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120" windowWidth="9540" windowHeight="4650" firstSheet="1" activeTab="1"/>
  </bookViews>
  <sheets>
    <sheet name="XXXXXX" sheetId="6" state="veryHidden" r:id="rId1"/>
    <sheet name="Summary" sheetId="49" r:id="rId2"/>
    <sheet name="Curves" sheetId="48" r:id="rId3"/>
    <sheet name="FGT Z1 Supply" sheetId="46" r:id="rId4"/>
    <sheet name="FGT Z2 Supply" sheetId="55" r:id="rId5"/>
    <sheet name="FGT Z3 Supply" sheetId="56" r:id="rId6"/>
    <sheet name="FGT Z1 Mkt" sheetId="47" r:id="rId7"/>
    <sheet name="FGT Z2 Mkt" sheetId="57" r:id="rId8"/>
    <sheet name="FGT Z3 Mkt" sheetId="58" r:id="rId9"/>
    <sheet name="Annuity" sheetId="54" r:id="rId10"/>
  </sheets>
  <externalReferences>
    <externalReference r:id="rId11"/>
  </externalReferences>
  <definedNames>
    <definedName name="Curves">Curves!$A$6:$P$6</definedName>
    <definedName name="mthbeg" localSheetId="9">Annuity!$A$3</definedName>
    <definedName name="mthbeg" localSheetId="6">'FGT Z1 Mkt'!$A$3</definedName>
    <definedName name="mthbeg" localSheetId="7">'FGT Z2 Mkt'!$A$3</definedName>
    <definedName name="mthbeg" localSheetId="4">'FGT Z2 Supply'!$A$3</definedName>
    <definedName name="mthbeg" localSheetId="8">'FGT Z3 Mkt'!$A$3</definedName>
    <definedName name="mthbeg" localSheetId="5">'FGT Z3 Supply'!$A$3</definedName>
    <definedName name="mthbeg">'FGT Z1 Supply'!$A$3</definedName>
    <definedName name="mthend" localSheetId="9">Annuity!$B$3</definedName>
    <definedName name="mthend" localSheetId="6">'FGT Z1 Mkt'!$B$3</definedName>
    <definedName name="mthend" localSheetId="7">'FGT Z2 Mkt'!$B$3</definedName>
    <definedName name="mthend" localSheetId="4">'FGT Z2 Supply'!$B$3</definedName>
    <definedName name="mthend" localSheetId="8">'FGT Z3 Mkt'!$B$3</definedName>
    <definedName name="mthend" localSheetId="5">'FGT Z3 Supply'!$B$3</definedName>
    <definedName name="mthend">'FGT Z1 Supply'!$B$3</definedName>
    <definedName name="Table">Curves!$A$6:$P$18</definedName>
  </definedNames>
  <calcPr calcId="152511" calcMode="manual"/>
</workbook>
</file>

<file path=xl/calcChain.xml><?xml version="1.0" encoding="utf-8"?>
<calcChain xmlns="http://schemas.openxmlformats.org/spreadsheetml/2006/main">
  <c r="A3" i="54" l="1"/>
  <c r="C3" i="54"/>
  <c r="D3" i="54"/>
  <c r="I3" i="54"/>
  <c r="B5" i="54"/>
  <c r="D5" i="54"/>
  <c r="A10" i="54"/>
  <c r="B10" i="54"/>
  <c r="D10" i="54" s="1"/>
  <c r="H10" i="54"/>
  <c r="I10" i="54"/>
  <c r="J10" i="54"/>
  <c r="A11" i="54"/>
  <c r="A12" i="54" s="1"/>
  <c r="A13" i="54"/>
  <c r="B2" i="48"/>
  <c r="B7" i="48"/>
  <c r="D7" i="48"/>
  <c r="E7" i="48"/>
  <c r="G7" i="48"/>
  <c r="I7" i="48"/>
  <c r="J7" i="48"/>
  <c r="K7" i="48"/>
  <c r="L7" i="48"/>
  <c r="M7" i="48"/>
  <c r="N7" i="48"/>
  <c r="O7" i="48"/>
  <c r="P7" i="48"/>
  <c r="A8" i="48"/>
  <c r="K8" i="48" s="1"/>
  <c r="G8" i="48"/>
  <c r="J8" i="48"/>
  <c r="N8" i="48" s="1"/>
  <c r="L8" i="48"/>
  <c r="P8" i="48"/>
  <c r="L9" i="48"/>
  <c r="P9" i="48" s="1"/>
  <c r="L10" i="48"/>
  <c r="P10" i="48"/>
  <c r="L11" i="48"/>
  <c r="P11" i="48" s="1"/>
  <c r="J12" i="48"/>
  <c r="L12" i="48"/>
  <c r="N12" i="48"/>
  <c r="P12" i="48"/>
  <c r="J13" i="48"/>
  <c r="N13" i="48" s="1"/>
  <c r="L13" i="48"/>
  <c r="P13" i="48" s="1"/>
  <c r="J14" i="48"/>
  <c r="L14" i="48"/>
  <c r="P14" i="48" s="1"/>
  <c r="N14" i="48"/>
  <c r="J15" i="48"/>
  <c r="N15" i="48" s="1"/>
  <c r="L15" i="48"/>
  <c r="P15" i="48"/>
  <c r="L16" i="48"/>
  <c r="P16" i="48"/>
  <c r="L17" i="48"/>
  <c r="P17" i="48" s="1"/>
  <c r="L18" i="48"/>
  <c r="P18" i="48"/>
  <c r="A3" i="47"/>
  <c r="B3" i="47"/>
  <c r="C3" i="47"/>
  <c r="D3" i="47"/>
  <c r="F3" i="47"/>
  <c r="K3" i="47"/>
  <c r="J4" i="47"/>
  <c r="R4" i="47" s="1"/>
  <c r="K4" i="47"/>
  <c r="L4" i="47"/>
  <c r="M4" i="47"/>
  <c r="N4" i="47"/>
  <c r="O4" i="47"/>
  <c r="Q4" i="47"/>
  <c r="S4" i="47"/>
  <c r="AF4" i="47"/>
  <c r="AG4" i="47"/>
  <c r="AH4" i="47"/>
  <c r="AI4" i="47" s="1"/>
  <c r="AJ4" i="47" s="1"/>
  <c r="AK4" i="47" s="1"/>
  <c r="B5" i="47"/>
  <c r="D5" i="47"/>
  <c r="AC5" i="47"/>
  <c r="AD5" i="47"/>
  <c r="AE5" i="47"/>
  <c r="AF5" i="47"/>
  <c r="AG5" i="47"/>
  <c r="AH5" i="47"/>
  <c r="AI5" i="47"/>
  <c r="AJ5" i="47"/>
  <c r="AK5" i="47"/>
  <c r="AM5" i="47"/>
  <c r="AP5" i="47" s="1"/>
  <c r="AN5" i="47"/>
  <c r="AO5" i="47"/>
  <c r="AR5" i="47"/>
  <c r="AS5" i="47" s="1"/>
  <c r="AT5" i="47"/>
  <c r="AU5" i="47"/>
  <c r="H6" i="47"/>
  <c r="AD6" i="47" s="1"/>
  <c r="AC6" i="47"/>
  <c r="AE6" i="47"/>
  <c r="AF6" i="47"/>
  <c r="AH6" i="47"/>
  <c r="AI6" i="47"/>
  <c r="AK6" i="47"/>
  <c r="A10" i="47"/>
  <c r="I10" i="47"/>
  <c r="I11" i="47" s="1"/>
  <c r="I12" i="47" s="1"/>
  <c r="S11" i="47"/>
  <c r="A3" i="46"/>
  <c r="B3" i="46"/>
  <c r="C3" i="46"/>
  <c r="D3" i="46"/>
  <c r="K3" i="46"/>
  <c r="J4" i="46"/>
  <c r="R4" i="46" s="1"/>
  <c r="L4" i="46"/>
  <c r="M4" i="46"/>
  <c r="O4" i="46"/>
  <c r="Q4" i="46"/>
  <c r="S4" i="46"/>
  <c r="AF4" i="46"/>
  <c r="AG4" i="46"/>
  <c r="AH4" i="46"/>
  <c r="AI4" i="46"/>
  <c r="AJ4" i="46" s="1"/>
  <c r="AK4" i="46" s="1"/>
  <c r="B5" i="46"/>
  <c r="D5" i="46"/>
  <c r="AC5" i="46"/>
  <c r="AD5" i="46"/>
  <c r="AE5" i="46"/>
  <c r="AF5" i="46"/>
  <c r="AG5" i="46"/>
  <c r="AH5" i="46"/>
  <c r="AI5" i="46"/>
  <c r="AJ5" i="46"/>
  <c r="AK5" i="46"/>
  <c r="AM5" i="46"/>
  <c r="AP5" i="46" s="1"/>
  <c r="AN5" i="46"/>
  <c r="AO5" i="46"/>
  <c r="AR5" i="46"/>
  <c r="AS5" i="46"/>
  <c r="AT5" i="46"/>
  <c r="AU5" i="46"/>
  <c r="H6" i="46"/>
  <c r="AD6" i="46" s="1"/>
  <c r="K6" i="46"/>
  <c r="N6" i="46" s="1"/>
  <c r="AJ6" i="46" s="1"/>
  <c r="AC6" i="46"/>
  <c r="AE6" i="46"/>
  <c r="AF6" i="46"/>
  <c r="AH6" i="46"/>
  <c r="AI6" i="46"/>
  <c r="AK6" i="46"/>
  <c r="A10" i="46"/>
  <c r="B10" i="46"/>
  <c r="I10" i="46"/>
  <c r="S10" i="46" s="1"/>
  <c r="V10" i="46"/>
  <c r="W10" i="46" s="1"/>
  <c r="A11" i="46"/>
  <c r="S11" i="46"/>
  <c r="V11" i="46"/>
  <c r="W11" i="46" s="1"/>
  <c r="A12" i="46"/>
  <c r="S12" i="46"/>
  <c r="V12" i="46"/>
  <c r="W12" i="46" s="1"/>
  <c r="A13" i="46"/>
  <c r="S13" i="46"/>
  <c r="V13" i="46"/>
  <c r="W13" i="46" s="1"/>
  <c r="A14" i="46"/>
  <c r="S14" i="46"/>
  <c r="V14" i="46"/>
  <c r="W14" i="46" s="1"/>
  <c r="A15" i="46"/>
  <c r="S15" i="46"/>
  <c r="V15" i="46"/>
  <c r="W15" i="46" s="1"/>
  <c r="A16" i="46"/>
  <c r="S16" i="46"/>
  <c r="V16" i="46"/>
  <c r="W16" i="46" s="1"/>
  <c r="A17" i="46"/>
  <c r="S17" i="46"/>
  <c r="V17" i="46"/>
  <c r="W17" i="46" s="1"/>
  <c r="A18" i="46"/>
  <c r="S18" i="46"/>
  <c r="V18" i="46"/>
  <c r="W18" i="46" s="1"/>
  <c r="A19" i="46"/>
  <c r="S19" i="46"/>
  <c r="V19" i="46"/>
  <c r="W19" i="46" s="1"/>
  <c r="A20" i="46"/>
  <c r="S20" i="46"/>
  <c r="S21" i="46"/>
  <c r="S22" i="46"/>
  <c r="S23" i="46"/>
  <c r="S24" i="46"/>
  <c r="S25" i="46"/>
  <c r="S26" i="46"/>
  <c r="S27" i="46"/>
  <c r="S28" i="46"/>
  <c r="S29" i="46"/>
  <c r="S30" i="46"/>
  <c r="S31" i="46"/>
  <c r="S32" i="46"/>
  <c r="S33" i="46"/>
  <c r="S34" i="46"/>
  <c r="S35" i="46"/>
  <c r="S36" i="46"/>
  <c r="S37" i="46"/>
  <c r="S38" i="46"/>
  <c r="S39" i="46"/>
  <c r="S40" i="46"/>
  <c r="S41" i="46"/>
  <c r="S42" i="46"/>
  <c r="S43" i="46"/>
  <c r="S44" i="46"/>
  <c r="S45" i="46"/>
  <c r="S46" i="46"/>
  <c r="S47" i="46"/>
  <c r="S48" i="46"/>
  <c r="S49" i="46"/>
  <c r="S50" i="46"/>
  <c r="S51" i="46"/>
  <c r="S52" i="46"/>
  <c r="S53" i="46"/>
  <c r="S54" i="46"/>
  <c r="S55" i="46"/>
  <c r="S56" i="46"/>
  <c r="S57" i="46"/>
  <c r="S58" i="46"/>
  <c r="S59" i="46"/>
  <c r="S60" i="46"/>
  <c r="S61" i="46"/>
  <c r="S62" i="46"/>
  <c r="S63" i="46"/>
  <c r="S64" i="46"/>
  <c r="S65" i="46"/>
  <c r="S66" i="46"/>
  <c r="S67" i="46"/>
  <c r="S68" i="46"/>
  <c r="S69" i="46"/>
  <c r="S70" i="46"/>
  <c r="S71" i="46"/>
  <c r="S72" i="46"/>
  <c r="S73" i="46"/>
  <c r="S74" i="46"/>
  <c r="S75" i="46"/>
  <c r="S76" i="46"/>
  <c r="S77" i="46"/>
  <c r="S78" i="46"/>
  <c r="S79" i="46"/>
  <c r="S80" i="46"/>
  <c r="S81" i="46"/>
  <c r="S82" i="46"/>
  <c r="S83" i="46"/>
  <c r="S84" i="46"/>
  <c r="S85" i="46"/>
  <c r="S86" i="46"/>
  <c r="S87" i="46"/>
  <c r="S88" i="46"/>
  <c r="S89" i="46"/>
  <c r="S90" i="46"/>
  <c r="S91" i="46"/>
  <c r="S92" i="46"/>
  <c r="S93" i="46"/>
  <c r="S94" i="46"/>
  <c r="S95" i="46"/>
  <c r="S96" i="46"/>
  <c r="S97" i="46"/>
  <c r="S98" i="46"/>
  <c r="S99" i="46"/>
  <c r="S100" i="46"/>
  <c r="S101" i="46"/>
  <c r="S102" i="46"/>
  <c r="S103" i="46"/>
  <c r="S104" i="46"/>
  <c r="S105" i="46"/>
  <c r="S106" i="46"/>
  <c r="S107" i="46"/>
  <c r="S108" i="46"/>
  <c r="S109" i="46"/>
  <c r="S110" i="46"/>
  <c r="S111" i="46"/>
  <c r="S112" i="46"/>
  <c r="S113" i="46"/>
  <c r="S114" i="46"/>
  <c r="S115" i="46"/>
  <c r="S116" i="46"/>
  <c r="S117" i="46"/>
  <c r="S118" i="46"/>
  <c r="S119" i="46"/>
  <c r="S120" i="46"/>
  <c r="S121" i="46"/>
  <c r="S122" i="46"/>
  <c r="S123" i="46"/>
  <c r="S124" i="46"/>
  <c r="S125" i="46"/>
  <c r="S126" i="46"/>
  <c r="S127" i="46"/>
  <c r="S128" i="46"/>
  <c r="S129" i="46"/>
  <c r="S130" i="46"/>
  <c r="S131" i="46"/>
  <c r="S132" i="46"/>
  <c r="S133" i="46"/>
  <c r="S134" i="46"/>
  <c r="S135" i="46"/>
  <c r="S136" i="46"/>
  <c r="S137" i="46"/>
  <c r="S138" i="46"/>
  <c r="S139" i="46"/>
  <c r="S140" i="46"/>
  <c r="S141" i="46"/>
  <c r="S142" i="46"/>
  <c r="S143" i="46"/>
  <c r="S144" i="46"/>
  <c r="S145" i="46"/>
  <c r="S146" i="46"/>
  <c r="S147" i="46"/>
  <c r="S148" i="46"/>
  <c r="S149" i="46"/>
  <c r="S150" i="46"/>
  <c r="S151" i="46"/>
  <c r="S152" i="46"/>
  <c r="S153" i="46"/>
  <c r="S154" i="46"/>
  <c r="S155" i="46"/>
  <c r="S156" i="46"/>
  <c r="S157" i="46"/>
  <c r="S158" i="46"/>
  <c r="S159" i="46"/>
  <c r="S160" i="46"/>
  <c r="S161" i="46"/>
  <c r="S162" i="46"/>
  <c r="S163" i="46"/>
  <c r="S164" i="46"/>
  <c r="S165" i="46"/>
  <c r="S166" i="46"/>
  <c r="S167" i="46"/>
  <c r="S168" i="46"/>
  <c r="S169" i="46"/>
  <c r="S170" i="46"/>
  <c r="S171" i="46"/>
  <c r="S172" i="46"/>
  <c r="S173" i="46"/>
  <c r="S174" i="46"/>
  <c r="S175" i="46"/>
  <c r="S176" i="46"/>
  <c r="S177" i="46"/>
  <c r="S178" i="46"/>
  <c r="S179" i="46"/>
  <c r="S180" i="46"/>
  <c r="S181" i="46"/>
  <c r="S182" i="46"/>
  <c r="S183" i="46"/>
  <c r="S184" i="46"/>
  <c r="S185" i="46"/>
  <c r="S186" i="46"/>
  <c r="S187" i="46"/>
  <c r="S188" i="46"/>
  <c r="S189" i="46"/>
  <c r="S190" i="46"/>
  <c r="S191" i="46"/>
  <c r="S192" i="46"/>
  <c r="S193" i="46"/>
  <c r="S194" i="46"/>
  <c r="S195" i="46"/>
  <c r="S196" i="46"/>
  <c r="S197" i="46"/>
  <c r="S198" i="46"/>
  <c r="S199" i="46"/>
  <c r="S200" i="46"/>
  <c r="S201" i="46"/>
  <c r="S202" i="46"/>
  <c r="S203" i="46"/>
  <c r="S204" i="46"/>
  <c r="S205" i="46"/>
  <c r="S206" i="46"/>
  <c r="S207" i="46"/>
  <c r="S208" i="46"/>
  <c r="S209" i="46"/>
  <c r="S210" i="46"/>
  <c r="S211" i="46"/>
  <c r="S212" i="46"/>
  <c r="S213" i="46"/>
  <c r="S214" i="46"/>
  <c r="S215" i="46"/>
  <c r="S216" i="46"/>
  <c r="S217" i="46"/>
  <c r="S218" i="46"/>
  <c r="S219" i="46"/>
  <c r="S220" i="46"/>
  <c r="S221" i="46"/>
  <c r="S222" i="46"/>
  <c r="S223" i="46"/>
  <c r="S224" i="46"/>
  <c r="S225" i="46"/>
  <c r="S226" i="46"/>
  <c r="S227" i="46"/>
  <c r="S228" i="46"/>
  <c r="S229" i="46"/>
  <c r="S230" i="46"/>
  <c r="S231" i="46"/>
  <c r="S232" i="46"/>
  <c r="S233" i="46"/>
  <c r="S234" i="46"/>
  <c r="S235" i="46"/>
  <c r="S236" i="46"/>
  <c r="S237" i="46"/>
  <c r="S238" i="46"/>
  <c r="S239" i="46"/>
  <c r="S240" i="46"/>
  <c r="S241" i="46"/>
  <c r="S242" i="46"/>
  <c r="S243" i="46"/>
  <c r="S244" i="46"/>
  <c r="S245" i="46"/>
  <c r="S246" i="46"/>
  <c r="S247" i="46"/>
  <c r="S248" i="46"/>
  <c r="S249" i="46"/>
  <c r="S250" i="46"/>
  <c r="S251" i="46"/>
  <c r="S252" i="46"/>
  <c r="S253" i="46"/>
  <c r="S254" i="46"/>
  <c r="S255" i="46"/>
  <c r="S256" i="46"/>
  <c r="S257" i="46"/>
  <c r="S258" i="46"/>
  <c r="S259" i="46"/>
  <c r="S260" i="46"/>
  <c r="S261" i="46"/>
  <c r="S262" i="46"/>
  <c r="S263" i="46"/>
  <c r="S264" i="46"/>
  <c r="S265" i="46"/>
  <c r="S266" i="46"/>
  <c r="S267" i="46"/>
  <c r="S268" i="46"/>
  <c r="S269" i="46"/>
  <c r="S270" i="46"/>
  <c r="S271" i="46"/>
  <c r="S272" i="46"/>
  <c r="S273" i="46"/>
  <c r="S274" i="46"/>
  <c r="S275" i="46"/>
  <c r="S276" i="46"/>
  <c r="S277" i="46"/>
  <c r="S278" i="46"/>
  <c r="S279" i="46"/>
  <c r="S280" i="46"/>
  <c r="S281" i="46"/>
  <c r="S282" i="46"/>
  <c r="S283" i="46"/>
  <c r="S284" i="46"/>
  <c r="S285" i="46"/>
  <c r="S286" i="46"/>
  <c r="S287" i="46"/>
  <c r="S288" i="46"/>
  <c r="S289" i="46"/>
  <c r="S290" i="46"/>
  <c r="S291" i="46"/>
  <c r="S292" i="46"/>
  <c r="S293" i="46"/>
  <c r="S294" i="46"/>
  <c r="S295" i="46"/>
  <c r="S296" i="46"/>
  <c r="S297" i="46"/>
  <c r="S298" i="46"/>
  <c r="S299" i="46"/>
  <c r="S300" i="46"/>
  <c r="S301" i="46"/>
  <c r="S302" i="46"/>
  <c r="S303" i="46"/>
  <c r="S304" i="46"/>
  <c r="S305" i="46"/>
  <c r="S306" i="46"/>
  <c r="S307" i="46"/>
  <c r="S308" i="46"/>
  <c r="S309" i="46"/>
  <c r="S310" i="46"/>
  <c r="S311" i="46"/>
  <c r="S312" i="46"/>
  <c r="S313" i="46"/>
  <c r="S314" i="46"/>
  <c r="S315" i="46"/>
  <c r="S316" i="46"/>
  <c r="S317" i="46"/>
  <c r="S318" i="46"/>
  <c r="S319" i="46"/>
  <c r="S320" i="46"/>
  <c r="S321" i="46"/>
  <c r="S322" i="46"/>
  <c r="S323" i="46"/>
  <c r="S324" i="46"/>
  <c r="S325" i="46"/>
  <c r="S326" i="46"/>
  <c r="S327" i="46"/>
  <c r="S328" i="46"/>
  <c r="S329" i="46"/>
  <c r="S330" i="46"/>
  <c r="S331" i="46"/>
  <c r="S332" i="46"/>
  <c r="S333" i="46"/>
  <c r="S334" i="46"/>
  <c r="S335" i="46"/>
  <c r="S336" i="46"/>
  <c r="S337" i="46"/>
  <c r="S338" i="46"/>
  <c r="S339" i="46"/>
  <c r="S340" i="46"/>
  <c r="S341" i="46"/>
  <c r="S342" i="46"/>
  <c r="S343" i="46"/>
  <c r="S344" i="46"/>
  <c r="S345" i="46"/>
  <c r="S346" i="46"/>
  <c r="S347" i="46"/>
  <c r="S348" i="46"/>
  <c r="S349" i="46"/>
  <c r="S350" i="46"/>
  <c r="S351" i="46"/>
  <c r="S352" i="46"/>
  <c r="S353" i="46"/>
  <c r="S354" i="46"/>
  <c r="S355" i="46"/>
  <c r="S356" i="46"/>
  <c r="S357" i="46"/>
  <c r="S358" i="46"/>
  <c r="S359" i="46"/>
  <c r="S360" i="46"/>
  <c r="S361" i="46"/>
  <c r="S362" i="46"/>
  <c r="S363" i="46"/>
  <c r="S364" i="46"/>
  <c r="S365" i="46"/>
  <c r="S366" i="46"/>
  <c r="S367" i="46"/>
  <c r="S368" i="46"/>
  <c r="S369" i="46"/>
  <c r="A3" i="57"/>
  <c r="B3" i="57"/>
  <c r="C3" i="57"/>
  <c r="D3" i="57"/>
  <c r="F3" i="57"/>
  <c r="K3" i="57"/>
  <c r="J4" i="57"/>
  <c r="R4" i="57" s="1"/>
  <c r="K4" i="57"/>
  <c r="L4" i="57"/>
  <c r="M4" i="57"/>
  <c r="N4" i="57"/>
  <c r="O4" i="57"/>
  <c r="B5" i="57"/>
  <c r="D5" i="57"/>
  <c r="AC5" i="57"/>
  <c r="AD5" i="57"/>
  <c r="AE5" i="57"/>
  <c r="AF5" i="57"/>
  <c r="AG5" i="57"/>
  <c r="AH5" i="57"/>
  <c r="AI5" i="57"/>
  <c r="AJ5" i="57"/>
  <c r="AK5" i="57"/>
  <c r="AM5" i="57"/>
  <c r="AP5" i="57" s="1"/>
  <c r="AR5" i="57"/>
  <c r="AS5" i="57"/>
  <c r="AT5" i="57"/>
  <c r="AU5" i="57"/>
  <c r="H6" i="57"/>
  <c r="AD6" i="57" s="1"/>
  <c r="K6" i="57"/>
  <c r="R6" i="57" s="1"/>
  <c r="AC6" i="57"/>
  <c r="AE6" i="57"/>
  <c r="AF6" i="57"/>
  <c r="AG6" i="57"/>
  <c r="AH6" i="57"/>
  <c r="AI6" i="57"/>
  <c r="AK6" i="57"/>
  <c r="I10" i="57"/>
  <c r="C3" i="55"/>
  <c r="D3" i="55"/>
  <c r="F3" i="55"/>
  <c r="K3" i="55"/>
  <c r="J4" i="55"/>
  <c r="R4" i="55" s="1"/>
  <c r="L4" i="55"/>
  <c r="M4" i="55"/>
  <c r="O4" i="55"/>
  <c r="Q4" i="55"/>
  <c r="S4" i="55"/>
  <c r="AF4" i="55"/>
  <c r="AG4" i="55" s="1"/>
  <c r="AH4" i="55"/>
  <c r="AI4" i="55" s="1"/>
  <c r="AJ4" i="55" s="1"/>
  <c r="AK4" i="55" s="1"/>
  <c r="B5" i="55"/>
  <c r="D5" i="55"/>
  <c r="AC5" i="55"/>
  <c r="AD5" i="55"/>
  <c r="AE5" i="55"/>
  <c r="AF5" i="55"/>
  <c r="AG5" i="55"/>
  <c r="AH5" i="55"/>
  <c r="AI5" i="55"/>
  <c r="AJ5" i="55"/>
  <c r="AK5" i="55"/>
  <c r="AM5" i="55"/>
  <c r="AN5" i="55"/>
  <c r="AO5" i="55"/>
  <c r="AP5" i="55"/>
  <c r="AR5" i="55"/>
  <c r="AT5" i="55" s="1"/>
  <c r="H6" i="55"/>
  <c r="AD6" i="55" s="1"/>
  <c r="K6" i="55"/>
  <c r="N6" i="55" s="1"/>
  <c r="AJ6" i="55" s="1"/>
  <c r="AC6" i="55"/>
  <c r="AE6" i="55"/>
  <c r="AF6" i="55"/>
  <c r="AH6" i="55"/>
  <c r="AI6" i="55"/>
  <c r="AK6" i="55"/>
  <c r="B10" i="55"/>
  <c r="I10" i="55"/>
  <c r="S10" i="55"/>
  <c r="I11" i="55"/>
  <c r="S11" i="55" s="1"/>
  <c r="A3" i="58"/>
  <c r="B3" i="58"/>
  <c r="C3" i="58"/>
  <c r="D3" i="58"/>
  <c r="F3" i="58"/>
  <c r="K3" i="58"/>
  <c r="J4" i="58"/>
  <c r="K4" i="58"/>
  <c r="L4" i="58"/>
  <c r="M4" i="58"/>
  <c r="N4" i="58"/>
  <c r="O4" i="58"/>
  <c r="Q4" i="58"/>
  <c r="R4" i="58"/>
  <c r="S4" i="58"/>
  <c r="AF4" i="58"/>
  <c r="AG4" i="58"/>
  <c r="AH4" i="58"/>
  <c r="AI4" i="58" s="1"/>
  <c r="AJ4" i="58"/>
  <c r="AK4" i="58" s="1"/>
  <c r="B5" i="58"/>
  <c r="D5" i="58"/>
  <c r="AC5" i="58"/>
  <c r="AD5" i="58"/>
  <c r="AE5" i="58"/>
  <c r="AF5" i="58"/>
  <c r="AG5" i="58"/>
  <c r="AH5" i="58"/>
  <c r="AI5" i="58"/>
  <c r="AJ5" i="58"/>
  <c r="AK5" i="58"/>
  <c r="AM5" i="58"/>
  <c r="AN5" i="58"/>
  <c r="AO5" i="58"/>
  <c r="AP5" i="58"/>
  <c r="AR5" i="58"/>
  <c r="AS5" i="58"/>
  <c r="H6" i="58"/>
  <c r="K6" i="58"/>
  <c r="AG6" i="58" s="1"/>
  <c r="N6" i="58"/>
  <c r="AJ6" i="58" s="1"/>
  <c r="R6" i="58"/>
  <c r="AC6" i="58"/>
  <c r="AD6" i="58"/>
  <c r="AE6" i="58"/>
  <c r="AF6" i="58"/>
  <c r="AH6" i="58"/>
  <c r="AI6" i="58"/>
  <c r="AK6" i="58"/>
  <c r="A10" i="58"/>
  <c r="I10" i="58"/>
  <c r="S10" i="58" s="1"/>
  <c r="Z10" i="58"/>
  <c r="I11" i="58"/>
  <c r="I12" i="58" s="1"/>
  <c r="S12" i="58" s="1"/>
  <c r="S11" i="58"/>
  <c r="C3" i="56"/>
  <c r="D3" i="56"/>
  <c r="F3" i="56"/>
  <c r="K3" i="56"/>
  <c r="J4" i="56"/>
  <c r="L4" i="56"/>
  <c r="M4" i="56"/>
  <c r="O4" i="56"/>
  <c r="Q4" i="56"/>
  <c r="R4" i="56"/>
  <c r="S4" i="56"/>
  <c r="AF4" i="56"/>
  <c r="AG4" i="56"/>
  <c r="AH4" i="56" s="1"/>
  <c r="AI4" i="56" s="1"/>
  <c r="AJ4" i="56" s="1"/>
  <c r="AK4" i="56"/>
  <c r="B5" i="56"/>
  <c r="D5" i="56"/>
  <c r="AC5" i="56"/>
  <c r="AD5" i="56"/>
  <c r="AE5" i="56"/>
  <c r="AF5" i="56"/>
  <c r="AG5" i="56"/>
  <c r="AH5" i="56"/>
  <c r="AI5" i="56"/>
  <c r="AJ5" i="56"/>
  <c r="AK5" i="56"/>
  <c r="AM5" i="56"/>
  <c r="AN5" i="56" s="1"/>
  <c r="AP5" i="56"/>
  <c r="AR5" i="56"/>
  <c r="AS5" i="56" s="1"/>
  <c r="H6" i="56"/>
  <c r="K6" i="56" s="1"/>
  <c r="AC6" i="56"/>
  <c r="AD6" i="56"/>
  <c r="AE6" i="56"/>
  <c r="AF6" i="56"/>
  <c r="AH6" i="56"/>
  <c r="AI6" i="56"/>
  <c r="AK6" i="56"/>
  <c r="B10" i="56"/>
  <c r="D10" i="56"/>
  <c r="I10" i="56"/>
  <c r="S10" i="56" s="1"/>
  <c r="B11" i="56"/>
  <c r="D11" i="56"/>
  <c r="B12" i="56"/>
  <c r="B13" i="56" s="1"/>
  <c r="D12" i="56"/>
  <c r="B12" i="49"/>
  <c r="A3" i="55" s="1"/>
  <c r="C12" i="49"/>
  <c r="B3" i="55" s="1"/>
  <c r="B13" i="49"/>
  <c r="A3" i="56" s="1"/>
  <c r="C13" i="49"/>
  <c r="B3" i="56" s="1"/>
  <c r="C19" i="49"/>
  <c r="B3" i="54" s="1"/>
  <c r="M11" i="54" s="1"/>
  <c r="E11" i="54" s="1"/>
  <c r="D13" i="56" l="1"/>
  <c r="B14" i="56"/>
  <c r="A10" i="56"/>
  <c r="Z10" i="56"/>
  <c r="A10" i="55"/>
  <c r="Z10" i="55" s="1"/>
  <c r="AG6" i="56"/>
  <c r="N6" i="56"/>
  <c r="AJ6" i="56" s="1"/>
  <c r="R6" i="56"/>
  <c r="AU5" i="56"/>
  <c r="AT5" i="56"/>
  <c r="AO5" i="56"/>
  <c r="I11" i="56"/>
  <c r="V10" i="58"/>
  <c r="W10" i="58" s="1"/>
  <c r="A11" i="58"/>
  <c r="AU5" i="58"/>
  <c r="AT5" i="58"/>
  <c r="I13" i="58"/>
  <c r="V11" i="58"/>
  <c r="W11" i="58" s="1"/>
  <c r="I12" i="55"/>
  <c r="D10" i="55"/>
  <c r="B11" i="55"/>
  <c r="AG6" i="55"/>
  <c r="R6" i="55"/>
  <c r="AS5" i="55"/>
  <c r="AU5" i="55"/>
  <c r="I11" i="57"/>
  <c r="S10" i="57"/>
  <c r="Q4" i="57"/>
  <c r="S4" i="57"/>
  <c r="AF4" i="57"/>
  <c r="AG4" i="57" s="1"/>
  <c r="AH4" i="57" s="1"/>
  <c r="AI4" i="57" s="1"/>
  <c r="AJ4" i="57" s="1"/>
  <c r="AK4" i="57" s="1"/>
  <c r="AO5" i="57"/>
  <c r="N6" i="57"/>
  <c r="AJ6" i="57" s="1"/>
  <c r="AN5" i="57"/>
  <c r="A10" i="57"/>
  <c r="U19" i="46"/>
  <c r="V20" i="46"/>
  <c r="W20" i="46" s="1"/>
  <c r="A21" i="46"/>
  <c r="U18" i="46"/>
  <c r="U17" i="46"/>
  <c r="U16" i="46"/>
  <c r="AA16" i="46" s="1"/>
  <c r="U15" i="46"/>
  <c r="U14" i="46"/>
  <c r="U13" i="46"/>
  <c r="U12" i="46"/>
  <c r="AA12" i="46" s="1"/>
  <c r="U11" i="46"/>
  <c r="U10" i="46"/>
  <c r="D10" i="46"/>
  <c r="B11" i="46"/>
  <c r="Z10" i="46"/>
  <c r="Z11" i="46"/>
  <c r="E11" i="46" s="1"/>
  <c r="Z12" i="46"/>
  <c r="E12" i="46" s="1"/>
  <c r="Z13" i="46"/>
  <c r="E13" i="46" s="1"/>
  <c r="Z14" i="46"/>
  <c r="E14" i="46" s="1"/>
  <c r="Z15" i="46"/>
  <c r="E15" i="46" s="1"/>
  <c r="Z16" i="46"/>
  <c r="E16" i="46" s="1"/>
  <c r="Z17" i="46"/>
  <c r="E17" i="46" s="1"/>
  <c r="Z18" i="46"/>
  <c r="E18" i="46" s="1"/>
  <c r="Z19" i="46"/>
  <c r="E19" i="46" s="1"/>
  <c r="Z20" i="46"/>
  <c r="E20" i="46" s="1"/>
  <c r="Z21" i="46"/>
  <c r="E21" i="46" s="1"/>
  <c r="R6" i="46"/>
  <c r="AG6" i="46"/>
  <c r="Z10" i="47"/>
  <c r="A11" i="47"/>
  <c r="I13" i="47"/>
  <c r="S12" i="47"/>
  <c r="V10" i="47"/>
  <c r="W10" i="47" s="1"/>
  <c r="K6" i="47"/>
  <c r="D8" i="48"/>
  <c r="E8" i="48"/>
  <c r="O8" i="48"/>
  <c r="I8" i="48"/>
  <c r="A9" i="48"/>
  <c r="B8" i="48"/>
  <c r="M8" i="48"/>
  <c r="S10" i="47"/>
  <c r="V11" i="47"/>
  <c r="W11" i="47" s="1"/>
  <c r="H11" i="54"/>
  <c r="N11" i="54" s="1"/>
  <c r="I12" i="54"/>
  <c r="J12" i="54" s="1"/>
  <c r="A14" i="54"/>
  <c r="I13" i="54"/>
  <c r="J13" i="54" s="1"/>
  <c r="M13" i="54"/>
  <c r="E13" i="54" s="1"/>
  <c r="H12" i="54"/>
  <c r="N10" i="54"/>
  <c r="B11" i="54"/>
  <c r="M10" i="54"/>
  <c r="I11" i="54"/>
  <c r="J11" i="54" s="1"/>
  <c r="M12" i="54"/>
  <c r="E12" i="54" s="1"/>
  <c r="S11" i="56" l="1"/>
  <c r="I12" i="56"/>
  <c r="G9" i="48"/>
  <c r="E9" i="48"/>
  <c r="F9" i="48" s="1"/>
  <c r="J9" i="48" s="1"/>
  <c r="N9" i="48" s="1"/>
  <c r="M9" i="48"/>
  <c r="B9" i="48"/>
  <c r="C9" i="48" s="1"/>
  <c r="O9" i="48"/>
  <c r="A10" i="48"/>
  <c r="D9" i="48"/>
  <c r="K9" i="48"/>
  <c r="I9" i="48"/>
  <c r="N12" i="54"/>
  <c r="U10" i="47"/>
  <c r="AA10" i="47" s="1"/>
  <c r="Z11" i="47"/>
  <c r="A12" i="47"/>
  <c r="AA11" i="46"/>
  <c r="AA15" i="46"/>
  <c r="AA19" i="46"/>
  <c r="U10" i="58"/>
  <c r="AA10" i="58" s="1"/>
  <c r="Z11" i="58"/>
  <c r="A12" i="58"/>
  <c r="B12" i="54"/>
  <c r="D11" i="54"/>
  <c r="V10" i="55"/>
  <c r="W10" i="55" s="1"/>
  <c r="A11" i="55"/>
  <c r="B12" i="46"/>
  <c r="D11" i="46"/>
  <c r="I14" i="47"/>
  <c r="S13" i="47"/>
  <c r="E10" i="46"/>
  <c r="AA10" i="46"/>
  <c r="AA14" i="46"/>
  <c r="AA18" i="46"/>
  <c r="V10" i="57"/>
  <c r="W10" i="57" s="1"/>
  <c r="A11" i="57"/>
  <c r="D11" i="55"/>
  <c r="B12" i="55"/>
  <c r="V10" i="56"/>
  <c r="W10" i="56" s="1"/>
  <c r="A11" i="56"/>
  <c r="D14" i="56"/>
  <c r="B15" i="56"/>
  <c r="Z10" i="57"/>
  <c r="I12" i="57"/>
  <c r="S11" i="57"/>
  <c r="I14" i="58"/>
  <c r="S13" i="58"/>
  <c r="E10" i="54"/>
  <c r="I14" i="54"/>
  <c r="J14" i="54" s="1"/>
  <c r="H13" i="54"/>
  <c r="N13" i="54" s="1"/>
  <c r="M14" i="54"/>
  <c r="E14" i="54" s="1"/>
  <c r="A15" i="54"/>
  <c r="AG6" i="47"/>
  <c r="R6" i="47"/>
  <c r="N6" i="47"/>
  <c r="AJ6" i="47" s="1"/>
  <c r="AA13" i="46"/>
  <c r="AA17" i="46"/>
  <c r="U20" i="46"/>
  <c r="AA20" i="46" s="1"/>
  <c r="V21" i="46"/>
  <c r="W21" i="46" s="1"/>
  <c r="A22" i="46"/>
  <c r="I13" i="55"/>
  <c r="S12" i="55"/>
  <c r="D15" i="56" l="1"/>
  <c r="B16" i="56"/>
  <c r="B13" i="46"/>
  <c r="D12" i="46"/>
  <c r="A13" i="47"/>
  <c r="U11" i="47"/>
  <c r="AA11" i="47" s="1"/>
  <c r="Z12" i="47"/>
  <c r="V12" i="47"/>
  <c r="W12" i="47" s="1"/>
  <c r="I14" i="55"/>
  <c r="S13" i="55"/>
  <c r="D12" i="55"/>
  <c r="B13" i="55"/>
  <c r="M15" i="54"/>
  <c r="A16" i="54"/>
  <c r="I15" i="54"/>
  <c r="J15" i="54" s="1"/>
  <c r="H14" i="54"/>
  <c r="N14" i="54" s="1"/>
  <c r="D12" i="54"/>
  <c r="B13" i="54"/>
  <c r="U21" i="46"/>
  <c r="AA21" i="46" s="1"/>
  <c r="V22" i="46"/>
  <c r="W22" i="46" s="1"/>
  <c r="A23" i="46"/>
  <c r="Z22" i="46"/>
  <c r="I15" i="47"/>
  <c r="S14" i="47"/>
  <c r="U10" i="55"/>
  <c r="A12" i="55"/>
  <c r="V11" i="55"/>
  <c r="W11" i="55" s="1"/>
  <c r="Z11" i="55"/>
  <c r="S14" i="58"/>
  <c r="I15" i="58"/>
  <c r="U10" i="56"/>
  <c r="V11" i="56"/>
  <c r="W11" i="56" s="1"/>
  <c r="A12" i="56"/>
  <c r="Z11" i="56"/>
  <c r="Z12" i="58"/>
  <c r="A13" i="58"/>
  <c r="U11" i="58"/>
  <c r="AA11" i="58" s="1"/>
  <c r="V12" i="58"/>
  <c r="W12" i="58" s="1"/>
  <c r="I13" i="57"/>
  <c r="S12" i="57"/>
  <c r="A12" i="57"/>
  <c r="U10" i="57"/>
  <c r="AA10" i="57" s="1"/>
  <c r="V11" i="57"/>
  <c r="W11" i="57" s="1"/>
  <c r="Z11" i="57"/>
  <c r="I10" i="48"/>
  <c r="A11" i="48"/>
  <c r="O10" i="48"/>
  <c r="G10" i="48"/>
  <c r="K10" i="48"/>
  <c r="B10" i="48"/>
  <c r="C10" i="48" s="1"/>
  <c r="M10" i="48"/>
  <c r="E10" i="48"/>
  <c r="F10" i="48" s="1"/>
  <c r="J10" i="48" s="1"/>
  <c r="N10" i="48" s="1"/>
  <c r="D10" i="48"/>
  <c r="S12" i="56"/>
  <c r="I13" i="56"/>
  <c r="S13" i="56" l="1"/>
  <c r="I14" i="56"/>
  <c r="G11" i="48"/>
  <c r="D11" i="48"/>
  <c r="O11" i="48"/>
  <c r="E11" i="48"/>
  <c r="F11" i="48" s="1"/>
  <c r="J11" i="48" s="1"/>
  <c r="N11" i="48" s="1"/>
  <c r="A12" i="48"/>
  <c r="I11" i="48"/>
  <c r="B11" i="48"/>
  <c r="C11" i="48" s="1"/>
  <c r="M11" i="48"/>
  <c r="K11" i="48"/>
  <c r="E11" i="56"/>
  <c r="AA10" i="56"/>
  <c r="E10" i="56"/>
  <c r="I16" i="54"/>
  <c r="J16" i="54" s="1"/>
  <c r="H15" i="54"/>
  <c r="N15" i="54" s="1"/>
  <c r="A17" i="54"/>
  <c r="M16" i="54"/>
  <c r="E16" i="54" s="1"/>
  <c r="A14" i="47"/>
  <c r="U12" i="47"/>
  <c r="AA12" i="47" s="1"/>
  <c r="Z13" i="47"/>
  <c r="V13" i="47"/>
  <c r="W13" i="47" s="1"/>
  <c r="U22" i="46"/>
  <c r="AA22" i="46" s="1"/>
  <c r="V23" i="46"/>
  <c r="W23" i="46" s="1"/>
  <c r="A24" i="46"/>
  <c r="Z23" i="46"/>
  <c r="E23" i="46" s="1"/>
  <c r="E15" i="54"/>
  <c r="D16" i="56"/>
  <c r="B17" i="56"/>
  <c r="B14" i="46"/>
  <c r="D13" i="46"/>
  <c r="E22" i="46"/>
  <c r="S14" i="55"/>
  <c r="I15" i="55"/>
  <c r="I14" i="57"/>
  <c r="S13" i="57"/>
  <c r="I16" i="58"/>
  <c r="S15" i="58"/>
  <c r="E11" i="55"/>
  <c r="AA10" i="55"/>
  <c r="E10" i="55"/>
  <c r="U11" i="56"/>
  <c r="AA11" i="56" s="1"/>
  <c r="H12" i="56"/>
  <c r="J12" i="56"/>
  <c r="V12" i="56"/>
  <c r="W12" i="56" s="1"/>
  <c r="Y12" i="56" s="1"/>
  <c r="X12" i="56"/>
  <c r="A13" i="56"/>
  <c r="Z12" i="56"/>
  <c r="E12" i="56" s="1"/>
  <c r="F12" i="56" s="1"/>
  <c r="D13" i="54"/>
  <c r="B14" i="54"/>
  <c r="D13" i="55"/>
  <c r="B14" i="55"/>
  <c r="I16" i="47"/>
  <c r="S15" i="47"/>
  <c r="A13" i="57"/>
  <c r="U11" i="57"/>
  <c r="AA11" i="57" s="1"/>
  <c r="Z12" i="57"/>
  <c r="V12" i="57"/>
  <c r="W12" i="57" s="1"/>
  <c r="U12" i="58"/>
  <c r="AA12" i="58" s="1"/>
  <c r="Z13" i="58"/>
  <c r="A14" i="58"/>
  <c r="V13" i="58"/>
  <c r="W13" i="58" s="1"/>
  <c r="N12" i="55"/>
  <c r="G12" i="55"/>
  <c r="J12" i="55"/>
  <c r="V12" i="55"/>
  <c r="W12" i="55" s="1"/>
  <c r="K12" i="55"/>
  <c r="A13" i="55"/>
  <c r="M12" i="55"/>
  <c r="U11" i="55"/>
  <c r="AA11" i="55" s="1"/>
  <c r="H12" i="55"/>
  <c r="Z12" i="55"/>
  <c r="E12" i="55" s="1"/>
  <c r="D17" i="56" l="1"/>
  <c r="B18" i="56"/>
  <c r="U13" i="47"/>
  <c r="AA13" i="47" s="1"/>
  <c r="Z14" i="47"/>
  <c r="A15" i="47"/>
  <c r="V14" i="47"/>
  <c r="W14" i="47" s="1"/>
  <c r="K10" i="54"/>
  <c r="L10" i="54" s="1"/>
  <c r="F10" i="54" s="1"/>
  <c r="K11" i="54"/>
  <c r="L11" i="54" s="1"/>
  <c r="F11" i="54" s="1"/>
  <c r="P11" i="54" s="1"/>
  <c r="B12" i="48"/>
  <c r="G10" i="58" s="1"/>
  <c r="M12" i="48"/>
  <c r="K12" i="48"/>
  <c r="O12" i="48"/>
  <c r="M10" i="58" s="1"/>
  <c r="D12" i="48"/>
  <c r="E12" i="48"/>
  <c r="A13" i="48"/>
  <c r="I12" i="48"/>
  <c r="J10" i="57" s="1"/>
  <c r="X10" i="47"/>
  <c r="Y10" i="47" s="1"/>
  <c r="G12" i="48"/>
  <c r="K10" i="46"/>
  <c r="G10" i="46"/>
  <c r="N10" i="58"/>
  <c r="X10" i="58"/>
  <c r="Y10" i="58" s="1"/>
  <c r="M12" i="46"/>
  <c r="N11" i="46"/>
  <c r="N10" i="46"/>
  <c r="K10" i="47"/>
  <c r="H14" i="46"/>
  <c r="X12" i="46"/>
  <c r="Y12" i="46" s="1"/>
  <c r="F12" i="46" s="1"/>
  <c r="G11" i="46"/>
  <c r="H10" i="46"/>
  <c r="K14" i="46"/>
  <c r="J10" i="47"/>
  <c r="X14" i="46"/>
  <c r="Y14" i="46" s="1"/>
  <c r="F14" i="46" s="1"/>
  <c r="M11" i="46"/>
  <c r="M10" i="47"/>
  <c r="H10" i="58"/>
  <c r="M13" i="46"/>
  <c r="N12" i="46"/>
  <c r="K13" i="46"/>
  <c r="N10" i="47"/>
  <c r="K13" i="54"/>
  <c r="L13" i="54" s="1"/>
  <c r="F13" i="54" s="1"/>
  <c r="P13" i="54" s="1"/>
  <c r="H10" i="47"/>
  <c r="N14" i="46"/>
  <c r="J11" i="46"/>
  <c r="X13" i="46"/>
  <c r="Y13" i="46" s="1"/>
  <c r="F13" i="46" s="1"/>
  <c r="G12" i="46"/>
  <c r="H11" i="46"/>
  <c r="K12" i="46"/>
  <c r="J14" i="46"/>
  <c r="J10" i="58"/>
  <c r="G13" i="46"/>
  <c r="J12" i="46"/>
  <c r="K12" i="54"/>
  <c r="L12" i="54" s="1"/>
  <c r="F12" i="54" s="1"/>
  <c r="P12" i="54" s="1"/>
  <c r="M14" i="46"/>
  <c r="N13" i="46"/>
  <c r="R13" i="46" s="1"/>
  <c r="K11" i="46"/>
  <c r="J13" i="46"/>
  <c r="H12" i="46"/>
  <c r="J10" i="46"/>
  <c r="M10" i="46"/>
  <c r="Q10" i="46" s="1"/>
  <c r="H13" i="46"/>
  <c r="X11" i="46"/>
  <c r="Y11" i="46" s="1"/>
  <c r="F11" i="46" s="1"/>
  <c r="X10" i="46"/>
  <c r="Y10" i="46" s="1"/>
  <c r="F10" i="46" s="1"/>
  <c r="X10" i="55"/>
  <c r="Y10" i="55" s="1"/>
  <c r="F10" i="55" s="1"/>
  <c r="K10" i="56"/>
  <c r="N10" i="55"/>
  <c r="R10" i="55" s="1"/>
  <c r="J10" i="56"/>
  <c r="M10" i="57"/>
  <c r="H10" i="57"/>
  <c r="M10" i="56"/>
  <c r="K10" i="57"/>
  <c r="J10" i="55"/>
  <c r="X10" i="57"/>
  <c r="Y10" i="57" s="1"/>
  <c r="X10" i="56"/>
  <c r="Y10" i="56" s="1"/>
  <c r="F10" i="56" s="1"/>
  <c r="G10" i="55"/>
  <c r="H10" i="56"/>
  <c r="K10" i="55"/>
  <c r="N10" i="57"/>
  <c r="R10" i="57" s="1"/>
  <c r="G10" i="56"/>
  <c r="H10" i="55"/>
  <c r="M10" i="55"/>
  <c r="N10" i="56"/>
  <c r="K11" i="56"/>
  <c r="H11" i="55"/>
  <c r="M11" i="55"/>
  <c r="Q11" i="55" s="1"/>
  <c r="H11" i="56"/>
  <c r="X11" i="55"/>
  <c r="Y11" i="55" s="1"/>
  <c r="F11" i="55" s="1"/>
  <c r="M11" i="56"/>
  <c r="J11" i="56"/>
  <c r="N11" i="55"/>
  <c r="G11" i="56"/>
  <c r="X11" i="56"/>
  <c r="Y11" i="56" s="1"/>
  <c r="G11" i="55"/>
  <c r="J11" i="55"/>
  <c r="N11" i="56"/>
  <c r="K11" i="55"/>
  <c r="X12" i="55"/>
  <c r="S16" i="47"/>
  <c r="I17" i="47"/>
  <c r="K12" i="56"/>
  <c r="G12" i="56"/>
  <c r="AC12" i="56" s="1"/>
  <c r="AR12" i="56" s="1"/>
  <c r="Q12" i="55"/>
  <c r="S14" i="56"/>
  <c r="I15" i="56"/>
  <c r="R12" i="55"/>
  <c r="N13" i="56"/>
  <c r="G13" i="56"/>
  <c r="U12" i="56"/>
  <c r="AA12" i="56" s="1"/>
  <c r="H13" i="56"/>
  <c r="M13" i="56"/>
  <c r="Q13" i="56" s="1"/>
  <c r="X13" i="56"/>
  <c r="J13" i="56"/>
  <c r="K13" i="56"/>
  <c r="A14" i="56"/>
  <c r="V13" i="56"/>
  <c r="W13" i="56" s="1"/>
  <c r="Z13" i="56"/>
  <c r="E13" i="56" s="1"/>
  <c r="I17" i="58"/>
  <c r="S16" i="58"/>
  <c r="M13" i="55"/>
  <c r="Q13" i="55" s="1"/>
  <c r="X13" i="55"/>
  <c r="N13" i="55"/>
  <c r="R13" i="55" s="1"/>
  <c r="J13" i="55"/>
  <c r="V13" i="55"/>
  <c r="W13" i="55" s="1"/>
  <c r="K13" i="55"/>
  <c r="A14" i="55"/>
  <c r="G13" i="55"/>
  <c r="U12" i="55"/>
  <c r="AA12" i="55" s="1"/>
  <c r="H13" i="55"/>
  <c r="Z13" i="55"/>
  <c r="E13" i="55" s="1"/>
  <c r="A15" i="58"/>
  <c r="Z14" i="58"/>
  <c r="E14" i="58" s="1"/>
  <c r="U13" i="58"/>
  <c r="AA13" i="58" s="1"/>
  <c r="V14" i="58"/>
  <c r="W14" i="58" s="1"/>
  <c r="D14" i="55"/>
  <c r="B15" i="55"/>
  <c r="M12" i="56"/>
  <c r="Q12" i="56" s="1"/>
  <c r="F11" i="56"/>
  <c r="AK12" i="56"/>
  <c r="AD12" i="56"/>
  <c r="AE12" i="56"/>
  <c r="AH12" i="56"/>
  <c r="AF12" i="56"/>
  <c r="AG12" i="56"/>
  <c r="I16" i="55"/>
  <c r="S15" i="55"/>
  <c r="N12" i="56"/>
  <c r="R12" i="56" s="1"/>
  <c r="S14" i="57"/>
  <c r="I15" i="57"/>
  <c r="B15" i="46"/>
  <c r="D14" i="46"/>
  <c r="H16" i="54"/>
  <c r="N16" i="54" s="1"/>
  <c r="A18" i="54"/>
  <c r="I17" i="54"/>
  <c r="J17" i="54" s="1"/>
  <c r="M17" i="54"/>
  <c r="Y12" i="55"/>
  <c r="F12" i="55" s="1"/>
  <c r="V13" i="57"/>
  <c r="W13" i="57" s="1"/>
  <c r="Z13" i="57"/>
  <c r="A14" i="57"/>
  <c r="U12" i="57"/>
  <c r="AA12" i="57" s="1"/>
  <c r="B15" i="54"/>
  <c r="D14" i="54"/>
  <c r="U23" i="46"/>
  <c r="AA23" i="46" s="1"/>
  <c r="A25" i="46"/>
  <c r="V24" i="46"/>
  <c r="W24" i="46" s="1"/>
  <c r="Z24" i="46"/>
  <c r="E24" i="46" s="1"/>
  <c r="AJ10" i="55" l="1"/>
  <c r="AC10" i="55"/>
  <c r="AK10" i="55"/>
  <c r="AD10" i="55"/>
  <c r="AG10" i="55"/>
  <c r="AH10" i="55"/>
  <c r="AI10" i="55"/>
  <c r="AE10" i="55"/>
  <c r="AF10" i="55"/>
  <c r="Q10" i="58"/>
  <c r="AI11" i="55"/>
  <c r="AT11" i="55" s="1"/>
  <c r="AJ11" i="55"/>
  <c r="AO11" i="55" s="1"/>
  <c r="AC11" i="55"/>
  <c r="AK11" i="55"/>
  <c r="AF11" i="55"/>
  <c r="AG11" i="55"/>
  <c r="AH11" i="55"/>
  <c r="AD11" i="55"/>
  <c r="AE11" i="55"/>
  <c r="AH12" i="55"/>
  <c r="AI12" i="55"/>
  <c r="AJ12" i="55"/>
  <c r="AE12" i="55"/>
  <c r="AF12" i="55"/>
  <c r="AG12" i="55"/>
  <c r="AN12" i="55" s="1"/>
  <c r="AK12" i="55"/>
  <c r="AY12" i="55" s="1"/>
  <c r="AC12" i="55"/>
  <c r="AR12" i="55" s="1"/>
  <c r="AD12" i="55"/>
  <c r="AM12" i="55" s="1"/>
  <c r="AC10" i="56"/>
  <c r="AK10" i="56"/>
  <c r="AD10" i="56"/>
  <c r="AE10" i="56"/>
  <c r="AF10" i="56"/>
  <c r="AG10" i="56"/>
  <c r="AJ10" i="56"/>
  <c r="AI10" i="56"/>
  <c r="AH10" i="56"/>
  <c r="I18" i="47"/>
  <c r="S17" i="47"/>
  <c r="AG11" i="46"/>
  <c r="AH11" i="46"/>
  <c r="AI11" i="46"/>
  <c r="AC11" i="46"/>
  <c r="AR11" i="46" s="1"/>
  <c r="AK11" i="46"/>
  <c r="AD11" i="46"/>
  <c r="AF11" i="46"/>
  <c r="AJ11" i="46"/>
  <c r="AO11" i="46" s="1"/>
  <c r="AE11" i="46"/>
  <c r="U24" i="46"/>
  <c r="AA24" i="46" s="1"/>
  <c r="V25" i="46"/>
  <c r="W25" i="46" s="1"/>
  <c r="A26" i="46"/>
  <c r="Z25" i="46"/>
  <c r="E25" i="46" s="1"/>
  <c r="U13" i="57"/>
  <c r="AA13" i="57" s="1"/>
  <c r="V14" i="57"/>
  <c r="W14" i="57" s="1"/>
  <c r="A15" i="57"/>
  <c r="Z14" i="57"/>
  <c r="E14" i="57" s="1"/>
  <c r="AS12" i="56"/>
  <c r="AU12" i="56" s="1"/>
  <c r="D15" i="55"/>
  <c r="B16" i="55"/>
  <c r="AG10" i="46"/>
  <c r="AH10" i="46"/>
  <c r="AI10" i="46"/>
  <c r="AC10" i="46"/>
  <c r="AK10" i="46"/>
  <c r="AD10" i="46"/>
  <c r="AF10" i="46"/>
  <c r="AJ10" i="46"/>
  <c r="AE10" i="46"/>
  <c r="R14" i="46"/>
  <c r="Q13" i="46"/>
  <c r="AG14" i="46"/>
  <c r="AH14" i="46"/>
  <c r="AI14" i="46"/>
  <c r="AT14" i="46" s="1"/>
  <c r="AC14" i="46"/>
  <c r="AR14" i="46" s="1"/>
  <c r="AK14" i="46"/>
  <c r="AD14" i="46"/>
  <c r="AF14" i="46"/>
  <c r="AJ14" i="46"/>
  <c r="AE14" i="46"/>
  <c r="Z15" i="47"/>
  <c r="E15" i="47" s="1"/>
  <c r="A16" i="47"/>
  <c r="U14" i="47"/>
  <c r="AA14" i="47" s="1"/>
  <c r="V15" i="47"/>
  <c r="W15" i="47" s="1"/>
  <c r="D18" i="56"/>
  <c r="B19" i="56"/>
  <c r="D15" i="54"/>
  <c r="B16" i="54"/>
  <c r="E17" i="54"/>
  <c r="AM12" i="56"/>
  <c r="A16" i="58"/>
  <c r="U14" i="58"/>
  <c r="AA14" i="58" s="1"/>
  <c r="Z15" i="58"/>
  <c r="V15" i="58"/>
  <c r="W15" i="58" s="1"/>
  <c r="K14" i="55"/>
  <c r="A15" i="55"/>
  <c r="M14" i="55"/>
  <c r="Q14" i="55" s="1"/>
  <c r="X14" i="55"/>
  <c r="N14" i="55"/>
  <c r="R14" i="55" s="1"/>
  <c r="U13" i="55"/>
  <c r="AA13" i="55" s="1"/>
  <c r="H14" i="55"/>
  <c r="J14" i="55"/>
  <c r="G14" i="55"/>
  <c r="V14" i="55"/>
  <c r="W14" i="55" s="1"/>
  <c r="Z14" i="55"/>
  <c r="E14" i="55" s="1"/>
  <c r="I18" i="58"/>
  <c r="S17" i="58"/>
  <c r="R11" i="56"/>
  <c r="G10" i="57"/>
  <c r="G14" i="46"/>
  <c r="Q14" i="46" s="1"/>
  <c r="R10" i="46"/>
  <c r="G13" i="48"/>
  <c r="D13" i="48"/>
  <c r="K13" i="48"/>
  <c r="M13" i="48"/>
  <c r="O13" i="48"/>
  <c r="I13" i="48"/>
  <c r="B13" i="48"/>
  <c r="E13" i="48"/>
  <c r="A14" i="48"/>
  <c r="P10" i="54"/>
  <c r="B16" i="46"/>
  <c r="D15" i="46"/>
  <c r="AY12" i="56"/>
  <c r="F13" i="56"/>
  <c r="R10" i="47"/>
  <c r="R11" i="46"/>
  <c r="E14" i="47"/>
  <c r="AG13" i="46"/>
  <c r="AN13" i="46" s="1"/>
  <c r="AH13" i="46"/>
  <c r="AI13" i="46"/>
  <c r="AC13" i="46"/>
  <c r="AR13" i="46" s="1"/>
  <c r="AK13" i="46"/>
  <c r="AD13" i="46"/>
  <c r="AF13" i="46"/>
  <c r="AJ13" i="46"/>
  <c r="AO13" i="46" s="1"/>
  <c r="AE13" i="46"/>
  <c r="M18" i="54"/>
  <c r="E18" i="54" s="1"/>
  <c r="H17" i="54"/>
  <c r="N17" i="54" s="1"/>
  <c r="I18" i="54"/>
  <c r="J18" i="54" s="1"/>
  <c r="A19" i="54"/>
  <c r="S15" i="57"/>
  <c r="I16" i="57"/>
  <c r="Y13" i="55"/>
  <c r="Y13" i="56"/>
  <c r="Q10" i="56"/>
  <c r="G10" i="47"/>
  <c r="Q10" i="47"/>
  <c r="Q12" i="46"/>
  <c r="K10" i="58"/>
  <c r="R10" i="58" s="1"/>
  <c r="I16" i="56"/>
  <c r="S15" i="56"/>
  <c r="R10" i="56"/>
  <c r="I17" i="55"/>
  <c r="S16" i="55"/>
  <c r="AJ12" i="56"/>
  <c r="AO12" i="56" s="1"/>
  <c r="M14" i="56"/>
  <c r="X14" i="56"/>
  <c r="N14" i="56"/>
  <c r="G14" i="56"/>
  <c r="U13" i="56"/>
  <c r="AA13" i="56" s="1"/>
  <c r="H14" i="56"/>
  <c r="K14" i="56"/>
  <c r="A15" i="56"/>
  <c r="J14" i="56"/>
  <c r="V14" i="56"/>
  <c r="W14" i="56" s="1"/>
  <c r="Y14" i="56" s="1"/>
  <c r="Z14" i="56"/>
  <c r="E14" i="56" s="1"/>
  <c r="R13" i="56"/>
  <c r="R11" i="55"/>
  <c r="Q11" i="56"/>
  <c r="Q11" i="46"/>
  <c r="AG12" i="46"/>
  <c r="AN12" i="46" s="1"/>
  <c r="AH12" i="46"/>
  <c r="AI12" i="46"/>
  <c r="AC12" i="46"/>
  <c r="AK12" i="46"/>
  <c r="AY12" i="46" s="1"/>
  <c r="AD12" i="46"/>
  <c r="AM12" i="46" s="1"/>
  <c r="AP12" i="46" s="1"/>
  <c r="AF12" i="46"/>
  <c r="AS12" i="46" s="1"/>
  <c r="AJ12" i="46"/>
  <c r="AO12" i="46" s="1"/>
  <c r="AE12" i="46"/>
  <c r="AJ11" i="56"/>
  <c r="AC11" i="56"/>
  <c r="AK11" i="56"/>
  <c r="AD11" i="56"/>
  <c r="AE11" i="56"/>
  <c r="AF11" i="56"/>
  <c r="AS11" i="56" s="1"/>
  <c r="AI11" i="56"/>
  <c r="AT11" i="56" s="1"/>
  <c r="AG11" i="56"/>
  <c r="AH11" i="56"/>
  <c r="AN12" i="56"/>
  <c r="AI12" i="56"/>
  <c r="AT12" i="56" s="1"/>
  <c r="F13" i="55"/>
  <c r="Q10" i="55"/>
  <c r="Q10" i="57"/>
  <c r="R12" i="46"/>
  <c r="A16" i="56" l="1"/>
  <c r="M15" i="56"/>
  <c r="X15" i="56"/>
  <c r="N15" i="56"/>
  <c r="V15" i="56"/>
  <c r="W15" i="56" s="1"/>
  <c r="U14" i="56"/>
  <c r="AA14" i="56" s="1"/>
  <c r="Z15" i="56"/>
  <c r="AN10" i="55"/>
  <c r="AM11" i="56"/>
  <c r="K14" i="48"/>
  <c r="I14" i="48"/>
  <c r="A15" i="48"/>
  <c r="H15" i="56" s="1"/>
  <c r="E14" i="48"/>
  <c r="G14" i="48"/>
  <c r="M14" i="48"/>
  <c r="D14" i="48"/>
  <c r="O14" i="48"/>
  <c r="B14" i="48"/>
  <c r="S18" i="58"/>
  <c r="I19" i="58"/>
  <c r="AN14" i="46"/>
  <c r="AR10" i="46"/>
  <c r="AM10" i="56"/>
  <c r="AS12" i="55"/>
  <c r="AY10" i="55"/>
  <c r="AR11" i="56"/>
  <c r="AU11" i="56" s="1"/>
  <c r="AR12" i="46"/>
  <c r="AU12" i="46" s="1"/>
  <c r="AW12" i="46" s="1"/>
  <c r="AM13" i="46"/>
  <c r="AP13" i="46" s="1"/>
  <c r="B17" i="46"/>
  <c r="D16" i="46"/>
  <c r="Y14" i="55"/>
  <c r="J15" i="55"/>
  <c r="V15" i="55"/>
  <c r="W15" i="55" s="1"/>
  <c r="Y15" i="55" s="1"/>
  <c r="K15" i="55"/>
  <c r="A16" i="55"/>
  <c r="M15" i="55"/>
  <c r="X15" i="55"/>
  <c r="U14" i="55"/>
  <c r="AA14" i="55" s="1"/>
  <c r="H15" i="55"/>
  <c r="N15" i="55"/>
  <c r="Z15" i="55"/>
  <c r="B17" i="54"/>
  <c r="D16" i="54"/>
  <c r="AO14" i="46"/>
  <c r="AS11" i="46"/>
  <c r="I19" i="47"/>
  <c r="S18" i="47"/>
  <c r="AY10" i="56"/>
  <c r="AN11" i="55"/>
  <c r="AR10" i="55"/>
  <c r="AM10" i="46"/>
  <c r="AM11" i="55"/>
  <c r="AP11" i="55" s="1"/>
  <c r="AY11" i="56"/>
  <c r="S17" i="55"/>
  <c r="I18" i="55"/>
  <c r="AY13" i="46"/>
  <c r="AS14" i="46"/>
  <c r="AT10" i="46"/>
  <c r="AM11" i="46"/>
  <c r="AP11" i="46" s="1"/>
  <c r="AR10" i="56"/>
  <c r="AO12" i="55"/>
  <c r="AS11" i="55"/>
  <c r="AS10" i="55"/>
  <c r="D16" i="55"/>
  <c r="B17" i="55"/>
  <c r="AS10" i="56"/>
  <c r="AN11" i="46"/>
  <c r="AS13" i="46"/>
  <c r="AU13" i="46" s="1"/>
  <c r="AW13" i="46" s="1"/>
  <c r="F14" i="55"/>
  <c r="AO11" i="56"/>
  <c r="AT12" i="46"/>
  <c r="AN11" i="56"/>
  <c r="F14" i="56"/>
  <c r="R14" i="56"/>
  <c r="D19" i="56"/>
  <c r="B20" i="56"/>
  <c r="U15" i="47"/>
  <c r="AA15" i="47" s="1"/>
  <c r="Z16" i="47"/>
  <c r="V16" i="47"/>
  <c r="W16" i="47" s="1"/>
  <c r="A17" i="47"/>
  <c r="AM14" i="46"/>
  <c r="AP14" i="46" s="1"/>
  <c r="AY11" i="46"/>
  <c r="AT10" i="56"/>
  <c r="AT12" i="55"/>
  <c r="AY11" i="55"/>
  <c r="AO10" i="55"/>
  <c r="E15" i="58"/>
  <c r="AY10" i="46"/>
  <c r="AM10" i="55"/>
  <c r="I17" i="56"/>
  <c r="S16" i="56"/>
  <c r="AT13" i="46"/>
  <c r="A17" i="58"/>
  <c r="Z16" i="58"/>
  <c r="E16" i="58" s="1"/>
  <c r="U15" i="58"/>
  <c r="AA15" i="58" s="1"/>
  <c r="V16" i="58"/>
  <c r="W16" i="58" s="1"/>
  <c r="AY14" i="46"/>
  <c r="AO10" i="46"/>
  <c r="AN10" i="46"/>
  <c r="U14" i="57"/>
  <c r="AA14" i="57" s="1"/>
  <c r="V15" i="57"/>
  <c r="W15" i="57" s="1"/>
  <c r="A16" i="57"/>
  <c r="Z15" i="57"/>
  <c r="E15" i="57" s="1"/>
  <c r="AO10" i="56"/>
  <c r="AP12" i="55"/>
  <c r="AR11" i="55"/>
  <c r="AT10" i="55"/>
  <c r="AP12" i="56"/>
  <c r="AW12" i="56" s="1"/>
  <c r="A20" i="54"/>
  <c r="I19" i="54"/>
  <c r="J19" i="54" s="1"/>
  <c r="H18" i="54"/>
  <c r="N18" i="54" s="1"/>
  <c r="M19" i="54"/>
  <c r="AG13" i="55"/>
  <c r="AH13" i="55"/>
  <c r="AI13" i="55"/>
  <c r="AD13" i="55"/>
  <c r="AM13" i="55" s="1"/>
  <c r="AE13" i="55"/>
  <c r="AF13" i="55"/>
  <c r="AC13" i="55"/>
  <c r="AJ13" i="55"/>
  <c r="AK13" i="55"/>
  <c r="Q14" i="56"/>
  <c r="I17" i="57"/>
  <c r="S16" i="57"/>
  <c r="AH13" i="56"/>
  <c r="AI13" i="56"/>
  <c r="AT13" i="56" s="1"/>
  <c r="AJ13" i="56"/>
  <c r="AC13" i="56"/>
  <c r="AK13" i="56"/>
  <c r="AY13" i="56" s="1"/>
  <c r="AD13" i="56"/>
  <c r="AM13" i="56" s="1"/>
  <c r="AG13" i="56"/>
  <c r="AN13" i="56" s="1"/>
  <c r="AE13" i="56"/>
  <c r="AF13" i="56"/>
  <c r="AU14" i="46"/>
  <c r="AS10" i="46"/>
  <c r="U25" i="46"/>
  <c r="AA25" i="46" s="1"/>
  <c r="A27" i="46"/>
  <c r="V26" i="46"/>
  <c r="W26" i="46" s="1"/>
  <c r="Z26" i="46"/>
  <c r="AT11" i="46"/>
  <c r="AU11" i="46" s="1"/>
  <c r="AW11" i="46" s="1"/>
  <c r="AN10" i="56"/>
  <c r="AU12" i="55"/>
  <c r="AW12" i="55" s="1"/>
  <c r="AN13" i="55" l="1"/>
  <c r="AG14" i="56"/>
  <c r="AH14" i="56"/>
  <c r="AI14" i="56"/>
  <c r="AT14" i="56" s="1"/>
  <c r="AJ14" i="56"/>
  <c r="AC14" i="56"/>
  <c r="AK14" i="56"/>
  <c r="AF14" i="56"/>
  <c r="AE14" i="56"/>
  <c r="AD14" i="56"/>
  <c r="AM14" i="56" s="1"/>
  <c r="R15" i="55"/>
  <c r="AO13" i="56"/>
  <c r="AP13" i="56" s="1"/>
  <c r="AR13" i="55"/>
  <c r="AU11" i="55"/>
  <c r="AW11" i="55" s="1"/>
  <c r="U16" i="58"/>
  <c r="AA16" i="58" s="1"/>
  <c r="Z17" i="58"/>
  <c r="E17" i="58" s="1"/>
  <c r="A18" i="58"/>
  <c r="V17" i="58"/>
  <c r="W17" i="58" s="1"/>
  <c r="J16" i="56"/>
  <c r="V16" i="56"/>
  <c r="W16" i="56" s="1"/>
  <c r="K16" i="56"/>
  <c r="A17" i="56"/>
  <c r="M16" i="56"/>
  <c r="Q16" i="56" s="1"/>
  <c r="X16" i="56"/>
  <c r="N16" i="56"/>
  <c r="U15" i="56"/>
  <c r="AA15" i="56" s="1"/>
  <c r="H16" i="56"/>
  <c r="G16" i="56"/>
  <c r="Z16" i="56"/>
  <c r="E16" i="56" s="1"/>
  <c r="AP10" i="55"/>
  <c r="AF14" i="55"/>
  <c r="AG14" i="55"/>
  <c r="AH14" i="55"/>
  <c r="AC14" i="55"/>
  <c r="AK14" i="55"/>
  <c r="AD14" i="55"/>
  <c r="AE14" i="55"/>
  <c r="AI14" i="55"/>
  <c r="AJ14" i="55"/>
  <c r="J16" i="55"/>
  <c r="V16" i="55"/>
  <c r="W16" i="55" s="1"/>
  <c r="K16" i="55"/>
  <c r="A17" i="55"/>
  <c r="G16" i="55"/>
  <c r="U15" i="55"/>
  <c r="AA15" i="55" s="1"/>
  <c r="H16" i="55"/>
  <c r="M16" i="55"/>
  <c r="N16" i="55"/>
  <c r="X16" i="55"/>
  <c r="Z16" i="55"/>
  <c r="E16" i="55" s="1"/>
  <c r="AW14" i="46"/>
  <c r="E15" i="55"/>
  <c r="AO13" i="55"/>
  <c r="AS13" i="55"/>
  <c r="U15" i="57"/>
  <c r="AA15" i="57" s="1"/>
  <c r="V16" i="57"/>
  <c r="W16" i="57" s="1"/>
  <c r="A17" i="57"/>
  <c r="Z16" i="57"/>
  <c r="E16" i="57" s="1"/>
  <c r="D20" i="56"/>
  <c r="B21" i="56"/>
  <c r="AU10" i="56"/>
  <c r="AU10" i="55"/>
  <c r="I20" i="58"/>
  <c r="S19" i="58"/>
  <c r="D15" i="48"/>
  <c r="B15" i="48"/>
  <c r="O15" i="48"/>
  <c r="E15" i="48"/>
  <c r="J17" i="46" s="1"/>
  <c r="G15" i="48"/>
  <c r="M17" i="46" s="1"/>
  <c r="Q17" i="46" s="1"/>
  <c r="A16" i="48"/>
  <c r="J13" i="47" s="1"/>
  <c r="I15" i="48"/>
  <c r="M15" i="48"/>
  <c r="K15" i="48"/>
  <c r="H13" i="58"/>
  <c r="G13" i="58"/>
  <c r="X12" i="57"/>
  <c r="Y12" i="57" s="1"/>
  <c r="K12" i="57"/>
  <c r="G12" i="57"/>
  <c r="H12" i="57"/>
  <c r="X13" i="47"/>
  <c r="Y13" i="47" s="1"/>
  <c r="J12" i="57"/>
  <c r="M16" i="46"/>
  <c r="Q16" i="46" s="1"/>
  <c r="G17" i="46"/>
  <c r="K16" i="46"/>
  <c r="G11" i="58"/>
  <c r="X12" i="58"/>
  <c r="Y12" i="58" s="1"/>
  <c r="K15" i="54"/>
  <c r="L15" i="54" s="1"/>
  <c r="F15" i="54" s="1"/>
  <c r="P15" i="54" s="1"/>
  <c r="M11" i="47"/>
  <c r="K11" i="47"/>
  <c r="N11" i="57"/>
  <c r="R11" i="57" s="1"/>
  <c r="N15" i="46"/>
  <c r="M15" i="46"/>
  <c r="G11" i="57"/>
  <c r="H12" i="58"/>
  <c r="J13" i="57"/>
  <c r="N12" i="57"/>
  <c r="N16" i="46"/>
  <c r="R16" i="46" s="1"/>
  <c r="M11" i="58"/>
  <c r="J15" i="46"/>
  <c r="X17" i="46"/>
  <c r="Y17" i="46" s="1"/>
  <c r="F17" i="46" s="1"/>
  <c r="H17" i="46"/>
  <c r="M11" i="57"/>
  <c r="J12" i="58"/>
  <c r="K13" i="57"/>
  <c r="J16" i="46"/>
  <c r="H11" i="47"/>
  <c r="X16" i="46"/>
  <c r="Y16" i="46" s="1"/>
  <c r="F16" i="46" s="1"/>
  <c r="X11" i="58"/>
  <c r="Y11" i="58" s="1"/>
  <c r="N12" i="58"/>
  <c r="G16" i="46"/>
  <c r="X15" i="46"/>
  <c r="Y15" i="46" s="1"/>
  <c r="F15" i="46" s="1"/>
  <c r="K17" i="46"/>
  <c r="K14" i="54"/>
  <c r="L14" i="54" s="1"/>
  <c r="F14" i="54" s="1"/>
  <c r="G11" i="47"/>
  <c r="H11" i="57"/>
  <c r="X11" i="57"/>
  <c r="Y11" i="57" s="1"/>
  <c r="G13" i="47"/>
  <c r="N13" i="57"/>
  <c r="R13" i="57" s="1"/>
  <c r="X13" i="57"/>
  <c r="Y13" i="57" s="1"/>
  <c r="H16" i="46"/>
  <c r="M12" i="47"/>
  <c r="J11" i="58"/>
  <c r="J12" i="47"/>
  <c r="H15" i="46"/>
  <c r="N17" i="46"/>
  <c r="X11" i="47"/>
  <c r="Y11" i="47" s="1"/>
  <c r="K11" i="58"/>
  <c r="N11" i="47"/>
  <c r="G12" i="58"/>
  <c r="N12" i="47"/>
  <c r="M12" i="58"/>
  <c r="J11" i="57"/>
  <c r="K13" i="58"/>
  <c r="K13" i="47"/>
  <c r="N13" i="58"/>
  <c r="R13" i="58" s="1"/>
  <c r="G13" i="57"/>
  <c r="K15" i="46"/>
  <c r="X12" i="47"/>
  <c r="Y12" i="47" s="1"/>
  <c r="K16" i="54"/>
  <c r="L16" i="54" s="1"/>
  <c r="F16" i="54" s="1"/>
  <c r="P16" i="54" s="1"/>
  <c r="M13" i="57"/>
  <c r="Q13" i="57" s="1"/>
  <c r="K11" i="57"/>
  <c r="G15" i="46"/>
  <c r="H11" i="58"/>
  <c r="N11" i="58"/>
  <c r="H12" i="47"/>
  <c r="G12" i="47"/>
  <c r="N13" i="47"/>
  <c r="H13" i="57"/>
  <c r="J11" i="47"/>
  <c r="K12" i="58"/>
  <c r="M12" i="57"/>
  <c r="K12" i="47"/>
  <c r="K15" i="56"/>
  <c r="R15" i="56" s="1"/>
  <c r="AR13" i="56"/>
  <c r="AP10" i="46"/>
  <c r="S19" i="47"/>
  <c r="I20" i="47"/>
  <c r="E15" i="56"/>
  <c r="E26" i="46"/>
  <c r="AS13" i="56"/>
  <c r="G15" i="55"/>
  <c r="Y15" i="56"/>
  <c r="B18" i="54"/>
  <c r="D17" i="54"/>
  <c r="A28" i="46"/>
  <c r="V27" i="46"/>
  <c r="W27" i="46" s="1"/>
  <c r="U26" i="46"/>
  <c r="AA26" i="46" s="1"/>
  <c r="Z27" i="46"/>
  <c r="E27" i="46" s="1"/>
  <c r="H19" i="54"/>
  <c r="N19" i="54" s="1"/>
  <c r="M20" i="54"/>
  <c r="E20" i="54" s="1"/>
  <c r="I20" i="54"/>
  <c r="J20" i="54" s="1"/>
  <c r="A21" i="54"/>
  <c r="E16" i="47"/>
  <c r="D17" i="55"/>
  <c r="B18" i="55"/>
  <c r="S18" i="55"/>
  <c r="I19" i="55"/>
  <c r="B18" i="46"/>
  <c r="D17" i="46"/>
  <c r="AP10" i="56"/>
  <c r="J15" i="56"/>
  <c r="Q15" i="56" s="1"/>
  <c r="AY13" i="55"/>
  <c r="U16" i="47"/>
  <c r="AA16" i="47" s="1"/>
  <c r="Z17" i="47"/>
  <c r="E17" i="47" s="1"/>
  <c r="A18" i="47"/>
  <c r="V17" i="47"/>
  <c r="W17" i="47" s="1"/>
  <c r="AU10" i="46"/>
  <c r="E19" i="54"/>
  <c r="AP13" i="55"/>
  <c r="S17" i="57"/>
  <c r="I18" i="57"/>
  <c r="AT13" i="55"/>
  <c r="I18" i="56"/>
  <c r="S17" i="56"/>
  <c r="Q15" i="55"/>
  <c r="AP11" i="56"/>
  <c r="AW11" i="56" s="1"/>
  <c r="G15" i="56"/>
  <c r="AW10" i="55" l="1"/>
  <c r="R17" i="46"/>
  <c r="AW10" i="56"/>
  <c r="D18" i="55"/>
  <c r="B19" i="55"/>
  <c r="Q12" i="47"/>
  <c r="Q11" i="57"/>
  <c r="H13" i="47"/>
  <c r="M13" i="58"/>
  <c r="Q13" i="58" s="1"/>
  <c r="F16" i="55"/>
  <c r="AR14" i="55"/>
  <c r="Y16" i="56"/>
  <c r="U17" i="58"/>
  <c r="AA17" i="58" s="1"/>
  <c r="A19" i="58"/>
  <c r="Z18" i="58"/>
  <c r="E18" i="58" s="1"/>
  <c r="V18" i="58"/>
  <c r="W18" i="58" s="1"/>
  <c r="AU13" i="55"/>
  <c r="AW13" i="55" s="1"/>
  <c r="AY14" i="56"/>
  <c r="AG16" i="46"/>
  <c r="AH16" i="46"/>
  <c r="AI16" i="46"/>
  <c r="AC16" i="46"/>
  <c r="AR16" i="46" s="1"/>
  <c r="AK16" i="46"/>
  <c r="AD16" i="46"/>
  <c r="AF16" i="46"/>
  <c r="AJ16" i="46"/>
  <c r="AO16" i="46" s="1"/>
  <c r="AE16" i="46"/>
  <c r="AN14" i="56"/>
  <c r="S19" i="55"/>
  <c r="I20" i="55"/>
  <c r="AY14" i="55"/>
  <c r="AU13" i="56"/>
  <c r="AW13" i="56" s="1"/>
  <c r="R11" i="58"/>
  <c r="Q12" i="58"/>
  <c r="D21" i="56"/>
  <c r="B22" i="56"/>
  <c r="Y16" i="55"/>
  <c r="AR14" i="56"/>
  <c r="Z18" i="47"/>
  <c r="E18" i="47" s="1"/>
  <c r="U17" i="47"/>
  <c r="AA17" i="47" s="1"/>
  <c r="V18" i="47"/>
  <c r="W18" i="47" s="1"/>
  <c r="A19" i="47"/>
  <c r="AG15" i="46"/>
  <c r="AH15" i="46"/>
  <c r="AI15" i="46"/>
  <c r="AC15" i="46"/>
  <c r="AK15" i="46"/>
  <c r="AD15" i="46"/>
  <c r="AF15" i="46"/>
  <c r="AJ15" i="46"/>
  <c r="AE15" i="46"/>
  <c r="A18" i="57"/>
  <c r="V17" i="57"/>
  <c r="W17" i="57" s="1"/>
  <c r="U16" i="57"/>
  <c r="AA16" i="57" s="1"/>
  <c r="Z17" i="57"/>
  <c r="E17" i="57" s="1"/>
  <c r="F16" i="56"/>
  <c r="AS14" i="56"/>
  <c r="S18" i="56"/>
  <c r="I19" i="56"/>
  <c r="AW10" i="46"/>
  <c r="V28" i="46"/>
  <c r="W28" i="46" s="1"/>
  <c r="U27" i="46"/>
  <c r="AA27" i="46" s="1"/>
  <c r="Z28" i="46"/>
  <c r="E28" i="46" s="1"/>
  <c r="A29" i="46"/>
  <c r="R13" i="47"/>
  <c r="R12" i="47"/>
  <c r="Q11" i="47"/>
  <c r="M13" i="47"/>
  <c r="Q13" i="47" s="1"/>
  <c r="J13" i="58"/>
  <c r="R16" i="55"/>
  <c r="AN14" i="55"/>
  <c r="AO14" i="56"/>
  <c r="AP14" i="56" s="1"/>
  <c r="B19" i="46"/>
  <c r="D18" i="46"/>
  <c r="J17" i="56"/>
  <c r="V17" i="56"/>
  <c r="W17" i="56" s="1"/>
  <c r="K17" i="56"/>
  <c r="A18" i="56"/>
  <c r="M17" i="56"/>
  <c r="Q17" i="56" s="1"/>
  <c r="X17" i="56"/>
  <c r="N17" i="56"/>
  <c r="R17" i="56" s="1"/>
  <c r="U16" i="56"/>
  <c r="AA16" i="56" s="1"/>
  <c r="H17" i="56"/>
  <c r="G17" i="56"/>
  <c r="Z17" i="56"/>
  <c r="E17" i="56" s="1"/>
  <c r="AG17" i="46"/>
  <c r="AH17" i="46"/>
  <c r="AI17" i="46"/>
  <c r="AT17" i="46" s="1"/>
  <c r="AC17" i="46"/>
  <c r="AR17" i="46" s="1"/>
  <c r="AU17" i="46" s="1"/>
  <c r="AK17" i="46"/>
  <c r="AD17" i="46"/>
  <c r="AM17" i="46" s="1"/>
  <c r="AF17" i="46"/>
  <c r="AS17" i="46" s="1"/>
  <c r="AJ17" i="46"/>
  <c r="AE17" i="46"/>
  <c r="I19" i="57"/>
  <c r="S18" i="57"/>
  <c r="D18" i="54"/>
  <c r="B19" i="54"/>
  <c r="F15" i="56"/>
  <c r="R12" i="58"/>
  <c r="Q15" i="46"/>
  <c r="X13" i="58"/>
  <c r="Y13" i="58" s="1"/>
  <c r="S20" i="58"/>
  <c r="I21" i="58"/>
  <c r="Q16" i="55"/>
  <c r="AO14" i="55"/>
  <c r="AS14" i="55"/>
  <c r="R16" i="56"/>
  <c r="P14" i="54"/>
  <c r="A22" i="54"/>
  <c r="M21" i="54"/>
  <c r="H20" i="54"/>
  <c r="N20" i="54" s="1"/>
  <c r="I21" i="54"/>
  <c r="J21" i="54" s="1"/>
  <c r="F15" i="55"/>
  <c r="AM14" i="55"/>
  <c r="R12" i="57"/>
  <c r="U16" i="55"/>
  <c r="AA16" i="55" s="1"/>
  <c r="H17" i="55"/>
  <c r="J17" i="55"/>
  <c r="V17" i="55"/>
  <c r="W17" i="55" s="1"/>
  <c r="N17" i="55"/>
  <c r="R17" i="55" s="1"/>
  <c r="G17" i="55"/>
  <c r="X17" i="55"/>
  <c r="K17" i="55"/>
  <c r="A18" i="55"/>
  <c r="M17" i="55"/>
  <c r="Z17" i="55"/>
  <c r="E17" i="55" s="1"/>
  <c r="S20" i="47"/>
  <c r="I21" i="47"/>
  <c r="Q12" i="57"/>
  <c r="R11" i="47"/>
  <c r="Q11" i="58"/>
  <c r="R15" i="46"/>
  <c r="O16" i="48"/>
  <c r="D16" i="48"/>
  <c r="M16" i="48"/>
  <c r="K16" i="48"/>
  <c r="B16" i="48"/>
  <c r="C16" i="48" s="1"/>
  <c r="I16" i="48"/>
  <c r="G16" i="48"/>
  <c r="E16" i="48"/>
  <c r="F16" i="48" s="1"/>
  <c r="J16" i="48" s="1"/>
  <c r="N16" i="48" s="1"/>
  <c r="A17" i="48"/>
  <c r="AT14" i="55"/>
  <c r="AW17" i="46" l="1"/>
  <c r="AY15" i="46"/>
  <c r="AU14" i="56"/>
  <c r="I22" i="54"/>
  <c r="J22" i="54" s="1"/>
  <c r="H21" i="54"/>
  <c r="N21" i="54" s="1"/>
  <c r="M22" i="54"/>
  <c r="E22" i="54" s="1"/>
  <c r="A23" i="54"/>
  <c r="S19" i="57"/>
  <c r="I20" i="57"/>
  <c r="G17" i="48"/>
  <c r="M19" i="46" s="1"/>
  <c r="E17" i="48"/>
  <c r="F17" i="48" s="1"/>
  <c r="J17" i="48" s="1"/>
  <c r="N17" i="48" s="1"/>
  <c r="D17" i="48"/>
  <c r="X15" i="47" s="1"/>
  <c r="Y15" i="47" s="1"/>
  <c r="F15" i="47" s="1"/>
  <c r="A18" i="48"/>
  <c r="I17" i="48"/>
  <c r="K17" i="48"/>
  <c r="O17" i="48"/>
  <c r="M15" i="58" s="1"/>
  <c r="Q15" i="58" s="1"/>
  <c r="B17" i="48"/>
  <c r="C17" i="48" s="1"/>
  <c r="M17" i="48"/>
  <c r="N16" i="47"/>
  <c r="J15" i="57"/>
  <c r="N16" i="58"/>
  <c r="N26" i="46"/>
  <c r="H15" i="57"/>
  <c r="G15" i="57"/>
  <c r="M15" i="57"/>
  <c r="Q15" i="57" s="1"/>
  <c r="N15" i="57"/>
  <c r="N14" i="58"/>
  <c r="R14" i="58" s="1"/>
  <c r="H14" i="47"/>
  <c r="X14" i="57"/>
  <c r="Y14" i="57" s="1"/>
  <c r="F14" i="57" s="1"/>
  <c r="J14" i="57"/>
  <c r="M15" i="47"/>
  <c r="G14" i="47"/>
  <c r="H15" i="47"/>
  <c r="G14" i="58"/>
  <c r="X18" i="46"/>
  <c r="Y18" i="46" s="1"/>
  <c r="F18" i="46" s="1"/>
  <c r="G15" i="58"/>
  <c r="K18" i="46"/>
  <c r="M14" i="58"/>
  <c r="J14" i="58"/>
  <c r="G19" i="46"/>
  <c r="K14" i="47"/>
  <c r="N25" i="46"/>
  <c r="N15" i="58"/>
  <c r="M14" i="57"/>
  <c r="Q14" i="57" s="1"/>
  <c r="N27" i="46"/>
  <c r="N18" i="46"/>
  <c r="R18" i="46" s="1"/>
  <c r="X14" i="58"/>
  <c r="Y14" i="58" s="1"/>
  <c r="F14" i="58" s="1"/>
  <c r="N17" i="58"/>
  <c r="H19" i="46"/>
  <c r="K14" i="58"/>
  <c r="N14" i="47"/>
  <c r="R14" i="47" s="1"/>
  <c r="N21" i="46"/>
  <c r="N24" i="46"/>
  <c r="N20" i="46"/>
  <c r="N23" i="46"/>
  <c r="H15" i="58"/>
  <c r="K15" i="47"/>
  <c r="N17" i="47"/>
  <c r="H14" i="58"/>
  <c r="N22" i="46"/>
  <c r="G18" i="46"/>
  <c r="K17" i="54"/>
  <c r="L17" i="54" s="1"/>
  <c r="F17" i="54" s="1"/>
  <c r="H18" i="46"/>
  <c r="J14" i="47"/>
  <c r="H14" i="57"/>
  <c r="N16" i="57"/>
  <c r="X14" i="47"/>
  <c r="Y14" i="47" s="1"/>
  <c r="F14" i="47" s="1"/>
  <c r="K14" i="57"/>
  <c r="J15" i="58"/>
  <c r="J18" i="46"/>
  <c r="M18" i="46"/>
  <c r="N19" i="46"/>
  <c r="N14" i="57"/>
  <c r="R14" i="57" s="1"/>
  <c r="G15" i="47"/>
  <c r="G14" i="57"/>
  <c r="N15" i="47"/>
  <c r="M14" i="47"/>
  <c r="Q14" i="47" s="1"/>
  <c r="K15" i="58"/>
  <c r="Y17" i="55"/>
  <c r="F17" i="55" s="1"/>
  <c r="AP14" i="55"/>
  <c r="AN17" i="46"/>
  <c r="U17" i="56"/>
  <c r="AA17" i="56" s="1"/>
  <c r="H18" i="56"/>
  <c r="J18" i="56"/>
  <c r="V18" i="56"/>
  <c r="W18" i="56" s="1"/>
  <c r="Y18" i="56" s="1"/>
  <c r="K18" i="56"/>
  <c r="A19" i="56"/>
  <c r="M18" i="56"/>
  <c r="X18" i="56"/>
  <c r="G18" i="56"/>
  <c r="N18" i="56"/>
  <c r="Z18" i="56"/>
  <c r="E18" i="56" s="1"/>
  <c r="D22" i="56"/>
  <c r="B23" i="56"/>
  <c r="AS16" i="46"/>
  <c r="AU14" i="55"/>
  <c r="AW14" i="55" s="1"/>
  <c r="AR15" i="46"/>
  <c r="AN16" i="46"/>
  <c r="AD16" i="55"/>
  <c r="AM16" i="55" s="1"/>
  <c r="AE16" i="55"/>
  <c r="AF16" i="55"/>
  <c r="AS16" i="55" s="1"/>
  <c r="AI16" i="55"/>
  <c r="AJ16" i="55"/>
  <c r="AO16" i="55" s="1"/>
  <c r="AC16" i="55"/>
  <c r="AK16" i="55"/>
  <c r="AG16" i="55"/>
  <c r="AH16" i="55"/>
  <c r="S19" i="56"/>
  <c r="I20" i="56"/>
  <c r="AT15" i="46"/>
  <c r="AF15" i="56"/>
  <c r="AG15" i="56"/>
  <c r="AH15" i="56"/>
  <c r="AI15" i="56"/>
  <c r="AJ15" i="56"/>
  <c r="AE15" i="56"/>
  <c r="AC15" i="56"/>
  <c r="AD15" i="56"/>
  <c r="AK15" i="56"/>
  <c r="AO17" i="46"/>
  <c r="F17" i="56"/>
  <c r="AN15" i="46"/>
  <c r="N18" i="47"/>
  <c r="I21" i="55"/>
  <c r="S20" i="55"/>
  <c r="AM16" i="46"/>
  <c r="AP16" i="46" s="1"/>
  <c r="U18" i="58"/>
  <c r="AA18" i="58" s="1"/>
  <c r="N19" i="58"/>
  <c r="Z19" i="58"/>
  <c r="E19" i="58" s="1"/>
  <c r="A20" i="58"/>
  <c r="V19" i="58"/>
  <c r="W19" i="58" s="1"/>
  <c r="B20" i="46"/>
  <c r="D19" i="46"/>
  <c r="Q17" i="55"/>
  <c r="AE15" i="55"/>
  <c r="AF15" i="55"/>
  <c r="AG15" i="55"/>
  <c r="AJ15" i="55"/>
  <c r="AC15" i="55"/>
  <c r="AK15" i="55"/>
  <c r="AD15" i="55"/>
  <c r="AH15" i="55"/>
  <c r="AI15" i="55"/>
  <c r="B20" i="54"/>
  <c r="D19" i="54"/>
  <c r="Y17" i="56"/>
  <c r="N28" i="46"/>
  <c r="AO15" i="46"/>
  <c r="AY16" i="46"/>
  <c r="N18" i="58"/>
  <c r="I22" i="47"/>
  <c r="S21" i="47"/>
  <c r="U17" i="57"/>
  <c r="AA17" i="57" s="1"/>
  <c r="N18" i="57"/>
  <c r="A19" i="57"/>
  <c r="V18" i="57"/>
  <c r="W18" i="57" s="1"/>
  <c r="Z18" i="57"/>
  <c r="E18" i="57" s="1"/>
  <c r="G18" i="55"/>
  <c r="U17" i="55"/>
  <c r="AA17" i="55" s="1"/>
  <c r="H18" i="55"/>
  <c r="M18" i="55"/>
  <c r="Q18" i="55" s="1"/>
  <c r="X18" i="55"/>
  <c r="N18" i="55"/>
  <c r="J18" i="55"/>
  <c r="K18" i="55"/>
  <c r="A19" i="55"/>
  <c r="V18" i="55"/>
  <c r="W18" i="55" s="1"/>
  <c r="Y18" i="55" s="1"/>
  <c r="Z18" i="55"/>
  <c r="E18" i="55" s="1"/>
  <c r="F18" i="55" s="1"/>
  <c r="I22" i="58"/>
  <c r="S21" i="58"/>
  <c r="AP17" i="46"/>
  <c r="AS15" i="46"/>
  <c r="U18" i="47"/>
  <c r="AA18" i="47" s="1"/>
  <c r="A20" i="47"/>
  <c r="N19" i="47"/>
  <c r="Z19" i="47"/>
  <c r="E19" i="47" s="1"/>
  <c r="V19" i="47"/>
  <c r="W19" i="47" s="1"/>
  <c r="D19" i="55"/>
  <c r="B20" i="55"/>
  <c r="E21" i="54"/>
  <c r="AY17" i="46"/>
  <c r="N29" i="46"/>
  <c r="A30" i="46"/>
  <c r="V29" i="46"/>
  <c r="W29" i="46" s="1"/>
  <c r="Z29" i="46"/>
  <c r="E29" i="46" s="1"/>
  <c r="U28" i="46"/>
  <c r="AA28" i="46" s="1"/>
  <c r="AE16" i="56"/>
  <c r="AF16" i="56"/>
  <c r="AG16" i="56"/>
  <c r="AH16" i="56"/>
  <c r="AI16" i="56"/>
  <c r="AD16" i="56"/>
  <c r="AM16" i="56" s="1"/>
  <c r="AC16" i="56"/>
  <c r="AR16" i="56" s="1"/>
  <c r="AJ16" i="56"/>
  <c r="AO16" i="56" s="1"/>
  <c r="AK16" i="56"/>
  <c r="AM15" i="46"/>
  <c r="AT16" i="46"/>
  <c r="AU16" i="46" s="1"/>
  <c r="AW16" i="46" s="1"/>
  <c r="AD15" i="47" l="1"/>
  <c r="AG15" i="47"/>
  <c r="AI15" i="47"/>
  <c r="AK15" i="47"/>
  <c r="AC15" i="47"/>
  <c r="AE15" i="47"/>
  <c r="AM15" i="47" s="1"/>
  <c r="AJ15" i="47"/>
  <c r="AT15" i="47" s="1"/>
  <c r="AH15" i="47"/>
  <c r="AN15" i="47" s="1"/>
  <c r="AC17" i="55"/>
  <c r="AR17" i="55" s="1"/>
  <c r="AK17" i="55"/>
  <c r="AD17" i="55"/>
  <c r="AE17" i="55"/>
  <c r="AH17" i="55"/>
  <c r="AI17" i="55"/>
  <c r="AJ17" i="55"/>
  <c r="AO17" i="55" s="1"/>
  <c r="AF17" i="55"/>
  <c r="AS17" i="55" s="1"/>
  <c r="AG17" i="55"/>
  <c r="Z20" i="58"/>
  <c r="E20" i="58" s="1"/>
  <c r="A21" i="58"/>
  <c r="J20" i="58"/>
  <c r="N20" i="58"/>
  <c r="U19" i="58"/>
  <c r="AA19" i="58" s="1"/>
  <c r="V20" i="58"/>
  <c r="W20" i="58" s="1"/>
  <c r="AO15" i="56"/>
  <c r="Q14" i="58"/>
  <c r="AS16" i="56"/>
  <c r="AY16" i="56"/>
  <c r="M30" i="46"/>
  <c r="N30" i="46"/>
  <c r="V30" i="46"/>
  <c r="W30" i="46" s="1"/>
  <c r="Z30" i="46"/>
  <c r="E30" i="46" s="1"/>
  <c r="U29" i="46"/>
  <c r="AA29" i="46" s="1"/>
  <c r="A31" i="46"/>
  <c r="G19" i="55"/>
  <c r="U18" i="55"/>
  <c r="AA18" i="55" s="1"/>
  <c r="H19" i="55"/>
  <c r="K19" i="55"/>
  <c r="A20" i="55"/>
  <c r="M19" i="55"/>
  <c r="Q19" i="55" s="1"/>
  <c r="X19" i="55"/>
  <c r="N19" i="55"/>
  <c r="J19" i="55"/>
  <c r="V19" i="55"/>
  <c r="W19" i="55" s="1"/>
  <c r="Z19" i="55"/>
  <c r="E19" i="55" s="1"/>
  <c r="AY15" i="55"/>
  <c r="I22" i="55"/>
  <c r="S21" i="55"/>
  <c r="F18" i="56"/>
  <c r="R15" i="47"/>
  <c r="AC14" i="57"/>
  <c r="AK14" i="57"/>
  <c r="AD14" i="57"/>
  <c r="AR14" i="57" s="1"/>
  <c r="AU14" i="57" s="1"/>
  <c r="AE14" i="57"/>
  <c r="AM14" i="57" s="1"/>
  <c r="AF14" i="57"/>
  <c r="AG14" i="57"/>
  <c r="AS14" i="57" s="1"/>
  <c r="AH14" i="57"/>
  <c r="AI14" i="57"/>
  <c r="AJ14" i="57"/>
  <c r="AT14" i="57" s="1"/>
  <c r="S22" i="58"/>
  <c r="I23" i="58"/>
  <c r="S22" i="47"/>
  <c r="I23" i="47"/>
  <c r="AP15" i="46"/>
  <c r="AJ18" i="55"/>
  <c r="AC18" i="55"/>
  <c r="AK18" i="55"/>
  <c r="AY18" i="55" s="1"/>
  <c r="AD18" i="55"/>
  <c r="AM18" i="55" s="1"/>
  <c r="AG18" i="55"/>
  <c r="AH18" i="55"/>
  <c r="AI18" i="55"/>
  <c r="AE18" i="55"/>
  <c r="AF18" i="55"/>
  <c r="AT16" i="55"/>
  <c r="K18" i="54"/>
  <c r="L18" i="54" s="1"/>
  <c r="F18" i="54" s="1"/>
  <c r="P18" i="54" s="1"/>
  <c r="X15" i="57"/>
  <c r="Y15" i="57" s="1"/>
  <c r="F15" i="57" s="1"/>
  <c r="AM15" i="55"/>
  <c r="X19" i="46"/>
  <c r="Y19" i="46" s="1"/>
  <c r="F19" i="46" s="1"/>
  <c r="I21" i="57"/>
  <c r="S20" i="57"/>
  <c r="R15" i="58"/>
  <c r="AD17" i="56"/>
  <c r="AE17" i="56"/>
  <c r="AF17" i="56"/>
  <c r="AS17" i="56" s="1"/>
  <c r="AG17" i="56"/>
  <c r="AH17" i="56"/>
  <c r="AC17" i="56"/>
  <c r="AK17" i="56"/>
  <c r="AJ17" i="56"/>
  <c r="AO17" i="56" s="1"/>
  <c r="AI17" i="56"/>
  <c r="AT17" i="56" s="1"/>
  <c r="K19" i="46"/>
  <c r="R19" i="46" s="1"/>
  <c r="AR15" i="55"/>
  <c r="B21" i="46"/>
  <c r="D20" i="46"/>
  <c r="AN15" i="56"/>
  <c r="AO15" i="55"/>
  <c r="AY15" i="56"/>
  <c r="AS15" i="56"/>
  <c r="AN16" i="55"/>
  <c r="AP16" i="55" s="1"/>
  <c r="D23" i="56"/>
  <c r="B24" i="56"/>
  <c r="AW14" i="56"/>
  <c r="AT15" i="56"/>
  <c r="R18" i="56"/>
  <c r="Q18" i="46"/>
  <c r="U19" i="47"/>
  <c r="AA19" i="47" s="1"/>
  <c r="A21" i="47"/>
  <c r="N20" i="47"/>
  <c r="Z20" i="47"/>
  <c r="E20" i="47" s="1"/>
  <c r="V20" i="47"/>
  <c r="W20" i="47" s="1"/>
  <c r="R18" i="55"/>
  <c r="D20" i="54"/>
  <c r="B21" i="54"/>
  <c r="AN15" i="55"/>
  <c r="AM15" i="56"/>
  <c r="AY16" i="55"/>
  <c r="AE14" i="47"/>
  <c r="AK14" i="47"/>
  <c r="AD14" i="47"/>
  <c r="AR14" i="47" s="1"/>
  <c r="AG14" i="47"/>
  <c r="AS14" i="47" s="1"/>
  <c r="AJ14" i="47"/>
  <c r="AT14" i="47" s="1"/>
  <c r="AF14" i="47"/>
  <c r="AH14" i="47"/>
  <c r="AI14" i="47"/>
  <c r="AC14" i="47"/>
  <c r="J19" i="46"/>
  <c r="Q19" i="46" s="1"/>
  <c r="K15" i="57"/>
  <c r="A24" i="54"/>
  <c r="I23" i="54"/>
  <c r="J23" i="54" s="1"/>
  <c r="H22" i="54"/>
  <c r="N22" i="54" s="1"/>
  <c r="M23" i="54"/>
  <c r="E23" i="54" s="1"/>
  <c r="A20" i="57"/>
  <c r="V19" i="57"/>
  <c r="W19" i="57" s="1"/>
  <c r="M19" i="57"/>
  <c r="Z19" i="57"/>
  <c r="E19" i="57" s="1"/>
  <c r="U18" i="57"/>
  <c r="AA18" i="57" s="1"/>
  <c r="N19" i="57"/>
  <c r="AT15" i="55"/>
  <c r="G19" i="56"/>
  <c r="U18" i="56"/>
  <c r="AA18" i="56" s="1"/>
  <c r="H19" i="56"/>
  <c r="J19" i="56"/>
  <c r="V19" i="56"/>
  <c r="W19" i="56" s="1"/>
  <c r="Y19" i="56" s="1"/>
  <c r="K19" i="56"/>
  <c r="A20" i="56"/>
  <c r="N19" i="56"/>
  <c r="X19" i="56"/>
  <c r="M19" i="56"/>
  <c r="Z19" i="56"/>
  <c r="E19" i="56" s="1"/>
  <c r="AN16" i="56"/>
  <c r="AP16" i="56" s="1"/>
  <c r="S20" i="56"/>
  <c r="I21" i="56"/>
  <c r="X15" i="58"/>
  <c r="Y15" i="58" s="1"/>
  <c r="F15" i="58" s="1"/>
  <c r="D20" i="55"/>
  <c r="B21" i="55"/>
  <c r="AT16" i="56"/>
  <c r="AU16" i="56" s="1"/>
  <c r="AS15" i="55"/>
  <c r="AR15" i="56"/>
  <c r="AR16" i="55"/>
  <c r="AU15" i="46"/>
  <c r="Q18" i="56"/>
  <c r="J15" i="47"/>
  <c r="Q15" i="47" s="1"/>
  <c r="P17" i="54"/>
  <c r="AG14" i="58"/>
  <c r="AS14" i="58" s="1"/>
  <c r="AC14" i="58"/>
  <c r="AD14" i="58"/>
  <c r="AR14" i="58" s="1"/>
  <c r="AE14" i="58"/>
  <c r="AF14" i="58"/>
  <c r="AH14" i="58"/>
  <c r="AI14" i="58"/>
  <c r="AJ14" i="58"/>
  <c r="AK14" i="58"/>
  <c r="AG18" i="46"/>
  <c r="AH18" i="46"/>
  <c r="AI18" i="46"/>
  <c r="AC18" i="46"/>
  <c r="AK18" i="46"/>
  <c r="AD18" i="46"/>
  <c r="AF18" i="46"/>
  <c r="AJ18" i="46"/>
  <c r="AE18" i="46"/>
  <c r="R15" i="57"/>
  <c r="I18" i="48"/>
  <c r="O18" i="48"/>
  <c r="B18" i="48"/>
  <c r="G30" i="46" s="1"/>
  <c r="M18" i="48"/>
  <c r="D18" i="48"/>
  <c r="E18" i="48"/>
  <c r="J20" i="47" s="1"/>
  <c r="K18" i="48"/>
  <c r="G18" i="48"/>
  <c r="M18" i="47"/>
  <c r="M17" i="57"/>
  <c r="N17" i="57"/>
  <c r="AW16" i="56" l="1"/>
  <c r="X17" i="57"/>
  <c r="Y17" i="57" s="1"/>
  <c r="F17" i="57" s="1"/>
  <c r="X16" i="47"/>
  <c r="Y16" i="47" s="1"/>
  <c r="F16" i="47" s="1"/>
  <c r="X18" i="47"/>
  <c r="Y18" i="47" s="1"/>
  <c r="F18" i="47" s="1"/>
  <c r="X29" i="46"/>
  <c r="Y29" i="46" s="1"/>
  <c r="F29" i="46" s="1"/>
  <c r="K19" i="54"/>
  <c r="L19" i="54" s="1"/>
  <c r="F19" i="54" s="1"/>
  <c r="P19" i="54" s="1"/>
  <c r="X24" i="46"/>
  <c r="Y24" i="46" s="1"/>
  <c r="F24" i="46" s="1"/>
  <c r="X16" i="58"/>
  <c r="Y16" i="58" s="1"/>
  <c r="F16" i="58" s="1"/>
  <c r="X26" i="46"/>
  <c r="Y26" i="46" s="1"/>
  <c r="F26" i="46" s="1"/>
  <c r="X21" i="46"/>
  <c r="Y21" i="46" s="1"/>
  <c r="F21" i="46" s="1"/>
  <c r="X16" i="57"/>
  <c r="Y16" i="57" s="1"/>
  <c r="F16" i="57" s="1"/>
  <c r="K20" i="54"/>
  <c r="L20" i="54" s="1"/>
  <c r="F20" i="54" s="1"/>
  <c r="P20" i="54" s="1"/>
  <c r="X19" i="58"/>
  <c r="Y19" i="58" s="1"/>
  <c r="F19" i="58" s="1"/>
  <c r="X18" i="57"/>
  <c r="Y18" i="57" s="1"/>
  <c r="F18" i="57" s="1"/>
  <c r="X28" i="46"/>
  <c r="Y28" i="46" s="1"/>
  <c r="F28" i="46" s="1"/>
  <c r="X25" i="46"/>
  <c r="Y25" i="46" s="1"/>
  <c r="F25" i="46" s="1"/>
  <c r="X23" i="46"/>
  <c r="Y23" i="46" s="1"/>
  <c r="F23" i="46" s="1"/>
  <c r="X20" i="46"/>
  <c r="Y20" i="46" s="1"/>
  <c r="F20" i="46" s="1"/>
  <c r="K22" i="54"/>
  <c r="L22" i="54" s="1"/>
  <c r="F22" i="54" s="1"/>
  <c r="P22" i="54" s="1"/>
  <c r="X27" i="46"/>
  <c r="Y27" i="46" s="1"/>
  <c r="F27" i="46" s="1"/>
  <c r="X17" i="58"/>
  <c r="Y17" i="58" s="1"/>
  <c r="F17" i="58" s="1"/>
  <c r="X22" i="46"/>
  <c r="Y22" i="46" s="1"/>
  <c r="F22" i="46" s="1"/>
  <c r="X17" i="47"/>
  <c r="Y17" i="47" s="1"/>
  <c r="F17" i="47" s="1"/>
  <c r="X19" i="47"/>
  <c r="Y19" i="47" s="1"/>
  <c r="F19" i="47" s="1"/>
  <c r="AN18" i="46"/>
  <c r="J20" i="57"/>
  <c r="M20" i="57"/>
  <c r="U19" i="57"/>
  <c r="AA19" i="57" s="1"/>
  <c r="N20" i="57"/>
  <c r="A21" i="57"/>
  <c r="G20" i="57"/>
  <c r="X20" i="57"/>
  <c r="Z20" i="57"/>
  <c r="E20" i="57" s="1"/>
  <c r="V20" i="57"/>
  <c r="W20" i="57" s="1"/>
  <c r="Y20" i="57" s="1"/>
  <c r="J16" i="58"/>
  <c r="J17" i="58"/>
  <c r="J19" i="58"/>
  <c r="G21" i="47"/>
  <c r="A22" i="47"/>
  <c r="Z21" i="47"/>
  <c r="E21" i="47" s="1"/>
  <c r="V21" i="47"/>
  <c r="W21" i="47" s="1"/>
  <c r="X21" i="47"/>
  <c r="J21" i="47"/>
  <c r="M21" i="47"/>
  <c r="U20" i="47"/>
  <c r="AA20" i="47" s="1"/>
  <c r="N21" i="47"/>
  <c r="AT17" i="55"/>
  <c r="AU17" i="55" s="1"/>
  <c r="AF15" i="58"/>
  <c r="AH15" i="58"/>
  <c r="AN15" i="58" s="1"/>
  <c r="AI15" i="58"/>
  <c r="AJ15" i="58"/>
  <c r="AK15" i="58"/>
  <c r="AC15" i="58"/>
  <c r="AD15" i="58"/>
  <c r="AR15" i="58" s="1"/>
  <c r="AE15" i="58"/>
  <c r="AM15" i="58" s="1"/>
  <c r="AG15" i="58"/>
  <c r="AS15" i="58" s="1"/>
  <c r="AM17" i="56"/>
  <c r="AR18" i="55"/>
  <c r="M17" i="58"/>
  <c r="Q17" i="58" s="1"/>
  <c r="M19" i="58"/>
  <c r="Q19" i="58" s="1"/>
  <c r="M18" i="58"/>
  <c r="Q18" i="58" s="1"/>
  <c r="M16" i="58"/>
  <c r="AM18" i="46"/>
  <c r="AT14" i="58"/>
  <c r="AU16" i="55"/>
  <c r="AW16" i="55" s="1"/>
  <c r="D21" i="55"/>
  <c r="B22" i="55"/>
  <c r="Q19" i="56"/>
  <c r="X19" i="57"/>
  <c r="AY14" i="47"/>
  <c r="AO14" i="47"/>
  <c r="B22" i="54"/>
  <c r="D21" i="54"/>
  <c r="G20" i="47"/>
  <c r="AS18" i="55"/>
  <c r="AO18" i="55"/>
  <c r="J30" i="46"/>
  <c r="M20" i="58"/>
  <c r="Q20" i="58" s="1"/>
  <c r="G20" i="58"/>
  <c r="AF15" i="47"/>
  <c r="AU14" i="58"/>
  <c r="AW14" i="58" s="1"/>
  <c r="AJ15" i="57"/>
  <c r="AT15" i="57" s="1"/>
  <c r="AC15" i="57"/>
  <c r="AK15" i="57"/>
  <c r="AF15" i="57"/>
  <c r="AG15" i="57"/>
  <c r="AH15" i="57"/>
  <c r="AI15" i="57"/>
  <c r="AE15" i="57"/>
  <c r="AD15" i="57"/>
  <c r="AR15" i="57" s="1"/>
  <c r="Q30" i="46"/>
  <c r="AO18" i="46"/>
  <c r="I24" i="58"/>
  <c r="S23" i="58"/>
  <c r="AS18" i="46"/>
  <c r="F19" i="56"/>
  <c r="N21" i="58"/>
  <c r="X21" i="58"/>
  <c r="U20" i="58"/>
  <c r="AA20" i="58" s="1"/>
  <c r="M21" i="58"/>
  <c r="Z21" i="58"/>
  <c r="E21" i="58" s="1"/>
  <c r="F21" i="58" s="1"/>
  <c r="G21" i="58"/>
  <c r="A22" i="58"/>
  <c r="J21" i="58"/>
  <c r="V21" i="58"/>
  <c r="W21" i="58" s="1"/>
  <c r="Y21" i="58" s="1"/>
  <c r="J18" i="57"/>
  <c r="J16" i="57"/>
  <c r="J17" i="57"/>
  <c r="Q17" i="57" s="1"/>
  <c r="AY18" i="46"/>
  <c r="S21" i="56"/>
  <c r="I22" i="56"/>
  <c r="J19" i="57"/>
  <c r="K23" i="54"/>
  <c r="AM14" i="47"/>
  <c r="AP14" i="47" s="1"/>
  <c r="X20" i="47"/>
  <c r="Y20" i="47" s="1"/>
  <c r="F20" i="47" s="1"/>
  <c r="AY17" i="56"/>
  <c r="Y19" i="55"/>
  <c r="F19" i="55" s="1"/>
  <c r="AM17" i="55"/>
  <c r="AY15" i="47"/>
  <c r="AO15" i="47"/>
  <c r="AP15" i="47" s="1"/>
  <c r="AG19" i="46"/>
  <c r="AH19" i="46"/>
  <c r="AI19" i="46"/>
  <c r="AT19" i="46" s="1"/>
  <c r="AC19" i="46"/>
  <c r="AR19" i="46" s="1"/>
  <c r="AU19" i="46" s="1"/>
  <c r="AK19" i="46"/>
  <c r="AY19" i="46" s="1"/>
  <c r="AD19" i="46"/>
  <c r="AM19" i="46" s="1"/>
  <c r="AF19" i="46"/>
  <c r="AS19" i="46" s="1"/>
  <c r="AJ19" i="46"/>
  <c r="AE19" i="46"/>
  <c r="AY14" i="57"/>
  <c r="AO14" i="57"/>
  <c r="X18" i="58"/>
  <c r="Y18" i="58" s="1"/>
  <c r="F18" i="58" s="1"/>
  <c r="G17" i="57"/>
  <c r="M29" i="46"/>
  <c r="M24" i="46"/>
  <c r="M17" i="47"/>
  <c r="M19" i="47"/>
  <c r="M26" i="46"/>
  <c r="M20" i="46"/>
  <c r="Q20" i="46" s="1"/>
  <c r="M21" i="46"/>
  <c r="Q21" i="46" s="1"/>
  <c r="M25" i="46"/>
  <c r="M28" i="46"/>
  <c r="M22" i="46"/>
  <c r="M16" i="47"/>
  <c r="M23" i="46"/>
  <c r="M27" i="46"/>
  <c r="AR18" i="46"/>
  <c r="AN14" i="58"/>
  <c r="AU15" i="56"/>
  <c r="R19" i="56"/>
  <c r="Y19" i="57"/>
  <c r="F19" i="57" s="1"/>
  <c r="L23" i="54"/>
  <c r="F23" i="54" s="1"/>
  <c r="P23" i="54" s="1"/>
  <c r="M20" i="47"/>
  <c r="AR17" i="56"/>
  <c r="AU17" i="56" s="1"/>
  <c r="AT18" i="55"/>
  <c r="AN14" i="57"/>
  <c r="AP14" i="57" s="1"/>
  <c r="AW14" i="57" s="1"/>
  <c r="AC18" i="56"/>
  <c r="AK18" i="56"/>
  <c r="AD18" i="56"/>
  <c r="AM18" i="56" s="1"/>
  <c r="AE18" i="56"/>
  <c r="AF18" i="56"/>
  <c r="AS18" i="56" s="1"/>
  <c r="AG18" i="56"/>
  <c r="AJ18" i="56"/>
  <c r="AH18" i="56"/>
  <c r="AI18" i="56"/>
  <c r="AT18" i="56" s="1"/>
  <c r="AY17" i="55"/>
  <c r="K21" i="54"/>
  <c r="L21" i="54" s="1"/>
  <c r="F21" i="54" s="1"/>
  <c r="P21" i="54" s="1"/>
  <c r="M16" i="57"/>
  <c r="M18" i="57"/>
  <c r="AT18" i="46"/>
  <c r="G20" i="56"/>
  <c r="U19" i="56"/>
  <c r="AA19" i="56" s="1"/>
  <c r="J20" i="56"/>
  <c r="V20" i="56"/>
  <c r="W20" i="56" s="1"/>
  <c r="Y20" i="56" s="1"/>
  <c r="N20" i="56"/>
  <c r="A21" i="56"/>
  <c r="M20" i="56"/>
  <c r="Q20" i="56" s="1"/>
  <c r="X20" i="56"/>
  <c r="Z20" i="56"/>
  <c r="E20" i="56" s="1"/>
  <c r="I24" i="54"/>
  <c r="J24" i="54" s="1"/>
  <c r="M24" i="54"/>
  <c r="E24" i="54" s="1"/>
  <c r="H23" i="54"/>
  <c r="N23" i="54" s="1"/>
  <c r="A25" i="54"/>
  <c r="K24" i="54"/>
  <c r="AN14" i="47"/>
  <c r="B22" i="46"/>
  <c r="D21" i="46"/>
  <c r="AP15" i="55"/>
  <c r="R19" i="55"/>
  <c r="X20" i="58"/>
  <c r="Y20" i="58" s="1"/>
  <c r="F20" i="58" s="1"/>
  <c r="AN17" i="55"/>
  <c r="AS15" i="47"/>
  <c r="D24" i="56"/>
  <c r="B25" i="56"/>
  <c r="AU15" i="55"/>
  <c r="S21" i="57"/>
  <c r="I22" i="57"/>
  <c r="N20" i="55"/>
  <c r="G20" i="55"/>
  <c r="J20" i="55"/>
  <c r="V20" i="55"/>
  <c r="W20" i="55" s="1"/>
  <c r="A21" i="55"/>
  <c r="M20" i="55"/>
  <c r="Q20" i="55" s="1"/>
  <c r="X20" i="55"/>
  <c r="U19" i="55"/>
  <c r="AA19" i="55" s="1"/>
  <c r="H20" i="55"/>
  <c r="Z20" i="55"/>
  <c r="E20" i="55" s="1"/>
  <c r="C18" i="48"/>
  <c r="G21" i="46"/>
  <c r="G19" i="58"/>
  <c r="G18" i="47"/>
  <c r="G16" i="58"/>
  <c r="G22" i="46"/>
  <c r="G24" i="46"/>
  <c r="G17" i="58"/>
  <c r="G29" i="46"/>
  <c r="G16" i="47"/>
  <c r="G27" i="46"/>
  <c r="G18" i="57"/>
  <c r="G19" i="47"/>
  <c r="G23" i="46"/>
  <c r="G25" i="46"/>
  <c r="G28" i="46"/>
  <c r="G17" i="47"/>
  <c r="G20" i="46"/>
  <c r="G16" i="57"/>
  <c r="G18" i="58"/>
  <c r="G26" i="46"/>
  <c r="AY14" i="58"/>
  <c r="AO14" i="58"/>
  <c r="AW15" i="46"/>
  <c r="AU14" i="47"/>
  <c r="J18" i="58"/>
  <c r="F18" i="48"/>
  <c r="K21" i="47" s="1"/>
  <c r="J27" i="46"/>
  <c r="J29" i="46"/>
  <c r="J24" i="46"/>
  <c r="J19" i="47"/>
  <c r="J21" i="46"/>
  <c r="J17" i="47"/>
  <c r="J18" i="47"/>
  <c r="Q18" i="47" s="1"/>
  <c r="J28" i="46"/>
  <c r="J22" i="46"/>
  <c r="J16" i="47"/>
  <c r="J26" i="46"/>
  <c r="J25" i="46"/>
  <c r="J20" i="46"/>
  <c r="J23" i="46"/>
  <c r="AM14" i="58"/>
  <c r="AP14" i="58" s="1"/>
  <c r="G19" i="57"/>
  <c r="Q19" i="57" s="1"/>
  <c r="AP15" i="56"/>
  <c r="AN17" i="56"/>
  <c r="AN18" i="55"/>
  <c r="AP18" i="55" s="1"/>
  <c r="S23" i="47"/>
  <c r="I24" i="47"/>
  <c r="S22" i="55"/>
  <c r="I23" i="55"/>
  <c r="M31" i="46"/>
  <c r="Q31" i="46" s="1"/>
  <c r="X31" i="46"/>
  <c r="N31" i="46"/>
  <c r="G31" i="46"/>
  <c r="V31" i="46"/>
  <c r="W31" i="46" s="1"/>
  <c r="U30" i="46"/>
  <c r="AA30" i="46" s="1"/>
  <c r="H31" i="46"/>
  <c r="J31" i="46"/>
  <c r="Z31" i="46"/>
  <c r="E31" i="46" s="1"/>
  <c r="A32" i="46"/>
  <c r="X30" i="46"/>
  <c r="Y30" i="46" s="1"/>
  <c r="F30" i="46" s="1"/>
  <c r="AR15" i="47"/>
  <c r="AI20" i="58" l="1"/>
  <c r="AE20" i="58"/>
  <c r="AF20" i="58"/>
  <c r="AH20" i="58"/>
  <c r="AC20" i="58"/>
  <c r="AJ20" i="58"/>
  <c r="AK20" i="58"/>
  <c r="AI19" i="55"/>
  <c r="AJ19" i="55"/>
  <c r="AC19" i="55"/>
  <c r="AK19" i="55"/>
  <c r="AF19" i="55"/>
  <c r="AG19" i="55"/>
  <c r="AH19" i="55"/>
  <c r="AD19" i="55"/>
  <c r="AE19" i="55"/>
  <c r="AG30" i="46"/>
  <c r="AN30" i="46" s="1"/>
  <c r="AH30" i="46"/>
  <c r="AD30" i="46"/>
  <c r="AM30" i="46" s="1"/>
  <c r="AP30" i="46" s="1"/>
  <c r="AE30" i="46"/>
  <c r="AF30" i="46"/>
  <c r="AI30" i="46"/>
  <c r="AK30" i="46"/>
  <c r="AC30" i="46"/>
  <c r="AJ30" i="46"/>
  <c r="AO30" i="46" s="1"/>
  <c r="AC20" i="47"/>
  <c r="AK20" i="47"/>
  <c r="AE20" i="47"/>
  <c r="AJ20" i="47"/>
  <c r="AF20" i="47"/>
  <c r="AH20" i="47"/>
  <c r="AI20" i="47"/>
  <c r="AD20" i="47"/>
  <c r="AR20" i="47" s="1"/>
  <c r="AF19" i="57"/>
  <c r="AE19" i="57"/>
  <c r="AH19" i="57"/>
  <c r="AI19" i="57"/>
  <c r="AC19" i="57"/>
  <c r="AJ19" i="57"/>
  <c r="AT19" i="57" s="1"/>
  <c r="AK19" i="57"/>
  <c r="AH28" i="46"/>
  <c r="AC28" i="46"/>
  <c r="AJ28" i="46"/>
  <c r="AO28" i="46" s="1"/>
  <c r="AK28" i="46"/>
  <c r="AE28" i="46"/>
  <c r="AF28" i="46"/>
  <c r="AI28" i="46"/>
  <c r="S22" i="57"/>
  <c r="I23" i="57"/>
  <c r="B23" i="46"/>
  <c r="D22" i="46"/>
  <c r="AW19" i="46"/>
  <c r="AH22" i="46"/>
  <c r="AI22" i="46"/>
  <c r="AC22" i="46"/>
  <c r="AK22" i="46"/>
  <c r="AD22" i="46"/>
  <c r="AM22" i="46" s="1"/>
  <c r="AF22" i="46"/>
  <c r="AJ22" i="46"/>
  <c r="AO22" i="46" s="1"/>
  <c r="AE22" i="46"/>
  <c r="Q27" i="46"/>
  <c r="AH17" i="58"/>
  <c r="AI17" i="58"/>
  <c r="AJ17" i="58"/>
  <c r="AT17" i="58" s="1"/>
  <c r="AK17" i="58"/>
  <c r="AC17" i="58"/>
  <c r="AE17" i="58"/>
  <c r="AF17" i="58"/>
  <c r="AJ19" i="58"/>
  <c r="AH19" i="58"/>
  <c r="AI19" i="58"/>
  <c r="AK19" i="58"/>
  <c r="AC19" i="58"/>
  <c r="AE19" i="58"/>
  <c r="AF19" i="58"/>
  <c r="S24" i="47"/>
  <c r="I25" i="47"/>
  <c r="AW14" i="47"/>
  <c r="M21" i="55"/>
  <c r="X21" i="55"/>
  <c r="N21" i="55"/>
  <c r="J21" i="55"/>
  <c r="V21" i="55"/>
  <c r="W21" i="55" s="1"/>
  <c r="K21" i="55"/>
  <c r="A22" i="55"/>
  <c r="G21" i="55"/>
  <c r="U20" i="55"/>
  <c r="AA20" i="55" s="1"/>
  <c r="H21" i="55"/>
  <c r="Z21" i="55"/>
  <c r="E21" i="55" s="1"/>
  <c r="L24" i="54"/>
  <c r="AO18" i="56"/>
  <c r="Q23" i="46"/>
  <c r="Q19" i="47"/>
  <c r="AN15" i="57"/>
  <c r="AO15" i="58"/>
  <c r="AP15" i="58" s="1"/>
  <c r="AY15" i="58"/>
  <c r="Z22" i="47"/>
  <c r="E22" i="47" s="1"/>
  <c r="U21" i="47"/>
  <c r="AA21" i="47" s="1"/>
  <c r="H22" i="47"/>
  <c r="J22" i="47"/>
  <c r="N22" i="47"/>
  <c r="K22" i="47"/>
  <c r="A23" i="47"/>
  <c r="M22" i="47"/>
  <c r="G22" i="47"/>
  <c r="X22" i="47"/>
  <c r="V22" i="47"/>
  <c r="W22" i="47" s="1"/>
  <c r="F20" i="57"/>
  <c r="Q20" i="57"/>
  <c r="AH27" i="46"/>
  <c r="AI27" i="46"/>
  <c r="AC27" i="46"/>
  <c r="AK27" i="46"/>
  <c r="AY27" i="46" s="1"/>
  <c r="AF27" i="46"/>
  <c r="AJ27" i="46"/>
  <c r="AO27" i="46" s="1"/>
  <c r="AE27" i="46"/>
  <c r="AI18" i="47"/>
  <c r="AC18" i="47"/>
  <c r="AE18" i="47"/>
  <c r="AK18" i="47"/>
  <c r="AF18" i="47"/>
  <c r="AH18" i="47"/>
  <c r="AJ18" i="47"/>
  <c r="AD18" i="47"/>
  <c r="AR18" i="47" s="1"/>
  <c r="AY18" i="56"/>
  <c r="AU15" i="57"/>
  <c r="AW15" i="57" s="1"/>
  <c r="G21" i="57"/>
  <c r="H21" i="57"/>
  <c r="V21" i="57"/>
  <c r="W21" i="57" s="1"/>
  <c r="J21" i="57"/>
  <c r="K21" i="57"/>
  <c r="X21" i="57"/>
  <c r="M21" i="57"/>
  <c r="Q21" i="57" s="1"/>
  <c r="A22" i="57"/>
  <c r="U20" i="57"/>
  <c r="AA20" i="57" s="1"/>
  <c r="N21" i="57"/>
  <c r="Z21" i="57"/>
  <c r="E21" i="57" s="1"/>
  <c r="I24" i="55"/>
  <c r="S23" i="55"/>
  <c r="AH21" i="58"/>
  <c r="AI21" i="58"/>
  <c r="AJ21" i="58"/>
  <c r="AK21" i="58"/>
  <c r="AC21" i="58"/>
  <c r="AE21" i="58"/>
  <c r="AF21" i="58"/>
  <c r="AU15" i="58"/>
  <c r="AI18" i="57"/>
  <c r="AJ18" i="57"/>
  <c r="AT18" i="57" s="1"/>
  <c r="AK18" i="57"/>
  <c r="AC18" i="57"/>
  <c r="AD18" i="57"/>
  <c r="AR18" i="57" s="1"/>
  <c r="AH18" i="57"/>
  <c r="AE18" i="57"/>
  <c r="AM18" i="57" s="1"/>
  <c r="AF18" i="57"/>
  <c r="AH29" i="46"/>
  <c r="AC29" i="46"/>
  <c r="AD29" i="46"/>
  <c r="AM29" i="46" s="1"/>
  <c r="AE29" i="46"/>
  <c r="AI29" i="46"/>
  <c r="AT29" i="46" s="1"/>
  <c r="AF29" i="46"/>
  <c r="AJ29" i="46"/>
  <c r="AK29" i="46"/>
  <c r="AY29" i="46" s="1"/>
  <c r="AU15" i="47"/>
  <c r="AW15" i="47" s="1"/>
  <c r="Y31" i="46"/>
  <c r="H16" i="57"/>
  <c r="AD16" i="57" s="1"/>
  <c r="AR16" i="57" s="1"/>
  <c r="H27" i="46"/>
  <c r="AD27" i="46" s="1"/>
  <c r="AM27" i="46" s="1"/>
  <c r="H19" i="58"/>
  <c r="AD19" i="58" s="1"/>
  <c r="AR19" i="58" s="1"/>
  <c r="H18" i="58"/>
  <c r="H24" i="46"/>
  <c r="H18" i="57"/>
  <c r="H19" i="47"/>
  <c r="H17" i="58"/>
  <c r="AD17" i="58" s="1"/>
  <c r="AR17" i="58" s="1"/>
  <c r="H26" i="46"/>
  <c r="AD26" i="46" s="1"/>
  <c r="AM26" i="46" s="1"/>
  <c r="H17" i="47"/>
  <c r="H23" i="46"/>
  <c r="AD23" i="46" s="1"/>
  <c r="AM23" i="46" s="1"/>
  <c r="H18" i="47"/>
  <c r="H29" i="46"/>
  <c r="H25" i="46"/>
  <c r="H22" i="46"/>
  <c r="H17" i="57"/>
  <c r="H16" i="47"/>
  <c r="H21" i="46"/>
  <c r="H16" i="58"/>
  <c r="AD16" i="58" s="1"/>
  <c r="AR16" i="58" s="1"/>
  <c r="H20" i="46"/>
  <c r="H20" i="47"/>
  <c r="H30" i="46"/>
  <c r="H19" i="57"/>
  <c r="AD19" i="57" s="1"/>
  <c r="AR19" i="57" s="1"/>
  <c r="H20" i="58"/>
  <c r="AD20" i="58" s="1"/>
  <c r="AR20" i="58" s="1"/>
  <c r="H28" i="46"/>
  <c r="AD28" i="46" s="1"/>
  <c r="AM28" i="46" s="1"/>
  <c r="F20" i="56"/>
  <c r="H20" i="56"/>
  <c r="AN18" i="56"/>
  <c r="Q16" i="47"/>
  <c r="Q17" i="47"/>
  <c r="AN19" i="46"/>
  <c r="S22" i="56"/>
  <c r="I23" i="56"/>
  <c r="I25" i="58"/>
  <c r="S24" i="58"/>
  <c r="AS15" i="57"/>
  <c r="B23" i="54"/>
  <c r="D22" i="54"/>
  <c r="AU18" i="55"/>
  <c r="AW18" i="55" s="1"/>
  <c r="AT15" i="58"/>
  <c r="H21" i="47"/>
  <c r="R21" i="47" s="1"/>
  <c r="H20" i="57"/>
  <c r="AI16" i="57"/>
  <c r="AJ16" i="57"/>
  <c r="AT16" i="57" s="1"/>
  <c r="AH16" i="57"/>
  <c r="AK16" i="57"/>
  <c r="AC16" i="57"/>
  <c r="AF16" i="57"/>
  <c r="AE16" i="57"/>
  <c r="AC16" i="47"/>
  <c r="AK16" i="47"/>
  <c r="AE16" i="47"/>
  <c r="AJ16" i="47"/>
  <c r="AT16" i="47" s="1"/>
  <c r="AF16" i="47"/>
  <c r="AD16" i="47"/>
  <c r="AR16" i="47" s="1"/>
  <c r="AI16" i="47"/>
  <c r="AH16" i="47"/>
  <c r="F31" i="46"/>
  <c r="J18" i="48"/>
  <c r="K27" i="46"/>
  <c r="R27" i="46" s="1"/>
  <c r="K18" i="47"/>
  <c r="R18" i="47" s="1"/>
  <c r="K19" i="47"/>
  <c r="R19" i="47" s="1"/>
  <c r="K25" i="46"/>
  <c r="R25" i="46" s="1"/>
  <c r="K26" i="46"/>
  <c r="K23" i="46"/>
  <c r="K20" i="46"/>
  <c r="R20" i="46" s="1"/>
  <c r="K21" i="46"/>
  <c r="R21" i="46" s="1"/>
  <c r="K17" i="47"/>
  <c r="R17" i="47" s="1"/>
  <c r="K16" i="47"/>
  <c r="R16" i="47" s="1"/>
  <c r="K24" i="46"/>
  <c r="R24" i="46" s="1"/>
  <c r="K29" i="46"/>
  <c r="R29" i="46" s="1"/>
  <c r="K22" i="46"/>
  <c r="R22" i="46" s="1"/>
  <c r="K28" i="46"/>
  <c r="AG28" i="46" s="1"/>
  <c r="AN28" i="46" s="1"/>
  <c r="K30" i="46"/>
  <c r="R30" i="46" s="1"/>
  <c r="K20" i="47"/>
  <c r="R20" i="47" s="1"/>
  <c r="AC18" i="58"/>
  <c r="AK18" i="58"/>
  <c r="AD18" i="58"/>
  <c r="AR18" i="58" s="1"/>
  <c r="AE18" i="58"/>
  <c r="AM18" i="58" s="1"/>
  <c r="AF18" i="58"/>
  <c r="AH18" i="58"/>
  <c r="AI18" i="58"/>
  <c r="AJ18" i="58"/>
  <c r="AG24" i="46"/>
  <c r="AN24" i="46" s="1"/>
  <c r="AH24" i="46"/>
  <c r="AI24" i="46"/>
  <c r="AT24" i="46" s="1"/>
  <c r="AC24" i="46"/>
  <c r="AK24" i="46"/>
  <c r="AE24" i="46"/>
  <c r="AF24" i="46"/>
  <c r="AJ24" i="46"/>
  <c r="AD24" i="46"/>
  <c r="AM24" i="46" s="1"/>
  <c r="Y21" i="47"/>
  <c r="F21" i="47" s="1"/>
  <c r="Q21" i="58"/>
  <c r="Y20" i="55"/>
  <c r="AW15" i="55"/>
  <c r="AW15" i="56"/>
  <c r="Q22" i="46"/>
  <c r="Q24" i="46"/>
  <c r="AO19" i="46"/>
  <c r="AP17" i="56"/>
  <c r="AG20" i="46"/>
  <c r="AH20" i="46"/>
  <c r="AI20" i="46"/>
  <c r="AC20" i="46"/>
  <c r="AK20" i="46"/>
  <c r="AD20" i="46"/>
  <c r="AF20" i="46"/>
  <c r="AJ20" i="46"/>
  <c r="AO20" i="46" s="1"/>
  <c r="AE20" i="46"/>
  <c r="AG21" i="46"/>
  <c r="AN21" i="46" s="1"/>
  <c r="AH21" i="46"/>
  <c r="AI21" i="46"/>
  <c r="AC21" i="46"/>
  <c r="AR21" i="46" s="1"/>
  <c r="AK21" i="46"/>
  <c r="AD21" i="46"/>
  <c r="AF21" i="46"/>
  <c r="AJ21" i="46"/>
  <c r="AO21" i="46" s="1"/>
  <c r="AE21" i="46"/>
  <c r="AH17" i="57"/>
  <c r="AD17" i="57"/>
  <c r="AE17" i="57"/>
  <c r="AM17" i="57" s="1"/>
  <c r="AF17" i="57"/>
  <c r="AI17" i="57"/>
  <c r="AC17" i="57"/>
  <c r="AJ17" i="57"/>
  <c r="AT17" i="57" s="1"/>
  <c r="AK17" i="57"/>
  <c r="Q18" i="57"/>
  <c r="AU18" i="46"/>
  <c r="Q16" i="57"/>
  <c r="AP17" i="55"/>
  <c r="AW17" i="55" s="1"/>
  <c r="M32" i="46"/>
  <c r="Q32" i="46" s="1"/>
  <c r="X32" i="46"/>
  <c r="N32" i="46"/>
  <c r="U31" i="46"/>
  <c r="AA31" i="46" s="1"/>
  <c r="H32" i="46"/>
  <c r="J32" i="46"/>
  <c r="Z32" i="46"/>
  <c r="E32" i="46" s="1"/>
  <c r="K32" i="46"/>
  <c r="A33" i="46"/>
  <c r="V32" i="46"/>
  <c r="W32" i="46" s="1"/>
  <c r="G32" i="46"/>
  <c r="R31" i="46"/>
  <c r="F20" i="55"/>
  <c r="D25" i="56"/>
  <c r="B26" i="56"/>
  <c r="AW17" i="56"/>
  <c r="Q28" i="46"/>
  <c r="Q29" i="46"/>
  <c r="H21" i="58"/>
  <c r="AD21" i="58" s="1"/>
  <c r="AR21" i="58" s="1"/>
  <c r="AY15" i="57"/>
  <c r="AO15" i="57"/>
  <c r="AP18" i="46"/>
  <c r="Q21" i="47"/>
  <c r="AG23" i="46"/>
  <c r="AN23" i="46" s="1"/>
  <c r="AH23" i="46"/>
  <c r="AI23" i="46"/>
  <c r="AT23" i="46" s="1"/>
  <c r="AC23" i="46"/>
  <c r="AK23" i="46"/>
  <c r="AY23" i="46" s="1"/>
  <c r="AF23" i="46"/>
  <c r="AS23" i="46" s="1"/>
  <c r="AJ23" i="46"/>
  <c r="AE23" i="46"/>
  <c r="AG26" i="46"/>
  <c r="AH26" i="46"/>
  <c r="AI26" i="46"/>
  <c r="AT26" i="46" s="1"/>
  <c r="AC26" i="46"/>
  <c r="AK26" i="46"/>
  <c r="AE26" i="46"/>
  <c r="AF26" i="46"/>
  <c r="AS26" i="46" s="1"/>
  <c r="AJ26" i="46"/>
  <c r="AO26" i="46" s="1"/>
  <c r="H24" i="54"/>
  <c r="N24" i="54" s="1"/>
  <c r="A26" i="54"/>
  <c r="K25" i="54"/>
  <c r="M25" i="54"/>
  <c r="E25" i="54" s="1"/>
  <c r="I25" i="54"/>
  <c r="J25" i="54" s="1"/>
  <c r="AJ17" i="47"/>
  <c r="AT17" i="47" s="1"/>
  <c r="AG17" i="47"/>
  <c r="AI17" i="47"/>
  <c r="AC17" i="47"/>
  <c r="AF17" i="47"/>
  <c r="AK17" i="47"/>
  <c r="AH17" i="47"/>
  <c r="AD17" i="47"/>
  <c r="AE17" i="47"/>
  <c r="AM17" i="47" s="1"/>
  <c r="AR18" i="56"/>
  <c r="AU18" i="56" s="1"/>
  <c r="AM15" i="57"/>
  <c r="AP15" i="57" s="1"/>
  <c r="D22" i="55"/>
  <c r="B23" i="55"/>
  <c r="F24" i="54"/>
  <c r="P24" i="54" s="1"/>
  <c r="Q26" i="46"/>
  <c r="K31" i="46"/>
  <c r="N21" i="56"/>
  <c r="G21" i="56"/>
  <c r="U20" i="56"/>
  <c r="AA20" i="56" s="1"/>
  <c r="H21" i="56"/>
  <c r="M21" i="56"/>
  <c r="X21" i="56"/>
  <c r="J21" i="56"/>
  <c r="A22" i="56"/>
  <c r="V21" i="56"/>
  <c r="W21" i="56" s="1"/>
  <c r="Y21" i="56" s="1"/>
  <c r="Z21" i="56"/>
  <c r="E21" i="56" s="1"/>
  <c r="AP18" i="56"/>
  <c r="Q20" i="47"/>
  <c r="Q25" i="46"/>
  <c r="AP19" i="46"/>
  <c r="M22" i="58"/>
  <c r="Q22" i="58" s="1"/>
  <c r="X22" i="58"/>
  <c r="G22" i="58"/>
  <c r="A23" i="58"/>
  <c r="H22" i="58"/>
  <c r="J22" i="58"/>
  <c r="N22" i="58"/>
  <c r="Z22" i="58"/>
  <c r="E22" i="58" s="1"/>
  <c r="F22" i="58" s="1"/>
  <c r="U21" i="58"/>
  <c r="AA21" i="58" s="1"/>
  <c r="V22" i="58"/>
  <c r="W22" i="58" s="1"/>
  <c r="Y22" i="58" s="1"/>
  <c r="AJ19" i="56"/>
  <c r="AO19" i="56" s="1"/>
  <c r="AC19" i="56"/>
  <c r="AK19" i="56"/>
  <c r="AD19" i="56"/>
  <c r="AM19" i="56" s="1"/>
  <c r="AE19" i="56"/>
  <c r="AF19" i="56"/>
  <c r="AS19" i="56" s="1"/>
  <c r="AI19" i="56"/>
  <c r="AG19" i="56"/>
  <c r="AH19" i="56"/>
  <c r="Q16" i="58"/>
  <c r="AD19" i="47"/>
  <c r="AF19" i="47"/>
  <c r="AH19" i="47"/>
  <c r="AN19" i="47" s="1"/>
  <c r="AC19" i="47"/>
  <c r="AK19" i="47"/>
  <c r="AG19" i="47"/>
  <c r="AI19" i="47"/>
  <c r="AJ19" i="47"/>
  <c r="AE19" i="47"/>
  <c r="AM19" i="47" s="1"/>
  <c r="AH25" i="46"/>
  <c r="AI25" i="46"/>
  <c r="AT25" i="46" s="1"/>
  <c r="AC25" i="46"/>
  <c r="AK25" i="46"/>
  <c r="AE25" i="46"/>
  <c r="AF25" i="46"/>
  <c r="AJ25" i="46"/>
  <c r="AD25" i="46"/>
  <c r="AM25" i="46" s="1"/>
  <c r="AE16" i="58"/>
  <c r="AC16" i="58"/>
  <c r="AF16" i="58"/>
  <c r="AH16" i="58"/>
  <c r="AJ16" i="58"/>
  <c r="AK16" i="58"/>
  <c r="AI16" i="58"/>
  <c r="AP28" i="46" l="1"/>
  <c r="AP26" i="46"/>
  <c r="AJ21" i="47"/>
  <c r="AD21" i="47"/>
  <c r="AR21" i="47" s="1"/>
  <c r="AF21" i="47"/>
  <c r="AI21" i="47"/>
  <c r="AE21" i="47"/>
  <c r="AM21" i="47" s="1"/>
  <c r="AK21" i="47"/>
  <c r="AH21" i="47"/>
  <c r="AN21" i="47" s="1"/>
  <c r="AC21" i="47"/>
  <c r="AG21" i="47"/>
  <c r="AP27" i="46"/>
  <c r="AY17" i="47"/>
  <c r="AO17" i="47"/>
  <c r="AM16" i="57"/>
  <c r="I26" i="47"/>
  <c r="S25" i="47"/>
  <c r="A24" i="58"/>
  <c r="M23" i="58"/>
  <c r="U22" i="58"/>
  <c r="AA22" i="58" s="1"/>
  <c r="N23" i="58"/>
  <c r="Z23" i="58"/>
  <c r="E23" i="58" s="1"/>
  <c r="G23" i="58"/>
  <c r="J23" i="58"/>
  <c r="X23" i="58"/>
  <c r="H23" i="58"/>
  <c r="V23" i="58"/>
  <c r="W23" i="58" s="1"/>
  <c r="AY25" i="46"/>
  <c r="AN19" i="56"/>
  <c r="AP19" i="56" s="1"/>
  <c r="AR17" i="47"/>
  <c r="AU17" i="47" s="1"/>
  <c r="AR25" i="46"/>
  <c r="AO19" i="47"/>
  <c r="AY19" i="47"/>
  <c r="AT19" i="56"/>
  <c r="F21" i="56"/>
  <c r="D23" i="55"/>
  <c r="B24" i="55"/>
  <c r="AN17" i="47"/>
  <c r="AP17" i="47" s="1"/>
  <c r="AY26" i="46"/>
  <c r="R32" i="46"/>
  <c r="AO17" i="57"/>
  <c r="AY17" i="57"/>
  <c r="AT20" i="46"/>
  <c r="AR24" i="46"/>
  <c r="AU24" i="46" s="1"/>
  <c r="AW24" i="46" s="1"/>
  <c r="R26" i="46"/>
  <c r="AT21" i="58"/>
  <c r="U21" i="57"/>
  <c r="AA21" i="57" s="1"/>
  <c r="H22" i="57"/>
  <c r="M22" i="57"/>
  <c r="Q22" i="57" s="1"/>
  <c r="N22" i="57"/>
  <c r="R22" i="57" s="1"/>
  <c r="A23" i="57"/>
  <c r="G22" i="57"/>
  <c r="K22" i="57"/>
  <c r="X22" i="57"/>
  <c r="J22" i="57"/>
  <c r="V22" i="57"/>
  <c r="W22" i="57" s="1"/>
  <c r="Y22" i="57" s="1"/>
  <c r="Z22" i="57"/>
  <c r="E22" i="57" s="1"/>
  <c r="F22" i="57" s="1"/>
  <c r="AN18" i="47"/>
  <c r="R22" i="47"/>
  <c r="Q21" i="55"/>
  <c r="AM17" i="58"/>
  <c r="AG22" i="46"/>
  <c r="AN22" i="46" s="1"/>
  <c r="AO19" i="57"/>
  <c r="AY19" i="57"/>
  <c r="AY20" i="47"/>
  <c r="AO20" i="47"/>
  <c r="AN19" i="55"/>
  <c r="AT20" i="58"/>
  <c r="AS19" i="55"/>
  <c r="AM16" i="58"/>
  <c r="M22" i="56"/>
  <c r="X22" i="56"/>
  <c r="N22" i="56"/>
  <c r="G22" i="56"/>
  <c r="U21" i="56"/>
  <c r="AA21" i="56" s="1"/>
  <c r="H22" i="56"/>
  <c r="K22" i="56"/>
  <c r="A23" i="56"/>
  <c r="V22" i="56"/>
  <c r="W22" i="56" s="1"/>
  <c r="J22" i="56"/>
  <c r="Z22" i="56"/>
  <c r="E22" i="56" s="1"/>
  <c r="M26" i="54"/>
  <c r="E26" i="54" s="1"/>
  <c r="I26" i="54"/>
  <c r="J26" i="54" s="1"/>
  <c r="K26" i="54"/>
  <c r="A27" i="54"/>
  <c r="H25" i="54"/>
  <c r="N25" i="54" s="1"/>
  <c r="AR23" i="46"/>
  <c r="AU23" i="46" s="1"/>
  <c r="M33" i="46"/>
  <c r="X33" i="46"/>
  <c r="N33" i="46"/>
  <c r="K33" i="46"/>
  <c r="A34" i="46"/>
  <c r="G33" i="46"/>
  <c r="V33" i="46"/>
  <c r="W33" i="46" s="1"/>
  <c r="Y33" i="46" s="1"/>
  <c r="J33" i="46"/>
  <c r="Z33" i="46"/>
  <c r="E33" i="46" s="1"/>
  <c r="F33" i="46" s="1"/>
  <c r="U32" i="46"/>
  <c r="AA32" i="46" s="1"/>
  <c r="H33" i="46"/>
  <c r="AN20" i="46"/>
  <c r="I24" i="56"/>
  <c r="S23" i="56"/>
  <c r="AI20" i="56"/>
  <c r="AJ20" i="56"/>
  <c r="AC20" i="56"/>
  <c r="AK20" i="56"/>
  <c r="AD20" i="56"/>
  <c r="AE20" i="56"/>
  <c r="AH20" i="56"/>
  <c r="AF20" i="56"/>
  <c r="AY18" i="47"/>
  <c r="AO18" i="47"/>
  <c r="AS27" i="46"/>
  <c r="Y22" i="47"/>
  <c r="F22" i="47" s="1"/>
  <c r="K22" i="55"/>
  <c r="A23" i="55"/>
  <c r="M22" i="55"/>
  <c r="X22" i="55"/>
  <c r="N22" i="55"/>
  <c r="U21" i="55"/>
  <c r="AA21" i="55" s="1"/>
  <c r="H22" i="55"/>
  <c r="J22" i="55"/>
  <c r="V22" i="55"/>
  <c r="W22" i="55" s="1"/>
  <c r="Y22" i="55" s="1"/>
  <c r="G22" i="55"/>
  <c r="Z22" i="55"/>
  <c r="E22" i="55" s="1"/>
  <c r="F22" i="55" s="1"/>
  <c r="AY19" i="58"/>
  <c r="AO19" i="58"/>
  <c r="AY17" i="58"/>
  <c r="AO17" i="58"/>
  <c r="AS22" i="46"/>
  <c r="AY28" i="46"/>
  <c r="AY19" i="55"/>
  <c r="I26" i="58"/>
  <c r="S25" i="58"/>
  <c r="AO18" i="58"/>
  <c r="AY18" i="58"/>
  <c r="AP22" i="46"/>
  <c r="B24" i="46"/>
  <c r="D23" i="46"/>
  <c r="AT16" i="58"/>
  <c r="AO25" i="46"/>
  <c r="AP19" i="47"/>
  <c r="AR19" i="47"/>
  <c r="AU19" i="47" s="1"/>
  <c r="AW19" i="47" s="1"/>
  <c r="AY19" i="56"/>
  <c r="AW18" i="56"/>
  <c r="AN26" i="46"/>
  <c r="D26" i="56"/>
  <c r="B27" i="56"/>
  <c r="F32" i="46"/>
  <c r="AM21" i="46"/>
  <c r="AP21" i="46" s="1"/>
  <c r="AS20" i="46"/>
  <c r="AO24" i="46"/>
  <c r="AT18" i="58"/>
  <c r="AG16" i="47"/>
  <c r="AS16" i="47" s="1"/>
  <c r="AY16" i="57"/>
  <c r="AO16" i="57"/>
  <c r="AR29" i="46"/>
  <c r="AM21" i="58"/>
  <c r="I25" i="55"/>
  <c r="S24" i="55"/>
  <c r="AM18" i="47"/>
  <c r="AR27" i="46"/>
  <c r="Y21" i="55"/>
  <c r="F21" i="55" s="1"/>
  <c r="AY22" i="46"/>
  <c r="S23" i="57"/>
  <c r="I24" i="57"/>
  <c r="AR28" i="46"/>
  <c r="AR30" i="46"/>
  <c r="AO19" i="55"/>
  <c r="AT19" i="47"/>
  <c r="AR19" i="56"/>
  <c r="AU19" i="56" s="1"/>
  <c r="AS17" i="47"/>
  <c r="AY21" i="46"/>
  <c r="AM20" i="46"/>
  <c r="AS24" i="46"/>
  <c r="N18" i="48"/>
  <c r="K23" i="58" s="1"/>
  <c r="K18" i="57"/>
  <c r="K17" i="57"/>
  <c r="K16" i="57"/>
  <c r="K19" i="57"/>
  <c r="K20" i="57"/>
  <c r="R20" i="57" s="1"/>
  <c r="K20" i="55"/>
  <c r="R20" i="55" s="1"/>
  <c r="AM16" i="47"/>
  <c r="AY18" i="57"/>
  <c r="AO18" i="57"/>
  <c r="Y21" i="57"/>
  <c r="F21" i="57" s="1"/>
  <c r="AT27" i="46"/>
  <c r="Q22" i="47"/>
  <c r="AT19" i="58"/>
  <c r="AR22" i="46"/>
  <c r="AT20" i="47"/>
  <c r="AY30" i="46"/>
  <c r="AT19" i="55"/>
  <c r="AM20" i="58"/>
  <c r="AD22" i="58"/>
  <c r="AE22" i="58"/>
  <c r="AM22" i="58" s="1"/>
  <c r="AF22" i="58"/>
  <c r="AH22" i="58"/>
  <c r="AI22" i="58"/>
  <c r="AJ22" i="58"/>
  <c r="AK22" i="58"/>
  <c r="AC22" i="58"/>
  <c r="AR26" i="46"/>
  <c r="AU26" i="46" s="1"/>
  <c r="AE20" i="57"/>
  <c r="AM20" i="57" s="1"/>
  <c r="AI20" i="57"/>
  <c r="AJ20" i="57"/>
  <c r="AK20" i="57"/>
  <c r="AC20" i="57"/>
  <c r="AD20" i="57"/>
  <c r="AH20" i="57"/>
  <c r="AF20" i="57"/>
  <c r="AG20" i="57"/>
  <c r="AS20" i="57" s="1"/>
  <c r="AP24" i="46"/>
  <c r="AG18" i="47"/>
  <c r="AS18" i="47" s="1"/>
  <c r="AR19" i="55"/>
  <c r="AO23" i="46"/>
  <c r="AP23" i="46" s="1"/>
  <c r="AH20" i="55"/>
  <c r="AI20" i="55"/>
  <c r="AJ20" i="55"/>
  <c r="AO20" i="55" s="1"/>
  <c r="AE20" i="55"/>
  <c r="AF20" i="55"/>
  <c r="AG20" i="55"/>
  <c r="AC20" i="55"/>
  <c r="AD20" i="55"/>
  <c r="AK20" i="55"/>
  <c r="AY20" i="55" s="1"/>
  <c r="AW18" i="46"/>
  <c r="AY20" i="46"/>
  <c r="AG31" i="46"/>
  <c r="AH31" i="46"/>
  <c r="AF31" i="46"/>
  <c r="AS31" i="46" s="1"/>
  <c r="AI31" i="46"/>
  <c r="AT31" i="46" s="1"/>
  <c r="AJ31" i="46"/>
  <c r="AK31" i="46"/>
  <c r="AC31" i="46"/>
  <c r="AD31" i="46"/>
  <c r="AE31" i="46"/>
  <c r="AY16" i="47"/>
  <c r="AO16" i="47"/>
  <c r="D23" i="54"/>
  <c r="B24" i="54"/>
  <c r="AG29" i="46"/>
  <c r="AN29" i="46" s="1"/>
  <c r="AP29" i="46" s="1"/>
  <c r="R21" i="57"/>
  <c r="N23" i="47"/>
  <c r="R23" i="47" s="1"/>
  <c r="G23" i="47"/>
  <c r="M23" i="47"/>
  <c r="Q23" i="47" s="1"/>
  <c r="X23" i="47"/>
  <c r="V23" i="47"/>
  <c r="W23" i="47" s="1"/>
  <c r="U22" i="47"/>
  <c r="AA22" i="47" s="1"/>
  <c r="H23" i="47"/>
  <c r="A24" i="47"/>
  <c r="K23" i="47"/>
  <c r="J23" i="47"/>
  <c r="Z23" i="47"/>
  <c r="E23" i="47" s="1"/>
  <c r="R21" i="55"/>
  <c r="AM19" i="58"/>
  <c r="AT22" i="46"/>
  <c r="AT28" i="46"/>
  <c r="AM19" i="57"/>
  <c r="AG20" i="47"/>
  <c r="AS20" i="47" s="1"/>
  <c r="AU20" i="47" s="1"/>
  <c r="AT30" i="46"/>
  <c r="AM19" i="55"/>
  <c r="Y32" i="46"/>
  <c r="AU16" i="47"/>
  <c r="AW15" i="58"/>
  <c r="AY16" i="58"/>
  <c r="AO16" i="58"/>
  <c r="AG25" i="46"/>
  <c r="AN25" i="46" s="1"/>
  <c r="AP25" i="46" s="1"/>
  <c r="AS21" i="46"/>
  <c r="AU21" i="46" s="1"/>
  <c r="AW21" i="46" s="1"/>
  <c r="Q21" i="56"/>
  <c r="AS19" i="47"/>
  <c r="L25" i="54"/>
  <c r="F25" i="54" s="1"/>
  <c r="P25" i="54" s="1"/>
  <c r="AR17" i="57"/>
  <c r="AT21" i="46"/>
  <c r="AR20" i="46"/>
  <c r="AY24" i="46"/>
  <c r="R28" i="46"/>
  <c r="R23" i="46"/>
  <c r="AN16" i="47"/>
  <c r="AO29" i="46"/>
  <c r="AY21" i="58"/>
  <c r="AO21" i="58"/>
  <c r="AT18" i="47"/>
  <c r="AU18" i="47" s="1"/>
  <c r="AG27" i="46"/>
  <c r="AN27" i="46" s="1"/>
  <c r="AS28" i="46"/>
  <c r="AM20" i="47"/>
  <c r="AS30" i="46"/>
  <c r="AO20" i="58"/>
  <c r="AY20" i="58"/>
  <c r="AG21" i="55" l="1"/>
  <c r="AN21" i="55" s="1"/>
  <c r="AH21" i="55"/>
  <c r="AI21" i="55"/>
  <c r="AT21" i="55" s="1"/>
  <c r="AD21" i="55"/>
  <c r="AM21" i="55" s="1"/>
  <c r="AE21" i="55"/>
  <c r="AF21" i="55"/>
  <c r="AC21" i="55"/>
  <c r="AJ21" i="55"/>
  <c r="AK21" i="55"/>
  <c r="AY21" i="55" s="1"/>
  <c r="AD21" i="57"/>
  <c r="AR21" i="57" s="1"/>
  <c r="AU21" i="57" s="1"/>
  <c r="AE21" i="57"/>
  <c r="AM21" i="57" s="1"/>
  <c r="AF21" i="57"/>
  <c r="AG21" i="57"/>
  <c r="AS21" i="57" s="1"/>
  <c r="AH21" i="57"/>
  <c r="AI21" i="57"/>
  <c r="AC21" i="57"/>
  <c r="AJ21" i="57"/>
  <c r="AT21" i="57" s="1"/>
  <c r="AK21" i="57"/>
  <c r="AI22" i="47"/>
  <c r="AC22" i="47"/>
  <c r="AK22" i="47"/>
  <c r="AE22" i="47"/>
  <c r="AH22" i="47"/>
  <c r="AD22" i="47"/>
  <c r="AR22" i="47" s="1"/>
  <c r="AF22" i="47"/>
  <c r="AG22" i="47"/>
  <c r="AS22" i="47" s="1"/>
  <c r="AJ22" i="47"/>
  <c r="AP20" i="46"/>
  <c r="G23" i="57"/>
  <c r="H23" i="57"/>
  <c r="V23" i="57"/>
  <c r="W23" i="57" s="1"/>
  <c r="J23" i="57"/>
  <c r="K23" i="57"/>
  <c r="X23" i="57"/>
  <c r="U22" i="57"/>
  <c r="AA22" i="57" s="1"/>
  <c r="M23" i="57"/>
  <c r="Q23" i="57" s="1"/>
  <c r="A24" i="57"/>
  <c r="N23" i="57"/>
  <c r="Z23" i="57"/>
  <c r="E23" i="57" s="1"/>
  <c r="M34" i="46"/>
  <c r="X34" i="46"/>
  <c r="N34" i="46"/>
  <c r="G34" i="46"/>
  <c r="V34" i="46"/>
  <c r="W34" i="46" s="1"/>
  <c r="Y34" i="46" s="1"/>
  <c r="J34" i="46"/>
  <c r="Z34" i="46"/>
  <c r="E34" i="46" s="1"/>
  <c r="F34" i="46" s="1"/>
  <c r="U33" i="46"/>
  <c r="AA33" i="46" s="1"/>
  <c r="K34" i="46"/>
  <c r="A35" i="46"/>
  <c r="H34" i="46"/>
  <c r="AP19" i="55"/>
  <c r="AT20" i="57"/>
  <c r="AT22" i="58"/>
  <c r="AN20" i="47"/>
  <c r="S25" i="55"/>
  <c r="I26" i="55"/>
  <c r="Y22" i="56"/>
  <c r="Q22" i="56"/>
  <c r="AO21" i="47"/>
  <c r="AP21" i="47" s="1"/>
  <c r="AY21" i="47"/>
  <c r="R19" i="57"/>
  <c r="AG19" i="57"/>
  <c r="I25" i="56"/>
  <c r="S24" i="56"/>
  <c r="I27" i="47"/>
  <c r="S26" i="47"/>
  <c r="L26" i="54"/>
  <c r="AP20" i="47"/>
  <c r="AW20" i="47" s="1"/>
  <c r="AM31" i="46"/>
  <c r="AM20" i="55"/>
  <c r="AU22" i="46"/>
  <c r="AW22" i="46" s="1"/>
  <c r="R18" i="57"/>
  <c r="AG18" i="57"/>
  <c r="AW19" i="56"/>
  <c r="AU30" i="46"/>
  <c r="AW30" i="46" s="1"/>
  <c r="B28" i="56"/>
  <c r="D27" i="56"/>
  <c r="R22" i="55"/>
  <c r="AY20" i="56"/>
  <c r="R33" i="46"/>
  <c r="F26" i="54"/>
  <c r="P26" i="54" s="1"/>
  <c r="AH21" i="56"/>
  <c r="AI21" i="56"/>
  <c r="AT21" i="56" s="1"/>
  <c r="AJ21" i="56"/>
  <c r="AC21" i="56"/>
  <c r="AK21" i="56"/>
  <c r="AD21" i="56"/>
  <c r="AM21" i="56" s="1"/>
  <c r="AG21" i="56"/>
  <c r="AN21" i="56" s="1"/>
  <c r="AF21" i="56"/>
  <c r="AE21" i="56"/>
  <c r="R23" i="58"/>
  <c r="F23" i="47"/>
  <c r="K23" i="56"/>
  <c r="A24" i="56"/>
  <c r="M23" i="56"/>
  <c r="Q23" i="56" s="1"/>
  <c r="X23" i="56"/>
  <c r="N23" i="56"/>
  <c r="G23" i="56"/>
  <c r="J23" i="56"/>
  <c r="V23" i="56"/>
  <c r="W23" i="56" s="1"/>
  <c r="Y23" i="56" s="1"/>
  <c r="U22" i="56"/>
  <c r="AA22" i="56" s="1"/>
  <c r="H23" i="56"/>
  <c r="Z23" i="56"/>
  <c r="E23" i="56" s="1"/>
  <c r="F23" i="56" s="1"/>
  <c r="AT20" i="55"/>
  <c r="AW17" i="47"/>
  <c r="AN31" i="46"/>
  <c r="AC22" i="57"/>
  <c r="AK22" i="57"/>
  <c r="AI22" i="57"/>
  <c r="AJ22" i="57"/>
  <c r="AT22" i="57" s="1"/>
  <c r="AD22" i="57"/>
  <c r="AE22" i="57"/>
  <c r="AM22" i="57" s="1"/>
  <c r="AH22" i="57"/>
  <c r="AF22" i="57"/>
  <c r="AG22" i="57"/>
  <c r="AS22" i="57" s="1"/>
  <c r="M24" i="47"/>
  <c r="X24" i="47"/>
  <c r="Z24" i="47"/>
  <c r="E24" i="47" s="1"/>
  <c r="F24" i="47" s="1"/>
  <c r="U23" i="47"/>
  <c r="AA23" i="47" s="1"/>
  <c r="H24" i="47"/>
  <c r="K24" i="47"/>
  <c r="A25" i="47"/>
  <c r="G24" i="47"/>
  <c r="J24" i="47"/>
  <c r="V24" i="47"/>
  <c r="W24" i="47" s="1"/>
  <c r="Y24" i="47" s="1"/>
  <c r="N24" i="47"/>
  <c r="R24" i="47" s="1"/>
  <c r="AN20" i="57"/>
  <c r="AP20" i="57" s="1"/>
  <c r="AR31" i="46"/>
  <c r="AU31" i="46" s="1"/>
  <c r="AR20" i="55"/>
  <c r="AR20" i="57"/>
  <c r="AW26" i="46"/>
  <c r="AR22" i="58"/>
  <c r="K19" i="58"/>
  <c r="K17" i="58"/>
  <c r="K16" i="58"/>
  <c r="K20" i="58"/>
  <c r="K18" i="58"/>
  <c r="K21" i="58"/>
  <c r="K20" i="56"/>
  <c r="K21" i="56"/>
  <c r="R21" i="56" s="1"/>
  <c r="K22" i="58"/>
  <c r="AU27" i="46"/>
  <c r="AW27" i="46" s="1"/>
  <c r="S26" i="58"/>
  <c r="I27" i="58"/>
  <c r="AR20" i="56"/>
  <c r="AS21" i="47"/>
  <c r="AU21" i="47" s="1"/>
  <c r="AW21" i="47" s="1"/>
  <c r="AT21" i="47"/>
  <c r="A28" i="54"/>
  <c r="I27" i="54"/>
  <c r="J27" i="54" s="1"/>
  <c r="L27" i="54" s="1"/>
  <c r="K27" i="54"/>
  <c r="H26" i="54"/>
  <c r="N26" i="54" s="1"/>
  <c r="M27" i="54"/>
  <c r="E27" i="54" s="1"/>
  <c r="F27" i="54" s="1"/>
  <c r="P27" i="54" s="1"/>
  <c r="R17" i="57"/>
  <c r="AG17" i="57"/>
  <c r="AG32" i="46"/>
  <c r="AH32" i="46"/>
  <c r="AJ32" i="46"/>
  <c r="AO32" i="46" s="1"/>
  <c r="AK32" i="46"/>
  <c r="AC32" i="46"/>
  <c r="AE32" i="46"/>
  <c r="AD32" i="46"/>
  <c r="AM32" i="46" s="1"/>
  <c r="AF32" i="46"/>
  <c r="AS32" i="46" s="1"/>
  <c r="AI32" i="46"/>
  <c r="AT32" i="46" s="1"/>
  <c r="AY31" i="46"/>
  <c r="AN20" i="55"/>
  <c r="AU19" i="55"/>
  <c r="AP16" i="47"/>
  <c r="AW16" i="47" s="1"/>
  <c r="AS25" i="46"/>
  <c r="AU25" i="46" s="1"/>
  <c r="AW25" i="46" s="1"/>
  <c r="AU28" i="46"/>
  <c r="AW28" i="46" s="1"/>
  <c r="AP18" i="47"/>
  <c r="AW18" i="47" s="1"/>
  <c r="B25" i="46"/>
  <c r="D24" i="46"/>
  <c r="AF22" i="55"/>
  <c r="AG22" i="55"/>
  <c r="AH22" i="55"/>
  <c r="AC22" i="55"/>
  <c r="AK22" i="55"/>
  <c r="AD22" i="55"/>
  <c r="AM22" i="55" s="1"/>
  <c r="AE22" i="55"/>
  <c r="AI22" i="55"/>
  <c r="AT22" i="55" s="1"/>
  <c r="AJ22" i="55"/>
  <c r="Q22" i="55"/>
  <c r="AO20" i="56"/>
  <c r="AG33" i="46"/>
  <c r="AN33" i="46" s="1"/>
  <c r="AH33" i="46"/>
  <c r="AC33" i="46"/>
  <c r="AD33" i="46"/>
  <c r="AM33" i="46" s="1"/>
  <c r="AP33" i="46" s="1"/>
  <c r="AE33" i="46"/>
  <c r="AI33" i="46"/>
  <c r="AT33" i="46" s="1"/>
  <c r="AF33" i="46"/>
  <c r="AS33" i="46" s="1"/>
  <c r="AJ33" i="46"/>
  <c r="AO33" i="46" s="1"/>
  <c r="AK33" i="46"/>
  <c r="AY33" i="46" s="1"/>
  <c r="Q33" i="46"/>
  <c r="F22" i="56"/>
  <c r="R22" i="56"/>
  <c r="Y23" i="58"/>
  <c r="F23" i="58" s="1"/>
  <c r="Q23" i="58"/>
  <c r="AU20" i="46"/>
  <c r="R16" i="57"/>
  <c r="AG16" i="57"/>
  <c r="AU29" i="46"/>
  <c r="AW29" i="46" s="1"/>
  <c r="B25" i="55"/>
  <c r="D24" i="55"/>
  <c r="AM20" i="56"/>
  <c r="Y23" i="47"/>
  <c r="B25" i="54"/>
  <c r="D24" i="54"/>
  <c r="AO31" i="46"/>
  <c r="AS20" i="55"/>
  <c r="AY20" i="57"/>
  <c r="AO20" i="57"/>
  <c r="AO22" i="58"/>
  <c r="AY22" i="58"/>
  <c r="I25" i="57"/>
  <c r="S24" i="57"/>
  <c r="J23" i="55"/>
  <c r="V23" i="55"/>
  <c r="W23" i="55" s="1"/>
  <c r="Y23" i="55" s="1"/>
  <c r="K23" i="55"/>
  <c r="A24" i="55"/>
  <c r="M23" i="55"/>
  <c r="Q23" i="55" s="1"/>
  <c r="X23" i="55"/>
  <c r="G23" i="55"/>
  <c r="U22" i="55"/>
  <c r="AA22" i="55" s="1"/>
  <c r="H23" i="55"/>
  <c r="N23" i="55"/>
  <c r="Z23" i="55"/>
  <c r="E23" i="55" s="1"/>
  <c r="F23" i="55" s="1"/>
  <c r="AT20" i="56"/>
  <c r="AW23" i="46"/>
  <c r="AS29" i="46"/>
  <c r="J24" i="58"/>
  <c r="G24" i="58"/>
  <c r="H24" i="58"/>
  <c r="K24" i="58"/>
  <c r="X24" i="58"/>
  <c r="M24" i="58"/>
  <c r="Z24" i="58"/>
  <c r="E24" i="58" s="1"/>
  <c r="A25" i="58"/>
  <c r="U23" i="58"/>
  <c r="AA23" i="58" s="1"/>
  <c r="N24" i="58"/>
  <c r="V24" i="58"/>
  <c r="W24" i="58" s="1"/>
  <c r="Y24" i="58" s="1"/>
  <c r="AF23" i="58" l="1"/>
  <c r="AI23" i="58"/>
  <c r="AJ23" i="58"/>
  <c r="AT23" i="58" s="1"/>
  <c r="AK23" i="58"/>
  <c r="AC23" i="58"/>
  <c r="AD23" i="58"/>
  <c r="AR23" i="58" s="1"/>
  <c r="AU23" i="58" s="1"/>
  <c r="AE23" i="58"/>
  <c r="AM23" i="58" s="1"/>
  <c r="AG23" i="58"/>
  <c r="AS23" i="58" s="1"/>
  <c r="AH23" i="58"/>
  <c r="AE23" i="55"/>
  <c r="AF23" i="55"/>
  <c r="AG23" i="55"/>
  <c r="AN23" i="55" s="1"/>
  <c r="AJ23" i="55"/>
  <c r="AO23" i="55" s="1"/>
  <c r="AC23" i="55"/>
  <c r="AD23" i="55"/>
  <c r="AM23" i="55" s="1"/>
  <c r="AP23" i="55" s="1"/>
  <c r="AH23" i="55"/>
  <c r="AI23" i="55"/>
  <c r="AK23" i="55"/>
  <c r="R19" i="58"/>
  <c r="AG19" i="58"/>
  <c r="AG34" i="46"/>
  <c r="AH34" i="46"/>
  <c r="AD34" i="46"/>
  <c r="AM34" i="46" s="1"/>
  <c r="AE34" i="46"/>
  <c r="AF34" i="46"/>
  <c r="AI34" i="46"/>
  <c r="AK34" i="46"/>
  <c r="AC34" i="46"/>
  <c r="AR34" i="46" s="1"/>
  <c r="AJ34" i="46"/>
  <c r="AO34" i="46" s="1"/>
  <c r="AS16" i="57"/>
  <c r="AU16" i="57" s="1"/>
  <c r="AW16" i="57" s="1"/>
  <c r="AN16" i="57"/>
  <c r="AP16" i="57" s="1"/>
  <c r="AR32" i="46"/>
  <c r="AH23" i="47"/>
  <c r="AJ23" i="47"/>
  <c r="AT23" i="47" s="1"/>
  <c r="AD23" i="47"/>
  <c r="AR23" i="47" s="1"/>
  <c r="AG23" i="47"/>
  <c r="AS23" i="47" s="1"/>
  <c r="AK23" i="47"/>
  <c r="AC23" i="47"/>
  <c r="AI23" i="47"/>
  <c r="AE23" i="47"/>
  <c r="AF23" i="47"/>
  <c r="J24" i="55"/>
  <c r="V24" i="55"/>
  <c r="W24" i="55" s="1"/>
  <c r="K24" i="55"/>
  <c r="A25" i="55"/>
  <c r="U23" i="55"/>
  <c r="AA23" i="55" s="1"/>
  <c r="H24" i="55"/>
  <c r="G24" i="55"/>
  <c r="M24" i="55"/>
  <c r="N24" i="55"/>
  <c r="X24" i="55"/>
  <c r="Z24" i="55"/>
  <c r="E24" i="55" s="1"/>
  <c r="AW20" i="46"/>
  <c r="AR22" i="55"/>
  <c r="AN32" i="46"/>
  <c r="H27" i="54"/>
  <c r="N27" i="54" s="1"/>
  <c r="K28" i="54"/>
  <c r="M28" i="54"/>
  <c r="E28" i="54" s="1"/>
  <c r="I28" i="54"/>
  <c r="J28" i="54" s="1"/>
  <c r="L28" i="54" s="1"/>
  <c r="A29" i="54"/>
  <c r="R17" i="58"/>
  <c r="AG17" i="58"/>
  <c r="AR22" i="57"/>
  <c r="AU22" i="57" s="1"/>
  <c r="AS21" i="56"/>
  <c r="AS18" i="57"/>
  <c r="AU18" i="57" s="1"/>
  <c r="AN18" i="57"/>
  <c r="AP18" i="57" s="1"/>
  <c r="Q34" i="46"/>
  <c r="AG24" i="47"/>
  <c r="AI24" i="47"/>
  <c r="AC24" i="47"/>
  <c r="AK24" i="47"/>
  <c r="AF24" i="47"/>
  <c r="AD24" i="47"/>
  <c r="AR24" i="47" s="1"/>
  <c r="AE24" i="47"/>
  <c r="AM24" i="47" s="1"/>
  <c r="AJ24" i="47"/>
  <c r="AT24" i="47" s="1"/>
  <c r="AH24" i="47"/>
  <c r="AN24" i="47" s="1"/>
  <c r="AT22" i="47"/>
  <c r="R23" i="55"/>
  <c r="AN22" i="55"/>
  <c r="AO21" i="57"/>
  <c r="AY21" i="57"/>
  <c r="R24" i="58"/>
  <c r="AO22" i="55"/>
  <c r="AS22" i="55"/>
  <c r="AW19" i="55"/>
  <c r="R20" i="56"/>
  <c r="AG20" i="56"/>
  <c r="Q24" i="47"/>
  <c r="AY22" i="57"/>
  <c r="AO22" i="57"/>
  <c r="AY21" i="56"/>
  <c r="AS17" i="57"/>
  <c r="AU17" i="57" s="1"/>
  <c r="AN17" i="57"/>
  <c r="AP17" i="57" s="1"/>
  <c r="B26" i="55"/>
  <c r="D25" i="55"/>
  <c r="R21" i="58"/>
  <c r="AG21" i="58"/>
  <c r="AP20" i="55"/>
  <c r="F23" i="57"/>
  <c r="Y23" i="57"/>
  <c r="AU22" i="47"/>
  <c r="M25" i="58"/>
  <c r="Q25" i="58" s="1"/>
  <c r="U24" i="58"/>
  <c r="AA24" i="58" s="1"/>
  <c r="N25" i="58"/>
  <c r="R25" i="58" s="1"/>
  <c r="Z25" i="58"/>
  <c r="E25" i="58" s="1"/>
  <c r="A26" i="58"/>
  <c r="G25" i="58"/>
  <c r="H25" i="58"/>
  <c r="J25" i="58"/>
  <c r="K25" i="58"/>
  <c r="X25" i="58"/>
  <c r="V25" i="58"/>
  <c r="W25" i="58" s="1"/>
  <c r="Y25" i="58" s="1"/>
  <c r="S25" i="57"/>
  <c r="I26" i="57"/>
  <c r="AG22" i="56"/>
  <c r="AN22" i="56" s="1"/>
  <c r="AH22" i="56"/>
  <c r="AI22" i="56"/>
  <c r="AJ22" i="56"/>
  <c r="AC22" i="56"/>
  <c r="AR22" i="56" s="1"/>
  <c r="AK22" i="56"/>
  <c r="AY22" i="56" s="1"/>
  <c r="AF22" i="56"/>
  <c r="AS22" i="56" s="1"/>
  <c r="AD22" i="56"/>
  <c r="AE22" i="56"/>
  <c r="AR33" i="46"/>
  <c r="AU33" i="46" s="1"/>
  <c r="AW33" i="46" s="1"/>
  <c r="B26" i="46"/>
  <c r="D25" i="46"/>
  <c r="AY32" i="46"/>
  <c r="R18" i="58"/>
  <c r="AG18" i="58"/>
  <c r="AU20" i="55"/>
  <c r="AW20" i="55" s="1"/>
  <c r="K25" i="47"/>
  <c r="A26" i="47"/>
  <c r="N25" i="47"/>
  <c r="R25" i="47" s="1"/>
  <c r="G25" i="47"/>
  <c r="J25" i="47"/>
  <c r="Z25" i="47"/>
  <c r="E25" i="47" s="1"/>
  <c r="M25" i="47"/>
  <c r="H25" i="47"/>
  <c r="U24" i="47"/>
  <c r="AA24" i="47" s="1"/>
  <c r="X25" i="47"/>
  <c r="V25" i="47"/>
  <c r="W25" i="47" s="1"/>
  <c r="Y25" i="47" s="1"/>
  <c r="AO21" i="56"/>
  <c r="AP21" i="56" s="1"/>
  <c r="D28" i="56"/>
  <c r="B29" i="56"/>
  <c r="AP31" i="46"/>
  <c r="I26" i="56"/>
  <c r="S25" i="56"/>
  <c r="R23" i="57"/>
  <c r="AN22" i="47"/>
  <c r="AO21" i="55"/>
  <c r="AP21" i="55" s="1"/>
  <c r="F24" i="58"/>
  <c r="B26" i="54"/>
  <c r="D25" i="54"/>
  <c r="AP22" i="55"/>
  <c r="I28" i="58"/>
  <c r="S27" i="58"/>
  <c r="R20" i="58"/>
  <c r="AG20" i="58"/>
  <c r="AW31" i="46"/>
  <c r="AN22" i="57"/>
  <c r="AS19" i="57"/>
  <c r="AU19" i="57" s="1"/>
  <c r="AN19" i="57"/>
  <c r="AP19" i="57" s="1"/>
  <c r="S26" i="55"/>
  <c r="I27" i="55"/>
  <c r="R34" i="46"/>
  <c r="U23" i="57"/>
  <c r="AA23" i="57" s="1"/>
  <c r="M24" i="57"/>
  <c r="Q24" i="57" s="1"/>
  <c r="N24" i="57"/>
  <c r="G24" i="57"/>
  <c r="A25" i="57"/>
  <c r="H24" i="57"/>
  <c r="K24" i="57"/>
  <c r="X24" i="57"/>
  <c r="J24" i="57"/>
  <c r="V24" i="57"/>
  <c r="W24" i="57" s="1"/>
  <c r="Y24" i="57" s="1"/>
  <c r="Z24" i="57"/>
  <c r="E24" i="57" s="1"/>
  <c r="AM22" i="47"/>
  <c r="AN21" i="57"/>
  <c r="AR21" i="55"/>
  <c r="AG22" i="58"/>
  <c r="R22" i="58"/>
  <c r="AF23" i="56"/>
  <c r="AG23" i="56"/>
  <c r="AN23" i="56" s="1"/>
  <c r="AH23" i="56"/>
  <c r="AI23" i="56"/>
  <c r="AJ23" i="56"/>
  <c r="AE23" i="56"/>
  <c r="AC23" i="56"/>
  <c r="AD23" i="56"/>
  <c r="AM23" i="56" s="1"/>
  <c r="AK23" i="56"/>
  <c r="AY23" i="56" s="1"/>
  <c r="AP21" i="57"/>
  <c r="AW21" i="57" s="1"/>
  <c r="AP32" i="46"/>
  <c r="J24" i="56"/>
  <c r="V24" i="56"/>
  <c r="W24" i="56" s="1"/>
  <c r="K24" i="56"/>
  <c r="A25" i="56"/>
  <c r="M24" i="56"/>
  <c r="Q24" i="56" s="1"/>
  <c r="X24" i="56"/>
  <c r="N24" i="56"/>
  <c r="G24" i="56"/>
  <c r="U23" i="56"/>
  <c r="AA23" i="56" s="1"/>
  <c r="H24" i="56"/>
  <c r="Z24" i="56"/>
  <c r="E24" i="56" s="1"/>
  <c r="S27" i="47"/>
  <c r="I28" i="47"/>
  <c r="AU20" i="57"/>
  <c r="AW20" i="57" s="1"/>
  <c r="AR21" i="56"/>
  <c r="Q24" i="58"/>
  <c r="AY22" i="55"/>
  <c r="R16" i="58"/>
  <c r="AG16" i="58"/>
  <c r="AP22" i="57"/>
  <c r="R23" i="56"/>
  <c r="M35" i="46"/>
  <c r="Q35" i="46" s="1"/>
  <c r="X35" i="46"/>
  <c r="N35" i="46"/>
  <c r="G35" i="46"/>
  <c r="V35" i="46"/>
  <c r="W35" i="46" s="1"/>
  <c r="U34" i="46"/>
  <c r="AA34" i="46" s="1"/>
  <c r="H35" i="46"/>
  <c r="J35" i="46"/>
  <c r="Z35" i="46"/>
  <c r="E35" i="46" s="1"/>
  <c r="K35" i="46"/>
  <c r="A36" i="46"/>
  <c r="AY22" i="47"/>
  <c r="AO22" i="47"/>
  <c r="AS21" i="55"/>
  <c r="AE24" i="58" l="1"/>
  <c r="AD24" i="58"/>
  <c r="AF24" i="58"/>
  <c r="AG24" i="58"/>
  <c r="AS24" i="58" s="1"/>
  <c r="AH24" i="58"/>
  <c r="AI24" i="58"/>
  <c r="AC24" i="58"/>
  <c r="AJ24" i="58"/>
  <c r="AK24" i="58"/>
  <c r="S28" i="47"/>
  <c r="I29" i="47"/>
  <c r="AS23" i="56"/>
  <c r="AN20" i="56"/>
  <c r="AP20" i="56" s="1"/>
  <c r="AS20" i="56"/>
  <c r="AU20" i="56" s="1"/>
  <c r="AO22" i="56"/>
  <c r="AU21" i="56"/>
  <c r="AW21" i="56" s="1"/>
  <c r="R24" i="56"/>
  <c r="F24" i="57"/>
  <c r="R24" i="57"/>
  <c r="D26" i="54"/>
  <c r="B27" i="54"/>
  <c r="D29" i="56"/>
  <c r="B30" i="56"/>
  <c r="F25" i="47"/>
  <c r="F25" i="58"/>
  <c r="AS21" i="58"/>
  <c r="AU21" i="58" s="1"/>
  <c r="AW21" i="58" s="1"/>
  <c r="AN21" i="58"/>
  <c r="AP21" i="58" s="1"/>
  <c r="AS24" i="47"/>
  <c r="A30" i="54"/>
  <c r="H28" i="54"/>
  <c r="N28" i="54" s="1"/>
  <c r="K29" i="54"/>
  <c r="M29" i="54"/>
  <c r="E29" i="54" s="1"/>
  <c r="I29" i="54"/>
  <c r="J29" i="54" s="1"/>
  <c r="AP34" i="46"/>
  <c r="U24" i="55"/>
  <c r="AA24" i="55" s="1"/>
  <c r="H25" i="55"/>
  <c r="J25" i="55"/>
  <c r="V25" i="55"/>
  <c r="W25" i="55" s="1"/>
  <c r="Y25" i="55" s="1"/>
  <c r="N25" i="55"/>
  <c r="G25" i="55"/>
  <c r="K25" i="55"/>
  <c r="M25" i="55"/>
  <c r="Q25" i="55" s="1"/>
  <c r="X25" i="55"/>
  <c r="A26" i="55"/>
  <c r="Z25" i="55"/>
  <c r="E25" i="55" s="1"/>
  <c r="F28" i="54"/>
  <c r="P28" i="54" s="1"/>
  <c r="AN34" i="46"/>
  <c r="J25" i="56"/>
  <c r="V25" i="56"/>
  <c r="W25" i="56" s="1"/>
  <c r="K25" i="56"/>
  <c r="A26" i="56"/>
  <c r="M25" i="56"/>
  <c r="Q25" i="56" s="1"/>
  <c r="X25" i="56"/>
  <c r="N25" i="56"/>
  <c r="U24" i="56"/>
  <c r="AA24" i="56" s="1"/>
  <c r="H25" i="56"/>
  <c r="G25" i="56"/>
  <c r="Z25" i="56"/>
  <c r="E25" i="56" s="1"/>
  <c r="F24" i="56"/>
  <c r="R24" i="55"/>
  <c r="AY34" i="46"/>
  <c r="AO23" i="58"/>
  <c r="AY23" i="58"/>
  <c r="Y35" i="46"/>
  <c r="F35" i="46" s="1"/>
  <c r="Y24" i="56"/>
  <c r="AU21" i="55"/>
  <c r="AW21" i="55" s="1"/>
  <c r="S28" i="58"/>
  <c r="I29" i="58"/>
  <c r="AW17" i="57"/>
  <c r="AO24" i="47"/>
  <c r="AP24" i="47" s="1"/>
  <c r="AY24" i="47"/>
  <c r="AW22" i="57"/>
  <c r="Q24" i="55"/>
  <c r="AN23" i="47"/>
  <c r="AT34" i="46"/>
  <c r="AS23" i="55"/>
  <c r="AO23" i="47"/>
  <c r="AY23" i="47"/>
  <c r="AP23" i="58"/>
  <c r="AS20" i="58"/>
  <c r="AU20" i="58" s="1"/>
  <c r="AN20" i="58"/>
  <c r="AP20" i="58" s="1"/>
  <c r="AR23" i="55"/>
  <c r="D26" i="55"/>
  <c r="B27" i="55"/>
  <c r="AU24" i="47"/>
  <c r="AW18" i="57"/>
  <c r="AU23" i="47"/>
  <c r="AS16" i="58"/>
  <c r="AU16" i="58" s="1"/>
  <c r="AN16" i="58"/>
  <c r="AP16" i="58" s="1"/>
  <c r="AR23" i="56"/>
  <c r="J26" i="47"/>
  <c r="M26" i="47"/>
  <c r="X26" i="47"/>
  <c r="Z26" i="47"/>
  <c r="E26" i="47" s="1"/>
  <c r="G26" i="47"/>
  <c r="U25" i="47"/>
  <c r="AA25" i="47" s="1"/>
  <c r="H26" i="47"/>
  <c r="N26" i="47"/>
  <c r="A27" i="47"/>
  <c r="K26" i="47"/>
  <c r="V26" i="47"/>
  <c r="W26" i="47" s="1"/>
  <c r="Y26" i="47" s="1"/>
  <c r="AT22" i="56"/>
  <c r="AU22" i="56" s="1"/>
  <c r="AW22" i="56" s="1"/>
  <c r="AS19" i="58"/>
  <c r="AU19" i="58" s="1"/>
  <c r="AW19" i="58" s="1"/>
  <c r="AN19" i="58"/>
  <c r="AP19" i="58" s="1"/>
  <c r="AO23" i="56"/>
  <c r="AP23" i="56" s="1"/>
  <c r="N25" i="57"/>
  <c r="H25" i="57"/>
  <c r="V25" i="57"/>
  <c r="W25" i="57" s="1"/>
  <c r="J25" i="57"/>
  <c r="K25" i="57"/>
  <c r="X25" i="57"/>
  <c r="U24" i="57"/>
  <c r="AA24" i="57" s="1"/>
  <c r="M25" i="57"/>
  <c r="G25" i="57"/>
  <c r="A26" i="57"/>
  <c r="Z25" i="57"/>
  <c r="E25" i="57" s="1"/>
  <c r="S26" i="56"/>
  <c r="I27" i="56"/>
  <c r="AJ23" i="57"/>
  <c r="AT23" i="57" s="1"/>
  <c r="AE23" i="57"/>
  <c r="AF23" i="57"/>
  <c r="AG23" i="57"/>
  <c r="AH23" i="57"/>
  <c r="AN23" i="57" s="1"/>
  <c r="AI23" i="57"/>
  <c r="AD23" i="57"/>
  <c r="AR23" i="57" s="1"/>
  <c r="AC23" i="57"/>
  <c r="AK23" i="57"/>
  <c r="AS17" i="58"/>
  <c r="AU17" i="58" s="1"/>
  <c r="AN17" i="58"/>
  <c r="AP17" i="58" s="1"/>
  <c r="AU22" i="55"/>
  <c r="AW22" i="55" s="1"/>
  <c r="AM23" i="47"/>
  <c r="AS34" i="46"/>
  <c r="AU34" i="46" s="1"/>
  <c r="AW34" i="46" s="1"/>
  <c r="AY23" i="55"/>
  <c r="AW23" i="58"/>
  <c r="Y24" i="55"/>
  <c r="F24" i="55" s="1"/>
  <c r="AS22" i="58"/>
  <c r="AU22" i="58" s="1"/>
  <c r="AN22" i="58"/>
  <c r="AP22" i="58" s="1"/>
  <c r="S27" i="55"/>
  <c r="I28" i="55"/>
  <c r="B27" i="46"/>
  <c r="D26" i="46"/>
  <c r="M36" i="46"/>
  <c r="X36" i="46"/>
  <c r="N36" i="46"/>
  <c r="U35" i="46"/>
  <c r="AA35" i="46" s="1"/>
  <c r="H36" i="46"/>
  <c r="J36" i="46"/>
  <c r="Z36" i="46"/>
  <c r="E36" i="46" s="1"/>
  <c r="K36" i="46"/>
  <c r="A37" i="46"/>
  <c r="V36" i="46"/>
  <c r="W36" i="46" s="1"/>
  <c r="G36" i="46"/>
  <c r="R35" i="46"/>
  <c r="AT23" i="56"/>
  <c r="AP22" i="47"/>
  <c r="AW22" i="47" s="1"/>
  <c r="AW19" i="57"/>
  <c r="Q25" i="47"/>
  <c r="AS18" i="58"/>
  <c r="AU18" i="58" s="1"/>
  <c r="AN18" i="58"/>
  <c r="AP18" i="58" s="1"/>
  <c r="AM22" i="56"/>
  <c r="AP22" i="56" s="1"/>
  <c r="I27" i="57"/>
  <c r="S26" i="57"/>
  <c r="U25" i="58"/>
  <c r="AA25" i="58" s="1"/>
  <c r="H26" i="58"/>
  <c r="G26" i="58"/>
  <c r="J26" i="58"/>
  <c r="K26" i="58"/>
  <c r="X26" i="58"/>
  <c r="M26" i="58"/>
  <c r="N26" i="58"/>
  <c r="Z26" i="58"/>
  <c r="E26" i="58" s="1"/>
  <c r="A27" i="58"/>
  <c r="V26" i="58"/>
  <c r="W26" i="58" s="1"/>
  <c r="Y26" i="58" s="1"/>
  <c r="AU32" i="46"/>
  <c r="AT23" i="55"/>
  <c r="AN23" i="58"/>
  <c r="AG35" i="46" l="1"/>
  <c r="AH35" i="46"/>
  <c r="AF35" i="46"/>
  <c r="AS35" i="46" s="1"/>
  <c r="AI35" i="46"/>
  <c r="AT35" i="46" s="1"/>
  <c r="AJ35" i="46"/>
  <c r="AK35" i="46"/>
  <c r="AY35" i="46" s="1"/>
  <c r="AC35" i="46"/>
  <c r="AR35" i="46" s="1"/>
  <c r="AU35" i="46" s="1"/>
  <c r="AD35" i="46"/>
  <c r="AM35" i="46" s="1"/>
  <c r="AE35" i="46"/>
  <c r="AD24" i="55"/>
  <c r="AE24" i="55"/>
  <c r="AF24" i="55"/>
  <c r="AS24" i="55" s="1"/>
  <c r="AI24" i="55"/>
  <c r="AT24" i="55" s="1"/>
  <c r="AC24" i="55"/>
  <c r="AR24" i="55" s="1"/>
  <c r="AK24" i="55"/>
  <c r="AY24" i="55" s="1"/>
  <c r="AH24" i="55"/>
  <c r="AJ24" i="55"/>
  <c r="AG24" i="55"/>
  <c r="R25" i="56"/>
  <c r="AT24" i="58"/>
  <c r="F26" i="58"/>
  <c r="AU23" i="57"/>
  <c r="Y36" i="46"/>
  <c r="F36" i="46" s="1"/>
  <c r="Q25" i="57"/>
  <c r="AW32" i="46"/>
  <c r="AW18" i="58"/>
  <c r="M37" i="46"/>
  <c r="Q37" i="46" s="1"/>
  <c r="X37" i="46"/>
  <c r="N37" i="46"/>
  <c r="K37" i="46"/>
  <c r="A38" i="46"/>
  <c r="G37" i="46"/>
  <c r="V37" i="46"/>
  <c r="W37" i="46" s="1"/>
  <c r="Y37" i="46" s="1"/>
  <c r="J37" i="46"/>
  <c r="Z37" i="46"/>
  <c r="E37" i="46" s="1"/>
  <c r="F37" i="46" s="1"/>
  <c r="U36" i="46"/>
  <c r="AA36" i="46" s="1"/>
  <c r="H37" i="46"/>
  <c r="Q36" i="46"/>
  <c r="AW17" i="58"/>
  <c r="AM23" i="57"/>
  <c r="AW16" i="58"/>
  <c r="AW20" i="58"/>
  <c r="F25" i="55"/>
  <c r="I30" i="54"/>
  <c r="J30" i="54" s="1"/>
  <c r="H29" i="54"/>
  <c r="N29" i="54" s="1"/>
  <c r="K30" i="54"/>
  <c r="M30" i="54"/>
  <c r="E30" i="54" s="1"/>
  <c r="A31" i="54"/>
  <c r="B28" i="54"/>
  <c r="D27" i="54"/>
  <c r="AW20" i="56"/>
  <c r="AE24" i="56"/>
  <c r="AF24" i="56"/>
  <c r="AS24" i="56" s="1"/>
  <c r="AG24" i="56"/>
  <c r="AN24" i="56" s="1"/>
  <c r="AH24" i="56"/>
  <c r="AI24" i="56"/>
  <c r="AD24" i="56"/>
  <c r="AK24" i="56"/>
  <c r="AJ24" i="56"/>
  <c r="AC24" i="56"/>
  <c r="AR24" i="56" s="1"/>
  <c r="G26" i="55"/>
  <c r="U25" i="55"/>
  <c r="AA25" i="55" s="1"/>
  <c r="H26" i="55"/>
  <c r="M26" i="55"/>
  <c r="X26" i="55"/>
  <c r="K26" i="55"/>
  <c r="N26" i="55"/>
  <c r="V26" i="55"/>
  <c r="W26" i="55" s="1"/>
  <c r="Y26" i="55" s="1"/>
  <c r="A27" i="55"/>
  <c r="J26" i="55"/>
  <c r="Z26" i="55"/>
  <c r="E26" i="55" s="1"/>
  <c r="G27" i="58"/>
  <c r="U26" i="58"/>
  <c r="AA26" i="58" s="1"/>
  <c r="M27" i="58"/>
  <c r="Q27" i="58" s="1"/>
  <c r="N27" i="58"/>
  <c r="Z27" i="58"/>
  <c r="E27" i="58" s="1"/>
  <c r="F27" i="58" s="1"/>
  <c r="A28" i="58"/>
  <c r="H27" i="58"/>
  <c r="X27" i="58"/>
  <c r="J27" i="58"/>
  <c r="K27" i="58"/>
  <c r="V27" i="58"/>
  <c r="W27" i="58" s="1"/>
  <c r="Y27" i="58" s="1"/>
  <c r="B28" i="46"/>
  <c r="D27" i="46"/>
  <c r="S27" i="56"/>
  <c r="I28" i="56"/>
  <c r="F26" i="47"/>
  <c r="U25" i="56"/>
  <c r="AA25" i="56" s="1"/>
  <c r="H26" i="56"/>
  <c r="J26" i="56"/>
  <c r="V26" i="56"/>
  <c r="W26" i="56" s="1"/>
  <c r="Y26" i="56" s="1"/>
  <c r="K26" i="56"/>
  <c r="A27" i="56"/>
  <c r="M26" i="56"/>
  <c r="Q26" i="56" s="1"/>
  <c r="X26" i="56"/>
  <c r="G26" i="56"/>
  <c r="N26" i="56"/>
  <c r="Z26" i="56"/>
  <c r="E26" i="56" s="1"/>
  <c r="AN24" i="58"/>
  <c r="I29" i="55"/>
  <c r="S28" i="55"/>
  <c r="AW24" i="47"/>
  <c r="AI24" i="57"/>
  <c r="AJ24" i="57"/>
  <c r="AT24" i="57" s="1"/>
  <c r="AK24" i="57"/>
  <c r="AC24" i="57"/>
  <c r="AD24" i="57"/>
  <c r="AR24" i="57" s="1"/>
  <c r="AU24" i="57" s="1"/>
  <c r="AE24" i="57"/>
  <c r="AH24" i="57"/>
  <c r="AN24" i="57" s="1"/>
  <c r="AG24" i="57"/>
  <c r="AS24" i="57" s="1"/>
  <c r="AF24" i="57"/>
  <c r="R26" i="58"/>
  <c r="Y25" i="57"/>
  <c r="F25" i="57" s="1"/>
  <c r="Q26" i="47"/>
  <c r="B28" i="55"/>
  <c r="D27" i="55"/>
  <c r="Y25" i="56"/>
  <c r="F25" i="56" s="1"/>
  <c r="L29" i="54"/>
  <c r="AD25" i="58"/>
  <c r="AR25" i="58" s="1"/>
  <c r="AI25" i="58"/>
  <c r="AJ25" i="58"/>
  <c r="AT25" i="58" s="1"/>
  <c r="AK25" i="58"/>
  <c r="AC25" i="58"/>
  <c r="AE25" i="58"/>
  <c r="AG25" i="58"/>
  <c r="AH25" i="58"/>
  <c r="AF25" i="58"/>
  <c r="I30" i="47"/>
  <c r="S29" i="47"/>
  <c r="AO23" i="57"/>
  <c r="AY23" i="57"/>
  <c r="Q26" i="58"/>
  <c r="AP23" i="47"/>
  <c r="AW23" i="47" s="1"/>
  <c r="M26" i="57"/>
  <c r="X26" i="57"/>
  <c r="U25" i="57"/>
  <c r="AA25" i="57" s="1"/>
  <c r="N26" i="57"/>
  <c r="R26" i="57" s="1"/>
  <c r="G26" i="57"/>
  <c r="A27" i="57"/>
  <c r="H26" i="57"/>
  <c r="K26" i="57"/>
  <c r="J26" i="57"/>
  <c r="V26" i="57"/>
  <c r="W26" i="57" s="1"/>
  <c r="Z26" i="57"/>
  <c r="E26" i="57" s="1"/>
  <c r="K27" i="47"/>
  <c r="A28" i="47"/>
  <c r="N27" i="47"/>
  <c r="U26" i="47"/>
  <c r="AA26" i="47" s="1"/>
  <c r="H27" i="47"/>
  <c r="M27" i="47"/>
  <c r="X27" i="47"/>
  <c r="J27" i="47"/>
  <c r="G27" i="47"/>
  <c r="Z27" i="47"/>
  <c r="E27" i="47" s="1"/>
  <c r="V27" i="47"/>
  <c r="W27" i="47" s="1"/>
  <c r="F29" i="54"/>
  <c r="P29" i="54" s="1"/>
  <c r="AF25" i="47"/>
  <c r="AH25" i="47"/>
  <c r="AJ25" i="47"/>
  <c r="AE25" i="47"/>
  <c r="AI25" i="47"/>
  <c r="AK25" i="47"/>
  <c r="AG25" i="47"/>
  <c r="AS25" i="47" s="1"/>
  <c r="AD25" i="47"/>
  <c r="AC25" i="47"/>
  <c r="AR24" i="58"/>
  <c r="S27" i="57"/>
  <c r="I28" i="57"/>
  <c r="R36" i="46"/>
  <c r="AW22" i="58"/>
  <c r="AS23" i="57"/>
  <c r="R25" i="57"/>
  <c r="R26" i="47"/>
  <c r="AU23" i="56"/>
  <c r="AW23" i="56" s="1"/>
  <c r="AU23" i="55"/>
  <c r="AW23" i="55" s="1"/>
  <c r="I30" i="58"/>
  <c r="S29" i="58"/>
  <c r="R25" i="55"/>
  <c r="D30" i="56"/>
  <c r="B31" i="56"/>
  <c r="AY24" i="58"/>
  <c r="AO24" i="58"/>
  <c r="AM24" i="58"/>
  <c r="AD25" i="56" l="1"/>
  <c r="AM25" i="56" s="1"/>
  <c r="AE25" i="56"/>
  <c r="AF25" i="56"/>
  <c r="AG25" i="56"/>
  <c r="AH25" i="56"/>
  <c r="AC25" i="56"/>
  <c r="AR25" i="56" s="1"/>
  <c r="AK25" i="56"/>
  <c r="AY25" i="56" s="1"/>
  <c r="AI25" i="56"/>
  <c r="AT25" i="56" s="1"/>
  <c r="AJ25" i="56"/>
  <c r="AG36" i="46"/>
  <c r="AN36" i="46" s="1"/>
  <c r="AH36" i="46"/>
  <c r="AJ36" i="46"/>
  <c r="AO36" i="46" s="1"/>
  <c r="AK36" i="46"/>
  <c r="AC36" i="46"/>
  <c r="AE36" i="46"/>
  <c r="AD36" i="46"/>
  <c r="AM36" i="46" s="1"/>
  <c r="AP36" i="46" s="1"/>
  <c r="AF36" i="46"/>
  <c r="AS36" i="46" s="1"/>
  <c r="AI36" i="46"/>
  <c r="AT36" i="46" s="1"/>
  <c r="AH25" i="57"/>
  <c r="AE25" i="57"/>
  <c r="AF25" i="57"/>
  <c r="AG25" i="57"/>
  <c r="AS25" i="57" s="1"/>
  <c r="AI25" i="57"/>
  <c r="AJ25" i="57"/>
  <c r="AT25" i="57" s="1"/>
  <c r="AD25" i="57"/>
  <c r="AR25" i="57" s="1"/>
  <c r="AK25" i="57"/>
  <c r="AC25" i="57"/>
  <c r="U27" i="47"/>
  <c r="AA27" i="47" s="1"/>
  <c r="H28" i="47"/>
  <c r="J28" i="47"/>
  <c r="M28" i="47"/>
  <c r="Q28" i="47" s="1"/>
  <c r="X28" i="47"/>
  <c r="G28" i="47"/>
  <c r="Z28" i="47"/>
  <c r="E28" i="47" s="1"/>
  <c r="K28" i="47"/>
  <c r="A29" i="47"/>
  <c r="N28" i="47"/>
  <c r="R28" i="47" s="1"/>
  <c r="V28" i="47"/>
  <c r="W28" i="47" s="1"/>
  <c r="G27" i="55"/>
  <c r="U26" i="55"/>
  <c r="AA26" i="55" s="1"/>
  <c r="H27" i="55"/>
  <c r="K27" i="55"/>
  <c r="A28" i="55"/>
  <c r="N27" i="55"/>
  <c r="M27" i="55"/>
  <c r="V27" i="55"/>
  <c r="W27" i="55" s="1"/>
  <c r="X27" i="55"/>
  <c r="J27" i="55"/>
  <c r="Z27" i="55"/>
  <c r="E27" i="55" s="1"/>
  <c r="B29" i="46"/>
  <c r="D28" i="46"/>
  <c r="Y27" i="47"/>
  <c r="R27" i="47"/>
  <c r="K27" i="57"/>
  <c r="A28" i="57"/>
  <c r="H27" i="57"/>
  <c r="V27" i="57"/>
  <c r="W27" i="57" s="1"/>
  <c r="J27" i="57"/>
  <c r="X27" i="57"/>
  <c r="M27" i="57"/>
  <c r="U26" i="57"/>
  <c r="AA26" i="57" s="1"/>
  <c r="N27" i="57"/>
  <c r="R27" i="57" s="1"/>
  <c r="G27" i="57"/>
  <c r="Z27" i="57"/>
  <c r="E27" i="57" s="1"/>
  <c r="D28" i="55"/>
  <c r="B29" i="55"/>
  <c r="AM24" i="57"/>
  <c r="G27" i="56"/>
  <c r="U26" i="56"/>
  <c r="AA26" i="56" s="1"/>
  <c r="H27" i="56"/>
  <c r="J27" i="56"/>
  <c r="V27" i="56"/>
  <c r="W27" i="56" s="1"/>
  <c r="K27" i="56"/>
  <c r="A28" i="56"/>
  <c r="M27" i="56"/>
  <c r="N27" i="56"/>
  <c r="X27" i="56"/>
  <c r="Z27" i="56"/>
  <c r="E27" i="56" s="1"/>
  <c r="F30" i="54"/>
  <c r="P30" i="54" s="1"/>
  <c r="M38" i="46"/>
  <c r="X38" i="46"/>
  <c r="N38" i="46"/>
  <c r="G38" i="46"/>
  <c r="V38" i="46"/>
  <c r="W38" i="46" s="1"/>
  <c r="J38" i="46"/>
  <c r="Z38" i="46"/>
  <c r="E38" i="46" s="1"/>
  <c r="U37" i="46"/>
  <c r="AA37" i="46" s="1"/>
  <c r="K38" i="46"/>
  <c r="A39" i="46"/>
  <c r="H38" i="46"/>
  <c r="R37" i="46"/>
  <c r="AU24" i="55"/>
  <c r="S30" i="58"/>
  <c r="I31" i="58"/>
  <c r="I29" i="57"/>
  <c r="S28" i="57"/>
  <c r="AM25" i="47"/>
  <c r="S30" i="47"/>
  <c r="I31" i="47"/>
  <c r="AY24" i="57"/>
  <c r="AO24" i="57"/>
  <c r="F26" i="56"/>
  <c r="R27" i="58"/>
  <c r="R26" i="55"/>
  <c r="AO24" i="56"/>
  <c r="L30" i="54"/>
  <c r="AC26" i="58"/>
  <c r="AK26" i="58"/>
  <c r="AE26" i="58"/>
  <c r="AF26" i="58"/>
  <c r="AG26" i="58"/>
  <c r="AS26" i="58" s="1"/>
  <c r="AH26" i="58"/>
  <c r="AI26" i="58"/>
  <c r="AD26" i="58"/>
  <c r="AJ26" i="58"/>
  <c r="AT26" i="58" s="1"/>
  <c r="AO35" i="46"/>
  <c r="F27" i="47"/>
  <c r="AY25" i="58"/>
  <c r="AO25" i="58"/>
  <c r="S29" i="55"/>
  <c r="I30" i="55"/>
  <c r="AJ27" i="58"/>
  <c r="AI27" i="58"/>
  <c r="AK27" i="58"/>
  <c r="AC27" i="58"/>
  <c r="AD27" i="58"/>
  <c r="AE27" i="58"/>
  <c r="AM27" i="58" s="1"/>
  <c r="AF27" i="58"/>
  <c r="AG27" i="58"/>
  <c r="AS27" i="58" s="1"/>
  <c r="AH27" i="58"/>
  <c r="AN27" i="58" s="1"/>
  <c r="Y26" i="57"/>
  <c r="F26" i="57" s="1"/>
  <c r="AG37" i="46"/>
  <c r="AN37" i="46" s="1"/>
  <c r="AH37" i="46"/>
  <c r="AC37" i="46"/>
  <c r="AD37" i="46"/>
  <c r="AM37" i="46" s="1"/>
  <c r="AE37" i="46"/>
  <c r="AI37" i="46"/>
  <c r="AF37" i="46"/>
  <c r="AS37" i="46" s="1"/>
  <c r="AJ37" i="46"/>
  <c r="AO37" i="46" s="1"/>
  <c r="AK37" i="46"/>
  <c r="AY37" i="46" s="1"/>
  <c r="AU24" i="58"/>
  <c r="AN25" i="47"/>
  <c r="Q27" i="47"/>
  <c r="Q26" i="57"/>
  <c r="AN25" i="58"/>
  <c r="AM24" i="56"/>
  <c r="AP24" i="56" s="1"/>
  <c r="Z28" i="58"/>
  <c r="E28" i="58" s="1"/>
  <c r="F28" i="58" s="1"/>
  <c r="H28" i="58"/>
  <c r="J28" i="58"/>
  <c r="K28" i="58"/>
  <c r="X28" i="58"/>
  <c r="U27" i="58"/>
  <c r="AA27" i="58" s="1"/>
  <c r="M28" i="58"/>
  <c r="G28" i="58"/>
  <c r="N28" i="58"/>
  <c r="R28" i="58" s="1"/>
  <c r="A29" i="58"/>
  <c r="V28" i="58"/>
  <c r="W28" i="58" s="1"/>
  <c r="Y28" i="58" s="1"/>
  <c r="AS25" i="58"/>
  <c r="AU25" i="58" s="1"/>
  <c r="AW25" i="58" s="1"/>
  <c r="AE26" i="47"/>
  <c r="AG26" i="47"/>
  <c r="AS26" i="47" s="1"/>
  <c r="AI26" i="47"/>
  <c r="AD26" i="47"/>
  <c r="AR26" i="47" s="1"/>
  <c r="AC26" i="47"/>
  <c r="AH26" i="47"/>
  <c r="AJ26" i="47"/>
  <c r="AF26" i="47"/>
  <c r="AK26" i="47"/>
  <c r="Q26" i="55"/>
  <c r="AT24" i="56"/>
  <c r="AU24" i="56" s="1"/>
  <c r="AW24" i="56" s="1"/>
  <c r="D28" i="54"/>
  <c r="B29" i="54"/>
  <c r="AN24" i="55"/>
  <c r="AM24" i="55"/>
  <c r="AO25" i="47"/>
  <c r="AY25" i="47"/>
  <c r="AP24" i="58"/>
  <c r="AT25" i="47"/>
  <c r="R26" i="56"/>
  <c r="AY24" i="56"/>
  <c r="AC25" i="55"/>
  <c r="AK25" i="55"/>
  <c r="AD25" i="55"/>
  <c r="AE25" i="55"/>
  <c r="AH25" i="55"/>
  <c r="AJ25" i="55"/>
  <c r="AO25" i="55" s="1"/>
  <c r="AI25" i="55"/>
  <c r="AF25" i="55"/>
  <c r="AS25" i="55" s="1"/>
  <c r="AG25" i="55"/>
  <c r="D31" i="56"/>
  <c r="B32" i="56"/>
  <c r="AR25" i="47"/>
  <c r="AM25" i="58"/>
  <c r="AP25" i="58" s="1"/>
  <c r="S28" i="56"/>
  <c r="I29" i="56"/>
  <c r="F26" i="55"/>
  <c r="M31" i="54"/>
  <c r="E31" i="54" s="1"/>
  <c r="I31" i="54"/>
  <c r="J31" i="54" s="1"/>
  <c r="L31" i="54" s="1"/>
  <c r="K31" i="54"/>
  <c r="A32" i="54"/>
  <c r="H30" i="54"/>
  <c r="N30" i="54" s="1"/>
  <c r="AP23" i="57"/>
  <c r="AW23" i="57" s="1"/>
  <c r="AO24" i="55"/>
  <c r="AN35" i="46"/>
  <c r="AP35" i="46" s="1"/>
  <c r="AW35" i="46" s="1"/>
  <c r="AG26" i="57" l="1"/>
  <c r="AJ26" i="57"/>
  <c r="AK26" i="57"/>
  <c r="AC26" i="57"/>
  <c r="AD26" i="57"/>
  <c r="AR26" i="57" s="1"/>
  <c r="AE26" i="57"/>
  <c r="AM26" i="57" s="1"/>
  <c r="AI26" i="57"/>
  <c r="AF26" i="57"/>
  <c r="AH26" i="57"/>
  <c r="AN26" i="57" s="1"/>
  <c r="I32" i="54"/>
  <c r="J32" i="54" s="1"/>
  <c r="K32" i="54"/>
  <c r="H31" i="54"/>
  <c r="N31" i="54" s="1"/>
  <c r="A33" i="54"/>
  <c r="M32" i="54"/>
  <c r="E32" i="54" s="1"/>
  <c r="Y27" i="55"/>
  <c r="AR36" i="46"/>
  <c r="AU36" i="46" s="1"/>
  <c r="AW36" i="46" s="1"/>
  <c r="Q28" i="58"/>
  <c r="S30" i="55"/>
  <c r="I31" i="55"/>
  <c r="Y28" i="47"/>
  <c r="F28" i="47" s="1"/>
  <c r="D32" i="56"/>
  <c r="B33" i="56"/>
  <c r="AM25" i="55"/>
  <c r="AY26" i="47"/>
  <c r="AO26" i="47"/>
  <c r="AM26" i="47"/>
  <c r="AN26" i="58"/>
  <c r="AP25" i="47"/>
  <c r="Y38" i="46"/>
  <c r="F38" i="46" s="1"/>
  <c r="R27" i="56"/>
  <c r="Q27" i="57"/>
  <c r="Q27" i="55"/>
  <c r="AY36" i="46"/>
  <c r="AP37" i="46"/>
  <c r="AP27" i="58"/>
  <c r="Q27" i="56"/>
  <c r="AP24" i="57"/>
  <c r="AW24" i="57" s="1"/>
  <c r="R27" i="55"/>
  <c r="G29" i="47"/>
  <c r="K29" i="47"/>
  <c r="A30" i="47"/>
  <c r="Z29" i="47"/>
  <c r="E29" i="47" s="1"/>
  <c r="J29" i="47"/>
  <c r="M29" i="47"/>
  <c r="N29" i="47"/>
  <c r="V29" i="47"/>
  <c r="W29" i="47" s="1"/>
  <c r="U28" i="47"/>
  <c r="AA28" i="47" s="1"/>
  <c r="H29" i="47"/>
  <c r="X29" i="47"/>
  <c r="AM25" i="57"/>
  <c r="AP25" i="57" s="1"/>
  <c r="AN25" i="56"/>
  <c r="AP25" i="56" s="1"/>
  <c r="S31" i="47"/>
  <c r="I32" i="47"/>
  <c r="J28" i="57"/>
  <c r="V28" i="57"/>
  <c r="W28" i="57" s="1"/>
  <c r="U27" i="57"/>
  <c r="AA27" i="57" s="1"/>
  <c r="N28" i="57"/>
  <c r="A29" i="57"/>
  <c r="G28" i="57"/>
  <c r="H28" i="57"/>
  <c r="M28" i="57"/>
  <c r="X28" i="57"/>
  <c r="K28" i="57"/>
  <c r="Z28" i="57"/>
  <c r="E28" i="57" s="1"/>
  <c r="AT27" i="58"/>
  <c r="AT37" i="46"/>
  <c r="AY25" i="55"/>
  <c r="F31" i="54"/>
  <c r="P31" i="54" s="1"/>
  <c r="AN25" i="55"/>
  <c r="AR25" i="55"/>
  <c r="AP24" i="55"/>
  <c r="AT26" i="47"/>
  <c r="AU26" i="47" s="1"/>
  <c r="AR37" i="46"/>
  <c r="AR27" i="58"/>
  <c r="AU27" i="58" s="1"/>
  <c r="AC26" i="56"/>
  <c r="AR26" i="56" s="1"/>
  <c r="AK26" i="56"/>
  <c r="AD26" i="56"/>
  <c r="AE26" i="56"/>
  <c r="AF26" i="56"/>
  <c r="AG26" i="56"/>
  <c r="AJ26" i="56"/>
  <c r="AH26" i="56"/>
  <c r="AI26" i="56"/>
  <c r="AT26" i="56" s="1"/>
  <c r="I30" i="57"/>
  <c r="S29" i="57"/>
  <c r="R38" i="46"/>
  <c r="G28" i="56"/>
  <c r="U27" i="56"/>
  <c r="AA27" i="56" s="1"/>
  <c r="H28" i="56"/>
  <c r="J28" i="56"/>
  <c r="V28" i="56"/>
  <c r="W28" i="56" s="1"/>
  <c r="Y28" i="56" s="1"/>
  <c r="N28" i="56"/>
  <c r="R28" i="56" s="1"/>
  <c r="K28" i="56"/>
  <c r="A29" i="56"/>
  <c r="M28" i="56"/>
  <c r="X28" i="56"/>
  <c r="Z28" i="56"/>
  <c r="E28" i="56" s="1"/>
  <c r="D29" i="55"/>
  <c r="B30" i="55"/>
  <c r="N28" i="55"/>
  <c r="G28" i="55"/>
  <c r="J28" i="55"/>
  <c r="V28" i="55"/>
  <c r="W28" i="55" s="1"/>
  <c r="M28" i="55"/>
  <c r="Q28" i="55" s="1"/>
  <c r="X28" i="55"/>
  <c r="U27" i="55"/>
  <c r="AA27" i="55" s="1"/>
  <c r="A29" i="55"/>
  <c r="H28" i="55"/>
  <c r="K28" i="55"/>
  <c r="Z28" i="55"/>
  <c r="E28" i="55" s="1"/>
  <c r="AN25" i="57"/>
  <c r="AS25" i="56"/>
  <c r="AU25" i="56" s="1"/>
  <c r="AW25" i="56" s="1"/>
  <c r="AW24" i="55"/>
  <c r="AR26" i="58"/>
  <c r="AU26" i="58" s="1"/>
  <c r="AJ26" i="55"/>
  <c r="AO26" i="55" s="1"/>
  <c r="AC26" i="55"/>
  <c r="AR26" i="55" s="1"/>
  <c r="AK26" i="55"/>
  <c r="AD26" i="55"/>
  <c r="AM26" i="55" s="1"/>
  <c r="AG26" i="55"/>
  <c r="AI26" i="55"/>
  <c r="AE26" i="55"/>
  <c r="AF26" i="55"/>
  <c r="AS26" i="55" s="1"/>
  <c r="AH26" i="55"/>
  <c r="AN26" i="47"/>
  <c r="AW24" i="58"/>
  <c r="AD27" i="47"/>
  <c r="AR27" i="47" s="1"/>
  <c r="AF27" i="47"/>
  <c r="AH27" i="47"/>
  <c r="AC27" i="47"/>
  <c r="AK27" i="47"/>
  <c r="AG27" i="47"/>
  <c r="AS27" i="47" s="1"/>
  <c r="AI27" i="47"/>
  <c r="AJ27" i="47"/>
  <c r="AE27" i="47"/>
  <c r="AM27" i="47" s="1"/>
  <c r="AM26" i="58"/>
  <c r="I32" i="58"/>
  <c r="S31" i="58"/>
  <c r="M39" i="46"/>
  <c r="Q39" i="46" s="1"/>
  <c r="X39" i="46"/>
  <c r="N39" i="46"/>
  <c r="G39" i="46"/>
  <c r="V39" i="46"/>
  <c r="W39" i="46" s="1"/>
  <c r="U38" i="46"/>
  <c r="AA38" i="46" s="1"/>
  <c r="H39" i="46"/>
  <c r="J39" i="46"/>
  <c r="Z39" i="46"/>
  <c r="E39" i="46" s="1"/>
  <c r="K39" i="46"/>
  <c r="A40" i="46"/>
  <c r="Y27" i="57"/>
  <c r="B30" i="46"/>
  <c r="D29" i="46"/>
  <c r="AO25" i="57"/>
  <c r="AY25" i="57"/>
  <c r="AI28" i="58"/>
  <c r="AE28" i="58"/>
  <c r="AM28" i="58" s="1"/>
  <c r="AF28" i="58"/>
  <c r="AG28" i="58"/>
  <c r="AS28" i="58" s="1"/>
  <c r="AH28" i="58"/>
  <c r="AJ28" i="58"/>
  <c r="AD28" i="58"/>
  <c r="AK28" i="58"/>
  <c r="AC28" i="58"/>
  <c r="AU25" i="47"/>
  <c r="S29" i="56"/>
  <c r="I30" i="56"/>
  <c r="AT25" i="55"/>
  <c r="B30" i="54"/>
  <c r="D29" i="54"/>
  <c r="N29" i="58"/>
  <c r="U28" i="58"/>
  <c r="AA28" i="58" s="1"/>
  <c r="M29" i="58"/>
  <c r="Q29" i="58" s="1"/>
  <c r="Z29" i="58"/>
  <c r="E29" i="58" s="1"/>
  <c r="G29" i="58"/>
  <c r="A30" i="58"/>
  <c r="H29" i="58"/>
  <c r="J29" i="58"/>
  <c r="K29" i="58"/>
  <c r="X29" i="58"/>
  <c r="V29" i="58"/>
  <c r="W29" i="58" s="1"/>
  <c r="AY27" i="58"/>
  <c r="AO27" i="58"/>
  <c r="AO26" i="58"/>
  <c r="AY26" i="58"/>
  <c r="Q38" i="46"/>
  <c r="Y27" i="56"/>
  <c r="F27" i="56" s="1"/>
  <c r="F27" i="57"/>
  <c r="F27" i="55"/>
  <c r="AU25" i="57"/>
  <c r="AO25" i="56"/>
  <c r="AG38" i="46" l="1"/>
  <c r="AH38" i="46"/>
  <c r="AD38" i="46"/>
  <c r="AE38" i="46"/>
  <c r="AF38" i="46"/>
  <c r="AS38" i="46" s="1"/>
  <c r="AI38" i="46"/>
  <c r="AT38" i="46" s="1"/>
  <c r="AK38" i="46"/>
  <c r="AY38" i="46" s="1"/>
  <c r="AC38" i="46"/>
  <c r="AR38" i="46" s="1"/>
  <c r="AU38" i="46" s="1"/>
  <c r="AJ38" i="46"/>
  <c r="AW26" i="47"/>
  <c r="AC28" i="47"/>
  <c r="AK28" i="47"/>
  <c r="AE28" i="47"/>
  <c r="AM28" i="47" s="1"/>
  <c r="AG28" i="47"/>
  <c r="AJ28" i="47"/>
  <c r="AT28" i="47" s="1"/>
  <c r="AF28" i="47"/>
  <c r="AD28" i="47"/>
  <c r="AI28" i="47"/>
  <c r="AH28" i="47"/>
  <c r="AJ27" i="56"/>
  <c r="AC27" i="56"/>
  <c r="AK27" i="56"/>
  <c r="AD27" i="56"/>
  <c r="AE27" i="56"/>
  <c r="AF27" i="56"/>
  <c r="AI27" i="56"/>
  <c r="AT27" i="56" s="1"/>
  <c r="AG27" i="56"/>
  <c r="AH27" i="56"/>
  <c r="M29" i="55"/>
  <c r="X29" i="55"/>
  <c r="N29" i="55"/>
  <c r="K29" i="55"/>
  <c r="A30" i="55"/>
  <c r="U28" i="55"/>
  <c r="AA28" i="55" s="1"/>
  <c r="V29" i="55"/>
  <c r="W29" i="55" s="1"/>
  <c r="G29" i="55"/>
  <c r="H29" i="55"/>
  <c r="J29" i="55"/>
  <c r="Z29" i="55"/>
  <c r="E29" i="55" s="1"/>
  <c r="R29" i="58"/>
  <c r="AI27" i="55"/>
  <c r="AJ27" i="55"/>
  <c r="AO27" i="55" s="1"/>
  <c r="AC27" i="55"/>
  <c r="AK27" i="55"/>
  <c r="AF27" i="55"/>
  <c r="AS27" i="55" s="1"/>
  <c r="AH27" i="55"/>
  <c r="AD27" i="55"/>
  <c r="AE27" i="55"/>
  <c r="AG27" i="55"/>
  <c r="Y29" i="58"/>
  <c r="AW25" i="47"/>
  <c r="M40" i="46"/>
  <c r="X40" i="46"/>
  <c r="N40" i="46"/>
  <c r="R40" i="46" s="1"/>
  <c r="U39" i="46"/>
  <c r="AA39" i="46" s="1"/>
  <c r="H40" i="46"/>
  <c r="J40" i="46"/>
  <c r="Z40" i="46"/>
  <c r="E40" i="46" s="1"/>
  <c r="K40" i="46"/>
  <c r="A41" i="46"/>
  <c r="V40" i="46"/>
  <c r="W40" i="46" s="1"/>
  <c r="Y40" i="46" s="1"/>
  <c r="G40" i="46"/>
  <c r="R39" i="46"/>
  <c r="R28" i="55"/>
  <c r="S30" i="57"/>
  <c r="I31" i="57"/>
  <c r="AY26" i="56"/>
  <c r="Q29" i="47"/>
  <c r="AF27" i="57"/>
  <c r="AE27" i="57"/>
  <c r="AM27" i="57" s="1"/>
  <c r="AG27" i="57"/>
  <c r="AH27" i="57"/>
  <c r="AN27" i="57" s="1"/>
  <c r="AI27" i="57"/>
  <c r="AJ27" i="57"/>
  <c r="AT27" i="57" s="1"/>
  <c r="AD27" i="57"/>
  <c r="AC27" i="57"/>
  <c r="AK27" i="57"/>
  <c r="H29" i="57"/>
  <c r="V29" i="57"/>
  <c r="W29" i="57" s="1"/>
  <c r="J29" i="57"/>
  <c r="K29" i="57"/>
  <c r="X29" i="57"/>
  <c r="M29" i="57"/>
  <c r="U28" i="57"/>
  <c r="AA28" i="57" s="1"/>
  <c r="N29" i="57"/>
  <c r="G29" i="57"/>
  <c r="A30" i="57"/>
  <c r="Z29" i="57"/>
  <c r="E29" i="57" s="1"/>
  <c r="I32" i="55"/>
  <c r="S31" i="55"/>
  <c r="H32" i="54"/>
  <c r="N32" i="54" s="1"/>
  <c r="A34" i="54"/>
  <c r="K33" i="54"/>
  <c r="M33" i="54"/>
  <c r="E33" i="54" s="1"/>
  <c r="I33" i="54"/>
  <c r="J33" i="54" s="1"/>
  <c r="AR28" i="58"/>
  <c r="F28" i="56"/>
  <c r="AO26" i="56"/>
  <c r="AU37" i="46"/>
  <c r="AW37" i="46" s="1"/>
  <c r="R28" i="57"/>
  <c r="Z30" i="47"/>
  <c r="E30" i="47" s="1"/>
  <c r="F30" i="47" s="1"/>
  <c r="U29" i="47"/>
  <c r="AA29" i="47" s="1"/>
  <c r="H30" i="47"/>
  <c r="J30" i="47"/>
  <c r="N30" i="47"/>
  <c r="X30" i="47"/>
  <c r="G30" i="47"/>
  <c r="K30" i="47"/>
  <c r="M30" i="47"/>
  <c r="Q30" i="47" s="1"/>
  <c r="A31" i="47"/>
  <c r="V30" i="47"/>
  <c r="W30" i="47" s="1"/>
  <c r="Y30" i="47" s="1"/>
  <c r="AP26" i="47"/>
  <c r="F28" i="57"/>
  <c r="AU26" i="56"/>
  <c r="AW27" i="58"/>
  <c r="AT28" i="58"/>
  <c r="AN27" i="47"/>
  <c r="M30" i="58"/>
  <c r="Q30" i="58" s="1"/>
  <c r="X30" i="58"/>
  <c r="H30" i="58"/>
  <c r="J30" i="58"/>
  <c r="K30" i="58"/>
  <c r="U29" i="58"/>
  <c r="AA29" i="58" s="1"/>
  <c r="N30" i="58"/>
  <c r="R30" i="58" s="1"/>
  <c r="Z30" i="58"/>
  <c r="E30" i="58" s="1"/>
  <c r="A31" i="58"/>
  <c r="G30" i="58"/>
  <c r="V30" i="58"/>
  <c r="W30" i="58" s="1"/>
  <c r="AN28" i="58"/>
  <c r="AP28" i="58" s="1"/>
  <c r="AP26" i="58"/>
  <c r="AN26" i="55"/>
  <c r="AP26" i="55" s="1"/>
  <c r="Y28" i="55"/>
  <c r="F28" i="55" s="1"/>
  <c r="Q28" i="56"/>
  <c r="AS26" i="56"/>
  <c r="Y28" i="57"/>
  <c r="L32" i="54"/>
  <c r="AY26" i="57"/>
  <c r="AO26" i="57"/>
  <c r="AP26" i="57" s="1"/>
  <c r="AO28" i="58"/>
  <c r="AY28" i="58"/>
  <c r="AO27" i="47"/>
  <c r="AY27" i="47"/>
  <c r="B31" i="54"/>
  <c r="D30" i="54"/>
  <c r="Y39" i="46"/>
  <c r="F39" i="46" s="1"/>
  <c r="AP27" i="47"/>
  <c r="AU27" i="47"/>
  <c r="AW27" i="47" s="1"/>
  <c r="N29" i="56"/>
  <c r="G29" i="56"/>
  <c r="U28" i="56"/>
  <c r="AA28" i="56" s="1"/>
  <c r="H29" i="56"/>
  <c r="M29" i="56"/>
  <c r="Q29" i="56" s="1"/>
  <c r="X29" i="56"/>
  <c r="J29" i="56"/>
  <c r="V29" i="56"/>
  <c r="W29" i="56" s="1"/>
  <c r="K29" i="56"/>
  <c r="A30" i="56"/>
  <c r="Z29" i="56"/>
  <c r="E29" i="56" s="1"/>
  <c r="AU25" i="55"/>
  <c r="Y29" i="47"/>
  <c r="F29" i="47" s="1"/>
  <c r="AP25" i="55"/>
  <c r="AT26" i="57"/>
  <c r="D30" i="55"/>
  <c r="B31" i="55"/>
  <c r="F32" i="54"/>
  <c r="P32" i="54" s="1"/>
  <c r="AW26" i="58"/>
  <c r="S32" i="58"/>
  <c r="I33" i="58"/>
  <c r="AT26" i="55"/>
  <c r="AU26" i="55" s="1"/>
  <c r="AW26" i="55" s="1"/>
  <c r="AN26" i="56"/>
  <c r="S30" i="56"/>
  <c r="I31" i="56"/>
  <c r="B31" i="46"/>
  <c r="D30" i="46"/>
  <c r="AW25" i="57"/>
  <c r="F29" i="58"/>
  <c r="AT27" i="47"/>
  <c r="AY26" i="55"/>
  <c r="AM26" i="56"/>
  <c r="Q28" i="57"/>
  <c r="S32" i="47"/>
  <c r="I33" i="47"/>
  <c r="R29" i="47"/>
  <c r="D33" i="56"/>
  <c r="B34" i="56"/>
  <c r="AS26" i="57"/>
  <c r="AU26" i="57" s="1"/>
  <c r="AW26" i="57" s="1"/>
  <c r="AJ29" i="47" l="1"/>
  <c r="AD29" i="47"/>
  <c r="AF29" i="47"/>
  <c r="AI29" i="47"/>
  <c r="AE29" i="47"/>
  <c r="AM29" i="47" s="1"/>
  <c r="AG29" i="47"/>
  <c r="AS29" i="47" s="1"/>
  <c r="AH29" i="47"/>
  <c r="AC29" i="47"/>
  <c r="AK29" i="47"/>
  <c r="AH28" i="55"/>
  <c r="AI28" i="55"/>
  <c r="AJ28" i="55"/>
  <c r="AO28" i="55" s="1"/>
  <c r="AE28" i="55"/>
  <c r="AG28" i="55"/>
  <c r="AN28" i="55" s="1"/>
  <c r="AC28" i="55"/>
  <c r="AD28" i="55"/>
  <c r="AM28" i="55" s="1"/>
  <c r="AF28" i="55"/>
  <c r="AK28" i="55"/>
  <c r="AG39" i="46"/>
  <c r="AH39" i="46"/>
  <c r="AF39" i="46"/>
  <c r="AI39" i="46"/>
  <c r="AT39" i="46" s="1"/>
  <c r="AJ39" i="46"/>
  <c r="AK39" i="46"/>
  <c r="AC39" i="46"/>
  <c r="AD39" i="46"/>
  <c r="AE39" i="46"/>
  <c r="AH29" i="58"/>
  <c r="AN29" i="58" s="1"/>
  <c r="AJ29" i="58"/>
  <c r="AK29" i="58"/>
  <c r="AC29" i="58"/>
  <c r="AD29" i="58"/>
  <c r="AR29" i="58" s="1"/>
  <c r="AE29" i="58"/>
  <c r="AF29" i="58"/>
  <c r="AG29" i="58"/>
  <c r="AS29" i="58" s="1"/>
  <c r="AI29" i="58"/>
  <c r="AI30" i="47"/>
  <c r="AC30" i="47"/>
  <c r="AK30" i="47"/>
  <c r="AE30" i="47"/>
  <c r="AM30" i="47" s="1"/>
  <c r="AH30" i="47"/>
  <c r="AD30" i="47"/>
  <c r="AJ30" i="47"/>
  <c r="AT30" i="47" s="1"/>
  <c r="AF30" i="47"/>
  <c r="AG30" i="47"/>
  <c r="AM27" i="55"/>
  <c r="AM27" i="56"/>
  <c r="I34" i="58"/>
  <c r="S33" i="58"/>
  <c r="R29" i="57"/>
  <c r="F29" i="55"/>
  <c r="M34" i="54"/>
  <c r="E34" i="54" s="1"/>
  <c r="H33" i="54"/>
  <c r="N33" i="54" s="1"/>
  <c r="K34" i="54"/>
  <c r="A35" i="54"/>
  <c r="I34" i="54"/>
  <c r="J34" i="54" s="1"/>
  <c r="AS28" i="47"/>
  <c r="F29" i="56"/>
  <c r="AE28" i="57"/>
  <c r="AJ28" i="57"/>
  <c r="AT28" i="57" s="1"/>
  <c r="AK28" i="57"/>
  <c r="AC28" i="57"/>
  <c r="AD28" i="57"/>
  <c r="AF28" i="57"/>
  <c r="AI28" i="57"/>
  <c r="AG28" i="57"/>
  <c r="AS28" i="57" s="1"/>
  <c r="AH28" i="57"/>
  <c r="Q29" i="57"/>
  <c r="AR27" i="57"/>
  <c r="M41" i="46"/>
  <c r="Q41" i="46" s="1"/>
  <c r="X41" i="46"/>
  <c r="N41" i="46"/>
  <c r="K41" i="46"/>
  <c r="A42" i="46"/>
  <c r="G41" i="46"/>
  <c r="V41" i="46"/>
  <c r="W41" i="46" s="1"/>
  <c r="Y41" i="46" s="1"/>
  <c r="J41" i="46"/>
  <c r="Z41" i="46"/>
  <c r="E41" i="46" s="1"/>
  <c r="U40" i="46"/>
  <c r="AA40" i="46" s="1"/>
  <c r="H41" i="46"/>
  <c r="Q40" i="46"/>
  <c r="Q29" i="55"/>
  <c r="AR27" i="56"/>
  <c r="I32" i="56"/>
  <c r="S31" i="56"/>
  <c r="M30" i="56"/>
  <c r="X30" i="56"/>
  <c r="N30" i="56"/>
  <c r="G30" i="56"/>
  <c r="U29" i="56"/>
  <c r="AA29" i="56" s="1"/>
  <c r="H30" i="56"/>
  <c r="K30" i="56"/>
  <c r="A31" i="56"/>
  <c r="J30" i="56"/>
  <c r="V30" i="56"/>
  <c r="W30" i="56" s="1"/>
  <c r="Y30" i="56" s="1"/>
  <c r="Z30" i="56"/>
  <c r="E30" i="56" s="1"/>
  <c r="F30" i="56" s="1"/>
  <c r="D31" i="54"/>
  <c r="B32" i="54"/>
  <c r="Y30" i="58"/>
  <c r="R30" i="47"/>
  <c r="AI28" i="56"/>
  <c r="AT28" i="56" s="1"/>
  <c r="AJ28" i="56"/>
  <c r="AC28" i="56"/>
  <c r="AK28" i="56"/>
  <c r="AD28" i="56"/>
  <c r="AM28" i="56" s="1"/>
  <c r="AE28" i="56"/>
  <c r="AH28" i="56"/>
  <c r="AG28" i="56"/>
  <c r="AF28" i="56"/>
  <c r="AS28" i="56" s="1"/>
  <c r="I32" i="57"/>
  <c r="S31" i="57"/>
  <c r="AY27" i="55"/>
  <c r="AO27" i="56"/>
  <c r="AY28" i="47"/>
  <c r="AO28" i="47"/>
  <c r="AP28" i="47" s="1"/>
  <c r="AO27" i="57"/>
  <c r="AP27" i="57" s="1"/>
  <c r="AY27" i="57"/>
  <c r="AY27" i="56"/>
  <c r="B32" i="46"/>
  <c r="D31" i="46"/>
  <c r="AP26" i="56"/>
  <c r="AW26" i="56" s="1"/>
  <c r="D31" i="55"/>
  <c r="B32" i="55"/>
  <c r="R29" i="56"/>
  <c r="AU28" i="58"/>
  <c r="AW28" i="58" s="1"/>
  <c r="I33" i="55"/>
  <c r="S32" i="55"/>
  <c r="F40" i="46"/>
  <c r="AR27" i="55"/>
  <c r="AU27" i="55" s="1"/>
  <c r="Y29" i="55"/>
  <c r="AN27" i="56"/>
  <c r="AN28" i="47"/>
  <c r="AM38" i="46"/>
  <c r="R29" i="55"/>
  <c r="I34" i="47"/>
  <c r="S33" i="47"/>
  <c r="AW25" i="55"/>
  <c r="Y29" i="56"/>
  <c r="K31" i="58"/>
  <c r="A32" i="58"/>
  <c r="U30" i="58"/>
  <c r="AA30" i="58" s="1"/>
  <c r="N31" i="58"/>
  <c r="R31" i="58" s="1"/>
  <c r="Z31" i="58"/>
  <c r="E31" i="58" s="1"/>
  <c r="G31" i="58"/>
  <c r="H31" i="58"/>
  <c r="J31" i="58"/>
  <c r="M31" i="58"/>
  <c r="V31" i="58"/>
  <c r="W31" i="58" s="1"/>
  <c r="X31" i="58"/>
  <c r="D34" i="56"/>
  <c r="B35" i="56"/>
  <c r="F30" i="58"/>
  <c r="N31" i="47"/>
  <c r="G31" i="47"/>
  <c r="M31" i="47"/>
  <c r="X31" i="47"/>
  <c r="U30" i="47"/>
  <c r="AA30" i="47" s="1"/>
  <c r="H31" i="47"/>
  <c r="J31" i="47"/>
  <c r="K31" i="47"/>
  <c r="A32" i="47"/>
  <c r="Z31" i="47"/>
  <c r="E31" i="47" s="1"/>
  <c r="F31" i="47" s="1"/>
  <c r="V31" i="47"/>
  <c r="W31" i="47" s="1"/>
  <c r="Y31" i="47" s="1"/>
  <c r="L33" i="54"/>
  <c r="F33" i="54" s="1"/>
  <c r="P33" i="54" s="1"/>
  <c r="U29" i="57"/>
  <c r="AA29" i="57" s="1"/>
  <c r="H30" i="57"/>
  <c r="N30" i="57"/>
  <c r="A31" i="57"/>
  <c r="G30" i="57"/>
  <c r="V30" i="57"/>
  <c r="W30" i="57" s="1"/>
  <c r="M30" i="57"/>
  <c r="Q30" i="57" s="1"/>
  <c r="J30" i="57"/>
  <c r="K30" i="57"/>
  <c r="X30" i="57"/>
  <c r="Z30" i="57"/>
  <c r="E30" i="57" s="1"/>
  <c r="Y29" i="57"/>
  <c r="F29" i="57" s="1"/>
  <c r="AS27" i="57"/>
  <c r="AN27" i="55"/>
  <c r="AT27" i="55"/>
  <c r="K30" i="55"/>
  <c r="A31" i="55"/>
  <c r="M30" i="55"/>
  <c r="Q30" i="55" s="1"/>
  <c r="X30" i="55"/>
  <c r="N30" i="55"/>
  <c r="R30" i="55" s="1"/>
  <c r="U29" i="55"/>
  <c r="AA29" i="55" s="1"/>
  <c r="H30" i="55"/>
  <c r="J30" i="55"/>
  <c r="V30" i="55"/>
  <c r="W30" i="55" s="1"/>
  <c r="Y30" i="55" s="1"/>
  <c r="G30" i="55"/>
  <c r="Z30" i="55"/>
  <c r="E30" i="55" s="1"/>
  <c r="F30" i="55" s="1"/>
  <c r="AS27" i="56"/>
  <c r="AR28" i="47"/>
  <c r="AU28" i="47" s="1"/>
  <c r="AO38" i="46"/>
  <c r="AN38" i="46"/>
  <c r="AD29" i="57" l="1"/>
  <c r="AF29" i="57"/>
  <c r="AG29" i="57"/>
  <c r="AS29" i="57" s="1"/>
  <c r="AH29" i="57"/>
  <c r="AN29" i="57" s="1"/>
  <c r="AI29" i="57"/>
  <c r="AJ29" i="57"/>
  <c r="AT29" i="57" s="1"/>
  <c r="AE29" i="57"/>
  <c r="AM29" i="57" s="1"/>
  <c r="AC29" i="57"/>
  <c r="AK29" i="57"/>
  <c r="Y30" i="57"/>
  <c r="K31" i="56"/>
  <c r="A32" i="56"/>
  <c r="M31" i="56"/>
  <c r="Q31" i="56" s="1"/>
  <c r="X31" i="56"/>
  <c r="N31" i="56"/>
  <c r="R31" i="56" s="1"/>
  <c r="G31" i="56"/>
  <c r="J31" i="56"/>
  <c r="V31" i="56"/>
  <c r="W31" i="56" s="1"/>
  <c r="U30" i="56"/>
  <c r="AA30" i="56" s="1"/>
  <c r="H31" i="56"/>
  <c r="Z31" i="56"/>
  <c r="E31" i="56" s="1"/>
  <c r="I35" i="58"/>
  <c r="S34" i="58"/>
  <c r="AY39" i="46"/>
  <c r="AP28" i="55"/>
  <c r="G31" i="57"/>
  <c r="V31" i="57"/>
  <c r="W31" i="57" s="1"/>
  <c r="Y31" i="57" s="1"/>
  <c r="J31" i="57"/>
  <c r="K31" i="57"/>
  <c r="X31" i="57"/>
  <c r="U30" i="57"/>
  <c r="AA30" i="57" s="1"/>
  <c r="M31" i="57"/>
  <c r="N31" i="57"/>
  <c r="H31" i="57"/>
  <c r="A32" i="57"/>
  <c r="Z31" i="57"/>
  <c r="E31" i="57" s="1"/>
  <c r="F31" i="57" s="1"/>
  <c r="AW27" i="55"/>
  <c r="AH31" i="47"/>
  <c r="AJ31" i="47"/>
  <c r="AD31" i="47"/>
  <c r="AG31" i="47"/>
  <c r="AC31" i="47"/>
  <c r="AE31" i="47"/>
  <c r="AM31" i="47" s="1"/>
  <c r="AF31" i="47"/>
  <c r="AK31" i="47"/>
  <c r="AI31" i="47"/>
  <c r="AP38" i="46"/>
  <c r="AW38" i="46" s="1"/>
  <c r="F41" i="46"/>
  <c r="M32" i="47"/>
  <c r="X32" i="47"/>
  <c r="Z32" i="47"/>
  <c r="E32" i="47" s="1"/>
  <c r="U31" i="47"/>
  <c r="AA31" i="47" s="1"/>
  <c r="H32" i="47"/>
  <c r="K32" i="47"/>
  <c r="A33" i="47"/>
  <c r="V32" i="47"/>
  <c r="W32" i="47" s="1"/>
  <c r="G32" i="47"/>
  <c r="N32" i="47"/>
  <c r="J32" i="47"/>
  <c r="R31" i="47"/>
  <c r="AN28" i="56"/>
  <c r="AP28" i="56" s="1"/>
  <c r="I33" i="56"/>
  <c r="S32" i="56"/>
  <c r="AU27" i="57"/>
  <c r="AW27" i="57" s="1"/>
  <c r="AY28" i="57"/>
  <c r="AO28" i="57"/>
  <c r="AP27" i="56"/>
  <c r="AY30" i="47"/>
  <c r="AO30" i="47"/>
  <c r="AO39" i="46"/>
  <c r="AR28" i="55"/>
  <c r="AN29" i="47"/>
  <c r="AW28" i="47"/>
  <c r="AG30" i="58"/>
  <c r="AE30" i="58"/>
  <c r="AM30" i="58" s="1"/>
  <c r="AF30" i="58"/>
  <c r="AH30" i="58"/>
  <c r="AN30" i="58" s="1"/>
  <c r="AI30" i="58"/>
  <c r="AJ30" i="58"/>
  <c r="AT30" i="58" s="1"/>
  <c r="AC30" i="58"/>
  <c r="AD30" i="58"/>
  <c r="AR30" i="58" s="1"/>
  <c r="AK30" i="58"/>
  <c r="B33" i="55"/>
  <c r="D32" i="55"/>
  <c r="AP27" i="55"/>
  <c r="AY29" i="58"/>
  <c r="AO29" i="58"/>
  <c r="F30" i="57"/>
  <c r="R30" i="57"/>
  <c r="D35" i="56"/>
  <c r="B36" i="56"/>
  <c r="I35" i="47"/>
  <c r="S34" i="47"/>
  <c r="B33" i="54"/>
  <c r="D32" i="54"/>
  <c r="AU27" i="56"/>
  <c r="AN28" i="57"/>
  <c r="AM28" i="57"/>
  <c r="AP28" i="57" s="1"/>
  <c r="AS30" i="47"/>
  <c r="AT29" i="58"/>
  <c r="AU29" i="58" s="1"/>
  <c r="AW29" i="58" s="1"/>
  <c r="AS39" i="46"/>
  <c r="AH29" i="56"/>
  <c r="AI29" i="56"/>
  <c r="AJ29" i="56"/>
  <c r="AO29" i="56" s="1"/>
  <c r="AC29" i="56"/>
  <c r="AR29" i="56" s="1"/>
  <c r="AK29" i="56"/>
  <c r="AY29" i="56" s="1"/>
  <c r="AD29" i="56"/>
  <c r="AG29" i="56"/>
  <c r="AE29" i="56"/>
  <c r="AF29" i="56"/>
  <c r="AS29" i="56" s="1"/>
  <c r="J31" i="55"/>
  <c r="V31" i="55"/>
  <c r="W31" i="55" s="1"/>
  <c r="Y31" i="55" s="1"/>
  <c r="K31" i="55"/>
  <c r="A32" i="55"/>
  <c r="M31" i="55"/>
  <c r="X31" i="55"/>
  <c r="G31" i="55"/>
  <c r="U30" i="55"/>
  <c r="AA30" i="55" s="1"/>
  <c r="H31" i="55"/>
  <c r="N31" i="55"/>
  <c r="Z31" i="55"/>
  <c r="E31" i="55" s="1"/>
  <c r="F31" i="55" s="1"/>
  <c r="AG40" i="46"/>
  <c r="AN40" i="46" s="1"/>
  <c r="AH40" i="46"/>
  <c r="AJ40" i="46"/>
  <c r="AK40" i="46"/>
  <c r="AY40" i="46" s="1"/>
  <c r="AC40" i="46"/>
  <c r="AE40" i="46"/>
  <c r="AD40" i="46"/>
  <c r="AM40" i="46" s="1"/>
  <c r="AF40" i="46"/>
  <c r="AS40" i="46" s="1"/>
  <c r="AI40" i="46"/>
  <c r="AT40" i="46" s="1"/>
  <c r="AY28" i="56"/>
  <c r="AG30" i="56"/>
  <c r="AH30" i="56"/>
  <c r="AI30" i="56"/>
  <c r="AT30" i="56" s="1"/>
  <c r="AJ30" i="56"/>
  <c r="AC30" i="56"/>
  <c r="AR30" i="56" s="1"/>
  <c r="AU30" i="56" s="1"/>
  <c r="AK30" i="56"/>
  <c r="AY30" i="56" s="1"/>
  <c r="AF30" i="56"/>
  <c r="AS30" i="56" s="1"/>
  <c r="AD30" i="56"/>
  <c r="AE30" i="56"/>
  <c r="R30" i="56"/>
  <c r="AN39" i="46"/>
  <c r="AT28" i="55"/>
  <c r="AF30" i="55"/>
  <c r="AG30" i="55"/>
  <c r="AN30" i="55" s="1"/>
  <c r="AH30" i="55"/>
  <c r="AC30" i="55"/>
  <c r="AK30" i="55"/>
  <c r="AE30" i="55"/>
  <c r="AD30" i="55"/>
  <c r="AM30" i="55" s="1"/>
  <c r="AI30" i="55"/>
  <c r="AJ30" i="55"/>
  <c r="AO30" i="55" s="1"/>
  <c r="AG29" i="55"/>
  <c r="AN29" i="55" s="1"/>
  <c r="AH29" i="55"/>
  <c r="AI29" i="55"/>
  <c r="AD29" i="55"/>
  <c r="AM29" i="55" s="1"/>
  <c r="AF29" i="55"/>
  <c r="AC29" i="55"/>
  <c r="AR29" i="55" s="1"/>
  <c r="AE29" i="55"/>
  <c r="AJ29" i="55"/>
  <c r="AK29" i="55"/>
  <c r="AY29" i="55" s="1"/>
  <c r="Y31" i="58"/>
  <c r="F31" i="58" s="1"/>
  <c r="J32" i="58"/>
  <c r="H32" i="58"/>
  <c r="A33" i="58"/>
  <c r="K32" i="58"/>
  <c r="X32" i="58"/>
  <c r="M32" i="58"/>
  <c r="Q32" i="58" s="1"/>
  <c r="U31" i="58"/>
  <c r="AA31" i="58" s="1"/>
  <c r="N32" i="58"/>
  <c r="R32" i="58" s="1"/>
  <c r="Z32" i="58"/>
  <c r="E32" i="58" s="1"/>
  <c r="G32" i="58"/>
  <c r="V32" i="58"/>
  <c r="W32" i="58" s="1"/>
  <c r="Y32" i="58" s="1"/>
  <c r="B33" i="46"/>
  <c r="D32" i="46"/>
  <c r="AR28" i="56"/>
  <c r="AU28" i="56" s="1"/>
  <c r="R41" i="46"/>
  <c r="L34" i="54"/>
  <c r="F34" i="54" s="1"/>
  <c r="P34" i="54" s="1"/>
  <c r="AR30" i="47"/>
  <c r="AM39" i="46"/>
  <c r="AY28" i="55"/>
  <c r="AR29" i="47"/>
  <c r="M42" i="46"/>
  <c r="X42" i="46"/>
  <c r="N42" i="46"/>
  <c r="R42" i="46" s="1"/>
  <c r="G42" i="46"/>
  <c r="V42" i="46"/>
  <c r="W42" i="46" s="1"/>
  <c r="J42" i="46"/>
  <c r="Z42" i="46"/>
  <c r="E42" i="46" s="1"/>
  <c r="U41" i="46"/>
  <c r="AA41" i="46" s="1"/>
  <c r="K42" i="46"/>
  <c r="A43" i="46"/>
  <c r="H42" i="46"/>
  <c r="Q31" i="47"/>
  <c r="Q31" i="58"/>
  <c r="S33" i="55"/>
  <c r="I34" i="55"/>
  <c r="I33" i="57"/>
  <c r="S32" i="57"/>
  <c r="AO28" i="56"/>
  <c r="Q30" i="56"/>
  <c r="AR28" i="57"/>
  <c r="AU28" i="57" s="1"/>
  <c r="A36" i="54"/>
  <c r="I35" i="54"/>
  <c r="J35" i="54" s="1"/>
  <c r="H34" i="54"/>
  <c r="N34" i="54" s="1"/>
  <c r="K35" i="54"/>
  <c r="M35" i="54"/>
  <c r="E35" i="54" s="1"/>
  <c r="AN30" i="47"/>
  <c r="AP30" i="47" s="1"/>
  <c r="AM29" i="58"/>
  <c r="AP29" i="58" s="1"/>
  <c r="AR39" i="46"/>
  <c r="AU39" i="46" s="1"/>
  <c r="AS28" i="55"/>
  <c r="AO29" i="47"/>
  <c r="AP29" i="47" s="1"/>
  <c r="AY29" i="47"/>
  <c r="AT29" i="47"/>
  <c r="AF31" i="58" l="1"/>
  <c r="AJ31" i="58"/>
  <c r="AK31" i="58"/>
  <c r="AC31" i="58"/>
  <c r="AD31" i="58"/>
  <c r="AR31" i="58" s="1"/>
  <c r="AE31" i="58"/>
  <c r="AM31" i="58" s="1"/>
  <c r="AG31" i="58"/>
  <c r="AS31" i="58" s="1"/>
  <c r="AH31" i="58"/>
  <c r="AI31" i="58"/>
  <c r="AW28" i="57"/>
  <c r="J32" i="55"/>
  <c r="V32" i="55"/>
  <c r="W32" i="55" s="1"/>
  <c r="K32" i="55"/>
  <c r="A33" i="55"/>
  <c r="U31" i="55"/>
  <c r="AA31" i="55" s="1"/>
  <c r="H32" i="55"/>
  <c r="G32" i="55"/>
  <c r="M32" i="55"/>
  <c r="Q32" i="55" s="1"/>
  <c r="N32" i="55"/>
  <c r="X32" i="55"/>
  <c r="Z32" i="55"/>
  <c r="E32" i="55" s="1"/>
  <c r="AY31" i="47"/>
  <c r="AO31" i="47"/>
  <c r="D36" i="56"/>
  <c r="B37" i="56"/>
  <c r="AW28" i="56"/>
  <c r="B34" i="55"/>
  <c r="D33" i="55"/>
  <c r="N32" i="57"/>
  <c r="G32" i="57"/>
  <c r="A33" i="57"/>
  <c r="H32" i="57"/>
  <c r="V32" i="57"/>
  <c r="W32" i="57" s="1"/>
  <c r="Y32" i="57" s="1"/>
  <c r="U31" i="57"/>
  <c r="AA31" i="57" s="1"/>
  <c r="M32" i="57"/>
  <c r="J32" i="57"/>
  <c r="K32" i="57"/>
  <c r="X32" i="57"/>
  <c r="Z32" i="57"/>
  <c r="E32" i="57" s="1"/>
  <c r="F35" i="54"/>
  <c r="P35" i="54" s="1"/>
  <c r="Q42" i="46"/>
  <c r="AT30" i="55"/>
  <c r="AO30" i="56"/>
  <c r="AT29" i="56"/>
  <c r="AW27" i="56"/>
  <c r="AO30" i="58"/>
  <c r="AY30" i="58"/>
  <c r="AS30" i="58"/>
  <c r="AU30" i="58" s="1"/>
  <c r="AW30" i="58" s="1"/>
  <c r="R32" i="47"/>
  <c r="J32" i="56"/>
  <c r="V32" i="56"/>
  <c r="W32" i="56" s="1"/>
  <c r="K32" i="56"/>
  <c r="A33" i="56"/>
  <c r="M32" i="56"/>
  <c r="X32" i="56"/>
  <c r="N32" i="56"/>
  <c r="R32" i="56" s="1"/>
  <c r="G32" i="56"/>
  <c r="U31" i="56"/>
  <c r="AA31" i="56" s="1"/>
  <c r="H32" i="56"/>
  <c r="Z32" i="56"/>
  <c r="E32" i="56" s="1"/>
  <c r="B34" i="46"/>
  <c r="D33" i="46"/>
  <c r="AP30" i="55"/>
  <c r="AR40" i="46"/>
  <c r="AU40" i="46" s="1"/>
  <c r="AC30" i="57"/>
  <c r="AK30" i="57"/>
  <c r="AJ30" i="57"/>
  <c r="AD30" i="57"/>
  <c r="AR30" i="57" s="1"/>
  <c r="AE30" i="57"/>
  <c r="AM30" i="57" s="1"/>
  <c r="AF30" i="57"/>
  <c r="AI30" i="57"/>
  <c r="AG30" i="57"/>
  <c r="AS30" i="57" s="1"/>
  <c r="AH30" i="57"/>
  <c r="Q32" i="47"/>
  <c r="AS31" i="47"/>
  <c r="R31" i="57"/>
  <c r="AJ31" i="57"/>
  <c r="AF31" i="57"/>
  <c r="AG31" i="57"/>
  <c r="AH31" i="57"/>
  <c r="AI31" i="57"/>
  <c r="AK31" i="57"/>
  <c r="AE31" i="57"/>
  <c r="AC31" i="57"/>
  <c r="AD31" i="57"/>
  <c r="B34" i="54"/>
  <c r="D33" i="54"/>
  <c r="Y32" i="47"/>
  <c r="F32" i="47" s="1"/>
  <c r="AG41" i="46"/>
  <c r="AN41" i="46" s="1"/>
  <c r="AH41" i="46"/>
  <c r="AC41" i="46"/>
  <c r="AD41" i="46"/>
  <c r="AM41" i="46" s="1"/>
  <c r="AE41" i="46"/>
  <c r="AI41" i="46"/>
  <c r="AT41" i="46" s="1"/>
  <c r="AF41" i="46"/>
  <c r="AS41" i="46" s="1"/>
  <c r="AJ41" i="46"/>
  <c r="AK41" i="46"/>
  <c r="AY41" i="46" s="1"/>
  <c r="AR31" i="47"/>
  <c r="Q31" i="57"/>
  <c r="Y31" i="56"/>
  <c r="F31" i="56" s="1"/>
  <c r="AU29" i="56"/>
  <c r="S35" i="58"/>
  <c r="I36" i="58"/>
  <c r="M43" i="46"/>
  <c r="X43" i="46"/>
  <c r="A44" i="46"/>
  <c r="U42" i="46"/>
  <c r="AA42" i="46" s="1"/>
  <c r="G43" i="46"/>
  <c r="H43" i="46"/>
  <c r="V43" i="46"/>
  <c r="W43" i="46" s="1"/>
  <c r="Y43" i="46" s="1"/>
  <c r="K43" i="46"/>
  <c r="J43" i="46"/>
  <c r="N43" i="46"/>
  <c r="Z43" i="46"/>
  <c r="E43" i="46" s="1"/>
  <c r="R31" i="55"/>
  <c r="AU29" i="47"/>
  <c r="AW29" i="47" s="1"/>
  <c r="S34" i="55"/>
  <c r="I35" i="55"/>
  <c r="U32" i="58"/>
  <c r="AA32" i="58" s="1"/>
  <c r="J33" i="58"/>
  <c r="K33" i="58"/>
  <c r="A34" i="58"/>
  <c r="M33" i="58"/>
  <c r="X33" i="58"/>
  <c r="N33" i="58"/>
  <c r="Z33" i="58"/>
  <c r="E33" i="58" s="1"/>
  <c r="F33" i="58" s="1"/>
  <c r="G33" i="58"/>
  <c r="H33" i="58"/>
  <c r="V33" i="58"/>
  <c r="W33" i="58" s="1"/>
  <c r="Y33" i="58" s="1"/>
  <c r="AU28" i="55"/>
  <c r="AW28" i="55" s="1"/>
  <c r="K33" i="47"/>
  <c r="A34" i="47"/>
  <c r="N33" i="47"/>
  <c r="R33" i="47" s="1"/>
  <c r="G33" i="47"/>
  <c r="J33" i="47"/>
  <c r="V33" i="47"/>
  <c r="W33" i="47" s="1"/>
  <c r="Z33" i="47"/>
  <c r="E33" i="47" s="1"/>
  <c r="U32" i="47"/>
  <c r="AA32" i="47" s="1"/>
  <c r="H33" i="47"/>
  <c r="X33" i="47"/>
  <c r="M33" i="47"/>
  <c r="AT31" i="47"/>
  <c r="AE31" i="55"/>
  <c r="AF31" i="55"/>
  <c r="AG31" i="55"/>
  <c r="AJ31" i="55"/>
  <c r="AD31" i="55"/>
  <c r="AC31" i="55"/>
  <c r="AR31" i="55" s="1"/>
  <c r="AH31" i="55"/>
  <c r="AI31" i="55"/>
  <c r="AT31" i="55" s="1"/>
  <c r="AK31" i="55"/>
  <c r="AY31" i="55" s="1"/>
  <c r="AO29" i="55"/>
  <c r="AP29" i="55" s="1"/>
  <c r="AS30" i="55"/>
  <c r="AP30" i="58"/>
  <c r="I34" i="57"/>
  <c r="S33" i="57"/>
  <c r="F42" i="46"/>
  <c r="AS29" i="55"/>
  <c r="AU29" i="55" s="1"/>
  <c r="L35" i="54"/>
  <c r="AP39" i="46"/>
  <c r="AW39" i="46" s="1"/>
  <c r="AY30" i="55"/>
  <c r="AN30" i="56"/>
  <c r="AO40" i="46"/>
  <c r="AP40" i="46" s="1"/>
  <c r="AN29" i="56"/>
  <c r="H35" i="54"/>
  <c r="N35" i="54" s="1"/>
  <c r="K36" i="54"/>
  <c r="M36" i="54"/>
  <c r="E36" i="54" s="1"/>
  <c r="I36" i="54"/>
  <c r="J36" i="54" s="1"/>
  <c r="A37" i="54"/>
  <c r="Y42" i="46"/>
  <c r="AU30" i="47"/>
  <c r="AW30" i="47" s="1"/>
  <c r="F32" i="58"/>
  <c r="AT29" i="55"/>
  <c r="AR30" i="55"/>
  <c r="AM30" i="56"/>
  <c r="AP30" i="56" s="1"/>
  <c r="AW30" i="56" s="1"/>
  <c r="Q31" i="55"/>
  <c r="AM29" i="56"/>
  <c r="S35" i="47"/>
  <c r="I36" i="47"/>
  <c r="I34" i="56"/>
  <c r="S33" i="56"/>
  <c r="AN31" i="47"/>
  <c r="AP31" i="47" s="1"/>
  <c r="AO29" i="57"/>
  <c r="AP29" i="57" s="1"/>
  <c r="AY29" i="57"/>
  <c r="AR29" i="57"/>
  <c r="AU29" i="57" s="1"/>
  <c r="AG32" i="47" l="1"/>
  <c r="AS32" i="47" s="1"/>
  <c r="AI32" i="47"/>
  <c r="AC32" i="47"/>
  <c r="AK32" i="47"/>
  <c r="AF32" i="47"/>
  <c r="AJ32" i="47"/>
  <c r="AT32" i="47" s="1"/>
  <c r="AH32" i="47"/>
  <c r="AE32" i="47"/>
  <c r="AD32" i="47"/>
  <c r="AR32" i="47" s="1"/>
  <c r="AW29" i="55"/>
  <c r="AF31" i="56"/>
  <c r="AS31" i="56" s="1"/>
  <c r="AG31" i="56"/>
  <c r="AH31" i="56"/>
  <c r="AI31" i="56"/>
  <c r="AT31" i="56" s="1"/>
  <c r="AJ31" i="56"/>
  <c r="AE31" i="56"/>
  <c r="AC31" i="56"/>
  <c r="AR31" i="56" s="1"/>
  <c r="AK31" i="56"/>
  <c r="AY31" i="56" s="1"/>
  <c r="AD31" i="56"/>
  <c r="AE32" i="58"/>
  <c r="AF32" i="58"/>
  <c r="AG32" i="58"/>
  <c r="AS32" i="58" s="1"/>
  <c r="AH32" i="58"/>
  <c r="AI32" i="58"/>
  <c r="AJ32" i="58"/>
  <c r="AT32" i="58" s="1"/>
  <c r="AC32" i="58"/>
  <c r="AD32" i="58"/>
  <c r="AK32" i="58"/>
  <c r="AN31" i="55"/>
  <c r="AU30" i="55"/>
  <c r="AW30" i="55" s="1"/>
  <c r="AS31" i="55"/>
  <c r="Y33" i="47"/>
  <c r="Q43" i="46"/>
  <c r="AO41" i="46"/>
  <c r="AN31" i="57"/>
  <c r="AN30" i="57"/>
  <c r="Q32" i="57"/>
  <c r="AN31" i="58"/>
  <c r="S36" i="58"/>
  <c r="I37" i="58"/>
  <c r="AS31" i="57"/>
  <c r="AW40" i="46"/>
  <c r="U32" i="55"/>
  <c r="AA32" i="55" s="1"/>
  <c r="H33" i="55"/>
  <c r="J33" i="55"/>
  <c r="V33" i="55"/>
  <c r="W33" i="55" s="1"/>
  <c r="Y33" i="55" s="1"/>
  <c r="N33" i="55"/>
  <c r="G33" i="55"/>
  <c r="K33" i="55"/>
  <c r="M33" i="55"/>
  <c r="X33" i="55"/>
  <c r="A34" i="55"/>
  <c r="Z33" i="55"/>
  <c r="E33" i="55" s="1"/>
  <c r="F33" i="55" s="1"/>
  <c r="D34" i="55"/>
  <c r="B35" i="55"/>
  <c r="Q33" i="47"/>
  <c r="R33" i="58"/>
  <c r="AR31" i="57"/>
  <c r="AT31" i="57"/>
  <c r="Y32" i="55"/>
  <c r="F32" i="55" s="1"/>
  <c r="AE33" i="58"/>
  <c r="AF33" i="58"/>
  <c r="AG33" i="58"/>
  <c r="AS33" i="58" s="1"/>
  <c r="AH33" i="58"/>
  <c r="AI33" i="58"/>
  <c r="AC33" i="58"/>
  <c r="AD33" i="58"/>
  <c r="AR33" i="58" s="1"/>
  <c r="AU33" i="58" s="1"/>
  <c r="AJ33" i="58"/>
  <c r="AT33" i="58" s="1"/>
  <c r="AK33" i="58"/>
  <c r="S36" i="47"/>
  <c r="I37" i="47"/>
  <c r="I35" i="57"/>
  <c r="S34" i="57"/>
  <c r="AU31" i="55"/>
  <c r="J34" i="47"/>
  <c r="V34" i="47"/>
  <c r="W34" i="47" s="1"/>
  <c r="M34" i="47"/>
  <c r="X34" i="47"/>
  <c r="Z34" i="47"/>
  <c r="E34" i="47" s="1"/>
  <c r="N34" i="47"/>
  <c r="K34" i="47"/>
  <c r="A35" i="47"/>
  <c r="H34" i="47"/>
  <c r="U33" i="47"/>
  <c r="AA33" i="47" s="1"/>
  <c r="G34" i="47"/>
  <c r="AP41" i="46"/>
  <c r="Q32" i="56"/>
  <c r="F32" i="57"/>
  <c r="N33" i="57"/>
  <c r="R33" i="57" s="1"/>
  <c r="V33" i="57"/>
  <c r="W33" i="57" s="1"/>
  <c r="Y33" i="57" s="1"/>
  <c r="J33" i="57"/>
  <c r="K33" i="57"/>
  <c r="X33" i="57"/>
  <c r="U32" i="57"/>
  <c r="AA32" i="57" s="1"/>
  <c r="M33" i="57"/>
  <c r="H33" i="57"/>
  <c r="G33" i="57"/>
  <c r="A34" i="57"/>
  <c r="Z33" i="57"/>
  <c r="E33" i="57" s="1"/>
  <c r="R32" i="55"/>
  <c r="S34" i="56"/>
  <c r="I35" i="56"/>
  <c r="D34" i="54"/>
  <c r="B35" i="54"/>
  <c r="AW29" i="57"/>
  <c r="A38" i="54"/>
  <c r="K37" i="54"/>
  <c r="H36" i="54"/>
  <c r="N36" i="54" s="1"/>
  <c r="M37" i="54"/>
  <c r="E37" i="54" s="1"/>
  <c r="I37" i="54"/>
  <c r="J37" i="54" s="1"/>
  <c r="AM31" i="55"/>
  <c r="Q33" i="58"/>
  <c r="AR41" i="46"/>
  <c r="AU41" i="46" s="1"/>
  <c r="AW41" i="46" s="1"/>
  <c r="AM31" i="57"/>
  <c r="B35" i="46"/>
  <c r="D34" i="46"/>
  <c r="J33" i="56"/>
  <c r="V33" i="56"/>
  <c r="W33" i="56" s="1"/>
  <c r="K33" i="56"/>
  <c r="A34" i="56"/>
  <c r="M33" i="56"/>
  <c r="Q33" i="56" s="1"/>
  <c r="X33" i="56"/>
  <c r="N33" i="56"/>
  <c r="U32" i="56"/>
  <c r="AA32" i="56" s="1"/>
  <c r="H33" i="56"/>
  <c r="G33" i="56"/>
  <c r="Z33" i="56"/>
  <c r="E33" i="56" s="1"/>
  <c r="AO31" i="58"/>
  <c r="AP31" i="58" s="1"/>
  <c r="AY31" i="58"/>
  <c r="AG42" i="46"/>
  <c r="AH42" i="46"/>
  <c r="AD42" i="46"/>
  <c r="AM42" i="46" s="1"/>
  <c r="AE42" i="46"/>
  <c r="AF42" i="46"/>
  <c r="AI42" i="46"/>
  <c r="AT42" i="46" s="1"/>
  <c r="AK42" i="46"/>
  <c r="AY42" i="46" s="1"/>
  <c r="AC42" i="46"/>
  <c r="AJ42" i="46"/>
  <c r="S35" i="55"/>
  <c r="I36" i="55"/>
  <c r="AP29" i="56"/>
  <c r="AW29" i="56" s="1"/>
  <c r="L36" i="54"/>
  <c r="F36" i="54" s="1"/>
  <c r="P36" i="54" s="1"/>
  <c r="AO31" i="55"/>
  <c r="J34" i="58"/>
  <c r="K34" i="58"/>
  <c r="A35" i="58"/>
  <c r="M34" i="58"/>
  <c r="Q34" i="58" s="1"/>
  <c r="X34" i="58"/>
  <c r="N34" i="58"/>
  <c r="U33" i="58"/>
  <c r="AA33" i="58" s="1"/>
  <c r="Z34" i="58"/>
  <c r="E34" i="58" s="1"/>
  <c r="F34" i="58" s="1"/>
  <c r="G34" i="58"/>
  <c r="H34" i="58"/>
  <c r="V34" i="58"/>
  <c r="W34" i="58" s="1"/>
  <c r="Y34" i="58" s="1"/>
  <c r="F43" i="46"/>
  <c r="M44" i="46"/>
  <c r="X44" i="46"/>
  <c r="K44" i="46"/>
  <c r="N44" i="46"/>
  <c r="R44" i="46" s="1"/>
  <c r="Z44" i="46"/>
  <c r="E44" i="46" s="1"/>
  <c r="U43" i="46"/>
  <c r="AA43" i="46" s="1"/>
  <c r="G44" i="46"/>
  <c r="V44" i="46"/>
  <c r="W44" i="46" s="1"/>
  <c r="Y44" i="46" s="1"/>
  <c r="A45" i="46"/>
  <c r="H44" i="46"/>
  <c r="J44" i="46"/>
  <c r="AU31" i="47"/>
  <c r="AW31" i="47" s="1"/>
  <c r="AO31" i="57"/>
  <c r="AY31" i="57"/>
  <c r="AT30" i="57"/>
  <c r="AU30" i="57" s="1"/>
  <c r="F32" i="56"/>
  <c r="R32" i="57"/>
  <c r="D37" i="56"/>
  <c r="B38" i="56"/>
  <c r="AT31" i="58"/>
  <c r="AU31" i="58" s="1"/>
  <c r="AW31" i="58" s="1"/>
  <c r="F33" i="47"/>
  <c r="R43" i="46"/>
  <c r="AY30" i="57"/>
  <c r="AO30" i="57"/>
  <c r="AP30" i="57" s="1"/>
  <c r="Y32" i="56"/>
  <c r="AD32" i="55" l="1"/>
  <c r="AE32" i="55"/>
  <c r="AF32" i="55"/>
  <c r="AI32" i="55"/>
  <c r="AT32" i="55" s="1"/>
  <c r="AC32" i="55"/>
  <c r="AR32" i="55" s="1"/>
  <c r="AK32" i="55"/>
  <c r="AY32" i="55" s="1"/>
  <c r="AG32" i="55"/>
  <c r="AN32" i="55" s="1"/>
  <c r="AH32" i="55"/>
  <c r="AJ32" i="55"/>
  <c r="AW30" i="57"/>
  <c r="AE32" i="56"/>
  <c r="AF32" i="56"/>
  <c r="AS32" i="56" s="1"/>
  <c r="AG32" i="56"/>
  <c r="AH32" i="56"/>
  <c r="AI32" i="56"/>
  <c r="AT32" i="56" s="1"/>
  <c r="AD32" i="56"/>
  <c r="AM32" i="56" s="1"/>
  <c r="AC32" i="56"/>
  <c r="AJ32" i="56"/>
  <c r="AK32" i="56"/>
  <c r="AG43" i="46"/>
  <c r="AC43" i="46"/>
  <c r="AD43" i="46"/>
  <c r="AE43" i="46"/>
  <c r="AF43" i="46"/>
  <c r="AS43" i="46" s="1"/>
  <c r="AI43" i="46"/>
  <c r="AT43" i="46" s="1"/>
  <c r="AJ43" i="46"/>
  <c r="AO43" i="46" s="1"/>
  <c r="AK43" i="46"/>
  <c r="AH43" i="46"/>
  <c r="I37" i="55"/>
  <c r="S36" i="55"/>
  <c r="AO42" i="46"/>
  <c r="AN42" i="46"/>
  <c r="AP42" i="46" s="1"/>
  <c r="Q34" i="47"/>
  <c r="AY33" i="58"/>
  <c r="AO33" i="58"/>
  <c r="AM33" i="58"/>
  <c r="D35" i="55"/>
  <c r="B36" i="55"/>
  <c r="R33" i="55"/>
  <c r="AM32" i="47"/>
  <c r="AD34" i="58"/>
  <c r="AE34" i="58"/>
  <c r="AM34" i="58" s="1"/>
  <c r="AF34" i="58"/>
  <c r="AG34" i="58"/>
  <c r="AS34" i="58" s="1"/>
  <c r="AH34" i="58"/>
  <c r="AN34" i="58" s="1"/>
  <c r="AC34" i="58"/>
  <c r="AI34" i="58"/>
  <c r="AJ34" i="58"/>
  <c r="AK34" i="58"/>
  <c r="AF33" i="47"/>
  <c r="AH33" i="47"/>
  <c r="AN33" i="47" s="1"/>
  <c r="AJ33" i="47"/>
  <c r="AT33" i="47" s="1"/>
  <c r="AE33" i="47"/>
  <c r="AM33" i="47" s="1"/>
  <c r="AC33" i="47"/>
  <c r="AD33" i="47"/>
  <c r="AI33" i="47"/>
  <c r="AK33" i="47"/>
  <c r="AG33" i="47"/>
  <c r="AS33" i="47" s="1"/>
  <c r="F44" i="46"/>
  <c r="AR42" i="46"/>
  <c r="AP31" i="57"/>
  <c r="I38" i="54"/>
  <c r="J38" i="54" s="1"/>
  <c r="L38" i="54" s="1"/>
  <c r="H37" i="54"/>
  <c r="N37" i="54" s="1"/>
  <c r="K38" i="54"/>
  <c r="M38" i="54"/>
  <c r="E38" i="54" s="1"/>
  <c r="A39" i="54"/>
  <c r="F33" i="57"/>
  <c r="Y34" i="47"/>
  <c r="AN32" i="58"/>
  <c r="AO31" i="56"/>
  <c r="AN32" i="47"/>
  <c r="K35" i="47"/>
  <c r="A36" i="47"/>
  <c r="N35" i="47"/>
  <c r="U34" i="47"/>
  <c r="AA34" i="47" s="1"/>
  <c r="H35" i="47"/>
  <c r="X35" i="47"/>
  <c r="Z35" i="47"/>
  <c r="E35" i="47" s="1"/>
  <c r="G35" i="47"/>
  <c r="M35" i="47"/>
  <c r="Q35" i="47" s="1"/>
  <c r="V35" i="47"/>
  <c r="W35" i="47" s="1"/>
  <c r="J35" i="47"/>
  <c r="G34" i="55"/>
  <c r="U33" i="55"/>
  <c r="AA33" i="55" s="1"/>
  <c r="H34" i="55"/>
  <c r="M34" i="55"/>
  <c r="X34" i="55"/>
  <c r="J34" i="55"/>
  <c r="K34" i="55"/>
  <c r="N34" i="55"/>
  <c r="V34" i="55"/>
  <c r="W34" i="55" s="1"/>
  <c r="Y34" i="55" s="1"/>
  <c r="A35" i="55"/>
  <c r="Z34" i="55"/>
  <c r="E34" i="55" s="1"/>
  <c r="F34" i="55" s="1"/>
  <c r="AC33" i="55"/>
  <c r="AK33" i="55"/>
  <c r="AY33" i="55" s="1"/>
  <c r="AD33" i="55"/>
  <c r="AM33" i="55" s="1"/>
  <c r="AE33" i="55"/>
  <c r="AH33" i="55"/>
  <c r="AJ33" i="55"/>
  <c r="AO33" i="55" s="1"/>
  <c r="AF33" i="55"/>
  <c r="AG33" i="55"/>
  <c r="AN33" i="55" s="1"/>
  <c r="AI33" i="55"/>
  <c r="D38" i="56"/>
  <c r="B39" i="56"/>
  <c r="R34" i="58"/>
  <c r="AS42" i="46"/>
  <c r="Y33" i="56"/>
  <c r="F33" i="56" s="1"/>
  <c r="AP31" i="55"/>
  <c r="AW31" i="55" s="1"/>
  <c r="D35" i="54"/>
  <c r="B36" i="54"/>
  <c r="AI32" i="57"/>
  <c r="AK32" i="57"/>
  <c r="AC32" i="57"/>
  <c r="AD32" i="57"/>
  <c r="AR32" i="57" s="1"/>
  <c r="AE32" i="57"/>
  <c r="AM32" i="57" s="1"/>
  <c r="AF32" i="57"/>
  <c r="AJ32" i="57"/>
  <c r="AH32" i="57"/>
  <c r="AG32" i="57"/>
  <c r="AU31" i="57"/>
  <c r="AO32" i="58"/>
  <c r="AY32" i="58"/>
  <c r="AM32" i="58"/>
  <c r="AP32" i="58" s="1"/>
  <c r="AN31" i="56"/>
  <c r="AO32" i="47"/>
  <c r="AY32" i="47"/>
  <c r="G45" i="46"/>
  <c r="H45" i="46"/>
  <c r="J45" i="46"/>
  <c r="V45" i="46"/>
  <c r="W45" i="46" s="1"/>
  <c r="Y45" i="46" s="1"/>
  <c r="U44" i="46"/>
  <c r="AA44" i="46" s="1"/>
  <c r="M45" i="46"/>
  <c r="Q45" i="46" s="1"/>
  <c r="X45" i="46"/>
  <c r="A46" i="46"/>
  <c r="Z45" i="46"/>
  <c r="E45" i="46" s="1"/>
  <c r="F45" i="46" s="1"/>
  <c r="K45" i="46"/>
  <c r="N45" i="46"/>
  <c r="Q44" i="46"/>
  <c r="L37" i="54"/>
  <c r="F37" i="54" s="1"/>
  <c r="P37" i="54" s="1"/>
  <c r="Q33" i="57"/>
  <c r="R34" i="47"/>
  <c r="I36" i="57"/>
  <c r="S35" i="57"/>
  <c r="AN33" i="58"/>
  <c r="Q33" i="55"/>
  <c r="AR32" i="58"/>
  <c r="AU32" i="58" s="1"/>
  <c r="AM31" i="56"/>
  <c r="U33" i="56"/>
  <c r="AA33" i="56" s="1"/>
  <c r="H34" i="56"/>
  <c r="J34" i="56"/>
  <c r="V34" i="56"/>
  <c r="W34" i="56" s="1"/>
  <c r="K34" i="56"/>
  <c r="A35" i="56"/>
  <c r="M34" i="56"/>
  <c r="X34" i="56"/>
  <c r="G34" i="56"/>
  <c r="N34" i="56"/>
  <c r="Z34" i="56"/>
  <c r="E34" i="56" s="1"/>
  <c r="S35" i="56"/>
  <c r="I36" i="56"/>
  <c r="F34" i="47"/>
  <c r="S37" i="47"/>
  <c r="I38" i="47"/>
  <c r="M34" i="57"/>
  <c r="Q34" i="57" s="1"/>
  <c r="X34" i="57"/>
  <c r="G34" i="57"/>
  <c r="A35" i="57"/>
  <c r="H34" i="57"/>
  <c r="V34" i="57"/>
  <c r="W34" i="57" s="1"/>
  <c r="U33" i="57"/>
  <c r="AA33" i="57" s="1"/>
  <c r="N34" i="57"/>
  <c r="R34" i="57" s="1"/>
  <c r="Z34" i="57"/>
  <c r="E34" i="57" s="1"/>
  <c r="J34" i="57"/>
  <c r="K34" i="57"/>
  <c r="U34" i="58"/>
  <c r="AA34" i="58" s="1"/>
  <c r="H35" i="58"/>
  <c r="J35" i="58"/>
  <c r="K35" i="58"/>
  <c r="A36" i="58"/>
  <c r="M35" i="58"/>
  <c r="X35" i="58"/>
  <c r="Z35" i="58"/>
  <c r="E35" i="58" s="1"/>
  <c r="G35" i="58"/>
  <c r="N35" i="58"/>
  <c r="V35" i="58"/>
  <c r="W35" i="58" s="1"/>
  <c r="Y35" i="58" s="1"/>
  <c r="R33" i="56"/>
  <c r="B36" i="46"/>
  <c r="D35" i="46"/>
  <c r="S37" i="58"/>
  <c r="I38" i="58"/>
  <c r="AU31" i="56"/>
  <c r="AU32" i="47"/>
  <c r="AD33" i="56" l="1"/>
  <c r="AE33" i="56"/>
  <c r="AF33" i="56"/>
  <c r="AG33" i="56"/>
  <c r="AN33" i="56" s="1"/>
  <c r="AH33" i="56"/>
  <c r="AC33" i="56"/>
  <c r="AR33" i="56" s="1"/>
  <c r="AK33" i="56"/>
  <c r="AY33" i="56" s="1"/>
  <c r="AI33" i="56"/>
  <c r="AJ33" i="56"/>
  <c r="F34" i="57"/>
  <c r="AP31" i="56"/>
  <c r="AS33" i="55"/>
  <c r="D36" i="55"/>
  <c r="B37" i="55"/>
  <c r="B37" i="46"/>
  <c r="D36" i="46"/>
  <c r="G36" i="58"/>
  <c r="U35" i="58"/>
  <c r="AA35" i="58" s="1"/>
  <c r="H36" i="58"/>
  <c r="J36" i="58"/>
  <c r="K36" i="58"/>
  <c r="A37" i="58"/>
  <c r="X36" i="58"/>
  <c r="Z36" i="58"/>
  <c r="E36" i="58" s="1"/>
  <c r="M36" i="58"/>
  <c r="Q36" i="58" s="1"/>
  <c r="N36" i="58"/>
  <c r="V36" i="58"/>
  <c r="W36" i="58" s="1"/>
  <c r="Y36" i="58" s="1"/>
  <c r="R34" i="56"/>
  <c r="AT32" i="57"/>
  <c r="AT33" i="55"/>
  <c r="AR33" i="55"/>
  <c r="Q34" i="55"/>
  <c r="AR33" i="47"/>
  <c r="AU33" i="47" s="1"/>
  <c r="AT34" i="58"/>
  <c r="AP32" i="47"/>
  <c r="AW32" i="47" s="1"/>
  <c r="R35" i="58"/>
  <c r="Q34" i="56"/>
  <c r="AW32" i="58"/>
  <c r="AU42" i="46"/>
  <c r="AW42" i="46" s="1"/>
  <c r="S37" i="55"/>
  <c r="I38" i="55"/>
  <c r="AR43" i="46"/>
  <c r="AU43" i="46" s="1"/>
  <c r="AN32" i="56"/>
  <c r="AP32" i="56" s="1"/>
  <c r="AU32" i="55"/>
  <c r="AJ34" i="55"/>
  <c r="AC34" i="55"/>
  <c r="AR34" i="55" s="1"/>
  <c r="AK34" i="55"/>
  <c r="AD34" i="55"/>
  <c r="AG34" i="55"/>
  <c r="AN34" i="55" s="1"/>
  <c r="AI34" i="55"/>
  <c r="AT34" i="55" s="1"/>
  <c r="AE34" i="55"/>
  <c r="AF34" i="55"/>
  <c r="AS34" i="55" s="1"/>
  <c r="AH34" i="55"/>
  <c r="AW31" i="56"/>
  <c r="Y34" i="57"/>
  <c r="AE34" i="47"/>
  <c r="AG34" i="47"/>
  <c r="AS34" i="47" s="1"/>
  <c r="AI34" i="47"/>
  <c r="AD34" i="47"/>
  <c r="AR34" i="47" s="1"/>
  <c r="AH34" i="47"/>
  <c r="AJ34" i="47"/>
  <c r="AK34" i="47"/>
  <c r="AF34" i="47"/>
  <c r="AC34" i="47"/>
  <c r="G35" i="56"/>
  <c r="U34" i="56"/>
  <c r="AA34" i="56" s="1"/>
  <c r="H35" i="56"/>
  <c r="J35" i="56"/>
  <c r="V35" i="56"/>
  <c r="W35" i="56" s="1"/>
  <c r="K35" i="56"/>
  <c r="A36" i="56"/>
  <c r="M35" i="56"/>
  <c r="Q35" i="56" s="1"/>
  <c r="N35" i="56"/>
  <c r="X35" i="56"/>
  <c r="Z35" i="56"/>
  <c r="E35" i="56" s="1"/>
  <c r="R45" i="46"/>
  <c r="R34" i="55"/>
  <c r="AH33" i="57"/>
  <c r="AN33" i="57" s="1"/>
  <c r="AF33" i="57"/>
  <c r="AG33" i="57"/>
  <c r="AS33" i="57" s="1"/>
  <c r="AI33" i="57"/>
  <c r="AJ33" i="57"/>
  <c r="AT33" i="57" s="1"/>
  <c r="AK33" i="57"/>
  <c r="AE33" i="57"/>
  <c r="AD33" i="57"/>
  <c r="AC33" i="57"/>
  <c r="AG44" i="46"/>
  <c r="AI44" i="46"/>
  <c r="AT44" i="46" s="1"/>
  <c r="AJ44" i="46"/>
  <c r="AK44" i="46"/>
  <c r="AY44" i="46" s="1"/>
  <c r="AC44" i="46"/>
  <c r="AR44" i="46" s="1"/>
  <c r="AU44" i="46" s="1"/>
  <c r="AE44" i="46"/>
  <c r="AF44" i="46"/>
  <c r="AS44" i="46" s="1"/>
  <c r="AH44" i="46"/>
  <c r="AD44" i="46"/>
  <c r="AM44" i="46" s="1"/>
  <c r="AP33" i="58"/>
  <c r="AW33" i="58" s="1"/>
  <c r="AN43" i="46"/>
  <c r="G35" i="55"/>
  <c r="U34" i="55"/>
  <c r="AA34" i="55" s="1"/>
  <c r="H35" i="55"/>
  <c r="K35" i="55"/>
  <c r="A36" i="55"/>
  <c r="N35" i="55"/>
  <c r="J35" i="55"/>
  <c r="M35" i="55"/>
  <c r="V35" i="55"/>
  <c r="W35" i="55" s="1"/>
  <c r="X35" i="55"/>
  <c r="Z35" i="55"/>
  <c r="E35" i="55" s="1"/>
  <c r="AM43" i="46"/>
  <c r="AP43" i="46" s="1"/>
  <c r="S38" i="58"/>
  <c r="I39" i="58"/>
  <c r="F35" i="58"/>
  <c r="S36" i="56"/>
  <c r="I37" i="56"/>
  <c r="AW31" i="57"/>
  <c r="AY32" i="57"/>
  <c r="AO32" i="57"/>
  <c r="R35" i="47"/>
  <c r="A40" i="54"/>
  <c r="M39" i="54"/>
  <c r="E39" i="54" s="1"/>
  <c r="I39" i="54"/>
  <c r="J39" i="54" s="1"/>
  <c r="H38" i="54"/>
  <c r="N38" i="54" s="1"/>
  <c r="K39" i="54"/>
  <c r="AY43" i="46"/>
  <c r="AY32" i="56"/>
  <c r="AS32" i="55"/>
  <c r="S38" i="47"/>
  <c r="I39" i="47"/>
  <c r="K35" i="57"/>
  <c r="A36" i="57"/>
  <c r="V35" i="57"/>
  <c r="W35" i="57" s="1"/>
  <c r="J35" i="57"/>
  <c r="X35" i="57"/>
  <c r="M35" i="57"/>
  <c r="U34" i="57"/>
  <c r="AA34" i="57" s="1"/>
  <c r="N35" i="57"/>
  <c r="H35" i="57"/>
  <c r="G35" i="57"/>
  <c r="Z35" i="57"/>
  <c r="E35" i="57" s="1"/>
  <c r="Y34" i="56"/>
  <c r="AJ45" i="46"/>
  <c r="AO45" i="46" s="1"/>
  <c r="AC45" i="46"/>
  <c r="AK45" i="46"/>
  <c r="AD45" i="46"/>
  <c r="AE45" i="46"/>
  <c r="AG45" i="46"/>
  <c r="AN45" i="46" s="1"/>
  <c r="AH45" i="46"/>
  <c r="AI45" i="46"/>
  <c r="AF45" i="46"/>
  <c r="AS32" i="57"/>
  <c r="AU32" i="57" s="1"/>
  <c r="AW32" i="57" s="1"/>
  <c r="D39" i="56"/>
  <c r="B40" i="56"/>
  <c r="AP33" i="55"/>
  <c r="Y35" i="47"/>
  <c r="F35" i="47" s="1"/>
  <c r="U35" i="47"/>
  <c r="AA35" i="47" s="1"/>
  <c r="H36" i="47"/>
  <c r="J36" i="47"/>
  <c r="V36" i="47"/>
  <c r="W36" i="47" s="1"/>
  <c r="M36" i="47"/>
  <c r="X36" i="47"/>
  <c r="G36" i="47"/>
  <c r="K36" i="47"/>
  <c r="N36" i="47"/>
  <c r="Z36" i="47"/>
  <c r="E36" i="47" s="1"/>
  <c r="A37" i="47"/>
  <c r="F38" i="54"/>
  <c r="P38" i="54" s="1"/>
  <c r="AO33" i="47"/>
  <c r="AP33" i="47" s="1"/>
  <c r="AY33" i="47"/>
  <c r="AP34" i="58"/>
  <c r="AO32" i="56"/>
  <c r="Q35" i="58"/>
  <c r="F34" i="56"/>
  <c r="I37" i="57"/>
  <c r="S36" i="57"/>
  <c r="G46" i="46"/>
  <c r="U45" i="46"/>
  <c r="AA45" i="46" s="1"/>
  <c r="H46" i="46"/>
  <c r="J46" i="46"/>
  <c r="V46" i="46"/>
  <c r="W46" i="46" s="1"/>
  <c r="Y46" i="46" s="1"/>
  <c r="M46" i="46"/>
  <c r="Q46" i="46" s="1"/>
  <c r="X46" i="46"/>
  <c r="A47" i="46"/>
  <c r="Z46" i="46"/>
  <c r="E46" i="46" s="1"/>
  <c r="F46" i="46" s="1"/>
  <c r="K46" i="46"/>
  <c r="N46" i="46"/>
  <c r="R46" i="46" s="1"/>
  <c r="AN32" i="57"/>
  <c r="AP32" i="57" s="1"/>
  <c r="D36" i="54"/>
  <c r="B37" i="54"/>
  <c r="AY34" i="58"/>
  <c r="AO34" i="58"/>
  <c r="AR34" i="58"/>
  <c r="AU34" i="58" s="1"/>
  <c r="AR32" i="56"/>
  <c r="AU32" i="56" s="1"/>
  <c r="AO32" i="55"/>
  <c r="AM32" i="55"/>
  <c r="AD35" i="47" l="1"/>
  <c r="AR35" i="47" s="1"/>
  <c r="AF35" i="47"/>
  <c r="AH35" i="47"/>
  <c r="AC35" i="47"/>
  <c r="AK35" i="47"/>
  <c r="AG35" i="47"/>
  <c r="AS35" i="47" s="1"/>
  <c r="AE35" i="47"/>
  <c r="AM35" i="47" s="1"/>
  <c r="AJ35" i="47"/>
  <c r="AI35" i="47"/>
  <c r="Z37" i="58"/>
  <c r="E37" i="58" s="1"/>
  <c r="G37" i="58"/>
  <c r="U36" i="58"/>
  <c r="AA36" i="58" s="1"/>
  <c r="H37" i="58"/>
  <c r="J37" i="58"/>
  <c r="X37" i="58"/>
  <c r="A38" i="58"/>
  <c r="K37" i="58"/>
  <c r="M37" i="58"/>
  <c r="N37" i="58"/>
  <c r="V37" i="58"/>
  <c r="W37" i="58" s="1"/>
  <c r="AW32" i="56"/>
  <c r="S37" i="56"/>
  <c r="I38" i="56"/>
  <c r="AP32" i="55"/>
  <c r="R36" i="47"/>
  <c r="Y35" i="57"/>
  <c r="F35" i="57" s="1"/>
  <c r="AM33" i="57"/>
  <c r="AN34" i="47"/>
  <c r="AO34" i="55"/>
  <c r="AU33" i="55"/>
  <c r="AW33" i="55" s="1"/>
  <c r="B38" i="46"/>
  <c r="D37" i="46"/>
  <c r="AT33" i="56"/>
  <c r="J36" i="57"/>
  <c r="V36" i="57"/>
  <c r="W36" i="57" s="1"/>
  <c r="A37" i="57"/>
  <c r="G36" i="57"/>
  <c r="H36" i="57"/>
  <c r="U35" i="57"/>
  <c r="AA35" i="57" s="1"/>
  <c r="N36" i="57"/>
  <c r="Z36" i="57"/>
  <c r="E36" i="57" s="1"/>
  <c r="X36" i="57"/>
  <c r="M36" i="57"/>
  <c r="K36" i="57"/>
  <c r="AW34" i="58"/>
  <c r="D40" i="56"/>
  <c r="B41" i="56"/>
  <c r="AM45" i="46"/>
  <c r="AP45" i="46" s="1"/>
  <c r="R35" i="57"/>
  <c r="L39" i="54"/>
  <c r="Q35" i="55"/>
  <c r="AO44" i="46"/>
  <c r="AP44" i="46" s="1"/>
  <c r="AW44" i="46" s="1"/>
  <c r="R35" i="56"/>
  <c r="AW43" i="46"/>
  <c r="AO33" i="57"/>
  <c r="AY33" i="57"/>
  <c r="Y35" i="55"/>
  <c r="F35" i="55" s="1"/>
  <c r="Q36" i="47"/>
  <c r="AY45" i="46"/>
  <c r="F39" i="54"/>
  <c r="P39" i="54" s="1"/>
  <c r="AC35" i="58"/>
  <c r="AK35" i="58"/>
  <c r="AD35" i="58"/>
  <c r="AE35" i="58"/>
  <c r="AM35" i="58" s="1"/>
  <c r="AF35" i="58"/>
  <c r="AG35" i="58"/>
  <c r="AS35" i="58" s="1"/>
  <c r="AH35" i="58"/>
  <c r="AN35" i="58" s="1"/>
  <c r="AI35" i="58"/>
  <c r="AJ35" i="58"/>
  <c r="AT35" i="58" s="1"/>
  <c r="AM34" i="47"/>
  <c r="S38" i="55"/>
  <c r="I39" i="55"/>
  <c r="AJ46" i="46"/>
  <c r="AO46" i="46" s="1"/>
  <c r="AC46" i="46"/>
  <c r="AR46" i="46" s="1"/>
  <c r="AK46" i="46"/>
  <c r="AD46" i="46"/>
  <c r="AM46" i="46" s="1"/>
  <c r="AE46" i="46"/>
  <c r="AG46" i="46"/>
  <c r="AH46" i="46"/>
  <c r="AI46" i="46"/>
  <c r="AF46" i="46"/>
  <c r="AS46" i="46" s="1"/>
  <c r="G47" i="46"/>
  <c r="U46" i="46"/>
  <c r="AA46" i="46" s="1"/>
  <c r="H47" i="46"/>
  <c r="J47" i="46"/>
  <c r="V47" i="46"/>
  <c r="W47" i="46" s="1"/>
  <c r="M47" i="46"/>
  <c r="X47" i="46"/>
  <c r="A48" i="46"/>
  <c r="Z47" i="46"/>
  <c r="E47" i="46" s="1"/>
  <c r="K47" i="46"/>
  <c r="N47" i="46"/>
  <c r="R47" i="46" s="1"/>
  <c r="S39" i="47"/>
  <c r="I40" i="47"/>
  <c r="I38" i="57"/>
  <c r="S37" i="57"/>
  <c r="Y36" i="47"/>
  <c r="AR45" i="46"/>
  <c r="AU45" i="46" s="1"/>
  <c r="AW45" i="46" s="1"/>
  <c r="Q35" i="57"/>
  <c r="I40" i="54"/>
  <c r="J40" i="54" s="1"/>
  <c r="L40" i="54" s="1"/>
  <c r="M40" i="54"/>
  <c r="E40" i="54" s="1"/>
  <c r="K40" i="54"/>
  <c r="H39" i="54"/>
  <c r="N39" i="54" s="1"/>
  <c r="A41" i="54"/>
  <c r="S39" i="58"/>
  <c r="I40" i="58"/>
  <c r="R35" i="55"/>
  <c r="AN44" i="46"/>
  <c r="G36" i="56"/>
  <c r="U35" i="56"/>
  <c r="AA35" i="56" s="1"/>
  <c r="H36" i="56"/>
  <c r="J36" i="56"/>
  <c r="V36" i="56"/>
  <c r="W36" i="56" s="1"/>
  <c r="Y36" i="56" s="1"/>
  <c r="N36" i="56"/>
  <c r="X36" i="56"/>
  <c r="K36" i="56"/>
  <c r="A37" i="56"/>
  <c r="M36" i="56"/>
  <c r="Q36" i="56" s="1"/>
  <c r="Z36" i="56"/>
  <c r="E36" i="56" s="1"/>
  <c r="AM34" i="55"/>
  <c r="R36" i="58"/>
  <c r="AS33" i="56"/>
  <c r="AU33" i="56" s="1"/>
  <c r="AW33" i="56" s="1"/>
  <c r="AW32" i="55"/>
  <c r="B38" i="55"/>
  <c r="D37" i="55"/>
  <c r="B38" i="54"/>
  <c r="D37" i="54"/>
  <c r="AC34" i="56"/>
  <c r="AR34" i="56" s="1"/>
  <c r="AK34" i="56"/>
  <c r="AD34" i="56"/>
  <c r="AM34" i="56" s="1"/>
  <c r="AP34" i="56" s="1"/>
  <c r="AE34" i="56"/>
  <c r="AF34" i="56"/>
  <c r="AG34" i="56"/>
  <c r="AN34" i="56" s="1"/>
  <c r="AJ34" i="56"/>
  <c r="AO34" i="56" s="1"/>
  <c r="AH34" i="56"/>
  <c r="AI34" i="56"/>
  <c r="AT34" i="56" s="1"/>
  <c r="N36" i="55"/>
  <c r="G36" i="55"/>
  <c r="J36" i="55"/>
  <c r="V36" i="55"/>
  <c r="W36" i="55" s="1"/>
  <c r="M36" i="55"/>
  <c r="Q36" i="55" s="1"/>
  <c r="X36" i="55"/>
  <c r="H36" i="55"/>
  <c r="K36" i="55"/>
  <c r="U35" i="55"/>
  <c r="AA35" i="55" s="1"/>
  <c r="A37" i="55"/>
  <c r="Z36" i="55"/>
  <c r="E36" i="55" s="1"/>
  <c r="AY34" i="47"/>
  <c r="AO34" i="47"/>
  <c r="AY34" i="55"/>
  <c r="AW33" i="47"/>
  <c r="AG34" i="57"/>
  <c r="AS34" i="57" s="1"/>
  <c r="AK34" i="57"/>
  <c r="AC34" i="57"/>
  <c r="AD34" i="57"/>
  <c r="AE34" i="57"/>
  <c r="AF34" i="57"/>
  <c r="AJ34" i="57"/>
  <c r="AH34" i="57"/>
  <c r="AI34" i="57"/>
  <c r="G37" i="47"/>
  <c r="K37" i="47"/>
  <c r="A38" i="47"/>
  <c r="Z37" i="47"/>
  <c r="E37" i="47" s="1"/>
  <c r="J37" i="47"/>
  <c r="M37" i="47"/>
  <c r="Q37" i="47" s="1"/>
  <c r="N37" i="47"/>
  <c r="U36" i="47"/>
  <c r="AA36" i="47" s="1"/>
  <c r="H37" i="47"/>
  <c r="V37" i="47"/>
  <c r="W37" i="47" s="1"/>
  <c r="Y37" i="47" s="1"/>
  <c r="X37" i="47"/>
  <c r="AS45" i="46"/>
  <c r="F36" i="47"/>
  <c r="AT45" i="46"/>
  <c r="AR33" i="57"/>
  <c r="AU33" i="57" s="1"/>
  <c r="Y35" i="56"/>
  <c r="F35" i="56" s="1"/>
  <c r="AT34" i="47"/>
  <c r="AU34" i="47" s="1"/>
  <c r="AU34" i="55"/>
  <c r="F36" i="58"/>
  <c r="AO33" i="56"/>
  <c r="AM33" i="56"/>
  <c r="AP33" i="56" s="1"/>
  <c r="AJ35" i="56" l="1"/>
  <c r="AC35" i="56"/>
  <c r="AK35" i="56"/>
  <c r="AD35" i="56"/>
  <c r="AE35" i="56"/>
  <c r="AF35" i="56"/>
  <c r="AS35" i="56" s="1"/>
  <c r="AI35" i="56"/>
  <c r="AT35" i="56" s="1"/>
  <c r="AH35" i="56"/>
  <c r="AG35" i="56"/>
  <c r="AF35" i="57"/>
  <c r="AG35" i="57"/>
  <c r="AS35" i="57" s="1"/>
  <c r="AH35" i="57"/>
  <c r="AI35" i="57"/>
  <c r="AJ35" i="57"/>
  <c r="AT35" i="57" s="1"/>
  <c r="AK35" i="57"/>
  <c r="AE35" i="57"/>
  <c r="AM35" i="57" s="1"/>
  <c r="AC35" i="57"/>
  <c r="AD35" i="57"/>
  <c r="AR35" i="57" s="1"/>
  <c r="AI35" i="55"/>
  <c r="AJ35" i="55"/>
  <c r="AC35" i="55"/>
  <c r="AR35" i="55" s="1"/>
  <c r="AK35" i="55"/>
  <c r="AY35" i="55" s="1"/>
  <c r="AF35" i="55"/>
  <c r="AH35" i="55"/>
  <c r="AE35" i="55"/>
  <c r="AG35" i="55"/>
  <c r="AN35" i="55" s="1"/>
  <c r="AD35" i="55"/>
  <c r="AM35" i="55" s="1"/>
  <c r="AY34" i="57"/>
  <c r="AO34" i="57"/>
  <c r="R36" i="55"/>
  <c r="AY34" i="56"/>
  <c r="R36" i="56"/>
  <c r="AY46" i="46"/>
  <c r="N38" i="58"/>
  <c r="Z38" i="58"/>
  <c r="E38" i="58" s="1"/>
  <c r="G38" i="58"/>
  <c r="U37" i="58"/>
  <c r="AA37" i="58" s="1"/>
  <c r="H38" i="58"/>
  <c r="X38" i="58"/>
  <c r="A39" i="58"/>
  <c r="J38" i="58"/>
  <c r="K38" i="58"/>
  <c r="M38" i="58"/>
  <c r="V38" i="58"/>
  <c r="W38" i="58" s="1"/>
  <c r="Y38" i="58" s="1"/>
  <c r="AT35" i="47"/>
  <c r="R37" i="47"/>
  <c r="AN34" i="57"/>
  <c r="AP34" i="55"/>
  <c r="G48" i="46"/>
  <c r="U47" i="46"/>
  <c r="AA47" i="46" s="1"/>
  <c r="H48" i="46"/>
  <c r="J48" i="46"/>
  <c r="V48" i="46"/>
  <c r="W48" i="46" s="1"/>
  <c r="Y48" i="46" s="1"/>
  <c r="M48" i="46"/>
  <c r="X48" i="46"/>
  <c r="A49" i="46"/>
  <c r="Z48" i="46"/>
  <c r="E48" i="46" s="1"/>
  <c r="F48" i="46" s="1"/>
  <c r="K48" i="46"/>
  <c r="N48" i="46"/>
  <c r="R48" i="46" s="1"/>
  <c r="J37" i="57"/>
  <c r="K37" i="57"/>
  <c r="X37" i="57"/>
  <c r="M37" i="57"/>
  <c r="U36" i="57"/>
  <c r="AA36" i="57" s="1"/>
  <c r="N37" i="57"/>
  <c r="R37" i="57" s="1"/>
  <c r="H37" i="57"/>
  <c r="V37" i="57"/>
  <c r="W37" i="57" s="1"/>
  <c r="Y37" i="57" s="1"/>
  <c r="G37" i="57"/>
  <c r="A38" i="57"/>
  <c r="Z37" i="57"/>
  <c r="E37" i="57" s="1"/>
  <c r="AT34" i="57"/>
  <c r="B39" i="54"/>
  <c r="D38" i="54"/>
  <c r="F36" i="56"/>
  <c r="K41" i="54"/>
  <c r="H40" i="54"/>
  <c r="N40" i="54" s="1"/>
  <c r="A42" i="54"/>
  <c r="I41" i="54"/>
  <c r="J41" i="54" s="1"/>
  <c r="M41" i="54"/>
  <c r="E41" i="54" s="1"/>
  <c r="AT46" i="46"/>
  <c r="Q36" i="57"/>
  <c r="Y36" i="57"/>
  <c r="F36" i="57" s="1"/>
  <c r="AP33" i="57"/>
  <c r="AO35" i="47"/>
  <c r="AP35" i="47" s="1"/>
  <c r="AY35" i="47"/>
  <c r="S38" i="56"/>
  <c r="I39" i="56"/>
  <c r="AC36" i="47"/>
  <c r="AK36" i="47"/>
  <c r="AG36" i="47"/>
  <c r="AJ36" i="47"/>
  <c r="AT36" i="47" s="1"/>
  <c r="AE36" i="47"/>
  <c r="AM36" i="47" s="1"/>
  <c r="AF36" i="47"/>
  <c r="AH36" i="47"/>
  <c r="AN36" i="47" s="1"/>
  <c r="AD36" i="47"/>
  <c r="AR36" i="47" s="1"/>
  <c r="AI36" i="47"/>
  <c r="S38" i="57"/>
  <c r="I39" i="57"/>
  <c r="Q47" i="46"/>
  <c r="S39" i="55"/>
  <c r="I40" i="55"/>
  <c r="Y37" i="58"/>
  <c r="AU46" i="46"/>
  <c r="AW33" i="57"/>
  <c r="F37" i="47"/>
  <c r="AM34" i="57"/>
  <c r="AP34" i="57" s="1"/>
  <c r="Y36" i="55"/>
  <c r="AS34" i="56"/>
  <c r="D38" i="55"/>
  <c r="B39" i="55"/>
  <c r="N37" i="56"/>
  <c r="G37" i="56"/>
  <c r="U36" i="56"/>
  <c r="AA36" i="56" s="1"/>
  <c r="H37" i="56"/>
  <c r="M37" i="56"/>
  <c r="Q37" i="56" s="1"/>
  <c r="X37" i="56"/>
  <c r="K37" i="56"/>
  <c r="A38" i="56"/>
  <c r="V37" i="56"/>
  <c r="W37" i="56" s="1"/>
  <c r="J37" i="56"/>
  <c r="Z37" i="56"/>
  <c r="E37" i="56" s="1"/>
  <c r="S40" i="47"/>
  <c r="I41" i="47"/>
  <c r="Y47" i="46"/>
  <c r="F47" i="46" s="1"/>
  <c r="AN46" i="46"/>
  <c r="AR35" i="58"/>
  <c r="AU35" i="58" s="1"/>
  <c r="R37" i="58"/>
  <c r="AN35" i="47"/>
  <c r="AU34" i="56"/>
  <c r="AW34" i="56" s="1"/>
  <c r="I41" i="58"/>
  <c r="S40" i="58"/>
  <c r="AJ36" i="58"/>
  <c r="AC36" i="58"/>
  <c r="AK36" i="58"/>
  <c r="AD36" i="58"/>
  <c r="AR36" i="58" s="1"/>
  <c r="AE36" i="58"/>
  <c r="AM36" i="58" s="1"/>
  <c r="AF36" i="58"/>
  <c r="AG36" i="58"/>
  <c r="AH36" i="58"/>
  <c r="AI36" i="58"/>
  <c r="N38" i="47"/>
  <c r="G38" i="47"/>
  <c r="H38" i="47"/>
  <c r="U37" i="47"/>
  <c r="AA37" i="47" s="1"/>
  <c r="J38" i="47"/>
  <c r="M38" i="47"/>
  <c r="X38" i="47"/>
  <c r="A39" i="47"/>
  <c r="V38" i="47"/>
  <c r="W38" i="47" s="1"/>
  <c r="Z38" i="47"/>
  <c r="E38" i="47" s="1"/>
  <c r="K38" i="47"/>
  <c r="AR34" i="57"/>
  <c r="AU34" i="57" s="1"/>
  <c r="AW34" i="57" s="1"/>
  <c r="F36" i="55"/>
  <c r="F40" i="54"/>
  <c r="P40" i="54" s="1"/>
  <c r="AP34" i="47"/>
  <c r="AW34" i="47" s="1"/>
  <c r="AY35" i="58"/>
  <c r="AO35" i="58"/>
  <c r="AP35" i="58" s="1"/>
  <c r="D41" i="56"/>
  <c r="B42" i="56"/>
  <c r="R36" i="57"/>
  <c r="Q37" i="58"/>
  <c r="F37" i="58"/>
  <c r="AW34" i="55"/>
  <c r="N37" i="55"/>
  <c r="K37" i="55"/>
  <c r="A38" i="55"/>
  <c r="G37" i="55"/>
  <c r="H37" i="55"/>
  <c r="J37" i="55"/>
  <c r="M37" i="55"/>
  <c r="U36" i="55"/>
  <c r="AA36" i="55" s="1"/>
  <c r="V37" i="55"/>
  <c r="W37" i="55" s="1"/>
  <c r="X37" i="55"/>
  <c r="Z37" i="55"/>
  <c r="E37" i="55" s="1"/>
  <c r="AP46" i="46"/>
  <c r="B39" i="46"/>
  <c r="D38" i="46"/>
  <c r="AU35" i="47"/>
  <c r="AJ47" i="46" l="1"/>
  <c r="AC47" i="46"/>
  <c r="AK47" i="46"/>
  <c r="AD47" i="46"/>
  <c r="AE47" i="46"/>
  <c r="AG47" i="46"/>
  <c r="AH47" i="46"/>
  <c r="AI47" i="46"/>
  <c r="AT47" i="46" s="1"/>
  <c r="AF47" i="46"/>
  <c r="AE36" i="57"/>
  <c r="AK36" i="57"/>
  <c r="AC36" i="57"/>
  <c r="AD36" i="57"/>
  <c r="AR36" i="57" s="1"/>
  <c r="AF36" i="57"/>
  <c r="AG36" i="57"/>
  <c r="AS36" i="57" s="1"/>
  <c r="AJ36" i="57"/>
  <c r="AT36" i="57" s="1"/>
  <c r="AH36" i="57"/>
  <c r="AI36" i="57"/>
  <c r="M38" i="55"/>
  <c r="X38" i="55"/>
  <c r="N38" i="55"/>
  <c r="U37" i="55"/>
  <c r="AA37" i="55" s="1"/>
  <c r="H38" i="55"/>
  <c r="J38" i="55"/>
  <c r="V38" i="55"/>
  <c r="W38" i="55" s="1"/>
  <c r="G38" i="55"/>
  <c r="A39" i="55"/>
  <c r="K38" i="55"/>
  <c r="Z38" i="55"/>
  <c r="E38" i="55" s="1"/>
  <c r="AN36" i="58"/>
  <c r="L41" i="54"/>
  <c r="F41" i="54" s="1"/>
  <c r="P41" i="54" s="1"/>
  <c r="F37" i="57"/>
  <c r="Q48" i="46"/>
  <c r="AS35" i="55"/>
  <c r="AW35" i="47"/>
  <c r="Q37" i="55"/>
  <c r="AI37" i="58"/>
  <c r="AJ37" i="58"/>
  <c r="AT37" i="58" s="1"/>
  <c r="AC37" i="58"/>
  <c r="AK37" i="58"/>
  <c r="AD37" i="58"/>
  <c r="AE37" i="58"/>
  <c r="AM37" i="58" s="1"/>
  <c r="AF37" i="58"/>
  <c r="AG37" i="58"/>
  <c r="AS37" i="58" s="1"/>
  <c r="AH37" i="58"/>
  <c r="AN37" i="58" s="1"/>
  <c r="Q38" i="47"/>
  <c r="AS36" i="58"/>
  <c r="I41" i="55"/>
  <c r="S40" i="55"/>
  <c r="M42" i="54"/>
  <c r="E42" i="54" s="1"/>
  <c r="I42" i="54"/>
  <c r="J42" i="54" s="1"/>
  <c r="H41" i="54"/>
  <c r="N41" i="54" s="1"/>
  <c r="A43" i="54"/>
  <c r="K42" i="54"/>
  <c r="U37" i="57"/>
  <c r="AA37" i="57" s="1"/>
  <c r="H38" i="57"/>
  <c r="A39" i="57"/>
  <c r="G38" i="57"/>
  <c r="V38" i="57"/>
  <c r="W38" i="57" s="1"/>
  <c r="Y38" i="57" s="1"/>
  <c r="J38" i="57"/>
  <c r="N38" i="57"/>
  <c r="R38" i="57" s="1"/>
  <c r="Z38" i="57"/>
  <c r="E38" i="57" s="1"/>
  <c r="F38" i="57" s="1"/>
  <c r="K38" i="57"/>
  <c r="M38" i="57"/>
  <c r="X38" i="57"/>
  <c r="AO35" i="57"/>
  <c r="AY35" i="57"/>
  <c r="S41" i="47"/>
  <c r="I42" i="47"/>
  <c r="Q38" i="58"/>
  <c r="F38" i="58"/>
  <c r="AO35" i="55"/>
  <c r="AH36" i="55"/>
  <c r="AI36" i="55"/>
  <c r="AJ36" i="55"/>
  <c r="AO36" i="55" s="1"/>
  <c r="AE36" i="55"/>
  <c r="AG36" i="55"/>
  <c r="AN36" i="55" s="1"/>
  <c r="AF36" i="55"/>
  <c r="AK36" i="55"/>
  <c r="AC36" i="55"/>
  <c r="AD36" i="55"/>
  <c r="AP36" i="47"/>
  <c r="D42" i="56"/>
  <c r="B43" i="56"/>
  <c r="AU36" i="58"/>
  <c r="AJ37" i="47"/>
  <c r="AF37" i="47"/>
  <c r="AI37" i="47"/>
  <c r="AC37" i="47"/>
  <c r="AD37" i="47"/>
  <c r="AR37" i="47" s="1"/>
  <c r="AE37" i="47"/>
  <c r="AM37" i="47" s="1"/>
  <c r="AH37" i="47"/>
  <c r="AN37" i="47" s="1"/>
  <c r="AG37" i="47"/>
  <c r="AS37" i="47" s="1"/>
  <c r="AK37" i="47"/>
  <c r="S39" i="57"/>
  <c r="I40" i="57"/>
  <c r="AS36" i="47"/>
  <c r="AI36" i="56"/>
  <c r="AJ36" i="56"/>
  <c r="AO36" i="56" s="1"/>
  <c r="AC36" i="56"/>
  <c r="AR36" i="56" s="1"/>
  <c r="AK36" i="56"/>
  <c r="AD36" i="56"/>
  <c r="AM36" i="56" s="1"/>
  <c r="AE36" i="56"/>
  <c r="AH36" i="56"/>
  <c r="AF36" i="56"/>
  <c r="AG36" i="56"/>
  <c r="R38" i="58"/>
  <c r="AP35" i="55"/>
  <c r="AT35" i="55"/>
  <c r="AN35" i="57"/>
  <c r="AP35" i="57" s="1"/>
  <c r="AM35" i="56"/>
  <c r="I42" i="58"/>
  <c r="S41" i="58"/>
  <c r="AY36" i="58"/>
  <c r="AO36" i="58"/>
  <c r="AP36" i="58" s="1"/>
  <c r="AY36" i="47"/>
  <c r="AO36" i="47"/>
  <c r="AJ48" i="46"/>
  <c r="AC48" i="46"/>
  <c r="AR48" i="46" s="1"/>
  <c r="AK48" i="46"/>
  <c r="AD48" i="46"/>
  <c r="AE48" i="46"/>
  <c r="AG48" i="46"/>
  <c r="AN48" i="46" s="1"/>
  <c r="AH48" i="46"/>
  <c r="AI48" i="46"/>
  <c r="AT48" i="46" s="1"/>
  <c r="AF48" i="46"/>
  <c r="AY35" i="56"/>
  <c r="AU35" i="55"/>
  <c r="Y38" i="47"/>
  <c r="F38" i="47" s="1"/>
  <c r="R38" i="47"/>
  <c r="Y37" i="56"/>
  <c r="F37" i="56" s="1"/>
  <c r="R37" i="56"/>
  <c r="AW46" i="46"/>
  <c r="D39" i="54"/>
  <c r="B40" i="54"/>
  <c r="G49" i="46"/>
  <c r="U48" i="46"/>
  <c r="AA48" i="46" s="1"/>
  <c r="H49" i="46"/>
  <c r="J49" i="46"/>
  <c r="V49" i="46"/>
  <c r="W49" i="46" s="1"/>
  <c r="M49" i="46"/>
  <c r="X49" i="46"/>
  <c r="A50" i="46"/>
  <c r="Z49" i="46"/>
  <c r="E49" i="46" s="1"/>
  <c r="K49" i="46"/>
  <c r="N49" i="46"/>
  <c r="R49" i="46" s="1"/>
  <c r="M39" i="58"/>
  <c r="X39" i="58"/>
  <c r="N39" i="58"/>
  <c r="Z39" i="58"/>
  <c r="E39" i="58" s="1"/>
  <c r="F39" i="58" s="1"/>
  <c r="G39" i="58"/>
  <c r="U38" i="58"/>
  <c r="AA38" i="58" s="1"/>
  <c r="H39" i="58"/>
  <c r="A40" i="58"/>
  <c r="J39" i="58"/>
  <c r="K39" i="58"/>
  <c r="V39" i="58"/>
  <c r="W39" i="58" s="1"/>
  <c r="Y39" i="58" s="1"/>
  <c r="AU35" i="57"/>
  <c r="AR35" i="56"/>
  <c r="AU35" i="56" s="1"/>
  <c r="B40" i="46"/>
  <c r="D39" i="46"/>
  <c r="Y37" i="55"/>
  <c r="F37" i="55" s="1"/>
  <c r="R37" i="55"/>
  <c r="G39" i="47"/>
  <c r="H39" i="47"/>
  <c r="U38" i="47"/>
  <c r="AA38" i="47" s="1"/>
  <c r="K39" i="47"/>
  <c r="A40" i="47"/>
  <c r="Z39" i="47"/>
  <c r="E39" i="47" s="1"/>
  <c r="J39" i="47"/>
  <c r="M39" i="47"/>
  <c r="V39" i="47"/>
  <c r="W39" i="47" s="1"/>
  <c r="X39" i="47"/>
  <c r="N39" i="47"/>
  <c r="R39" i="47" s="1"/>
  <c r="AT36" i="58"/>
  <c r="AW35" i="58"/>
  <c r="M38" i="56"/>
  <c r="Q38" i="56" s="1"/>
  <c r="X38" i="56"/>
  <c r="N38" i="56"/>
  <c r="R38" i="56" s="1"/>
  <c r="G38" i="56"/>
  <c r="U37" i="56"/>
  <c r="AA37" i="56" s="1"/>
  <c r="H38" i="56"/>
  <c r="K38" i="56"/>
  <c r="A39" i="56"/>
  <c r="J38" i="56"/>
  <c r="V38" i="56"/>
  <c r="W38" i="56" s="1"/>
  <c r="Z38" i="56"/>
  <c r="E38" i="56" s="1"/>
  <c r="D39" i="55"/>
  <c r="B40" i="55"/>
  <c r="AU36" i="47"/>
  <c r="AW36" i="47" s="1"/>
  <c r="I40" i="56"/>
  <c r="S39" i="56"/>
  <c r="Q37" i="57"/>
  <c r="AN35" i="56"/>
  <c r="AO35" i="56"/>
  <c r="AC38" i="47" l="1"/>
  <c r="AK38" i="47"/>
  <c r="AD38" i="47"/>
  <c r="AR38" i="47" s="1"/>
  <c r="AE38" i="47"/>
  <c r="AM38" i="47" s="1"/>
  <c r="AG38" i="47"/>
  <c r="AJ38" i="47"/>
  <c r="AT38" i="47" s="1"/>
  <c r="AF38" i="47"/>
  <c r="AH38" i="47"/>
  <c r="AN38" i="47" s="1"/>
  <c r="AI38" i="47"/>
  <c r="AH37" i="56"/>
  <c r="AI37" i="56"/>
  <c r="AJ37" i="56"/>
  <c r="AC37" i="56"/>
  <c r="AK37" i="56"/>
  <c r="AY37" i="56" s="1"/>
  <c r="AD37" i="56"/>
  <c r="AM37" i="56" s="1"/>
  <c r="AG37" i="56"/>
  <c r="AN37" i="56" s="1"/>
  <c r="AE37" i="56"/>
  <c r="AF37" i="56"/>
  <c r="AH37" i="55"/>
  <c r="AI37" i="55"/>
  <c r="AT37" i="55" s="1"/>
  <c r="AD37" i="55"/>
  <c r="AF37" i="55"/>
  <c r="AS37" i="55" s="1"/>
  <c r="AC37" i="55"/>
  <c r="AR37" i="55" s="1"/>
  <c r="AU37" i="55" s="1"/>
  <c r="AE37" i="55"/>
  <c r="AG37" i="55"/>
  <c r="AJ37" i="55"/>
  <c r="AK37" i="55"/>
  <c r="K40" i="58"/>
  <c r="A41" i="58"/>
  <c r="M40" i="58"/>
  <c r="Q40" i="58" s="1"/>
  <c r="X40" i="58"/>
  <c r="N40" i="58"/>
  <c r="R40" i="58" s="1"/>
  <c r="Z40" i="58"/>
  <c r="E40" i="58" s="1"/>
  <c r="G40" i="58"/>
  <c r="H40" i="58"/>
  <c r="J40" i="58"/>
  <c r="U39" i="58"/>
  <c r="AA39" i="58" s="1"/>
  <c r="V40" i="58"/>
  <c r="W40" i="58" s="1"/>
  <c r="F38" i="56"/>
  <c r="Q39" i="47"/>
  <c r="Q39" i="58"/>
  <c r="AY36" i="56"/>
  <c r="AS36" i="55"/>
  <c r="AD37" i="57"/>
  <c r="AR37" i="57" s="1"/>
  <c r="AG37" i="57"/>
  <c r="AS37" i="57" s="1"/>
  <c r="AH37" i="57"/>
  <c r="AN37" i="57" s="1"/>
  <c r="AI37" i="57"/>
  <c r="AJ37" i="57"/>
  <c r="AK37" i="57"/>
  <c r="AF37" i="57"/>
  <c r="AC37" i="57"/>
  <c r="AE37" i="57"/>
  <c r="AM37" i="57" s="1"/>
  <c r="K39" i="56"/>
  <c r="A40" i="56"/>
  <c r="M39" i="56"/>
  <c r="X39" i="56"/>
  <c r="N39" i="56"/>
  <c r="G39" i="56"/>
  <c r="J39" i="56"/>
  <c r="V39" i="56"/>
  <c r="W39" i="56" s="1"/>
  <c r="Y39" i="56" s="1"/>
  <c r="U38" i="56"/>
  <c r="AA38" i="56" s="1"/>
  <c r="H39" i="56"/>
  <c r="Z39" i="56"/>
  <c r="E39" i="56" s="1"/>
  <c r="F39" i="56" s="1"/>
  <c r="Z40" i="47"/>
  <c r="E40" i="47" s="1"/>
  <c r="G40" i="47"/>
  <c r="U39" i="47"/>
  <c r="AA39" i="47" s="1"/>
  <c r="H40" i="47"/>
  <c r="J40" i="47"/>
  <c r="V40" i="47"/>
  <c r="W40" i="47" s="1"/>
  <c r="Y40" i="47" s="1"/>
  <c r="N40" i="47"/>
  <c r="R40" i="47" s="1"/>
  <c r="K40" i="47"/>
  <c r="M40" i="47"/>
  <c r="X40" i="47"/>
  <c r="A41" i="47"/>
  <c r="B41" i="46"/>
  <c r="D40" i="46"/>
  <c r="F49" i="46"/>
  <c r="AM48" i="46"/>
  <c r="AN36" i="56"/>
  <c r="AT36" i="56"/>
  <c r="R38" i="55"/>
  <c r="AU36" i="57"/>
  <c r="AC38" i="57"/>
  <c r="AK38" i="57"/>
  <c r="AD38" i="57"/>
  <c r="AE38" i="57"/>
  <c r="AF38" i="57"/>
  <c r="AG38" i="57"/>
  <c r="AS38" i="57" s="1"/>
  <c r="AJ38" i="57"/>
  <c r="AH38" i="57"/>
  <c r="AN38" i="57" s="1"/>
  <c r="AI38" i="57"/>
  <c r="S42" i="47"/>
  <c r="I43" i="47"/>
  <c r="G50" i="46"/>
  <c r="U49" i="46"/>
  <c r="AA49" i="46" s="1"/>
  <c r="H50" i="46"/>
  <c r="J50" i="46"/>
  <c r="V50" i="46"/>
  <c r="W50" i="46" s="1"/>
  <c r="Y50" i="46" s="1"/>
  <c r="M50" i="46"/>
  <c r="Q50" i="46" s="1"/>
  <c r="X50" i="46"/>
  <c r="A51" i="46"/>
  <c r="Z50" i="46"/>
  <c r="E50" i="46" s="1"/>
  <c r="K50" i="46"/>
  <c r="N50" i="46"/>
  <c r="R50" i="46" s="1"/>
  <c r="B41" i="54"/>
  <c r="D40" i="54"/>
  <c r="AW35" i="55"/>
  <c r="AY48" i="46"/>
  <c r="AS36" i="56"/>
  <c r="AT36" i="55"/>
  <c r="L42" i="54"/>
  <c r="F42" i="54" s="1"/>
  <c r="P42" i="54" s="1"/>
  <c r="AM47" i="46"/>
  <c r="AW36" i="58"/>
  <c r="A44" i="54"/>
  <c r="I43" i="54"/>
  <c r="J43" i="54" s="1"/>
  <c r="L43" i="54" s="1"/>
  <c r="M43" i="54"/>
  <c r="E43" i="54" s="1"/>
  <c r="H42" i="54"/>
  <c r="N42" i="54" s="1"/>
  <c r="K43" i="54"/>
  <c r="AG39" i="58"/>
  <c r="AH39" i="58"/>
  <c r="AN39" i="58" s="1"/>
  <c r="AI39" i="58"/>
  <c r="AJ39" i="58"/>
  <c r="AT39" i="58" s="1"/>
  <c r="AC39" i="58"/>
  <c r="AK39" i="58"/>
  <c r="AD39" i="58"/>
  <c r="AE39" i="58"/>
  <c r="AM39" i="58" s="1"/>
  <c r="AF39" i="58"/>
  <c r="I43" i="58"/>
  <c r="S42" i="58"/>
  <c r="S40" i="57"/>
  <c r="I41" i="57"/>
  <c r="AM36" i="55"/>
  <c r="AP36" i="55" s="1"/>
  <c r="K39" i="55"/>
  <c r="A40" i="55"/>
  <c r="M39" i="55"/>
  <c r="Q39" i="55" s="1"/>
  <c r="X39" i="55"/>
  <c r="G39" i="55"/>
  <c r="U38" i="55"/>
  <c r="AA38" i="55" s="1"/>
  <c r="H39" i="55"/>
  <c r="J39" i="55"/>
  <c r="N39" i="55"/>
  <c r="R39" i="55" s="1"/>
  <c r="V39" i="55"/>
  <c r="W39" i="55" s="1"/>
  <c r="Z39" i="55"/>
  <c r="E39" i="55" s="1"/>
  <c r="Q38" i="55"/>
  <c r="AY36" i="57"/>
  <c r="AO36" i="57"/>
  <c r="AY47" i="46"/>
  <c r="Y38" i="56"/>
  <c r="AU36" i="56"/>
  <c r="D43" i="56"/>
  <c r="B44" i="56"/>
  <c r="I41" i="56"/>
  <c r="S40" i="56"/>
  <c r="B41" i="55"/>
  <c r="D40" i="55"/>
  <c r="R39" i="58"/>
  <c r="Q49" i="46"/>
  <c r="AS48" i="46"/>
  <c r="AU48" i="46" s="1"/>
  <c r="AO48" i="46"/>
  <c r="AP35" i="56"/>
  <c r="AW35" i="56" s="1"/>
  <c r="AR36" i="55"/>
  <c r="AU36" i="55" s="1"/>
  <c r="AW36" i="55" s="1"/>
  <c r="G39" i="57"/>
  <c r="J39" i="57"/>
  <c r="K39" i="57"/>
  <c r="X39" i="57"/>
  <c r="U38" i="57"/>
  <c r="AA38" i="57" s="1"/>
  <c r="M39" i="57"/>
  <c r="Q39" i="57" s="1"/>
  <c r="N39" i="57"/>
  <c r="R39" i="57" s="1"/>
  <c r="V39" i="57"/>
  <c r="W39" i="57" s="1"/>
  <c r="H39" i="57"/>
  <c r="A40" i="57"/>
  <c r="Z39" i="57"/>
  <c r="E39" i="57" s="1"/>
  <c r="AR37" i="58"/>
  <c r="AU37" i="58" s="1"/>
  <c r="AM36" i="57"/>
  <c r="AP36" i="57" s="1"/>
  <c r="AR47" i="46"/>
  <c r="AU47" i="46" s="1"/>
  <c r="AN47" i="46"/>
  <c r="AW35" i="57"/>
  <c r="Y39" i="47"/>
  <c r="F39" i="47" s="1"/>
  <c r="Y49" i="46"/>
  <c r="AP36" i="56"/>
  <c r="AO37" i="47"/>
  <c r="AP37" i="47" s="1"/>
  <c r="AY37" i="47"/>
  <c r="AT37" i="47"/>
  <c r="AU37" i="47" s="1"/>
  <c r="AW37" i="47" s="1"/>
  <c r="AY36" i="55"/>
  <c r="AH38" i="58"/>
  <c r="AI38" i="58"/>
  <c r="AJ38" i="58"/>
  <c r="AT38" i="58" s="1"/>
  <c r="AC38" i="58"/>
  <c r="AK38" i="58"/>
  <c r="AD38" i="58"/>
  <c r="AR38" i="58" s="1"/>
  <c r="AE38" i="58"/>
  <c r="AM38" i="58" s="1"/>
  <c r="AF38" i="58"/>
  <c r="AG38" i="58"/>
  <c r="Q38" i="57"/>
  <c r="I42" i="55"/>
  <c r="S41" i="55"/>
  <c r="AY37" i="58"/>
  <c r="AO37" i="58"/>
  <c r="AP37" i="58" s="1"/>
  <c r="Y38" i="55"/>
  <c r="F38" i="55" s="1"/>
  <c r="AN36" i="57"/>
  <c r="AS47" i="46"/>
  <c r="AO47" i="46"/>
  <c r="AW48" i="46" l="1"/>
  <c r="AG38" i="55"/>
  <c r="AH38" i="55"/>
  <c r="AC38" i="55"/>
  <c r="AK38" i="55"/>
  <c r="AE38" i="55"/>
  <c r="AI38" i="55"/>
  <c r="AT38" i="55" s="1"/>
  <c r="AJ38" i="55"/>
  <c r="AO38" i="55" s="1"/>
  <c r="AD38" i="55"/>
  <c r="AF38" i="55"/>
  <c r="AS38" i="55" s="1"/>
  <c r="AJ39" i="47"/>
  <c r="AT39" i="47" s="1"/>
  <c r="AC39" i="47"/>
  <c r="AK39" i="47"/>
  <c r="AD39" i="47"/>
  <c r="AR39" i="47" s="1"/>
  <c r="AF39" i="47"/>
  <c r="AI39" i="47"/>
  <c r="AG39" i="47"/>
  <c r="AH39" i="47"/>
  <c r="AE39" i="47"/>
  <c r="I42" i="56"/>
  <c r="S41" i="56"/>
  <c r="I42" i="57"/>
  <c r="S41" i="57"/>
  <c r="AO39" i="58"/>
  <c r="AY39" i="58"/>
  <c r="F43" i="54"/>
  <c r="P43" i="54" s="1"/>
  <c r="I44" i="47"/>
  <c r="S43" i="47"/>
  <c r="AR38" i="57"/>
  <c r="AU38" i="57" s="1"/>
  <c r="AF39" i="56"/>
  <c r="AS39" i="56" s="1"/>
  <c r="AG39" i="56"/>
  <c r="AH39" i="56"/>
  <c r="AI39" i="56"/>
  <c r="AJ39" i="56"/>
  <c r="AE39" i="56"/>
  <c r="AD39" i="56"/>
  <c r="AM39" i="56" s="1"/>
  <c r="AK39" i="56"/>
  <c r="AY39" i="56" s="1"/>
  <c r="AC39" i="56"/>
  <c r="AR39" i="56" s="1"/>
  <c r="Q39" i="56"/>
  <c r="AT37" i="57"/>
  <c r="AP48" i="46"/>
  <c r="AO38" i="58"/>
  <c r="AY38" i="58"/>
  <c r="AW37" i="58"/>
  <c r="Y39" i="55"/>
  <c r="F39" i="55" s="1"/>
  <c r="J40" i="55"/>
  <c r="V40" i="55"/>
  <c r="W40" i="55" s="1"/>
  <c r="K40" i="55"/>
  <c r="A41" i="55"/>
  <c r="U39" i="55"/>
  <c r="AA39" i="55" s="1"/>
  <c r="H40" i="55"/>
  <c r="M40" i="55"/>
  <c r="Q40" i="55" s="1"/>
  <c r="N40" i="55"/>
  <c r="R40" i="55" s="1"/>
  <c r="X40" i="55"/>
  <c r="G40" i="55"/>
  <c r="Z40" i="55"/>
  <c r="E40" i="55" s="1"/>
  <c r="S43" i="58"/>
  <c r="I44" i="58"/>
  <c r="B42" i="54"/>
  <c r="D41" i="54"/>
  <c r="AW36" i="57"/>
  <c r="J41" i="58"/>
  <c r="K41" i="58"/>
  <c r="A42" i="58"/>
  <c r="M41" i="58"/>
  <c r="X41" i="58"/>
  <c r="N41" i="58"/>
  <c r="Z41" i="58"/>
  <c r="E41" i="58" s="1"/>
  <c r="F41" i="58" s="1"/>
  <c r="G41" i="58"/>
  <c r="H41" i="58"/>
  <c r="U40" i="58"/>
  <c r="AA40" i="58" s="1"/>
  <c r="V41" i="58"/>
  <c r="W41" i="58" s="1"/>
  <c r="Y41" i="58" s="1"/>
  <c r="AM37" i="55"/>
  <c r="AR37" i="56"/>
  <c r="AS38" i="47"/>
  <c r="AP38" i="58"/>
  <c r="AG38" i="56"/>
  <c r="AN38" i="56" s="1"/>
  <c r="AH38" i="56"/>
  <c r="AI38" i="56"/>
  <c r="AT38" i="56" s="1"/>
  <c r="AJ38" i="56"/>
  <c r="AO38" i="56" s="1"/>
  <c r="AC38" i="56"/>
  <c r="AK38" i="56"/>
  <c r="AF38" i="56"/>
  <c r="AD38" i="56"/>
  <c r="AE38" i="56"/>
  <c r="AT38" i="57"/>
  <c r="B42" i="46"/>
  <c r="D41" i="46"/>
  <c r="AU37" i="57"/>
  <c r="AO37" i="56"/>
  <c r="AP37" i="56" s="1"/>
  <c r="AY38" i="57"/>
  <c r="AO38" i="57"/>
  <c r="M40" i="57"/>
  <c r="X40" i="57"/>
  <c r="N40" i="57"/>
  <c r="G40" i="57"/>
  <c r="H40" i="57"/>
  <c r="K40" i="57"/>
  <c r="A41" i="57"/>
  <c r="U39" i="57"/>
  <c r="AA39" i="57" s="1"/>
  <c r="J40" i="57"/>
  <c r="V40" i="57"/>
  <c r="W40" i="57" s="1"/>
  <c r="Y40" i="57" s="1"/>
  <c r="Z40" i="57"/>
  <c r="E40" i="57" s="1"/>
  <c r="F40" i="57" s="1"/>
  <c r="AS39" i="58"/>
  <c r="N41" i="47"/>
  <c r="R41" i="47" s="1"/>
  <c r="Z41" i="47"/>
  <c r="E41" i="47" s="1"/>
  <c r="G41" i="47"/>
  <c r="M41" i="47"/>
  <c r="X41" i="47"/>
  <c r="J41" i="47"/>
  <c r="K41" i="47"/>
  <c r="H41" i="47"/>
  <c r="V41" i="47"/>
  <c r="W41" i="47" s="1"/>
  <c r="Y41" i="47" s="1"/>
  <c r="A42" i="47"/>
  <c r="U40" i="47"/>
  <c r="AA40" i="47" s="1"/>
  <c r="AY37" i="55"/>
  <c r="AT37" i="56"/>
  <c r="AU38" i="47"/>
  <c r="B45" i="56"/>
  <c r="D44" i="56"/>
  <c r="D41" i="55"/>
  <c r="B42" i="55"/>
  <c r="AP39" i="58"/>
  <c r="F50" i="46"/>
  <c r="R39" i="56"/>
  <c r="AO37" i="55"/>
  <c r="AS37" i="56"/>
  <c r="AY38" i="47"/>
  <c r="AO38" i="47"/>
  <c r="AP38" i="47" s="1"/>
  <c r="J40" i="56"/>
  <c r="V40" i="56"/>
  <c r="W40" i="56" s="1"/>
  <c r="K40" i="56"/>
  <c r="A41" i="56"/>
  <c r="M40" i="56"/>
  <c r="Q40" i="56" s="1"/>
  <c r="X40" i="56"/>
  <c r="N40" i="56"/>
  <c r="G40" i="56"/>
  <c r="U39" i="56"/>
  <c r="AA39" i="56" s="1"/>
  <c r="H40" i="56"/>
  <c r="Z40" i="56"/>
  <c r="E40" i="56" s="1"/>
  <c r="H43" i="54"/>
  <c r="N43" i="54" s="1"/>
  <c r="K44" i="54"/>
  <c r="M44" i="54"/>
  <c r="E44" i="54" s="1"/>
  <c r="I44" i="54"/>
  <c r="J44" i="54" s="1"/>
  <c r="A45" i="54"/>
  <c r="AJ49" i="46"/>
  <c r="AO49" i="46" s="1"/>
  <c r="AC49" i="46"/>
  <c r="AR49" i="46" s="1"/>
  <c r="AK49" i="46"/>
  <c r="AD49" i="46"/>
  <c r="AE49" i="46"/>
  <c r="AG49" i="46"/>
  <c r="AN49" i="46" s="1"/>
  <c r="AH49" i="46"/>
  <c r="AI49" i="46"/>
  <c r="AT49" i="46" s="1"/>
  <c r="AF49" i="46"/>
  <c r="Y40" i="58"/>
  <c r="F40" i="58" s="1"/>
  <c r="AW36" i="56"/>
  <c r="AP47" i="46"/>
  <c r="AW47" i="46" s="1"/>
  <c r="S42" i="55"/>
  <c r="I43" i="55"/>
  <c r="AS38" i="58"/>
  <c r="AU38" i="58" s="1"/>
  <c r="AW38" i="58" s="1"/>
  <c r="AN38" i="58"/>
  <c r="Y39" i="57"/>
  <c r="F39" i="57" s="1"/>
  <c r="AR39" i="58"/>
  <c r="G51" i="46"/>
  <c r="U50" i="46"/>
  <c r="AA50" i="46" s="1"/>
  <c r="H51" i="46"/>
  <c r="J51" i="46"/>
  <c r="V51" i="46"/>
  <c r="W51" i="46" s="1"/>
  <c r="Y51" i="46" s="1"/>
  <c r="M51" i="46"/>
  <c r="X51" i="46"/>
  <c r="A52" i="46"/>
  <c r="Z51" i="46"/>
  <c r="E51" i="46" s="1"/>
  <c r="K51" i="46"/>
  <c r="N51" i="46"/>
  <c r="R51" i="46" s="1"/>
  <c r="AM38" i="57"/>
  <c r="AP38" i="57" s="1"/>
  <c r="Q40" i="47"/>
  <c r="F40" i="47"/>
  <c r="AY37" i="57"/>
  <c r="AO37" i="57"/>
  <c r="AP37" i="57" s="1"/>
  <c r="AN37" i="55"/>
  <c r="AF39" i="55" l="1"/>
  <c r="AS39" i="55" s="1"/>
  <c r="AG39" i="55"/>
  <c r="AJ39" i="55"/>
  <c r="AD39" i="55"/>
  <c r="AC39" i="55"/>
  <c r="AE39" i="55"/>
  <c r="AH39" i="55"/>
  <c r="AI39" i="55"/>
  <c r="AT39" i="55" s="1"/>
  <c r="AK39" i="55"/>
  <c r="AF40" i="58"/>
  <c r="AG40" i="58"/>
  <c r="AS40" i="58" s="1"/>
  <c r="AH40" i="58"/>
  <c r="AN40" i="58" s="1"/>
  <c r="AI40" i="58"/>
  <c r="AJ40" i="58"/>
  <c r="AT40" i="58" s="1"/>
  <c r="AD40" i="58"/>
  <c r="AR40" i="58" s="1"/>
  <c r="AU40" i="58" s="1"/>
  <c r="AE40" i="58"/>
  <c r="AK40" i="58"/>
  <c r="AC40" i="58"/>
  <c r="AJ39" i="57"/>
  <c r="AG39" i="57"/>
  <c r="AS39" i="57" s="1"/>
  <c r="AH39" i="57"/>
  <c r="AI39" i="57"/>
  <c r="AK39" i="57"/>
  <c r="AC39" i="57"/>
  <c r="AF39" i="57"/>
  <c r="AD39" i="57"/>
  <c r="AE39" i="57"/>
  <c r="AM39" i="57" s="1"/>
  <c r="AE41" i="58"/>
  <c r="AM41" i="58" s="1"/>
  <c r="AF41" i="58"/>
  <c r="AG41" i="58"/>
  <c r="AS41" i="58" s="1"/>
  <c r="AH41" i="58"/>
  <c r="AN41" i="58" s="1"/>
  <c r="AI41" i="58"/>
  <c r="AD41" i="58"/>
  <c r="AJ41" i="58"/>
  <c r="AK41" i="58"/>
  <c r="AC41" i="58"/>
  <c r="AI40" i="47"/>
  <c r="AJ40" i="47"/>
  <c r="AT40" i="47" s="1"/>
  <c r="AC40" i="47"/>
  <c r="AK40" i="47"/>
  <c r="AE40" i="47"/>
  <c r="AH40" i="47"/>
  <c r="AG40" i="47"/>
  <c r="AS40" i="47" s="1"/>
  <c r="AD40" i="47"/>
  <c r="AF40" i="47"/>
  <c r="L44" i="54"/>
  <c r="F44" i="54" s="1"/>
  <c r="P44" i="54" s="1"/>
  <c r="R40" i="56"/>
  <c r="M42" i="47"/>
  <c r="X42" i="47"/>
  <c r="N42" i="47"/>
  <c r="Z42" i="47"/>
  <c r="E42" i="47" s="1"/>
  <c r="U41" i="47"/>
  <c r="AA41" i="47" s="1"/>
  <c r="H42" i="47"/>
  <c r="K42" i="47"/>
  <c r="A43" i="47"/>
  <c r="J42" i="47"/>
  <c r="G42" i="47"/>
  <c r="V42" i="47"/>
  <c r="W42" i="47" s="1"/>
  <c r="F41" i="47"/>
  <c r="AN39" i="56"/>
  <c r="I43" i="57"/>
  <c r="S42" i="57"/>
  <c r="AW38" i="57"/>
  <c r="AM49" i="46"/>
  <c r="AP49" i="46" s="1"/>
  <c r="J41" i="56"/>
  <c r="V41" i="56"/>
  <c r="W41" i="56" s="1"/>
  <c r="K41" i="56"/>
  <c r="A42" i="56"/>
  <c r="M41" i="56"/>
  <c r="Q41" i="56" s="1"/>
  <c r="X41" i="56"/>
  <c r="N41" i="56"/>
  <c r="U40" i="56"/>
  <c r="AA40" i="56" s="1"/>
  <c r="H41" i="56"/>
  <c r="G41" i="56"/>
  <c r="Z41" i="56"/>
  <c r="E41" i="56" s="1"/>
  <c r="AG40" i="57"/>
  <c r="AH40" i="57"/>
  <c r="AN40" i="57" s="1"/>
  <c r="AI40" i="57"/>
  <c r="AJ40" i="57"/>
  <c r="AC40" i="57"/>
  <c r="AK40" i="57"/>
  <c r="AF40" i="57"/>
  <c r="AE40" i="57"/>
  <c r="AM40" i="57" s="1"/>
  <c r="AD40" i="57"/>
  <c r="R40" i="57"/>
  <c r="AS38" i="56"/>
  <c r="R41" i="58"/>
  <c r="D42" i="54"/>
  <c r="B43" i="54"/>
  <c r="S42" i="56"/>
  <c r="I43" i="56"/>
  <c r="AO39" i="47"/>
  <c r="AY39" i="47"/>
  <c r="AY38" i="55"/>
  <c r="AM38" i="56"/>
  <c r="AP38" i="56" s="1"/>
  <c r="F51" i="46"/>
  <c r="AY49" i="46"/>
  <c r="AJ50" i="46"/>
  <c r="AO50" i="46" s="1"/>
  <c r="AC50" i="46"/>
  <c r="AR50" i="46" s="1"/>
  <c r="AK50" i="46"/>
  <c r="AD50" i="46"/>
  <c r="AM50" i="46" s="1"/>
  <c r="AE50" i="46"/>
  <c r="AG50" i="46"/>
  <c r="AH50" i="46"/>
  <c r="AI50" i="46"/>
  <c r="AF50" i="46"/>
  <c r="AS50" i="46" s="1"/>
  <c r="AW38" i="47"/>
  <c r="AY38" i="56"/>
  <c r="AU37" i="56"/>
  <c r="AW37" i="56" s="1"/>
  <c r="S44" i="58"/>
  <c r="I45" i="58"/>
  <c r="I45" i="47"/>
  <c r="S44" i="47"/>
  <c r="AR38" i="55"/>
  <c r="AU38" i="55" s="1"/>
  <c r="D45" i="56"/>
  <c r="B46" i="56"/>
  <c r="AW37" i="57"/>
  <c r="AU39" i="58"/>
  <c r="AW39" i="58" s="1"/>
  <c r="Y40" i="56"/>
  <c r="F40" i="56" s="1"/>
  <c r="Q40" i="57"/>
  <c r="B43" i="46"/>
  <c r="D42" i="46"/>
  <c r="AR38" i="56"/>
  <c r="AP37" i="55"/>
  <c r="AW37" i="55" s="1"/>
  <c r="Q41" i="58"/>
  <c r="J41" i="55"/>
  <c r="V41" i="55"/>
  <c r="W41" i="55" s="1"/>
  <c r="N41" i="55"/>
  <c r="G41" i="55"/>
  <c r="X41" i="55"/>
  <c r="U40" i="55"/>
  <c r="AA40" i="55" s="1"/>
  <c r="H41" i="55"/>
  <c r="K41" i="55"/>
  <c r="A42" i="55"/>
  <c r="M41" i="55"/>
  <c r="Z41" i="55"/>
  <c r="E41" i="55" s="1"/>
  <c r="AO39" i="56"/>
  <c r="AP39" i="56" s="1"/>
  <c r="AM39" i="47"/>
  <c r="AP39" i="47" s="1"/>
  <c r="G52" i="46"/>
  <c r="U51" i="46"/>
  <c r="AA51" i="46" s="1"/>
  <c r="H52" i="46"/>
  <c r="J52" i="46"/>
  <c r="V52" i="46"/>
  <c r="W52" i="46" s="1"/>
  <c r="M52" i="46"/>
  <c r="Q52" i="46" s="1"/>
  <c r="X52" i="46"/>
  <c r="A53" i="46"/>
  <c r="Z52" i="46"/>
  <c r="E52" i="46" s="1"/>
  <c r="K52" i="46"/>
  <c r="N52" i="46"/>
  <c r="R52" i="46" s="1"/>
  <c r="AS49" i="46"/>
  <c r="AU49" i="46" s="1"/>
  <c r="AW49" i="46" s="1"/>
  <c r="D42" i="55"/>
  <c r="B43" i="55"/>
  <c r="Q41" i="47"/>
  <c r="J42" i="58"/>
  <c r="K42" i="58"/>
  <c r="A43" i="58"/>
  <c r="M42" i="58"/>
  <c r="X42" i="58"/>
  <c r="N42" i="58"/>
  <c r="G42" i="58"/>
  <c r="H42" i="58"/>
  <c r="U41" i="58"/>
  <c r="AA41" i="58" s="1"/>
  <c r="Z42" i="58"/>
  <c r="E42" i="58" s="1"/>
  <c r="V42" i="58"/>
  <c r="W42" i="58" s="1"/>
  <c r="F40" i="55"/>
  <c r="AT39" i="56"/>
  <c r="AU39" i="56" s="1"/>
  <c r="AW39" i="56" s="1"/>
  <c r="AN39" i="47"/>
  <c r="AN38" i="55"/>
  <c r="S43" i="55"/>
  <c r="I44" i="55"/>
  <c r="Q51" i="46"/>
  <c r="A46" i="54"/>
  <c r="I45" i="54"/>
  <c r="J45" i="54" s="1"/>
  <c r="K45" i="54"/>
  <c r="H44" i="54"/>
  <c r="N44" i="54" s="1"/>
  <c r="M45" i="54"/>
  <c r="E45" i="54" s="1"/>
  <c r="K41" i="57"/>
  <c r="A42" i="57"/>
  <c r="M41" i="57"/>
  <c r="X41" i="57"/>
  <c r="N41" i="57"/>
  <c r="G41" i="57"/>
  <c r="J41" i="57"/>
  <c r="V41" i="57"/>
  <c r="W41" i="57" s="1"/>
  <c r="Y41" i="57" s="1"/>
  <c r="U40" i="57"/>
  <c r="AA40" i="57" s="1"/>
  <c r="H41" i="57"/>
  <c r="Z41" i="57"/>
  <c r="E41" i="57" s="1"/>
  <c r="Y40" i="55"/>
  <c r="AS39" i="47"/>
  <c r="AU39" i="47" s="1"/>
  <c r="AW39" i="47" s="1"/>
  <c r="AM38" i="55"/>
  <c r="AE40" i="56" l="1"/>
  <c r="AF40" i="56"/>
  <c r="AG40" i="56"/>
  <c r="AH40" i="56"/>
  <c r="AI40" i="56"/>
  <c r="AD40" i="56"/>
  <c r="AM40" i="56" s="1"/>
  <c r="AC40" i="56"/>
  <c r="AR40" i="56" s="1"/>
  <c r="AJ40" i="56"/>
  <c r="AK40" i="56"/>
  <c r="AY40" i="56" s="1"/>
  <c r="B44" i="46"/>
  <c r="D43" i="46"/>
  <c r="Q41" i="57"/>
  <c r="J42" i="57"/>
  <c r="V42" i="57"/>
  <c r="W42" i="57" s="1"/>
  <c r="K42" i="57"/>
  <c r="A43" i="57"/>
  <c r="M42" i="57"/>
  <c r="X42" i="57"/>
  <c r="N42" i="57"/>
  <c r="Z42" i="57"/>
  <c r="E42" i="57" s="1"/>
  <c r="U41" i="57"/>
  <c r="AA41" i="57" s="1"/>
  <c r="H42" i="57"/>
  <c r="G42" i="57"/>
  <c r="I45" i="55"/>
  <c r="S44" i="55"/>
  <c r="G53" i="46"/>
  <c r="U52" i="46"/>
  <c r="AA52" i="46" s="1"/>
  <c r="J53" i="46"/>
  <c r="V53" i="46"/>
  <c r="W53" i="46" s="1"/>
  <c r="Y53" i="46" s="1"/>
  <c r="M53" i="46"/>
  <c r="X53" i="46"/>
  <c r="H53" i="46"/>
  <c r="Z53" i="46"/>
  <c r="E53" i="46" s="1"/>
  <c r="K53" i="46"/>
  <c r="N53" i="46"/>
  <c r="A54" i="46"/>
  <c r="AU38" i="56"/>
  <c r="AW38" i="56" s="1"/>
  <c r="D46" i="56"/>
  <c r="B47" i="56"/>
  <c r="AY50" i="46"/>
  <c r="AT40" i="57"/>
  <c r="R41" i="56"/>
  <c r="Q42" i="47"/>
  <c r="AY40" i="47"/>
  <c r="AO40" i="47"/>
  <c r="AM40" i="58"/>
  <c r="D43" i="55"/>
  <c r="B44" i="55"/>
  <c r="I44" i="57"/>
  <c r="S43" i="57"/>
  <c r="R42" i="58"/>
  <c r="Y52" i="46"/>
  <c r="R41" i="55"/>
  <c r="AT50" i="46"/>
  <c r="AU50" i="46" s="1"/>
  <c r="S43" i="56"/>
  <c r="I44" i="56"/>
  <c r="AR40" i="57"/>
  <c r="AS40" i="57"/>
  <c r="U41" i="56"/>
  <c r="AA41" i="56" s="1"/>
  <c r="H42" i="56"/>
  <c r="J42" i="56"/>
  <c r="V42" i="56"/>
  <c r="W42" i="56" s="1"/>
  <c r="K42" i="56"/>
  <c r="A43" i="56"/>
  <c r="M42" i="56"/>
  <c r="Q42" i="56" s="1"/>
  <c r="X42" i="56"/>
  <c r="G42" i="56"/>
  <c r="N42" i="56"/>
  <c r="R42" i="56" s="1"/>
  <c r="Z42" i="56"/>
  <c r="E42" i="56" s="1"/>
  <c r="AN39" i="57"/>
  <c r="AR39" i="55"/>
  <c r="AU39" i="55" s="1"/>
  <c r="Q41" i="55"/>
  <c r="Y41" i="55"/>
  <c r="F41" i="55" s="1"/>
  <c r="I46" i="47"/>
  <c r="S45" i="47"/>
  <c r="AR40" i="47"/>
  <c r="AU40" i="47" s="1"/>
  <c r="AP41" i="58"/>
  <c r="AM39" i="55"/>
  <c r="AY39" i="57"/>
  <c r="AO39" i="57"/>
  <c r="AP39" i="57" s="1"/>
  <c r="R41" i="57"/>
  <c r="Q42" i="58"/>
  <c r="U41" i="55"/>
  <c r="AA41" i="55" s="1"/>
  <c r="H42" i="55"/>
  <c r="M42" i="55"/>
  <c r="X42" i="55"/>
  <c r="J42" i="55"/>
  <c r="K42" i="55"/>
  <c r="A43" i="55"/>
  <c r="N42" i="55"/>
  <c r="V42" i="55"/>
  <c r="W42" i="55" s="1"/>
  <c r="G42" i="55"/>
  <c r="Z42" i="55"/>
  <c r="E42" i="55" s="1"/>
  <c r="S45" i="58"/>
  <c r="I46" i="58"/>
  <c r="AN50" i="46"/>
  <c r="AP50" i="46" s="1"/>
  <c r="AJ51" i="46"/>
  <c r="AO51" i="46" s="1"/>
  <c r="AC51" i="46"/>
  <c r="AR51" i="46" s="1"/>
  <c r="AK51" i="46"/>
  <c r="AD51" i="46"/>
  <c r="AE51" i="46"/>
  <c r="AG51" i="46"/>
  <c r="AH51" i="46"/>
  <c r="AI51" i="46"/>
  <c r="AT51" i="46" s="1"/>
  <c r="AF51" i="46"/>
  <c r="Y41" i="56"/>
  <c r="F41" i="56" s="1"/>
  <c r="AH41" i="47"/>
  <c r="AI41" i="47"/>
  <c r="AJ41" i="47"/>
  <c r="AT41" i="47" s="1"/>
  <c r="AD41" i="47"/>
  <c r="AG41" i="47"/>
  <c r="AS41" i="47" s="1"/>
  <c r="AK41" i="47"/>
  <c r="AE41" i="47"/>
  <c r="AC41" i="47"/>
  <c r="AF41" i="47"/>
  <c r="AY41" i="58"/>
  <c r="AO41" i="58"/>
  <c r="AT39" i="57"/>
  <c r="AO39" i="55"/>
  <c r="K43" i="47"/>
  <c r="A44" i="47"/>
  <c r="M43" i="47"/>
  <c r="X43" i="47"/>
  <c r="N43" i="47"/>
  <c r="G43" i="47"/>
  <c r="J43" i="47"/>
  <c r="V43" i="47"/>
  <c r="W43" i="47" s="1"/>
  <c r="U42" i="47"/>
  <c r="AA42" i="47" s="1"/>
  <c r="H43" i="47"/>
  <c r="Z43" i="47"/>
  <c r="E43" i="47" s="1"/>
  <c r="AP38" i="55"/>
  <c r="AW38" i="55" s="1"/>
  <c r="L45" i="54"/>
  <c r="F45" i="54" s="1"/>
  <c r="P45" i="54" s="1"/>
  <c r="AE40" i="55"/>
  <c r="AF40" i="55"/>
  <c r="AS40" i="55" s="1"/>
  <c r="AI40" i="55"/>
  <c r="AC40" i="55"/>
  <c r="AK40" i="55"/>
  <c r="AG40" i="55"/>
  <c r="AH40" i="55"/>
  <c r="AJ40" i="55"/>
  <c r="AO40" i="55" s="1"/>
  <c r="AD40" i="55"/>
  <c r="AM40" i="55" s="1"/>
  <c r="I46" i="54"/>
  <c r="J46" i="54" s="1"/>
  <c r="L46" i="54" s="1"/>
  <c r="H45" i="54"/>
  <c r="N45" i="54" s="1"/>
  <c r="K46" i="54"/>
  <c r="M46" i="54"/>
  <c r="E46" i="54" s="1"/>
  <c r="A47" i="54"/>
  <c r="Y42" i="58"/>
  <c r="F42" i="58" s="1"/>
  <c r="U42" i="58"/>
  <c r="AA42" i="58" s="1"/>
  <c r="H43" i="58"/>
  <c r="J43" i="58"/>
  <c r="K43" i="58"/>
  <c r="A44" i="58"/>
  <c r="M43" i="58"/>
  <c r="X43" i="58"/>
  <c r="G43" i="58"/>
  <c r="N43" i="58"/>
  <c r="Z43" i="58"/>
  <c r="E43" i="58" s="1"/>
  <c r="V43" i="58"/>
  <c r="W43" i="58" s="1"/>
  <c r="Y43" i="58" s="1"/>
  <c r="B44" i="54"/>
  <c r="D43" i="54"/>
  <c r="AO40" i="57"/>
  <c r="AP40" i="57" s="1"/>
  <c r="AY40" i="57"/>
  <c r="Y42" i="47"/>
  <c r="F42" i="47" s="1"/>
  <c r="R42" i="47"/>
  <c r="AN40" i="47"/>
  <c r="AT41" i="58"/>
  <c r="AR39" i="57"/>
  <c r="AN39" i="55"/>
  <c r="F41" i="57"/>
  <c r="F52" i="46"/>
  <c r="AM40" i="47"/>
  <c r="AR41" i="58"/>
  <c r="AU41" i="58" s="1"/>
  <c r="AW41" i="58" s="1"/>
  <c r="AO40" i="58"/>
  <c r="AY40" i="58"/>
  <c r="AY39" i="55"/>
  <c r="AW50" i="46" l="1"/>
  <c r="AG42" i="47"/>
  <c r="AH42" i="47"/>
  <c r="AN42" i="47" s="1"/>
  <c r="AI42" i="47"/>
  <c r="AC42" i="47"/>
  <c r="AK42" i="47"/>
  <c r="AF42" i="47"/>
  <c r="AE42" i="47"/>
  <c r="AD42" i="47"/>
  <c r="AR42" i="47" s="1"/>
  <c r="AJ42" i="47"/>
  <c r="AT42" i="47" s="1"/>
  <c r="AD41" i="56"/>
  <c r="AM41" i="56" s="1"/>
  <c r="AE41" i="56"/>
  <c r="AF41" i="56"/>
  <c r="AS41" i="56" s="1"/>
  <c r="AG41" i="56"/>
  <c r="AH41" i="56"/>
  <c r="AC41" i="56"/>
  <c r="AR41" i="56" s="1"/>
  <c r="AK41" i="56"/>
  <c r="AI41" i="56"/>
  <c r="AJ41" i="56"/>
  <c r="AD42" i="58"/>
  <c r="AE42" i="58"/>
  <c r="AM42" i="58" s="1"/>
  <c r="AF42" i="58"/>
  <c r="AG42" i="58"/>
  <c r="AS42" i="58" s="1"/>
  <c r="AH42" i="58"/>
  <c r="AI42" i="58"/>
  <c r="AJ42" i="58"/>
  <c r="AK42" i="58"/>
  <c r="AC42" i="58"/>
  <c r="AD41" i="55"/>
  <c r="AM41" i="55" s="1"/>
  <c r="AE41" i="55"/>
  <c r="AH41" i="55"/>
  <c r="AJ41" i="55"/>
  <c r="AC41" i="55"/>
  <c r="AR41" i="55" s="1"/>
  <c r="AF41" i="55"/>
  <c r="AS41" i="55" s="1"/>
  <c r="AG41" i="55"/>
  <c r="AI41" i="55"/>
  <c r="AK41" i="55"/>
  <c r="AU39" i="57"/>
  <c r="AW39" i="57" s="1"/>
  <c r="D44" i="54"/>
  <c r="B45" i="54"/>
  <c r="AT40" i="55"/>
  <c r="Y43" i="47"/>
  <c r="AM41" i="47"/>
  <c r="AS51" i="46"/>
  <c r="G43" i="55"/>
  <c r="U42" i="55"/>
  <c r="AA42" i="55" s="1"/>
  <c r="H43" i="55"/>
  <c r="K43" i="55"/>
  <c r="A44" i="55"/>
  <c r="N43" i="55"/>
  <c r="V43" i="55"/>
  <c r="W43" i="55" s="1"/>
  <c r="X43" i="55"/>
  <c r="J43" i="55"/>
  <c r="M43" i="55"/>
  <c r="Q43" i="55" s="1"/>
  <c r="Z43" i="55"/>
  <c r="E43" i="55" s="1"/>
  <c r="AP40" i="58"/>
  <c r="AW40" i="58" s="1"/>
  <c r="Q53" i="46"/>
  <c r="Y42" i="57"/>
  <c r="F42" i="57" s="1"/>
  <c r="AO40" i="56"/>
  <c r="F43" i="58"/>
  <c r="R43" i="58"/>
  <c r="R43" i="47"/>
  <c r="AR41" i="47"/>
  <c r="AU41" i="47" s="1"/>
  <c r="AN51" i="46"/>
  <c r="AP39" i="55"/>
  <c r="G43" i="56"/>
  <c r="U42" i="56"/>
  <c r="AA42" i="56" s="1"/>
  <c r="H43" i="56"/>
  <c r="J43" i="56"/>
  <c r="V43" i="56"/>
  <c r="W43" i="56" s="1"/>
  <c r="Y43" i="56" s="1"/>
  <c r="K43" i="56"/>
  <c r="A44" i="56"/>
  <c r="M43" i="56"/>
  <c r="X43" i="56"/>
  <c r="N43" i="56"/>
  <c r="Z43" i="56"/>
  <c r="E43" i="56" s="1"/>
  <c r="F43" i="56" s="1"/>
  <c r="S44" i="56"/>
  <c r="I45" i="56"/>
  <c r="S44" i="57"/>
  <c r="I45" i="57"/>
  <c r="R53" i="46"/>
  <c r="R42" i="57"/>
  <c r="AT40" i="56"/>
  <c r="AJ52" i="46"/>
  <c r="AO52" i="46" s="1"/>
  <c r="AC52" i="46"/>
  <c r="AR52" i="46" s="1"/>
  <c r="AU52" i="46" s="1"/>
  <c r="AW52" i="46" s="1"/>
  <c r="AK52" i="46"/>
  <c r="AY52" i="46" s="1"/>
  <c r="AD52" i="46"/>
  <c r="AM52" i="46" s="1"/>
  <c r="AP52" i="46" s="1"/>
  <c r="AE52" i="46"/>
  <c r="AG52" i="46"/>
  <c r="AN52" i="46" s="1"/>
  <c r="AH52" i="46"/>
  <c r="AI52" i="46"/>
  <c r="AT52" i="46" s="1"/>
  <c r="AF52" i="46"/>
  <c r="AS52" i="46" s="1"/>
  <c r="F42" i="55"/>
  <c r="Q42" i="55"/>
  <c r="AW39" i="55"/>
  <c r="D44" i="46"/>
  <c r="B45" i="46"/>
  <c r="AO41" i="47"/>
  <c r="AY41" i="47"/>
  <c r="S46" i="47"/>
  <c r="I47" i="47"/>
  <c r="M47" i="54"/>
  <c r="E47" i="54" s="1"/>
  <c r="A48" i="54"/>
  <c r="I47" i="54"/>
  <c r="J47" i="54" s="1"/>
  <c r="H46" i="54"/>
  <c r="N46" i="54" s="1"/>
  <c r="K47" i="54"/>
  <c r="AN40" i="55"/>
  <c r="F43" i="47"/>
  <c r="Q43" i="47"/>
  <c r="AM51" i="46"/>
  <c r="AP51" i="46" s="1"/>
  <c r="AW40" i="47"/>
  <c r="Y42" i="56"/>
  <c r="D44" i="55"/>
  <c r="B45" i="55"/>
  <c r="F53" i="46"/>
  <c r="Q42" i="57"/>
  <c r="AN40" i="56"/>
  <c r="AP40" i="56" s="1"/>
  <c r="AP40" i="47"/>
  <c r="G54" i="46"/>
  <c r="J54" i="46"/>
  <c r="V54" i="46"/>
  <c r="W54" i="46" s="1"/>
  <c r="M54" i="46"/>
  <c r="X54" i="46"/>
  <c r="U53" i="46"/>
  <c r="AA53" i="46" s="1"/>
  <c r="H54" i="46"/>
  <c r="Z54" i="46"/>
  <c r="E54" i="46" s="1"/>
  <c r="K54" i="46"/>
  <c r="N54" i="46"/>
  <c r="A55" i="46"/>
  <c r="AF41" i="57"/>
  <c r="AG41" i="57"/>
  <c r="AS41" i="57" s="1"/>
  <c r="AH41" i="57"/>
  <c r="AI41" i="57"/>
  <c r="AJ41" i="57"/>
  <c r="AE41" i="57"/>
  <c r="AM41" i="57" s="1"/>
  <c r="AC41" i="57"/>
  <c r="AD41" i="57"/>
  <c r="AK41" i="57"/>
  <c r="Q43" i="58"/>
  <c r="F46" i="54"/>
  <c r="P46" i="54" s="1"/>
  <c r="AY40" i="55"/>
  <c r="J44" i="47"/>
  <c r="V44" i="47"/>
  <c r="W44" i="47" s="1"/>
  <c r="Y44" i="47" s="1"/>
  <c r="K44" i="47"/>
  <c r="A45" i="47"/>
  <c r="M44" i="47"/>
  <c r="X44" i="47"/>
  <c r="Z44" i="47"/>
  <c r="E44" i="47" s="1"/>
  <c r="U43" i="47"/>
  <c r="AA43" i="47" s="1"/>
  <c r="H44" i="47"/>
  <c r="G44" i="47"/>
  <c r="N44" i="47"/>
  <c r="AN41" i="47"/>
  <c r="AY51" i="46"/>
  <c r="Y42" i="55"/>
  <c r="F42" i="56"/>
  <c r="S45" i="55"/>
  <c r="I46" i="55"/>
  <c r="J43" i="57"/>
  <c r="V43" i="57"/>
  <c r="W43" i="57" s="1"/>
  <c r="K43" i="57"/>
  <c r="A44" i="57"/>
  <c r="M43" i="57"/>
  <c r="X43" i="57"/>
  <c r="N43" i="57"/>
  <c r="R43" i="57" s="1"/>
  <c r="U42" i="57"/>
  <c r="AA42" i="57" s="1"/>
  <c r="H43" i="57"/>
  <c r="G43" i="57"/>
  <c r="Z43" i="57"/>
  <c r="E43" i="57" s="1"/>
  <c r="AS40" i="56"/>
  <c r="AU40" i="56"/>
  <c r="AP40" i="55"/>
  <c r="S46" i="58"/>
  <c r="I47" i="58"/>
  <c r="AU40" i="57"/>
  <c r="AW40" i="57" s="1"/>
  <c r="G44" i="58"/>
  <c r="U43" i="58"/>
  <c r="AA43" i="58" s="1"/>
  <c r="H44" i="58"/>
  <c r="J44" i="58"/>
  <c r="K44" i="58"/>
  <c r="A45" i="58"/>
  <c r="M44" i="58"/>
  <c r="N44" i="58"/>
  <c r="R44" i="58" s="1"/>
  <c r="X44" i="58"/>
  <c r="Z44" i="58"/>
  <c r="E44" i="58" s="1"/>
  <c r="V44" i="58"/>
  <c r="W44" i="58" s="1"/>
  <c r="AR40" i="55"/>
  <c r="AU40" i="55" s="1"/>
  <c r="AW40" i="55" s="1"/>
  <c r="AU51" i="46"/>
  <c r="AW51" i="46" s="1"/>
  <c r="R42" i="55"/>
  <c r="D47" i="56"/>
  <c r="B48" i="56"/>
  <c r="AE42" i="57" l="1"/>
  <c r="AF42" i="57"/>
  <c r="AG42" i="57"/>
  <c r="AS42" i="57" s="1"/>
  <c r="AH42" i="57"/>
  <c r="AN42" i="57" s="1"/>
  <c r="AI42" i="57"/>
  <c r="AD42" i="57"/>
  <c r="AC42" i="57"/>
  <c r="AJ42" i="57"/>
  <c r="AT42" i="57" s="1"/>
  <c r="AK42" i="57"/>
  <c r="Q44" i="58"/>
  <c r="S47" i="58"/>
  <c r="I48" i="58"/>
  <c r="S46" i="55"/>
  <c r="I47" i="55"/>
  <c r="AT41" i="57"/>
  <c r="S45" i="56"/>
  <c r="I46" i="56"/>
  <c r="AO41" i="55"/>
  <c r="AN42" i="58"/>
  <c r="AP42" i="58" s="1"/>
  <c r="AU41" i="56"/>
  <c r="AM42" i="47"/>
  <c r="AC42" i="55"/>
  <c r="AK42" i="55"/>
  <c r="AD42" i="55"/>
  <c r="AG42" i="55"/>
  <c r="AI42" i="55"/>
  <c r="AT42" i="55" s="1"/>
  <c r="AE42" i="55"/>
  <c r="AF42" i="55"/>
  <c r="AS42" i="55" s="1"/>
  <c r="AH42" i="55"/>
  <c r="AJ42" i="55"/>
  <c r="AO42" i="55" s="1"/>
  <c r="AC42" i="56"/>
  <c r="AK42" i="56"/>
  <c r="AD42" i="56"/>
  <c r="AE42" i="56"/>
  <c r="AF42" i="56"/>
  <c r="AG42" i="56"/>
  <c r="AN42" i="56" s="1"/>
  <c r="AJ42" i="56"/>
  <c r="AO42" i="56" s="1"/>
  <c r="AI42" i="56"/>
  <c r="AH42" i="56"/>
  <c r="F44" i="47"/>
  <c r="AN41" i="57"/>
  <c r="AF43" i="47"/>
  <c r="AG43" i="47"/>
  <c r="AS43" i="47" s="1"/>
  <c r="AH43" i="47"/>
  <c r="AN43" i="47" s="1"/>
  <c r="AJ43" i="47"/>
  <c r="AT43" i="47" s="1"/>
  <c r="AE43" i="47"/>
  <c r="AC43" i="47"/>
  <c r="AI43" i="47"/>
  <c r="AD43" i="47"/>
  <c r="AR43" i="47" s="1"/>
  <c r="AK43" i="47"/>
  <c r="AJ43" i="56"/>
  <c r="AO43" i="56" s="1"/>
  <c r="AC43" i="56"/>
  <c r="AR43" i="56" s="1"/>
  <c r="AK43" i="56"/>
  <c r="AD43" i="56"/>
  <c r="AM43" i="56" s="1"/>
  <c r="AE43" i="56"/>
  <c r="AF43" i="56"/>
  <c r="AI43" i="56"/>
  <c r="AG43" i="56"/>
  <c r="AH43" i="56"/>
  <c r="AN41" i="56"/>
  <c r="AP41" i="56" s="1"/>
  <c r="AO42" i="47"/>
  <c r="AY42" i="47"/>
  <c r="S47" i="47"/>
  <c r="I48" i="47"/>
  <c r="Q43" i="57"/>
  <c r="AJ53" i="46"/>
  <c r="AC53" i="46"/>
  <c r="AR53" i="46" s="1"/>
  <c r="AK53" i="46"/>
  <c r="AY53" i="46" s="1"/>
  <c r="AE53" i="46"/>
  <c r="AG53" i="46"/>
  <c r="AI53" i="46"/>
  <c r="AD53" i="46"/>
  <c r="AF53" i="46"/>
  <c r="AS53" i="46" s="1"/>
  <c r="AH53" i="46"/>
  <c r="R43" i="56"/>
  <c r="AC43" i="58"/>
  <c r="AK43" i="58"/>
  <c r="AD43" i="58"/>
  <c r="AE43" i="58"/>
  <c r="AF43" i="58"/>
  <c r="AG43" i="58"/>
  <c r="AS43" i="58" s="1"/>
  <c r="AI43" i="58"/>
  <c r="AJ43" i="58"/>
  <c r="AT43" i="58" s="1"/>
  <c r="AH43" i="58"/>
  <c r="AN43" i="58" s="1"/>
  <c r="AY41" i="55"/>
  <c r="AW40" i="56"/>
  <c r="Y44" i="58"/>
  <c r="F44" i="58" s="1"/>
  <c r="U43" i="57"/>
  <c r="AA43" i="57" s="1"/>
  <c r="H44" i="57"/>
  <c r="J44" i="57"/>
  <c r="V44" i="57"/>
  <c r="W44" i="57" s="1"/>
  <c r="K44" i="57"/>
  <c r="A45" i="57"/>
  <c r="M44" i="57"/>
  <c r="X44" i="57"/>
  <c r="G44" i="57"/>
  <c r="N44" i="57"/>
  <c r="R44" i="57" s="1"/>
  <c r="Z44" i="57"/>
  <c r="E44" i="57" s="1"/>
  <c r="Q44" i="47"/>
  <c r="AO41" i="57"/>
  <c r="AY41" i="57"/>
  <c r="Q54" i="46"/>
  <c r="B46" i="55"/>
  <c r="D45" i="55"/>
  <c r="Y43" i="55"/>
  <c r="F43" i="55" s="1"/>
  <c r="AP41" i="47"/>
  <c r="AT41" i="55"/>
  <c r="AR42" i="58"/>
  <c r="J45" i="47"/>
  <c r="V45" i="47"/>
  <c r="W45" i="47" s="1"/>
  <c r="K45" i="47"/>
  <c r="A46" i="47"/>
  <c r="N45" i="47"/>
  <c r="U44" i="47"/>
  <c r="AA44" i="47" s="1"/>
  <c r="H45" i="47"/>
  <c r="X45" i="47"/>
  <c r="Z45" i="47"/>
  <c r="E45" i="47" s="1"/>
  <c r="M45" i="47"/>
  <c r="G45" i="47"/>
  <c r="AR41" i="57"/>
  <c r="AU41" i="57" s="1"/>
  <c r="AW41" i="57" s="1"/>
  <c r="G55" i="46"/>
  <c r="J55" i="46"/>
  <c r="V55" i="46"/>
  <c r="W55" i="46" s="1"/>
  <c r="M55" i="46"/>
  <c r="Q55" i="46" s="1"/>
  <c r="X55" i="46"/>
  <c r="N55" i="46"/>
  <c r="R55" i="46" s="1"/>
  <c r="A56" i="46"/>
  <c r="U54" i="46"/>
  <c r="AA54" i="46" s="1"/>
  <c r="H55" i="46"/>
  <c r="Z55" i="46"/>
  <c r="E55" i="46" s="1"/>
  <c r="K55" i="46"/>
  <c r="Y54" i="46"/>
  <c r="F54" i="46" s="1"/>
  <c r="B46" i="46"/>
  <c r="D45" i="46"/>
  <c r="Q43" i="56"/>
  <c r="R43" i="55"/>
  <c r="AN41" i="55"/>
  <c r="AP41" i="55" s="1"/>
  <c r="AY42" i="58"/>
  <c r="AO42" i="58"/>
  <c r="AO41" i="56"/>
  <c r="Z45" i="58"/>
  <c r="E45" i="58" s="1"/>
  <c r="G45" i="58"/>
  <c r="U44" i="58"/>
  <c r="AA44" i="58" s="1"/>
  <c r="H45" i="58"/>
  <c r="J45" i="58"/>
  <c r="M45" i="58"/>
  <c r="N45" i="58"/>
  <c r="X45" i="58"/>
  <c r="A46" i="58"/>
  <c r="K45" i="58"/>
  <c r="V45" i="58"/>
  <c r="W45" i="58" s="1"/>
  <c r="Y45" i="58" s="1"/>
  <c r="Y43" i="57"/>
  <c r="F43" i="57" s="1"/>
  <c r="R44" i="47"/>
  <c r="R54" i="46"/>
  <c r="L47" i="54"/>
  <c r="F47" i="54" s="1"/>
  <c r="P47" i="54" s="1"/>
  <c r="S45" i="57"/>
  <c r="I46" i="57"/>
  <c r="G44" i="56"/>
  <c r="U43" i="56"/>
  <c r="AA43" i="56" s="1"/>
  <c r="H44" i="56"/>
  <c r="J44" i="56"/>
  <c r="V44" i="56"/>
  <c r="W44" i="56" s="1"/>
  <c r="N44" i="56"/>
  <c r="M44" i="56"/>
  <c r="X44" i="56"/>
  <c r="K44" i="56"/>
  <c r="A45" i="56"/>
  <c r="Z44" i="56"/>
  <c r="E44" i="56" s="1"/>
  <c r="G44" i="55"/>
  <c r="J44" i="55"/>
  <c r="V44" i="55"/>
  <c r="W44" i="55" s="1"/>
  <c r="M44" i="55"/>
  <c r="Q44" i="55" s="1"/>
  <c r="X44" i="55"/>
  <c r="U43" i="55"/>
  <c r="AA43" i="55" s="1"/>
  <c r="H44" i="55"/>
  <c r="K44" i="55"/>
  <c r="A45" i="55"/>
  <c r="N44" i="55"/>
  <c r="Z44" i="55"/>
  <c r="E44" i="55" s="1"/>
  <c r="AT42" i="58"/>
  <c r="AT41" i="56"/>
  <c r="AS42" i="47"/>
  <c r="AU42" i="47" s="1"/>
  <c r="D48" i="56"/>
  <c r="B49" i="56"/>
  <c r="AP41" i="57"/>
  <c r="I48" i="54"/>
  <c r="J48" i="54" s="1"/>
  <c r="H47" i="54"/>
  <c r="N47" i="54" s="1"/>
  <c r="A49" i="54"/>
  <c r="K48" i="54"/>
  <c r="M48" i="54"/>
  <c r="E48" i="54" s="1"/>
  <c r="AW41" i="47"/>
  <c r="B46" i="54"/>
  <c r="D45" i="54"/>
  <c r="AU41" i="55"/>
  <c r="AY41" i="56"/>
  <c r="AJ44" i="58" l="1"/>
  <c r="AC44" i="58"/>
  <c r="AK44" i="58"/>
  <c r="AD44" i="58"/>
  <c r="AR44" i="58" s="1"/>
  <c r="AE44" i="58"/>
  <c r="AM44" i="58" s="1"/>
  <c r="AF44" i="58"/>
  <c r="AI44" i="58"/>
  <c r="AG44" i="58"/>
  <c r="AH44" i="58"/>
  <c r="AJ43" i="55"/>
  <c r="AC43" i="55"/>
  <c r="AK43" i="55"/>
  <c r="AF43" i="55"/>
  <c r="AS43" i="55" s="1"/>
  <c r="AH43" i="55"/>
  <c r="AD43" i="55"/>
  <c r="AM43" i="55" s="1"/>
  <c r="AE43" i="55"/>
  <c r="AG43" i="55"/>
  <c r="AI43" i="55"/>
  <c r="AT43" i="55" s="1"/>
  <c r="AD43" i="57"/>
  <c r="AE43" i="57"/>
  <c r="AM43" i="57" s="1"/>
  <c r="AF43" i="57"/>
  <c r="AG43" i="57"/>
  <c r="AS43" i="57" s="1"/>
  <c r="AH43" i="57"/>
  <c r="AN43" i="57" s="1"/>
  <c r="AC43" i="57"/>
  <c r="AK43" i="57"/>
  <c r="AJ43" i="57"/>
  <c r="AI43" i="57"/>
  <c r="AW42" i="47"/>
  <c r="AJ54" i="46"/>
  <c r="AC54" i="46"/>
  <c r="AR54" i="46" s="1"/>
  <c r="AU54" i="46" s="1"/>
  <c r="AK54" i="46"/>
  <c r="AY54" i="46" s="1"/>
  <c r="AE54" i="46"/>
  <c r="AG54" i="46"/>
  <c r="AD54" i="46"/>
  <c r="AH54" i="46"/>
  <c r="AI54" i="46"/>
  <c r="AT54" i="46" s="1"/>
  <c r="AF54" i="46"/>
  <c r="AS54" i="46" s="1"/>
  <c r="AW41" i="56"/>
  <c r="AS42" i="56"/>
  <c r="AR42" i="57"/>
  <c r="AU42" i="57" s="1"/>
  <c r="B47" i="54"/>
  <c r="D46" i="54"/>
  <c r="D49" i="56"/>
  <c r="B50" i="56"/>
  <c r="R45" i="47"/>
  <c r="Y44" i="57"/>
  <c r="F44" i="57" s="1"/>
  <c r="AY43" i="58"/>
  <c r="AO43" i="58"/>
  <c r="AY43" i="56"/>
  <c r="AP42" i="47"/>
  <c r="G56" i="46"/>
  <c r="J56" i="46"/>
  <c r="V56" i="46"/>
  <c r="W56" i="46" s="1"/>
  <c r="Y56" i="46" s="1"/>
  <c r="M56" i="46"/>
  <c r="X56" i="46"/>
  <c r="K56" i="46"/>
  <c r="N56" i="46"/>
  <c r="A57" i="46"/>
  <c r="U55" i="46"/>
  <c r="AA55" i="46" s="1"/>
  <c r="H56" i="46"/>
  <c r="Z56" i="46"/>
  <c r="E56" i="46" s="1"/>
  <c r="F56" i="46" s="1"/>
  <c r="S46" i="57"/>
  <c r="I47" i="57"/>
  <c r="N46" i="58"/>
  <c r="Z46" i="58"/>
  <c r="E46" i="58" s="1"/>
  <c r="G46" i="58"/>
  <c r="U45" i="58"/>
  <c r="AA45" i="58" s="1"/>
  <c r="H46" i="58"/>
  <c r="M46" i="58"/>
  <c r="Q46" i="58" s="1"/>
  <c r="X46" i="58"/>
  <c r="A47" i="58"/>
  <c r="J46" i="58"/>
  <c r="K46" i="58"/>
  <c r="V46" i="58"/>
  <c r="W46" i="58" s="1"/>
  <c r="Y46" i="58" s="1"/>
  <c r="F45" i="58"/>
  <c r="Q45" i="47"/>
  <c r="Y45" i="47"/>
  <c r="F45" i="47" s="1"/>
  <c r="AO53" i="46"/>
  <c r="AN43" i="56"/>
  <c r="AO43" i="47"/>
  <c r="AY43" i="47"/>
  <c r="K49" i="54"/>
  <c r="I49" i="54"/>
  <c r="J49" i="54" s="1"/>
  <c r="L49" i="54" s="1"/>
  <c r="A50" i="54"/>
  <c r="M49" i="54"/>
  <c r="E49" i="54" s="1"/>
  <c r="H48" i="54"/>
  <c r="N48" i="54" s="1"/>
  <c r="Q44" i="56"/>
  <c r="B47" i="46"/>
  <c r="D46" i="46"/>
  <c r="D46" i="55"/>
  <c r="B47" i="55"/>
  <c r="AT43" i="56"/>
  <c r="AU43" i="47"/>
  <c r="AM42" i="56"/>
  <c r="AP42" i="56" s="1"/>
  <c r="AN42" i="55"/>
  <c r="I49" i="58"/>
  <c r="S48" i="58"/>
  <c r="U45" i="47"/>
  <c r="AA45" i="47" s="1"/>
  <c r="H46" i="47"/>
  <c r="J46" i="47"/>
  <c r="V46" i="47"/>
  <c r="W46" i="47" s="1"/>
  <c r="M46" i="47"/>
  <c r="X46" i="47"/>
  <c r="G46" i="47"/>
  <c r="A47" i="47"/>
  <c r="Z46" i="47"/>
  <c r="E46" i="47" s="1"/>
  <c r="N46" i="47"/>
  <c r="R46" i="47" s="1"/>
  <c r="K46" i="47"/>
  <c r="Y44" i="55"/>
  <c r="R44" i="56"/>
  <c r="R45" i="58"/>
  <c r="Q44" i="57"/>
  <c r="AM53" i="46"/>
  <c r="S48" i="47"/>
  <c r="I49" i="47"/>
  <c r="AS43" i="56"/>
  <c r="AE44" i="47"/>
  <c r="AF44" i="47"/>
  <c r="AG44" i="47"/>
  <c r="AS44" i="47" s="1"/>
  <c r="AI44" i="47"/>
  <c r="AD44" i="47"/>
  <c r="AC44" i="47"/>
  <c r="AJ44" i="47"/>
  <c r="AT44" i="47" s="1"/>
  <c r="AH44" i="47"/>
  <c r="AN44" i="47" s="1"/>
  <c r="AK44" i="47"/>
  <c r="AY42" i="56"/>
  <c r="AM42" i="55"/>
  <c r="AP42" i="55" s="1"/>
  <c r="S46" i="56"/>
  <c r="I47" i="56"/>
  <c r="F44" i="55"/>
  <c r="L48" i="54"/>
  <c r="F48" i="54" s="1"/>
  <c r="P48" i="54" s="1"/>
  <c r="R44" i="55"/>
  <c r="Y44" i="56"/>
  <c r="F44" i="56" s="1"/>
  <c r="Q45" i="58"/>
  <c r="Y55" i="46"/>
  <c r="G45" i="57"/>
  <c r="U44" i="57"/>
  <c r="AA44" i="57" s="1"/>
  <c r="H45" i="57"/>
  <c r="J45" i="57"/>
  <c r="V45" i="57"/>
  <c r="W45" i="57" s="1"/>
  <c r="Y45" i="57" s="1"/>
  <c r="K45" i="57"/>
  <c r="A46" i="57"/>
  <c r="Z45" i="57"/>
  <c r="E45" i="57" s="1"/>
  <c r="X45" i="57"/>
  <c r="N45" i="57"/>
  <c r="M45" i="57"/>
  <c r="AM43" i="58"/>
  <c r="AP43" i="58" s="1"/>
  <c r="AT53" i="46"/>
  <c r="AR42" i="56"/>
  <c r="AY42" i="55"/>
  <c r="N45" i="56"/>
  <c r="G45" i="56"/>
  <c r="U44" i="56"/>
  <c r="AA44" i="56" s="1"/>
  <c r="H45" i="56"/>
  <c r="M45" i="56"/>
  <c r="Q45" i="56" s="1"/>
  <c r="X45" i="56"/>
  <c r="J45" i="56"/>
  <c r="K45" i="56"/>
  <c r="A46" i="56"/>
  <c r="V45" i="56"/>
  <c r="W45" i="56" s="1"/>
  <c r="Z45" i="56"/>
  <c r="E45" i="56" s="1"/>
  <c r="AU43" i="56"/>
  <c r="AW43" i="56" s="1"/>
  <c r="AU53" i="46"/>
  <c r="I48" i="55"/>
  <c r="S47" i="55"/>
  <c r="AW41" i="55"/>
  <c r="N45" i="55"/>
  <c r="K45" i="55"/>
  <c r="A46" i="55"/>
  <c r="V45" i="55"/>
  <c r="W45" i="55" s="1"/>
  <c r="X45" i="55"/>
  <c r="G45" i="55"/>
  <c r="U44" i="55"/>
  <c r="AA44" i="55" s="1"/>
  <c r="H45" i="55"/>
  <c r="J45" i="55"/>
  <c r="M45" i="55"/>
  <c r="Z45" i="55"/>
  <c r="E45" i="55" s="1"/>
  <c r="F55" i="46"/>
  <c r="AU42" i="58"/>
  <c r="AW42" i="58" s="1"/>
  <c r="AR43" i="58"/>
  <c r="AU43" i="58" s="1"/>
  <c r="AN53" i="46"/>
  <c r="AP43" i="56"/>
  <c r="AM43" i="47"/>
  <c r="AP43" i="47" s="1"/>
  <c r="AT42" i="56"/>
  <c r="AR42" i="55"/>
  <c r="AU42" i="55" s="1"/>
  <c r="AW42" i="55" s="1"/>
  <c r="AY42" i="57"/>
  <c r="AO42" i="57"/>
  <c r="AM42" i="57"/>
  <c r="AD45" i="47" l="1"/>
  <c r="AR45" i="47" s="1"/>
  <c r="AE45" i="47"/>
  <c r="AF45" i="47"/>
  <c r="AH45" i="47"/>
  <c r="AC45" i="47"/>
  <c r="AK45" i="47"/>
  <c r="AG45" i="47"/>
  <c r="AS45" i="47" s="1"/>
  <c r="AJ45" i="47"/>
  <c r="AI45" i="47"/>
  <c r="AC44" i="57"/>
  <c r="AK44" i="57"/>
  <c r="AD44" i="57"/>
  <c r="AR44" i="57" s="1"/>
  <c r="AE44" i="57"/>
  <c r="AF44" i="57"/>
  <c r="AG44" i="57"/>
  <c r="AS44" i="57" s="1"/>
  <c r="AJ44" i="57"/>
  <c r="AT44" i="57" s="1"/>
  <c r="AH44" i="57"/>
  <c r="AI44" i="57"/>
  <c r="AI44" i="56"/>
  <c r="AJ44" i="56"/>
  <c r="AO44" i="56" s="1"/>
  <c r="AC44" i="56"/>
  <c r="AK44" i="56"/>
  <c r="AD44" i="56"/>
  <c r="AM44" i="56" s="1"/>
  <c r="AE44" i="56"/>
  <c r="AH44" i="56"/>
  <c r="AF44" i="56"/>
  <c r="AG44" i="56"/>
  <c r="D47" i="55"/>
  <c r="B48" i="55"/>
  <c r="AP42" i="57"/>
  <c r="AW43" i="58"/>
  <c r="S48" i="55"/>
  <c r="I49" i="55"/>
  <c r="F49" i="54"/>
  <c r="P49" i="54" s="1"/>
  <c r="Q56" i="46"/>
  <c r="AW42" i="57"/>
  <c r="AS44" i="58"/>
  <c r="Q45" i="57"/>
  <c r="F45" i="55"/>
  <c r="N46" i="55"/>
  <c r="U45" i="55"/>
  <c r="AA45" i="55" s="1"/>
  <c r="H46" i="55"/>
  <c r="J46" i="55"/>
  <c r="V46" i="55"/>
  <c r="W46" i="55" s="1"/>
  <c r="Y46" i="55" s="1"/>
  <c r="M46" i="55"/>
  <c r="A47" i="55"/>
  <c r="G46" i="55"/>
  <c r="X46" i="55"/>
  <c r="K46" i="55"/>
  <c r="Z46" i="55"/>
  <c r="E46" i="55" s="1"/>
  <c r="R45" i="57"/>
  <c r="I48" i="56"/>
  <c r="S47" i="56"/>
  <c r="AR44" i="47"/>
  <c r="AU44" i="47" s="1"/>
  <c r="AW44" i="47" s="1"/>
  <c r="AP53" i="46"/>
  <c r="G47" i="47"/>
  <c r="U46" i="47"/>
  <c r="AA46" i="47" s="1"/>
  <c r="H47" i="47"/>
  <c r="K47" i="47"/>
  <c r="A48" i="47"/>
  <c r="Z47" i="47"/>
  <c r="E47" i="47" s="1"/>
  <c r="X47" i="47"/>
  <c r="J47" i="47"/>
  <c r="N47" i="47"/>
  <c r="R47" i="47" s="1"/>
  <c r="V47" i="47"/>
  <c r="W47" i="47" s="1"/>
  <c r="M47" i="47"/>
  <c r="AI45" i="58"/>
  <c r="AJ45" i="58"/>
  <c r="AC45" i="58"/>
  <c r="AK45" i="58"/>
  <c r="AD45" i="58"/>
  <c r="AR45" i="58" s="1"/>
  <c r="AE45" i="58"/>
  <c r="AM45" i="58" s="1"/>
  <c r="AF45" i="58"/>
  <c r="AG45" i="58"/>
  <c r="AS45" i="58" s="1"/>
  <c r="AH45" i="58"/>
  <c r="AN45" i="58" s="1"/>
  <c r="AO54" i="46"/>
  <c r="I50" i="47"/>
  <c r="S49" i="47"/>
  <c r="I50" i="58"/>
  <c r="S49" i="58"/>
  <c r="G57" i="46"/>
  <c r="J57" i="46"/>
  <c r="V57" i="46"/>
  <c r="W57" i="46" s="1"/>
  <c r="M57" i="46"/>
  <c r="Q57" i="46" s="1"/>
  <c r="X57" i="46"/>
  <c r="U56" i="46"/>
  <c r="AA56" i="46" s="1"/>
  <c r="H57" i="46"/>
  <c r="Z57" i="46"/>
  <c r="E57" i="46" s="1"/>
  <c r="K57" i="46"/>
  <c r="N57" i="46"/>
  <c r="A58" i="46"/>
  <c r="D50" i="56"/>
  <c r="B51" i="56"/>
  <c r="AY43" i="55"/>
  <c r="AW53" i="46"/>
  <c r="M50" i="54"/>
  <c r="E50" i="54" s="1"/>
  <c r="K50" i="54"/>
  <c r="H49" i="54"/>
  <c r="N49" i="54" s="1"/>
  <c r="I50" i="54"/>
  <c r="J50" i="54" s="1"/>
  <c r="A51" i="54"/>
  <c r="Y45" i="55"/>
  <c r="M46" i="56"/>
  <c r="X46" i="56"/>
  <c r="N46" i="56"/>
  <c r="G46" i="56"/>
  <c r="U45" i="56"/>
  <c r="AA45" i="56" s="1"/>
  <c r="H46" i="56"/>
  <c r="K46" i="56"/>
  <c r="A47" i="56"/>
  <c r="J46" i="56"/>
  <c r="V46" i="56"/>
  <c r="W46" i="56" s="1"/>
  <c r="Y46" i="56" s="1"/>
  <c r="Z46" i="56"/>
  <c r="E46" i="56" s="1"/>
  <c r="F46" i="56" s="1"/>
  <c r="B48" i="46"/>
  <c r="D47" i="46"/>
  <c r="F46" i="58"/>
  <c r="R56" i="46"/>
  <c r="AR43" i="57"/>
  <c r="AR43" i="55"/>
  <c r="AU43" i="55" s="1"/>
  <c r="AY44" i="58"/>
  <c r="AO44" i="58"/>
  <c r="AJ56" i="46"/>
  <c r="AO56" i="46" s="1"/>
  <c r="AC56" i="46"/>
  <c r="AR56" i="46" s="1"/>
  <c r="AU56" i="46" s="1"/>
  <c r="AK56" i="46"/>
  <c r="AE56" i="46"/>
  <c r="AG56" i="46"/>
  <c r="AD56" i="46"/>
  <c r="AF56" i="46"/>
  <c r="AS56" i="46" s="1"/>
  <c r="AH56" i="46"/>
  <c r="AI56" i="46"/>
  <c r="AT56" i="46" s="1"/>
  <c r="AI44" i="55"/>
  <c r="AT44" i="55" s="1"/>
  <c r="AJ44" i="55"/>
  <c r="AE44" i="55"/>
  <c r="AG44" i="55"/>
  <c r="AC44" i="55"/>
  <c r="AR44" i="55" s="1"/>
  <c r="AD44" i="55"/>
  <c r="AF44" i="55"/>
  <c r="AS44" i="55" s="1"/>
  <c r="AH44" i="55"/>
  <c r="AK44" i="55"/>
  <c r="AY44" i="55" s="1"/>
  <c r="Q45" i="55"/>
  <c r="R45" i="56"/>
  <c r="G46" i="57"/>
  <c r="U45" i="57"/>
  <c r="AA45" i="57" s="1"/>
  <c r="H46" i="57"/>
  <c r="J46" i="57"/>
  <c r="V46" i="57"/>
  <c r="W46" i="57" s="1"/>
  <c r="N46" i="57"/>
  <c r="R46" i="57" s="1"/>
  <c r="K46" i="57"/>
  <c r="A47" i="57"/>
  <c r="M46" i="57"/>
  <c r="X46" i="57"/>
  <c r="Z46" i="57"/>
  <c r="E46" i="57" s="1"/>
  <c r="Q46" i="47"/>
  <c r="R46" i="58"/>
  <c r="AM54" i="46"/>
  <c r="AP54" i="46" s="1"/>
  <c r="AW54" i="46" s="1"/>
  <c r="AT43" i="57"/>
  <c r="AO43" i="55"/>
  <c r="AJ55" i="46"/>
  <c r="AC55" i="46"/>
  <c r="AR55" i="46" s="1"/>
  <c r="AK55" i="46"/>
  <c r="AY55" i="46" s="1"/>
  <c r="AE55" i="46"/>
  <c r="AG55" i="46"/>
  <c r="AN55" i="46" s="1"/>
  <c r="AF55" i="46"/>
  <c r="AH55" i="46"/>
  <c r="AI55" i="46"/>
  <c r="AD55" i="46"/>
  <c r="AM55" i="46" s="1"/>
  <c r="Y45" i="56"/>
  <c r="F45" i="56" s="1"/>
  <c r="R45" i="55"/>
  <c r="F45" i="57"/>
  <c r="AU42" i="56"/>
  <c r="AW42" i="56" s="1"/>
  <c r="AY44" i="47"/>
  <c r="AO44" i="47"/>
  <c r="AM44" i="47"/>
  <c r="AP44" i="47" s="1"/>
  <c r="Y46" i="47"/>
  <c r="F46" i="47" s="1"/>
  <c r="AW43" i="47"/>
  <c r="M47" i="58"/>
  <c r="X47" i="58"/>
  <c r="N47" i="58"/>
  <c r="Z47" i="58"/>
  <c r="E47" i="58" s="1"/>
  <c r="G47" i="58"/>
  <c r="U46" i="58"/>
  <c r="AA46" i="58" s="1"/>
  <c r="H47" i="58"/>
  <c r="A48" i="58"/>
  <c r="J47" i="58"/>
  <c r="K47" i="58"/>
  <c r="V47" i="58"/>
  <c r="W47" i="58" s="1"/>
  <c r="S47" i="57"/>
  <c r="I48" i="57"/>
  <c r="D47" i="54"/>
  <c r="B48" i="54"/>
  <c r="AN54" i="46"/>
  <c r="AY43" i="57"/>
  <c r="AO43" i="57"/>
  <c r="AP43" i="57" s="1"/>
  <c r="AN43" i="55"/>
  <c r="AP43" i="55" s="1"/>
  <c r="AN44" i="58"/>
  <c r="AP44" i="58" s="1"/>
  <c r="AT44" i="58"/>
  <c r="AU44" i="58" s="1"/>
  <c r="AW44" i="58" s="1"/>
  <c r="AC46" i="47" l="1"/>
  <c r="AK46" i="47"/>
  <c r="AD46" i="47"/>
  <c r="AE46" i="47"/>
  <c r="AM46" i="47" s="1"/>
  <c r="AG46" i="47"/>
  <c r="AJ46" i="47"/>
  <c r="AH46" i="47"/>
  <c r="AN46" i="47" s="1"/>
  <c r="AI46" i="47"/>
  <c r="AF46" i="47"/>
  <c r="AH45" i="56"/>
  <c r="AI45" i="56"/>
  <c r="AJ45" i="56"/>
  <c r="AO45" i="56" s="1"/>
  <c r="AC45" i="56"/>
  <c r="AK45" i="56"/>
  <c r="AD45" i="56"/>
  <c r="AM45" i="56" s="1"/>
  <c r="AP45" i="56" s="1"/>
  <c r="AG45" i="56"/>
  <c r="AN45" i="56" s="1"/>
  <c r="AE45" i="56"/>
  <c r="AF45" i="56"/>
  <c r="AJ45" i="57"/>
  <c r="AC45" i="57"/>
  <c r="AK45" i="57"/>
  <c r="AD45" i="57"/>
  <c r="AE45" i="57"/>
  <c r="AM45" i="57" s="1"/>
  <c r="AF45" i="57"/>
  <c r="AI45" i="57"/>
  <c r="AG45" i="57"/>
  <c r="AH45" i="57"/>
  <c r="AN45" i="57" s="1"/>
  <c r="S50" i="47"/>
  <c r="I51" i="47"/>
  <c r="AI45" i="55"/>
  <c r="AT45" i="55" s="1"/>
  <c r="AD45" i="55"/>
  <c r="AF45" i="55"/>
  <c r="AS45" i="55" s="1"/>
  <c r="AG45" i="55"/>
  <c r="AH45" i="55"/>
  <c r="AJ45" i="55"/>
  <c r="AO45" i="55" s="1"/>
  <c r="AK45" i="55"/>
  <c r="AC45" i="55"/>
  <c r="AR45" i="55" s="1"/>
  <c r="AE45" i="55"/>
  <c r="Y47" i="58"/>
  <c r="R47" i="58"/>
  <c r="AS55" i="46"/>
  <c r="AO44" i="55"/>
  <c r="AY56" i="46"/>
  <c r="AH46" i="58"/>
  <c r="AI46" i="58"/>
  <c r="AJ46" i="58"/>
  <c r="AT46" i="58" s="1"/>
  <c r="AC46" i="58"/>
  <c r="AK46" i="58"/>
  <c r="AD46" i="58"/>
  <c r="AE46" i="58"/>
  <c r="AM46" i="58" s="1"/>
  <c r="AF46" i="58"/>
  <c r="AG46" i="58"/>
  <c r="L50" i="54"/>
  <c r="D51" i="56"/>
  <c r="B52" i="56"/>
  <c r="R46" i="55"/>
  <c r="AT45" i="47"/>
  <c r="Q47" i="58"/>
  <c r="Y46" i="57"/>
  <c r="B49" i="46"/>
  <c r="D48" i="46"/>
  <c r="G58" i="46"/>
  <c r="J58" i="46"/>
  <c r="V58" i="46"/>
  <c r="W58" i="46" s="1"/>
  <c r="M58" i="46"/>
  <c r="Q58" i="46" s="1"/>
  <c r="X58" i="46"/>
  <c r="U57" i="46"/>
  <c r="AA57" i="46" s="1"/>
  <c r="H58" i="46"/>
  <c r="Z58" i="46"/>
  <c r="E58" i="46" s="1"/>
  <c r="K58" i="46"/>
  <c r="N58" i="46"/>
  <c r="R58" i="46" s="1"/>
  <c r="A59" i="46"/>
  <c r="Y57" i="46"/>
  <c r="M47" i="55"/>
  <c r="X47" i="55"/>
  <c r="G47" i="55"/>
  <c r="V47" i="55"/>
  <c r="W47" i="55" s="1"/>
  <c r="H47" i="55"/>
  <c r="J47" i="55"/>
  <c r="U46" i="55"/>
  <c r="AA46" i="55" s="1"/>
  <c r="K47" i="55"/>
  <c r="A48" i="55"/>
  <c r="N47" i="55"/>
  <c r="R47" i="55" s="1"/>
  <c r="Z47" i="55"/>
  <c r="E47" i="55" s="1"/>
  <c r="AY44" i="56"/>
  <c r="AY45" i="47"/>
  <c r="AO45" i="47"/>
  <c r="K48" i="58"/>
  <c r="A49" i="58"/>
  <c r="M48" i="58"/>
  <c r="X48" i="58"/>
  <c r="N48" i="58"/>
  <c r="R48" i="58" s="1"/>
  <c r="Z48" i="58"/>
  <c r="E48" i="58" s="1"/>
  <c r="G48" i="58"/>
  <c r="U47" i="58"/>
  <c r="AA47" i="58" s="1"/>
  <c r="H48" i="58"/>
  <c r="J48" i="58"/>
  <c r="V48" i="58"/>
  <c r="W48" i="58" s="1"/>
  <c r="AG46" i="56"/>
  <c r="AH46" i="56"/>
  <c r="AI46" i="56"/>
  <c r="AJ46" i="56"/>
  <c r="AC46" i="56"/>
  <c r="AK46" i="56"/>
  <c r="AF46" i="56"/>
  <c r="AS46" i="56" s="1"/>
  <c r="AE46" i="56"/>
  <c r="AD46" i="56"/>
  <c r="AM46" i="56" s="1"/>
  <c r="R46" i="56"/>
  <c r="F50" i="54"/>
  <c r="P50" i="54" s="1"/>
  <c r="R57" i="46"/>
  <c r="AT45" i="58"/>
  <c r="AU45" i="58" s="1"/>
  <c r="AW45" i="58" s="1"/>
  <c r="Z48" i="47"/>
  <c r="E48" i="47" s="1"/>
  <c r="F48" i="47" s="1"/>
  <c r="G48" i="47"/>
  <c r="U47" i="47"/>
  <c r="AA47" i="47" s="1"/>
  <c r="H48" i="47"/>
  <c r="J48" i="47"/>
  <c r="V48" i="47"/>
  <c r="W48" i="47" s="1"/>
  <c r="Y48" i="47" s="1"/>
  <c r="N48" i="47"/>
  <c r="X48" i="47"/>
  <c r="A49" i="47"/>
  <c r="K48" i="47"/>
  <c r="M48" i="47"/>
  <c r="I49" i="56"/>
  <c r="S48" i="56"/>
  <c r="Q46" i="55"/>
  <c r="B49" i="55"/>
  <c r="D48" i="55"/>
  <c r="AR44" i="56"/>
  <c r="AM44" i="57"/>
  <c r="F46" i="57"/>
  <c r="AM44" i="55"/>
  <c r="AU44" i="57"/>
  <c r="AN45" i="47"/>
  <c r="B49" i="54"/>
  <c r="D48" i="54"/>
  <c r="AU44" i="55"/>
  <c r="AM56" i="46"/>
  <c r="AW43" i="55"/>
  <c r="Q46" i="56"/>
  <c r="F57" i="46"/>
  <c r="Q47" i="47"/>
  <c r="AN44" i="56"/>
  <c r="AT44" i="56"/>
  <c r="AY44" i="57"/>
  <c r="AO44" i="57"/>
  <c r="AP44" i="56"/>
  <c r="AP55" i="46"/>
  <c r="AO55" i="46"/>
  <c r="S48" i="57"/>
  <c r="I49" i="57"/>
  <c r="AT55" i="46"/>
  <c r="AU55" i="46" s="1"/>
  <c r="AW55" i="46" s="1"/>
  <c r="Q46" i="57"/>
  <c r="AN44" i="55"/>
  <c r="AN56" i="46"/>
  <c r="AU43" i="57"/>
  <c r="AW43" i="57" s="1"/>
  <c r="K47" i="56"/>
  <c r="A48" i="56"/>
  <c r="M47" i="56"/>
  <c r="X47" i="56"/>
  <c r="N47" i="56"/>
  <c r="R47" i="56" s="1"/>
  <c r="G47" i="56"/>
  <c r="J47" i="56"/>
  <c r="V47" i="56"/>
  <c r="W47" i="56" s="1"/>
  <c r="Y47" i="56" s="1"/>
  <c r="U46" i="56"/>
  <c r="AA46" i="56" s="1"/>
  <c r="H47" i="56"/>
  <c r="Z47" i="56"/>
  <c r="E47" i="56" s="1"/>
  <c r="I51" i="58"/>
  <c r="S50" i="58"/>
  <c r="Y47" i="47"/>
  <c r="F47" i="47" s="1"/>
  <c r="F46" i="55"/>
  <c r="AS44" i="56"/>
  <c r="AM45" i="47"/>
  <c r="AP45" i="47" s="1"/>
  <c r="AY45" i="58"/>
  <c r="AO45" i="58"/>
  <c r="F47" i="58"/>
  <c r="N47" i="57"/>
  <c r="G47" i="57"/>
  <c r="U46" i="57"/>
  <c r="AA46" i="57" s="1"/>
  <c r="H47" i="57"/>
  <c r="M47" i="57"/>
  <c r="X47" i="57"/>
  <c r="J47" i="57"/>
  <c r="K47" i="57"/>
  <c r="A48" i="57"/>
  <c r="V47" i="57"/>
  <c r="W47" i="57" s="1"/>
  <c r="Y47" i="57" s="1"/>
  <c r="Z47" i="57"/>
  <c r="E47" i="57" s="1"/>
  <c r="F47" i="57" s="1"/>
  <c r="A52" i="54"/>
  <c r="I51" i="54"/>
  <c r="J51" i="54" s="1"/>
  <c r="M51" i="54"/>
  <c r="E51" i="54" s="1"/>
  <c r="K51" i="54"/>
  <c r="H50" i="54"/>
  <c r="N50" i="54" s="1"/>
  <c r="AP45" i="58"/>
  <c r="I50" i="55"/>
  <c r="S49" i="55"/>
  <c r="AN44" i="57"/>
  <c r="AU45" i="47"/>
  <c r="AW45" i="47" s="1"/>
  <c r="AJ47" i="47" l="1"/>
  <c r="AC47" i="47"/>
  <c r="AK47" i="47"/>
  <c r="AD47" i="47"/>
  <c r="AR47" i="47" s="1"/>
  <c r="AF47" i="47"/>
  <c r="AI47" i="47"/>
  <c r="AE47" i="47"/>
  <c r="AM47" i="47" s="1"/>
  <c r="AH47" i="47"/>
  <c r="AN47" i="47" s="1"/>
  <c r="AG47" i="47"/>
  <c r="M48" i="57"/>
  <c r="X48" i="57"/>
  <c r="N48" i="57"/>
  <c r="G48" i="57"/>
  <c r="U47" i="57"/>
  <c r="AA47" i="57" s="1"/>
  <c r="H48" i="57"/>
  <c r="K48" i="57"/>
  <c r="A49" i="57"/>
  <c r="V48" i="57"/>
  <c r="W48" i="57" s="1"/>
  <c r="Y48" i="57" s="1"/>
  <c r="J48" i="57"/>
  <c r="Z48" i="57"/>
  <c r="E48" i="57" s="1"/>
  <c r="F48" i="57" s="1"/>
  <c r="L51" i="54"/>
  <c r="Q47" i="57"/>
  <c r="AT46" i="56"/>
  <c r="F48" i="58"/>
  <c r="Y47" i="55"/>
  <c r="D52" i="56"/>
  <c r="B53" i="56"/>
  <c r="AM45" i="55"/>
  <c r="AH47" i="57"/>
  <c r="AN47" i="57" s="1"/>
  <c r="AI47" i="57"/>
  <c r="AJ47" i="57"/>
  <c r="AT47" i="57" s="1"/>
  <c r="AC47" i="57"/>
  <c r="AK47" i="57"/>
  <c r="AD47" i="57"/>
  <c r="AG47" i="57"/>
  <c r="AF47" i="57"/>
  <c r="AE47" i="57"/>
  <c r="AM47" i="57" s="1"/>
  <c r="AH46" i="55"/>
  <c r="AC46" i="55"/>
  <c r="AR46" i="55" s="1"/>
  <c r="AK46" i="55"/>
  <c r="AY46" i="55" s="1"/>
  <c r="AE46" i="55"/>
  <c r="AD46" i="55"/>
  <c r="AM46" i="55" s="1"/>
  <c r="AF46" i="55"/>
  <c r="AG46" i="55"/>
  <c r="AN46" i="55" s="1"/>
  <c r="AI46" i="55"/>
  <c r="AT46" i="55" s="1"/>
  <c r="AJ46" i="55"/>
  <c r="AP44" i="55"/>
  <c r="AW44" i="55" s="1"/>
  <c r="I50" i="56"/>
  <c r="S49" i="56"/>
  <c r="AN46" i="56"/>
  <c r="B50" i="46"/>
  <c r="D49" i="46"/>
  <c r="AU45" i="55"/>
  <c r="I52" i="47"/>
  <c r="S51" i="47"/>
  <c r="AR45" i="57"/>
  <c r="AY45" i="56"/>
  <c r="AT46" i="47"/>
  <c r="AI46" i="57"/>
  <c r="AJ46" i="57"/>
  <c r="AC46" i="57"/>
  <c r="AK46" i="57"/>
  <c r="AD46" i="57"/>
  <c r="AE46" i="57"/>
  <c r="AM46" i="57" s="1"/>
  <c r="AH46" i="57"/>
  <c r="AF46" i="57"/>
  <c r="AG46" i="57"/>
  <c r="AS46" i="57" s="1"/>
  <c r="Q48" i="47"/>
  <c r="Y48" i="58"/>
  <c r="Q48" i="58"/>
  <c r="K48" i="55"/>
  <c r="A49" i="55"/>
  <c r="U47" i="55"/>
  <c r="AA47" i="55" s="1"/>
  <c r="H48" i="55"/>
  <c r="X48" i="55"/>
  <c r="J48" i="55"/>
  <c r="M48" i="55"/>
  <c r="Q48" i="55" s="1"/>
  <c r="N48" i="55"/>
  <c r="R48" i="55" s="1"/>
  <c r="G48" i="55"/>
  <c r="V48" i="55"/>
  <c r="W48" i="55" s="1"/>
  <c r="Z48" i="55"/>
  <c r="E48" i="55" s="1"/>
  <c r="Q47" i="55"/>
  <c r="AS46" i="58"/>
  <c r="AN46" i="58"/>
  <c r="AY45" i="55"/>
  <c r="AY45" i="57"/>
  <c r="AO45" i="57"/>
  <c r="AP45" i="57" s="1"/>
  <c r="AR45" i="56"/>
  <c r="AS46" i="47"/>
  <c r="F47" i="55"/>
  <c r="AP56" i="46"/>
  <c r="AW56" i="46" s="1"/>
  <c r="AP44" i="57"/>
  <c r="J49" i="58"/>
  <c r="K49" i="58"/>
  <c r="A50" i="58"/>
  <c r="M49" i="58"/>
  <c r="X49" i="58"/>
  <c r="N49" i="58"/>
  <c r="Z49" i="58"/>
  <c r="E49" i="58" s="1"/>
  <c r="F49" i="58" s="1"/>
  <c r="U48" i="58"/>
  <c r="AA48" i="58" s="1"/>
  <c r="G49" i="58"/>
  <c r="H49" i="58"/>
  <c r="V49" i="58"/>
  <c r="W49" i="58" s="1"/>
  <c r="Y49" i="58" s="1"/>
  <c r="H51" i="54"/>
  <c r="N51" i="54" s="1"/>
  <c r="K52" i="54"/>
  <c r="M52" i="54"/>
  <c r="E52" i="54" s="1"/>
  <c r="I52" i="54"/>
  <c r="J52" i="54" s="1"/>
  <c r="A53" i="54"/>
  <c r="R47" i="57"/>
  <c r="AU44" i="56"/>
  <c r="AW44" i="56" s="1"/>
  <c r="AI48" i="47"/>
  <c r="AJ48" i="47"/>
  <c r="AT48" i="47" s="1"/>
  <c r="AC48" i="47"/>
  <c r="AK48" i="47"/>
  <c r="AE48" i="47"/>
  <c r="AM48" i="47" s="1"/>
  <c r="AH48" i="47"/>
  <c r="AN48" i="47" s="1"/>
  <c r="AD48" i="47"/>
  <c r="AF48" i="47"/>
  <c r="AG48" i="47"/>
  <c r="AY46" i="56"/>
  <c r="AT45" i="57"/>
  <c r="AT45" i="56"/>
  <c r="AR46" i="47"/>
  <c r="AU46" i="47" s="1"/>
  <c r="AW44" i="57"/>
  <c r="S50" i="55"/>
  <c r="I51" i="55"/>
  <c r="AG47" i="58"/>
  <c r="AH47" i="58"/>
  <c r="AN47" i="58" s="1"/>
  <c r="AI47" i="58"/>
  <c r="AJ47" i="58"/>
  <c r="AT47" i="58" s="1"/>
  <c r="AC47" i="58"/>
  <c r="AK47" i="58"/>
  <c r="AD47" i="58"/>
  <c r="AE47" i="58"/>
  <c r="AF47" i="58"/>
  <c r="S51" i="58"/>
  <c r="I52" i="58"/>
  <c r="N49" i="47"/>
  <c r="R49" i="47" s="1"/>
  <c r="Z49" i="47"/>
  <c r="E49" i="47" s="1"/>
  <c r="G49" i="47"/>
  <c r="M49" i="47"/>
  <c r="X49" i="47"/>
  <c r="A50" i="47"/>
  <c r="H49" i="47"/>
  <c r="K49" i="47"/>
  <c r="U48" i="47"/>
  <c r="AA48" i="47" s="1"/>
  <c r="V49" i="47"/>
  <c r="W49" i="47" s="1"/>
  <c r="Y49" i="47" s="1"/>
  <c r="J49" i="47"/>
  <c r="F47" i="56"/>
  <c r="Q47" i="56"/>
  <c r="I50" i="57"/>
  <c r="S49" i="57"/>
  <c r="AR46" i="56"/>
  <c r="G59" i="46"/>
  <c r="J59" i="46"/>
  <c r="V59" i="46"/>
  <c r="W59" i="46" s="1"/>
  <c r="Y59" i="46" s="1"/>
  <c r="M59" i="46"/>
  <c r="X59" i="46"/>
  <c r="U58" i="46"/>
  <c r="AA58" i="46" s="1"/>
  <c r="H59" i="46"/>
  <c r="Z59" i="46"/>
  <c r="E59" i="46" s="1"/>
  <c r="N59" i="46"/>
  <c r="R59" i="46" s="1"/>
  <c r="A60" i="46"/>
  <c r="K59" i="46"/>
  <c r="Y58" i="46"/>
  <c r="AR46" i="58"/>
  <c r="AU46" i="58" s="1"/>
  <c r="AN45" i="55"/>
  <c r="AS45" i="57"/>
  <c r="AS45" i="56"/>
  <c r="AY46" i="47"/>
  <c r="AO46" i="47"/>
  <c r="AP46" i="47" s="1"/>
  <c r="AJ57" i="46"/>
  <c r="AO57" i="46" s="1"/>
  <c r="AC57" i="46"/>
  <c r="AR57" i="46" s="1"/>
  <c r="AK57" i="46"/>
  <c r="AE57" i="46"/>
  <c r="AG57" i="46"/>
  <c r="AD57" i="46"/>
  <c r="AF57" i="46"/>
  <c r="AS57" i="46" s="1"/>
  <c r="AI57" i="46"/>
  <c r="AT57" i="46" s="1"/>
  <c r="AH57" i="46"/>
  <c r="F58" i="46"/>
  <c r="F51" i="54"/>
  <c r="P51" i="54" s="1"/>
  <c r="J48" i="56"/>
  <c r="V48" i="56"/>
  <c r="W48" i="56" s="1"/>
  <c r="K48" i="56"/>
  <c r="A49" i="56"/>
  <c r="M48" i="56"/>
  <c r="Q48" i="56" s="1"/>
  <c r="X48" i="56"/>
  <c r="N48" i="56"/>
  <c r="R48" i="56" s="1"/>
  <c r="U47" i="56"/>
  <c r="AA47" i="56" s="1"/>
  <c r="H48" i="56"/>
  <c r="G48" i="56"/>
  <c r="Z48" i="56"/>
  <c r="E48" i="56" s="1"/>
  <c r="D49" i="54"/>
  <c r="B50" i="54"/>
  <c r="B50" i="55"/>
  <c r="D49" i="55"/>
  <c r="R48" i="47"/>
  <c r="AO46" i="56"/>
  <c r="AP46" i="56" s="1"/>
  <c r="AO46" i="58"/>
  <c r="AP46" i="58" s="1"/>
  <c r="AY46" i="58"/>
  <c r="I53" i="47" l="1"/>
  <c r="S52" i="47"/>
  <c r="F48" i="56"/>
  <c r="AM57" i="46"/>
  <c r="AP57" i="46" s="1"/>
  <c r="F59" i="46"/>
  <c r="AU46" i="56"/>
  <c r="AW46" i="56" s="1"/>
  <c r="S52" i="58"/>
  <c r="I53" i="58"/>
  <c r="AY48" i="47"/>
  <c r="AO48" i="47"/>
  <c r="L52" i="54"/>
  <c r="F52" i="54" s="1"/>
  <c r="P52" i="54" s="1"/>
  <c r="AT46" i="57"/>
  <c r="AO46" i="55"/>
  <c r="D50" i="54"/>
  <c r="B51" i="54"/>
  <c r="F49" i="47"/>
  <c r="AY46" i="57"/>
  <c r="AO46" i="57"/>
  <c r="AU46" i="55"/>
  <c r="AW46" i="55" s="1"/>
  <c r="Y48" i="56"/>
  <c r="AE49" i="58"/>
  <c r="AM49" i="58" s="1"/>
  <c r="AF49" i="58"/>
  <c r="AG49" i="58"/>
  <c r="AH49" i="58"/>
  <c r="AN49" i="58" s="1"/>
  <c r="AI49" i="58"/>
  <c r="AC49" i="58"/>
  <c r="AD49" i="58"/>
  <c r="AJ49" i="58"/>
  <c r="AK49" i="58"/>
  <c r="AP48" i="47"/>
  <c r="AN57" i="46"/>
  <c r="I51" i="57"/>
  <c r="S50" i="57"/>
  <c r="M50" i="47"/>
  <c r="X50" i="47"/>
  <c r="N50" i="47"/>
  <c r="R50" i="47" s="1"/>
  <c r="Z50" i="47"/>
  <c r="E50" i="47" s="1"/>
  <c r="F50" i="47" s="1"/>
  <c r="U49" i="47"/>
  <c r="AA49" i="47" s="1"/>
  <c r="H50" i="47"/>
  <c r="K50" i="47"/>
  <c r="A51" i="47"/>
  <c r="G50" i="47"/>
  <c r="V50" i="47"/>
  <c r="W50" i="47" s="1"/>
  <c r="Y50" i="47" s="1"/>
  <c r="J50" i="47"/>
  <c r="AS47" i="58"/>
  <c r="R49" i="58"/>
  <c r="AG47" i="55"/>
  <c r="AD47" i="55"/>
  <c r="AM47" i="55" s="1"/>
  <c r="AH47" i="55"/>
  <c r="AI47" i="55"/>
  <c r="AT47" i="55" s="1"/>
  <c r="AJ47" i="55"/>
  <c r="AK47" i="55"/>
  <c r="AY47" i="55" s="1"/>
  <c r="AC47" i="55"/>
  <c r="AR47" i="55" s="1"/>
  <c r="AE47" i="55"/>
  <c r="AF47" i="55"/>
  <c r="AS47" i="55" s="1"/>
  <c r="B51" i="46"/>
  <c r="D50" i="46"/>
  <c r="AP45" i="55"/>
  <c r="AW45" i="55" s="1"/>
  <c r="AG48" i="57"/>
  <c r="AH48" i="57"/>
  <c r="AN48" i="57" s="1"/>
  <c r="AI48" i="57"/>
  <c r="AJ48" i="57"/>
  <c r="AC48" i="57"/>
  <c r="AK48" i="57"/>
  <c r="AF48" i="57"/>
  <c r="AD48" i="57"/>
  <c r="AE48" i="57"/>
  <c r="R48" i="57"/>
  <c r="S50" i="56"/>
  <c r="I51" i="56"/>
  <c r="AF48" i="58"/>
  <c r="AG48" i="58"/>
  <c r="AS48" i="58" s="1"/>
  <c r="AH48" i="58"/>
  <c r="AI48" i="58"/>
  <c r="AJ48" i="58"/>
  <c r="AT48" i="58" s="1"/>
  <c r="AC48" i="58"/>
  <c r="AD48" i="58"/>
  <c r="AE48" i="58"/>
  <c r="AM48" i="58" s="1"/>
  <c r="AK48" i="58"/>
  <c r="A54" i="54"/>
  <c r="I53" i="54"/>
  <c r="J53" i="54" s="1"/>
  <c r="M53" i="54"/>
  <c r="E53" i="54" s="1"/>
  <c r="H52" i="54"/>
  <c r="N52" i="54" s="1"/>
  <c r="K53" i="54"/>
  <c r="AY57" i="46"/>
  <c r="AW46" i="58"/>
  <c r="AM47" i="58"/>
  <c r="S51" i="55"/>
  <c r="I52" i="55"/>
  <c r="AS48" i="47"/>
  <c r="F48" i="55"/>
  <c r="AN46" i="57"/>
  <c r="AS46" i="55"/>
  <c r="AS47" i="57"/>
  <c r="D53" i="56"/>
  <c r="B54" i="56"/>
  <c r="AO47" i="47"/>
  <c r="AP47" i="47" s="1"/>
  <c r="AY47" i="47"/>
  <c r="G60" i="46"/>
  <c r="M60" i="46"/>
  <c r="X60" i="46"/>
  <c r="V60" i="46"/>
  <c r="W60" i="46" s="1"/>
  <c r="Y60" i="46" s="1"/>
  <c r="A61" i="46"/>
  <c r="H60" i="46"/>
  <c r="K60" i="46"/>
  <c r="Z60" i="46"/>
  <c r="E60" i="46" s="1"/>
  <c r="N60" i="46"/>
  <c r="R60" i="46" s="1"/>
  <c r="U59" i="46"/>
  <c r="AA59" i="46" s="1"/>
  <c r="J60" i="46"/>
  <c r="AW46" i="47"/>
  <c r="AJ58" i="46"/>
  <c r="AC58" i="46"/>
  <c r="AR58" i="46" s="1"/>
  <c r="AK58" i="46"/>
  <c r="AE58" i="46"/>
  <c r="AG58" i="46"/>
  <c r="AN58" i="46" s="1"/>
  <c r="AH58" i="46"/>
  <c r="AI58" i="46"/>
  <c r="AT58" i="46" s="1"/>
  <c r="AD58" i="46"/>
  <c r="AM58" i="46" s="1"/>
  <c r="AF58" i="46"/>
  <c r="AU57" i="46"/>
  <c r="AW57" i="46" s="1"/>
  <c r="Q59" i="46"/>
  <c r="AF47" i="56"/>
  <c r="AG47" i="56"/>
  <c r="AN47" i="56" s="1"/>
  <c r="AH47" i="56"/>
  <c r="AI47" i="56"/>
  <c r="AJ47" i="56"/>
  <c r="AO47" i="56" s="1"/>
  <c r="AE47" i="56"/>
  <c r="AC47" i="56"/>
  <c r="AR47" i="56" s="1"/>
  <c r="AD47" i="56"/>
  <c r="AM47" i="56" s="1"/>
  <c r="AK47" i="56"/>
  <c r="Q49" i="47"/>
  <c r="AR47" i="58"/>
  <c r="AU47" i="58" s="1"/>
  <c r="Q49" i="58"/>
  <c r="AU45" i="56"/>
  <c r="AW45" i="56" s="1"/>
  <c r="Y48" i="55"/>
  <c r="J49" i="55"/>
  <c r="V49" i="55"/>
  <c r="W49" i="55" s="1"/>
  <c r="G49" i="55"/>
  <c r="K49" i="55"/>
  <c r="A50" i="55"/>
  <c r="M49" i="55"/>
  <c r="N49" i="55"/>
  <c r="U48" i="55"/>
  <c r="AA48" i="55" s="1"/>
  <c r="H49" i="55"/>
  <c r="X49" i="55"/>
  <c r="Z49" i="55"/>
  <c r="E49" i="55" s="1"/>
  <c r="AP46" i="57"/>
  <c r="AP46" i="55"/>
  <c r="AR47" i="57"/>
  <c r="AU47" i="57" s="1"/>
  <c r="Q48" i="57"/>
  <c r="J49" i="56"/>
  <c r="V49" i="56"/>
  <c r="W49" i="56" s="1"/>
  <c r="Y49" i="56" s="1"/>
  <c r="K49" i="56"/>
  <c r="A50" i="56"/>
  <c r="M49" i="56"/>
  <c r="Q49" i="56" s="1"/>
  <c r="X49" i="56"/>
  <c r="N49" i="56"/>
  <c r="U48" i="56"/>
  <c r="AA48" i="56" s="1"/>
  <c r="H49" i="56"/>
  <c r="G49" i="56"/>
  <c r="Z49" i="56"/>
  <c r="E49" i="56" s="1"/>
  <c r="D50" i="55"/>
  <c r="B51" i="55"/>
  <c r="AO47" i="58"/>
  <c r="AY47" i="58"/>
  <c r="AR48" i="47"/>
  <c r="AU48" i="47" s="1"/>
  <c r="AW48" i="47" s="1"/>
  <c r="J50" i="58"/>
  <c r="K50" i="58"/>
  <c r="A51" i="58"/>
  <c r="M50" i="58"/>
  <c r="Q50" i="58" s="1"/>
  <c r="X50" i="58"/>
  <c r="N50" i="58"/>
  <c r="U49" i="58"/>
  <c r="AA49" i="58" s="1"/>
  <c r="Z50" i="58"/>
  <c r="E50" i="58" s="1"/>
  <c r="G50" i="58"/>
  <c r="H50" i="58"/>
  <c r="V50" i="58"/>
  <c r="W50" i="58" s="1"/>
  <c r="AR46" i="57"/>
  <c r="AU45" i="57"/>
  <c r="AW45" i="57" s="1"/>
  <c r="AO47" i="57"/>
  <c r="AP47" i="57" s="1"/>
  <c r="AY47" i="57"/>
  <c r="K49" i="57"/>
  <c r="A50" i="57"/>
  <c r="M49" i="57"/>
  <c r="X49" i="57"/>
  <c r="N49" i="57"/>
  <c r="R49" i="57" s="1"/>
  <c r="G49" i="57"/>
  <c r="J49" i="57"/>
  <c r="V49" i="57"/>
  <c r="W49" i="57" s="1"/>
  <c r="H49" i="57"/>
  <c r="U48" i="57"/>
  <c r="AA48" i="57" s="1"/>
  <c r="Z49" i="57"/>
  <c r="E49" i="57" s="1"/>
  <c r="AS47" i="47"/>
  <c r="AU47" i="47" s="1"/>
  <c r="AW47" i="47" s="1"/>
  <c r="AT47" i="47"/>
  <c r="AU46" i="57" l="1"/>
  <c r="AW46" i="57" s="1"/>
  <c r="U49" i="56"/>
  <c r="AA49" i="56" s="1"/>
  <c r="H50" i="56"/>
  <c r="J50" i="56"/>
  <c r="V50" i="56"/>
  <c r="W50" i="56" s="1"/>
  <c r="Y50" i="56" s="1"/>
  <c r="K50" i="56"/>
  <c r="A51" i="56"/>
  <c r="M50" i="56"/>
  <c r="X50" i="56"/>
  <c r="G50" i="56"/>
  <c r="N50" i="56"/>
  <c r="Z50" i="56"/>
  <c r="E50" i="56" s="1"/>
  <c r="AY47" i="56"/>
  <c r="AS47" i="56"/>
  <c r="AU47" i="56" s="1"/>
  <c r="AW47" i="56" s="1"/>
  <c r="F60" i="46"/>
  <c r="AM48" i="57"/>
  <c r="AS48" i="57"/>
  <c r="AO47" i="55"/>
  <c r="AT49" i="58"/>
  <c r="AF48" i="55"/>
  <c r="AS48" i="55" s="1"/>
  <c r="AC48" i="55"/>
  <c r="AR48" i="55" s="1"/>
  <c r="AK48" i="55"/>
  <c r="AI48" i="55"/>
  <c r="AJ48" i="55"/>
  <c r="AO48" i="55" s="1"/>
  <c r="AD48" i="55"/>
  <c r="AM48" i="55" s="1"/>
  <c r="AE48" i="55"/>
  <c r="AG48" i="55"/>
  <c r="AH48" i="55"/>
  <c r="AY49" i="58"/>
  <c r="AO49" i="58"/>
  <c r="AP49" i="58" s="1"/>
  <c r="Y50" i="58"/>
  <c r="U50" i="58"/>
  <c r="AA50" i="58" s="1"/>
  <c r="H51" i="58"/>
  <c r="J51" i="58"/>
  <c r="K51" i="58"/>
  <c r="A52" i="58"/>
  <c r="M51" i="58"/>
  <c r="Q51" i="58" s="1"/>
  <c r="X51" i="58"/>
  <c r="Z51" i="58"/>
  <c r="E51" i="58" s="1"/>
  <c r="G51" i="58"/>
  <c r="N51" i="58"/>
  <c r="V51" i="58"/>
  <c r="W51" i="58" s="1"/>
  <c r="Y51" i="58" s="1"/>
  <c r="F49" i="56"/>
  <c r="Y49" i="55"/>
  <c r="F49" i="55" s="1"/>
  <c r="AP47" i="56"/>
  <c r="AY58" i="46"/>
  <c r="S52" i="55"/>
  <c r="I53" i="55"/>
  <c r="L53" i="54"/>
  <c r="F53" i="54" s="1"/>
  <c r="P53" i="54" s="1"/>
  <c r="AN48" i="58"/>
  <c r="AR48" i="57"/>
  <c r="AU48" i="57" s="1"/>
  <c r="Q50" i="47"/>
  <c r="AR49" i="58"/>
  <c r="AU49" i="58" s="1"/>
  <c r="AJ59" i="46"/>
  <c r="AC59" i="46"/>
  <c r="AK59" i="46"/>
  <c r="AG59" i="46"/>
  <c r="AE59" i="46"/>
  <c r="AF59" i="46"/>
  <c r="AS59" i="46" s="1"/>
  <c r="AH59" i="46"/>
  <c r="AD59" i="46"/>
  <c r="AM59" i="46" s="1"/>
  <c r="AI59" i="46"/>
  <c r="AT59" i="46" s="1"/>
  <c r="D51" i="55"/>
  <c r="B52" i="55"/>
  <c r="Q49" i="57"/>
  <c r="D54" i="56"/>
  <c r="B55" i="56"/>
  <c r="J50" i="57"/>
  <c r="V50" i="57"/>
  <c r="W50" i="57" s="1"/>
  <c r="Y50" i="57" s="1"/>
  <c r="K50" i="57"/>
  <c r="A51" i="57"/>
  <c r="M50" i="57"/>
  <c r="X50" i="57"/>
  <c r="N50" i="57"/>
  <c r="R50" i="57" s="1"/>
  <c r="Z50" i="57"/>
  <c r="E50" i="57" s="1"/>
  <c r="G50" i="57"/>
  <c r="U49" i="57"/>
  <c r="AA49" i="57" s="1"/>
  <c r="H50" i="57"/>
  <c r="AS58" i="46"/>
  <c r="AO58" i="46"/>
  <c r="G61" i="46"/>
  <c r="M61" i="46"/>
  <c r="X61" i="46"/>
  <c r="U60" i="46"/>
  <c r="AA60" i="46" s="1"/>
  <c r="H61" i="46"/>
  <c r="J61" i="46"/>
  <c r="K61" i="46"/>
  <c r="Z61" i="46"/>
  <c r="E61" i="46" s="1"/>
  <c r="A62" i="46"/>
  <c r="N61" i="46"/>
  <c r="V61" i="46"/>
  <c r="W61" i="46" s="1"/>
  <c r="AP47" i="58"/>
  <c r="AW47" i="58" s="1"/>
  <c r="AO48" i="58"/>
  <c r="AP48" i="58" s="1"/>
  <c r="AY48" i="58"/>
  <c r="AO48" i="57"/>
  <c r="AY48" i="57"/>
  <c r="B52" i="46"/>
  <c r="D51" i="46"/>
  <c r="AP47" i="55"/>
  <c r="I52" i="57"/>
  <c r="S51" i="57"/>
  <c r="AE48" i="56"/>
  <c r="AF48" i="56"/>
  <c r="AG48" i="56"/>
  <c r="AH48" i="56"/>
  <c r="AI48" i="56"/>
  <c r="AD48" i="56"/>
  <c r="AM48" i="56" s="1"/>
  <c r="AC48" i="56"/>
  <c r="AR48" i="56" s="1"/>
  <c r="AJ48" i="56"/>
  <c r="AO48" i="56" s="1"/>
  <c r="AK48" i="56"/>
  <c r="K51" i="47"/>
  <c r="A52" i="47"/>
  <c r="M51" i="47"/>
  <c r="Q51" i="47" s="1"/>
  <c r="X51" i="47"/>
  <c r="N51" i="47"/>
  <c r="R51" i="47" s="1"/>
  <c r="G51" i="47"/>
  <c r="J51" i="47"/>
  <c r="V51" i="47"/>
  <c r="W51" i="47" s="1"/>
  <c r="H51" i="47"/>
  <c r="Z51" i="47"/>
  <c r="E51" i="47" s="1"/>
  <c r="U50" i="47"/>
  <c r="AA50" i="47" s="1"/>
  <c r="F50" i="58"/>
  <c r="R49" i="55"/>
  <c r="AP58" i="46"/>
  <c r="S51" i="56"/>
  <c r="I52" i="56"/>
  <c r="AN47" i="55"/>
  <c r="I54" i="54"/>
  <c r="J54" i="54" s="1"/>
  <c r="H53" i="54"/>
  <c r="N53" i="54" s="1"/>
  <c r="K54" i="54"/>
  <c r="M54" i="54"/>
  <c r="E54" i="54" s="1"/>
  <c r="A55" i="54"/>
  <c r="Y49" i="57"/>
  <c r="F49" i="57" s="1"/>
  <c r="R49" i="56"/>
  <c r="AW47" i="57"/>
  <c r="Q49" i="55"/>
  <c r="AT47" i="56"/>
  <c r="AR48" i="58"/>
  <c r="AU48" i="58" s="1"/>
  <c r="AT48" i="57"/>
  <c r="AS49" i="58"/>
  <c r="AH49" i="47"/>
  <c r="AI49" i="47"/>
  <c r="AJ49" i="47"/>
  <c r="AT49" i="47" s="1"/>
  <c r="AD49" i="47"/>
  <c r="AG49" i="47"/>
  <c r="AS49" i="47" s="1"/>
  <c r="AC49" i="47"/>
  <c r="AE49" i="47"/>
  <c r="AF49" i="47"/>
  <c r="AK49" i="47"/>
  <c r="AU58" i="46"/>
  <c r="AW58" i="46" s="1"/>
  <c r="R50" i="58"/>
  <c r="M50" i="55"/>
  <c r="N50" i="55"/>
  <c r="R50" i="55" s="1"/>
  <c r="G50" i="55"/>
  <c r="U49" i="55"/>
  <c r="AA49" i="55" s="1"/>
  <c r="H50" i="55"/>
  <c r="V50" i="55"/>
  <c r="W50" i="55" s="1"/>
  <c r="J50" i="55"/>
  <c r="A51" i="55"/>
  <c r="K50" i="55"/>
  <c r="X50" i="55"/>
  <c r="Z50" i="55"/>
  <c r="E50" i="55" s="1"/>
  <c r="Q60" i="46"/>
  <c r="AU47" i="55"/>
  <c r="AG50" i="47"/>
  <c r="AS50" i="47" s="1"/>
  <c r="AH50" i="47"/>
  <c r="AN50" i="47" s="1"/>
  <c r="AI50" i="47"/>
  <c r="AC50" i="47"/>
  <c r="AK50" i="47"/>
  <c r="AF50" i="47"/>
  <c r="AD50" i="47"/>
  <c r="AE50" i="47"/>
  <c r="AM50" i="47" s="1"/>
  <c r="AJ50" i="47"/>
  <c r="B52" i="54"/>
  <c r="D51" i="54"/>
  <c r="S53" i="58"/>
  <c r="I54" i="58"/>
  <c r="I54" i="47"/>
  <c r="S53" i="47"/>
  <c r="AF49" i="57" l="1"/>
  <c r="AG49" i="57"/>
  <c r="AH49" i="57"/>
  <c r="AN49" i="57" s="1"/>
  <c r="AI49" i="57"/>
  <c r="AJ49" i="57"/>
  <c r="AT49" i="57" s="1"/>
  <c r="AE49" i="57"/>
  <c r="AM49" i="57" s="1"/>
  <c r="AC49" i="57"/>
  <c r="AD49" i="57"/>
  <c r="AK49" i="57"/>
  <c r="AE49" i="55"/>
  <c r="AJ49" i="55"/>
  <c r="AK49" i="55"/>
  <c r="AY49" i="55" s="1"/>
  <c r="AC49" i="55"/>
  <c r="AD49" i="55"/>
  <c r="AM49" i="55" s="1"/>
  <c r="AF49" i="55"/>
  <c r="AS49" i="55" s="1"/>
  <c r="AG49" i="55"/>
  <c r="AN49" i="55" s="1"/>
  <c r="AH49" i="55"/>
  <c r="AI49" i="55"/>
  <c r="L54" i="54"/>
  <c r="F50" i="57"/>
  <c r="AD49" i="56"/>
  <c r="AE49" i="56"/>
  <c r="AF49" i="56"/>
  <c r="AS49" i="56" s="1"/>
  <c r="AG49" i="56"/>
  <c r="AN49" i="56" s="1"/>
  <c r="AH49" i="56"/>
  <c r="AC49" i="56"/>
  <c r="AK49" i="56"/>
  <c r="AJ49" i="56"/>
  <c r="AO49" i="56" s="1"/>
  <c r="AI49" i="56"/>
  <c r="AT49" i="56" s="1"/>
  <c r="AN48" i="55"/>
  <c r="AP48" i="55" s="1"/>
  <c r="M51" i="55"/>
  <c r="Q51" i="55" s="1"/>
  <c r="X51" i="55"/>
  <c r="N51" i="55"/>
  <c r="G51" i="55"/>
  <c r="U50" i="55"/>
  <c r="AA50" i="55" s="1"/>
  <c r="H51" i="55"/>
  <c r="J51" i="55"/>
  <c r="V51" i="55"/>
  <c r="W51" i="55" s="1"/>
  <c r="Y51" i="55" s="1"/>
  <c r="A52" i="55"/>
  <c r="K51" i="55"/>
  <c r="Z51" i="55"/>
  <c r="E51" i="55" s="1"/>
  <c r="J52" i="47"/>
  <c r="V52" i="47"/>
  <c r="W52" i="47" s="1"/>
  <c r="K52" i="47"/>
  <c r="A53" i="47"/>
  <c r="M52" i="47"/>
  <c r="Q52" i="47" s="1"/>
  <c r="X52" i="47"/>
  <c r="Z52" i="47"/>
  <c r="E52" i="47" s="1"/>
  <c r="G52" i="47"/>
  <c r="H52" i="47"/>
  <c r="N52" i="47"/>
  <c r="R52" i="47" s="1"/>
  <c r="U51" i="47"/>
  <c r="AA51" i="47" s="1"/>
  <c r="AT48" i="56"/>
  <c r="R61" i="46"/>
  <c r="Q61" i="46"/>
  <c r="F50" i="56"/>
  <c r="S54" i="58"/>
  <c r="I55" i="58"/>
  <c r="AO50" i="47"/>
  <c r="AY50" i="47"/>
  <c r="AW48" i="58"/>
  <c r="AP59" i="46"/>
  <c r="AD50" i="58"/>
  <c r="AR50" i="58" s="1"/>
  <c r="AE50" i="58"/>
  <c r="AF50" i="58"/>
  <c r="AG50" i="58"/>
  <c r="AS50" i="58" s="1"/>
  <c r="AH50" i="58"/>
  <c r="AN50" i="58" s="1"/>
  <c r="AC50" i="58"/>
  <c r="AI50" i="58"/>
  <c r="AJ50" i="58"/>
  <c r="AT50" i="58" s="1"/>
  <c r="AK50" i="58"/>
  <c r="AR49" i="47"/>
  <c r="AU49" i="47" s="1"/>
  <c r="Y61" i="46"/>
  <c r="D55" i="56"/>
  <c r="B56" i="56"/>
  <c r="B53" i="46"/>
  <c r="D52" i="46"/>
  <c r="G62" i="46"/>
  <c r="M62" i="46"/>
  <c r="X62" i="46"/>
  <c r="K62" i="46"/>
  <c r="N62" i="46"/>
  <c r="Z62" i="46"/>
  <c r="E62" i="46" s="1"/>
  <c r="A63" i="46"/>
  <c r="U61" i="46"/>
  <c r="AA61" i="46" s="1"/>
  <c r="H62" i="46"/>
  <c r="V62" i="46"/>
  <c r="W62" i="46" s="1"/>
  <c r="Y62" i="46" s="1"/>
  <c r="J62" i="46"/>
  <c r="AN59" i="46"/>
  <c r="R51" i="58"/>
  <c r="R50" i="56"/>
  <c r="AU48" i="55"/>
  <c r="AW48" i="57"/>
  <c r="S52" i="56"/>
  <c r="I53" i="56"/>
  <c r="AW47" i="55"/>
  <c r="AN49" i="47"/>
  <c r="Y51" i="47"/>
  <c r="F51" i="47" s="1"/>
  <c r="AN48" i="56"/>
  <c r="F61" i="46"/>
  <c r="Q50" i="57"/>
  <c r="D52" i="55"/>
  <c r="B53" i="55"/>
  <c r="AY59" i="46"/>
  <c r="I54" i="55"/>
  <c r="S53" i="55"/>
  <c r="AP48" i="57"/>
  <c r="AW49" i="58"/>
  <c r="S52" i="57"/>
  <c r="I53" i="57"/>
  <c r="G52" i="58"/>
  <c r="U51" i="58"/>
  <c r="AA51" i="58" s="1"/>
  <c r="H52" i="58"/>
  <c r="J52" i="58"/>
  <c r="K52" i="58"/>
  <c r="A53" i="58"/>
  <c r="Z52" i="58"/>
  <c r="E52" i="58" s="1"/>
  <c r="F52" i="58" s="1"/>
  <c r="M52" i="58"/>
  <c r="Q52" i="58" s="1"/>
  <c r="N52" i="58"/>
  <c r="R52" i="58" s="1"/>
  <c r="X52" i="58"/>
  <c r="V52" i="58"/>
  <c r="W52" i="58" s="1"/>
  <c r="Y52" i="58" s="1"/>
  <c r="AP48" i="56"/>
  <c r="AP50" i="47"/>
  <c r="Y50" i="55"/>
  <c r="AO49" i="47"/>
  <c r="AY49" i="47"/>
  <c r="AR50" i="47"/>
  <c r="A56" i="54"/>
  <c r="H54" i="54"/>
  <c r="N54" i="54" s="1"/>
  <c r="I55" i="54"/>
  <c r="J55" i="54" s="1"/>
  <c r="M55" i="54"/>
  <c r="E55" i="54" s="1"/>
  <c r="K55" i="54"/>
  <c r="AS48" i="56"/>
  <c r="AU48" i="56" s="1"/>
  <c r="AW48" i="56" s="1"/>
  <c r="J51" i="57"/>
  <c r="V51" i="57"/>
  <c r="W51" i="57" s="1"/>
  <c r="Y51" i="57" s="1"/>
  <c r="K51" i="57"/>
  <c r="A52" i="57"/>
  <c r="M51" i="57"/>
  <c r="X51" i="57"/>
  <c r="N51" i="57"/>
  <c r="U50" i="57"/>
  <c r="AA50" i="57" s="1"/>
  <c r="H51" i="57"/>
  <c r="G51" i="57"/>
  <c r="Z51" i="57"/>
  <c r="E51" i="57" s="1"/>
  <c r="AR59" i="46"/>
  <c r="AU59" i="46" s="1"/>
  <c r="F51" i="58"/>
  <c r="AT48" i="55"/>
  <c r="F50" i="55"/>
  <c r="G51" i="56"/>
  <c r="U50" i="56"/>
  <c r="AA50" i="56" s="1"/>
  <c r="H51" i="56"/>
  <c r="J51" i="56"/>
  <c r="V51" i="56"/>
  <c r="W51" i="56" s="1"/>
  <c r="K51" i="56"/>
  <c r="A52" i="56"/>
  <c r="N51" i="56"/>
  <c r="R51" i="56" s="1"/>
  <c r="X51" i="56"/>
  <c r="M51" i="56"/>
  <c r="Q51" i="56" s="1"/>
  <c r="Z51" i="56"/>
  <c r="E51" i="56" s="1"/>
  <c r="Q50" i="55"/>
  <c r="D52" i="54"/>
  <c r="B53" i="54"/>
  <c r="AT50" i="47"/>
  <c r="S54" i="47"/>
  <c r="I55" i="47"/>
  <c r="AM49" i="47"/>
  <c r="F54" i="54"/>
  <c r="P54" i="54" s="1"/>
  <c r="AY48" i="56"/>
  <c r="AO59" i="46"/>
  <c r="AY48" i="55"/>
  <c r="AJ60" i="46"/>
  <c r="AC60" i="46"/>
  <c r="AR60" i="46" s="1"/>
  <c r="AK60" i="46"/>
  <c r="AY60" i="46" s="1"/>
  <c r="AG60" i="46"/>
  <c r="AN60" i="46" s="1"/>
  <c r="AH60" i="46"/>
  <c r="AI60" i="46"/>
  <c r="AD60" i="46"/>
  <c r="AM60" i="46" s="1"/>
  <c r="AE60" i="46"/>
  <c r="AF60" i="46"/>
  <c r="AS60" i="46" s="1"/>
  <c r="Q50" i="56"/>
  <c r="AF51" i="47" l="1"/>
  <c r="AG51" i="47"/>
  <c r="AH51" i="47"/>
  <c r="AN51" i="47" s="1"/>
  <c r="AJ51" i="47"/>
  <c r="AE51" i="47"/>
  <c r="AD51" i="47"/>
  <c r="AR51" i="47" s="1"/>
  <c r="AI51" i="47"/>
  <c r="AK51" i="47"/>
  <c r="AC51" i="47"/>
  <c r="S53" i="57"/>
  <c r="I54" i="57"/>
  <c r="Q62" i="46"/>
  <c r="AY50" i="58"/>
  <c r="AO50" i="58"/>
  <c r="AU50" i="58"/>
  <c r="AR49" i="57"/>
  <c r="AJ52" i="58"/>
  <c r="AC52" i="58"/>
  <c r="AK52" i="58"/>
  <c r="AD52" i="58"/>
  <c r="AR52" i="58" s="1"/>
  <c r="AE52" i="58"/>
  <c r="AF52" i="58"/>
  <c r="AG52" i="58"/>
  <c r="AS52" i="58" s="1"/>
  <c r="AH52" i="58"/>
  <c r="AI52" i="58"/>
  <c r="K52" i="55"/>
  <c r="A53" i="55"/>
  <c r="M52" i="55"/>
  <c r="X52" i="55"/>
  <c r="N52" i="55"/>
  <c r="R52" i="55" s="1"/>
  <c r="G52" i="55"/>
  <c r="U51" i="55"/>
  <c r="AA51" i="55" s="1"/>
  <c r="H52" i="55"/>
  <c r="J52" i="55"/>
  <c r="V52" i="55"/>
  <c r="W52" i="55" s="1"/>
  <c r="Z52" i="55"/>
  <c r="E52" i="55" s="1"/>
  <c r="J53" i="47"/>
  <c r="V53" i="47"/>
  <c r="W53" i="47" s="1"/>
  <c r="K53" i="47"/>
  <c r="A54" i="47"/>
  <c r="N53" i="47"/>
  <c r="U52" i="47"/>
  <c r="AA52" i="47" s="1"/>
  <c r="H53" i="47"/>
  <c r="G53" i="47"/>
  <c r="M53" i="47"/>
  <c r="X53" i="47"/>
  <c r="Z53" i="47"/>
  <c r="E53" i="47" s="1"/>
  <c r="B54" i="54"/>
  <c r="D53" i="54"/>
  <c r="G52" i="56"/>
  <c r="U51" i="56"/>
  <c r="AA51" i="56" s="1"/>
  <c r="H52" i="56"/>
  <c r="J52" i="56"/>
  <c r="V52" i="56"/>
  <c r="W52" i="56" s="1"/>
  <c r="Y52" i="56" s="1"/>
  <c r="N52" i="56"/>
  <c r="K52" i="56"/>
  <c r="A53" i="56"/>
  <c r="M52" i="56"/>
  <c r="X52" i="56"/>
  <c r="Z52" i="56"/>
  <c r="E52" i="56" s="1"/>
  <c r="F52" i="56" s="1"/>
  <c r="F55" i="54"/>
  <c r="P55" i="54" s="1"/>
  <c r="G63" i="46"/>
  <c r="M63" i="46"/>
  <c r="X63" i="46"/>
  <c r="N63" i="46"/>
  <c r="Z63" i="46"/>
  <c r="E63" i="46" s="1"/>
  <c r="F63" i="46" s="1"/>
  <c r="A64" i="46"/>
  <c r="U62" i="46"/>
  <c r="AA62" i="46" s="1"/>
  <c r="H63" i="46"/>
  <c r="V63" i="46"/>
  <c r="W63" i="46" s="1"/>
  <c r="Y63" i="46" s="1"/>
  <c r="J63" i="46"/>
  <c r="K63" i="46"/>
  <c r="B54" i="46"/>
  <c r="D53" i="46"/>
  <c r="AM49" i="56"/>
  <c r="AP49" i="56" s="1"/>
  <c r="AR49" i="55"/>
  <c r="AU49" i="55" s="1"/>
  <c r="AW48" i="55"/>
  <c r="AC51" i="58"/>
  <c r="AK51" i="58"/>
  <c r="AD51" i="58"/>
  <c r="AE51" i="58"/>
  <c r="AM51" i="58" s="1"/>
  <c r="AF51" i="58"/>
  <c r="AG51" i="58"/>
  <c r="AS51" i="58" s="1"/>
  <c r="AH51" i="58"/>
  <c r="AN51" i="58" s="1"/>
  <c r="AI51" i="58"/>
  <c r="AJ51" i="58"/>
  <c r="L55" i="54"/>
  <c r="F62" i="46"/>
  <c r="D56" i="56"/>
  <c r="B57" i="56"/>
  <c r="Y52" i="47"/>
  <c r="F52" i="47" s="1"/>
  <c r="AE50" i="57"/>
  <c r="AM50" i="57" s="1"/>
  <c r="AF50" i="57"/>
  <c r="AG50" i="57"/>
  <c r="AH50" i="57"/>
  <c r="AI50" i="57"/>
  <c r="AD50" i="57"/>
  <c r="AK50" i="57"/>
  <c r="AC50" i="57"/>
  <c r="AJ50" i="57"/>
  <c r="AT50" i="57" s="1"/>
  <c r="R51" i="57"/>
  <c r="AW59" i="46"/>
  <c r="U51" i="57"/>
  <c r="AA51" i="57" s="1"/>
  <c r="H52" i="57"/>
  <c r="J52" i="57"/>
  <c r="V52" i="57"/>
  <c r="W52" i="57" s="1"/>
  <c r="K52" i="57"/>
  <c r="A53" i="57"/>
  <c r="M52" i="57"/>
  <c r="X52" i="57"/>
  <c r="G52" i="57"/>
  <c r="Z52" i="57"/>
  <c r="E52" i="57" s="1"/>
  <c r="N52" i="57"/>
  <c r="I55" i="55"/>
  <c r="S54" i="55"/>
  <c r="R62" i="46"/>
  <c r="S55" i="58"/>
  <c r="I56" i="58"/>
  <c r="AY49" i="56"/>
  <c r="AO49" i="55"/>
  <c r="AP49" i="55" s="1"/>
  <c r="S55" i="47"/>
  <c r="I56" i="47"/>
  <c r="Z53" i="58"/>
  <c r="E53" i="58" s="1"/>
  <c r="G53" i="58"/>
  <c r="U52" i="58"/>
  <c r="AA52" i="58" s="1"/>
  <c r="H53" i="58"/>
  <c r="J53" i="58"/>
  <c r="K53" i="58"/>
  <c r="M53" i="58"/>
  <c r="N53" i="58"/>
  <c r="R53" i="58" s="1"/>
  <c r="X53" i="58"/>
  <c r="A54" i="58"/>
  <c r="V53" i="58"/>
  <c r="W53" i="58" s="1"/>
  <c r="AJ61" i="46"/>
  <c r="AO61" i="46" s="1"/>
  <c r="AC61" i="46"/>
  <c r="AK61" i="46"/>
  <c r="AG61" i="46"/>
  <c r="AE61" i="46"/>
  <c r="AF61" i="46"/>
  <c r="AS61" i="46" s="1"/>
  <c r="AH61" i="46"/>
  <c r="AD61" i="46"/>
  <c r="AI61" i="46"/>
  <c r="AT61" i="46" s="1"/>
  <c r="Q51" i="57"/>
  <c r="AT60" i="46"/>
  <c r="Y51" i="56"/>
  <c r="F51" i="56" s="1"/>
  <c r="F51" i="57"/>
  <c r="I56" i="54"/>
  <c r="J56" i="54" s="1"/>
  <c r="L56" i="54" s="1"/>
  <c r="M56" i="54"/>
  <c r="E56" i="54" s="1"/>
  <c r="F56" i="54" s="1"/>
  <c r="P56" i="54" s="1"/>
  <c r="H55" i="54"/>
  <c r="N55" i="54" s="1"/>
  <c r="A57" i="54"/>
  <c r="K56" i="54"/>
  <c r="AR49" i="56"/>
  <c r="AU49" i="56" s="1"/>
  <c r="AW49" i="56" s="1"/>
  <c r="AT49" i="55"/>
  <c r="AS49" i="57"/>
  <c r="AU60" i="46"/>
  <c r="AO60" i="46"/>
  <c r="AP60" i="46" s="1"/>
  <c r="AH50" i="55"/>
  <c r="AI50" i="55"/>
  <c r="AT50" i="55" s="1"/>
  <c r="AJ50" i="55"/>
  <c r="AC50" i="55"/>
  <c r="AK50" i="55"/>
  <c r="AD50" i="55"/>
  <c r="AE50" i="55"/>
  <c r="AF50" i="55"/>
  <c r="AS50" i="55" s="1"/>
  <c r="AG50" i="55"/>
  <c r="AN50" i="55" s="1"/>
  <c r="AP49" i="47"/>
  <c r="AW49" i="47" s="1"/>
  <c r="AU50" i="47"/>
  <c r="AW50" i="47" s="1"/>
  <c r="D53" i="55"/>
  <c r="B54" i="55"/>
  <c r="S53" i="56"/>
  <c r="I54" i="56"/>
  <c r="AM50" i="58"/>
  <c r="AC50" i="56"/>
  <c r="AK50" i="56"/>
  <c r="AD50" i="56"/>
  <c r="AM50" i="56" s="1"/>
  <c r="AE50" i="56"/>
  <c r="AF50" i="56"/>
  <c r="AG50" i="56"/>
  <c r="AN50" i="56" s="1"/>
  <c r="AJ50" i="56"/>
  <c r="AO50" i="56" s="1"/>
  <c r="AH50" i="56"/>
  <c r="AI50" i="56"/>
  <c r="F51" i="55"/>
  <c r="R51" i="55"/>
  <c r="AO49" i="57"/>
  <c r="AP49" i="57" s="1"/>
  <c r="AY49" i="57"/>
  <c r="AJ51" i="56" l="1"/>
  <c r="AC51" i="56"/>
  <c r="AK51" i="56"/>
  <c r="AD51" i="56"/>
  <c r="AM51" i="56" s="1"/>
  <c r="AE51" i="56"/>
  <c r="AF51" i="56"/>
  <c r="AS51" i="56" s="1"/>
  <c r="AI51" i="56"/>
  <c r="AT51" i="56" s="1"/>
  <c r="AG51" i="56"/>
  <c r="AN51" i="56" s="1"/>
  <c r="AH51" i="56"/>
  <c r="AE52" i="47"/>
  <c r="AF52" i="47"/>
  <c r="AG52" i="47"/>
  <c r="AS52" i="47" s="1"/>
  <c r="AI52" i="47"/>
  <c r="AD52" i="47"/>
  <c r="AR52" i="47" s="1"/>
  <c r="AU52" i="47" s="1"/>
  <c r="AH52" i="47"/>
  <c r="AN52" i="47" s="1"/>
  <c r="AJ52" i="47"/>
  <c r="AT52" i="47" s="1"/>
  <c r="AK52" i="47"/>
  <c r="AC52" i="47"/>
  <c r="AG51" i="55"/>
  <c r="AN51" i="55" s="1"/>
  <c r="AH51" i="55"/>
  <c r="AI51" i="55"/>
  <c r="AJ51" i="55"/>
  <c r="AO51" i="55" s="1"/>
  <c r="AC51" i="55"/>
  <c r="AR51" i="55" s="1"/>
  <c r="AK51" i="55"/>
  <c r="AY51" i="55" s="1"/>
  <c r="AD51" i="55"/>
  <c r="AM51" i="55" s="1"/>
  <c r="AE51" i="55"/>
  <c r="AF51" i="55"/>
  <c r="AS51" i="55" s="1"/>
  <c r="AP50" i="58"/>
  <c r="AW50" i="58" s="1"/>
  <c r="AM61" i="46"/>
  <c r="AP61" i="46" s="1"/>
  <c r="Y53" i="58"/>
  <c r="F53" i="58" s="1"/>
  <c r="Q52" i="57"/>
  <c r="U53" i="47"/>
  <c r="AA53" i="47" s="1"/>
  <c r="H54" i="47"/>
  <c r="J54" i="47"/>
  <c r="V54" i="47"/>
  <c r="W54" i="47" s="1"/>
  <c r="M54" i="47"/>
  <c r="X54" i="47"/>
  <c r="G54" i="47"/>
  <c r="K54" i="47"/>
  <c r="N54" i="47"/>
  <c r="A55" i="47"/>
  <c r="Z54" i="47"/>
  <c r="E54" i="47" s="1"/>
  <c r="AN52" i="58"/>
  <c r="AU49" i="57"/>
  <c r="AW49" i="57" s="1"/>
  <c r="AO51" i="47"/>
  <c r="AY51" i="47"/>
  <c r="S54" i="56"/>
  <c r="I55" i="56"/>
  <c r="D54" i="55"/>
  <c r="B55" i="55"/>
  <c r="AM50" i="55"/>
  <c r="AP50" i="55" s="1"/>
  <c r="AD51" i="57"/>
  <c r="AR51" i="57" s="1"/>
  <c r="AE51" i="57"/>
  <c r="AF51" i="57"/>
  <c r="AG51" i="57"/>
  <c r="AH51" i="57"/>
  <c r="AC51" i="57"/>
  <c r="AK51" i="57"/>
  <c r="AI51" i="57"/>
  <c r="AJ51" i="57"/>
  <c r="S56" i="47"/>
  <c r="I57" i="47"/>
  <c r="S55" i="55"/>
  <c r="I56" i="55"/>
  <c r="Y52" i="57"/>
  <c r="AY50" i="57"/>
  <c r="AO50" i="57"/>
  <c r="D57" i="56"/>
  <c r="B58" i="56"/>
  <c r="G64" i="46"/>
  <c r="M64" i="46"/>
  <c r="X64" i="46"/>
  <c r="U63" i="46"/>
  <c r="AA63" i="46" s="1"/>
  <c r="H64" i="46"/>
  <c r="V64" i="46"/>
  <c r="W64" i="46" s="1"/>
  <c r="Y64" i="46" s="1"/>
  <c r="J64" i="46"/>
  <c r="K64" i="46"/>
  <c r="Z64" i="46"/>
  <c r="E64" i="46" s="1"/>
  <c r="A65" i="46"/>
  <c r="N64" i="46"/>
  <c r="Q53" i="47"/>
  <c r="AM52" i="58"/>
  <c r="AP52" i="58" s="1"/>
  <c r="AM51" i="47"/>
  <c r="AP51" i="47" s="1"/>
  <c r="AN61" i="46"/>
  <c r="R52" i="57"/>
  <c r="AR50" i="57"/>
  <c r="AC63" i="46"/>
  <c r="AK63" i="46"/>
  <c r="AY63" i="46" s="1"/>
  <c r="AG63" i="46"/>
  <c r="AN63" i="46" s="1"/>
  <c r="AD63" i="46"/>
  <c r="AM63" i="46" s="1"/>
  <c r="AF63" i="46"/>
  <c r="AH63" i="46"/>
  <c r="AI63" i="46"/>
  <c r="AT63" i="46" s="1"/>
  <c r="AE63" i="46"/>
  <c r="AJ63" i="46"/>
  <c r="Q52" i="56"/>
  <c r="F52" i="55"/>
  <c r="Q52" i="55"/>
  <c r="AT51" i="47"/>
  <c r="G53" i="57"/>
  <c r="U52" i="57"/>
  <c r="AA52" i="57" s="1"/>
  <c r="H53" i="57"/>
  <c r="J53" i="57"/>
  <c r="V53" i="57"/>
  <c r="W53" i="57" s="1"/>
  <c r="Y53" i="57" s="1"/>
  <c r="K53" i="57"/>
  <c r="A54" i="57"/>
  <c r="Z53" i="57"/>
  <c r="E53" i="57" s="1"/>
  <c r="M53" i="57"/>
  <c r="N53" i="57"/>
  <c r="X53" i="57"/>
  <c r="AS50" i="56"/>
  <c r="AW60" i="46"/>
  <c r="Q53" i="58"/>
  <c r="AY50" i="56"/>
  <c r="AR50" i="55"/>
  <c r="AU50" i="55" s="1"/>
  <c r="AY61" i="46"/>
  <c r="F52" i="57"/>
  <c r="AC62" i="46"/>
  <c r="AK62" i="46"/>
  <c r="AY62" i="46" s="1"/>
  <c r="AG62" i="46"/>
  <c r="AN62" i="46" s="1"/>
  <c r="AJ62" i="46"/>
  <c r="AE62" i="46"/>
  <c r="AF62" i="46"/>
  <c r="AH62" i="46"/>
  <c r="AD62" i="46"/>
  <c r="AM62" i="46" s="1"/>
  <c r="AI62" i="46"/>
  <c r="AR51" i="58"/>
  <c r="B55" i="46"/>
  <c r="D54" i="46"/>
  <c r="R63" i="46"/>
  <c r="N53" i="56"/>
  <c r="R53" i="56" s="1"/>
  <c r="G53" i="56"/>
  <c r="U52" i="56"/>
  <c r="AA52" i="56" s="1"/>
  <c r="H53" i="56"/>
  <c r="M53" i="56"/>
  <c r="Q53" i="56" s="1"/>
  <c r="X53" i="56"/>
  <c r="J53" i="56"/>
  <c r="K53" i="56"/>
  <c r="A54" i="56"/>
  <c r="V53" i="56"/>
  <c r="W53" i="56" s="1"/>
  <c r="Z53" i="56"/>
  <c r="E53" i="56" s="1"/>
  <c r="Y52" i="55"/>
  <c r="J53" i="55"/>
  <c r="V53" i="55"/>
  <c r="W53" i="55" s="1"/>
  <c r="Y53" i="55" s="1"/>
  <c r="K53" i="55"/>
  <c r="A54" i="55"/>
  <c r="M53" i="55"/>
  <c r="X53" i="55"/>
  <c r="N53" i="55"/>
  <c r="R53" i="55" s="1"/>
  <c r="G53" i="55"/>
  <c r="U52" i="55"/>
  <c r="AA52" i="55" s="1"/>
  <c r="H53" i="55"/>
  <c r="Z53" i="55"/>
  <c r="E53" i="55" s="1"/>
  <c r="AY52" i="58"/>
  <c r="AO52" i="58"/>
  <c r="S54" i="57"/>
  <c r="I55" i="57"/>
  <c r="AI52" i="56"/>
  <c r="AJ52" i="56"/>
  <c r="AO52" i="56" s="1"/>
  <c r="AC52" i="56"/>
  <c r="AR52" i="56" s="1"/>
  <c r="AK52" i="56"/>
  <c r="AY52" i="56" s="1"/>
  <c r="AD52" i="56"/>
  <c r="AE52" i="56"/>
  <c r="AH52" i="56"/>
  <c r="AF52" i="56"/>
  <c r="AS52" i="56" s="1"/>
  <c r="AG52" i="56"/>
  <c r="AY50" i="55"/>
  <c r="AT50" i="56"/>
  <c r="AR50" i="56"/>
  <c r="AO50" i="55"/>
  <c r="AR61" i="46"/>
  <c r="AU61" i="46" s="1"/>
  <c r="AN50" i="57"/>
  <c r="AP50" i="57" s="1"/>
  <c r="AY51" i="58"/>
  <c r="AO51" i="58"/>
  <c r="AP51" i="58" s="1"/>
  <c r="B55" i="54"/>
  <c r="D54" i="54"/>
  <c r="AS51" i="47"/>
  <c r="AU51" i="47" s="1"/>
  <c r="AW51" i="47" s="1"/>
  <c r="N54" i="58"/>
  <c r="Z54" i="58"/>
  <c r="E54" i="58" s="1"/>
  <c r="F54" i="58" s="1"/>
  <c r="G54" i="58"/>
  <c r="U53" i="58"/>
  <c r="AA53" i="58" s="1"/>
  <c r="H54" i="58"/>
  <c r="J54" i="58"/>
  <c r="K54" i="58"/>
  <c r="M54" i="58"/>
  <c r="X54" i="58"/>
  <c r="A55" i="58"/>
  <c r="V54" i="58"/>
  <c r="W54" i="58" s="1"/>
  <c r="Y54" i="58" s="1"/>
  <c r="AW49" i="55"/>
  <c r="Y53" i="47"/>
  <c r="F53" i="47" s="1"/>
  <c r="AP50" i="56"/>
  <c r="H56" i="54"/>
  <c r="N56" i="54" s="1"/>
  <c r="A58" i="54"/>
  <c r="K57" i="54"/>
  <c r="M57" i="54"/>
  <c r="E57" i="54" s="1"/>
  <c r="F57" i="54" s="1"/>
  <c r="P57" i="54" s="1"/>
  <c r="I57" i="54"/>
  <c r="J57" i="54" s="1"/>
  <c r="L57" i="54" s="1"/>
  <c r="I57" i="58"/>
  <c r="S56" i="58"/>
  <c r="AS50" i="57"/>
  <c r="AT51" i="58"/>
  <c r="Q63" i="46"/>
  <c r="R52" i="56"/>
  <c r="R53" i="47"/>
  <c r="AT52" i="58"/>
  <c r="AU52" i="58" s="1"/>
  <c r="AW52" i="58" s="1"/>
  <c r="AI53" i="58" l="1"/>
  <c r="AJ53" i="58"/>
  <c r="AT53" i="58" s="1"/>
  <c r="AC53" i="58"/>
  <c r="AK53" i="58"/>
  <c r="AD53" i="58"/>
  <c r="AR53" i="58" s="1"/>
  <c r="AU53" i="58" s="1"/>
  <c r="AE53" i="58"/>
  <c r="AM53" i="58" s="1"/>
  <c r="AF53" i="58"/>
  <c r="AG53" i="58"/>
  <c r="AS53" i="58" s="1"/>
  <c r="AH53" i="58"/>
  <c r="AD53" i="47"/>
  <c r="AE53" i="47"/>
  <c r="AF53" i="47"/>
  <c r="AH53" i="47"/>
  <c r="AN53" i="47" s="1"/>
  <c r="AC53" i="47"/>
  <c r="AK53" i="47"/>
  <c r="AI53" i="47"/>
  <c r="AJ53" i="47"/>
  <c r="AG53" i="47"/>
  <c r="AS53" i="47" s="1"/>
  <c r="M58" i="54"/>
  <c r="E58" i="54" s="1"/>
  <c r="I58" i="54"/>
  <c r="J58" i="54" s="1"/>
  <c r="K58" i="54"/>
  <c r="H57" i="54"/>
  <c r="N57" i="54" s="1"/>
  <c r="A59" i="54"/>
  <c r="Q54" i="58"/>
  <c r="AU50" i="56"/>
  <c r="AW50" i="56" s="1"/>
  <c r="F53" i="55"/>
  <c r="AO62" i="46"/>
  <c r="AT51" i="57"/>
  <c r="AU51" i="57"/>
  <c r="AW51" i="57" s="1"/>
  <c r="AU51" i="55"/>
  <c r="AY51" i="57"/>
  <c r="AO51" i="57"/>
  <c r="D55" i="55"/>
  <c r="B56" i="55"/>
  <c r="AT51" i="55"/>
  <c r="AN52" i="56"/>
  <c r="AT52" i="56"/>
  <c r="AT62" i="46"/>
  <c r="AR62" i="46"/>
  <c r="AO63" i="46"/>
  <c r="AP63" i="46" s="1"/>
  <c r="AR63" i="46"/>
  <c r="Q54" i="47"/>
  <c r="AP62" i="46"/>
  <c r="AC52" i="57"/>
  <c r="AK52" i="57"/>
  <c r="AD52" i="57"/>
  <c r="AE52" i="57"/>
  <c r="AM52" i="57" s="1"/>
  <c r="AF52" i="57"/>
  <c r="AG52" i="57"/>
  <c r="AJ52" i="57"/>
  <c r="AT52" i="57" s="1"/>
  <c r="AH52" i="57"/>
  <c r="AN52" i="57" s="1"/>
  <c r="AI52" i="57"/>
  <c r="R53" i="57"/>
  <c r="R64" i="46"/>
  <c r="S56" i="55"/>
  <c r="I57" i="55"/>
  <c r="AN51" i="57"/>
  <c r="Y54" i="47"/>
  <c r="AU52" i="56"/>
  <c r="B56" i="46"/>
  <c r="D55" i="46"/>
  <c r="AF52" i="55"/>
  <c r="AS52" i="55" s="1"/>
  <c r="AG52" i="55"/>
  <c r="AN52" i="55" s="1"/>
  <c r="AH52" i="55"/>
  <c r="AI52" i="55"/>
  <c r="AJ52" i="55"/>
  <c r="AO52" i="55" s="1"/>
  <c r="AC52" i="55"/>
  <c r="AR52" i="55" s="1"/>
  <c r="AK52" i="55"/>
  <c r="AD52" i="55"/>
  <c r="AE52" i="55"/>
  <c r="D55" i="54"/>
  <c r="B56" i="54"/>
  <c r="AU51" i="58"/>
  <c r="AW51" i="58" s="1"/>
  <c r="Y53" i="56"/>
  <c r="F53" i="56" s="1"/>
  <c r="Q53" i="57"/>
  <c r="AU50" i="57"/>
  <c r="AW50" i="57" s="1"/>
  <c r="G65" i="46"/>
  <c r="M65" i="46"/>
  <c r="Q65" i="46" s="1"/>
  <c r="X65" i="46"/>
  <c r="J65" i="46"/>
  <c r="K65" i="46"/>
  <c r="N65" i="46"/>
  <c r="R65" i="46" s="1"/>
  <c r="Z65" i="46"/>
  <c r="E65" i="46" s="1"/>
  <c r="A66" i="46"/>
  <c r="V65" i="46"/>
  <c r="W65" i="46" s="1"/>
  <c r="H65" i="46"/>
  <c r="U64" i="46"/>
  <c r="AA64" i="46" s="1"/>
  <c r="Q64" i="46"/>
  <c r="AS51" i="57"/>
  <c r="F54" i="47"/>
  <c r="AY51" i="56"/>
  <c r="M55" i="58"/>
  <c r="Q55" i="58" s="1"/>
  <c r="X55" i="58"/>
  <c r="N55" i="58"/>
  <c r="Z55" i="58"/>
  <c r="E55" i="58" s="1"/>
  <c r="G55" i="58"/>
  <c r="U54" i="58"/>
  <c r="AA54" i="58" s="1"/>
  <c r="H55" i="58"/>
  <c r="J55" i="58"/>
  <c r="K55" i="58"/>
  <c r="A56" i="58"/>
  <c r="V55" i="58"/>
  <c r="W55" i="58" s="1"/>
  <c r="Y55" i="58" s="1"/>
  <c r="Q53" i="55"/>
  <c r="M54" i="56"/>
  <c r="X54" i="56"/>
  <c r="N54" i="56"/>
  <c r="R54" i="56" s="1"/>
  <c r="G54" i="56"/>
  <c r="U53" i="56"/>
  <c r="AA53" i="56" s="1"/>
  <c r="H54" i="56"/>
  <c r="K54" i="56"/>
  <c r="A55" i="56"/>
  <c r="V54" i="56"/>
  <c r="W54" i="56" s="1"/>
  <c r="J54" i="56"/>
  <c r="Z54" i="56"/>
  <c r="E54" i="56" s="1"/>
  <c r="AS62" i="46"/>
  <c r="AW50" i="55"/>
  <c r="F53" i="57"/>
  <c r="F64" i="46"/>
  <c r="I58" i="47"/>
  <c r="S57" i="47"/>
  <c r="G55" i="47"/>
  <c r="U54" i="47"/>
  <c r="AA54" i="47" s="1"/>
  <c r="H55" i="47"/>
  <c r="K55" i="47"/>
  <c r="A56" i="47"/>
  <c r="Z55" i="47"/>
  <c r="E55" i="47" s="1"/>
  <c r="F55" i="47" s="1"/>
  <c r="M55" i="47"/>
  <c r="N55" i="47"/>
  <c r="V55" i="47"/>
  <c r="W55" i="47" s="1"/>
  <c r="Y55" i="47" s="1"/>
  <c r="J55" i="47"/>
  <c r="X55" i="47"/>
  <c r="AP51" i="55"/>
  <c r="AM52" i="47"/>
  <c r="AR51" i="56"/>
  <c r="AU51" i="56" s="1"/>
  <c r="I58" i="58"/>
  <c r="S57" i="58"/>
  <c r="S55" i="57"/>
  <c r="I56" i="57"/>
  <c r="AH54" i="58"/>
  <c r="AI54" i="58"/>
  <c r="AJ54" i="58"/>
  <c r="AC54" i="58"/>
  <c r="AK54" i="58"/>
  <c r="AD54" i="58"/>
  <c r="AF54" i="58"/>
  <c r="AG54" i="58"/>
  <c r="AS54" i="58" s="1"/>
  <c r="AE54" i="58"/>
  <c r="AM54" i="58" s="1"/>
  <c r="AW61" i="46"/>
  <c r="R54" i="58"/>
  <c r="AM52" i="56"/>
  <c r="J54" i="55"/>
  <c r="V54" i="55"/>
  <c r="W54" i="55" s="1"/>
  <c r="K54" i="55"/>
  <c r="A55" i="55"/>
  <c r="M54" i="55"/>
  <c r="X54" i="55"/>
  <c r="N54" i="55"/>
  <c r="G54" i="55"/>
  <c r="U53" i="55"/>
  <c r="AA53" i="55" s="1"/>
  <c r="H54" i="55"/>
  <c r="Z54" i="55"/>
  <c r="E54" i="55" s="1"/>
  <c r="G54" i="57"/>
  <c r="U53" i="57"/>
  <c r="AA53" i="57" s="1"/>
  <c r="H54" i="57"/>
  <c r="J54" i="57"/>
  <c r="V54" i="57"/>
  <c r="W54" i="57" s="1"/>
  <c r="Y54" i="57" s="1"/>
  <c r="N54" i="57"/>
  <c r="K54" i="57"/>
  <c r="A55" i="57"/>
  <c r="M54" i="57"/>
  <c r="Q54" i="57" s="1"/>
  <c r="X54" i="57"/>
  <c r="Z54" i="57"/>
  <c r="E54" i="57" s="1"/>
  <c r="AS63" i="46"/>
  <c r="D58" i="56"/>
  <c r="B59" i="56"/>
  <c r="AM51" i="57"/>
  <c r="AP51" i="57" s="1"/>
  <c r="I56" i="56"/>
  <c r="S55" i="56"/>
  <c r="R54" i="47"/>
  <c r="AY52" i="47"/>
  <c r="AO52" i="47"/>
  <c r="AO51" i="56"/>
  <c r="AP51" i="56" s="1"/>
  <c r="AH53" i="56" l="1"/>
  <c r="AI53" i="56"/>
  <c r="AJ53" i="56"/>
  <c r="AC53" i="56"/>
  <c r="AK53" i="56"/>
  <c r="AY53" i="56" s="1"/>
  <c r="AD53" i="56"/>
  <c r="AM53" i="56" s="1"/>
  <c r="AG53" i="56"/>
  <c r="AN53" i="56" s="1"/>
  <c r="AF53" i="56"/>
  <c r="AS53" i="56" s="1"/>
  <c r="AE53" i="56"/>
  <c r="AC54" i="47"/>
  <c r="AK54" i="47"/>
  <c r="AD54" i="47"/>
  <c r="AR54" i="47" s="1"/>
  <c r="AE54" i="47"/>
  <c r="AM54" i="47" s="1"/>
  <c r="AG54" i="47"/>
  <c r="AS54" i="47" s="1"/>
  <c r="AJ54" i="47"/>
  <c r="AI54" i="47"/>
  <c r="AF54" i="47"/>
  <c r="AH54" i="47"/>
  <c r="F54" i="57"/>
  <c r="G66" i="46"/>
  <c r="M66" i="46"/>
  <c r="X66" i="46"/>
  <c r="U65" i="46"/>
  <c r="AA65" i="46" s="1"/>
  <c r="H66" i="46"/>
  <c r="V66" i="46"/>
  <c r="W66" i="46" s="1"/>
  <c r="K66" i="46"/>
  <c r="N66" i="46"/>
  <c r="Z66" i="46"/>
  <c r="E66" i="46" s="1"/>
  <c r="A67" i="46"/>
  <c r="J66" i="46"/>
  <c r="AY52" i="55"/>
  <c r="B57" i="46"/>
  <c r="D56" i="46"/>
  <c r="AY52" i="57"/>
  <c r="AO52" i="57"/>
  <c r="AJ55" i="47"/>
  <c r="AT55" i="47" s="1"/>
  <c r="AC55" i="47"/>
  <c r="AK55" i="47"/>
  <c r="AD55" i="47"/>
  <c r="AF55" i="47"/>
  <c r="AI55" i="47"/>
  <c r="AG55" i="47"/>
  <c r="AH55" i="47"/>
  <c r="AN55" i="47" s="1"/>
  <c r="AE55" i="47"/>
  <c r="AM55" i="47" s="1"/>
  <c r="Q54" i="55"/>
  <c r="AN54" i="58"/>
  <c r="F65" i="46"/>
  <c r="AW51" i="55"/>
  <c r="A60" i="54"/>
  <c r="I59" i="54"/>
  <c r="J59" i="54" s="1"/>
  <c r="K59" i="54"/>
  <c r="M59" i="54"/>
  <c r="E59" i="54" s="1"/>
  <c r="H58" i="54"/>
  <c r="N58" i="54" s="1"/>
  <c r="AY53" i="47"/>
  <c r="AO53" i="47"/>
  <c r="U54" i="55"/>
  <c r="AA54" i="55" s="1"/>
  <c r="H55" i="55"/>
  <c r="J55" i="55"/>
  <c r="V55" i="55"/>
  <c r="W55" i="55" s="1"/>
  <c r="Y55" i="55" s="1"/>
  <c r="K55" i="55"/>
  <c r="A56" i="55"/>
  <c r="M55" i="55"/>
  <c r="X55" i="55"/>
  <c r="N55" i="55"/>
  <c r="G55" i="55"/>
  <c r="Z55" i="55"/>
  <c r="E55" i="55" s="1"/>
  <c r="I57" i="56"/>
  <c r="S56" i="56"/>
  <c r="Y54" i="55"/>
  <c r="F54" i="55" s="1"/>
  <c r="AR54" i="58"/>
  <c r="R55" i="47"/>
  <c r="Y54" i="56"/>
  <c r="F54" i="56" s="1"/>
  <c r="Q54" i="56"/>
  <c r="B57" i="54"/>
  <c r="D56" i="54"/>
  <c r="AS52" i="57"/>
  <c r="L58" i="54"/>
  <c r="AY53" i="58"/>
  <c r="AO53" i="58"/>
  <c r="N55" i="57"/>
  <c r="R55" i="57" s="1"/>
  <c r="Z55" i="57"/>
  <c r="E55" i="57" s="1"/>
  <c r="G55" i="57"/>
  <c r="U54" i="57"/>
  <c r="AA54" i="57" s="1"/>
  <c r="H55" i="57"/>
  <c r="M55" i="57"/>
  <c r="X55" i="57"/>
  <c r="J55" i="57"/>
  <c r="V55" i="57"/>
  <c r="W55" i="57" s="1"/>
  <c r="Y55" i="57" s="1"/>
  <c r="A56" i="57"/>
  <c r="K55" i="57"/>
  <c r="AT52" i="55"/>
  <c r="AU52" i="55" s="1"/>
  <c r="AW52" i="55" s="1"/>
  <c r="B60" i="56"/>
  <c r="D59" i="56"/>
  <c r="R54" i="57"/>
  <c r="AO54" i="58"/>
  <c r="AP54" i="58" s="1"/>
  <c r="AY54" i="58"/>
  <c r="I59" i="58"/>
  <c r="S58" i="58"/>
  <c r="Q55" i="47"/>
  <c r="I59" i="47"/>
  <c r="S58" i="47"/>
  <c r="K55" i="56"/>
  <c r="A56" i="56"/>
  <c r="M55" i="56"/>
  <c r="X55" i="56"/>
  <c r="N55" i="56"/>
  <c r="G55" i="56"/>
  <c r="J55" i="56"/>
  <c r="V55" i="56"/>
  <c r="W55" i="56" s="1"/>
  <c r="U54" i="56"/>
  <c r="AA54" i="56" s="1"/>
  <c r="H55" i="56"/>
  <c r="Z55" i="56"/>
  <c r="E55" i="56" s="1"/>
  <c r="F55" i="58"/>
  <c r="S57" i="55"/>
  <c r="I58" i="55"/>
  <c r="AU63" i="46"/>
  <c r="AW63" i="46" s="1"/>
  <c r="D56" i="55"/>
  <c r="B57" i="55"/>
  <c r="F58" i="54"/>
  <c r="P58" i="54" s="1"/>
  <c r="AM53" i="47"/>
  <c r="AP53" i="47" s="1"/>
  <c r="AR53" i="47"/>
  <c r="AU53" i="47" s="1"/>
  <c r="AW53" i="47" s="1"/>
  <c r="S56" i="57"/>
  <c r="I57" i="57"/>
  <c r="AP52" i="56"/>
  <c r="AW52" i="56" s="1"/>
  <c r="AW51" i="56"/>
  <c r="AC64" i="46"/>
  <c r="AK64" i="46"/>
  <c r="AY64" i="46" s="1"/>
  <c r="AG64" i="46"/>
  <c r="AN64" i="46" s="1"/>
  <c r="AD64" i="46"/>
  <c r="AM64" i="46" s="1"/>
  <c r="AE64" i="46"/>
  <c r="AH64" i="46"/>
  <c r="AI64" i="46"/>
  <c r="AJ64" i="46"/>
  <c r="AF64" i="46"/>
  <c r="AS64" i="46" s="1"/>
  <c r="R55" i="58"/>
  <c r="AP52" i="57"/>
  <c r="AE53" i="55"/>
  <c r="AF53" i="55"/>
  <c r="AS53" i="55" s="1"/>
  <c r="AG53" i="55"/>
  <c r="AH53" i="55"/>
  <c r="AI53" i="55"/>
  <c r="AJ53" i="55"/>
  <c r="AO53" i="55" s="1"/>
  <c r="AC53" i="55"/>
  <c r="AK53" i="55"/>
  <c r="AD53" i="55"/>
  <c r="AM53" i="55" s="1"/>
  <c r="R54" i="55"/>
  <c r="AT54" i="58"/>
  <c r="AP52" i="47"/>
  <c r="AW52" i="47" s="1"/>
  <c r="Z56" i="47"/>
  <c r="E56" i="47" s="1"/>
  <c r="U55" i="47"/>
  <c r="AA55" i="47" s="1"/>
  <c r="H56" i="47"/>
  <c r="J56" i="47"/>
  <c r="V56" i="47"/>
  <c r="W56" i="47" s="1"/>
  <c r="Y56" i="47" s="1"/>
  <c r="N56" i="47"/>
  <c r="K56" i="47"/>
  <c r="M56" i="47"/>
  <c r="G56" i="47"/>
  <c r="X56" i="47"/>
  <c r="A57" i="47"/>
  <c r="AJ53" i="57"/>
  <c r="AC53" i="57"/>
  <c r="AK53" i="57"/>
  <c r="AD53" i="57"/>
  <c r="AE53" i="57"/>
  <c r="AM53" i="57" s="1"/>
  <c r="AF53" i="57"/>
  <c r="AI53" i="57"/>
  <c r="AG53" i="57"/>
  <c r="AS53" i="57" s="1"/>
  <c r="AH53" i="57"/>
  <c r="K56" i="58"/>
  <c r="A57" i="58"/>
  <c r="M56" i="58"/>
  <c r="X56" i="58"/>
  <c r="N56" i="58"/>
  <c r="Z56" i="58"/>
  <c r="E56" i="58" s="1"/>
  <c r="G56" i="58"/>
  <c r="J56" i="58"/>
  <c r="U55" i="58"/>
  <c r="AA55" i="58" s="1"/>
  <c r="H56" i="58"/>
  <c r="V56" i="58"/>
  <c r="W56" i="58" s="1"/>
  <c r="Y65" i="46"/>
  <c r="AM52" i="55"/>
  <c r="AP52" i="55" s="1"/>
  <c r="AR52" i="57"/>
  <c r="AU52" i="57" s="1"/>
  <c r="AW52" i="57" s="1"/>
  <c r="AU62" i="46"/>
  <c r="AW62" i="46" s="1"/>
  <c r="AT53" i="47"/>
  <c r="AN53" i="58"/>
  <c r="AP53" i="58" s="1"/>
  <c r="AW53" i="58" s="1"/>
  <c r="AG54" i="56" l="1"/>
  <c r="AN54" i="56" s="1"/>
  <c r="AH54" i="56"/>
  <c r="AI54" i="56"/>
  <c r="AJ54" i="56"/>
  <c r="AO54" i="56" s="1"/>
  <c r="AC54" i="56"/>
  <c r="AK54" i="56"/>
  <c r="AF54" i="56"/>
  <c r="AD54" i="56"/>
  <c r="AM54" i="56" s="1"/>
  <c r="AP54" i="56" s="1"/>
  <c r="AE54" i="56"/>
  <c r="AD54" i="55"/>
  <c r="AM54" i="55" s="1"/>
  <c r="AE54" i="55"/>
  <c r="AF54" i="55"/>
  <c r="AS54" i="55" s="1"/>
  <c r="AG54" i="55"/>
  <c r="AN54" i="55" s="1"/>
  <c r="AH54" i="55"/>
  <c r="AI54" i="55"/>
  <c r="AJ54" i="55"/>
  <c r="AO54" i="55" s="1"/>
  <c r="AK54" i="55"/>
  <c r="AY54" i="55" s="1"/>
  <c r="AC54" i="55"/>
  <c r="AR54" i="55" s="1"/>
  <c r="AG55" i="58"/>
  <c r="AS55" i="58" s="1"/>
  <c r="AH55" i="58"/>
  <c r="AI55" i="58"/>
  <c r="AJ55" i="58"/>
  <c r="AT55" i="58" s="1"/>
  <c r="AC55" i="58"/>
  <c r="AK55" i="58"/>
  <c r="AF55" i="58"/>
  <c r="AD55" i="58"/>
  <c r="AE55" i="58"/>
  <c r="AM55" i="58" s="1"/>
  <c r="S59" i="58"/>
  <c r="I60" i="58"/>
  <c r="D57" i="54"/>
  <c r="B58" i="54"/>
  <c r="I58" i="56"/>
  <c r="S57" i="56"/>
  <c r="G56" i="55"/>
  <c r="U55" i="55"/>
  <c r="AA55" i="55" s="1"/>
  <c r="H56" i="55"/>
  <c r="J56" i="55"/>
  <c r="V56" i="55"/>
  <c r="W56" i="55" s="1"/>
  <c r="K56" i="55"/>
  <c r="A57" i="55"/>
  <c r="M56" i="55"/>
  <c r="Q56" i="55" s="1"/>
  <c r="X56" i="55"/>
  <c r="N56" i="55"/>
  <c r="Z56" i="55"/>
  <c r="E56" i="55" s="1"/>
  <c r="AC65" i="46"/>
  <c r="AR65" i="46" s="1"/>
  <c r="AK65" i="46"/>
  <c r="AG65" i="46"/>
  <c r="AN65" i="46" s="1"/>
  <c r="AD65" i="46"/>
  <c r="AE65" i="46"/>
  <c r="AF65" i="46"/>
  <c r="AI65" i="46"/>
  <c r="AT65" i="46" s="1"/>
  <c r="AJ65" i="46"/>
  <c r="AO65" i="46" s="1"/>
  <c r="AH65" i="46"/>
  <c r="B58" i="46"/>
  <c r="D57" i="46"/>
  <c r="AN53" i="57"/>
  <c r="AT53" i="57"/>
  <c r="AY53" i="55"/>
  <c r="F55" i="56"/>
  <c r="Q55" i="56"/>
  <c r="M56" i="57"/>
  <c r="X56" i="57"/>
  <c r="N56" i="57"/>
  <c r="R56" i="57" s="1"/>
  <c r="Z56" i="57"/>
  <c r="E56" i="57" s="1"/>
  <c r="G56" i="57"/>
  <c r="U55" i="57"/>
  <c r="AA55" i="57" s="1"/>
  <c r="H56" i="57"/>
  <c r="K56" i="57"/>
  <c r="A57" i="57"/>
  <c r="V56" i="57"/>
  <c r="W56" i="57" s="1"/>
  <c r="Y56" i="57" s="1"/>
  <c r="J56" i="57"/>
  <c r="F55" i="57"/>
  <c r="AR55" i="47"/>
  <c r="AT54" i="47"/>
  <c r="AU54" i="47" s="1"/>
  <c r="AW54" i="47" s="1"/>
  <c r="N57" i="47"/>
  <c r="G57" i="47"/>
  <c r="M57" i="47"/>
  <c r="Q57" i="47" s="1"/>
  <c r="X57" i="47"/>
  <c r="J57" i="47"/>
  <c r="K57" i="47"/>
  <c r="H57" i="47"/>
  <c r="U56" i="47"/>
  <c r="AA56" i="47" s="1"/>
  <c r="Z57" i="47"/>
  <c r="E57" i="47" s="1"/>
  <c r="F57" i="47" s="1"/>
  <c r="V57" i="47"/>
  <c r="W57" i="47" s="1"/>
  <c r="Y57" i="47" s="1"/>
  <c r="A58" i="47"/>
  <c r="J56" i="56"/>
  <c r="V56" i="56"/>
  <c r="W56" i="56" s="1"/>
  <c r="K56" i="56"/>
  <c r="A57" i="56"/>
  <c r="M56" i="56"/>
  <c r="X56" i="56"/>
  <c r="N56" i="56"/>
  <c r="G56" i="56"/>
  <c r="U55" i="56"/>
  <c r="AA55" i="56" s="1"/>
  <c r="H56" i="56"/>
  <c r="Z56" i="56"/>
  <c r="E56" i="56" s="1"/>
  <c r="F56" i="58"/>
  <c r="F56" i="47"/>
  <c r="AT53" i="55"/>
  <c r="AO64" i="46"/>
  <c r="AP64" i="46" s="1"/>
  <c r="Y55" i="56"/>
  <c r="AU54" i="58"/>
  <c r="AW54" i="58" s="1"/>
  <c r="H59" i="54"/>
  <c r="N59" i="54" s="1"/>
  <c r="K60" i="54"/>
  <c r="M60" i="54"/>
  <c r="E60" i="54" s="1"/>
  <c r="I60" i="54"/>
  <c r="J60" i="54" s="1"/>
  <c r="A61" i="54"/>
  <c r="AP55" i="47"/>
  <c r="AR53" i="56"/>
  <c r="L59" i="54"/>
  <c r="F59" i="54" s="1"/>
  <c r="P59" i="54" s="1"/>
  <c r="AT64" i="46"/>
  <c r="I60" i="47"/>
  <c r="S59" i="47"/>
  <c r="D60" i="56"/>
  <c r="B61" i="56"/>
  <c r="Q55" i="57"/>
  <c r="R55" i="55"/>
  <c r="R66" i="46"/>
  <c r="AI54" i="57"/>
  <c r="AJ54" i="57"/>
  <c r="AC54" i="57"/>
  <c r="AK54" i="57"/>
  <c r="AD54" i="57"/>
  <c r="AE54" i="57"/>
  <c r="AH54" i="57"/>
  <c r="AN54" i="57" s="1"/>
  <c r="AG54" i="57"/>
  <c r="AS54" i="57" s="1"/>
  <c r="AF54" i="57"/>
  <c r="AY54" i="47"/>
  <c r="AO54" i="47"/>
  <c r="AP54" i="47" s="1"/>
  <c r="AO53" i="56"/>
  <c r="AR53" i="55"/>
  <c r="AU53" i="55" s="1"/>
  <c r="F55" i="55"/>
  <c r="Q66" i="46"/>
  <c r="Q56" i="47"/>
  <c r="Y56" i="58"/>
  <c r="Q56" i="58"/>
  <c r="AR53" i="57"/>
  <c r="AU53" i="57" s="1"/>
  <c r="AN53" i="55"/>
  <c r="AP53" i="55" s="1"/>
  <c r="I58" i="57"/>
  <c r="S57" i="57"/>
  <c r="S58" i="55"/>
  <c r="I59" i="55"/>
  <c r="AS55" i="47"/>
  <c r="AN54" i="47"/>
  <c r="AT53" i="56"/>
  <c r="AO55" i="47"/>
  <c r="AY55" i="47"/>
  <c r="AP53" i="56"/>
  <c r="AR64" i="46"/>
  <c r="AU64" i="46" s="1"/>
  <c r="D57" i="55"/>
  <c r="B58" i="55"/>
  <c r="G67" i="46"/>
  <c r="M67" i="46"/>
  <c r="Q67" i="46" s="1"/>
  <c r="X67" i="46"/>
  <c r="U66" i="46"/>
  <c r="AA66" i="46" s="1"/>
  <c r="H67" i="46"/>
  <c r="V67" i="46"/>
  <c r="W67" i="46" s="1"/>
  <c r="Y67" i="46" s="1"/>
  <c r="J67" i="46"/>
  <c r="N67" i="46"/>
  <c r="R67" i="46" s="1"/>
  <c r="Z67" i="46"/>
  <c r="E67" i="46" s="1"/>
  <c r="A68" i="46"/>
  <c r="K67" i="46"/>
  <c r="R56" i="58"/>
  <c r="J57" i="58"/>
  <c r="K57" i="58"/>
  <c r="A58" i="58"/>
  <c r="M57" i="58"/>
  <c r="Q57" i="58" s="1"/>
  <c r="X57" i="58"/>
  <c r="N57" i="58"/>
  <c r="R57" i="58" s="1"/>
  <c r="Z57" i="58"/>
  <c r="E57" i="58" s="1"/>
  <c r="U56" i="58"/>
  <c r="AA56" i="58" s="1"/>
  <c r="G57" i="58"/>
  <c r="H57" i="58"/>
  <c r="V57" i="58"/>
  <c r="W57" i="58" s="1"/>
  <c r="Y57" i="58" s="1"/>
  <c r="AY53" i="57"/>
  <c r="AO53" i="57"/>
  <c r="AP53" i="57" s="1"/>
  <c r="R56" i="47"/>
  <c r="R55" i="56"/>
  <c r="Q55" i="55"/>
  <c r="Y66" i="46"/>
  <c r="F66" i="46" s="1"/>
  <c r="AC66" i="46" l="1"/>
  <c r="AK66" i="46"/>
  <c r="AG66" i="46"/>
  <c r="AE66" i="46"/>
  <c r="AF66" i="46"/>
  <c r="AH66" i="46"/>
  <c r="AJ66" i="46"/>
  <c r="AO66" i="46" s="1"/>
  <c r="AD66" i="46"/>
  <c r="AM66" i="46" s="1"/>
  <c r="AI66" i="46"/>
  <c r="D58" i="54"/>
  <c r="B59" i="54"/>
  <c r="F67" i="46"/>
  <c r="AT54" i="57"/>
  <c r="I61" i="47"/>
  <c r="S60" i="47"/>
  <c r="A62" i="54"/>
  <c r="I61" i="54"/>
  <c r="J61" i="54" s="1"/>
  <c r="H60" i="54"/>
  <c r="N60" i="54" s="1"/>
  <c r="K61" i="54"/>
  <c r="M61" i="54"/>
  <c r="E61" i="54" s="1"/>
  <c r="R56" i="56"/>
  <c r="B59" i="46"/>
  <c r="D58" i="46"/>
  <c r="AY65" i="46"/>
  <c r="Y56" i="55"/>
  <c r="AT54" i="55"/>
  <c r="AS54" i="56"/>
  <c r="D58" i="55"/>
  <c r="B59" i="55"/>
  <c r="L60" i="54"/>
  <c r="F60" i="54" s="1"/>
  <c r="P60" i="54" s="1"/>
  <c r="AI56" i="47"/>
  <c r="AC56" i="47"/>
  <c r="AK56" i="47"/>
  <c r="AH56" i="47"/>
  <c r="AE56" i="47"/>
  <c r="AF56" i="47"/>
  <c r="AG56" i="47"/>
  <c r="AS56" i="47" s="1"/>
  <c r="AD56" i="47"/>
  <c r="AR56" i="47" s="1"/>
  <c r="AU56" i="47" s="1"/>
  <c r="AJ56" i="47"/>
  <c r="AT56" i="47" s="1"/>
  <c r="AH57" i="47"/>
  <c r="AN57" i="47" s="1"/>
  <c r="AJ57" i="47"/>
  <c r="AG57" i="47"/>
  <c r="AC57" i="47"/>
  <c r="AD57" i="47"/>
  <c r="AE57" i="47"/>
  <c r="AM57" i="47" s="1"/>
  <c r="AI57" i="47"/>
  <c r="AF57" i="47"/>
  <c r="AK57" i="47"/>
  <c r="R57" i="47"/>
  <c r="K57" i="57"/>
  <c r="A58" i="57"/>
  <c r="M57" i="57"/>
  <c r="X57" i="57"/>
  <c r="N57" i="57"/>
  <c r="R57" i="57" s="1"/>
  <c r="Z57" i="57"/>
  <c r="E57" i="57" s="1"/>
  <c r="G57" i="57"/>
  <c r="J57" i="57"/>
  <c r="V57" i="57"/>
  <c r="W57" i="57" s="1"/>
  <c r="U56" i="57"/>
  <c r="AA56" i="57" s="1"/>
  <c r="H57" i="57"/>
  <c r="Q56" i="57"/>
  <c r="AU65" i="46"/>
  <c r="AW65" i="46" s="1"/>
  <c r="S60" i="58"/>
  <c r="I61" i="58"/>
  <c r="AY54" i="56"/>
  <c r="M58" i="47"/>
  <c r="X58" i="47"/>
  <c r="Z58" i="47"/>
  <c r="E58" i="47" s="1"/>
  <c r="K58" i="47"/>
  <c r="A59" i="47"/>
  <c r="H58" i="47"/>
  <c r="J58" i="47"/>
  <c r="V58" i="47"/>
  <c r="W58" i="47" s="1"/>
  <c r="U57" i="47"/>
  <c r="AA57" i="47" s="1"/>
  <c r="G58" i="47"/>
  <c r="N58" i="47"/>
  <c r="J58" i="58"/>
  <c r="K58" i="58"/>
  <c r="A59" i="58"/>
  <c r="M58" i="58"/>
  <c r="X58" i="58"/>
  <c r="N58" i="58"/>
  <c r="U57" i="58"/>
  <c r="AA57" i="58" s="1"/>
  <c r="Z58" i="58"/>
  <c r="E58" i="58" s="1"/>
  <c r="F58" i="58" s="1"/>
  <c r="G58" i="58"/>
  <c r="H58" i="58"/>
  <c r="V58" i="58"/>
  <c r="W58" i="58" s="1"/>
  <c r="Y58" i="58" s="1"/>
  <c r="S59" i="55"/>
  <c r="I60" i="55"/>
  <c r="Q56" i="56"/>
  <c r="F56" i="55"/>
  <c r="AN55" i="58"/>
  <c r="AP55" i="58" s="1"/>
  <c r="AR54" i="56"/>
  <c r="AU54" i="56" s="1"/>
  <c r="AW54" i="56" s="1"/>
  <c r="J57" i="56"/>
  <c r="V57" i="56"/>
  <c r="W57" i="56" s="1"/>
  <c r="K57" i="56"/>
  <c r="A58" i="56"/>
  <c r="M57" i="56"/>
  <c r="Q57" i="56" s="1"/>
  <c r="X57" i="56"/>
  <c r="N57" i="56"/>
  <c r="R57" i="56" s="1"/>
  <c r="U56" i="56"/>
  <c r="AA56" i="56" s="1"/>
  <c r="H57" i="56"/>
  <c r="G57" i="56"/>
  <c r="Z57" i="56"/>
  <c r="E57" i="56" s="1"/>
  <c r="R56" i="55"/>
  <c r="AC55" i="55"/>
  <c r="AK55" i="55"/>
  <c r="AD55" i="55"/>
  <c r="AE55" i="55"/>
  <c r="AF55" i="55"/>
  <c r="AG55" i="55"/>
  <c r="AN55" i="55" s="1"/>
  <c r="AH55" i="55"/>
  <c r="AI55" i="55"/>
  <c r="AJ55" i="55"/>
  <c r="AO55" i="55" s="1"/>
  <c r="AM54" i="57"/>
  <c r="AU53" i="56"/>
  <c r="AW53" i="56" s="1"/>
  <c r="F56" i="56"/>
  <c r="AU55" i="47"/>
  <c r="AW55" i="47" s="1"/>
  <c r="AS65" i="46"/>
  <c r="AR55" i="58"/>
  <c r="AU55" i="58" s="1"/>
  <c r="AT54" i="56"/>
  <c r="AW53" i="57"/>
  <c r="AW64" i="46"/>
  <c r="AF56" i="58"/>
  <c r="AG56" i="58"/>
  <c r="AS56" i="58" s="1"/>
  <c r="AH56" i="58"/>
  <c r="AI56" i="58"/>
  <c r="AJ56" i="58"/>
  <c r="AK56" i="58"/>
  <c r="AC56" i="58"/>
  <c r="AD56" i="58"/>
  <c r="AE56" i="58"/>
  <c r="AM56" i="58" s="1"/>
  <c r="I59" i="57"/>
  <c r="S58" i="57"/>
  <c r="AW53" i="55"/>
  <c r="AR54" i="57"/>
  <c r="D61" i="56"/>
  <c r="B62" i="56"/>
  <c r="Y56" i="56"/>
  <c r="AU54" i="55"/>
  <c r="AP54" i="55"/>
  <c r="G68" i="46"/>
  <c r="M68" i="46"/>
  <c r="X68" i="46"/>
  <c r="U67" i="46"/>
  <c r="AA67" i="46" s="1"/>
  <c r="H68" i="46"/>
  <c r="V68" i="46"/>
  <c r="W68" i="46" s="1"/>
  <c r="Y68" i="46" s="1"/>
  <c r="J68" i="46"/>
  <c r="K68" i="46"/>
  <c r="Z68" i="46"/>
  <c r="E68" i="46" s="1"/>
  <c r="F68" i="46" s="1"/>
  <c r="N68" i="46"/>
  <c r="A69" i="46"/>
  <c r="AF55" i="56"/>
  <c r="AG55" i="56"/>
  <c r="AN55" i="56" s="1"/>
  <c r="AH55" i="56"/>
  <c r="AI55" i="56"/>
  <c r="AJ55" i="56"/>
  <c r="AO55" i="56" s="1"/>
  <c r="AE55" i="56"/>
  <c r="AC55" i="56"/>
  <c r="AR55" i="56" s="1"/>
  <c r="AD55" i="56"/>
  <c r="AK55" i="56"/>
  <c r="F57" i="58"/>
  <c r="AY54" i="57"/>
  <c r="AO54" i="57"/>
  <c r="AH55" i="57"/>
  <c r="AI55" i="57"/>
  <c r="AJ55" i="57"/>
  <c r="AC55" i="57"/>
  <c r="AK55" i="57"/>
  <c r="AD55" i="57"/>
  <c r="AR55" i="57" s="1"/>
  <c r="AG55" i="57"/>
  <c r="AS55" i="57" s="1"/>
  <c r="AE55" i="57"/>
  <c r="AM55" i="57" s="1"/>
  <c r="AF55" i="57"/>
  <c r="F56" i="57"/>
  <c r="AM65" i="46"/>
  <c r="AP65" i="46" s="1"/>
  <c r="G57" i="55"/>
  <c r="U56" i="55"/>
  <c r="AA56" i="55" s="1"/>
  <c r="H57" i="55"/>
  <c r="J57" i="55"/>
  <c r="V57" i="55"/>
  <c r="W57" i="55" s="1"/>
  <c r="Y57" i="55" s="1"/>
  <c r="K57" i="55"/>
  <c r="A58" i="55"/>
  <c r="M57" i="55"/>
  <c r="X57" i="55"/>
  <c r="N57" i="55"/>
  <c r="R57" i="55" s="1"/>
  <c r="Z57" i="55"/>
  <c r="E57" i="55" s="1"/>
  <c r="S58" i="56"/>
  <c r="I59" i="56"/>
  <c r="AO55" i="58"/>
  <c r="AY55" i="58"/>
  <c r="J58" i="57" l="1"/>
  <c r="V58" i="57"/>
  <c r="W58" i="57" s="1"/>
  <c r="K58" i="57"/>
  <c r="A59" i="57"/>
  <c r="M58" i="57"/>
  <c r="Q58" i="57" s="1"/>
  <c r="X58" i="57"/>
  <c r="N58" i="57"/>
  <c r="H58" i="57"/>
  <c r="U57" i="57"/>
  <c r="AA57" i="57" s="1"/>
  <c r="Z58" i="57"/>
  <c r="E58" i="57" s="1"/>
  <c r="G58" i="57"/>
  <c r="N58" i="55"/>
  <c r="G58" i="55"/>
  <c r="U57" i="55"/>
  <c r="AA57" i="55" s="1"/>
  <c r="H58" i="55"/>
  <c r="J58" i="55"/>
  <c r="V58" i="55"/>
  <c r="W58" i="55" s="1"/>
  <c r="K58" i="55"/>
  <c r="A59" i="55"/>
  <c r="M58" i="55"/>
  <c r="X58" i="55"/>
  <c r="Z58" i="55"/>
  <c r="E58" i="55" s="1"/>
  <c r="AG56" i="57"/>
  <c r="AH56" i="57"/>
  <c r="AN56" i="57" s="1"/>
  <c r="AI56" i="57"/>
  <c r="AJ56" i="57"/>
  <c r="AT56" i="57" s="1"/>
  <c r="AC56" i="57"/>
  <c r="AK56" i="57"/>
  <c r="AF56" i="57"/>
  <c r="AD56" i="57"/>
  <c r="AR56" i="57" s="1"/>
  <c r="AE56" i="57"/>
  <c r="AU55" i="56"/>
  <c r="AW55" i="56" s="1"/>
  <c r="R68" i="46"/>
  <c r="Q68" i="46"/>
  <c r="Y57" i="56"/>
  <c r="Q58" i="58"/>
  <c r="S61" i="58"/>
  <c r="I62" i="58"/>
  <c r="AO57" i="47"/>
  <c r="AY57" i="47"/>
  <c r="H61" i="54"/>
  <c r="N61" i="54" s="1"/>
  <c r="K62" i="54"/>
  <c r="I62" i="54"/>
  <c r="J62" i="54" s="1"/>
  <c r="M62" i="54"/>
  <c r="E62" i="54" s="1"/>
  <c r="A63" i="54"/>
  <c r="AP66" i="46"/>
  <c r="B60" i="46"/>
  <c r="D59" i="46"/>
  <c r="AN55" i="57"/>
  <c r="AP55" i="57" s="1"/>
  <c r="AC68" i="46"/>
  <c r="AR68" i="46" s="1"/>
  <c r="AK68" i="46"/>
  <c r="AY68" i="46" s="1"/>
  <c r="AG68" i="46"/>
  <c r="AN68" i="46" s="1"/>
  <c r="AH68" i="46"/>
  <c r="AI68" i="46"/>
  <c r="AT68" i="46" s="1"/>
  <c r="AJ68" i="46"/>
  <c r="AD68" i="46"/>
  <c r="AM68" i="46" s="1"/>
  <c r="AE68" i="46"/>
  <c r="AF68" i="46"/>
  <c r="AN56" i="58"/>
  <c r="AS55" i="55"/>
  <c r="U58" i="58"/>
  <c r="AA58" i="58" s="1"/>
  <c r="H59" i="58"/>
  <c r="J59" i="58"/>
  <c r="K59" i="58"/>
  <c r="A60" i="58"/>
  <c r="M59" i="58"/>
  <c r="Q59" i="58" s="1"/>
  <c r="X59" i="58"/>
  <c r="Z59" i="58"/>
  <c r="E59" i="58" s="1"/>
  <c r="G59" i="58"/>
  <c r="N59" i="58"/>
  <c r="R59" i="58" s="1"/>
  <c r="V59" i="58"/>
  <c r="W59" i="58" s="1"/>
  <c r="D59" i="55"/>
  <c r="B60" i="55"/>
  <c r="AT55" i="56"/>
  <c r="AP56" i="58"/>
  <c r="AM55" i="55"/>
  <c r="AP55" i="55" s="1"/>
  <c r="AP57" i="47"/>
  <c r="AS66" i="46"/>
  <c r="F57" i="55"/>
  <c r="AE57" i="58"/>
  <c r="AM57" i="58" s="1"/>
  <c r="AF57" i="58"/>
  <c r="AG57" i="58"/>
  <c r="AS57" i="58" s="1"/>
  <c r="AH57" i="58"/>
  <c r="AI57" i="58"/>
  <c r="AK57" i="58"/>
  <c r="AC57" i="58"/>
  <c r="AD57" i="58"/>
  <c r="AJ57" i="58"/>
  <c r="AR56" i="58"/>
  <c r="AP54" i="57"/>
  <c r="AY55" i="55"/>
  <c r="AJ56" i="55"/>
  <c r="AO56" i="55" s="1"/>
  <c r="AC56" i="55"/>
  <c r="AK56" i="55"/>
  <c r="AD56" i="55"/>
  <c r="AE56" i="55"/>
  <c r="AF56" i="55"/>
  <c r="AG56" i="55"/>
  <c r="AN56" i="55" s="1"/>
  <c r="AH56" i="55"/>
  <c r="AI56" i="55"/>
  <c r="AT56" i="55" s="1"/>
  <c r="AD58" i="58"/>
  <c r="AE58" i="58"/>
  <c r="AM58" i="58" s="1"/>
  <c r="AF58" i="58"/>
  <c r="AG58" i="58"/>
  <c r="AS58" i="58" s="1"/>
  <c r="AH58" i="58"/>
  <c r="AN58" i="58" s="1"/>
  <c r="AK58" i="58"/>
  <c r="AC58" i="58"/>
  <c r="AI58" i="58"/>
  <c r="AJ58" i="58"/>
  <c r="R58" i="47"/>
  <c r="Q57" i="57"/>
  <c r="AR57" i="47"/>
  <c r="F61" i="54"/>
  <c r="P61" i="54" s="1"/>
  <c r="AC67" i="46"/>
  <c r="AK67" i="46"/>
  <c r="AY67" i="46" s="1"/>
  <c r="AG67" i="46"/>
  <c r="AF67" i="46"/>
  <c r="AS67" i="46" s="1"/>
  <c r="AH67" i="46"/>
  <c r="AI67" i="46"/>
  <c r="AT67" i="46" s="1"/>
  <c r="AD67" i="46"/>
  <c r="AE67" i="46"/>
  <c r="AJ67" i="46"/>
  <c r="AE56" i="56"/>
  <c r="AF56" i="56"/>
  <c r="AG56" i="56"/>
  <c r="AN56" i="56" s="1"/>
  <c r="AH56" i="56"/>
  <c r="AI56" i="56"/>
  <c r="AT56" i="56" s="1"/>
  <c r="AD56" i="56"/>
  <c r="AK56" i="56"/>
  <c r="AJ56" i="56"/>
  <c r="AC56" i="56"/>
  <c r="AR56" i="56" s="1"/>
  <c r="AR55" i="55"/>
  <c r="AN66" i="46"/>
  <c r="AY55" i="56"/>
  <c r="AS55" i="56"/>
  <c r="AO56" i="58"/>
  <c r="AY56" i="58"/>
  <c r="AT55" i="55"/>
  <c r="U57" i="56"/>
  <c r="AA57" i="56" s="1"/>
  <c r="H58" i="56"/>
  <c r="J58" i="56"/>
  <c r="V58" i="56"/>
  <c r="W58" i="56" s="1"/>
  <c r="Y58" i="56" s="1"/>
  <c r="K58" i="56"/>
  <c r="A59" i="56"/>
  <c r="M58" i="56"/>
  <c r="X58" i="56"/>
  <c r="G58" i="56"/>
  <c r="N58" i="56"/>
  <c r="Z58" i="56"/>
  <c r="E58" i="56" s="1"/>
  <c r="F58" i="56" s="1"/>
  <c r="R58" i="58"/>
  <c r="Q58" i="47"/>
  <c r="Y57" i="57"/>
  <c r="F57" i="57" s="1"/>
  <c r="AS57" i="47"/>
  <c r="AN56" i="47"/>
  <c r="AY66" i="46"/>
  <c r="S59" i="56"/>
  <c r="I60" i="56"/>
  <c r="I60" i="57"/>
  <c r="S59" i="57"/>
  <c r="K59" i="47"/>
  <c r="A60" i="47"/>
  <c r="N59" i="47"/>
  <c r="J59" i="47"/>
  <c r="V59" i="47"/>
  <c r="W59" i="47" s="1"/>
  <c r="Y59" i="47" s="1"/>
  <c r="G59" i="47"/>
  <c r="X59" i="47"/>
  <c r="H59" i="47"/>
  <c r="Z59" i="47"/>
  <c r="E59" i="47" s="1"/>
  <c r="F59" i="47" s="1"/>
  <c r="U58" i="47"/>
  <c r="AA58" i="47" s="1"/>
  <c r="M59" i="47"/>
  <c r="S61" i="47"/>
  <c r="I62" i="47"/>
  <c r="AW54" i="55"/>
  <c r="AO55" i="57"/>
  <c r="AY55" i="57"/>
  <c r="D62" i="56"/>
  <c r="B63" i="56"/>
  <c r="AM56" i="47"/>
  <c r="B60" i="54"/>
  <c r="D59" i="54"/>
  <c r="Q57" i="55"/>
  <c r="AT55" i="57"/>
  <c r="AU55" i="57" s="1"/>
  <c r="AW55" i="57" s="1"/>
  <c r="AM55" i="56"/>
  <c r="AP55" i="56" s="1"/>
  <c r="G69" i="46"/>
  <c r="M69" i="46"/>
  <c r="X69" i="46"/>
  <c r="J69" i="46"/>
  <c r="K69" i="46"/>
  <c r="N69" i="46"/>
  <c r="R69" i="46" s="1"/>
  <c r="Z69" i="46"/>
  <c r="E69" i="46" s="1"/>
  <c r="A70" i="46"/>
  <c r="U68" i="46"/>
  <c r="AA68" i="46" s="1"/>
  <c r="V69" i="46"/>
  <c r="W69" i="46" s="1"/>
  <c r="Y69" i="46" s="1"/>
  <c r="H69" i="46"/>
  <c r="AU54" i="57"/>
  <c r="AW54" i="57" s="1"/>
  <c r="AT56" i="58"/>
  <c r="AW55" i="58"/>
  <c r="F57" i="56"/>
  <c r="S60" i="55"/>
  <c r="I61" i="55"/>
  <c r="Y58" i="47"/>
  <c r="F58" i="47" s="1"/>
  <c r="AT57" i="47"/>
  <c r="AY56" i="47"/>
  <c r="AO56" i="47"/>
  <c r="L61" i="54"/>
  <c r="AT66" i="46"/>
  <c r="AR66" i="46"/>
  <c r="AU66" i="46" s="1"/>
  <c r="AF57" i="57" l="1"/>
  <c r="AG57" i="57"/>
  <c r="AH57" i="57"/>
  <c r="AN57" i="57" s="1"/>
  <c r="AI57" i="57"/>
  <c r="AE57" i="57"/>
  <c r="AJ57" i="57"/>
  <c r="AT57" i="57" s="1"/>
  <c r="AK57" i="57"/>
  <c r="AD57" i="57"/>
  <c r="AR57" i="57" s="1"/>
  <c r="AC57" i="57"/>
  <c r="AG58" i="47"/>
  <c r="AI58" i="47"/>
  <c r="AF58" i="47"/>
  <c r="AC58" i="47"/>
  <c r="AJ58" i="47"/>
  <c r="AT58" i="47" s="1"/>
  <c r="AD58" i="47"/>
  <c r="AE58" i="47"/>
  <c r="AM58" i="47" s="1"/>
  <c r="AK58" i="47"/>
  <c r="AH58" i="47"/>
  <c r="AN58" i="47" s="1"/>
  <c r="AP56" i="47"/>
  <c r="AW56" i="47" s="1"/>
  <c r="Q59" i="47"/>
  <c r="R59" i="47"/>
  <c r="AO56" i="56"/>
  <c r="AO67" i="46"/>
  <c r="AR67" i="46"/>
  <c r="AU67" i="46" s="1"/>
  <c r="AN57" i="58"/>
  <c r="AM56" i="57"/>
  <c r="AS56" i="57"/>
  <c r="R58" i="57"/>
  <c r="D60" i="54"/>
  <c r="B61" i="54"/>
  <c r="J60" i="47"/>
  <c r="V60" i="47"/>
  <c r="W60" i="47" s="1"/>
  <c r="M60" i="47"/>
  <c r="X60" i="47"/>
  <c r="U59" i="47"/>
  <c r="AA59" i="47" s="1"/>
  <c r="A61" i="47"/>
  <c r="N60" i="47"/>
  <c r="R60" i="47" s="1"/>
  <c r="Z60" i="47"/>
  <c r="E60" i="47" s="1"/>
  <c r="H60" i="47"/>
  <c r="G60" i="47"/>
  <c r="K60" i="47"/>
  <c r="S62" i="58"/>
  <c r="I63" i="58"/>
  <c r="G59" i="56"/>
  <c r="U58" i="56"/>
  <c r="AA58" i="56" s="1"/>
  <c r="H59" i="56"/>
  <c r="J59" i="56"/>
  <c r="V59" i="56"/>
  <c r="W59" i="56" s="1"/>
  <c r="K59" i="56"/>
  <c r="A60" i="56"/>
  <c r="M59" i="56"/>
  <c r="N59" i="56"/>
  <c r="R59" i="56" s="1"/>
  <c r="X59" i="56"/>
  <c r="Z59" i="56"/>
  <c r="E59" i="56" s="1"/>
  <c r="AM56" i="56"/>
  <c r="AP56" i="56" s="1"/>
  <c r="AM67" i="46"/>
  <c r="AU57" i="47"/>
  <c r="AW57" i="47" s="1"/>
  <c r="AS56" i="55"/>
  <c r="AU56" i="58"/>
  <c r="AW56" i="58" s="1"/>
  <c r="H62" i="54"/>
  <c r="N62" i="54" s="1"/>
  <c r="K63" i="54"/>
  <c r="M63" i="54"/>
  <c r="E63" i="54" s="1"/>
  <c r="A64" i="54"/>
  <c r="I63" i="54"/>
  <c r="J63" i="54" s="1"/>
  <c r="Q69" i="46"/>
  <c r="AY56" i="56"/>
  <c r="G70" i="46"/>
  <c r="M70" i="46"/>
  <c r="Q70" i="46" s="1"/>
  <c r="X70" i="46"/>
  <c r="K70" i="46"/>
  <c r="N70" i="46"/>
  <c r="Z70" i="46"/>
  <c r="E70" i="46" s="1"/>
  <c r="A71" i="46"/>
  <c r="U69" i="46"/>
  <c r="AA69" i="46" s="1"/>
  <c r="H70" i="46"/>
  <c r="V70" i="46"/>
  <c r="W70" i="46" s="1"/>
  <c r="Y70" i="46" s="1"/>
  <c r="J70" i="46"/>
  <c r="AT57" i="58"/>
  <c r="D60" i="55"/>
  <c r="B61" i="55"/>
  <c r="AS68" i="46"/>
  <c r="AU68" i="46" s="1"/>
  <c r="AW68" i="46" s="1"/>
  <c r="F62" i="54"/>
  <c r="P62" i="54" s="1"/>
  <c r="AO56" i="57"/>
  <c r="AY56" i="57"/>
  <c r="Q58" i="55"/>
  <c r="R58" i="55"/>
  <c r="J59" i="57"/>
  <c r="V59" i="57"/>
  <c r="W59" i="57" s="1"/>
  <c r="K59" i="57"/>
  <c r="A60" i="57"/>
  <c r="M59" i="57"/>
  <c r="X59" i="57"/>
  <c r="U58" i="57"/>
  <c r="AA58" i="57" s="1"/>
  <c r="H59" i="57"/>
  <c r="N59" i="57"/>
  <c r="Z59" i="57"/>
  <c r="E59" i="57" s="1"/>
  <c r="G59" i="57"/>
  <c r="Q58" i="56"/>
  <c r="I62" i="55"/>
  <c r="S61" i="55"/>
  <c r="AF59" i="47"/>
  <c r="AH59" i="47"/>
  <c r="AE59" i="47"/>
  <c r="AM59" i="47" s="1"/>
  <c r="AJ59" i="47"/>
  <c r="AT59" i="47" s="1"/>
  <c r="AK59" i="47"/>
  <c r="AG59" i="47"/>
  <c r="AS59" i="47" s="1"/>
  <c r="AI59" i="47"/>
  <c r="AC59" i="47"/>
  <c r="AD59" i="47"/>
  <c r="AW66" i="46"/>
  <c r="AD57" i="56"/>
  <c r="AE57" i="56"/>
  <c r="AF57" i="56"/>
  <c r="AG57" i="56"/>
  <c r="AN57" i="56" s="1"/>
  <c r="AH57" i="56"/>
  <c r="AC57" i="56"/>
  <c r="AR57" i="56" s="1"/>
  <c r="AK57" i="56"/>
  <c r="AI57" i="56"/>
  <c r="AT57" i="56" s="1"/>
  <c r="AJ57" i="56"/>
  <c r="AO57" i="56" s="1"/>
  <c r="F69" i="46"/>
  <c r="S60" i="57"/>
  <c r="I61" i="57"/>
  <c r="AM56" i="55"/>
  <c r="AP56" i="55" s="1"/>
  <c r="AR57" i="58"/>
  <c r="AU57" i="58" s="1"/>
  <c r="G60" i="58"/>
  <c r="U59" i="58"/>
  <c r="AA59" i="58" s="1"/>
  <c r="H60" i="58"/>
  <c r="J60" i="58"/>
  <c r="K60" i="58"/>
  <c r="A61" i="58"/>
  <c r="X60" i="58"/>
  <c r="Z60" i="58"/>
  <c r="E60" i="58" s="1"/>
  <c r="M60" i="58"/>
  <c r="N60" i="58"/>
  <c r="V60" i="58"/>
  <c r="W60" i="58" s="1"/>
  <c r="L62" i="54"/>
  <c r="M59" i="55"/>
  <c r="X59" i="55"/>
  <c r="N59" i="55"/>
  <c r="G59" i="55"/>
  <c r="U58" i="55"/>
  <c r="AA58" i="55" s="1"/>
  <c r="H59" i="55"/>
  <c r="J59" i="55"/>
  <c r="V59" i="55"/>
  <c r="W59" i="55" s="1"/>
  <c r="A60" i="55"/>
  <c r="K59" i="55"/>
  <c r="Z59" i="55"/>
  <c r="E59" i="55" s="1"/>
  <c r="AY58" i="58"/>
  <c r="AO58" i="58"/>
  <c r="AU56" i="57"/>
  <c r="AC58" i="56"/>
  <c r="AK58" i="56"/>
  <c r="AD58" i="56"/>
  <c r="AE58" i="56"/>
  <c r="AF58" i="56"/>
  <c r="AG58" i="56"/>
  <c r="AN58" i="56" s="1"/>
  <c r="AJ58" i="56"/>
  <c r="AH58" i="56"/>
  <c r="AI58" i="56"/>
  <c r="AT58" i="56" s="1"/>
  <c r="AP58" i="58"/>
  <c r="AY56" i="55"/>
  <c r="AI57" i="55"/>
  <c r="AT57" i="55" s="1"/>
  <c r="AJ57" i="55"/>
  <c r="AO57" i="55" s="1"/>
  <c r="AC57" i="55"/>
  <c r="AR57" i="55" s="1"/>
  <c r="AU57" i="55" s="1"/>
  <c r="AK57" i="55"/>
  <c r="AD57" i="55"/>
  <c r="AM57" i="55" s="1"/>
  <c r="AE57" i="55"/>
  <c r="AF57" i="55"/>
  <c r="AS57" i="55" s="1"/>
  <c r="AG57" i="55"/>
  <c r="AH57" i="55"/>
  <c r="AP68" i="46"/>
  <c r="F58" i="57"/>
  <c r="Y58" i="57"/>
  <c r="D63" i="56"/>
  <c r="B64" i="56"/>
  <c r="F59" i="58"/>
  <c r="S60" i="56"/>
  <c r="I61" i="56"/>
  <c r="S62" i="47"/>
  <c r="I63" i="47"/>
  <c r="R58" i="56"/>
  <c r="AU55" i="55"/>
  <c r="AW55" i="55" s="1"/>
  <c r="AS56" i="56"/>
  <c r="AU56" i="56" s="1"/>
  <c r="AW56" i="56" s="1"/>
  <c r="AN67" i="46"/>
  <c r="AT58" i="58"/>
  <c r="AR58" i="58"/>
  <c r="AU58" i="58" s="1"/>
  <c r="AW58" i="58" s="1"/>
  <c r="AR56" i="55"/>
  <c r="AU56" i="55" s="1"/>
  <c r="AW56" i="55" s="1"/>
  <c r="AY57" i="58"/>
  <c r="AO57" i="58"/>
  <c r="AP57" i="58" s="1"/>
  <c r="Y59" i="58"/>
  <c r="AO68" i="46"/>
  <c r="B61" i="46"/>
  <c r="D60" i="46"/>
  <c r="Y58" i="55"/>
  <c r="F58" i="55" s="1"/>
  <c r="AH58" i="55" l="1"/>
  <c r="AI58" i="55"/>
  <c r="AJ58" i="55"/>
  <c r="AC58" i="55"/>
  <c r="AK58" i="55"/>
  <c r="AD58" i="55"/>
  <c r="AE58" i="55"/>
  <c r="AF58" i="55"/>
  <c r="AS58" i="55" s="1"/>
  <c r="AG58" i="55"/>
  <c r="AN58" i="55" s="1"/>
  <c r="I64" i="54"/>
  <c r="J64" i="54" s="1"/>
  <c r="M64" i="54"/>
  <c r="E64" i="54" s="1"/>
  <c r="A65" i="54"/>
  <c r="H63" i="54"/>
  <c r="N63" i="54" s="1"/>
  <c r="K64" i="54"/>
  <c r="AP58" i="47"/>
  <c r="AS58" i="56"/>
  <c r="R59" i="55"/>
  <c r="I63" i="55"/>
  <c r="S62" i="55"/>
  <c r="Q59" i="57"/>
  <c r="F63" i="54"/>
  <c r="P63" i="54" s="1"/>
  <c r="AR58" i="47"/>
  <c r="AO57" i="57"/>
  <c r="AY57" i="57"/>
  <c r="I64" i="47"/>
  <c r="S63" i="47"/>
  <c r="AE58" i="57"/>
  <c r="AM58" i="57" s="1"/>
  <c r="AF58" i="57"/>
  <c r="AG58" i="57"/>
  <c r="AS58" i="57" s="1"/>
  <c r="AH58" i="57"/>
  <c r="AN58" i="57" s="1"/>
  <c r="AD58" i="57"/>
  <c r="AJ58" i="57"/>
  <c r="AK58" i="57"/>
  <c r="AI58" i="57"/>
  <c r="AC58" i="57"/>
  <c r="D61" i="54"/>
  <c r="B62" i="54"/>
  <c r="AN57" i="55"/>
  <c r="AM58" i="56"/>
  <c r="K60" i="55"/>
  <c r="A61" i="55"/>
  <c r="M60" i="55"/>
  <c r="Q60" i="55" s="1"/>
  <c r="X60" i="55"/>
  <c r="N60" i="55"/>
  <c r="G60" i="55"/>
  <c r="U59" i="55"/>
  <c r="AA59" i="55" s="1"/>
  <c r="H60" i="55"/>
  <c r="J60" i="55"/>
  <c r="V60" i="55"/>
  <c r="W60" i="55" s="1"/>
  <c r="Y60" i="55" s="1"/>
  <c r="Z60" i="55"/>
  <c r="E60" i="55" s="1"/>
  <c r="F60" i="55" s="1"/>
  <c r="Q59" i="55"/>
  <c r="AS57" i="56"/>
  <c r="AU57" i="56" s="1"/>
  <c r="AW57" i="56" s="1"/>
  <c r="AO59" i="47"/>
  <c r="AY59" i="47"/>
  <c r="K61" i="47"/>
  <c r="A62" i="47"/>
  <c r="U60" i="47"/>
  <c r="AA60" i="47" s="1"/>
  <c r="H61" i="47"/>
  <c r="N61" i="47"/>
  <c r="J61" i="47"/>
  <c r="Z61" i="47"/>
  <c r="E61" i="47" s="1"/>
  <c r="M61" i="47"/>
  <c r="X61" i="47"/>
  <c r="V61" i="47"/>
  <c r="W61" i="47" s="1"/>
  <c r="Y61" i="47" s="1"/>
  <c r="G61" i="47"/>
  <c r="AM57" i="57"/>
  <c r="AP57" i="57" s="1"/>
  <c r="U59" i="57"/>
  <c r="AA59" i="57" s="1"/>
  <c r="H60" i="57"/>
  <c r="J60" i="57"/>
  <c r="V60" i="57"/>
  <c r="W60" i="57" s="1"/>
  <c r="Y60" i="57" s="1"/>
  <c r="K60" i="57"/>
  <c r="A61" i="57"/>
  <c r="G60" i="57"/>
  <c r="N60" i="57"/>
  <c r="X60" i="57"/>
  <c r="Z60" i="57"/>
  <c r="E60" i="57" s="1"/>
  <c r="M60" i="57"/>
  <c r="B62" i="46"/>
  <c r="D61" i="46"/>
  <c r="AY58" i="56"/>
  <c r="AC69" i="46"/>
  <c r="AR69" i="46" s="1"/>
  <c r="AK69" i="46"/>
  <c r="AG69" i="46"/>
  <c r="AI69" i="46"/>
  <c r="AJ69" i="46"/>
  <c r="AO69" i="46" s="1"/>
  <c r="AD69" i="46"/>
  <c r="AE69" i="46"/>
  <c r="AF69" i="46"/>
  <c r="AS69" i="46" s="1"/>
  <c r="AH69" i="46"/>
  <c r="Q59" i="56"/>
  <c r="S63" i="58"/>
  <c r="I64" i="58"/>
  <c r="D64" i="56"/>
  <c r="B65" i="56"/>
  <c r="AR58" i="56"/>
  <c r="AU58" i="56" s="1"/>
  <c r="Y60" i="58"/>
  <c r="F60" i="58" s="1"/>
  <c r="AM57" i="56"/>
  <c r="AP57" i="56" s="1"/>
  <c r="R59" i="57"/>
  <c r="D61" i="55"/>
  <c r="B62" i="55"/>
  <c r="M71" i="46"/>
  <c r="X71" i="46"/>
  <c r="J71" i="46"/>
  <c r="K71" i="46"/>
  <c r="N71" i="46"/>
  <c r="Z71" i="46"/>
  <c r="E71" i="46" s="1"/>
  <c r="U70" i="46"/>
  <c r="AA70" i="46" s="1"/>
  <c r="A72" i="46"/>
  <c r="G71" i="46"/>
  <c r="H71" i="46"/>
  <c r="V71" i="46"/>
  <c r="W71" i="46" s="1"/>
  <c r="Y71" i="46" s="1"/>
  <c r="G60" i="56"/>
  <c r="U59" i="56"/>
  <c r="AA59" i="56" s="1"/>
  <c r="H60" i="56"/>
  <c r="J60" i="56"/>
  <c r="V60" i="56"/>
  <c r="W60" i="56" s="1"/>
  <c r="Y60" i="56" s="1"/>
  <c r="N60" i="56"/>
  <c r="K60" i="56"/>
  <c r="A61" i="56"/>
  <c r="M60" i="56"/>
  <c r="Q60" i="56" s="1"/>
  <c r="X60" i="56"/>
  <c r="Z60" i="56"/>
  <c r="E60" i="56" s="1"/>
  <c r="AW57" i="58"/>
  <c r="S61" i="56"/>
  <c r="I62" i="56"/>
  <c r="S61" i="57"/>
  <c r="I62" i="57"/>
  <c r="AC59" i="58"/>
  <c r="AK59" i="58"/>
  <c r="AD59" i="58"/>
  <c r="AR59" i="58" s="1"/>
  <c r="AE59" i="58"/>
  <c r="AF59" i="58"/>
  <c r="AG59" i="58"/>
  <c r="AS59" i="58" s="1"/>
  <c r="AH59" i="58"/>
  <c r="AN59" i="58" s="1"/>
  <c r="AI59" i="58"/>
  <c r="AJ59" i="58"/>
  <c r="Y59" i="55"/>
  <c r="F59" i="55" s="1"/>
  <c r="AW56" i="57"/>
  <c r="R60" i="58"/>
  <c r="AN59" i="47"/>
  <c r="AP59" i="47" s="1"/>
  <c r="F70" i="46"/>
  <c r="Q60" i="47"/>
  <c r="AP56" i="57"/>
  <c r="AS58" i="47"/>
  <c r="AS57" i="57"/>
  <c r="AU57" i="57" s="1"/>
  <c r="AW57" i="57" s="1"/>
  <c r="Z61" i="58"/>
  <c r="E61" i="58" s="1"/>
  <c r="G61" i="58"/>
  <c r="U60" i="58"/>
  <c r="AA60" i="58" s="1"/>
  <c r="H61" i="58"/>
  <c r="J61" i="58"/>
  <c r="X61" i="58"/>
  <c r="A62" i="58"/>
  <c r="K61" i="58"/>
  <c r="M61" i="58"/>
  <c r="N61" i="58"/>
  <c r="V61" i="58"/>
  <c r="W61" i="58" s="1"/>
  <c r="Y61" i="58" s="1"/>
  <c r="Y59" i="57"/>
  <c r="F59" i="57" s="1"/>
  <c r="AP57" i="55"/>
  <c r="AW57" i="55" s="1"/>
  <c r="AY57" i="55"/>
  <c r="AO58" i="56"/>
  <c r="Q60" i="58"/>
  <c r="AY57" i="56"/>
  <c r="AR59" i="47"/>
  <c r="AU59" i="47" s="1"/>
  <c r="R70" i="46"/>
  <c r="L63" i="54"/>
  <c r="AP67" i="46"/>
  <c r="AW67" i="46" s="1"/>
  <c r="Y59" i="56"/>
  <c r="F59" i="56" s="1"/>
  <c r="Y60" i="47"/>
  <c r="F60" i="47" s="1"/>
  <c r="AO58" i="47"/>
  <c r="AY58" i="47"/>
  <c r="AG59" i="55" l="1"/>
  <c r="AH59" i="55"/>
  <c r="AI59" i="55"/>
  <c r="AT59" i="55" s="1"/>
  <c r="AJ59" i="55"/>
  <c r="AC59" i="55"/>
  <c r="AK59" i="55"/>
  <c r="AD59" i="55"/>
  <c r="AE59" i="55"/>
  <c r="AF59" i="55"/>
  <c r="AS59" i="55" s="1"/>
  <c r="AE60" i="47"/>
  <c r="AG60" i="47"/>
  <c r="AS60" i="47" s="1"/>
  <c r="AD60" i="47"/>
  <c r="AH60" i="47"/>
  <c r="AN60" i="47" s="1"/>
  <c r="AI60" i="47"/>
  <c r="AJ60" i="47"/>
  <c r="AT60" i="47" s="1"/>
  <c r="AC60" i="47"/>
  <c r="AF60" i="47"/>
  <c r="AK60" i="47"/>
  <c r="AJ60" i="58"/>
  <c r="AC60" i="58"/>
  <c r="AK60" i="58"/>
  <c r="AD60" i="58"/>
  <c r="AR60" i="58" s="1"/>
  <c r="AE60" i="58"/>
  <c r="AM60" i="58" s="1"/>
  <c r="AF60" i="58"/>
  <c r="AG60" i="58"/>
  <c r="AH60" i="58"/>
  <c r="AN60" i="58" s="1"/>
  <c r="AI60" i="58"/>
  <c r="AD59" i="57"/>
  <c r="AE59" i="57"/>
  <c r="AM59" i="57" s="1"/>
  <c r="AF59" i="57"/>
  <c r="AG59" i="57"/>
  <c r="AS59" i="57" s="1"/>
  <c r="AC59" i="57"/>
  <c r="AK59" i="57"/>
  <c r="AJ59" i="57"/>
  <c r="AI59" i="57"/>
  <c r="AH59" i="57"/>
  <c r="AJ59" i="56"/>
  <c r="AC59" i="56"/>
  <c r="AK59" i="56"/>
  <c r="AY59" i="56" s="1"/>
  <c r="AD59" i="56"/>
  <c r="AM59" i="56" s="1"/>
  <c r="AE59" i="56"/>
  <c r="AF59" i="56"/>
  <c r="AS59" i="56" s="1"/>
  <c r="AI59" i="56"/>
  <c r="AG59" i="56"/>
  <c r="AH59" i="56"/>
  <c r="N61" i="56"/>
  <c r="R61" i="56" s="1"/>
  <c r="G61" i="56"/>
  <c r="U60" i="56"/>
  <c r="AA60" i="56" s="1"/>
  <c r="H61" i="56"/>
  <c r="M61" i="56"/>
  <c r="X61" i="56"/>
  <c r="J61" i="56"/>
  <c r="V61" i="56"/>
  <c r="W61" i="56" s="1"/>
  <c r="Y61" i="56" s="1"/>
  <c r="K61" i="56"/>
  <c r="A62" i="56"/>
  <c r="Z61" i="56"/>
  <c r="E61" i="56" s="1"/>
  <c r="U61" i="47"/>
  <c r="AA61" i="47" s="1"/>
  <c r="H62" i="47"/>
  <c r="J62" i="47"/>
  <c r="V62" i="47"/>
  <c r="W62" i="47" s="1"/>
  <c r="G62" i="47"/>
  <c r="K62" i="47"/>
  <c r="Z62" i="47"/>
  <c r="E62" i="47" s="1"/>
  <c r="M62" i="47"/>
  <c r="N62" i="47"/>
  <c r="X62" i="47"/>
  <c r="A63" i="47"/>
  <c r="S64" i="47"/>
  <c r="I65" i="47"/>
  <c r="R60" i="56"/>
  <c r="Q71" i="46"/>
  <c r="D65" i="56"/>
  <c r="B66" i="56"/>
  <c r="AM69" i="46"/>
  <c r="B63" i="46"/>
  <c r="D62" i="46"/>
  <c r="AP58" i="56"/>
  <c r="AT58" i="57"/>
  <c r="S63" i="55"/>
  <c r="I64" i="55"/>
  <c r="AY58" i="55"/>
  <c r="G61" i="57"/>
  <c r="U60" i="57"/>
  <c r="AA60" i="57" s="1"/>
  <c r="H61" i="57"/>
  <c r="J61" i="57"/>
  <c r="V61" i="57"/>
  <c r="W61" i="57" s="1"/>
  <c r="Y61" i="57" s="1"/>
  <c r="Z61" i="57"/>
  <c r="E61" i="57" s="1"/>
  <c r="N61" i="57"/>
  <c r="X61" i="57"/>
  <c r="A62" i="57"/>
  <c r="M61" i="57"/>
  <c r="K61" i="57"/>
  <c r="AW58" i="56"/>
  <c r="Q61" i="58"/>
  <c r="F61" i="58"/>
  <c r="AM59" i="58"/>
  <c r="M72" i="46"/>
  <c r="X72" i="46"/>
  <c r="A73" i="46"/>
  <c r="G72" i="46"/>
  <c r="H72" i="46"/>
  <c r="V72" i="46"/>
  <c r="W72" i="46" s="1"/>
  <c r="Y72" i="46" s="1"/>
  <c r="K72" i="46"/>
  <c r="N72" i="46"/>
  <c r="Z72" i="46"/>
  <c r="E72" i="46" s="1"/>
  <c r="U71" i="46"/>
  <c r="AA71" i="46" s="1"/>
  <c r="J72" i="46"/>
  <c r="D62" i="55"/>
  <c r="B63" i="55"/>
  <c r="Q60" i="57"/>
  <c r="Q61" i="47"/>
  <c r="AR58" i="57"/>
  <c r="A66" i="54"/>
  <c r="I65" i="54"/>
  <c r="J65" i="54" s="1"/>
  <c r="K65" i="54"/>
  <c r="M65" i="54"/>
  <c r="E65" i="54" s="1"/>
  <c r="H64" i="54"/>
  <c r="N64" i="54" s="1"/>
  <c r="AR58" i="55"/>
  <c r="AU58" i="55" s="1"/>
  <c r="AF60" i="55"/>
  <c r="AS60" i="55" s="1"/>
  <c r="AG60" i="55"/>
  <c r="AH60" i="55"/>
  <c r="AI60" i="55"/>
  <c r="AJ60" i="55"/>
  <c r="AC60" i="55"/>
  <c r="AK60" i="55"/>
  <c r="AY60" i="55" s="1"/>
  <c r="AD60" i="55"/>
  <c r="AM60" i="55" s="1"/>
  <c r="AE60" i="55"/>
  <c r="AM58" i="55"/>
  <c r="AU59" i="58"/>
  <c r="I65" i="58"/>
  <c r="S64" i="58"/>
  <c r="AT69" i="46"/>
  <c r="AU69" i="46" s="1"/>
  <c r="F60" i="57"/>
  <c r="F61" i="47"/>
  <c r="B63" i="54"/>
  <c r="D62" i="54"/>
  <c r="AU58" i="47"/>
  <c r="AW58" i="47" s="1"/>
  <c r="AO58" i="55"/>
  <c r="J61" i="55"/>
  <c r="V61" i="55"/>
  <c r="W61" i="55" s="1"/>
  <c r="Y61" i="55" s="1"/>
  <c r="K61" i="55"/>
  <c r="A62" i="55"/>
  <c r="M61" i="55"/>
  <c r="X61" i="55"/>
  <c r="N61" i="55"/>
  <c r="G61" i="55"/>
  <c r="U60" i="55"/>
  <c r="AA60" i="55" s="1"/>
  <c r="H61" i="55"/>
  <c r="Z61" i="55"/>
  <c r="E61" i="55" s="1"/>
  <c r="F61" i="55" s="1"/>
  <c r="S62" i="56"/>
  <c r="I63" i="56"/>
  <c r="AW59" i="47"/>
  <c r="AY59" i="58"/>
  <c r="AO59" i="58"/>
  <c r="F60" i="56"/>
  <c r="F71" i="46"/>
  <c r="AN69" i="46"/>
  <c r="R60" i="55"/>
  <c r="L64" i="54"/>
  <c r="F64" i="54" s="1"/>
  <c r="P64" i="54" s="1"/>
  <c r="AT58" i="55"/>
  <c r="S62" i="57"/>
  <c r="I63" i="57"/>
  <c r="AC70" i="46"/>
  <c r="AR70" i="46" s="1"/>
  <c r="AK70" i="46"/>
  <c r="AY70" i="46" s="1"/>
  <c r="AG70" i="46"/>
  <c r="AN70" i="46" s="1"/>
  <c r="AJ70" i="46"/>
  <c r="AE70" i="46"/>
  <c r="AF70" i="46"/>
  <c r="AH70" i="46"/>
  <c r="AD70" i="46"/>
  <c r="AM70" i="46" s="1"/>
  <c r="AI70" i="46"/>
  <c r="AT70" i="46" s="1"/>
  <c r="AY58" i="57"/>
  <c r="AO58" i="57"/>
  <c r="AP58" i="57" s="1"/>
  <c r="R61" i="58"/>
  <c r="N62" i="58"/>
  <c r="Z62" i="58"/>
  <c r="E62" i="58" s="1"/>
  <c r="G62" i="58"/>
  <c r="U61" i="58"/>
  <c r="AA61" i="58" s="1"/>
  <c r="H62" i="58"/>
  <c r="X62" i="58"/>
  <c r="A63" i="58"/>
  <c r="J62" i="58"/>
  <c r="K62" i="58"/>
  <c r="M62" i="58"/>
  <c r="V62" i="58"/>
  <c r="W62" i="58" s="1"/>
  <c r="AT59" i="58"/>
  <c r="R71" i="46"/>
  <c r="AY69" i="46"/>
  <c r="R60" i="57"/>
  <c r="R61" i="47"/>
  <c r="AR60" i="55" l="1"/>
  <c r="AO60" i="55"/>
  <c r="M73" i="46"/>
  <c r="X73" i="46"/>
  <c r="N73" i="46"/>
  <c r="Z73" i="46"/>
  <c r="E73" i="46" s="1"/>
  <c r="U72" i="46"/>
  <c r="AA72" i="46" s="1"/>
  <c r="G73" i="46"/>
  <c r="H73" i="46"/>
  <c r="V73" i="46"/>
  <c r="W73" i="46" s="1"/>
  <c r="J73" i="46"/>
  <c r="A74" i="46"/>
  <c r="K73" i="46"/>
  <c r="Q61" i="57"/>
  <c r="Y62" i="47"/>
  <c r="F62" i="47" s="1"/>
  <c r="AO59" i="56"/>
  <c r="AY60" i="58"/>
  <c r="AO60" i="58"/>
  <c r="AR59" i="55"/>
  <c r="AU59" i="55" s="1"/>
  <c r="M63" i="58"/>
  <c r="X63" i="58"/>
  <c r="N63" i="58"/>
  <c r="Z63" i="58"/>
  <c r="E63" i="58" s="1"/>
  <c r="G63" i="58"/>
  <c r="U62" i="58"/>
  <c r="AA62" i="58" s="1"/>
  <c r="H63" i="58"/>
  <c r="A64" i="58"/>
  <c r="J63" i="58"/>
  <c r="K63" i="58"/>
  <c r="V63" i="58"/>
  <c r="W63" i="58" s="1"/>
  <c r="AG71" i="46"/>
  <c r="AH71" i="46"/>
  <c r="AI71" i="46"/>
  <c r="AT71" i="46" s="1"/>
  <c r="AJ71" i="46"/>
  <c r="AO71" i="46" s="1"/>
  <c r="AC71" i="46"/>
  <c r="AR71" i="46" s="1"/>
  <c r="AU71" i="46" s="1"/>
  <c r="AD71" i="46"/>
  <c r="AE71" i="46"/>
  <c r="AF71" i="46"/>
  <c r="AS71" i="46" s="1"/>
  <c r="AK71" i="46"/>
  <c r="D63" i="55"/>
  <c r="B64" i="55"/>
  <c r="F65" i="54"/>
  <c r="P65" i="54" s="1"/>
  <c r="I66" i="47"/>
  <c r="S65" i="47"/>
  <c r="AR59" i="56"/>
  <c r="AY59" i="55"/>
  <c r="S63" i="57"/>
  <c r="I64" i="57"/>
  <c r="Y62" i="58"/>
  <c r="R61" i="55"/>
  <c r="I66" i="58"/>
  <c r="S65" i="58"/>
  <c r="AT60" i="55"/>
  <c r="L65" i="54"/>
  <c r="G62" i="57"/>
  <c r="U61" i="57"/>
  <c r="AA61" i="57" s="1"/>
  <c r="H62" i="57"/>
  <c r="N62" i="57"/>
  <c r="R62" i="57" s="1"/>
  <c r="V62" i="57"/>
  <c r="W62" i="57" s="1"/>
  <c r="X62" i="57"/>
  <c r="A63" i="57"/>
  <c r="M62" i="57"/>
  <c r="K62" i="57"/>
  <c r="J62" i="57"/>
  <c r="Z62" i="57"/>
  <c r="E62" i="57" s="1"/>
  <c r="B64" i="46"/>
  <c r="D63" i="46"/>
  <c r="Z63" i="47"/>
  <c r="E63" i="47" s="1"/>
  <c r="M63" i="47"/>
  <c r="N63" i="47"/>
  <c r="J63" i="47"/>
  <c r="K63" i="47"/>
  <c r="U62" i="47"/>
  <c r="AA62" i="47" s="1"/>
  <c r="X63" i="47"/>
  <c r="H63" i="47"/>
  <c r="V63" i="47"/>
  <c r="W63" i="47" s="1"/>
  <c r="G63" i="47"/>
  <c r="A64" i="47"/>
  <c r="AN59" i="56"/>
  <c r="AP59" i="56" s="1"/>
  <c r="AN59" i="57"/>
  <c r="AP59" i="57" s="1"/>
  <c r="AR59" i="57"/>
  <c r="AR60" i="47"/>
  <c r="AU60" i="47" s="1"/>
  <c r="AW60" i="47" s="1"/>
  <c r="AO59" i="55"/>
  <c r="AM59" i="55"/>
  <c r="AI60" i="56"/>
  <c r="AT60" i="56" s="1"/>
  <c r="AJ60" i="56"/>
  <c r="AO60" i="56" s="1"/>
  <c r="AC60" i="56"/>
  <c r="AR60" i="56" s="1"/>
  <c r="AU60" i="56" s="1"/>
  <c r="AK60" i="56"/>
  <c r="AY60" i="56" s="1"/>
  <c r="AD60" i="56"/>
  <c r="AM60" i="56" s="1"/>
  <c r="AE60" i="56"/>
  <c r="AH60" i="56"/>
  <c r="AG60" i="56"/>
  <c r="AN60" i="56" s="1"/>
  <c r="AF60" i="56"/>
  <c r="AS60" i="56" s="1"/>
  <c r="Q62" i="58"/>
  <c r="AS70" i="46"/>
  <c r="AU70" i="46" s="1"/>
  <c r="AW70" i="46" s="1"/>
  <c r="H65" i="54"/>
  <c r="N65" i="54" s="1"/>
  <c r="K66" i="54"/>
  <c r="M66" i="54"/>
  <c r="E66" i="54" s="1"/>
  <c r="A67" i="54"/>
  <c r="I66" i="54"/>
  <c r="J66" i="54" s="1"/>
  <c r="F72" i="46"/>
  <c r="Q72" i="46"/>
  <c r="AP69" i="46"/>
  <c r="AW69" i="46" s="1"/>
  <c r="Q61" i="56"/>
  <c r="AT59" i="56"/>
  <c r="AT60" i="58"/>
  <c r="AE61" i="55"/>
  <c r="AF61" i="55"/>
  <c r="AG61" i="55"/>
  <c r="AN61" i="55" s="1"/>
  <c r="AH61" i="55"/>
  <c r="AI61" i="55"/>
  <c r="AT61" i="55" s="1"/>
  <c r="AJ61" i="55"/>
  <c r="AO61" i="55" s="1"/>
  <c r="AC61" i="55"/>
  <c r="AR61" i="55" s="1"/>
  <c r="AK61" i="55"/>
  <c r="AD61" i="55"/>
  <c r="AM61" i="55" s="1"/>
  <c r="AD61" i="47"/>
  <c r="AF61" i="47"/>
  <c r="AC61" i="47"/>
  <c r="AK61" i="47"/>
  <c r="AE61" i="47"/>
  <c r="AG61" i="47"/>
  <c r="AH61" i="47"/>
  <c r="AI61" i="47"/>
  <c r="AJ61" i="47"/>
  <c r="AT61" i="47" s="1"/>
  <c r="M62" i="56"/>
  <c r="X62" i="56"/>
  <c r="N62" i="56"/>
  <c r="R62" i="56" s="1"/>
  <c r="G62" i="56"/>
  <c r="U61" i="56"/>
  <c r="AA61" i="56" s="1"/>
  <c r="H62" i="56"/>
  <c r="K62" i="56"/>
  <c r="A63" i="56"/>
  <c r="J62" i="56"/>
  <c r="V62" i="56"/>
  <c r="W62" i="56" s="1"/>
  <c r="Y62" i="56" s="1"/>
  <c r="Z62" i="56"/>
  <c r="E62" i="56" s="1"/>
  <c r="F62" i="56" s="1"/>
  <c r="AP60" i="58"/>
  <c r="F62" i="58"/>
  <c r="R62" i="58"/>
  <c r="I64" i="56"/>
  <c r="S63" i="56"/>
  <c r="Q61" i="55"/>
  <c r="AP58" i="55"/>
  <c r="AW58" i="55" s="1"/>
  <c r="AN60" i="55"/>
  <c r="AP60" i="55" s="1"/>
  <c r="AU58" i="57"/>
  <c r="AW58" i="57" s="1"/>
  <c r="R72" i="46"/>
  <c r="AP59" i="58"/>
  <c r="AW59" i="58" s="1"/>
  <c r="R61" i="57"/>
  <c r="D66" i="56"/>
  <c r="B67" i="56"/>
  <c r="R62" i="47"/>
  <c r="AT59" i="57"/>
  <c r="AY60" i="47"/>
  <c r="AO60" i="47"/>
  <c r="AM60" i="47"/>
  <c r="AP60" i="47" s="1"/>
  <c r="AC60" i="57"/>
  <c r="AK60" i="57"/>
  <c r="AD60" i="57"/>
  <c r="AR60" i="57" s="1"/>
  <c r="AE60" i="57"/>
  <c r="AM60" i="57" s="1"/>
  <c r="AF60" i="57"/>
  <c r="AJ60" i="57"/>
  <c r="AT60" i="57" s="1"/>
  <c r="AI60" i="57"/>
  <c r="AG60" i="57"/>
  <c r="AH60" i="57"/>
  <c r="AN60" i="57" s="1"/>
  <c r="AO70" i="46"/>
  <c r="AP70" i="46" s="1"/>
  <c r="J62" i="55"/>
  <c r="V62" i="55"/>
  <c r="W62" i="55" s="1"/>
  <c r="Y62" i="55" s="1"/>
  <c r="K62" i="55"/>
  <c r="A63" i="55"/>
  <c r="M62" i="55"/>
  <c r="X62" i="55"/>
  <c r="N62" i="55"/>
  <c r="G62" i="55"/>
  <c r="U61" i="55"/>
  <c r="AA61" i="55" s="1"/>
  <c r="H62" i="55"/>
  <c r="Z62" i="55"/>
  <c r="E62" i="55" s="1"/>
  <c r="B64" i="54"/>
  <c r="D63" i="54"/>
  <c r="AI61" i="58"/>
  <c r="AJ61" i="58"/>
  <c r="AT61" i="58" s="1"/>
  <c r="AC61" i="58"/>
  <c r="AK61" i="58"/>
  <c r="AD61" i="58"/>
  <c r="AR61" i="58" s="1"/>
  <c r="AE61" i="58"/>
  <c r="AF61" i="58"/>
  <c r="AG61" i="58"/>
  <c r="AH61" i="58"/>
  <c r="AN61" i="58" s="1"/>
  <c r="F61" i="57"/>
  <c r="S64" i="55"/>
  <c r="I65" i="55"/>
  <c r="Q62" i="47"/>
  <c r="F61" i="56"/>
  <c r="AY59" i="57"/>
  <c r="AO59" i="57"/>
  <c r="AS60" i="58"/>
  <c r="AU60" i="58" s="1"/>
  <c r="AW60" i="58" s="1"/>
  <c r="AN59" i="55"/>
  <c r="AC62" i="47" l="1"/>
  <c r="AK62" i="47"/>
  <c r="AE62" i="47"/>
  <c r="AM62" i="47" s="1"/>
  <c r="AJ62" i="47"/>
  <c r="AT62" i="47" s="1"/>
  <c r="AD62" i="47"/>
  <c r="AR62" i="47" s="1"/>
  <c r="AF62" i="47"/>
  <c r="AH62" i="47"/>
  <c r="AG62" i="47"/>
  <c r="AS62" i="47" s="1"/>
  <c r="AI62" i="47"/>
  <c r="AG62" i="56"/>
  <c r="AH62" i="56"/>
  <c r="AI62" i="56"/>
  <c r="AT62" i="56" s="1"/>
  <c r="AJ62" i="56"/>
  <c r="AC62" i="56"/>
  <c r="AR62" i="56" s="1"/>
  <c r="AK62" i="56"/>
  <c r="AY62" i="56" s="1"/>
  <c r="AF62" i="56"/>
  <c r="AS62" i="56" s="1"/>
  <c r="AD62" i="56"/>
  <c r="AM62" i="56" s="1"/>
  <c r="AE62" i="56"/>
  <c r="S65" i="55"/>
  <c r="I66" i="55"/>
  <c r="AY61" i="58"/>
  <c r="AO61" i="58"/>
  <c r="AU60" i="57"/>
  <c r="AW60" i="57" s="1"/>
  <c r="D67" i="56"/>
  <c r="B68" i="56"/>
  <c r="AU59" i="57"/>
  <c r="AW59" i="57" s="1"/>
  <c r="Q63" i="58"/>
  <c r="R73" i="46"/>
  <c r="AW60" i="56"/>
  <c r="AG72" i="46"/>
  <c r="AN72" i="46" s="1"/>
  <c r="AD72" i="46"/>
  <c r="AM72" i="46" s="1"/>
  <c r="AE72" i="46"/>
  <c r="AF72" i="46"/>
  <c r="AI72" i="46"/>
  <c r="AT72" i="46" s="1"/>
  <c r="AJ72" i="46"/>
  <c r="AK72" i="46"/>
  <c r="AH72" i="46"/>
  <c r="AC72" i="46"/>
  <c r="AR72" i="46" s="1"/>
  <c r="M74" i="46"/>
  <c r="Q74" i="46" s="1"/>
  <c r="X74" i="46"/>
  <c r="H74" i="46"/>
  <c r="V74" i="46"/>
  <c r="W74" i="46" s="1"/>
  <c r="Y74" i="46" s="1"/>
  <c r="J74" i="46"/>
  <c r="K74" i="46"/>
  <c r="U73" i="46"/>
  <c r="AA73" i="46" s="1"/>
  <c r="A75" i="46"/>
  <c r="Z74" i="46"/>
  <c r="E74" i="46" s="1"/>
  <c r="F74" i="46" s="1"/>
  <c r="G74" i="46"/>
  <c r="N74" i="46"/>
  <c r="I65" i="56"/>
  <c r="S64" i="56"/>
  <c r="K63" i="56"/>
  <c r="A64" i="56"/>
  <c r="M63" i="56"/>
  <c r="Q63" i="56" s="1"/>
  <c r="X63" i="56"/>
  <c r="N63" i="56"/>
  <c r="G63" i="56"/>
  <c r="J63" i="56"/>
  <c r="V63" i="56"/>
  <c r="W63" i="56" s="1"/>
  <c r="U62" i="56"/>
  <c r="AA62" i="56" s="1"/>
  <c r="H63" i="56"/>
  <c r="Z63" i="56"/>
  <c r="E63" i="56" s="1"/>
  <c r="AR61" i="47"/>
  <c r="AS61" i="55"/>
  <c r="L66" i="54"/>
  <c r="Q73" i="46"/>
  <c r="B65" i="46"/>
  <c r="D64" i="46"/>
  <c r="S66" i="47"/>
  <c r="I67" i="47"/>
  <c r="K64" i="58"/>
  <c r="A65" i="58"/>
  <c r="M64" i="58"/>
  <c r="X64" i="58"/>
  <c r="N64" i="58"/>
  <c r="Z64" i="58"/>
  <c r="E64" i="58" s="1"/>
  <c r="F64" i="58" s="1"/>
  <c r="G64" i="58"/>
  <c r="H64" i="58"/>
  <c r="J64" i="58"/>
  <c r="U63" i="58"/>
  <c r="AA63" i="58" s="1"/>
  <c r="V64" i="58"/>
  <c r="W64" i="58" s="1"/>
  <c r="Y64" i="58" s="1"/>
  <c r="R62" i="55"/>
  <c r="AS60" i="57"/>
  <c r="AP61" i="55"/>
  <c r="I67" i="54"/>
  <c r="J67" i="54" s="1"/>
  <c r="L67" i="54" s="1"/>
  <c r="K67" i="54"/>
  <c r="M67" i="54"/>
  <c r="E67" i="54" s="1"/>
  <c r="H66" i="54"/>
  <c r="N66" i="54" s="1"/>
  <c r="A68" i="54"/>
  <c r="AP59" i="55"/>
  <c r="AW59" i="55" s="1"/>
  <c r="N64" i="47"/>
  <c r="H64" i="47"/>
  <c r="V64" i="47"/>
  <c r="W64" i="47" s="1"/>
  <c r="J64" i="47"/>
  <c r="G64" i="47"/>
  <c r="A65" i="47"/>
  <c r="K64" i="47"/>
  <c r="U63" i="47"/>
  <c r="AA63" i="47" s="1"/>
  <c r="M64" i="47"/>
  <c r="Q64" i="47" s="1"/>
  <c r="Z64" i="47"/>
  <c r="E64" i="47" s="1"/>
  <c r="X64" i="47"/>
  <c r="R63" i="47"/>
  <c r="Q62" i="57"/>
  <c r="AY71" i="46"/>
  <c r="AN71" i="46"/>
  <c r="Y73" i="46"/>
  <c r="F73" i="46" s="1"/>
  <c r="AP60" i="57"/>
  <c r="AO61" i="47"/>
  <c r="AY61" i="47"/>
  <c r="AY60" i="57"/>
  <c r="AO60" i="57"/>
  <c r="I65" i="57"/>
  <c r="S64" i="57"/>
  <c r="D64" i="55"/>
  <c r="B65" i="55"/>
  <c r="AJ61" i="57"/>
  <c r="AT61" i="57" s="1"/>
  <c r="AC61" i="57"/>
  <c r="AK61" i="57"/>
  <c r="AD61" i="57"/>
  <c r="AE61" i="57"/>
  <c r="AM61" i="57" s="1"/>
  <c r="AI61" i="57"/>
  <c r="AF61" i="57"/>
  <c r="AG61" i="57"/>
  <c r="AS61" i="57" s="1"/>
  <c r="AH61" i="57"/>
  <c r="AN61" i="57" s="1"/>
  <c r="AS61" i="58"/>
  <c r="AU61" i="58" s="1"/>
  <c r="Q62" i="55"/>
  <c r="AN61" i="47"/>
  <c r="AY61" i="55"/>
  <c r="F66" i="54"/>
  <c r="P66" i="54" s="1"/>
  <c r="Q63" i="47"/>
  <c r="N63" i="57"/>
  <c r="Z63" i="57"/>
  <c r="E63" i="57" s="1"/>
  <c r="F63" i="57" s="1"/>
  <c r="G63" i="57"/>
  <c r="U62" i="57"/>
  <c r="AA62" i="57" s="1"/>
  <c r="H63" i="57"/>
  <c r="M63" i="57"/>
  <c r="X63" i="57"/>
  <c r="V63" i="57"/>
  <c r="W63" i="57" s="1"/>
  <c r="Y63" i="57" s="1"/>
  <c r="A64" i="57"/>
  <c r="J63" i="57"/>
  <c r="K63" i="57"/>
  <c r="Q62" i="56"/>
  <c r="U62" i="55"/>
  <c r="AA62" i="55" s="1"/>
  <c r="H63" i="55"/>
  <c r="J63" i="55"/>
  <c r="V63" i="55"/>
  <c r="W63" i="55" s="1"/>
  <c r="Y63" i="55" s="1"/>
  <c r="K63" i="55"/>
  <c r="A64" i="55"/>
  <c r="M63" i="55"/>
  <c r="Q63" i="55" s="1"/>
  <c r="X63" i="55"/>
  <c r="N63" i="55"/>
  <c r="G63" i="55"/>
  <c r="Z63" i="55"/>
  <c r="E63" i="55" s="1"/>
  <c r="AH62" i="58"/>
  <c r="AN62" i="58" s="1"/>
  <c r="AI62" i="58"/>
  <c r="AJ62" i="58"/>
  <c r="AT62" i="58" s="1"/>
  <c r="AC62" i="58"/>
  <c r="AK62" i="58"/>
  <c r="AD62" i="58"/>
  <c r="AE62" i="58"/>
  <c r="AF62" i="58"/>
  <c r="AG62" i="58"/>
  <c r="AS62" i="58" s="1"/>
  <c r="AS61" i="47"/>
  <c r="AU61" i="55"/>
  <c r="AW61" i="55" s="1"/>
  <c r="AP60" i="56"/>
  <c r="Y63" i="47"/>
  <c r="F63" i="47"/>
  <c r="AU59" i="56"/>
  <c r="AW59" i="56" s="1"/>
  <c r="F63" i="58"/>
  <c r="AU60" i="55"/>
  <c r="AW60" i="55" s="1"/>
  <c r="B65" i="54"/>
  <c r="D64" i="54"/>
  <c r="AH61" i="56"/>
  <c r="AI61" i="56"/>
  <c r="AT61" i="56" s="1"/>
  <c r="AJ61" i="56"/>
  <c r="AC61" i="56"/>
  <c r="AK61" i="56"/>
  <c r="AY61" i="56" s="1"/>
  <c r="AD61" i="56"/>
  <c r="AM61" i="56" s="1"/>
  <c r="AG61" i="56"/>
  <c r="AN61" i="56" s="1"/>
  <c r="AE61" i="56"/>
  <c r="AF61" i="56"/>
  <c r="AM61" i="58"/>
  <c r="F62" i="55"/>
  <c r="AM61" i="47"/>
  <c r="Y62" i="57"/>
  <c r="F62" i="57" s="1"/>
  <c r="I67" i="58"/>
  <c r="S66" i="58"/>
  <c r="AM71" i="46"/>
  <c r="AP71" i="46" s="1"/>
  <c r="AW71" i="46" s="1"/>
  <c r="Y63" i="58"/>
  <c r="R63" i="58"/>
  <c r="AG73" i="46" l="1"/>
  <c r="AJ73" i="46"/>
  <c r="AO73" i="46" s="1"/>
  <c r="AK73" i="46"/>
  <c r="AC73" i="46"/>
  <c r="AR73" i="46" s="1"/>
  <c r="AE73" i="46"/>
  <c r="AF73" i="46"/>
  <c r="AS73" i="46" s="1"/>
  <c r="AH73" i="46"/>
  <c r="AD73" i="46"/>
  <c r="AI73" i="46"/>
  <c r="AT73" i="46" s="1"/>
  <c r="AI62" i="57"/>
  <c r="AJ62" i="57"/>
  <c r="AC62" i="57"/>
  <c r="AK62" i="57"/>
  <c r="AD62" i="57"/>
  <c r="AR62" i="57" s="1"/>
  <c r="AH62" i="57"/>
  <c r="AN62" i="57" s="1"/>
  <c r="AE62" i="57"/>
  <c r="AF62" i="57"/>
  <c r="AG62" i="57"/>
  <c r="AS62" i="57" s="1"/>
  <c r="AN62" i="47"/>
  <c r="R64" i="47"/>
  <c r="AU62" i="56"/>
  <c r="F63" i="55"/>
  <c r="R64" i="58"/>
  <c r="B66" i="46"/>
  <c r="D65" i="46"/>
  <c r="Y63" i="56"/>
  <c r="F63" i="56" s="1"/>
  <c r="AO72" i="46"/>
  <c r="S66" i="55"/>
  <c r="I67" i="55"/>
  <c r="AO62" i="56"/>
  <c r="AP62" i="56" s="1"/>
  <c r="AU62" i="47"/>
  <c r="S67" i="58"/>
  <c r="I68" i="58"/>
  <c r="J64" i="56"/>
  <c r="V64" i="56"/>
  <c r="W64" i="56" s="1"/>
  <c r="Y64" i="56" s="1"/>
  <c r="K64" i="56"/>
  <c r="A65" i="56"/>
  <c r="M64" i="56"/>
  <c r="X64" i="56"/>
  <c r="N64" i="56"/>
  <c r="G64" i="56"/>
  <c r="U63" i="56"/>
  <c r="AA63" i="56" s="1"/>
  <c r="H64" i="56"/>
  <c r="Z64" i="56"/>
  <c r="E64" i="56" s="1"/>
  <c r="AY72" i="46"/>
  <c r="AP61" i="47"/>
  <c r="AR61" i="56"/>
  <c r="AG63" i="58"/>
  <c r="AH63" i="58"/>
  <c r="AN63" i="58" s="1"/>
  <c r="AI63" i="58"/>
  <c r="AJ63" i="58"/>
  <c r="AT63" i="58" s="1"/>
  <c r="AC63" i="58"/>
  <c r="AK63" i="58"/>
  <c r="AD63" i="58"/>
  <c r="AE63" i="58"/>
  <c r="AF63" i="58"/>
  <c r="AD62" i="55"/>
  <c r="AE62" i="55"/>
  <c r="AF62" i="55"/>
  <c r="AS62" i="55" s="1"/>
  <c r="AG62" i="55"/>
  <c r="AN62" i="55" s="1"/>
  <c r="AH62" i="55"/>
  <c r="AI62" i="55"/>
  <c r="AT62" i="55" s="1"/>
  <c r="AJ62" i="55"/>
  <c r="AC62" i="55"/>
  <c r="AK62" i="55"/>
  <c r="AO61" i="56"/>
  <c r="AP61" i="56" s="1"/>
  <c r="AM62" i="58"/>
  <c r="AP62" i="58" s="1"/>
  <c r="M68" i="54"/>
  <c r="E68" i="54" s="1"/>
  <c r="I68" i="54"/>
  <c r="J68" i="54" s="1"/>
  <c r="K68" i="54"/>
  <c r="H67" i="54"/>
  <c r="N67" i="54" s="1"/>
  <c r="A69" i="54"/>
  <c r="I66" i="56"/>
  <c r="S65" i="56"/>
  <c r="G64" i="55"/>
  <c r="U63" i="55"/>
  <c r="AA63" i="55" s="1"/>
  <c r="H64" i="55"/>
  <c r="J64" i="55"/>
  <c r="V64" i="55"/>
  <c r="W64" i="55" s="1"/>
  <c r="K64" i="55"/>
  <c r="A65" i="55"/>
  <c r="M64" i="55"/>
  <c r="X64" i="55"/>
  <c r="N64" i="55"/>
  <c r="R64" i="55" s="1"/>
  <c r="Z64" i="55"/>
  <c r="E64" i="55" s="1"/>
  <c r="R63" i="57"/>
  <c r="AP61" i="58"/>
  <c r="AW61" i="58" s="1"/>
  <c r="R63" i="55"/>
  <c r="AP61" i="57"/>
  <c r="I66" i="57"/>
  <c r="S65" i="57"/>
  <c r="M65" i="47"/>
  <c r="X65" i="47"/>
  <c r="U64" i="47"/>
  <c r="AA64" i="47" s="1"/>
  <c r="N65" i="47"/>
  <c r="Z65" i="47"/>
  <c r="E65" i="47" s="1"/>
  <c r="J65" i="47"/>
  <c r="G65" i="47"/>
  <c r="A66" i="47"/>
  <c r="H65" i="47"/>
  <c r="K65" i="47"/>
  <c r="V65" i="47"/>
  <c r="W65" i="47" s="1"/>
  <c r="Q64" i="58"/>
  <c r="R74" i="46"/>
  <c r="AS72" i="46"/>
  <c r="AU72" i="46" s="1"/>
  <c r="AW72" i="46" s="1"/>
  <c r="AP62" i="47"/>
  <c r="D65" i="54"/>
  <c r="B66" i="54"/>
  <c r="N75" i="46"/>
  <c r="Z75" i="46"/>
  <c r="E75" i="46" s="1"/>
  <c r="H75" i="46"/>
  <c r="J75" i="46"/>
  <c r="V75" i="46"/>
  <c r="W75" i="46" s="1"/>
  <c r="Y75" i="46" s="1"/>
  <c r="K75" i="46"/>
  <c r="A76" i="46"/>
  <c r="U74" i="46"/>
  <c r="AA74" i="46" s="1"/>
  <c r="M75" i="46"/>
  <c r="X75" i="46"/>
  <c r="G75" i="46"/>
  <c r="AH63" i="57"/>
  <c r="AN63" i="57" s="1"/>
  <c r="AI63" i="57"/>
  <c r="AJ63" i="57"/>
  <c r="AT63" i="57" s="1"/>
  <c r="AC63" i="57"/>
  <c r="AK63" i="57"/>
  <c r="AG63" i="57"/>
  <c r="AD63" i="57"/>
  <c r="AR63" i="57" s="1"/>
  <c r="AE63" i="57"/>
  <c r="AM63" i="57" s="1"/>
  <c r="AF63" i="57"/>
  <c r="M64" i="57"/>
  <c r="Q64" i="57" s="1"/>
  <c r="X64" i="57"/>
  <c r="N64" i="57"/>
  <c r="Z64" i="57"/>
  <c r="E64" i="57" s="1"/>
  <c r="G64" i="57"/>
  <c r="K64" i="57"/>
  <c r="A65" i="57"/>
  <c r="V64" i="57"/>
  <c r="W64" i="57" s="1"/>
  <c r="H64" i="57"/>
  <c r="U63" i="57"/>
  <c r="AA63" i="57" s="1"/>
  <c r="J64" i="57"/>
  <c r="D65" i="55"/>
  <c r="B66" i="55"/>
  <c r="AF64" i="58"/>
  <c r="AG64" i="58"/>
  <c r="AS64" i="58" s="1"/>
  <c r="AH64" i="58"/>
  <c r="AN64" i="58" s="1"/>
  <c r="AI64" i="58"/>
  <c r="AJ64" i="58"/>
  <c r="AT64" i="58" s="1"/>
  <c r="AC64" i="58"/>
  <c r="AD64" i="58"/>
  <c r="AR64" i="58" s="1"/>
  <c r="AE64" i="58"/>
  <c r="AM64" i="58" s="1"/>
  <c r="AK64" i="58"/>
  <c r="AI63" i="47"/>
  <c r="AJ63" i="47"/>
  <c r="AT63" i="47" s="1"/>
  <c r="AK63" i="47"/>
  <c r="AC63" i="47"/>
  <c r="AG63" i="47"/>
  <c r="AS63" i="47" s="1"/>
  <c r="AH63" i="47"/>
  <c r="AN63" i="47" s="1"/>
  <c r="AE63" i="47"/>
  <c r="AM63" i="47" s="1"/>
  <c r="AF63" i="47"/>
  <c r="AD63" i="47"/>
  <c r="AR62" i="58"/>
  <c r="AU62" i="58" s="1"/>
  <c r="Q63" i="57"/>
  <c r="AS61" i="56"/>
  <c r="AY62" i="58"/>
  <c r="AO62" i="58"/>
  <c r="AR61" i="57"/>
  <c r="AU61" i="57" s="1"/>
  <c r="F67" i="54"/>
  <c r="P67" i="54" s="1"/>
  <c r="J65" i="58"/>
  <c r="K65" i="58"/>
  <c r="A66" i="58"/>
  <c r="M65" i="58"/>
  <c r="Q65" i="58" s="1"/>
  <c r="X65" i="58"/>
  <c r="N65" i="58"/>
  <c r="Z65" i="58"/>
  <c r="E65" i="58" s="1"/>
  <c r="G65" i="58"/>
  <c r="H65" i="58"/>
  <c r="U64" i="58"/>
  <c r="AA64" i="58" s="1"/>
  <c r="V65" i="58"/>
  <c r="W65" i="58" s="1"/>
  <c r="Y65" i="58" s="1"/>
  <c r="R63" i="56"/>
  <c r="D68" i="56"/>
  <c r="B69" i="56"/>
  <c r="AN62" i="56"/>
  <c r="AO62" i="47"/>
  <c r="AY62" i="47"/>
  <c r="Y64" i="47"/>
  <c r="F64" i="47" s="1"/>
  <c r="S67" i="47"/>
  <c r="I68" i="47"/>
  <c r="AY61" i="57"/>
  <c r="AO61" i="57"/>
  <c r="AU61" i="47"/>
  <c r="AW61" i="47" s="1"/>
  <c r="AG74" i="46"/>
  <c r="AF74" i="46"/>
  <c r="AS74" i="46" s="1"/>
  <c r="AH74" i="46"/>
  <c r="AI74" i="46"/>
  <c r="AT74" i="46" s="1"/>
  <c r="AK74" i="46"/>
  <c r="AY74" i="46" s="1"/>
  <c r="AC74" i="46"/>
  <c r="AD74" i="46"/>
  <c r="AE74" i="46"/>
  <c r="AJ74" i="46"/>
  <c r="AP72" i="46"/>
  <c r="AH64" i="47" l="1"/>
  <c r="AE64" i="47"/>
  <c r="AF64" i="47"/>
  <c r="AG64" i="47"/>
  <c r="AC64" i="47"/>
  <c r="AD64" i="47"/>
  <c r="AR64" i="47" s="1"/>
  <c r="AI64" i="47"/>
  <c r="AJ64" i="47"/>
  <c r="AK64" i="47"/>
  <c r="AF63" i="56"/>
  <c r="AG63" i="56"/>
  <c r="AN63" i="56" s="1"/>
  <c r="AH63" i="56"/>
  <c r="AI63" i="56"/>
  <c r="AJ63" i="56"/>
  <c r="AO63" i="56" s="1"/>
  <c r="AE63" i="56"/>
  <c r="AC63" i="56"/>
  <c r="AR63" i="56" s="1"/>
  <c r="AK63" i="56"/>
  <c r="AD63" i="56"/>
  <c r="AY63" i="47"/>
  <c r="AO63" i="47"/>
  <c r="F65" i="58"/>
  <c r="AR74" i="46"/>
  <c r="AU74" i="46" s="1"/>
  <c r="AW74" i="46" s="1"/>
  <c r="R64" i="57"/>
  <c r="N76" i="46"/>
  <c r="Z76" i="46"/>
  <c r="E76" i="46" s="1"/>
  <c r="U75" i="46"/>
  <c r="AA75" i="46" s="1"/>
  <c r="H76" i="46"/>
  <c r="J76" i="46"/>
  <c r="V76" i="46"/>
  <c r="W76" i="46" s="1"/>
  <c r="Y76" i="46" s="1"/>
  <c r="K76" i="46"/>
  <c r="A77" i="46"/>
  <c r="G76" i="46"/>
  <c r="M76" i="46"/>
  <c r="X76" i="46"/>
  <c r="H66" i="47"/>
  <c r="J66" i="47"/>
  <c r="V66" i="47"/>
  <c r="W66" i="47" s="1"/>
  <c r="Y66" i="47" s="1"/>
  <c r="Z66" i="47"/>
  <c r="E66" i="47" s="1"/>
  <c r="F66" i="47" s="1"/>
  <c r="X66" i="47"/>
  <c r="G66" i="47"/>
  <c r="U65" i="47"/>
  <c r="AA65" i="47" s="1"/>
  <c r="M66" i="47"/>
  <c r="K66" i="47"/>
  <c r="N66" i="47"/>
  <c r="A67" i="47"/>
  <c r="F68" i="54"/>
  <c r="P68" i="54" s="1"/>
  <c r="F64" i="56"/>
  <c r="AW62" i="47"/>
  <c r="AC63" i="55"/>
  <c r="AK63" i="55"/>
  <c r="AD63" i="55"/>
  <c r="AM63" i="55" s="1"/>
  <c r="AE63" i="55"/>
  <c r="AF63" i="55"/>
  <c r="AG63" i="55"/>
  <c r="AN63" i="55" s="1"/>
  <c r="AH63" i="55"/>
  <c r="AI63" i="55"/>
  <c r="AT63" i="55" s="1"/>
  <c r="AJ63" i="55"/>
  <c r="AO63" i="55" s="1"/>
  <c r="AW62" i="58"/>
  <c r="Y64" i="57"/>
  <c r="F64" i="57" s="1"/>
  <c r="G65" i="55"/>
  <c r="U64" i="55"/>
  <c r="AA64" i="55" s="1"/>
  <c r="H65" i="55"/>
  <c r="J65" i="55"/>
  <c r="V65" i="55"/>
  <c r="W65" i="55" s="1"/>
  <c r="K65" i="55"/>
  <c r="A66" i="55"/>
  <c r="M65" i="55"/>
  <c r="X65" i="55"/>
  <c r="N65" i="55"/>
  <c r="R65" i="55" s="1"/>
  <c r="Z65" i="55"/>
  <c r="E65" i="55" s="1"/>
  <c r="S66" i="56"/>
  <c r="I67" i="56"/>
  <c r="AY62" i="55"/>
  <c r="AM62" i="55"/>
  <c r="AP62" i="55" s="1"/>
  <c r="AU73" i="46"/>
  <c r="J66" i="58"/>
  <c r="K66" i="58"/>
  <c r="A67" i="58"/>
  <c r="M66" i="58"/>
  <c r="X66" i="58"/>
  <c r="N66" i="58"/>
  <c r="G66" i="58"/>
  <c r="H66" i="58"/>
  <c r="U65" i="58"/>
  <c r="AA65" i="58" s="1"/>
  <c r="Z66" i="58"/>
  <c r="E66" i="58" s="1"/>
  <c r="F66" i="58" s="1"/>
  <c r="V66" i="58"/>
  <c r="W66" i="58" s="1"/>
  <c r="Y66" i="58" s="1"/>
  <c r="AR63" i="47"/>
  <c r="AU63" i="47" s="1"/>
  <c r="K65" i="57"/>
  <c r="A66" i="57"/>
  <c r="M65" i="57"/>
  <c r="Q65" i="57" s="1"/>
  <c r="X65" i="57"/>
  <c r="N65" i="57"/>
  <c r="R65" i="57" s="1"/>
  <c r="Z65" i="57"/>
  <c r="E65" i="57" s="1"/>
  <c r="F65" i="57" s="1"/>
  <c r="J65" i="57"/>
  <c r="V65" i="57"/>
  <c r="W65" i="57" s="1"/>
  <c r="Y65" i="57" s="1"/>
  <c r="G65" i="57"/>
  <c r="H65" i="57"/>
  <c r="U64" i="57"/>
  <c r="AA64" i="57" s="1"/>
  <c r="R65" i="47"/>
  <c r="A70" i="54"/>
  <c r="H68" i="54"/>
  <c r="N68" i="54" s="1"/>
  <c r="I69" i="54"/>
  <c r="J69" i="54" s="1"/>
  <c r="L69" i="54" s="1"/>
  <c r="K69" i="54"/>
  <c r="M69" i="54"/>
  <c r="E69" i="54" s="1"/>
  <c r="F69" i="54" s="1"/>
  <c r="P69" i="54" s="1"/>
  <c r="AR62" i="55"/>
  <c r="AU62" i="55" s="1"/>
  <c r="AW62" i="55" s="1"/>
  <c r="AS63" i="58"/>
  <c r="R64" i="56"/>
  <c r="S68" i="58"/>
  <c r="I69" i="58"/>
  <c r="AT62" i="57"/>
  <c r="AY73" i="46"/>
  <c r="AU62" i="57"/>
  <c r="AW62" i="56"/>
  <c r="AO74" i="46"/>
  <c r="AN74" i="46"/>
  <c r="AO64" i="58"/>
  <c r="AP64" i="58" s="1"/>
  <c r="AY64" i="58"/>
  <c r="F75" i="46"/>
  <c r="Y65" i="47"/>
  <c r="F65" i="47" s="1"/>
  <c r="Y64" i="55"/>
  <c r="AO62" i="55"/>
  <c r="AM63" i="58"/>
  <c r="AP63" i="58" s="1"/>
  <c r="AU61" i="56"/>
  <c r="AW61" i="56" s="1"/>
  <c r="S68" i="47"/>
  <c r="I69" i="47"/>
  <c r="I67" i="57"/>
  <c r="S66" i="57"/>
  <c r="Q64" i="55"/>
  <c r="S67" i="55"/>
  <c r="I68" i="55"/>
  <c r="AW61" i="57"/>
  <c r="AP63" i="47"/>
  <c r="D66" i="55"/>
  <c r="B67" i="55"/>
  <c r="AS63" i="57"/>
  <c r="AU63" i="57" s="1"/>
  <c r="AW63" i="57" s="1"/>
  <c r="Q75" i="46"/>
  <c r="R75" i="46"/>
  <c r="AR63" i="58"/>
  <c r="AU63" i="58" s="1"/>
  <c r="AW63" i="58" s="1"/>
  <c r="Q64" i="56"/>
  <c r="AN73" i="46"/>
  <c r="AY62" i="57"/>
  <c r="AO62" i="57"/>
  <c r="AM74" i="46"/>
  <c r="AP74" i="46" s="1"/>
  <c r="D69" i="56"/>
  <c r="B70" i="56"/>
  <c r="R65" i="58"/>
  <c r="AU64" i="58"/>
  <c r="AY63" i="57"/>
  <c r="AO63" i="57"/>
  <c r="AP63" i="57" s="1"/>
  <c r="D66" i="54"/>
  <c r="B67" i="54"/>
  <c r="Q65" i="47"/>
  <c r="F64" i="55"/>
  <c r="L68" i="54"/>
  <c r="AY63" i="58"/>
  <c r="AO63" i="58"/>
  <c r="J65" i="56"/>
  <c r="V65" i="56"/>
  <c r="W65" i="56" s="1"/>
  <c r="Y65" i="56" s="1"/>
  <c r="K65" i="56"/>
  <c r="A66" i="56"/>
  <c r="M65" i="56"/>
  <c r="Q65" i="56" s="1"/>
  <c r="X65" i="56"/>
  <c r="N65" i="56"/>
  <c r="U64" i="56"/>
  <c r="AA64" i="56" s="1"/>
  <c r="H65" i="56"/>
  <c r="G65" i="56"/>
  <c r="Z65" i="56"/>
  <c r="E65" i="56" s="1"/>
  <c r="B67" i="46"/>
  <c r="D66" i="46"/>
  <c r="AM62" i="57"/>
  <c r="AP62" i="57" s="1"/>
  <c r="AM73" i="46"/>
  <c r="AP73" i="46" s="1"/>
  <c r="AG64" i="57" l="1"/>
  <c r="AH64" i="57"/>
  <c r="AN64" i="57" s="1"/>
  <c r="AI64" i="57"/>
  <c r="AJ64" i="57"/>
  <c r="AT64" i="57" s="1"/>
  <c r="AF64" i="57"/>
  <c r="AC64" i="57"/>
  <c r="AD64" i="57"/>
  <c r="AR64" i="57" s="1"/>
  <c r="AE64" i="57"/>
  <c r="AK64" i="57"/>
  <c r="AG65" i="47"/>
  <c r="AJ65" i="47"/>
  <c r="AT65" i="47" s="1"/>
  <c r="AK65" i="47"/>
  <c r="AC65" i="47"/>
  <c r="AH65" i="47"/>
  <c r="AN65" i="47" s="1"/>
  <c r="AD65" i="47"/>
  <c r="AR65" i="47" s="1"/>
  <c r="AE65" i="47"/>
  <c r="AI65" i="47"/>
  <c r="AF65" i="47"/>
  <c r="R65" i="56"/>
  <c r="I70" i="47"/>
  <c r="S69" i="47"/>
  <c r="AW63" i="47"/>
  <c r="Q66" i="58"/>
  <c r="R76" i="46"/>
  <c r="AT64" i="47"/>
  <c r="AJ64" i="55"/>
  <c r="AC64" i="55"/>
  <c r="AK64" i="55"/>
  <c r="AY64" i="55" s="1"/>
  <c r="AD64" i="55"/>
  <c r="AM64" i="55" s="1"/>
  <c r="AE64" i="55"/>
  <c r="AF64" i="55"/>
  <c r="AG64" i="55"/>
  <c r="AN64" i="55" s="1"/>
  <c r="AH64" i="55"/>
  <c r="AI64" i="55"/>
  <c r="AT64" i="55" s="1"/>
  <c r="AD66" i="58"/>
  <c r="AR66" i="58" s="1"/>
  <c r="AE66" i="58"/>
  <c r="AM66" i="58" s="1"/>
  <c r="AF66" i="58"/>
  <c r="AG66" i="58"/>
  <c r="AH66" i="58"/>
  <c r="AC66" i="58"/>
  <c r="AI66" i="58"/>
  <c r="AJ66" i="58"/>
  <c r="AT66" i="58" s="1"/>
  <c r="AK66" i="58"/>
  <c r="AW64" i="58"/>
  <c r="S69" i="58"/>
  <c r="I70" i="58"/>
  <c r="U66" i="58"/>
  <c r="AA66" i="58" s="1"/>
  <c r="H67" i="58"/>
  <c r="J67" i="58"/>
  <c r="K67" i="58"/>
  <c r="A68" i="58"/>
  <c r="M67" i="58"/>
  <c r="Q67" i="58" s="1"/>
  <c r="X67" i="58"/>
  <c r="G67" i="58"/>
  <c r="N67" i="58"/>
  <c r="Z67" i="58"/>
  <c r="E67" i="58" s="1"/>
  <c r="V67" i="58"/>
  <c r="W67" i="58" s="1"/>
  <c r="AE64" i="56"/>
  <c r="AF64" i="56"/>
  <c r="AG64" i="56"/>
  <c r="AN64" i="56" s="1"/>
  <c r="AH64" i="56"/>
  <c r="AI64" i="56"/>
  <c r="AD64" i="56"/>
  <c r="AC64" i="56"/>
  <c r="AJ64" i="56"/>
  <c r="AK64" i="56"/>
  <c r="AY64" i="56" s="1"/>
  <c r="N77" i="46"/>
  <c r="R77" i="46" s="1"/>
  <c r="Z77" i="46"/>
  <c r="E77" i="46" s="1"/>
  <c r="U76" i="46"/>
  <c r="AA76" i="46" s="1"/>
  <c r="H77" i="46"/>
  <c r="J77" i="46"/>
  <c r="V77" i="46"/>
  <c r="W77" i="46" s="1"/>
  <c r="K77" i="46"/>
  <c r="A78" i="46"/>
  <c r="G77" i="46"/>
  <c r="M77" i="46"/>
  <c r="Q77" i="46" s="1"/>
  <c r="X77" i="46"/>
  <c r="H69" i="54"/>
  <c r="N69" i="54" s="1"/>
  <c r="K70" i="54"/>
  <c r="M70" i="54"/>
  <c r="E70" i="54" s="1"/>
  <c r="A71" i="54"/>
  <c r="I70" i="54"/>
  <c r="J70" i="54" s="1"/>
  <c r="L70" i="54" s="1"/>
  <c r="B68" i="46"/>
  <c r="D67" i="46"/>
  <c r="AS63" i="55"/>
  <c r="G67" i="47"/>
  <c r="U66" i="47"/>
  <c r="AA66" i="47" s="1"/>
  <c r="H67" i="47"/>
  <c r="N67" i="47"/>
  <c r="Z67" i="47"/>
  <c r="E67" i="47" s="1"/>
  <c r="J67" i="47"/>
  <c r="K67" i="47"/>
  <c r="A68" i="47"/>
  <c r="M67" i="47"/>
  <c r="X67" i="47"/>
  <c r="V67" i="47"/>
  <c r="W67" i="47" s="1"/>
  <c r="AE65" i="58"/>
  <c r="AF65" i="58"/>
  <c r="AG65" i="58"/>
  <c r="AS65" i="58" s="1"/>
  <c r="AH65" i="58"/>
  <c r="AN65" i="58" s="1"/>
  <c r="AI65" i="58"/>
  <c r="AC65" i="58"/>
  <c r="AD65" i="58"/>
  <c r="AR65" i="58" s="1"/>
  <c r="AJ65" i="58"/>
  <c r="AT65" i="58" s="1"/>
  <c r="AK65" i="58"/>
  <c r="AT63" i="56"/>
  <c r="U65" i="56"/>
  <c r="AA65" i="56" s="1"/>
  <c r="H66" i="56"/>
  <c r="J66" i="56"/>
  <c r="V66" i="56"/>
  <c r="W66" i="56" s="1"/>
  <c r="K66" i="56"/>
  <c r="A67" i="56"/>
  <c r="M66" i="56"/>
  <c r="X66" i="56"/>
  <c r="G66" i="56"/>
  <c r="N66" i="56"/>
  <c r="R66" i="56" s="1"/>
  <c r="Z66" i="56"/>
  <c r="E66" i="56" s="1"/>
  <c r="D70" i="56"/>
  <c r="B71" i="56"/>
  <c r="S68" i="55"/>
  <c r="I69" i="55"/>
  <c r="F65" i="56"/>
  <c r="D67" i="54"/>
  <c r="B68" i="54"/>
  <c r="AW73" i="46"/>
  <c r="Q65" i="55"/>
  <c r="R66" i="47"/>
  <c r="AS64" i="47"/>
  <c r="AU64" i="47" s="1"/>
  <c r="AW64" i="47" s="1"/>
  <c r="AF65" i="57"/>
  <c r="AG65" i="57"/>
  <c r="AS65" i="57" s="1"/>
  <c r="AH65" i="57"/>
  <c r="AN65" i="57" s="1"/>
  <c r="AI65" i="57"/>
  <c r="AE65" i="57"/>
  <c r="AC65" i="57"/>
  <c r="AD65" i="57"/>
  <c r="AR65" i="57" s="1"/>
  <c r="AJ65" i="57"/>
  <c r="AK65" i="57"/>
  <c r="AP63" i="55"/>
  <c r="AW62" i="57"/>
  <c r="J66" i="57"/>
  <c r="V66" i="57"/>
  <c r="W66" i="57" s="1"/>
  <c r="K66" i="57"/>
  <c r="A67" i="57"/>
  <c r="M66" i="57"/>
  <c r="X66" i="57"/>
  <c r="N66" i="57"/>
  <c r="G66" i="57"/>
  <c r="H66" i="57"/>
  <c r="U65" i="57"/>
  <c r="AA65" i="57" s="1"/>
  <c r="Z66" i="57"/>
  <c r="E66" i="57" s="1"/>
  <c r="R66" i="58"/>
  <c r="AY63" i="55"/>
  <c r="Q66" i="47"/>
  <c r="AM63" i="56"/>
  <c r="AP63" i="56" s="1"/>
  <c r="AS63" i="56"/>
  <c r="AU63" i="56" s="1"/>
  <c r="AW63" i="56" s="1"/>
  <c r="AM64" i="47"/>
  <c r="AP64" i="47" s="1"/>
  <c r="AC66" i="47"/>
  <c r="AK66" i="47"/>
  <c r="AD66" i="47"/>
  <c r="AR66" i="47" s="1"/>
  <c r="AE66" i="47"/>
  <c r="AI66" i="47"/>
  <c r="AJ66" i="47"/>
  <c r="AT66" i="47" s="1"/>
  <c r="AG66" i="47"/>
  <c r="AS66" i="47" s="1"/>
  <c r="AH66" i="47"/>
  <c r="AN66" i="47" s="1"/>
  <c r="AF66" i="47"/>
  <c r="N66" i="55"/>
  <c r="G66" i="55"/>
  <c r="U65" i="55"/>
  <c r="AA65" i="55" s="1"/>
  <c r="H66" i="55"/>
  <c r="J66" i="55"/>
  <c r="V66" i="55"/>
  <c r="W66" i="55" s="1"/>
  <c r="Y66" i="55" s="1"/>
  <c r="K66" i="55"/>
  <c r="A67" i="55"/>
  <c r="M66" i="55"/>
  <c r="X66" i="55"/>
  <c r="Z66" i="55"/>
  <c r="E66" i="55" s="1"/>
  <c r="D67" i="55"/>
  <c r="B68" i="55"/>
  <c r="I68" i="57"/>
  <c r="S67" i="57"/>
  <c r="AH75" i="46"/>
  <c r="AI75" i="46"/>
  <c r="AJ75" i="46"/>
  <c r="AO75" i="46" s="1"/>
  <c r="AD75" i="46"/>
  <c r="AM75" i="46" s="1"/>
  <c r="AE75" i="46"/>
  <c r="AF75" i="46"/>
  <c r="AC75" i="46"/>
  <c r="AR75" i="46" s="1"/>
  <c r="AG75" i="46"/>
  <c r="AN75" i="46" s="1"/>
  <c r="AK75" i="46"/>
  <c r="S67" i="56"/>
  <c r="I68" i="56"/>
  <c r="Y65" i="55"/>
  <c r="F65" i="55" s="1"/>
  <c r="AR63" i="55"/>
  <c r="AU63" i="55" s="1"/>
  <c r="Q76" i="46"/>
  <c r="F76" i="46"/>
  <c r="AY63" i="56"/>
  <c r="AO64" i="47"/>
  <c r="AY64" i="47"/>
  <c r="AN64" i="47"/>
  <c r="AI65" i="55" l="1"/>
  <c r="AJ65" i="55"/>
  <c r="AC65" i="55"/>
  <c r="AK65" i="55"/>
  <c r="AY65" i="55" s="1"/>
  <c r="AD65" i="55"/>
  <c r="AE65" i="55"/>
  <c r="AF65" i="55"/>
  <c r="AS65" i="55" s="1"/>
  <c r="AG65" i="55"/>
  <c r="AN65" i="55" s="1"/>
  <c r="AH65" i="55"/>
  <c r="S68" i="57"/>
  <c r="I69" i="57"/>
  <c r="AT75" i="46"/>
  <c r="AY75" i="46"/>
  <c r="M67" i="55"/>
  <c r="X67" i="55"/>
  <c r="N67" i="55"/>
  <c r="G67" i="55"/>
  <c r="U66" i="55"/>
  <c r="AA66" i="55" s="1"/>
  <c r="H67" i="55"/>
  <c r="J67" i="55"/>
  <c r="V67" i="55"/>
  <c r="W67" i="55" s="1"/>
  <c r="Y67" i="55" s="1"/>
  <c r="K67" i="55"/>
  <c r="A68" i="55"/>
  <c r="Z67" i="55"/>
  <c r="E67" i="55" s="1"/>
  <c r="Y66" i="57"/>
  <c r="AM65" i="57"/>
  <c r="AP65" i="57" s="1"/>
  <c r="Z68" i="47"/>
  <c r="E68" i="47" s="1"/>
  <c r="G68" i="47"/>
  <c r="U67" i="47"/>
  <c r="AA67" i="47" s="1"/>
  <c r="H68" i="47"/>
  <c r="M68" i="47"/>
  <c r="X68" i="47"/>
  <c r="N68" i="47"/>
  <c r="V68" i="47"/>
  <c r="W68" i="47" s="1"/>
  <c r="J68" i="47"/>
  <c r="K68" i="47"/>
  <c r="A69" i="47"/>
  <c r="S70" i="58"/>
  <c r="I71" i="58"/>
  <c r="AS66" i="58"/>
  <c r="AM65" i="47"/>
  <c r="AM64" i="57"/>
  <c r="D68" i="54"/>
  <c r="B69" i="54"/>
  <c r="B69" i="46"/>
  <c r="D68" i="46"/>
  <c r="AS64" i="56"/>
  <c r="AS75" i="46"/>
  <c r="AU75" i="46" s="1"/>
  <c r="AW75" i="46" s="1"/>
  <c r="G68" i="58"/>
  <c r="U67" i="58"/>
  <c r="AA67" i="58" s="1"/>
  <c r="H68" i="58"/>
  <c r="J68" i="58"/>
  <c r="K68" i="58"/>
  <c r="A69" i="58"/>
  <c r="M68" i="58"/>
  <c r="N68" i="58"/>
  <c r="X68" i="58"/>
  <c r="Z68" i="58"/>
  <c r="E68" i="58" s="1"/>
  <c r="V68" i="58"/>
  <c r="W68" i="58" s="1"/>
  <c r="Y68" i="58" s="1"/>
  <c r="AR64" i="55"/>
  <c r="AU64" i="55" s="1"/>
  <c r="I71" i="47"/>
  <c r="S70" i="47"/>
  <c r="AW63" i="55"/>
  <c r="AO65" i="57"/>
  <c r="AY65" i="57"/>
  <c r="I70" i="55"/>
  <c r="S69" i="55"/>
  <c r="Q66" i="56"/>
  <c r="AY65" i="58"/>
  <c r="AO65" i="58"/>
  <c r="AM65" i="58"/>
  <c r="AP65" i="58" s="1"/>
  <c r="R67" i="47"/>
  <c r="K71" i="54"/>
  <c r="H70" i="54"/>
  <c r="N70" i="54" s="1"/>
  <c r="A72" i="54"/>
  <c r="I71" i="54"/>
  <c r="J71" i="54" s="1"/>
  <c r="L71" i="54" s="1"/>
  <c r="M71" i="54"/>
  <c r="E71" i="54" s="1"/>
  <c r="AO64" i="56"/>
  <c r="AO64" i="55"/>
  <c r="AP64" i="55" s="1"/>
  <c r="AY65" i="47"/>
  <c r="AO65" i="47"/>
  <c r="AH76" i="46"/>
  <c r="AI76" i="46"/>
  <c r="AT76" i="46" s="1"/>
  <c r="AJ76" i="46"/>
  <c r="AD76" i="46"/>
  <c r="AE76" i="46"/>
  <c r="AF76" i="46"/>
  <c r="AG76" i="46"/>
  <c r="AC76" i="46"/>
  <c r="AR76" i="46" s="1"/>
  <c r="AK76" i="46"/>
  <c r="AY76" i="46" s="1"/>
  <c r="D68" i="55"/>
  <c r="B69" i="55"/>
  <c r="AP75" i="46"/>
  <c r="F66" i="55"/>
  <c r="AM66" i="47"/>
  <c r="AP66" i="47" s="1"/>
  <c r="Q66" i="57"/>
  <c r="AT65" i="57"/>
  <c r="AU65" i="57" s="1"/>
  <c r="AW65" i="57" s="1"/>
  <c r="G67" i="56"/>
  <c r="U66" i="56"/>
  <c r="AA66" i="56" s="1"/>
  <c r="H67" i="56"/>
  <c r="J67" i="56"/>
  <c r="V67" i="56"/>
  <c r="W67" i="56" s="1"/>
  <c r="K67" i="56"/>
  <c r="A68" i="56"/>
  <c r="M67" i="56"/>
  <c r="N67" i="56"/>
  <c r="R67" i="56" s="1"/>
  <c r="X67" i="56"/>
  <c r="Z67" i="56"/>
  <c r="E67" i="56" s="1"/>
  <c r="Y67" i="47"/>
  <c r="F67" i="47" s="1"/>
  <c r="F70" i="54"/>
  <c r="P70" i="54" s="1"/>
  <c r="Y77" i="46"/>
  <c r="F77" i="46" s="1"/>
  <c r="AR64" i="56"/>
  <c r="Y67" i="58"/>
  <c r="AU64" i="57"/>
  <c r="R66" i="57"/>
  <c r="AD65" i="56"/>
  <c r="AE65" i="56"/>
  <c r="AF65" i="56"/>
  <c r="AG65" i="56"/>
  <c r="AN65" i="56" s="1"/>
  <c r="AH65" i="56"/>
  <c r="AC65" i="56"/>
  <c r="AR65" i="56" s="1"/>
  <c r="AK65" i="56"/>
  <c r="AY65" i="56" s="1"/>
  <c r="AI65" i="56"/>
  <c r="AT65" i="56" s="1"/>
  <c r="AJ65" i="56"/>
  <c r="AU66" i="58"/>
  <c r="S68" i="56"/>
  <c r="I69" i="56"/>
  <c r="AU66" i="47"/>
  <c r="J67" i="57"/>
  <c r="V67" i="57"/>
  <c r="W67" i="57" s="1"/>
  <c r="Y67" i="57" s="1"/>
  <c r="K67" i="57"/>
  <c r="A68" i="57"/>
  <c r="M67" i="57"/>
  <c r="X67" i="57"/>
  <c r="U66" i="57"/>
  <c r="AA66" i="57" s="1"/>
  <c r="H67" i="57"/>
  <c r="G67" i="57"/>
  <c r="N67" i="57"/>
  <c r="R67" i="57" s="1"/>
  <c r="Z67" i="57"/>
  <c r="E67" i="57" s="1"/>
  <c r="D71" i="56"/>
  <c r="B72" i="56"/>
  <c r="AU65" i="58"/>
  <c r="AW65" i="58" s="1"/>
  <c r="AM64" i="56"/>
  <c r="AP64" i="56" s="1"/>
  <c r="F67" i="58"/>
  <c r="AS65" i="47"/>
  <c r="AU65" i="47" s="1"/>
  <c r="N78" i="46"/>
  <c r="Z78" i="46"/>
  <c r="E78" i="46" s="1"/>
  <c r="U77" i="46"/>
  <c r="AA77" i="46" s="1"/>
  <c r="H78" i="46"/>
  <c r="J78" i="46"/>
  <c r="V78" i="46"/>
  <c r="W78" i="46" s="1"/>
  <c r="Y78" i="46" s="1"/>
  <c r="K78" i="46"/>
  <c r="A79" i="46"/>
  <c r="X78" i="46"/>
  <c r="G78" i="46"/>
  <c r="M78" i="46"/>
  <c r="AY66" i="58"/>
  <c r="AO66" i="58"/>
  <c r="Q66" i="55"/>
  <c r="R66" i="55"/>
  <c r="AY66" i="47"/>
  <c r="AO66" i="47"/>
  <c r="F66" i="57"/>
  <c r="Y66" i="56"/>
  <c r="F66" i="56" s="1"/>
  <c r="Q67" i="47"/>
  <c r="AT64" i="56"/>
  <c r="R67" i="58"/>
  <c r="AN66" i="58"/>
  <c r="AP66" i="58" s="1"/>
  <c r="AS64" i="55"/>
  <c r="AO64" i="57"/>
  <c r="AY64" i="57"/>
  <c r="AS64" i="57"/>
  <c r="AH77" i="46" l="1"/>
  <c r="AI77" i="46"/>
  <c r="AJ77" i="46"/>
  <c r="AD77" i="46"/>
  <c r="AM77" i="46" s="1"/>
  <c r="AE77" i="46"/>
  <c r="AF77" i="46"/>
  <c r="AG77" i="46"/>
  <c r="AN77" i="46" s="1"/>
  <c r="AK77" i="46"/>
  <c r="AC77" i="46"/>
  <c r="AC66" i="56"/>
  <c r="AK66" i="56"/>
  <c r="AD66" i="56"/>
  <c r="AM66" i="56" s="1"/>
  <c r="AE66" i="56"/>
  <c r="AF66" i="56"/>
  <c r="AG66" i="56"/>
  <c r="AN66" i="56" s="1"/>
  <c r="AJ66" i="56"/>
  <c r="AO66" i="56" s="1"/>
  <c r="AH66" i="56"/>
  <c r="AI66" i="56"/>
  <c r="AJ67" i="47"/>
  <c r="AC67" i="47"/>
  <c r="AK67" i="47"/>
  <c r="AD67" i="47"/>
  <c r="AH67" i="47"/>
  <c r="AN67" i="47" s="1"/>
  <c r="AE67" i="47"/>
  <c r="AF67" i="47"/>
  <c r="AI67" i="47"/>
  <c r="AG67" i="47"/>
  <c r="AS67" i="47" s="1"/>
  <c r="AW65" i="47"/>
  <c r="AW64" i="55"/>
  <c r="D69" i="54"/>
  <c r="B70" i="54"/>
  <c r="S69" i="56"/>
  <c r="I70" i="56"/>
  <c r="F67" i="57"/>
  <c r="D69" i="55"/>
  <c r="B70" i="55"/>
  <c r="AO76" i="46"/>
  <c r="F71" i="54"/>
  <c r="P71" i="54" s="1"/>
  <c r="I72" i="47"/>
  <c r="S71" i="47"/>
  <c r="B70" i="46"/>
  <c r="D69" i="46"/>
  <c r="N69" i="47"/>
  <c r="Z69" i="47"/>
  <c r="E69" i="47" s="1"/>
  <c r="G69" i="47"/>
  <c r="K69" i="47"/>
  <c r="A70" i="47"/>
  <c r="X69" i="47"/>
  <c r="U68" i="47"/>
  <c r="AA68" i="47" s="1"/>
  <c r="H69" i="47"/>
  <c r="M69" i="47"/>
  <c r="J69" i="47"/>
  <c r="V69" i="47"/>
  <c r="W69" i="47" s="1"/>
  <c r="Q67" i="55"/>
  <c r="I72" i="54"/>
  <c r="J72" i="54" s="1"/>
  <c r="L72" i="54" s="1"/>
  <c r="M72" i="54"/>
  <c r="E72" i="54" s="1"/>
  <c r="K72" i="54"/>
  <c r="A73" i="54"/>
  <c r="H71" i="54"/>
  <c r="N71" i="54" s="1"/>
  <c r="AW66" i="47"/>
  <c r="AU64" i="56"/>
  <c r="AW64" i="56" s="1"/>
  <c r="G68" i="56"/>
  <c r="U67" i="56"/>
  <c r="AA67" i="56" s="1"/>
  <c r="H68" i="56"/>
  <c r="J68" i="56"/>
  <c r="V68" i="56"/>
  <c r="W68" i="56" s="1"/>
  <c r="Y68" i="56" s="1"/>
  <c r="N68" i="56"/>
  <c r="X68" i="56"/>
  <c r="K68" i="56"/>
  <c r="A69" i="56"/>
  <c r="M68" i="56"/>
  <c r="Z68" i="56"/>
  <c r="E68" i="56" s="1"/>
  <c r="AU76" i="46"/>
  <c r="I71" i="55"/>
  <c r="S70" i="55"/>
  <c r="F68" i="58"/>
  <c r="AP64" i="57"/>
  <c r="AW64" i="57" s="1"/>
  <c r="Y68" i="47"/>
  <c r="F68" i="47" s="1"/>
  <c r="S69" i="57"/>
  <c r="I70" i="57"/>
  <c r="AM65" i="55"/>
  <c r="AP65" i="55" s="1"/>
  <c r="Q67" i="56"/>
  <c r="AN76" i="46"/>
  <c r="R68" i="47"/>
  <c r="AE66" i="57"/>
  <c r="AM66" i="57" s="1"/>
  <c r="AF66" i="57"/>
  <c r="AG66" i="57"/>
  <c r="AH66" i="57"/>
  <c r="AD66" i="57"/>
  <c r="AR66" i="57" s="1"/>
  <c r="AC66" i="57"/>
  <c r="AI66" i="57"/>
  <c r="AJ66" i="57"/>
  <c r="AK66" i="57"/>
  <c r="F78" i="46"/>
  <c r="D72" i="56"/>
  <c r="B73" i="56"/>
  <c r="AS65" i="56"/>
  <c r="AU65" i="56" s="1"/>
  <c r="AW65" i="56" s="1"/>
  <c r="Y67" i="56"/>
  <c r="AH66" i="55"/>
  <c r="AI66" i="55"/>
  <c r="AJ66" i="55"/>
  <c r="AO66" i="55" s="1"/>
  <c r="AC66" i="55"/>
  <c r="AR66" i="55" s="1"/>
  <c r="AK66" i="55"/>
  <c r="AD66" i="55"/>
  <c r="AE66" i="55"/>
  <c r="AF66" i="55"/>
  <c r="AG66" i="55"/>
  <c r="AN66" i="55" s="1"/>
  <c r="AS76" i="46"/>
  <c r="R68" i="58"/>
  <c r="AR65" i="55"/>
  <c r="AP65" i="47"/>
  <c r="Q67" i="57"/>
  <c r="Q68" i="58"/>
  <c r="S71" i="58"/>
  <c r="I72" i="58"/>
  <c r="Q68" i="47"/>
  <c r="F67" i="55"/>
  <c r="R67" i="55"/>
  <c r="AO65" i="55"/>
  <c r="AC67" i="58"/>
  <c r="AK67" i="58"/>
  <c r="AD67" i="58"/>
  <c r="AE67" i="58"/>
  <c r="AM67" i="58" s="1"/>
  <c r="AF67" i="58"/>
  <c r="AG67" i="58"/>
  <c r="AH67" i="58"/>
  <c r="AI67" i="58"/>
  <c r="AJ67" i="58"/>
  <c r="Q78" i="46"/>
  <c r="R78" i="46"/>
  <c r="AW66" i="58"/>
  <c r="N79" i="46"/>
  <c r="R79" i="46" s="1"/>
  <c r="Z79" i="46"/>
  <c r="E79" i="46" s="1"/>
  <c r="U78" i="46"/>
  <c r="AA78" i="46" s="1"/>
  <c r="H79" i="46"/>
  <c r="J79" i="46"/>
  <c r="V79" i="46"/>
  <c r="W79" i="46" s="1"/>
  <c r="Y79" i="46" s="1"/>
  <c r="K79" i="46"/>
  <c r="A80" i="46"/>
  <c r="M79" i="46"/>
  <c r="Q79" i="46" s="1"/>
  <c r="X79" i="46"/>
  <c r="G79" i="46"/>
  <c r="U67" i="57"/>
  <c r="AA67" i="57" s="1"/>
  <c r="H68" i="57"/>
  <c r="J68" i="57"/>
  <c r="V68" i="57"/>
  <c r="W68" i="57" s="1"/>
  <c r="K68" i="57"/>
  <c r="A69" i="57"/>
  <c r="G68" i="57"/>
  <c r="M68" i="57"/>
  <c r="N68" i="57"/>
  <c r="Z68" i="57"/>
  <c r="E68" i="57" s="1"/>
  <c r="X68" i="57"/>
  <c r="AO65" i="56"/>
  <c r="AM65" i="56"/>
  <c r="AP65" i="56" s="1"/>
  <c r="F67" i="56"/>
  <c r="AM76" i="46"/>
  <c r="Z69" i="58"/>
  <c r="E69" i="58" s="1"/>
  <c r="G69" i="58"/>
  <c r="U68" i="58"/>
  <c r="AA68" i="58" s="1"/>
  <c r="H69" i="58"/>
  <c r="J69" i="58"/>
  <c r="K69" i="58"/>
  <c r="M69" i="58"/>
  <c r="Q69" i="58" s="1"/>
  <c r="N69" i="58"/>
  <c r="X69" i="58"/>
  <c r="A70" i="58"/>
  <c r="V69" i="58"/>
  <c r="W69" i="58" s="1"/>
  <c r="Y69" i="58" s="1"/>
  <c r="K68" i="55"/>
  <c r="A69" i="55"/>
  <c r="M68" i="55"/>
  <c r="Q68" i="55" s="1"/>
  <c r="X68" i="55"/>
  <c r="N68" i="55"/>
  <c r="G68" i="55"/>
  <c r="U67" i="55"/>
  <c r="AA67" i="55" s="1"/>
  <c r="H68" i="55"/>
  <c r="J68" i="55"/>
  <c r="V68" i="55"/>
  <c r="W68" i="55" s="1"/>
  <c r="Z68" i="55"/>
  <c r="E68" i="55" s="1"/>
  <c r="AT65" i="55"/>
  <c r="AI68" i="47" l="1"/>
  <c r="AJ68" i="47"/>
  <c r="AT68" i="47" s="1"/>
  <c r="AC68" i="47"/>
  <c r="AK68" i="47"/>
  <c r="AG68" i="47"/>
  <c r="AS68" i="47" s="1"/>
  <c r="AH68" i="47"/>
  <c r="AN68" i="47" s="1"/>
  <c r="AE68" i="47"/>
  <c r="AD68" i="47"/>
  <c r="AR68" i="47" s="1"/>
  <c r="AU68" i="47" s="1"/>
  <c r="AF68" i="47"/>
  <c r="N80" i="46"/>
  <c r="Z80" i="46"/>
  <c r="E80" i="46" s="1"/>
  <c r="U79" i="46"/>
  <c r="AA79" i="46" s="1"/>
  <c r="H80" i="46"/>
  <c r="J80" i="46"/>
  <c r="V80" i="46"/>
  <c r="W80" i="46" s="1"/>
  <c r="Y80" i="46" s="1"/>
  <c r="K80" i="46"/>
  <c r="A81" i="46"/>
  <c r="G80" i="46"/>
  <c r="M80" i="46"/>
  <c r="Q80" i="46" s="1"/>
  <c r="X80" i="46"/>
  <c r="R68" i="56"/>
  <c r="R68" i="55"/>
  <c r="R69" i="58"/>
  <c r="AP76" i="46"/>
  <c r="F79" i="46"/>
  <c r="AS67" i="58"/>
  <c r="AY66" i="55"/>
  <c r="AS66" i="57"/>
  <c r="Q68" i="56"/>
  <c r="F72" i="54"/>
  <c r="P72" i="54" s="1"/>
  <c r="AM67" i="47"/>
  <c r="AP67" i="47" s="1"/>
  <c r="AY77" i="46"/>
  <c r="G69" i="57"/>
  <c r="U68" i="57"/>
  <c r="AA68" i="57" s="1"/>
  <c r="H69" i="57"/>
  <c r="J69" i="57"/>
  <c r="V69" i="57"/>
  <c r="W69" i="57" s="1"/>
  <c r="Y69" i="57" s="1"/>
  <c r="Z69" i="57"/>
  <c r="E69" i="57" s="1"/>
  <c r="K69" i="57"/>
  <c r="M69" i="57"/>
  <c r="N69" i="57"/>
  <c r="X69" i="57"/>
  <c r="A70" i="57"/>
  <c r="AG67" i="55"/>
  <c r="AH67" i="55"/>
  <c r="AI67" i="55"/>
  <c r="AJ67" i="55"/>
  <c r="AO67" i="55" s="1"/>
  <c r="AC67" i="55"/>
  <c r="AK67" i="55"/>
  <c r="AD67" i="55"/>
  <c r="AE67" i="55"/>
  <c r="AF67" i="55"/>
  <c r="AS67" i="55" s="1"/>
  <c r="AH78" i="46"/>
  <c r="AI78" i="46"/>
  <c r="AJ78" i="46"/>
  <c r="AO78" i="46" s="1"/>
  <c r="AD78" i="46"/>
  <c r="AE78" i="46"/>
  <c r="AF78" i="46"/>
  <c r="AC78" i="46"/>
  <c r="AR78" i="46" s="1"/>
  <c r="AG78" i="46"/>
  <c r="AK78" i="46"/>
  <c r="AY78" i="46" s="1"/>
  <c r="M70" i="47"/>
  <c r="X70" i="47"/>
  <c r="N70" i="47"/>
  <c r="Z70" i="47"/>
  <c r="E70" i="47" s="1"/>
  <c r="J70" i="47"/>
  <c r="V70" i="47"/>
  <c r="W70" i="47" s="1"/>
  <c r="K70" i="47"/>
  <c r="A71" i="47"/>
  <c r="U69" i="47"/>
  <c r="AA69" i="47" s="1"/>
  <c r="H70" i="47"/>
  <c r="G70" i="47"/>
  <c r="B71" i="54"/>
  <c r="D70" i="54"/>
  <c r="AY66" i="57"/>
  <c r="AO66" i="57"/>
  <c r="AP66" i="57"/>
  <c r="AR67" i="47"/>
  <c r="AS66" i="56"/>
  <c r="AS77" i="46"/>
  <c r="Y68" i="55"/>
  <c r="F68" i="55" s="1"/>
  <c r="J69" i="55"/>
  <c r="V69" i="55"/>
  <c r="W69" i="55" s="1"/>
  <c r="Y69" i="55" s="1"/>
  <c r="K69" i="55"/>
  <c r="A70" i="55"/>
  <c r="M69" i="55"/>
  <c r="X69" i="55"/>
  <c r="N69" i="55"/>
  <c r="G69" i="55"/>
  <c r="U68" i="55"/>
  <c r="AA68" i="55" s="1"/>
  <c r="H69" i="55"/>
  <c r="Z69" i="55"/>
  <c r="E69" i="55" s="1"/>
  <c r="Y68" i="57"/>
  <c r="F68" i="57" s="1"/>
  <c r="AR67" i="58"/>
  <c r="S72" i="58"/>
  <c r="I73" i="58"/>
  <c r="AT66" i="55"/>
  <c r="AT66" i="57"/>
  <c r="AJ68" i="58"/>
  <c r="AT68" i="58" s="1"/>
  <c r="AC68" i="58"/>
  <c r="AK68" i="58"/>
  <c r="AD68" i="58"/>
  <c r="AE68" i="58"/>
  <c r="AM68" i="58" s="1"/>
  <c r="AF68" i="58"/>
  <c r="AH68" i="58"/>
  <c r="AI68" i="58"/>
  <c r="AG68" i="58"/>
  <c r="AS68" i="58" s="1"/>
  <c r="Y69" i="47"/>
  <c r="AY67" i="47"/>
  <c r="AO67" i="47"/>
  <c r="AU65" i="55"/>
  <c r="AW65" i="55" s="1"/>
  <c r="I73" i="47"/>
  <c r="S72" i="47"/>
  <c r="AY67" i="58"/>
  <c r="AO67" i="58"/>
  <c r="F69" i="47"/>
  <c r="AP66" i="56"/>
  <c r="AT67" i="58"/>
  <c r="AS66" i="55"/>
  <c r="AU66" i="55" s="1"/>
  <c r="AW66" i="55" s="1"/>
  <c r="S71" i="55"/>
  <c r="I72" i="55"/>
  <c r="Q69" i="47"/>
  <c r="R69" i="47"/>
  <c r="AT67" i="47"/>
  <c r="AY66" i="56"/>
  <c r="AO77" i="46"/>
  <c r="N69" i="56"/>
  <c r="G69" i="56"/>
  <c r="U68" i="56"/>
  <c r="AA68" i="56" s="1"/>
  <c r="H69" i="56"/>
  <c r="M69" i="56"/>
  <c r="X69" i="56"/>
  <c r="K69" i="56"/>
  <c r="A70" i="56"/>
  <c r="V69" i="56"/>
  <c r="W69" i="56" s="1"/>
  <c r="J69" i="56"/>
  <c r="Z69" i="56"/>
  <c r="E69" i="56" s="1"/>
  <c r="R68" i="57"/>
  <c r="AU66" i="57"/>
  <c r="AW76" i="46"/>
  <c r="A74" i="54"/>
  <c r="H72" i="54"/>
  <c r="N72" i="54" s="1"/>
  <c r="K73" i="54"/>
  <c r="I73" i="54"/>
  <c r="J73" i="54" s="1"/>
  <c r="L73" i="54" s="1"/>
  <c r="M73" i="54"/>
  <c r="E73" i="54" s="1"/>
  <c r="AD67" i="57"/>
  <c r="AR67" i="57" s="1"/>
  <c r="AE67" i="57"/>
  <c r="AF67" i="57"/>
  <c r="AG67" i="57"/>
  <c r="AC67" i="57"/>
  <c r="AK67" i="57"/>
  <c r="AH67" i="57"/>
  <c r="AN67" i="57" s="1"/>
  <c r="AI67" i="57"/>
  <c r="AJ67" i="57"/>
  <c r="AT67" i="57" s="1"/>
  <c r="AT66" i="56"/>
  <c r="AR66" i="56"/>
  <c r="AU66" i="56" s="1"/>
  <c r="AW66" i="56" s="1"/>
  <c r="AT77" i="46"/>
  <c r="AJ67" i="56"/>
  <c r="AC67" i="56"/>
  <c r="AK67" i="56"/>
  <c r="AD67" i="56"/>
  <c r="AE67" i="56"/>
  <c r="AF67" i="56"/>
  <c r="AS67" i="56" s="1"/>
  <c r="AI67" i="56"/>
  <c r="AT67" i="56" s="1"/>
  <c r="AH67" i="56"/>
  <c r="AG67" i="56"/>
  <c r="D70" i="55"/>
  <c r="B71" i="55"/>
  <c r="AP77" i="46"/>
  <c r="N70" i="58"/>
  <c r="R70" i="58" s="1"/>
  <c r="Z70" i="58"/>
  <c r="E70" i="58" s="1"/>
  <c r="G70" i="58"/>
  <c r="U69" i="58"/>
  <c r="AA69" i="58" s="1"/>
  <c r="H70" i="58"/>
  <c r="K70" i="58"/>
  <c r="M70" i="58"/>
  <c r="X70" i="58"/>
  <c r="A71" i="58"/>
  <c r="J70" i="58"/>
  <c r="V70" i="58"/>
  <c r="W70" i="58" s="1"/>
  <c r="Y70" i="58" s="1"/>
  <c r="F69" i="58"/>
  <c r="Q68" i="57"/>
  <c r="AN67" i="58"/>
  <c r="AP67" i="58" s="1"/>
  <c r="AM66" i="55"/>
  <c r="AP66" i="55" s="1"/>
  <c r="D73" i="56"/>
  <c r="B74" i="56"/>
  <c r="AN66" i="57"/>
  <c r="S70" i="57"/>
  <c r="I71" i="57"/>
  <c r="F68" i="56"/>
  <c r="B71" i="46"/>
  <c r="D70" i="46"/>
  <c r="S70" i="56"/>
  <c r="I71" i="56"/>
  <c r="AR77" i="46"/>
  <c r="AU77" i="46" s="1"/>
  <c r="AW77" i="46" s="1"/>
  <c r="AC68" i="57" l="1"/>
  <c r="AK68" i="57"/>
  <c r="AD68" i="57"/>
  <c r="AR68" i="57" s="1"/>
  <c r="AE68" i="57"/>
  <c r="AM68" i="57" s="1"/>
  <c r="AF68" i="57"/>
  <c r="AJ68" i="57"/>
  <c r="AT68" i="57" s="1"/>
  <c r="AG68" i="57"/>
  <c r="AS68" i="57" s="1"/>
  <c r="AH68" i="57"/>
  <c r="AN68" i="57" s="1"/>
  <c r="AI68" i="57"/>
  <c r="AF68" i="55"/>
  <c r="AG68" i="55"/>
  <c r="AH68" i="55"/>
  <c r="AI68" i="55"/>
  <c r="AT68" i="55" s="1"/>
  <c r="AJ68" i="55"/>
  <c r="AC68" i="55"/>
  <c r="AR68" i="55" s="1"/>
  <c r="AK68" i="55"/>
  <c r="AY68" i="55" s="1"/>
  <c r="AD68" i="55"/>
  <c r="AE68" i="55"/>
  <c r="F70" i="58"/>
  <c r="AM67" i="57"/>
  <c r="AP67" i="57" s="1"/>
  <c r="AW66" i="57"/>
  <c r="Q69" i="56"/>
  <c r="AH69" i="47"/>
  <c r="AN69" i="47" s="1"/>
  <c r="AI69" i="47"/>
  <c r="AJ69" i="47"/>
  <c r="AT69" i="47" s="1"/>
  <c r="AF69" i="47"/>
  <c r="AC69" i="47"/>
  <c r="AD69" i="47"/>
  <c r="AR69" i="47" s="1"/>
  <c r="AU69" i="47" s="1"/>
  <c r="AG69" i="47"/>
  <c r="AS69" i="47" s="1"/>
  <c r="AE69" i="47"/>
  <c r="AM69" i="47" s="1"/>
  <c r="AK69" i="47"/>
  <c r="F69" i="55"/>
  <c r="Q70" i="47"/>
  <c r="AT78" i="46"/>
  <c r="AT67" i="55"/>
  <c r="F69" i="57"/>
  <c r="AM68" i="47"/>
  <c r="AY68" i="58"/>
  <c r="AO68" i="58"/>
  <c r="D74" i="56"/>
  <c r="B75" i="56"/>
  <c r="K71" i="47"/>
  <c r="A72" i="47"/>
  <c r="M71" i="47"/>
  <c r="Q71" i="47" s="1"/>
  <c r="X71" i="47"/>
  <c r="N71" i="47"/>
  <c r="R71" i="47" s="1"/>
  <c r="V71" i="47"/>
  <c r="W71" i="47" s="1"/>
  <c r="Y71" i="47" s="1"/>
  <c r="Z71" i="47"/>
  <c r="E71" i="47" s="1"/>
  <c r="G71" i="47"/>
  <c r="J71" i="47"/>
  <c r="U70" i="47"/>
  <c r="AA70" i="47" s="1"/>
  <c r="H71" i="47"/>
  <c r="AM67" i="56"/>
  <c r="F73" i="54"/>
  <c r="P73" i="54" s="1"/>
  <c r="F69" i="56"/>
  <c r="S72" i="55"/>
  <c r="I73" i="55"/>
  <c r="AN78" i="46"/>
  <c r="AN67" i="55"/>
  <c r="J70" i="55"/>
  <c r="V70" i="55"/>
  <c r="W70" i="55" s="1"/>
  <c r="K70" i="55"/>
  <c r="A71" i="55"/>
  <c r="M70" i="55"/>
  <c r="X70" i="55"/>
  <c r="N70" i="55"/>
  <c r="G70" i="55"/>
  <c r="U69" i="55"/>
  <c r="AA69" i="55" s="1"/>
  <c r="H70" i="55"/>
  <c r="Z70" i="55"/>
  <c r="E70" i="55" s="1"/>
  <c r="AN68" i="58"/>
  <c r="AP68" i="58" s="1"/>
  <c r="Y70" i="47"/>
  <c r="Z70" i="57"/>
  <c r="E70" i="57" s="1"/>
  <c r="G70" i="57"/>
  <c r="U69" i="57"/>
  <c r="AA69" i="57" s="1"/>
  <c r="H70" i="57"/>
  <c r="N70" i="57"/>
  <c r="R70" i="57" s="1"/>
  <c r="J70" i="57"/>
  <c r="K70" i="57"/>
  <c r="M70" i="57"/>
  <c r="V70" i="57"/>
  <c r="W70" i="57" s="1"/>
  <c r="A71" i="57"/>
  <c r="X70" i="57"/>
  <c r="F80" i="46"/>
  <c r="AY68" i="47"/>
  <c r="AO68" i="47"/>
  <c r="I72" i="56"/>
  <c r="S71" i="56"/>
  <c r="D71" i="55"/>
  <c r="B72" i="55"/>
  <c r="AY67" i="56"/>
  <c r="AR67" i="56"/>
  <c r="AU67" i="56" s="1"/>
  <c r="AY67" i="57"/>
  <c r="AO67" i="57"/>
  <c r="Y69" i="56"/>
  <c r="R69" i="56"/>
  <c r="I74" i="47"/>
  <c r="S73" i="47"/>
  <c r="I74" i="58"/>
  <c r="S73" i="58"/>
  <c r="R69" i="55"/>
  <c r="AS78" i="46"/>
  <c r="AU78" i="46" s="1"/>
  <c r="AW78" i="46" s="1"/>
  <c r="AM67" i="55"/>
  <c r="AP67" i="55" s="1"/>
  <c r="R80" i="46"/>
  <c r="M71" i="58"/>
  <c r="X71" i="58"/>
  <c r="N71" i="58"/>
  <c r="Z71" i="58"/>
  <c r="E71" i="58" s="1"/>
  <c r="G71" i="58"/>
  <c r="U70" i="58"/>
  <c r="AA70" i="58" s="1"/>
  <c r="H71" i="58"/>
  <c r="K71" i="58"/>
  <c r="A72" i="58"/>
  <c r="J71" i="58"/>
  <c r="V71" i="58"/>
  <c r="W71" i="58" s="1"/>
  <c r="Q70" i="58"/>
  <c r="AN67" i="56"/>
  <c r="AO67" i="56"/>
  <c r="M70" i="56"/>
  <c r="Q70" i="56" s="1"/>
  <c r="X70" i="56"/>
  <c r="N70" i="56"/>
  <c r="G70" i="56"/>
  <c r="U69" i="56"/>
  <c r="AA69" i="56" s="1"/>
  <c r="H70" i="56"/>
  <c r="K70" i="56"/>
  <c r="A71" i="56"/>
  <c r="J70" i="56"/>
  <c r="V70" i="56"/>
  <c r="W70" i="56" s="1"/>
  <c r="Y70" i="56" s="1"/>
  <c r="Z70" i="56"/>
  <c r="E70" i="56" s="1"/>
  <c r="D71" i="54"/>
  <c r="B72" i="54"/>
  <c r="F70" i="47"/>
  <c r="AY67" i="55"/>
  <c r="R69" i="57"/>
  <c r="AH79" i="46"/>
  <c r="AI79" i="46"/>
  <c r="AJ79" i="46"/>
  <c r="AO79" i="46" s="1"/>
  <c r="AD79" i="46"/>
  <c r="AE79" i="46"/>
  <c r="AF79" i="46"/>
  <c r="AS79" i="46" s="1"/>
  <c r="AC79" i="46"/>
  <c r="AG79" i="46"/>
  <c r="AN79" i="46" s="1"/>
  <c r="AK79" i="46"/>
  <c r="N81" i="46"/>
  <c r="Z81" i="46"/>
  <c r="E81" i="46" s="1"/>
  <c r="U80" i="46"/>
  <c r="AA80" i="46" s="1"/>
  <c r="H81" i="46"/>
  <c r="J81" i="46"/>
  <c r="V81" i="46"/>
  <c r="W81" i="46" s="1"/>
  <c r="K81" i="46"/>
  <c r="A82" i="46"/>
  <c r="G81" i="46"/>
  <c r="M81" i="46"/>
  <c r="X81" i="46"/>
  <c r="B72" i="46"/>
  <c r="D71" i="46"/>
  <c r="AI68" i="56"/>
  <c r="AJ68" i="56"/>
  <c r="AO68" i="56" s="1"/>
  <c r="AC68" i="56"/>
  <c r="AK68" i="56"/>
  <c r="AD68" i="56"/>
  <c r="AM68" i="56" s="1"/>
  <c r="AE68" i="56"/>
  <c r="AH68" i="56"/>
  <c r="AF68" i="56"/>
  <c r="AS68" i="56" s="1"/>
  <c r="AG68" i="56"/>
  <c r="S71" i="57"/>
  <c r="I72" i="57"/>
  <c r="AI69" i="58"/>
  <c r="AJ69" i="58"/>
  <c r="AT69" i="58" s="1"/>
  <c r="AC69" i="58"/>
  <c r="AK69" i="58"/>
  <c r="AD69" i="58"/>
  <c r="AR69" i="58" s="1"/>
  <c r="AU69" i="58" s="1"/>
  <c r="AE69" i="58"/>
  <c r="AH69" i="58"/>
  <c r="AN69" i="58" s="1"/>
  <c r="AF69" i="58"/>
  <c r="AG69" i="58"/>
  <c r="AS69" i="58" s="1"/>
  <c r="AS67" i="57"/>
  <c r="AU67" i="57" s="1"/>
  <c r="AW67" i="57" s="1"/>
  <c r="H73" i="54"/>
  <c r="N73" i="54" s="1"/>
  <c r="M74" i="54"/>
  <c r="E74" i="54" s="1"/>
  <c r="A75" i="54"/>
  <c r="I74" i="54"/>
  <c r="J74" i="54" s="1"/>
  <c r="K74" i="54"/>
  <c r="AR68" i="58"/>
  <c r="AU68" i="58" s="1"/>
  <c r="AU67" i="58"/>
  <c r="AW67" i="58" s="1"/>
  <c r="Q69" i="55"/>
  <c r="AU67" i="47"/>
  <c r="AW67" i="47" s="1"/>
  <c r="R70" i="47"/>
  <c r="AM78" i="46"/>
  <c r="AP78" i="46" s="1"/>
  <c r="AR67" i="55"/>
  <c r="AU67" i="55" s="1"/>
  <c r="AW67" i="55" s="1"/>
  <c r="Q69" i="57"/>
  <c r="A76" i="54" l="1"/>
  <c r="I75" i="54"/>
  <c r="J75" i="54" s="1"/>
  <c r="H74" i="54"/>
  <c r="N74" i="54" s="1"/>
  <c r="K75" i="54"/>
  <c r="M75" i="54"/>
  <c r="E75" i="54" s="1"/>
  <c r="AG70" i="47"/>
  <c r="AS70" i="47" s="1"/>
  <c r="AH70" i="47"/>
  <c r="AN70" i="47" s="1"/>
  <c r="AI70" i="47"/>
  <c r="AE70" i="47"/>
  <c r="AF70" i="47"/>
  <c r="AJ70" i="47"/>
  <c r="AT70" i="47" s="1"/>
  <c r="AK70" i="47"/>
  <c r="AC70" i="47"/>
  <c r="AD70" i="47"/>
  <c r="AH69" i="56"/>
  <c r="AI69" i="56"/>
  <c r="AT69" i="56" s="1"/>
  <c r="AJ69" i="56"/>
  <c r="AC69" i="56"/>
  <c r="AK69" i="56"/>
  <c r="AY69" i="56" s="1"/>
  <c r="AD69" i="56"/>
  <c r="AM69" i="56" s="1"/>
  <c r="AG69" i="56"/>
  <c r="AN69" i="56" s="1"/>
  <c r="AE69" i="56"/>
  <c r="AF69" i="56"/>
  <c r="AO69" i="47"/>
  <c r="AY69" i="47"/>
  <c r="AP69" i="47"/>
  <c r="AW69" i="47" s="1"/>
  <c r="AM79" i="46"/>
  <c r="AP79" i="46" s="1"/>
  <c r="Y71" i="58"/>
  <c r="R71" i="58"/>
  <c r="I75" i="58"/>
  <c r="S74" i="58"/>
  <c r="AH80" i="46"/>
  <c r="AI80" i="46"/>
  <c r="AT80" i="46" s="1"/>
  <c r="AJ80" i="46"/>
  <c r="AO80" i="46" s="1"/>
  <c r="AD80" i="46"/>
  <c r="AM80" i="46" s="1"/>
  <c r="AP80" i="46" s="1"/>
  <c r="AE80" i="46"/>
  <c r="AF80" i="46"/>
  <c r="AS80" i="46" s="1"/>
  <c r="AC80" i="46"/>
  <c r="AR80" i="46" s="1"/>
  <c r="AG80" i="46"/>
  <c r="AN80" i="46" s="1"/>
  <c r="AK80" i="46"/>
  <c r="Y70" i="55"/>
  <c r="F70" i="55" s="1"/>
  <c r="AP67" i="56"/>
  <c r="AP68" i="47"/>
  <c r="AW68" i="47" s="1"/>
  <c r="AO68" i="55"/>
  <c r="U70" i="55"/>
  <c r="AA70" i="55" s="1"/>
  <c r="H71" i="55"/>
  <c r="J71" i="55"/>
  <c r="V71" i="55"/>
  <c r="W71" i="55" s="1"/>
  <c r="Y71" i="55" s="1"/>
  <c r="K71" i="55"/>
  <c r="A72" i="55"/>
  <c r="M71" i="55"/>
  <c r="Q71" i="55" s="1"/>
  <c r="X71" i="55"/>
  <c r="N71" i="55"/>
  <c r="R71" i="55" s="1"/>
  <c r="G71" i="55"/>
  <c r="Z71" i="55"/>
  <c r="E71" i="55" s="1"/>
  <c r="AJ69" i="57"/>
  <c r="AT69" i="57" s="1"/>
  <c r="AC69" i="57"/>
  <c r="AK69" i="57"/>
  <c r="AD69" i="57"/>
  <c r="AR69" i="57" s="1"/>
  <c r="AE69" i="57"/>
  <c r="AI69" i="57"/>
  <c r="AG69" i="57"/>
  <c r="AH69" i="57"/>
  <c r="AN69" i="57" s="1"/>
  <c r="AF69" i="57"/>
  <c r="AY69" i="58"/>
  <c r="AO69" i="58"/>
  <c r="B73" i="46"/>
  <c r="D72" i="46"/>
  <c r="AW67" i="56"/>
  <c r="F81" i="46"/>
  <c r="AY68" i="56"/>
  <c r="R81" i="46"/>
  <c r="AT79" i="46"/>
  <c r="F70" i="56"/>
  <c r="R70" i="56"/>
  <c r="K72" i="58"/>
  <c r="A73" i="58"/>
  <c r="M72" i="58"/>
  <c r="Q72" i="58" s="1"/>
  <c r="X72" i="58"/>
  <c r="N72" i="58"/>
  <c r="R72" i="58" s="1"/>
  <c r="Z72" i="58"/>
  <c r="E72" i="58" s="1"/>
  <c r="G72" i="58"/>
  <c r="U71" i="58"/>
  <c r="AA71" i="58" s="1"/>
  <c r="H72" i="58"/>
  <c r="J72" i="58"/>
  <c r="V72" i="58"/>
  <c r="W72" i="58" s="1"/>
  <c r="Y72" i="58" s="1"/>
  <c r="Q71" i="58"/>
  <c r="S74" i="47"/>
  <c r="I75" i="47"/>
  <c r="N71" i="57"/>
  <c r="Z71" i="57"/>
  <c r="E71" i="57" s="1"/>
  <c r="G71" i="57"/>
  <c r="U70" i="57"/>
  <c r="AA70" i="57" s="1"/>
  <c r="H71" i="57"/>
  <c r="M71" i="57"/>
  <c r="X71" i="57"/>
  <c r="J71" i="57"/>
  <c r="K71" i="57"/>
  <c r="V71" i="57"/>
  <c r="W71" i="57" s="1"/>
  <c r="Y71" i="57" s="1"/>
  <c r="A72" i="57"/>
  <c r="J72" i="47"/>
  <c r="V72" i="47"/>
  <c r="W72" i="47" s="1"/>
  <c r="Y72" i="47" s="1"/>
  <c r="K72" i="47"/>
  <c r="A73" i="47"/>
  <c r="M72" i="47"/>
  <c r="Q72" i="47" s="1"/>
  <c r="X72" i="47"/>
  <c r="U71" i="47"/>
  <c r="AA71" i="47" s="1"/>
  <c r="H72" i="47"/>
  <c r="N72" i="47"/>
  <c r="R72" i="47" s="1"/>
  <c r="Z72" i="47"/>
  <c r="E72" i="47" s="1"/>
  <c r="F72" i="47" s="1"/>
  <c r="G72" i="47"/>
  <c r="AH70" i="58"/>
  <c r="AI70" i="58"/>
  <c r="AJ70" i="58"/>
  <c r="AC70" i="58"/>
  <c r="AK70" i="58"/>
  <c r="AD70" i="58"/>
  <c r="AE70" i="58"/>
  <c r="AM70" i="58" s="1"/>
  <c r="AF70" i="58"/>
  <c r="AG70" i="58"/>
  <c r="AS70" i="58" s="1"/>
  <c r="B73" i="54"/>
  <c r="D72" i="54"/>
  <c r="Q81" i="46"/>
  <c r="D72" i="55"/>
  <c r="B73" i="55"/>
  <c r="AW68" i="58"/>
  <c r="S72" i="57"/>
  <c r="I73" i="57"/>
  <c r="AR68" i="56"/>
  <c r="N82" i="46"/>
  <c r="Z82" i="46"/>
  <c r="E82" i="46" s="1"/>
  <c r="U81" i="46"/>
  <c r="AA81" i="46" s="1"/>
  <c r="H82" i="46"/>
  <c r="J82" i="46"/>
  <c r="V82" i="46"/>
  <c r="W82" i="46" s="1"/>
  <c r="K82" i="46"/>
  <c r="A83" i="46"/>
  <c r="X82" i="46"/>
  <c r="G82" i="46"/>
  <c r="M82" i="46"/>
  <c r="Q82" i="46" s="1"/>
  <c r="AY79" i="46"/>
  <c r="Y70" i="57"/>
  <c r="F70" i="57"/>
  <c r="R70" i="55"/>
  <c r="AN68" i="55"/>
  <c r="AU68" i="57"/>
  <c r="Q70" i="57"/>
  <c r="S73" i="55"/>
  <c r="I74" i="55"/>
  <c r="D75" i="56"/>
  <c r="B76" i="56"/>
  <c r="AS68" i="55"/>
  <c r="AU68" i="55" s="1"/>
  <c r="AW68" i="55" s="1"/>
  <c r="AY68" i="57"/>
  <c r="AO68" i="57"/>
  <c r="AP68" i="57" s="1"/>
  <c r="F71" i="58"/>
  <c r="L74" i="54"/>
  <c r="F74" i="54" s="1"/>
  <c r="P74" i="54" s="1"/>
  <c r="AM69" i="58"/>
  <c r="AP69" i="58" s="1"/>
  <c r="AW69" i="58" s="1"/>
  <c r="AN68" i="56"/>
  <c r="AP68" i="56" s="1"/>
  <c r="AT68" i="56"/>
  <c r="Y81" i="46"/>
  <c r="AR79" i="46"/>
  <c r="AU79" i="46" s="1"/>
  <c r="AW79" i="46" s="1"/>
  <c r="K71" i="56"/>
  <c r="A72" i="56"/>
  <c r="M71" i="56"/>
  <c r="Q71" i="56" s="1"/>
  <c r="X71" i="56"/>
  <c r="N71" i="56"/>
  <c r="G71" i="56"/>
  <c r="J71" i="56"/>
  <c r="V71" i="56"/>
  <c r="W71" i="56" s="1"/>
  <c r="Y71" i="56" s="1"/>
  <c r="U70" i="56"/>
  <c r="AA70" i="56" s="1"/>
  <c r="H71" i="56"/>
  <c r="Z71" i="56"/>
  <c r="E71" i="56" s="1"/>
  <c r="F71" i="56" s="1"/>
  <c r="I73" i="56"/>
  <c r="S72" i="56"/>
  <c r="Q70" i="55"/>
  <c r="F71" i="47"/>
  <c r="AE69" i="55"/>
  <c r="AF69" i="55"/>
  <c r="AG69" i="55"/>
  <c r="AH69" i="55"/>
  <c r="AI69" i="55"/>
  <c r="AJ69" i="55"/>
  <c r="AC69" i="55"/>
  <c r="AK69" i="55"/>
  <c r="AD69" i="55"/>
  <c r="AM69" i="55" s="1"/>
  <c r="AM68" i="55"/>
  <c r="AP68" i="55" s="1"/>
  <c r="AD70" i="55" l="1"/>
  <c r="AM70" i="55" s="1"/>
  <c r="AE70" i="55"/>
  <c r="AF70" i="55"/>
  <c r="AS70" i="55" s="1"/>
  <c r="AG70" i="55"/>
  <c r="AH70" i="55"/>
  <c r="AI70" i="55"/>
  <c r="AJ70" i="55"/>
  <c r="AO70" i="55" s="1"/>
  <c r="AC70" i="55"/>
  <c r="AR70" i="55" s="1"/>
  <c r="AK70" i="55"/>
  <c r="AF71" i="47"/>
  <c r="AG71" i="47"/>
  <c r="AH71" i="47"/>
  <c r="AN71" i="47" s="1"/>
  <c r="AD71" i="47"/>
  <c r="AR71" i="47" s="1"/>
  <c r="AE71" i="47"/>
  <c r="AM71" i="47" s="1"/>
  <c r="AJ71" i="47"/>
  <c r="AT71" i="47" s="1"/>
  <c r="AI71" i="47"/>
  <c r="AK71" i="47"/>
  <c r="AC71" i="47"/>
  <c r="N83" i="46"/>
  <c r="Z83" i="46"/>
  <c r="E83" i="46" s="1"/>
  <c r="U82" i="46"/>
  <c r="AA82" i="46" s="1"/>
  <c r="H83" i="46"/>
  <c r="J83" i="46"/>
  <c r="V83" i="46"/>
  <c r="W83" i="46" s="1"/>
  <c r="K83" i="46"/>
  <c r="A84" i="46"/>
  <c r="M83" i="46"/>
  <c r="X83" i="46"/>
  <c r="G83" i="46"/>
  <c r="AU68" i="56"/>
  <c r="AW68" i="56" s="1"/>
  <c r="B74" i="54"/>
  <c r="D73" i="54"/>
  <c r="AT70" i="58"/>
  <c r="R71" i="57"/>
  <c r="AG70" i="56"/>
  <c r="AH70" i="56"/>
  <c r="AI70" i="56"/>
  <c r="AJ70" i="56"/>
  <c r="AO70" i="56" s="1"/>
  <c r="AC70" i="56"/>
  <c r="AR70" i="56" s="1"/>
  <c r="AK70" i="56"/>
  <c r="AF70" i="56"/>
  <c r="AD70" i="56"/>
  <c r="AE70" i="56"/>
  <c r="AM69" i="57"/>
  <c r="AS69" i="56"/>
  <c r="AW68" i="57"/>
  <c r="S75" i="58"/>
  <c r="I76" i="58"/>
  <c r="AY69" i="55"/>
  <c r="AR69" i="55"/>
  <c r="I74" i="57"/>
  <c r="S73" i="57"/>
  <c r="S75" i="47"/>
  <c r="I76" i="47"/>
  <c r="F72" i="58"/>
  <c r="AR70" i="47"/>
  <c r="AU70" i="47" s="1"/>
  <c r="D73" i="55"/>
  <c r="B74" i="55"/>
  <c r="AU80" i="46"/>
  <c r="AW80" i="46" s="1"/>
  <c r="AO69" i="55"/>
  <c r="B77" i="56"/>
  <c r="D76" i="56"/>
  <c r="AI70" i="57"/>
  <c r="AJ70" i="57"/>
  <c r="AT70" i="57" s="1"/>
  <c r="AC70" i="57"/>
  <c r="AK70" i="57"/>
  <c r="AD70" i="57"/>
  <c r="AR70" i="57" s="1"/>
  <c r="AH70" i="57"/>
  <c r="AG70" i="57"/>
  <c r="AF70" i="57"/>
  <c r="AE70" i="57"/>
  <c r="Y82" i="46"/>
  <c r="AN70" i="58"/>
  <c r="J73" i="47"/>
  <c r="V73" i="47"/>
  <c r="W73" i="47" s="1"/>
  <c r="Y73" i="47" s="1"/>
  <c r="K73" i="47"/>
  <c r="A74" i="47"/>
  <c r="G73" i="47"/>
  <c r="X73" i="47"/>
  <c r="U72" i="47"/>
  <c r="AA72" i="47" s="1"/>
  <c r="H73" i="47"/>
  <c r="N73" i="47"/>
  <c r="Z73" i="47"/>
  <c r="E73" i="47" s="1"/>
  <c r="F73" i="47" s="1"/>
  <c r="M73" i="47"/>
  <c r="AY69" i="57"/>
  <c r="AO69" i="57"/>
  <c r="G72" i="55"/>
  <c r="U71" i="55"/>
  <c r="AA71" i="55" s="1"/>
  <c r="H72" i="55"/>
  <c r="J72" i="55"/>
  <c r="V72" i="55"/>
  <c r="W72" i="55" s="1"/>
  <c r="Y72" i="55" s="1"/>
  <c r="K72" i="55"/>
  <c r="A73" i="55"/>
  <c r="M72" i="55"/>
  <c r="Q72" i="55" s="1"/>
  <c r="X72" i="55"/>
  <c r="N72" i="55"/>
  <c r="Z72" i="55"/>
  <c r="E72" i="55" s="1"/>
  <c r="F72" i="55" s="1"/>
  <c r="AE72" i="47"/>
  <c r="AM72" i="47" s="1"/>
  <c r="AF72" i="47"/>
  <c r="AG72" i="47"/>
  <c r="AS72" i="47" s="1"/>
  <c r="AC72" i="47"/>
  <c r="AK72" i="47"/>
  <c r="AD72" i="47"/>
  <c r="AH72" i="47"/>
  <c r="AI72" i="47"/>
  <c r="AJ72" i="47"/>
  <c r="AT72" i="47" s="1"/>
  <c r="R82" i="46"/>
  <c r="F71" i="57"/>
  <c r="B74" i="46"/>
  <c r="D73" i="46"/>
  <c r="R71" i="56"/>
  <c r="AT69" i="55"/>
  <c r="I74" i="56"/>
  <c r="S73" i="56"/>
  <c r="Q71" i="57"/>
  <c r="AP69" i="56"/>
  <c r="AY70" i="47"/>
  <c r="AO70" i="47"/>
  <c r="AF71" i="56"/>
  <c r="AG71" i="56"/>
  <c r="AN71" i="56" s="1"/>
  <c r="AH71" i="56"/>
  <c r="AI71" i="56"/>
  <c r="AJ71" i="56"/>
  <c r="AO71" i="56" s="1"/>
  <c r="AE71" i="56"/>
  <c r="AD71" i="56"/>
  <c r="AM71" i="56" s="1"/>
  <c r="AP71" i="56" s="1"/>
  <c r="AK71" i="56"/>
  <c r="AC71" i="56"/>
  <c r="S74" i="55"/>
  <c r="I75" i="55"/>
  <c r="J72" i="56"/>
  <c r="V72" i="56"/>
  <c r="W72" i="56" s="1"/>
  <c r="Y72" i="56" s="1"/>
  <c r="K72" i="56"/>
  <c r="A73" i="56"/>
  <c r="M72" i="56"/>
  <c r="X72" i="56"/>
  <c r="N72" i="56"/>
  <c r="G72" i="56"/>
  <c r="U71" i="56"/>
  <c r="AA71" i="56" s="1"/>
  <c r="H72" i="56"/>
  <c r="Z72" i="56"/>
  <c r="E72" i="56" s="1"/>
  <c r="F72" i="56" s="1"/>
  <c r="AR70" i="58"/>
  <c r="AU70" i="58" s="1"/>
  <c r="J73" i="58"/>
  <c r="K73" i="58"/>
  <c r="A74" i="58"/>
  <c r="M73" i="58"/>
  <c r="Q73" i="58" s="1"/>
  <c r="X73" i="58"/>
  <c r="N73" i="58"/>
  <c r="R73" i="58" s="1"/>
  <c r="Z73" i="58"/>
  <c r="E73" i="58" s="1"/>
  <c r="U72" i="58"/>
  <c r="AA72" i="58" s="1"/>
  <c r="G73" i="58"/>
  <c r="H73" i="58"/>
  <c r="V73" i="58"/>
  <c r="W73" i="58" s="1"/>
  <c r="F71" i="55"/>
  <c r="AY80" i="46"/>
  <c r="AR69" i="56"/>
  <c r="AU69" i="56" s="1"/>
  <c r="AW69" i="56" s="1"/>
  <c r="L75" i="54"/>
  <c r="F75" i="54" s="1"/>
  <c r="P75" i="54" s="1"/>
  <c r="AH81" i="46"/>
  <c r="AI81" i="46"/>
  <c r="AJ81" i="46"/>
  <c r="AD81" i="46"/>
  <c r="AE81" i="46"/>
  <c r="AF81" i="46"/>
  <c r="AG81" i="46"/>
  <c r="AN81" i="46" s="1"/>
  <c r="AK81" i="46"/>
  <c r="AY81" i="46" s="1"/>
  <c r="AC81" i="46"/>
  <c r="AN69" i="55"/>
  <c r="AP69" i="55" s="1"/>
  <c r="AS69" i="55"/>
  <c r="AG71" i="58"/>
  <c r="AH71" i="58"/>
  <c r="AN71" i="58" s="1"/>
  <c r="AI71" i="58"/>
  <c r="AJ71" i="58"/>
  <c r="AT71" i="58" s="1"/>
  <c r="AC71" i="58"/>
  <c r="AK71" i="58"/>
  <c r="AD71" i="58"/>
  <c r="AE71" i="58"/>
  <c r="AM71" i="58" s="1"/>
  <c r="AF71" i="58"/>
  <c r="F82" i="46"/>
  <c r="AO70" i="58"/>
  <c r="AP70" i="58" s="1"/>
  <c r="AY70" i="58"/>
  <c r="M72" i="57"/>
  <c r="Q72" i="57" s="1"/>
  <c r="X72" i="57"/>
  <c r="N72" i="57"/>
  <c r="Z72" i="57"/>
  <c r="E72" i="57" s="1"/>
  <c r="F72" i="57" s="1"/>
  <c r="G72" i="57"/>
  <c r="K72" i="57"/>
  <c r="A73" i="57"/>
  <c r="J72" i="57"/>
  <c r="U71" i="57"/>
  <c r="AA71" i="57" s="1"/>
  <c r="V72" i="57"/>
  <c r="W72" i="57" s="1"/>
  <c r="Y72" i="57" s="1"/>
  <c r="H72" i="57"/>
  <c r="AS69" i="57"/>
  <c r="AU69" i="57" s="1"/>
  <c r="AO69" i="56"/>
  <c r="AM70" i="47"/>
  <c r="AP70" i="47" s="1"/>
  <c r="H75" i="54"/>
  <c r="N75" i="54" s="1"/>
  <c r="K76" i="54"/>
  <c r="A77" i="54"/>
  <c r="M76" i="54"/>
  <c r="E76" i="54" s="1"/>
  <c r="I76" i="54"/>
  <c r="J76" i="54" s="1"/>
  <c r="AS70" i="57" l="1"/>
  <c r="K73" i="57"/>
  <c r="A74" i="57"/>
  <c r="M73" i="57"/>
  <c r="Q73" i="57" s="1"/>
  <c r="X73" i="57"/>
  <c r="N73" i="57"/>
  <c r="R73" i="57" s="1"/>
  <c r="Z73" i="57"/>
  <c r="E73" i="57" s="1"/>
  <c r="J73" i="57"/>
  <c r="V73" i="57"/>
  <c r="W73" i="57" s="1"/>
  <c r="U72" i="57"/>
  <c r="AA72" i="57" s="1"/>
  <c r="G73" i="57"/>
  <c r="H73" i="57"/>
  <c r="AS81" i="46"/>
  <c r="Q73" i="47"/>
  <c r="AN70" i="57"/>
  <c r="AT70" i="56"/>
  <c r="AT70" i="55"/>
  <c r="AE72" i="56"/>
  <c r="AF72" i="56"/>
  <c r="AS72" i="56" s="1"/>
  <c r="AG72" i="56"/>
  <c r="AH72" i="56"/>
  <c r="AI72" i="56"/>
  <c r="AT72" i="56" s="1"/>
  <c r="AD72" i="56"/>
  <c r="AC72" i="56"/>
  <c r="AJ72" i="56"/>
  <c r="AO72" i="56" s="1"/>
  <c r="AK72" i="56"/>
  <c r="D74" i="46"/>
  <c r="B75" i="46"/>
  <c r="G73" i="55"/>
  <c r="U72" i="55"/>
  <c r="AA72" i="55" s="1"/>
  <c r="H73" i="55"/>
  <c r="J73" i="55"/>
  <c r="V73" i="55"/>
  <c r="W73" i="55" s="1"/>
  <c r="K73" i="55"/>
  <c r="A74" i="55"/>
  <c r="M73" i="55"/>
  <c r="X73" i="55"/>
  <c r="N73" i="55"/>
  <c r="R73" i="55" s="1"/>
  <c r="Z73" i="55"/>
  <c r="E73" i="55" s="1"/>
  <c r="I77" i="47"/>
  <c r="S76" i="47"/>
  <c r="AH82" i="46"/>
  <c r="AI82" i="46"/>
  <c r="AT82" i="46" s="1"/>
  <c r="AJ82" i="46"/>
  <c r="AO82" i="46" s="1"/>
  <c r="AD82" i="46"/>
  <c r="AE82" i="46"/>
  <c r="AF82" i="46"/>
  <c r="AC82" i="46"/>
  <c r="AG82" i="46"/>
  <c r="AN82" i="46" s="1"/>
  <c r="AK82" i="46"/>
  <c r="AC71" i="55"/>
  <c r="AK71" i="55"/>
  <c r="AD71" i="55"/>
  <c r="AE71" i="55"/>
  <c r="AF71" i="55"/>
  <c r="AS71" i="55" s="1"/>
  <c r="AG71" i="55"/>
  <c r="AH71" i="55"/>
  <c r="AI71" i="55"/>
  <c r="AJ71" i="55"/>
  <c r="AO71" i="55" s="1"/>
  <c r="AT71" i="56"/>
  <c r="AP72" i="47"/>
  <c r="AD73" i="47"/>
  <c r="AR73" i="47" s="1"/>
  <c r="AE73" i="47"/>
  <c r="AF73" i="47"/>
  <c r="AJ73" i="47"/>
  <c r="AK73" i="47"/>
  <c r="AC73" i="47"/>
  <c r="AH73" i="47"/>
  <c r="AI73" i="47"/>
  <c r="AG73" i="47"/>
  <c r="AS73" i="47" s="1"/>
  <c r="AU70" i="57"/>
  <c r="AP69" i="57"/>
  <c r="AW69" i="57" s="1"/>
  <c r="AH71" i="57"/>
  <c r="AN71" i="57" s="1"/>
  <c r="AI71" i="57"/>
  <c r="AJ71" i="57"/>
  <c r="AT71" i="57" s="1"/>
  <c r="AC71" i="57"/>
  <c r="AK71" i="57"/>
  <c r="AG71" i="57"/>
  <c r="AF71" i="57"/>
  <c r="AD71" i="57"/>
  <c r="AE71" i="57"/>
  <c r="AM71" i="57" s="1"/>
  <c r="AS71" i="58"/>
  <c r="AM81" i="46"/>
  <c r="AP81" i="46" s="1"/>
  <c r="Y73" i="58"/>
  <c r="F73" i="58" s="1"/>
  <c r="J74" i="58"/>
  <c r="K74" i="58"/>
  <c r="A75" i="58"/>
  <c r="M74" i="58"/>
  <c r="X74" i="58"/>
  <c r="N74" i="58"/>
  <c r="R74" i="58" s="1"/>
  <c r="U73" i="58"/>
  <c r="AA73" i="58" s="1"/>
  <c r="Z74" i="58"/>
  <c r="E74" i="58" s="1"/>
  <c r="G74" i="58"/>
  <c r="H74" i="58"/>
  <c r="V74" i="58"/>
  <c r="W74" i="58" s="1"/>
  <c r="R72" i="56"/>
  <c r="S75" i="55"/>
  <c r="I76" i="55"/>
  <c r="S74" i="56"/>
  <c r="I75" i="56"/>
  <c r="R73" i="47"/>
  <c r="AO70" i="57"/>
  <c r="AY70" i="57"/>
  <c r="B75" i="55"/>
  <c r="D74" i="55"/>
  <c r="I75" i="57"/>
  <c r="S74" i="57"/>
  <c r="AN70" i="56"/>
  <c r="Q83" i="46"/>
  <c r="R83" i="46"/>
  <c r="AS71" i="47"/>
  <c r="AU71" i="47" s="1"/>
  <c r="AW71" i="47" s="1"/>
  <c r="AN70" i="55"/>
  <c r="U73" i="47"/>
  <c r="AA73" i="47" s="1"/>
  <c r="H74" i="47"/>
  <c r="J74" i="47"/>
  <c r="V74" i="47"/>
  <c r="W74" i="47" s="1"/>
  <c r="Y74" i="47" s="1"/>
  <c r="Z74" i="47"/>
  <c r="E74" i="47" s="1"/>
  <c r="G74" i="47"/>
  <c r="K74" i="47"/>
  <c r="A75" i="47"/>
  <c r="M74" i="47"/>
  <c r="X74" i="47"/>
  <c r="N74" i="47"/>
  <c r="R74" i="47" s="1"/>
  <c r="AP71" i="58"/>
  <c r="AO81" i="46"/>
  <c r="AN72" i="47"/>
  <c r="AJ72" i="55"/>
  <c r="AC72" i="55"/>
  <c r="AK72" i="55"/>
  <c r="AD72" i="55"/>
  <c r="AE72" i="55"/>
  <c r="AF72" i="55"/>
  <c r="AS72" i="55" s="1"/>
  <c r="AG72" i="55"/>
  <c r="AN72" i="55" s="1"/>
  <c r="AH72" i="55"/>
  <c r="AI72" i="55"/>
  <c r="AT72" i="55" s="1"/>
  <c r="AU69" i="55"/>
  <c r="AW69" i="55" s="1"/>
  <c r="AM70" i="56"/>
  <c r="N84" i="46"/>
  <c r="R84" i="46" s="1"/>
  <c r="Z84" i="46"/>
  <c r="E84" i="46" s="1"/>
  <c r="U83" i="46"/>
  <c r="AA83" i="46" s="1"/>
  <c r="H84" i="46"/>
  <c r="J84" i="46"/>
  <c r="V84" i="46"/>
  <c r="W84" i="46" s="1"/>
  <c r="K84" i="46"/>
  <c r="A85" i="46"/>
  <c r="G84" i="46"/>
  <c r="M84" i="46"/>
  <c r="Q84" i="46" s="1"/>
  <c r="X84" i="46"/>
  <c r="I77" i="54"/>
  <c r="J77" i="54" s="1"/>
  <c r="L77" i="54" s="1"/>
  <c r="M77" i="54"/>
  <c r="E77" i="54" s="1"/>
  <c r="A78" i="54"/>
  <c r="K77" i="54"/>
  <c r="H76" i="54"/>
  <c r="N76" i="54" s="1"/>
  <c r="AU70" i="56"/>
  <c r="AU70" i="55"/>
  <c r="AW70" i="55" s="1"/>
  <c r="D77" i="56"/>
  <c r="B78" i="56"/>
  <c r="AG72" i="57"/>
  <c r="AH72" i="57"/>
  <c r="AN72" i="57" s="1"/>
  <c r="AI72" i="57"/>
  <c r="AJ72" i="57"/>
  <c r="AT72" i="57" s="1"/>
  <c r="AF72" i="57"/>
  <c r="AC72" i="57"/>
  <c r="AK72" i="57"/>
  <c r="AE72" i="57"/>
  <c r="AM72" i="57" s="1"/>
  <c r="AD72" i="57"/>
  <c r="R72" i="57"/>
  <c r="AR71" i="58"/>
  <c r="AU71" i="58" s="1"/>
  <c r="AT81" i="46"/>
  <c r="Q72" i="56"/>
  <c r="AR71" i="56"/>
  <c r="AS71" i="56"/>
  <c r="AR72" i="47"/>
  <c r="AU72" i="47" s="1"/>
  <c r="R72" i="55"/>
  <c r="AW70" i="47"/>
  <c r="AS70" i="56"/>
  <c r="AO71" i="47"/>
  <c r="AP71" i="47" s="1"/>
  <c r="AY71" i="47"/>
  <c r="AF72" i="58"/>
  <c r="AG72" i="58"/>
  <c r="AS72" i="58" s="1"/>
  <c r="AH72" i="58"/>
  <c r="AI72" i="58"/>
  <c r="AJ72" i="58"/>
  <c r="AT72" i="58" s="1"/>
  <c r="AC72" i="58"/>
  <c r="AD72" i="58"/>
  <c r="AR72" i="58" s="1"/>
  <c r="AE72" i="58"/>
  <c r="AM72" i="58" s="1"/>
  <c r="AK72" i="58"/>
  <c r="D74" i="54"/>
  <c r="B75" i="54"/>
  <c r="L76" i="54"/>
  <c r="F76" i="54" s="1"/>
  <c r="P76" i="54" s="1"/>
  <c r="AO71" i="58"/>
  <c r="AY71" i="58"/>
  <c r="AR81" i="46"/>
  <c r="AU81" i="46" s="1"/>
  <c r="AW81" i="46" s="1"/>
  <c r="AW70" i="58"/>
  <c r="J73" i="56"/>
  <c r="V73" i="56"/>
  <c r="W73" i="56" s="1"/>
  <c r="K73" i="56"/>
  <c r="A74" i="56"/>
  <c r="M73" i="56"/>
  <c r="Q73" i="56" s="1"/>
  <c r="X73" i="56"/>
  <c r="N73" i="56"/>
  <c r="R73" i="56" s="1"/>
  <c r="U72" i="56"/>
  <c r="AA72" i="56" s="1"/>
  <c r="H73" i="56"/>
  <c r="G73" i="56"/>
  <c r="Z73" i="56"/>
  <c r="E73" i="56" s="1"/>
  <c r="AY71" i="56"/>
  <c r="AY72" i="47"/>
  <c r="AO72" i="47"/>
  <c r="AM70" i="57"/>
  <c r="S76" i="58"/>
  <c r="I77" i="58"/>
  <c r="AY70" i="56"/>
  <c r="Y83" i="46"/>
  <c r="F83" i="46" s="1"/>
  <c r="AY70" i="55"/>
  <c r="AP70" i="55"/>
  <c r="AE73" i="58" l="1"/>
  <c r="AF73" i="58"/>
  <c r="AG73" i="58"/>
  <c r="AS73" i="58" s="1"/>
  <c r="AH73" i="58"/>
  <c r="AN73" i="58" s="1"/>
  <c r="AI73" i="58"/>
  <c r="AC73" i="58"/>
  <c r="AD73" i="58"/>
  <c r="AR73" i="58" s="1"/>
  <c r="AJ73" i="58"/>
  <c r="AT73" i="58" s="1"/>
  <c r="AK73" i="58"/>
  <c r="AH83" i="46"/>
  <c r="AI83" i="46"/>
  <c r="AJ83" i="46"/>
  <c r="AO83" i="46" s="1"/>
  <c r="AD83" i="46"/>
  <c r="AE83" i="46"/>
  <c r="AF83" i="46"/>
  <c r="AS83" i="46" s="1"/>
  <c r="AC83" i="46"/>
  <c r="AR83" i="46" s="1"/>
  <c r="AG83" i="46"/>
  <c r="AN83" i="46" s="1"/>
  <c r="AK83" i="46"/>
  <c r="AO72" i="57"/>
  <c r="AY72" i="57"/>
  <c r="AM72" i="55"/>
  <c r="I76" i="57"/>
  <c r="S75" i="57"/>
  <c r="S76" i="55"/>
  <c r="I77" i="55"/>
  <c r="AN73" i="47"/>
  <c r="AY71" i="55"/>
  <c r="Q73" i="55"/>
  <c r="D75" i="46"/>
  <c r="B76" i="46"/>
  <c r="AN72" i="56"/>
  <c r="S75" i="56"/>
  <c r="I76" i="56"/>
  <c r="AP70" i="57"/>
  <c r="AU71" i="56"/>
  <c r="AW71" i="56" s="1"/>
  <c r="AP72" i="58"/>
  <c r="AU72" i="58"/>
  <c r="AW72" i="58" s="1"/>
  <c r="N85" i="46"/>
  <c r="R85" i="46" s="1"/>
  <c r="Z85" i="46"/>
  <c r="E85" i="46" s="1"/>
  <c r="U84" i="46"/>
  <c r="AA84" i="46" s="1"/>
  <c r="H85" i="46"/>
  <c r="J85" i="46"/>
  <c r="V85" i="46"/>
  <c r="W85" i="46" s="1"/>
  <c r="Y85" i="46" s="1"/>
  <c r="K85" i="46"/>
  <c r="A86" i="46"/>
  <c r="G85" i="46"/>
  <c r="M85" i="46"/>
  <c r="X85" i="46"/>
  <c r="AP70" i="56"/>
  <c r="AW70" i="56" s="1"/>
  <c r="AY72" i="55"/>
  <c r="Q74" i="47"/>
  <c r="AR71" i="55"/>
  <c r="AU71" i="55" s="1"/>
  <c r="N74" i="55"/>
  <c r="R74" i="55" s="1"/>
  <c r="G74" i="55"/>
  <c r="U73" i="55"/>
  <c r="AA73" i="55" s="1"/>
  <c r="H74" i="55"/>
  <c r="J74" i="55"/>
  <c r="V74" i="55"/>
  <c r="W74" i="55" s="1"/>
  <c r="K74" i="55"/>
  <c r="A75" i="55"/>
  <c r="M74" i="55"/>
  <c r="Q74" i="55" s="1"/>
  <c r="X74" i="55"/>
  <c r="Z74" i="55"/>
  <c r="E74" i="55" s="1"/>
  <c r="U73" i="56"/>
  <c r="AA73" i="56" s="1"/>
  <c r="H74" i="56"/>
  <c r="J74" i="56"/>
  <c r="V74" i="56"/>
  <c r="W74" i="56" s="1"/>
  <c r="Y74" i="56" s="1"/>
  <c r="K74" i="56"/>
  <c r="A75" i="56"/>
  <c r="M74" i="56"/>
  <c r="X74" i="56"/>
  <c r="G74" i="56"/>
  <c r="N74" i="56"/>
  <c r="Z74" i="56"/>
  <c r="E74" i="56" s="1"/>
  <c r="AW71" i="58"/>
  <c r="AR72" i="55"/>
  <c r="AU72" i="55" s="1"/>
  <c r="G75" i="47"/>
  <c r="U74" i="47"/>
  <c r="AA74" i="47" s="1"/>
  <c r="H75" i="47"/>
  <c r="N75" i="47"/>
  <c r="V75" i="47"/>
  <c r="W75" i="47" s="1"/>
  <c r="A76" i="47"/>
  <c r="X75" i="47"/>
  <c r="K75" i="47"/>
  <c r="J75" i="47"/>
  <c r="Z75" i="47"/>
  <c r="E75" i="47" s="1"/>
  <c r="M75" i="47"/>
  <c r="D75" i="55"/>
  <c r="B76" i="55"/>
  <c r="Q74" i="58"/>
  <c r="AR71" i="57"/>
  <c r="AU71" i="57" s="1"/>
  <c r="AY73" i="47"/>
  <c r="AO73" i="47"/>
  <c r="AT71" i="55"/>
  <c r="AY82" i="46"/>
  <c r="AY72" i="56"/>
  <c r="J74" i="57"/>
  <c r="V74" i="57"/>
  <c r="W74" i="57" s="1"/>
  <c r="Y74" i="57" s="1"/>
  <c r="K74" i="57"/>
  <c r="A75" i="57"/>
  <c r="M74" i="57"/>
  <c r="X74" i="57"/>
  <c r="N74" i="57"/>
  <c r="U73" i="57"/>
  <c r="AA73" i="57" s="1"/>
  <c r="Z74" i="57"/>
  <c r="E74" i="57" s="1"/>
  <c r="G74" i="57"/>
  <c r="H74" i="57"/>
  <c r="AM71" i="55"/>
  <c r="AP71" i="55" s="1"/>
  <c r="I78" i="54"/>
  <c r="J78" i="54" s="1"/>
  <c r="L78" i="54" s="1"/>
  <c r="M78" i="54"/>
  <c r="E78" i="54" s="1"/>
  <c r="A79" i="54"/>
  <c r="H77" i="54"/>
  <c r="N77" i="54" s="1"/>
  <c r="K78" i="54"/>
  <c r="Y84" i="46"/>
  <c r="F84" i="46" s="1"/>
  <c r="AO72" i="55"/>
  <c r="Y74" i="58"/>
  <c r="F74" i="58" s="1"/>
  <c r="U74" i="58"/>
  <c r="AA74" i="58" s="1"/>
  <c r="H75" i="58"/>
  <c r="J75" i="58"/>
  <c r="K75" i="58"/>
  <c r="A76" i="58"/>
  <c r="M75" i="58"/>
  <c r="Q75" i="58" s="1"/>
  <c r="X75" i="58"/>
  <c r="Z75" i="58"/>
  <c r="E75" i="58" s="1"/>
  <c r="G75" i="58"/>
  <c r="N75" i="58"/>
  <c r="R75" i="58" s="1"/>
  <c r="V75" i="58"/>
  <c r="W75" i="58" s="1"/>
  <c r="AT73" i="47"/>
  <c r="AU73" i="47" s="1"/>
  <c r="AW73" i="47" s="1"/>
  <c r="Y73" i="55"/>
  <c r="Y73" i="56"/>
  <c r="F73" i="56" s="1"/>
  <c r="AR72" i="57"/>
  <c r="AU72" i="57" s="1"/>
  <c r="AW72" i="57" s="1"/>
  <c r="AS72" i="57"/>
  <c r="F77" i="54"/>
  <c r="P77" i="54" s="1"/>
  <c r="AS71" i="57"/>
  <c r="AN71" i="55"/>
  <c r="AR82" i="46"/>
  <c r="S77" i="47"/>
  <c r="I78" i="47"/>
  <c r="AR72" i="56"/>
  <c r="AU72" i="56" s="1"/>
  <c r="Y73" i="57"/>
  <c r="F73" i="57" s="1"/>
  <c r="AO72" i="58"/>
  <c r="AY72" i="58"/>
  <c r="AM82" i="46"/>
  <c r="AP82" i="46" s="1"/>
  <c r="S77" i="58"/>
  <c r="I78" i="58"/>
  <c r="B76" i="54"/>
  <c r="D75" i="54"/>
  <c r="AN72" i="58"/>
  <c r="AW72" i="47"/>
  <c r="AP72" i="57"/>
  <c r="D78" i="56"/>
  <c r="B79" i="56"/>
  <c r="F74" i="47"/>
  <c r="AO71" i="57"/>
  <c r="AP71" i="57" s="1"/>
  <c r="AY71" i="57"/>
  <c r="AW70" i="57"/>
  <c r="AM73" i="47"/>
  <c r="AP73" i="47" s="1"/>
  <c r="AS82" i="46"/>
  <c r="F73" i="55"/>
  <c r="AM72" i="56"/>
  <c r="AF73" i="57" l="1"/>
  <c r="AG73" i="57"/>
  <c r="AH73" i="57"/>
  <c r="AN73" i="57" s="1"/>
  <c r="AI73" i="57"/>
  <c r="AE73" i="57"/>
  <c r="AC73" i="57"/>
  <c r="AK73" i="57"/>
  <c r="AD73" i="57"/>
  <c r="AJ73" i="57"/>
  <c r="AD74" i="58"/>
  <c r="AE74" i="58"/>
  <c r="AM74" i="58" s="1"/>
  <c r="AF74" i="58"/>
  <c r="AG74" i="58"/>
  <c r="AS74" i="58" s="1"/>
  <c r="AH74" i="58"/>
  <c r="AN74" i="58" s="1"/>
  <c r="AC74" i="58"/>
  <c r="AI74" i="58"/>
  <c r="AJ74" i="58"/>
  <c r="AK74" i="58"/>
  <c r="AD73" i="56"/>
  <c r="AE73" i="56"/>
  <c r="AF73" i="56"/>
  <c r="AG73" i="56"/>
  <c r="AH73" i="56"/>
  <c r="AC73" i="56"/>
  <c r="AR73" i="56" s="1"/>
  <c r="AK73" i="56"/>
  <c r="AI73" i="56"/>
  <c r="AJ73" i="56"/>
  <c r="AO73" i="56" s="1"/>
  <c r="AH84" i="46"/>
  <c r="AI84" i="46"/>
  <c r="AJ84" i="46"/>
  <c r="AO84" i="46" s="1"/>
  <c r="AD84" i="46"/>
  <c r="AM84" i="46" s="1"/>
  <c r="AP84" i="46" s="1"/>
  <c r="AE84" i="46"/>
  <c r="AF84" i="46"/>
  <c r="AC84" i="46"/>
  <c r="AG84" i="46"/>
  <c r="AN84" i="46" s="1"/>
  <c r="AK84" i="46"/>
  <c r="AP72" i="56"/>
  <c r="AW72" i="56" s="1"/>
  <c r="M75" i="55"/>
  <c r="Q75" i="55" s="1"/>
  <c r="X75" i="55"/>
  <c r="N75" i="55"/>
  <c r="G75" i="55"/>
  <c r="U74" i="55"/>
  <c r="AA74" i="55" s="1"/>
  <c r="H75" i="55"/>
  <c r="J75" i="55"/>
  <c r="V75" i="55"/>
  <c r="W75" i="55" s="1"/>
  <c r="Y75" i="55" s="1"/>
  <c r="K75" i="55"/>
  <c r="A76" i="55"/>
  <c r="Z75" i="55"/>
  <c r="E75" i="55" s="1"/>
  <c r="AP72" i="55"/>
  <c r="AU82" i="46"/>
  <c r="AW82" i="46" s="1"/>
  <c r="G76" i="58"/>
  <c r="U75" i="58"/>
  <c r="AA75" i="58" s="1"/>
  <c r="H76" i="58"/>
  <c r="J76" i="58"/>
  <c r="K76" i="58"/>
  <c r="A77" i="58"/>
  <c r="Z76" i="58"/>
  <c r="E76" i="58" s="1"/>
  <c r="M76" i="58"/>
  <c r="N76" i="58"/>
  <c r="X76" i="58"/>
  <c r="V76" i="58"/>
  <c r="W76" i="58" s="1"/>
  <c r="Y76" i="58" s="1"/>
  <c r="F74" i="57"/>
  <c r="D76" i="55"/>
  <c r="B77" i="55"/>
  <c r="Y75" i="47"/>
  <c r="R74" i="56"/>
  <c r="Y74" i="55"/>
  <c r="AM83" i="46"/>
  <c r="AP83" i="46" s="1"/>
  <c r="AW71" i="57"/>
  <c r="N86" i="46"/>
  <c r="R86" i="46" s="1"/>
  <c r="Z86" i="46"/>
  <c r="E86" i="46" s="1"/>
  <c r="U85" i="46"/>
  <c r="AA85" i="46" s="1"/>
  <c r="H86" i="46"/>
  <c r="J86" i="46"/>
  <c r="V86" i="46"/>
  <c r="W86" i="46" s="1"/>
  <c r="K86" i="46"/>
  <c r="A87" i="46"/>
  <c r="X86" i="46"/>
  <c r="M86" i="46"/>
  <c r="Q86" i="46" s="1"/>
  <c r="G86" i="46"/>
  <c r="D76" i="46"/>
  <c r="B77" i="46"/>
  <c r="U75" i="47"/>
  <c r="AA75" i="47" s="1"/>
  <c r="M76" i="47"/>
  <c r="X76" i="47"/>
  <c r="J76" i="47"/>
  <c r="K76" i="47"/>
  <c r="N76" i="47"/>
  <c r="Z76" i="47"/>
  <c r="E76" i="47" s="1"/>
  <c r="H76" i="47"/>
  <c r="V76" i="47"/>
  <c r="W76" i="47" s="1"/>
  <c r="A77" i="47"/>
  <c r="G76" i="47"/>
  <c r="R75" i="47"/>
  <c r="S78" i="58"/>
  <c r="I79" i="58"/>
  <c r="F74" i="56"/>
  <c r="M79" i="54"/>
  <c r="E79" i="54" s="1"/>
  <c r="A80" i="54"/>
  <c r="I79" i="54"/>
  <c r="J79" i="54" s="1"/>
  <c r="H78" i="54"/>
  <c r="N78" i="54" s="1"/>
  <c r="K79" i="54"/>
  <c r="R74" i="57"/>
  <c r="Q75" i="47"/>
  <c r="AT83" i="46"/>
  <c r="AC74" i="47"/>
  <c r="AK74" i="47"/>
  <c r="AD74" i="47"/>
  <c r="AR74" i="47" s="1"/>
  <c r="AE74" i="47"/>
  <c r="AM74" i="47" s="1"/>
  <c r="AI74" i="47"/>
  <c r="AF74" i="47"/>
  <c r="AG74" i="47"/>
  <c r="AJ74" i="47"/>
  <c r="AH74" i="47"/>
  <c r="AN74" i="47" s="1"/>
  <c r="J75" i="57"/>
  <c r="V75" i="57"/>
  <c r="W75" i="57" s="1"/>
  <c r="Y75" i="57" s="1"/>
  <c r="K75" i="57"/>
  <c r="A76" i="57"/>
  <c r="M75" i="57"/>
  <c r="Q75" i="57" s="1"/>
  <c r="X75" i="57"/>
  <c r="U74" i="57"/>
  <c r="AA74" i="57" s="1"/>
  <c r="H75" i="57"/>
  <c r="Z75" i="57"/>
  <c r="E75" i="57" s="1"/>
  <c r="F75" i="57" s="1"/>
  <c r="G75" i="57"/>
  <c r="N75" i="57"/>
  <c r="R75" i="57" s="1"/>
  <c r="AW72" i="55"/>
  <c r="I79" i="47"/>
  <c r="S78" i="47"/>
  <c r="AW71" i="55"/>
  <c r="AU73" i="58"/>
  <c r="Y75" i="58"/>
  <c r="F78" i="54"/>
  <c r="P78" i="54" s="1"/>
  <c r="F75" i="47"/>
  <c r="Q74" i="56"/>
  <c r="F74" i="55"/>
  <c r="S76" i="56"/>
  <c r="I77" i="56"/>
  <c r="I78" i="55"/>
  <c r="S77" i="55"/>
  <c r="AY83" i="46"/>
  <c r="F75" i="58"/>
  <c r="AU83" i="46"/>
  <c r="AW83" i="46" s="1"/>
  <c r="D79" i="56"/>
  <c r="B80" i="56"/>
  <c r="S76" i="57"/>
  <c r="I77" i="57"/>
  <c r="AI73" i="55"/>
  <c r="AJ73" i="55"/>
  <c r="AC73" i="55"/>
  <c r="AK73" i="55"/>
  <c r="AY73" i="55" s="1"/>
  <c r="AD73" i="55"/>
  <c r="AM73" i="55" s="1"/>
  <c r="AE73" i="55"/>
  <c r="AF73" i="55"/>
  <c r="AG73" i="55"/>
  <c r="AH73" i="55"/>
  <c r="D76" i="54"/>
  <c r="B77" i="54"/>
  <c r="Q74" i="57"/>
  <c r="G75" i="56"/>
  <c r="U74" i="56"/>
  <c r="AA74" i="56" s="1"/>
  <c r="H75" i="56"/>
  <c r="J75" i="56"/>
  <c r="V75" i="56"/>
  <c r="W75" i="56" s="1"/>
  <c r="K75" i="56"/>
  <c r="A76" i="56"/>
  <c r="M75" i="56"/>
  <c r="Q75" i="56" s="1"/>
  <c r="X75" i="56"/>
  <c r="N75" i="56"/>
  <c r="Z75" i="56"/>
  <c r="E75" i="56" s="1"/>
  <c r="Q85" i="46"/>
  <c r="F85" i="46"/>
  <c r="AY73" i="58"/>
  <c r="AO73" i="58"/>
  <c r="AM73" i="58"/>
  <c r="AP73" i="58" s="1"/>
  <c r="AH74" i="55" l="1"/>
  <c r="AI74" i="55"/>
  <c r="AJ74" i="55"/>
  <c r="AC74" i="55"/>
  <c r="AR74" i="55" s="1"/>
  <c r="AK74" i="55"/>
  <c r="AY74" i="55" s="1"/>
  <c r="AD74" i="55"/>
  <c r="AE74" i="55"/>
  <c r="AF74" i="55"/>
  <c r="AS74" i="55" s="1"/>
  <c r="AG74" i="55"/>
  <c r="AN74" i="55" s="1"/>
  <c r="S79" i="47"/>
  <c r="I80" i="47"/>
  <c r="K76" i="55"/>
  <c r="A77" i="55"/>
  <c r="M76" i="55"/>
  <c r="Q76" i="55" s="1"/>
  <c r="X76" i="55"/>
  <c r="N76" i="55"/>
  <c r="G76" i="55"/>
  <c r="U75" i="55"/>
  <c r="AA75" i="55" s="1"/>
  <c r="H76" i="55"/>
  <c r="V76" i="55"/>
  <c r="W76" i="55" s="1"/>
  <c r="Y76" i="55" s="1"/>
  <c r="J76" i="55"/>
  <c r="Z76" i="55"/>
  <c r="E76" i="55" s="1"/>
  <c r="AR73" i="57"/>
  <c r="AR73" i="55"/>
  <c r="N87" i="46"/>
  <c r="Z87" i="46"/>
  <c r="E87" i="46" s="1"/>
  <c r="U86" i="46"/>
  <c r="AA86" i="46" s="1"/>
  <c r="H87" i="46"/>
  <c r="J87" i="46"/>
  <c r="V87" i="46"/>
  <c r="W87" i="46" s="1"/>
  <c r="K87" i="46"/>
  <c r="A88" i="46"/>
  <c r="M87" i="46"/>
  <c r="Q87" i="46" s="1"/>
  <c r="X87" i="46"/>
  <c r="G87" i="46"/>
  <c r="AO73" i="55"/>
  <c r="L79" i="54"/>
  <c r="K77" i="47"/>
  <c r="A78" i="47"/>
  <c r="G77" i="47"/>
  <c r="H77" i="47"/>
  <c r="J77" i="47"/>
  <c r="X77" i="47"/>
  <c r="U76" i="47"/>
  <c r="AA76" i="47" s="1"/>
  <c r="N77" i="47"/>
  <c r="Z77" i="47"/>
  <c r="E77" i="47" s="1"/>
  <c r="M77" i="47"/>
  <c r="V77" i="47"/>
  <c r="W77" i="47" s="1"/>
  <c r="Q76" i="47"/>
  <c r="AT84" i="46"/>
  <c r="AS73" i="56"/>
  <c r="AU73" i="56" s="1"/>
  <c r="AW73" i="56" s="1"/>
  <c r="AM73" i="57"/>
  <c r="AO73" i="57"/>
  <c r="AY73" i="57"/>
  <c r="B78" i="54"/>
  <c r="D77" i="54"/>
  <c r="AJ75" i="47"/>
  <c r="AT75" i="47" s="1"/>
  <c r="AD75" i="47"/>
  <c r="AH75" i="47"/>
  <c r="AN75" i="47" s="1"/>
  <c r="AF75" i="47"/>
  <c r="AG75" i="47"/>
  <c r="AS75" i="47" s="1"/>
  <c r="AI75" i="47"/>
  <c r="AC75" i="47"/>
  <c r="AK75" i="47"/>
  <c r="AE75" i="47"/>
  <c r="AM75" i="47" s="1"/>
  <c r="AN73" i="56"/>
  <c r="AH85" i="46"/>
  <c r="AI85" i="46"/>
  <c r="AJ85" i="46"/>
  <c r="AO85" i="46" s="1"/>
  <c r="AD85" i="46"/>
  <c r="AE85" i="46"/>
  <c r="AF85" i="46"/>
  <c r="AG85" i="46"/>
  <c r="AN85" i="46" s="1"/>
  <c r="AK85" i="46"/>
  <c r="AC85" i="46"/>
  <c r="AR85" i="46" s="1"/>
  <c r="AD75" i="57"/>
  <c r="AE75" i="57"/>
  <c r="AM75" i="57" s="1"/>
  <c r="AF75" i="57"/>
  <c r="AG75" i="57"/>
  <c r="AS75" i="57" s="1"/>
  <c r="AC75" i="57"/>
  <c r="AK75" i="57"/>
  <c r="AH75" i="57"/>
  <c r="AI75" i="57"/>
  <c r="AJ75" i="57"/>
  <c r="AY74" i="47"/>
  <c r="AO74" i="47"/>
  <c r="AP74" i="47" s="1"/>
  <c r="A81" i="54"/>
  <c r="H79" i="54"/>
  <c r="N79" i="54" s="1"/>
  <c r="K80" i="54"/>
  <c r="M80" i="54"/>
  <c r="E80" i="54" s="1"/>
  <c r="I80" i="54"/>
  <c r="J80" i="54" s="1"/>
  <c r="Y76" i="47"/>
  <c r="Y86" i="46"/>
  <c r="F86" i="46" s="1"/>
  <c r="R76" i="58"/>
  <c r="AY84" i="46"/>
  <c r="Y75" i="56"/>
  <c r="F75" i="56" s="1"/>
  <c r="S77" i="57"/>
  <c r="I78" i="57"/>
  <c r="I79" i="55"/>
  <c r="S78" i="55"/>
  <c r="F79" i="54"/>
  <c r="P79" i="54" s="1"/>
  <c r="D77" i="46"/>
  <c r="B78" i="46"/>
  <c r="Q76" i="58"/>
  <c r="AM73" i="56"/>
  <c r="AP73" i="56" s="1"/>
  <c r="U75" i="57"/>
  <c r="AA75" i="57" s="1"/>
  <c r="H76" i="57"/>
  <c r="J76" i="57"/>
  <c r="V76" i="57"/>
  <c r="W76" i="57" s="1"/>
  <c r="K76" i="57"/>
  <c r="A77" i="57"/>
  <c r="G76" i="57"/>
  <c r="X76" i="57"/>
  <c r="Z76" i="57"/>
  <c r="E76" i="57" s="1"/>
  <c r="M76" i="57"/>
  <c r="N76" i="57"/>
  <c r="R76" i="57" s="1"/>
  <c r="AE74" i="57"/>
  <c r="AF74" i="57"/>
  <c r="AG74" i="57"/>
  <c r="AS74" i="57" s="1"/>
  <c r="AH74" i="57"/>
  <c r="AN74" i="57" s="1"/>
  <c r="AD74" i="57"/>
  <c r="AC74" i="57"/>
  <c r="AK74" i="57"/>
  <c r="AJ74" i="57"/>
  <c r="AT74" i="57" s="1"/>
  <c r="AI74" i="57"/>
  <c r="AT73" i="55"/>
  <c r="AN73" i="55"/>
  <c r="AP73" i="55" s="1"/>
  <c r="AW73" i="58"/>
  <c r="AS73" i="55"/>
  <c r="S77" i="56"/>
  <c r="I78" i="56"/>
  <c r="AT74" i="47"/>
  <c r="AC74" i="56"/>
  <c r="AK74" i="56"/>
  <c r="AY74" i="56" s="1"/>
  <c r="AD74" i="56"/>
  <c r="AM74" i="56" s="1"/>
  <c r="AE74" i="56"/>
  <c r="AF74" i="56"/>
  <c r="AS74" i="56" s="1"/>
  <c r="AG74" i="56"/>
  <c r="AJ74" i="56"/>
  <c r="AI74" i="56"/>
  <c r="AH74" i="56"/>
  <c r="F76" i="47"/>
  <c r="F76" i="58"/>
  <c r="AR84" i="46"/>
  <c r="AT73" i="56"/>
  <c r="AY74" i="58"/>
  <c r="AO74" i="58"/>
  <c r="AP74" i="58" s="1"/>
  <c r="AR74" i="58"/>
  <c r="AS73" i="57"/>
  <c r="G76" i="56"/>
  <c r="U75" i="56"/>
  <c r="AA75" i="56" s="1"/>
  <c r="H76" i="56"/>
  <c r="J76" i="56"/>
  <c r="V76" i="56"/>
  <c r="W76" i="56" s="1"/>
  <c r="N76" i="56"/>
  <c r="M76" i="56"/>
  <c r="X76" i="56"/>
  <c r="K76" i="56"/>
  <c r="A77" i="56"/>
  <c r="Z76" i="56"/>
  <c r="E76" i="56" s="1"/>
  <c r="AC75" i="58"/>
  <c r="AK75" i="58"/>
  <c r="AD75" i="58"/>
  <c r="AE75" i="58"/>
  <c r="AF75" i="58"/>
  <c r="AG75" i="58"/>
  <c r="AS75" i="58" s="1"/>
  <c r="AH75" i="58"/>
  <c r="AN75" i="58" s="1"/>
  <c r="AI75" i="58"/>
  <c r="AJ75" i="58"/>
  <c r="AT75" i="58" s="1"/>
  <c r="R75" i="56"/>
  <c r="D80" i="56"/>
  <c r="B81" i="56"/>
  <c r="AS74" i="47"/>
  <c r="AU74" i="47" s="1"/>
  <c r="S79" i="58"/>
  <c r="I80" i="58"/>
  <c r="R76" i="47"/>
  <c r="D77" i="55"/>
  <c r="B78" i="55"/>
  <c r="Z77" i="58"/>
  <c r="E77" i="58" s="1"/>
  <c r="G77" i="58"/>
  <c r="U76" i="58"/>
  <c r="AA76" i="58" s="1"/>
  <c r="H77" i="58"/>
  <c r="J77" i="58"/>
  <c r="K77" i="58"/>
  <c r="M77" i="58"/>
  <c r="N77" i="58"/>
  <c r="X77" i="58"/>
  <c r="A78" i="58"/>
  <c r="V77" i="58"/>
  <c r="W77" i="58" s="1"/>
  <c r="F75" i="55"/>
  <c r="R75" i="55"/>
  <c r="AS84" i="46"/>
  <c r="AY73" i="56"/>
  <c r="AT74" i="58"/>
  <c r="AT73" i="57"/>
  <c r="AJ75" i="56" l="1"/>
  <c r="AO75" i="56" s="1"/>
  <c r="AC75" i="56"/>
  <c r="AR75" i="56" s="1"/>
  <c r="AK75" i="56"/>
  <c r="AD75" i="56"/>
  <c r="AE75" i="56"/>
  <c r="AF75" i="56"/>
  <c r="AS75" i="56" s="1"/>
  <c r="AI75" i="56"/>
  <c r="AT75" i="56" s="1"/>
  <c r="AG75" i="56"/>
  <c r="AH75" i="56"/>
  <c r="AH86" i="46"/>
  <c r="AI86" i="46"/>
  <c r="AJ86" i="46"/>
  <c r="AD86" i="46"/>
  <c r="AE86" i="46"/>
  <c r="AF86" i="46"/>
  <c r="AS86" i="46" s="1"/>
  <c r="AC86" i="46"/>
  <c r="AR86" i="46" s="1"/>
  <c r="AG86" i="46"/>
  <c r="AN86" i="46" s="1"/>
  <c r="AK86" i="46"/>
  <c r="AW74" i="47"/>
  <c r="AY75" i="57"/>
  <c r="AO75" i="57"/>
  <c r="Q77" i="58"/>
  <c r="F76" i="57"/>
  <c r="S79" i="55"/>
  <c r="I80" i="55"/>
  <c r="L80" i="54"/>
  <c r="F76" i="55"/>
  <c r="AU84" i="46"/>
  <c r="AW84" i="46" s="1"/>
  <c r="AR74" i="57"/>
  <c r="AU74" i="57" s="1"/>
  <c r="AW74" i="57" s="1"/>
  <c r="S78" i="57"/>
  <c r="I79" i="57"/>
  <c r="F80" i="54"/>
  <c r="P80" i="54" s="1"/>
  <c r="AN75" i="57"/>
  <c r="AY85" i="46"/>
  <c r="AR75" i="47"/>
  <c r="AU75" i="47" s="1"/>
  <c r="J77" i="55"/>
  <c r="V77" i="55"/>
  <c r="W77" i="55" s="1"/>
  <c r="Y77" i="55" s="1"/>
  <c r="K77" i="55"/>
  <c r="A78" i="55"/>
  <c r="M77" i="55"/>
  <c r="X77" i="55"/>
  <c r="N77" i="55"/>
  <c r="G77" i="55"/>
  <c r="U76" i="55"/>
  <c r="AA76" i="55" s="1"/>
  <c r="H77" i="55"/>
  <c r="Z77" i="55"/>
  <c r="E77" i="55" s="1"/>
  <c r="AM74" i="55"/>
  <c r="I81" i="58"/>
  <c r="S80" i="58"/>
  <c r="AJ76" i="58"/>
  <c r="AC76" i="58"/>
  <c r="AK76" i="58"/>
  <c r="AD76" i="58"/>
  <c r="AR76" i="58" s="1"/>
  <c r="AE76" i="58"/>
  <c r="AF76" i="58"/>
  <c r="AG76" i="58"/>
  <c r="AS76" i="58" s="1"/>
  <c r="AH76" i="58"/>
  <c r="AI76" i="58"/>
  <c r="AG75" i="55"/>
  <c r="AH75" i="55"/>
  <c r="AI75" i="55"/>
  <c r="AT75" i="55" s="1"/>
  <c r="AJ75" i="55"/>
  <c r="AC75" i="55"/>
  <c r="AR75" i="55" s="1"/>
  <c r="AK75" i="55"/>
  <c r="AD75" i="55"/>
  <c r="AE75" i="55"/>
  <c r="AF75" i="55"/>
  <c r="AS75" i="55" s="1"/>
  <c r="AG76" i="47"/>
  <c r="AS76" i="47" s="1"/>
  <c r="AH76" i="47"/>
  <c r="AN76" i="47" s="1"/>
  <c r="AI76" i="47"/>
  <c r="AJ76" i="47"/>
  <c r="AT76" i="47" s="1"/>
  <c r="AC76" i="47"/>
  <c r="AE76" i="47"/>
  <c r="AD76" i="47"/>
  <c r="AF76" i="47"/>
  <c r="AK76" i="47"/>
  <c r="G77" i="57"/>
  <c r="U76" i="57"/>
  <c r="AA76" i="57" s="1"/>
  <c r="H77" i="57"/>
  <c r="J77" i="57"/>
  <c r="V77" i="57"/>
  <c r="W77" i="57" s="1"/>
  <c r="Z77" i="57"/>
  <c r="E77" i="57" s="1"/>
  <c r="X77" i="57"/>
  <c r="A78" i="57"/>
  <c r="K77" i="57"/>
  <c r="M77" i="57"/>
  <c r="N77" i="57"/>
  <c r="AS85" i="46"/>
  <c r="AU85" i="46" s="1"/>
  <c r="AW85" i="46" s="1"/>
  <c r="AY75" i="47"/>
  <c r="AO75" i="47"/>
  <c r="Y77" i="47"/>
  <c r="R87" i="46"/>
  <c r="AU74" i="55"/>
  <c r="N77" i="56"/>
  <c r="G77" i="56"/>
  <c r="U76" i="56"/>
  <c r="AA76" i="56" s="1"/>
  <c r="H77" i="56"/>
  <c r="M77" i="56"/>
  <c r="X77" i="56"/>
  <c r="J77" i="56"/>
  <c r="K77" i="56"/>
  <c r="A78" i="56"/>
  <c r="V77" i="56"/>
  <c r="W77" i="56" s="1"/>
  <c r="Y77" i="56" s="1"/>
  <c r="Z77" i="56"/>
  <c r="E77" i="56" s="1"/>
  <c r="AR74" i="56"/>
  <c r="D78" i="46"/>
  <c r="B79" i="46"/>
  <c r="H80" i="54"/>
  <c r="N80" i="54" s="1"/>
  <c r="K81" i="54"/>
  <c r="M81" i="54"/>
  <c r="E81" i="54" s="1"/>
  <c r="I81" i="54"/>
  <c r="J81" i="54" s="1"/>
  <c r="A82" i="54"/>
  <c r="B79" i="54"/>
  <c r="D78" i="54"/>
  <c r="Q77" i="47"/>
  <c r="J78" i="47"/>
  <c r="V78" i="47"/>
  <c r="W78" i="47" s="1"/>
  <c r="Y78" i="47" s="1"/>
  <c r="K78" i="47"/>
  <c r="X78" i="47"/>
  <c r="M78" i="47"/>
  <c r="U77" i="47"/>
  <c r="AA77" i="47" s="1"/>
  <c r="N78" i="47"/>
  <c r="Z78" i="47"/>
  <c r="E78" i="47" s="1"/>
  <c r="A79" i="47"/>
  <c r="H78" i="47"/>
  <c r="G78" i="47"/>
  <c r="N88" i="46"/>
  <c r="Z88" i="46"/>
  <c r="E88" i="46" s="1"/>
  <c r="U87" i="46"/>
  <c r="AA87" i="46" s="1"/>
  <c r="H88" i="46"/>
  <c r="J88" i="46"/>
  <c r="V88" i="46"/>
  <c r="W88" i="46" s="1"/>
  <c r="Y88" i="46" s="1"/>
  <c r="K88" i="46"/>
  <c r="A89" i="46"/>
  <c r="G88" i="46"/>
  <c r="M88" i="46"/>
  <c r="Q88" i="46" s="1"/>
  <c r="X88" i="46"/>
  <c r="S80" i="47"/>
  <c r="I81" i="47"/>
  <c r="AO74" i="55"/>
  <c r="Y77" i="58"/>
  <c r="F77" i="58" s="1"/>
  <c r="N78" i="58"/>
  <c r="Z78" i="58"/>
  <c r="E78" i="58" s="1"/>
  <c r="G78" i="58"/>
  <c r="U77" i="58"/>
  <c r="AA77" i="58" s="1"/>
  <c r="H78" i="58"/>
  <c r="J78" i="58"/>
  <c r="K78" i="58"/>
  <c r="M78" i="58"/>
  <c r="Q78" i="58" s="1"/>
  <c r="V78" i="58"/>
  <c r="W78" i="58" s="1"/>
  <c r="X78" i="58"/>
  <c r="A79" i="58"/>
  <c r="D81" i="56"/>
  <c r="B82" i="56"/>
  <c r="AM75" i="58"/>
  <c r="Q76" i="56"/>
  <c r="AU74" i="58"/>
  <c r="AW74" i="58" s="1"/>
  <c r="AT74" i="56"/>
  <c r="AM74" i="57"/>
  <c r="AP74" i="57" s="1"/>
  <c r="Y76" i="57"/>
  <c r="AM85" i="46"/>
  <c r="AP85" i="46" s="1"/>
  <c r="F77" i="47"/>
  <c r="AU73" i="55"/>
  <c r="AW73" i="55" s="1"/>
  <c r="AT74" i="55"/>
  <c r="AP75" i="47"/>
  <c r="AR75" i="58"/>
  <c r="AU75" i="58" s="1"/>
  <c r="R76" i="56"/>
  <c r="AO74" i="56"/>
  <c r="S78" i="56"/>
  <c r="I79" i="56"/>
  <c r="AP75" i="57"/>
  <c r="R77" i="47"/>
  <c r="Y87" i="46"/>
  <c r="F87" i="46" s="1"/>
  <c r="AU73" i="57"/>
  <c r="R76" i="55"/>
  <c r="R77" i="58"/>
  <c r="D78" i="55"/>
  <c r="B79" i="55"/>
  <c r="AY75" i="58"/>
  <c r="AO75" i="58"/>
  <c r="Y76" i="56"/>
  <c r="F76" i="56" s="1"/>
  <c r="AN74" i="56"/>
  <c r="AP74" i="56" s="1"/>
  <c r="AY74" i="57"/>
  <c r="AO74" i="57"/>
  <c r="Q76" i="57"/>
  <c r="AT75" i="57"/>
  <c r="AR75" i="57"/>
  <c r="AT85" i="46"/>
  <c r="AP73" i="57"/>
  <c r="AI77" i="58" l="1"/>
  <c r="AJ77" i="58"/>
  <c r="AT77" i="58" s="1"/>
  <c r="AC77" i="58"/>
  <c r="AK77" i="58"/>
  <c r="AD77" i="58"/>
  <c r="AR77" i="58" s="1"/>
  <c r="AE77" i="58"/>
  <c r="AM77" i="58" s="1"/>
  <c r="AF77" i="58"/>
  <c r="AG77" i="58"/>
  <c r="AH77" i="58"/>
  <c r="AN77" i="58" s="1"/>
  <c r="AI76" i="56"/>
  <c r="AT76" i="56" s="1"/>
  <c r="AJ76" i="56"/>
  <c r="AC76" i="56"/>
  <c r="AK76" i="56"/>
  <c r="AD76" i="56"/>
  <c r="AE76" i="56"/>
  <c r="AH76" i="56"/>
  <c r="AF76" i="56"/>
  <c r="AG76" i="56"/>
  <c r="AN76" i="56" s="1"/>
  <c r="AH87" i="46"/>
  <c r="AI87" i="46"/>
  <c r="AJ87" i="46"/>
  <c r="AO87" i="46" s="1"/>
  <c r="AD87" i="46"/>
  <c r="AE87" i="46"/>
  <c r="AF87" i="46"/>
  <c r="AC87" i="46"/>
  <c r="AG87" i="46"/>
  <c r="AN87" i="46" s="1"/>
  <c r="AK87" i="46"/>
  <c r="AW73" i="57"/>
  <c r="AU75" i="57"/>
  <c r="AW75" i="57" s="1"/>
  <c r="Y78" i="58"/>
  <c r="R78" i="58"/>
  <c r="N89" i="46"/>
  <c r="R89" i="46" s="1"/>
  <c r="Z89" i="46"/>
  <c r="E89" i="46" s="1"/>
  <c r="U88" i="46"/>
  <c r="AA88" i="46" s="1"/>
  <c r="H89" i="46"/>
  <c r="J89" i="46"/>
  <c r="V89" i="46"/>
  <c r="W89" i="46" s="1"/>
  <c r="Y89" i="46" s="1"/>
  <c r="K89" i="46"/>
  <c r="A90" i="46"/>
  <c r="G89" i="46"/>
  <c r="M89" i="46"/>
  <c r="X89" i="46"/>
  <c r="M78" i="56"/>
  <c r="Q78" i="56" s="1"/>
  <c r="X78" i="56"/>
  <c r="N78" i="56"/>
  <c r="G78" i="56"/>
  <c r="U77" i="56"/>
  <c r="AA77" i="56" s="1"/>
  <c r="H78" i="56"/>
  <c r="K78" i="56"/>
  <c r="A79" i="56"/>
  <c r="J78" i="56"/>
  <c r="V78" i="56"/>
  <c r="W78" i="56" s="1"/>
  <c r="Z78" i="56"/>
  <c r="E78" i="56" s="1"/>
  <c r="R77" i="56"/>
  <c r="Q77" i="57"/>
  <c r="AO75" i="55"/>
  <c r="AM76" i="58"/>
  <c r="F77" i="55"/>
  <c r="AU86" i="46"/>
  <c r="AN75" i="56"/>
  <c r="I80" i="56"/>
  <c r="S79" i="56"/>
  <c r="AY76" i="47"/>
  <c r="AO76" i="47"/>
  <c r="AP75" i="58"/>
  <c r="S81" i="47"/>
  <c r="I82" i="47"/>
  <c r="F78" i="47"/>
  <c r="D79" i="46"/>
  <c r="B80" i="46"/>
  <c r="AN75" i="55"/>
  <c r="AW75" i="47"/>
  <c r="AM86" i="46"/>
  <c r="G79" i="47"/>
  <c r="H79" i="47"/>
  <c r="V79" i="47"/>
  <c r="W79" i="47" s="1"/>
  <c r="Y79" i="47" s="1"/>
  <c r="A80" i="47"/>
  <c r="K79" i="47"/>
  <c r="X79" i="47"/>
  <c r="U78" i="47"/>
  <c r="AA78" i="47" s="1"/>
  <c r="N79" i="47"/>
  <c r="Z79" i="47"/>
  <c r="E79" i="47" s="1"/>
  <c r="J79" i="47"/>
  <c r="M79" i="47"/>
  <c r="Q79" i="47" s="1"/>
  <c r="Z78" i="57"/>
  <c r="E78" i="57" s="1"/>
  <c r="G78" i="57"/>
  <c r="U77" i="57"/>
  <c r="AA77" i="57" s="1"/>
  <c r="H78" i="57"/>
  <c r="N78" i="57"/>
  <c r="X78" i="57"/>
  <c r="A79" i="57"/>
  <c r="J78" i="57"/>
  <c r="K78" i="57"/>
  <c r="M78" i="57"/>
  <c r="V78" i="57"/>
  <c r="W78" i="57" s="1"/>
  <c r="AY76" i="58"/>
  <c r="AO76" i="58"/>
  <c r="AF77" i="47"/>
  <c r="AC77" i="47"/>
  <c r="AD77" i="47"/>
  <c r="AR77" i="47" s="1"/>
  <c r="AE77" i="47"/>
  <c r="AH77" i="47"/>
  <c r="AN77" i="47" s="1"/>
  <c r="AJ77" i="47"/>
  <c r="AK77" i="47"/>
  <c r="AG77" i="47"/>
  <c r="AI77" i="47"/>
  <c r="D82" i="56"/>
  <c r="B83" i="56"/>
  <c r="R78" i="47"/>
  <c r="Q77" i="56"/>
  <c r="AR76" i="47"/>
  <c r="AU76" i="47" s="1"/>
  <c r="AT76" i="58"/>
  <c r="AU76" i="58" s="1"/>
  <c r="R77" i="55"/>
  <c r="AF76" i="55"/>
  <c r="AG76" i="55"/>
  <c r="AN76" i="55" s="1"/>
  <c r="AH76" i="55"/>
  <c r="AI76" i="55"/>
  <c r="AT76" i="55" s="1"/>
  <c r="AJ76" i="55"/>
  <c r="AO76" i="55" s="1"/>
  <c r="AC76" i="55"/>
  <c r="AK76" i="55"/>
  <c r="AD76" i="55"/>
  <c r="AE76" i="55"/>
  <c r="AO86" i="46"/>
  <c r="AM75" i="56"/>
  <c r="D79" i="54"/>
  <c r="B80" i="54"/>
  <c r="AU74" i="56"/>
  <c r="AW74" i="56" s="1"/>
  <c r="Y77" i="57"/>
  <c r="F77" i="57" s="1"/>
  <c r="AM76" i="47"/>
  <c r="AP76" i="47" s="1"/>
  <c r="AM75" i="55"/>
  <c r="AP75" i="55" s="1"/>
  <c r="AN76" i="58"/>
  <c r="AT86" i="46"/>
  <c r="AY75" i="56"/>
  <c r="AC76" i="57"/>
  <c r="AK76" i="57"/>
  <c r="AD76" i="57"/>
  <c r="AR76" i="57" s="1"/>
  <c r="AE76" i="57"/>
  <c r="AM76" i="57" s="1"/>
  <c r="AF76" i="57"/>
  <c r="AJ76" i="57"/>
  <c r="AT76" i="57" s="1"/>
  <c r="AG76" i="57"/>
  <c r="AH76" i="57"/>
  <c r="AN76" i="57" s="1"/>
  <c r="AI76" i="57"/>
  <c r="AW75" i="58"/>
  <c r="M79" i="58"/>
  <c r="Q79" i="58" s="1"/>
  <c r="X79" i="58"/>
  <c r="N79" i="58"/>
  <c r="R79" i="58" s="1"/>
  <c r="Z79" i="58"/>
  <c r="E79" i="58" s="1"/>
  <c r="F79" i="58" s="1"/>
  <c r="G79" i="58"/>
  <c r="U78" i="58"/>
  <c r="AA78" i="58" s="1"/>
  <c r="H79" i="58"/>
  <c r="J79" i="58"/>
  <c r="K79" i="58"/>
  <c r="V79" i="58"/>
  <c r="W79" i="58" s="1"/>
  <c r="Y79" i="58" s="1"/>
  <c r="A80" i="58"/>
  <c r="F88" i="46"/>
  <c r="Q78" i="47"/>
  <c r="M82" i="54"/>
  <c r="E82" i="54" s="1"/>
  <c r="A83" i="54"/>
  <c r="I82" i="54"/>
  <c r="J82" i="54" s="1"/>
  <c r="K82" i="54"/>
  <c r="H81" i="54"/>
  <c r="N81" i="54" s="1"/>
  <c r="F77" i="56"/>
  <c r="AY75" i="55"/>
  <c r="I82" i="58"/>
  <c r="S81" i="58"/>
  <c r="Q77" i="55"/>
  <c r="AY86" i="46"/>
  <c r="AU75" i="56"/>
  <c r="D79" i="55"/>
  <c r="B80" i="55"/>
  <c r="F78" i="58"/>
  <c r="R88" i="46"/>
  <c r="L81" i="54"/>
  <c r="F81" i="54" s="1"/>
  <c r="P81" i="54" s="1"/>
  <c r="R77" i="57"/>
  <c r="AU75" i="55"/>
  <c r="AP74" i="55"/>
  <c r="AW74" i="55" s="1"/>
  <c r="J78" i="55"/>
  <c r="V78" i="55"/>
  <c r="W78" i="55" s="1"/>
  <c r="Y78" i="55" s="1"/>
  <c r="K78" i="55"/>
  <c r="A79" i="55"/>
  <c r="M78" i="55"/>
  <c r="X78" i="55"/>
  <c r="N78" i="55"/>
  <c r="G78" i="55"/>
  <c r="H78" i="55"/>
  <c r="U77" i="55"/>
  <c r="AA77" i="55" s="1"/>
  <c r="Z78" i="55"/>
  <c r="E78" i="55" s="1"/>
  <c r="F78" i="55" s="1"/>
  <c r="S79" i="57"/>
  <c r="I80" i="57"/>
  <c r="S80" i="55"/>
  <c r="I81" i="55"/>
  <c r="AJ77" i="57" l="1"/>
  <c r="AC77" i="57"/>
  <c r="AK77" i="57"/>
  <c r="AD77" i="57"/>
  <c r="AE77" i="57"/>
  <c r="AM77" i="57" s="1"/>
  <c r="AI77" i="57"/>
  <c r="AF77" i="57"/>
  <c r="AG77" i="57"/>
  <c r="AH77" i="57"/>
  <c r="AN77" i="57" s="1"/>
  <c r="AH77" i="56"/>
  <c r="AI77" i="56"/>
  <c r="AJ77" i="56"/>
  <c r="AC77" i="56"/>
  <c r="AR77" i="56" s="1"/>
  <c r="AK77" i="56"/>
  <c r="AY77" i="56" s="1"/>
  <c r="AD77" i="56"/>
  <c r="AG77" i="56"/>
  <c r="AN77" i="56" s="1"/>
  <c r="AE77" i="56"/>
  <c r="AF77" i="56"/>
  <c r="S82" i="47"/>
  <c r="I83" i="47"/>
  <c r="AP77" i="58"/>
  <c r="AW75" i="56"/>
  <c r="S81" i="55"/>
  <c r="I82" i="55"/>
  <c r="I81" i="57"/>
  <c r="S80" i="57"/>
  <c r="U78" i="55"/>
  <c r="AA78" i="55" s="1"/>
  <c r="H79" i="55"/>
  <c r="J79" i="55"/>
  <c r="V79" i="55"/>
  <c r="W79" i="55" s="1"/>
  <c r="Y79" i="55" s="1"/>
  <c r="K79" i="55"/>
  <c r="A80" i="55"/>
  <c r="M79" i="55"/>
  <c r="X79" i="55"/>
  <c r="N79" i="55"/>
  <c r="G79" i="55"/>
  <c r="Z79" i="55"/>
  <c r="E79" i="55" s="1"/>
  <c r="I83" i="58"/>
  <c r="S82" i="58"/>
  <c r="AS76" i="57"/>
  <c r="AP75" i="56"/>
  <c r="AM77" i="47"/>
  <c r="U79" i="47"/>
  <c r="AA79" i="47" s="1"/>
  <c r="H80" i="47"/>
  <c r="J80" i="47"/>
  <c r="V80" i="47"/>
  <c r="W80" i="47" s="1"/>
  <c r="M80" i="47"/>
  <c r="X80" i="47"/>
  <c r="Z80" i="47"/>
  <c r="E80" i="47" s="1"/>
  <c r="G80" i="47"/>
  <c r="N80" i="47"/>
  <c r="A81" i="47"/>
  <c r="K80" i="47"/>
  <c r="I81" i="56"/>
  <c r="S80" i="56"/>
  <c r="R78" i="56"/>
  <c r="AS87" i="46"/>
  <c r="AS77" i="58"/>
  <c r="AD78" i="55"/>
  <c r="AE78" i="55"/>
  <c r="AF78" i="55"/>
  <c r="AG78" i="55"/>
  <c r="AN78" i="55" s="1"/>
  <c r="AH78" i="55"/>
  <c r="AI78" i="55"/>
  <c r="AT78" i="55" s="1"/>
  <c r="AJ78" i="55"/>
  <c r="AC78" i="55"/>
  <c r="AK78" i="55"/>
  <c r="AE78" i="47"/>
  <c r="AM78" i="47" s="1"/>
  <c r="AH78" i="47"/>
  <c r="AI78" i="47"/>
  <c r="AJ78" i="47"/>
  <c r="AC78" i="47"/>
  <c r="AF78" i="47"/>
  <c r="AD78" i="47"/>
  <c r="AR78" i="47" s="1"/>
  <c r="AG78" i="47"/>
  <c r="AS78" i="47" s="1"/>
  <c r="AK78" i="47"/>
  <c r="D80" i="55"/>
  <c r="B81" i="55"/>
  <c r="AW86" i="46"/>
  <c r="AM76" i="55"/>
  <c r="AP76" i="55" s="1"/>
  <c r="F79" i="47"/>
  <c r="AE77" i="55"/>
  <c r="AF77" i="55"/>
  <c r="AS77" i="55" s="1"/>
  <c r="AG77" i="55"/>
  <c r="AH77" i="55"/>
  <c r="AI77" i="55"/>
  <c r="AT77" i="55" s="1"/>
  <c r="AJ77" i="55"/>
  <c r="AC77" i="55"/>
  <c r="AK77" i="55"/>
  <c r="AD77" i="55"/>
  <c r="AM77" i="55" s="1"/>
  <c r="K79" i="56"/>
  <c r="A80" i="56"/>
  <c r="M79" i="56"/>
  <c r="Q79" i="56" s="1"/>
  <c r="X79" i="56"/>
  <c r="N79" i="56"/>
  <c r="G79" i="56"/>
  <c r="J79" i="56"/>
  <c r="V79" i="56"/>
  <c r="W79" i="56" s="1"/>
  <c r="Y79" i="56" s="1"/>
  <c r="U78" i="56"/>
  <c r="AA78" i="56" s="1"/>
  <c r="H79" i="56"/>
  <c r="Z79" i="56"/>
  <c r="E79" i="56" s="1"/>
  <c r="AY76" i="56"/>
  <c r="AU77" i="58"/>
  <c r="N79" i="57"/>
  <c r="Z79" i="57"/>
  <c r="E79" i="57" s="1"/>
  <c r="G79" i="57"/>
  <c r="U78" i="57"/>
  <c r="AA78" i="57" s="1"/>
  <c r="H79" i="57"/>
  <c r="M79" i="57"/>
  <c r="X79" i="57"/>
  <c r="A80" i="57"/>
  <c r="J79" i="57"/>
  <c r="K79" i="57"/>
  <c r="V79" i="57"/>
  <c r="W79" i="57" s="1"/>
  <c r="Y79" i="57" s="1"/>
  <c r="AU76" i="57"/>
  <c r="AY76" i="55"/>
  <c r="AS77" i="47"/>
  <c r="AU77" i="47" s="1"/>
  <c r="R78" i="57"/>
  <c r="R79" i="47"/>
  <c r="AP86" i="46"/>
  <c r="AP76" i="58"/>
  <c r="AW76" i="58" s="1"/>
  <c r="AT87" i="46"/>
  <c r="AR76" i="56"/>
  <c r="AU76" i="56" s="1"/>
  <c r="AW76" i="56" s="1"/>
  <c r="AY77" i="58"/>
  <c r="AO77" i="58"/>
  <c r="Y78" i="56"/>
  <c r="F78" i="56" s="1"/>
  <c r="R78" i="55"/>
  <c r="AW75" i="55"/>
  <c r="L82" i="54"/>
  <c r="AY76" i="57"/>
  <c r="AO76" i="57"/>
  <c r="AP76" i="57" s="1"/>
  <c r="AR76" i="55"/>
  <c r="AW76" i="47"/>
  <c r="AO77" i="47"/>
  <c r="AY77" i="47"/>
  <c r="Q89" i="46"/>
  <c r="F89" i="46"/>
  <c r="AY87" i="46"/>
  <c r="AO76" i="56"/>
  <c r="AG79" i="58"/>
  <c r="AS79" i="58" s="1"/>
  <c r="AH79" i="58"/>
  <c r="AI79" i="58"/>
  <c r="AJ79" i="58"/>
  <c r="AC79" i="58"/>
  <c r="AK79" i="58"/>
  <c r="AE79" i="58"/>
  <c r="AM79" i="58" s="1"/>
  <c r="AF79" i="58"/>
  <c r="AD79" i="58"/>
  <c r="AR79" i="58" s="1"/>
  <c r="D83" i="56"/>
  <c r="B84" i="56"/>
  <c r="K80" i="58"/>
  <c r="A81" i="58"/>
  <c r="M80" i="58"/>
  <c r="Q80" i="58" s="1"/>
  <c r="X80" i="58"/>
  <c r="N80" i="58"/>
  <c r="Z80" i="58"/>
  <c r="E80" i="58" s="1"/>
  <c r="G80" i="58"/>
  <c r="H80" i="58"/>
  <c r="J80" i="58"/>
  <c r="U79" i="58"/>
  <c r="AA79" i="58" s="1"/>
  <c r="V80" i="58"/>
  <c r="W80" i="58" s="1"/>
  <c r="AS76" i="55"/>
  <c r="AM76" i="56"/>
  <c r="AP76" i="56" s="1"/>
  <c r="A84" i="54"/>
  <c r="I83" i="54"/>
  <c r="J83" i="54" s="1"/>
  <c r="L83" i="54" s="1"/>
  <c r="H82" i="54"/>
  <c r="N82" i="54" s="1"/>
  <c r="K83" i="54"/>
  <c r="M83" i="54"/>
  <c r="E83" i="54" s="1"/>
  <c r="B81" i="54"/>
  <c r="D80" i="54"/>
  <c r="AT77" i="47"/>
  <c r="Y78" i="57"/>
  <c r="F78" i="57" s="1"/>
  <c r="AH78" i="58"/>
  <c r="AI78" i="58"/>
  <c r="AJ78" i="58"/>
  <c r="AC78" i="58"/>
  <c r="AK78" i="58"/>
  <c r="AD78" i="58"/>
  <c r="AR78" i="58" s="1"/>
  <c r="AE78" i="58"/>
  <c r="AF78" i="58"/>
  <c r="AG78" i="58"/>
  <c r="AS78" i="58" s="1"/>
  <c r="AH88" i="46"/>
  <c r="AI88" i="46"/>
  <c r="AJ88" i="46"/>
  <c r="AO88" i="46" s="1"/>
  <c r="AD88" i="46"/>
  <c r="AE88" i="46"/>
  <c r="AF88" i="46"/>
  <c r="AK88" i="46"/>
  <c r="AC88" i="46"/>
  <c r="AG88" i="46"/>
  <c r="AN88" i="46" s="1"/>
  <c r="AM87" i="46"/>
  <c r="AP87" i="46" s="1"/>
  <c r="Q78" i="55"/>
  <c r="F82" i="54"/>
  <c r="P82" i="54" s="1"/>
  <c r="Q78" i="57"/>
  <c r="D80" i="46"/>
  <c r="B81" i="46"/>
  <c r="N90" i="46"/>
  <c r="R90" i="46" s="1"/>
  <c r="Z90" i="46"/>
  <c r="E90" i="46" s="1"/>
  <c r="U89" i="46"/>
  <c r="AA89" i="46" s="1"/>
  <c r="H90" i="46"/>
  <c r="J90" i="46"/>
  <c r="V90" i="46"/>
  <c r="W90" i="46" s="1"/>
  <c r="Y90" i="46" s="1"/>
  <c r="K90" i="46"/>
  <c r="A91" i="46"/>
  <c r="X90" i="46"/>
  <c r="G90" i="46"/>
  <c r="M90" i="46"/>
  <c r="AR87" i="46"/>
  <c r="AS76" i="56"/>
  <c r="AG78" i="56" l="1"/>
  <c r="AN78" i="56" s="1"/>
  <c r="AH78" i="56"/>
  <c r="AI78" i="56"/>
  <c r="AT78" i="56" s="1"/>
  <c r="AJ78" i="56"/>
  <c r="AC78" i="56"/>
  <c r="AK78" i="56"/>
  <c r="AF78" i="56"/>
  <c r="AS78" i="56" s="1"/>
  <c r="AE78" i="56"/>
  <c r="AD78" i="56"/>
  <c r="AM78" i="56" s="1"/>
  <c r="AI78" i="57"/>
  <c r="AJ78" i="57"/>
  <c r="AC78" i="57"/>
  <c r="AK78" i="57"/>
  <c r="AD78" i="57"/>
  <c r="AR78" i="57" s="1"/>
  <c r="AH78" i="57"/>
  <c r="AE78" i="57"/>
  <c r="AF78" i="57"/>
  <c r="AG78" i="57"/>
  <c r="AS78" i="57" s="1"/>
  <c r="AO78" i="58"/>
  <c r="AY78" i="58"/>
  <c r="N91" i="46"/>
  <c r="Z91" i="46"/>
  <c r="E91" i="46" s="1"/>
  <c r="U90" i="46"/>
  <c r="AA90" i="46" s="1"/>
  <c r="H91" i="46"/>
  <c r="J91" i="46"/>
  <c r="V91" i="46"/>
  <c r="W91" i="46" s="1"/>
  <c r="K91" i="46"/>
  <c r="A92" i="46"/>
  <c r="M91" i="46"/>
  <c r="X91" i="46"/>
  <c r="G91" i="46"/>
  <c r="D81" i="46"/>
  <c r="B82" i="46"/>
  <c r="H83" i="54"/>
  <c r="N83" i="54" s="1"/>
  <c r="K84" i="54"/>
  <c r="M84" i="54"/>
  <c r="E84" i="54" s="1"/>
  <c r="A85" i="54"/>
  <c r="I84" i="54"/>
  <c r="J84" i="54" s="1"/>
  <c r="L84" i="54" s="1"/>
  <c r="AU76" i="55"/>
  <c r="AW76" i="55" s="1"/>
  <c r="AS88" i="46"/>
  <c r="AM78" i="58"/>
  <c r="R80" i="58"/>
  <c r="J80" i="56"/>
  <c r="V80" i="56"/>
  <c r="W80" i="56" s="1"/>
  <c r="Y80" i="56" s="1"/>
  <c r="K80" i="56"/>
  <c r="A81" i="56"/>
  <c r="M80" i="56"/>
  <c r="Q80" i="56" s="1"/>
  <c r="X80" i="56"/>
  <c r="N80" i="56"/>
  <c r="U79" i="56"/>
  <c r="AA79" i="56" s="1"/>
  <c r="H80" i="56"/>
  <c r="G80" i="56"/>
  <c r="Z80" i="56"/>
  <c r="E80" i="56" s="1"/>
  <c r="F80" i="56" s="1"/>
  <c r="AN77" i="55"/>
  <c r="AN78" i="47"/>
  <c r="AP78" i="47" s="1"/>
  <c r="AS78" i="55"/>
  <c r="I82" i="56"/>
  <c r="S81" i="56"/>
  <c r="Y80" i="47"/>
  <c r="AM77" i="56"/>
  <c r="AS77" i="57"/>
  <c r="AW76" i="57"/>
  <c r="S83" i="58"/>
  <c r="I84" i="58"/>
  <c r="AM88" i="46"/>
  <c r="AP88" i="46" s="1"/>
  <c r="F83" i="54"/>
  <c r="P83" i="54" s="1"/>
  <c r="J81" i="58"/>
  <c r="K81" i="58"/>
  <c r="A82" i="58"/>
  <c r="M81" i="58"/>
  <c r="X81" i="58"/>
  <c r="N81" i="58"/>
  <c r="Z81" i="58"/>
  <c r="E81" i="58" s="1"/>
  <c r="H81" i="58"/>
  <c r="U80" i="58"/>
  <c r="AA80" i="58" s="1"/>
  <c r="G81" i="58"/>
  <c r="V81" i="58"/>
  <c r="W81" i="58" s="1"/>
  <c r="Y81" i="58" s="1"/>
  <c r="F79" i="57"/>
  <c r="AY77" i="55"/>
  <c r="AD79" i="47"/>
  <c r="AR79" i="47" s="1"/>
  <c r="AC79" i="47"/>
  <c r="AE79" i="47"/>
  <c r="AM79" i="47" s="1"/>
  <c r="AF79" i="47"/>
  <c r="AH79" i="47"/>
  <c r="AN79" i="47" s="1"/>
  <c r="AJ79" i="47"/>
  <c r="AG79" i="47"/>
  <c r="AS79" i="47" s="1"/>
  <c r="AK79" i="47"/>
  <c r="AI79" i="47"/>
  <c r="AR78" i="55"/>
  <c r="AU78" i="55" s="1"/>
  <c r="R80" i="47"/>
  <c r="I84" i="47"/>
  <c r="S83" i="47"/>
  <c r="AO77" i="56"/>
  <c r="G81" i="47"/>
  <c r="U80" i="47"/>
  <c r="AA80" i="47" s="1"/>
  <c r="H81" i="47"/>
  <c r="K81" i="47"/>
  <c r="A82" i="47"/>
  <c r="N81" i="47"/>
  <c r="J81" i="47"/>
  <c r="V81" i="47"/>
  <c r="W81" i="47" s="1"/>
  <c r="Z81" i="47"/>
  <c r="E81" i="47" s="1"/>
  <c r="X81" i="47"/>
  <c r="M81" i="47"/>
  <c r="Q81" i="47" s="1"/>
  <c r="AU87" i="46"/>
  <c r="AW87" i="46" s="1"/>
  <c r="Q90" i="46"/>
  <c r="AT88" i="46"/>
  <c r="AT78" i="58"/>
  <c r="AT79" i="58"/>
  <c r="AU79" i="58" s="1"/>
  <c r="R79" i="57"/>
  <c r="AR77" i="55"/>
  <c r="AU77" i="55" s="1"/>
  <c r="AO78" i="55"/>
  <c r="R79" i="55"/>
  <c r="AT77" i="56"/>
  <c r="AR77" i="57"/>
  <c r="AU78" i="58"/>
  <c r="AO79" i="58"/>
  <c r="AY79" i="58"/>
  <c r="AY78" i="55"/>
  <c r="F90" i="46"/>
  <c r="D84" i="56"/>
  <c r="B85" i="56"/>
  <c r="M80" i="57"/>
  <c r="X80" i="57"/>
  <c r="N80" i="57"/>
  <c r="R80" i="57" s="1"/>
  <c r="Z80" i="57"/>
  <c r="E80" i="57" s="1"/>
  <c r="G80" i="57"/>
  <c r="K80" i="57"/>
  <c r="A81" i="57"/>
  <c r="H80" i="57"/>
  <c r="J80" i="57"/>
  <c r="U79" i="57"/>
  <c r="AA79" i="57" s="1"/>
  <c r="V80" i="57"/>
  <c r="W80" i="57" s="1"/>
  <c r="Y80" i="57" s="1"/>
  <c r="AW77" i="58"/>
  <c r="R79" i="56"/>
  <c r="AO77" i="55"/>
  <c r="F80" i="47"/>
  <c r="AP77" i="47"/>
  <c r="AW77" i="47" s="1"/>
  <c r="AS77" i="56"/>
  <c r="AU77" i="56" s="1"/>
  <c r="AY77" i="57"/>
  <c r="AO77" i="57"/>
  <c r="AP77" i="57" s="1"/>
  <c r="AY78" i="47"/>
  <c r="AO78" i="47"/>
  <c r="Y80" i="58"/>
  <c r="AH89" i="46"/>
  <c r="AI89" i="46"/>
  <c r="AJ89" i="46"/>
  <c r="AO89" i="46" s="1"/>
  <c r="AD89" i="46"/>
  <c r="AE89" i="46"/>
  <c r="AF89" i="46"/>
  <c r="AG89" i="46"/>
  <c r="AK89" i="46"/>
  <c r="AC89" i="46"/>
  <c r="AR89" i="46" s="1"/>
  <c r="AP77" i="55"/>
  <c r="AM78" i="55"/>
  <c r="AP78" i="55" s="1"/>
  <c r="AN78" i="58"/>
  <c r="AN79" i="58"/>
  <c r="AP79" i="58" s="1"/>
  <c r="AT78" i="47"/>
  <c r="AU78" i="47" s="1"/>
  <c r="Q79" i="55"/>
  <c r="I82" i="57"/>
  <c r="S81" i="57"/>
  <c r="D81" i="54"/>
  <c r="B82" i="54"/>
  <c r="F79" i="55"/>
  <c r="AR88" i="46"/>
  <c r="AU88" i="46" s="1"/>
  <c r="AW88" i="46" s="1"/>
  <c r="AY88" i="46"/>
  <c r="F80" i="58"/>
  <c r="Q79" i="57"/>
  <c r="F79" i="56"/>
  <c r="D81" i="55"/>
  <c r="B82" i="55"/>
  <c r="Q80" i="47"/>
  <c r="G80" i="55"/>
  <c r="U79" i="55"/>
  <c r="AA79" i="55" s="1"/>
  <c r="H80" i="55"/>
  <c r="J80" i="55"/>
  <c r="V80" i="55"/>
  <c r="W80" i="55" s="1"/>
  <c r="K80" i="55"/>
  <c r="A81" i="55"/>
  <c r="M80" i="55"/>
  <c r="X80" i="55"/>
  <c r="N80" i="55"/>
  <c r="R80" i="55" s="1"/>
  <c r="Z80" i="55"/>
  <c r="E80" i="55" s="1"/>
  <c r="S82" i="55"/>
  <c r="I83" i="55"/>
  <c r="AT77" i="57"/>
  <c r="AW78" i="47" l="1"/>
  <c r="AW79" i="58"/>
  <c r="S83" i="55"/>
  <c r="I84" i="55"/>
  <c r="Y80" i="55"/>
  <c r="AF79" i="56"/>
  <c r="AS79" i="56" s="1"/>
  <c r="AG79" i="56"/>
  <c r="AH79" i="56"/>
  <c r="AI79" i="56"/>
  <c r="AT79" i="56" s="1"/>
  <c r="AJ79" i="56"/>
  <c r="AE79" i="56"/>
  <c r="AC79" i="56"/>
  <c r="AR79" i="56" s="1"/>
  <c r="AD79" i="56"/>
  <c r="AM79" i="56" s="1"/>
  <c r="AK79" i="56"/>
  <c r="AY79" i="56" s="1"/>
  <c r="AT89" i="46"/>
  <c r="D85" i="56"/>
  <c r="B86" i="56"/>
  <c r="AU77" i="57"/>
  <c r="AW77" i="57" s="1"/>
  <c r="R81" i="47"/>
  <c r="AT79" i="47"/>
  <c r="J82" i="58"/>
  <c r="K82" i="58"/>
  <c r="A83" i="58"/>
  <c r="M82" i="58"/>
  <c r="X82" i="58"/>
  <c r="N82" i="58"/>
  <c r="H82" i="58"/>
  <c r="U81" i="58"/>
  <c r="AA81" i="58" s="1"/>
  <c r="Z82" i="58"/>
  <c r="E82" i="58" s="1"/>
  <c r="G82" i="58"/>
  <c r="V82" i="58"/>
  <c r="W82" i="58" s="1"/>
  <c r="J81" i="56"/>
  <c r="V81" i="56"/>
  <c r="W81" i="56" s="1"/>
  <c r="K81" i="56"/>
  <c r="A82" i="56"/>
  <c r="M81" i="56"/>
  <c r="X81" i="56"/>
  <c r="N81" i="56"/>
  <c r="R81" i="56" s="1"/>
  <c r="U80" i="56"/>
  <c r="AA80" i="56" s="1"/>
  <c r="H81" i="56"/>
  <c r="G81" i="56"/>
  <c r="Z81" i="56"/>
  <c r="E81" i="56" s="1"/>
  <c r="AN78" i="57"/>
  <c r="Z82" i="47"/>
  <c r="E82" i="47" s="1"/>
  <c r="G82" i="47"/>
  <c r="U81" i="47"/>
  <c r="AA81" i="47" s="1"/>
  <c r="H82" i="47"/>
  <c r="J82" i="47"/>
  <c r="V82" i="47"/>
  <c r="W82" i="47" s="1"/>
  <c r="Y82" i="47" s="1"/>
  <c r="M82" i="47"/>
  <c r="Q82" i="47" s="1"/>
  <c r="X82" i="47"/>
  <c r="K82" i="47"/>
  <c r="N82" i="47"/>
  <c r="R82" i="47" s="1"/>
  <c r="A83" i="47"/>
  <c r="S84" i="47"/>
  <c r="I85" i="47"/>
  <c r="AE80" i="56"/>
  <c r="AF80" i="56"/>
  <c r="AS80" i="56" s="1"/>
  <c r="AG80" i="56"/>
  <c r="AH80" i="56"/>
  <c r="AI80" i="56"/>
  <c r="AT80" i="56" s="1"/>
  <c r="AD80" i="56"/>
  <c r="AM80" i="56" s="1"/>
  <c r="AC80" i="56"/>
  <c r="AJ80" i="56"/>
  <c r="AO80" i="56" s="1"/>
  <c r="AK80" i="56"/>
  <c r="F91" i="46"/>
  <c r="F80" i="55"/>
  <c r="AF80" i="58"/>
  <c r="AG80" i="58"/>
  <c r="AS80" i="58" s="1"/>
  <c r="AH80" i="58"/>
  <c r="AI80" i="58"/>
  <c r="AJ80" i="58"/>
  <c r="AE80" i="58"/>
  <c r="AM80" i="58" s="1"/>
  <c r="AK80" i="58"/>
  <c r="AC80" i="58"/>
  <c r="AD80" i="58"/>
  <c r="AR80" i="58" s="1"/>
  <c r="I83" i="57"/>
  <c r="S82" i="57"/>
  <c r="AY89" i="46"/>
  <c r="AH90" i="46"/>
  <c r="AI90" i="46"/>
  <c r="AT90" i="46" s="1"/>
  <c r="AJ90" i="46"/>
  <c r="AD90" i="46"/>
  <c r="AE90" i="46"/>
  <c r="AF90" i="46"/>
  <c r="AS90" i="46" s="1"/>
  <c r="AC90" i="46"/>
  <c r="AG90" i="46"/>
  <c r="AN90" i="46" s="1"/>
  <c r="AK90" i="46"/>
  <c r="AP77" i="56"/>
  <c r="AW77" i="56" s="1"/>
  <c r="H84" i="54"/>
  <c r="N84" i="54" s="1"/>
  <c r="K85" i="54"/>
  <c r="I85" i="54"/>
  <c r="J85" i="54" s="1"/>
  <c r="L85" i="54" s="1"/>
  <c r="M85" i="54"/>
  <c r="E85" i="54" s="1"/>
  <c r="F85" i="54" s="1"/>
  <c r="P85" i="54" s="1"/>
  <c r="A86" i="54"/>
  <c r="Q91" i="46"/>
  <c r="R91" i="46"/>
  <c r="AY78" i="57"/>
  <c r="AO78" i="57"/>
  <c r="AY78" i="56"/>
  <c r="AW78" i="55"/>
  <c r="AP79" i="47"/>
  <c r="F84" i="54"/>
  <c r="P84" i="54" s="1"/>
  <c r="N92" i="46"/>
  <c r="Z92" i="46"/>
  <c r="E92" i="46" s="1"/>
  <c r="U91" i="46"/>
  <c r="AA91" i="46" s="1"/>
  <c r="H92" i="46"/>
  <c r="J92" i="46"/>
  <c r="V92" i="46"/>
  <c r="W92" i="46" s="1"/>
  <c r="K92" i="46"/>
  <c r="A93" i="46"/>
  <c r="G92" i="46"/>
  <c r="M92" i="46"/>
  <c r="Q92" i="46" s="1"/>
  <c r="X92" i="46"/>
  <c r="AR78" i="56"/>
  <c r="AU78" i="56" s="1"/>
  <c r="AN89" i="46"/>
  <c r="AS89" i="46"/>
  <c r="AU89" i="46" s="1"/>
  <c r="AW89" i="46" s="1"/>
  <c r="F80" i="57"/>
  <c r="AW77" i="55"/>
  <c r="F81" i="58"/>
  <c r="AT78" i="57"/>
  <c r="AU78" i="57" s="1"/>
  <c r="AW78" i="57" s="1"/>
  <c r="AO78" i="56"/>
  <c r="K81" i="57"/>
  <c r="A82" i="57"/>
  <c r="M81" i="57"/>
  <c r="Q81" i="57" s="1"/>
  <c r="X81" i="57"/>
  <c r="N81" i="57"/>
  <c r="Z81" i="57"/>
  <c r="E81" i="57" s="1"/>
  <c r="J81" i="57"/>
  <c r="V81" i="57"/>
  <c r="W81" i="57" s="1"/>
  <c r="G81" i="57"/>
  <c r="H81" i="57"/>
  <c r="U80" i="57"/>
  <c r="AA80" i="57" s="1"/>
  <c r="Q80" i="55"/>
  <c r="AU79" i="47"/>
  <c r="R81" i="58"/>
  <c r="S82" i="56"/>
  <c r="I83" i="56"/>
  <c r="R80" i="56"/>
  <c r="AP78" i="58"/>
  <c r="AW78" i="58" s="1"/>
  <c r="Y91" i="46"/>
  <c r="AC80" i="47"/>
  <c r="AK80" i="47"/>
  <c r="AD80" i="47"/>
  <c r="AR80" i="47" s="1"/>
  <c r="AE80" i="47"/>
  <c r="AG80" i="47"/>
  <c r="AI80" i="47"/>
  <c r="AF80" i="47"/>
  <c r="AH80" i="47"/>
  <c r="AJ80" i="47"/>
  <c r="AC79" i="55"/>
  <c r="AR79" i="55" s="1"/>
  <c r="AK79" i="55"/>
  <c r="AY79" i="55" s="1"/>
  <c r="AD79" i="55"/>
  <c r="AE79" i="55"/>
  <c r="AF79" i="55"/>
  <c r="AG79" i="55"/>
  <c r="AN79" i="55" s="1"/>
  <c r="AH79" i="55"/>
  <c r="AI79" i="55"/>
  <c r="AJ79" i="55"/>
  <c r="G81" i="55"/>
  <c r="U80" i="55"/>
  <c r="AA80" i="55" s="1"/>
  <c r="H81" i="55"/>
  <c r="J81" i="55"/>
  <c r="V81" i="55"/>
  <c r="W81" i="55" s="1"/>
  <c r="Y81" i="55" s="1"/>
  <c r="K81" i="55"/>
  <c r="A82" i="55"/>
  <c r="M81" i="55"/>
  <c r="X81" i="55"/>
  <c r="N81" i="55"/>
  <c r="Z81" i="55"/>
  <c r="E81" i="55" s="1"/>
  <c r="B83" i="55"/>
  <c r="D82" i="55"/>
  <c r="D82" i="54"/>
  <c r="B83" i="54"/>
  <c r="AM89" i="46"/>
  <c r="AP89" i="46" s="1"/>
  <c r="Y81" i="47"/>
  <c r="F81" i="47" s="1"/>
  <c r="AY79" i="47"/>
  <c r="AO79" i="47"/>
  <c r="S84" i="58"/>
  <c r="I85" i="58"/>
  <c r="D82" i="46"/>
  <c r="B83" i="46"/>
  <c r="Q80" i="57"/>
  <c r="AH79" i="57"/>
  <c r="AN79" i="57" s="1"/>
  <c r="AI79" i="57"/>
  <c r="AJ79" i="57"/>
  <c r="AT79" i="57" s="1"/>
  <c r="AC79" i="57"/>
  <c r="AK79" i="57"/>
  <c r="AG79" i="57"/>
  <c r="AD79" i="57"/>
  <c r="AE79" i="57"/>
  <c r="AM79" i="57" s="1"/>
  <c r="AF79" i="57"/>
  <c r="Q81" i="58"/>
  <c r="AM78" i="57"/>
  <c r="AP78" i="57" s="1"/>
  <c r="AP78" i="56"/>
  <c r="AJ81" i="47" l="1"/>
  <c r="AT81" i="47" s="1"/>
  <c r="AC81" i="47"/>
  <c r="AK81" i="47"/>
  <c r="AD81" i="47"/>
  <c r="AF81" i="47"/>
  <c r="AH81" i="47"/>
  <c r="AG81" i="47"/>
  <c r="AS81" i="47" s="1"/>
  <c r="AI81" i="47"/>
  <c r="AE81" i="47"/>
  <c r="AM81" i="47" s="1"/>
  <c r="Q81" i="55"/>
  <c r="AW79" i="47"/>
  <c r="AS79" i="57"/>
  <c r="D83" i="46"/>
  <c r="B84" i="46"/>
  <c r="B84" i="54"/>
  <c r="D83" i="54"/>
  <c r="AT79" i="55"/>
  <c r="R81" i="57"/>
  <c r="R92" i="46"/>
  <c r="AY79" i="57"/>
  <c r="AO79" i="57"/>
  <c r="AN80" i="47"/>
  <c r="AG80" i="57"/>
  <c r="AS80" i="57" s="1"/>
  <c r="AH80" i="57"/>
  <c r="AN80" i="57" s="1"/>
  <c r="AI80" i="57"/>
  <c r="AJ80" i="57"/>
  <c r="AT80" i="57" s="1"/>
  <c r="AF80" i="57"/>
  <c r="AD80" i="57"/>
  <c r="AR80" i="57" s="1"/>
  <c r="AE80" i="57"/>
  <c r="AK80" i="57"/>
  <c r="AC80" i="57"/>
  <c r="N93" i="46"/>
  <c r="Z93" i="46"/>
  <c r="E93" i="46" s="1"/>
  <c r="U92" i="46"/>
  <c r="AA92" i="46" s="1"/>
  <c r="H93" i="46"/>
  <c r="J93" i="46"/>
  <c r="V93" i="46"/>
  <c r="W93" i="46" s="1"/>
  <c r="K93" i="46"/>
  <c r="A94" i="46"/>
  <c r="G93" i="46"/>
  <c r="M93" i="46"/>
  <c r="Q93" i="46" s="1"/>
  <c r="X93" i="46"/>
  <c r="I86" i="54"/>
  <c r="J86" i="54" s="1"/>
  <c r="M86" i="54"/>
  <c r="E86" i="54" s="1"/>
  <c r="A87" i="54"/>
  <c r="H85" i="54"/>
  <c r="N85" i="54" s="1"/>
  <c r="K86" i="54"/>
  <c r="AR90" i="46"/>
  <c r="AU90" i="46" s="1"/>
  <c r="AN80" i="58"/>
  <c r="AR80" i="56"/>
  <c r="AU80" i="56" s="1"/>
  <c r="Y82" i="58"/>
  <c r="U82" i="58"/>
  <c r="AA82" i="58" s="1"/>
  <c r="H83" i="58"/>
  <c r="J83" i="58"/>
  <c r="K83" i="58"/>
  <c r="A84" i="58"/>
  <c r="M83" i="58"/>
  <c r="X83" i="58"/>
  <c r="N83" i="58"/>
  <c r="Z83" i="58"/>
  <c r="E83" i="58" s="1"/>
  <c r="G83" i="58"/>
  <c r="V83" i="58"/>
  <c r="W83" i="58" s="1"/>
  <c r="Y83" i="58" s="1"/>
  <c r="AN79" i="56"/>
  <c r="AS79" i="55"/>
  <c r="AU79" i="55" s="1"/>
  <c r="AW79" i="55" s="1"/>
  <c r="J82" i="57"/>
  <c r="V82" i="57"/>
  <c r="W82" i="57" s="1"/>
  <c r="K82" i="57"/>
  <c r="A83" i="57"/>
  <c r="M82" i="57"/>
  <c r="X82" i="57"/>
  <c r="N82" i="57"/>
  <c r="G82" i="57"/>
  <c r="H82" i="57"/>
  <c r="U81" i="57"/>
  <c r="AA81" i="57" s="1"/>
  <c r="Z82" i="57"/>
  <c r="E82" i="57" s="1"/>
  <c r="Y92" i="46"/>
  <c r="F82" i="58"/>
  <c r="S85" i="58"/>
  <c r="I86" i="58"/>
  <c r="N83" i="47"/>
  <c r="Z83" i="47"/>
  <c r="E83" i="47" s="1"/>
  <c r="G83" i="47"/>
  <c r="K83" i="47"/>
  <c r="A84" i="47"/>
  <c r="J83" i="47"/>
  <c r="M83" i="47"/>
  <c r="Q83" i="47" s="1"/>
  <c r="U82" i="47"/>
  <c r="AA82" i="47" s="1"/>
  <c r="V83" i="47"/>
  <c r="W83" i="47" s="1"/>
  <c r="Y83" i="47" s="1"/>
  <c r="X83" i="47"/>
  <c r="H83" i="47"/>
  <c r="F81" i="55"/>
  <c r="AS80" i="47"/>
  <c r="S83" i="56"/>
  <c r="I84" i="56"/>
  <c r="AM90" i="46"/>
  <c r="AJ80" i="55"/>
  <c r="AC80" i="55"/>
  <c r="AK80" i="55"/>
  <c r="AD80" i="55"/>
  <c r="AE80" i="55"/>
  <c r="AF80" i="55"/>
  <c r="AG80" i="55"/>
  <c r="AN80" i="55" s="1"/>
  <c r="AH80" i="55"/>
  <c r="AI80" i="55"/>
  <c r="AT80" i="55" s="1"/>
  <c r="F82" i="47"/>
  <c r="Q81" i="56"/>
  <c r="AU79" i="56"/>
  <c r="S84" i="55"/>
  <c r="I85" i="55"/>
  <c r="I84" i="57"/>
  <c r="S83" i="57"/>
  <c r="D83" i="55"/>
  <c r="B84" i="55"/>
  <c r="R81" i="55"/>
  <c r="AM79" i="55"/>
  <c r="AP79" i="55" s="1"/>
  <c r="AM80" i="47"/>
  <c r="AP80" i="47" s="1"/>
  <c r="Y81" i="57"/>
  <c r="AW78" i="56"/>
  <c r="AO90" i="46"/>
  <c r="AO80" i="58"/>
  <c r="AP80" i="58" s="1"/>
  <c r="AY80" i="58"/>
  <c r="AN80" i="56"/>
  <c r="AP80" i="56" s="1"/>
  <c r="U81" i="56"/>
  <c r="AA81" i="56" s="1"/>
  <c r="H82" i="56"/>
  <c r="J82" i="56"/>
  <c r="V82" i="56"/>
  <c r="W82" i="56" s="1"/>
  <c r="K82" i="56"/>
  <c r="A83" i="56"/>
  <c r="M82" i="56"/>
  <c r="X82" i="56"/>
  <c r="G82" i="56"/>
  <c r="N82" i="56"/>
  <c r="R82" i="56" s="1"/>
  <c r="Z82" i="56"/>
  <c r="E82" i="56" s="1"/>
  <c r="AH91" i="46"/>
  <c r="AI91" i="46"/>
  <c r="AT91" i="46" s="1"/>
  <c r="AJ91" i="46"/>
  <c r="AD91" i="46"/>
  <c r="AM91" i="46" s="1"/>
  <c r="AE91" i="46"/>
  <c r="AF91" i="46"/>
  <c r="AS91" i="46" s="1"/>
  <c r="AC91" i="46"/>
  <c r="AG91" i="46"/>
  <c r="AK91" i="46"/>
  <c r="AY91" i="46" s="1"/>
  <c r="F81" i="56"/>
  <c r="R82" i="58"/>
  <c r="AO79" i="56"/>
  <c r="AP79" i="56" s="1"/>
  <c r="AP79" i="57"/>
  <c r="AU80" i="47"/>
  <c r="AW80" i="47" s="1"/>
  <c r="AO79" i="55"/>
  <c r="AY80" i="47"/>
  <c r="AO80" i="47"/>
  <c r="F81" i="57"/>
  <c r="AE81" i="58"/>
  <c r="AF81" i="58"/>
  <c r="AG81" i="58"/>
  <c r="AH81" i="58"/>
  <c r="AN81" i="58" s="1"/>
  <c r="AI81" i="58"/>
  <c r="AJ81" i="58"/>
  <c r="AT81" i="58" s="1"/>
  <c r="AK81" i="58"/>
  <c r="AC81" i="58"/>
  <c r="AD81" i="58"/>
  <c r="F92" i="46"/>
  <c r="AY90" i="46"/>
  <c r="AT80" i="58"/>
  <c r="AU80" i="58" s="1"/>
  <c r="AW80" i="58" s="1"/>
  <c r="AY80" i="56"/>
  <c r="Y81" i="56"/>
  <c r="D86" i="56"/>
  <c r="B87" i="56"/>
  <c r="AR79" i="57"/>
  <c r="AU79" i="57" s="1"/>
  <c r="AW79" i="57" s="1"/>
  <c r="N82" i="55"/>
  <c r="R82" i="55" s="1"/>
  <c r="G82" i="55"/>
  <c r="U81" i="55"/>
  <c r="AA81" i="55" s="1"/>
  <c r="H82" i="55"/>
  <c r="J82" i="55"/>
  <c r="V82" i="55"/>
  <c r="W82" i="55" s="1"/>
  <c r="K82" i="55"/>
  <c r="A83" i="55"/>
  <c r="M82" i="55"/>
  <c r="X82" i="55"/>
  <c r="Z82" i="55"/>
  <c r="E82" i="55" s="1"/>
  <c r="AT80" i="47"/>
  <c r="S85" i="47"/>
  <c r="I86" i="47"/>
  <c r="Q82" i="58"/>
  <c r="Y82" i="55" l="1"/>
  <c r="F82" i="55" s="1"/>
  <c r="AF81" i="57"/>
  <c r="AG81" i="57"/>
  <c r="AH81" i="57"/>
  <c r="AI81" i="57"/>
  <c r="AE81" i="57"/>
  <c r="AD81" i="57"/>
  <c r="AR81" i="57" s="1"/>
  <c r="AJ81" i="57"/>
  <c r="AK81" i="57"/>
  <c r="AC81" i="57"/>
  <c r="AD81" i="56"/>
  <c r="AM81" i="56" s="1"/>
  <c r="AE81" i="56"/>
  <c r="AF81" i="56"/>
  <c r="AG81" i="56"/>
  <c r="AH81" i="56"/>
  <c r="AC81" i="56"/>
  <c r="AK81" i="56"/>
  <c r="AJ81" i="56"/>
  <c r="AO81" i="56" s="1"/>
  <c r="AI81" i="56"/>
  <c r="AN91" i="46"/>
  <c r="Y82" i="56"/>
  <c r="S84" i="57"/>
  <c r="I85" i="57"/>
  <c r="AR91" i="46"/>
  <c r="AU91" i="46" s="1"/>
  <c r="F82" i="56"/>
  <c r="I86" i="55"/>
  <c r="S85" i="55"/>
  <c r="AS80" i="55"/>
  <c r="R82" i="57"/>
  <c r="N94" i="46"/>
  <c r="R94" i="46" s="1"/>
  <c r="Z94" i="46"/>
  <c r="E94" i="46" s="1"/>
  <c r="U93" i="46"/>
  <c r="AA93" i="46" s="1"/>
  <c r="H94" i="46"/>
  <c r="J94" i="46"/>
  <c r="V94" i="46"/>
  <c r="W94" i="46" s="1"/>
  <c r="K94" i="46"/>
  <c r="A95" i="46"/>
  <c r="X94" i="46"/>
  <c r="G94" i="46"/>
  <c r="M94" i="46"/>
  <c r="Q94" i="46" s="1"/>
  <c r="B85" i="54"/>
  <c r="D84" i="54"/>
  <c r="AS81" i="58"/>
  <c r="AW79" i="56"/>
  <c r="AM80" i="55"/>
  <c r="AI81" i="55"/>
  <c r="AT81" i="55" s="1"/>
  <c r="AJ81" i="55"/>
  <c r="AC81" i="55"/>
  <c r="AR81" i="55" s="1"/>
  <c r="AK81" i="55"/>
  <c r="AD81" i="55"/>
  <c r="AM81" i="55" s="1"/>
  <c r="AE81" i="55"/>
  <c r="AF81" i="55"/>
  <c r="AS81" i="55" s="1"/>
  <c r="AG81" i="55"/>
  <c r="AH81" i="55"/>
  <c r="Q82" i="57"/>
  <c r="A88" i="54"/>
  <c r="M87" i="54"/>
  <c r="E87" i="54" s="1"/>
  <c r="H86" i="54"/>
  <c r="N86" i="54" s="1"/>
  <c r="I87" i="54"/>
  <c r="J87" i="54" s="1"/>
  <c r="K87" i="54"/>
  <c r="Y93" i="46"/>
  <c r="AM80" i="57"/>
  <c r="AP80" i="57" s="1"/>
  <c r="AN81" i="47"/>
  <c r="D84" i="46"/>
  <c r="B85" i="46"/>
  <c r="M83" i="55"/>
  <c r="X83" i="55"/>
  <c r="N83" i="55"/>
  <c r="G83" i="55"/>
  <c r="U82" i="55"/>
  <c r="AA82" i="55" s="1"/>
  <c r="H83" i="55"/>
  <c r="J83" i="55"/>
  <c r="V83" i="55"/>
  <c r="W83" i="55" s="1"/>
  <c r="Y83" i="55" s="1"/>
  <c r="K83" i="55"/>
  <c r="A84" i="55"/>
  <c r="Z83" i="55"/>
  <c r="E83" i="55" s="1"/>
  <c r="AH92" i="46"/>
  <c r="AI92" i="46"/>
  <c r="AT92" i="46" s="1"/>
  <c r="AJ92" i="46"/>
  <c r="AD92" i="46"/>
  <c r="AE92" i="46"/>
  <c r="AF92" i="46"/>
  <c r="AS92" i="46" s="1"/>
  <c r="AG92" i="46"/>
  <c r="AK92" i="46"/>
  <c r="AC92" i="46"/>
  <c r="AY80" i="55"/>
  <c r="J83" i="57"/>
  <c r="V83" i="57"/>
  <c r="W83" i="57" s="1"/>
  <c r="Y83" i="57" s="1"/>
  <c r="K83" i="57"/>
  <c r="A84" i="57"/>
  <c r="M83" i="57"/>
  <c r="X83" i="57"/>
  <c r="U82" i="57"/>
  <c r="AA82" i="57" s="1"/>
  <c r="H83" i="57"/>
  <c r="G83" i="57"/>
  <c r="N83" i="57"/>
  <c r="Z83" i="57"/>
  <c r="E83" i="57" s="1"/>
  <c r="F83" i="57" s="1"/>
  <c r="F83" i="58"/>
  <c r="AU80" i="57"/>
  <c r="Q82" i="55"/>
  <c r="AP91" i="46"/>
  <c r="AR81" i="58"/>
  <c r="AU81" i="58" s="1"/>
  <c r="AM81" i="58"/>
  <c r="AO91" i="46"/>
  <c r="Q82" i="56"/>
  <c r="D84" i="55"/>
  <c r="B85" i="55"/>
  <c r="AI82" i="47"/>
  <c r="AJ82" i="47"/>
  <c r="AT82" i="47" s="1"/>
  <c r="AC82" i="47"/>
  <c r="AK82" i="47"/>
  <c r="AE82" i="47"/>
  <c r="AM82" i="47" s="1"/>
  <c r="AG82" i="47"/>
  <c r="AS82" i="47" s="1"/>
  <c r="AH82" i="47"/>
  <c r="AD82" i="47"/>
  <c r="AR82" i="47" s="1"/>
  <c r="AF82" i="47"/>
  <c r="AR80" i="55"/>
  <c r="AU80" i="55" s="1"/>
  <c r="F83" i="47"/>
  <c r="R83" i="58"/>
  <c r="L86" i="54"/>
  <c r="F86" i="54" s="1"/>
  <c r="P86" i="54" s="1"/>
  <c r="AR81" i="47"/>
  <c r="AU81" i="47" s="1"/>
  <c r="M84" i="47"/>
  <c r="X84" i="47"/>
  <c r="N84" i="47"/>
  <c r="R84" i="47" s="1"/>
  <c r="Z84" i="47"/>
  <c r="E84" i="47" s="1"/>
  <c r="U83" i="47"/>
  <c r="AA83" i="47" s="1"/>
  <c r="H84" i="47"/>
  <c r="J84" i="47"/>
  <c r="V84" i="47"/>
  <c r="W84" i="47" s="1"/>
  <c r="K84" i="47"/>
  <c r="A85" i="47"/>
  <c r="G84" i="47"/>
  <c r="AD82" i="58"/>
  <c r="AE82" i="58"/>
  <c r="AM82" i="58" s="1"/>
  <c r="AF82" i="58"/>
  <c r="AG82" i="58"/>
  <c r="AH82" i="58"/>
  <c r="AJ82" i="58"/>
  <c r="AT82" i="58" s="1"/>
  <c r="AK82" i="58"/>
  <c r="AC82" i="58"/>
  <c r="AI82" i="58"/>
  <c r="AO80" i="57"/>
  <c r="AY80" i="57"/>
  <c r="I87" i="47"/>
  <c r="S86" i="47"/>
  <c r="G83" i="56"/>
  <c r="U82" i="56"/>
  <c r="AA82" i="56" s="1"/>
  <c r="H83" i="56"/>
  <c r="J83" i="56"/>
  <c r="V83" i="56"/>
  <c r="W83" i="56" s="1"/>
  <c r="Y83" i="56" s="1"/>
  <c r="K83" i="56"/>
  <c r="A84" i="56"/>
  <c r="N83" i="56"/>
  <c r="X83" i="56"/>
  <c r="M83" i="56"/>
  <c r="Z83" i="56"/>
  <c r="E83" i="56" s="1"/>
  <c r="F83" i="56" s="1"/>
  <c r="AO80" i="55"/>
  <c r="R83" i="47"/>
  <c r="Y82" i="57"/>
  <c r="F82" i="57" s="1"/>
  <c r="AW80" i="56"/>
  <c r="AO81" i="47"/>
  <c r="AY81" i="47"/>
  <c r="D87" i="56"/>
  <c r="B88" i="56"/>
  <c r="AY81" i="58"/>
  <c r="AO81" i="58"/>
  <c r="AP90" i="46"/>
  <c r="AW90" i="46" s="1"/>
  <c r="S86" i="58"/>
  <c r="I87" i="58"/>
  <c r="Q83" i="58"/>
  <c r="F93" i="46"/>
  <c r="S84" i="56"/>
  <c r="I85" i="56"/>
  <c r="G84" i="58"/>
  <c r="U83" i="58"/>
  <c r="AA83" i="58" s="1"/>
  <c r="H84" i="58"/>
  <c r="J84" i="58"/>
  <c r="K84" i="58"/>
  <c r="A85" i="58"/>
  <c r="N84" i="58"/>
  <c r="R84" i="58" s="1"/>
  <c r="X84" i="58"/>
  <c r="Z84" i="58"/>
  <c r="E84" i="58" s="1"/>
  <c r="M84" i="58"/>
  <c r="Q84" i="58" s="1"/>
  <c r="V84" i="58"/>
  <c r="W84" i="58" s="1"/>
  <c r="Y84" i="58" s="1"/>
  <c r="R93" i="46"/>
  <c r="AP81" i="47"/>
  <c r="AH82" i="55" l="1"/>
  <c r="AI82" i="55"/>
  <c r="AJ82" i="55"/>
  <c r="AO82" i="55" s="1"/>
  <c r="AC82" i="55"/>
  <c r="AK82" i="55"/>
  <c r="AD82" i="55"/>
  <c r="AE82" i="55"/>
  <c r="AF82" i="55"/>
  <c r="AG82" i="55"/>
  <c r="AN82" i="55" s="1"/>
  <c r="AE82" i="57"/>
  <c r="AM82" i="57" s="1"/>
  <c r="AF82" i="57"/>
  <c r="AG82" i="57"/>
  <c r="AH82" i="57"/>
  <c r="AN82" i="57" s="1"/>
  <c r="AD82" i="57"/>
  <c r="AI82" i="57"/>
  <c r="AJ82" i="57"/>
  <c r="AK82" i="57"/>
  <c r="AC82" i="57"/>
  <c r="AY82" i="47"/>
  <c r="AO82" i="47"/>
  <c r="AP81" i="58"/>
  <c r="S85" i="56"/>
  <c r="I86" i="56"/>
  <c r="AR82" i="58"/>
  <c r="AH83" i="47"/>
  <c r="AI83" i="47"/>
  <c r="AJ83" i="47"/>
  <c r="AD83" i="47"/>
  <c r="AF83" i="47"/>
  <c r="AK83" i="47"/>
  <c r="AE83" i="47"/>
  <c r="AM83" i="47" s="1"/>
  <c r="AG83" i="47"/>
  <c r="AS83" i="47" s="1"/>
  <c r="AC83" i="47"/>
  <c r="AW81" i="58"/>
  <c r="AO92" i="46"/>
  <c r="AO81" i="55"/>
  <c r="AR81" i="56"/>
  <c r="AU81" i="56" s="1"/>
  <c r="AW81" i="56" s="1"/>
  <c r="AT81" i="57"/>
  <c r="D88" i="56"/>
  <c r="B89" i="56"/>
  <c r="S85" i="57"/>
  <c r="I86" i="57"/>
  <c r="Z85" i="58"/>
  <c r="E85" i="58" s="1"/>
  <c r="F85" i="58" s="1"/>
  <c r="G85" i="58"/>
  <c r="U84" i="58"/>
  <c r="AA84" i="58" s="1"/>
  <c r="H85" i="58"/>
  <c r="J85" i="58"/>
  <c r="N85" i="58"/>
  <c r="R85" i="58" s="1"/>
  <c r="X85" i="58"/>
  <c r="A86" i="58"/>
  <c r="K85" i="58"/>
  <c r="M85" i="58"/>
  <c r="Q85" i="58" s="1"/>
  <c r="V85" i="58"/>
  <c r="W85" i="58" s="1"/>
  <c r="Y85" i="58" s="1"/>
  <c r="AH93" i="46"/>
  <c r="AI93" i="46"/>
  <c r="AJ93" i="46"/>
  <c r="AO93" i="46" s="1"/>
  <c r="AD93" i="46"/>
  <c r="AE93" i="46"/>
  <c r="AF93" i="46"/>
  <c r="AG93" i="46"/>
  <c r="AN93" i="46" s="1"/>
  <c r="AK93" i="46"/>
  <c r="AC93" i="46"/>
  <c r="AR93" i="46" s="1"/>
  <c r="Q83" i="56"/>
  <c r="AY82" i="58"/>
  <c r="AO82" i="58"/>
  <c r="K85" i="47"/>
  <c r="A86" i="47"/>
  <c r="M85" i="47"/>
  <c r="Q85" i="47" s="1"/>
  <c r="X85" i="47"/>
  <c r="N85" i="47"/>
  <c r="R85" i="47" s="1"/>
  <c r="G85" i="47"/>
  <c r="Z85" i="47"/>
  <c r="E85" i="47" s="1"/>
  <c r="H85" i="47"/>
  <c r="J85" i="47"/>
  <c r="U84" i="47"/>
  <c r="AA84" i="47" s="1"/>
  <c r="V85" i="47"/>
  <c r="W85" i="47" s="1"/>
  <c r="Y85" i="47" s="1"/>
  <c r="AR92" i="46"/>
  <c r="AU92" i="46" s="1"/>
  <c r="AN81" i="55"/>
  <c r="AP80" i="55"/>
  <c r="N95" i="46"/>
  <c r="R95" i="46" s="1"/>
  <c r="Z95" i="46"/>
  <c r="E95" i="46" s="1"/>
  <c r="U94" i="46"/>
  <c r="AA94" i="46" s="1"/>
  <c r="H95" i="46"/>
  <c r="J95" i="46"/>
  <c r="V95" i="46"/>
  <c r="W95" i="46" s="1"/>
  <c r="K95" i="46"/>
  <c r="A96" i="46"/>
  <c r="M95" i="46"/>
  <c r="X95" i="46"/>
  <c r="G95" i="46"/>
  <c r="AN81" i="56"/>
  <c r="AM81" i="57"/>
  <c r="AP81" i="57" s="1"/>
  <c r="AJ83" i="56"/>
  <c r="AC83" i="56"/>
  <c r="AK83" i="56"/>
  <c r="AY83" i="56" s="1"/>
  <c r="AD83" i="56"/>
  <c r="AM83" i="56" s="1"/>
  <c r="AE83" i="56"/>
  <c r="AF83" i="56"/>
  <c r="AI83" i="56"/>
  <c r="AT83" i="56" s="1"/>
  <c r="AG83" i="56"/>
  <c r="AN83" i="56" s="1"/>
  <c r="AH83" i="56"/>
  <c r="AW80" i="55"/>
  <c r="Q84" i="47"/>
  <c r="AU82" i="47"/>
  <c r="D85" i="55"/>
  <c r="B86" i="55"/>
  <c r="AW80" i="57"/>
  <c r="AY92" i="46"/>
  <c r="F83" i="55"/>
  <c r="R83" i="55"/>
  <c r="AS81" i="56"/>
  <c r="S87" i="58"/>
  <c r="I88" i="58"/>
  <c r="R83" i="56"/>
  <c r="AN82" i="58"/>
  <c r="Y84" i="47"/>
  <c r="F84" i="47" s="1"/>
  <c r="AW81" i="47"/>
  <c r="AN82" i="47"/>
  <c r="Q83" i="57"/>
  <c r="AN92" i="46"/>
  <c r="K84" i="55"/>
  <c r="A85" i="55"/>
  <c r="M84" i="55"/>
  <c r="X84" i="55"/>
  <c r="N84" i="55"/>
  <c r="G84" i="55"/>
  <c r="U83" i="55"/>
  <c r="AA83" i="55" s="1"/>
  <c r="H84" i="55"/>
  <c r="V84" i="55"/>
  <c r="W84" i="55" s="1"/>
  <c r="J84" i="55"/>
  <c r="Z84" i="55"/>
  <c r="E84" i="55" s="1"/>
  <c r="L87" i="54"/>
  <c r="Y94" i="46"/>
  <c r="F94" i="46" s="1"/>
  <c r="AN81" i="57"/>
  <c r="G84" i="56"/>
  <c r="U83" i="56"/>
  <c r="AA83" i="56" s="1"/>
  <c r="H84" i="56"/>
  <c r="J84" i="56"/>
  <c r="V84" i="56"/>
  <c r="W84" i="56" s="1"/>
  <c r="N84" i="56"/>
  <c r="R84" i="56" s="1"/>
  <c r="K84" i="56"/>
  <c r="A85" i="56"/>
  <c r="M84" i="56"/>
  <c r="Q84" i="56" s="1"/>
  <c r="X84" i="56"/>
  <c r="Z84" i="56"/>
  <c r="E84" i="56" s="1"/>
  <c r="I88" i="47"/>
  <c r="S87" i="47"/>
  <c r="AS82" i="58"/>
  <c r="AC83" i="58"/>
  <c r="AK83" i="58"/>
  <c r="AD83" i="58"/>
  <c r="AR83" i="58" s="1"/>
  <c r="AE83" i="58"/>
  <c r="AM83" i="58" s="1"/>
  <c r="AF83" i="58"/>
  <c r="AG83" i="58"/>
  <c r="AS83" i="58" s="1"/>
  <c r="AJ83" i="58"/>
  <c r="AT83" i="58" s="1"/>
  <c r="AH83" i="58"/>
  <c r="AN83" i="58" s="1"/>
  <c r="AI83" i="58"/>
  <c r="U83" i="57"/>
  <c r="AA83" i="57" s="1"/>
  <c r="H84" i="57"/>
  <c r="J84" i="57"/>
  <c r="V84" i="57"/>
  <c r="W84" i="57" s="1"/>
  <c r="K84" i="57"/>
  <c r="A85" i="57"/>
  <c r="G84" i="57"/>
  <c r="M84" i="57"/>
  <c r="N84" i="57"/>
  <c r="R84" i="57" s="1"/>
  <c r="X84" i="57"/>
  <c r="Z84" i="57"/>
  <c r="E84" i="57" s="1"/>
  <c r="Q83" i="55"/>
  <c r="AP81" i="55"/>
  <c r="I87" i="55"/>
  <c r="S86" i="55"/>
  <c r="AT81" i="56"/>
  <c r="AP81" i="56"/>
  <c r="AS81" i="57"/>
  <c r="AU81" i="57" s="1"/>
  <c r="AW81" i="57" s="1"/>
  <c r="AP82" i="47"/>
  <c r="AD83" i="57"/>
  <c r="AE83" i="57"/>
  <c r="AM83" i="57" s="1"/>
  <c r="AF83" i="57"/>
  <c r="AG83" i="57"/>
  <c r="AS83" i="57" s="1"/>
  <c r="AC83" i="57"/>
  <c r="AK83" i="57"/>
  <c r="AI83" i="57"/>
  <c r="AJ83" i="57"/>
  <c r="AT83" i="57" s="1"/>
  <c r="AH83" i="57"/>
  <c r="D85" i="46"/>
  <c r="B86" i="46"/>
  <c r="F87" i="54"/>
  <c r="P87" i="54" s="1"/>
  <c r="AY81" i="55"/>
  <c r="B86" i="54"/>
  <c r="D85" i="54"/>
  <c r="AC82" i="56"/>
  <c r="AR82" i="56" s="1"/>
  <c r="AK82" i="56"/>
  <c r="AD82" i="56"/>
  <c r="AE82" i="56"/>
  <c r="AF82" i="56"/>
  <c r="AS82" i="56" s="1"/>
  <c r="AG82" i="56"/>
  <c r="AJ82" i="56"/>
  <c r="AO82" i="56" s="1"/>
  <c r="AH82" i="56"/>
  <c r="AI82" i="56"/>
  <c r="AT82" i="56" s="1"/>
  <c r="F84" i="58"/>
  <c r="AP82" i="58"/>
  <c r="R83" i="57"/>
  <c r="AM92" i="46"/>
  <c r="AP92" i="46" s="1"/>
  <c r="H87" i="54"/>
  <c r="N87" i="54" s="1"/>
  <c r="K88" i="54"/>
  <c r="M88" i="54"/>
  <c r="E88" i="54" s="1"/>
  <c r="A89" i="54"/>
  <c r="I88" i="54"/>
  <c r="J88" i="54" s="1"/>
  <c r="AU81" i="55"/>
  <c r="AW81" i="55" s="1"/>
  <c r="AW91" i="46"/>
  <c r="AY81" i="56"/>
  <c r="AO81" i="57"/>
  <c r="AY81" i="57"/>
  <c r="AH94" i="46" l="1"/>
  <c r="AI94" i="46"/>
  <c r="AT94" i="46" s="1"/>
  <c r="AJ94" i="46"/>
  <c r="AD94" i="46"/>
  <c r="AE94" i="46"/>
  <c r="AF94" i="46"/>
  <c r="AS94" i="46" s="1"/>
  <c r="AC94" i="46"/>
  <c r="AR94" i="46" s="1"/>
  <c r="AU94" i="46" s="1"/>
  <c r="AG94" i="46"/>
  <c r="AN94" i="46" s="1"/>
  <c r="AK94" i="46"/>
  <c r="AY94" i="46" s="1"/>
  <c r="AG84" i="47"/>
  <c r="AS84" i="47" s="1"/>
  <c r="AH84" i="47"/>
  <c r="AI84" i="47"/>
  <c r="AC84" i="47"/>
  <c r="AK84" i="47"/>
  <c r="AE84" i="47"/>
  <c r="AM84" i="47" s="1"/>
  <c r="AF84" i="47"/>
  <c r="AJ84" i="47"/>
  <c r="AT84" i="47" s="1"/>
  <c r="AD84" i="47"/>
  <c r="AR84" i="47" s="1"/>
  <c r="AU84" i="47" s="1"/>
  <c r="B87" i="54"/>
  <c r="D86" i="54"/>
  <c r="AY83" i="57"/>
  <c r="AO83" i="57"/>
  <c r="AP83" i="57" s="1"/>
  <c r="AY83" i="58"/>
  <c r="AO83" i="58"/>
  <c r="AN82" i="56"/>
  <c r="Q84" i="57"/>
  <c r="R84" i="55"/>
  <c r="AG83" i="55"/>
  <c r="AH83" i="55"/>
  <c r="AI83" i="55"/>
  <c r="AT83" i="55" s="1"/>
  <c r="AJ83" i="55"/>
  <c r="AC83" i="55"/>
  <c r="AK83" i="55"/>
  <c r="AY83" i="55" s="1"/>
  <c r="AD83" i="55"/>
  <c r="AM83" i="55" s="1"/>
  <c r="AE83" i="55"/>
  <c r="AF83" i="55"/>
  <c r="AS83" i="55" s="1"/>
  <c r="AO83" i="56"/>
  <c r="Y95" i="46"/>
  <c r="F95" i="46" s="1"/>
  <c r="AW92" i="46"/>
  <c r="AY93" i="46"/>
  <c r="AU82" i="58"/>
  <c r="AW82" i="58" s="1"/>
  <c r="AT82" i="57"/>
  <c r="AS82" i="55"/>
  <c r="AO83" i="47"/>
  <c r="AY83" i="47"/>
  <c r="S86" i="56"/>
  <c r="I87" i="56"/>
  <c r="G85" i="57"/>
  <c r="U84" i="57"/>
  <c r="AA84" i="57" s="1"/>
  <c r="H85" i="57"/>
  <c r="J85" i="57"/>
  <c r="V85" i="57"/>
  <c r="W85" i="57" s="1"/>
  <c r="Z85" i="57"/>
  <c r="E85" i="57" s="1"/>
  <c r="M85" i="57"/>
  <c r="N85" i="57"/>
  <c r="X85" i="57"/>
  <c r="A86" i="57"/>
  <c r="K85" i="57"/>
  <c r="Y84" i="56"/>
  <c r="Q84" i="55"/>
  <c r="J86" i="47"/>
  <c r="V86" i="47"/>
  <c r="W86" i="47" s="1"/>
  <c r="K86" i="47"/>
  <c r="A87" i="47"/>
  <c r="M86" i="47"/>
  <c r="X86" i="47"/>
  <c r="Z86" i="47"/>
  <c r="E86" i="47" s="1"/>
  <c r="U85" i="47"/>
  <c r="AA85" i="47" s="1"/>
  <c r="H86" i="47"/>
  <c r="N86" i="47"/>
  <c r="G86" i="47"/>
  <c r="AS93" i="46"/>
  <c r="AI85" i="58"/>
  <c r="AJ85" i="58"/>
  <c r="AC85" i="58"/>
  <c r="AK85" i="58"/>
  <c r="AD85" i="58"/>
  <c r="AE85" i="58"/>
  <c r="AM85" i="58" s="1"/>
  <c r="AF85" i="58"/>
  <c r="AG85" i="58"/>
  <c r="AH85" i="58"/>
  <c r="AN85" i="58" s="1"/>
  <c r="AR82" i="57"/>
  <c r="AM82" i="55"/>
  <c r="AP82" i="55" s="1"/>
  <c r="S88" i="47"/>
  <c r="I89" i="47"/>
  <c r="J85" i="55"/>
  <c r="V85" i="55"/>
  <c r="W85" i="55" s="1"/>
  <c r="Y85" i="55" s="1"/>
  <c r="K85" i="55"/>
  <c r="A86" i="55"/>
  <c r="M85" i="55"/>
  <c r="X85" i="55"/>
  <c r="N85" i="55"/>
  <c r="R85" i="55" s="1"/>
  <c r="G85" i="55"/>
  <c r="U84" i="55"/>
  <c r="AA84" i="55" s="1"/>
  <c r="H85" i="55"/>
  <c r="Z85" i="55"/>
  <c r="E85" i="55" s="1"/>
  <c r="D86" i="55"/>
  <c r="B87" i="55"/>
  <c r="AS83" i="56"/>
  <c r="N86" i="58"/>
  <c r="R86" i="58" s="1"/>
  <c r="Z86" i="58"/>
  <c r="E86" i="58" s="1"/>
  <c r="G86" i="58"/>
  <c r="U85" i="58"/>
  <c r="AA85" i="58" s="1"/>
  <c r="H86" i="58"/>
  <c r="X86" i="58"/>
  <c r="A87" i="58"/>
  <c r="J86" i="58"/>
  <c r="K86" i="58"/>
  <c r="M86" i="58"/>
  <c r="Q86" i="58" s="1"/>
  <c r="V86" i="58"/>
  <c r="W86" i="58" s="1"/>
  <c r="AR83" i="47"/>
  <c r="AU83" i="47" s="1"/>
  <c r="AY82" i="55"/>
  <c r="D86" i="46"/>
  <c r="B87" i="46"/>
  <c r="S87" i="55"/>
  <c r="I88" i="55"/>
  <c r="AM82" i="56"/>
  <c r="AP82" i="56" s="1"/>
  <c r="L88" i="54"/>
  <c r="F88" i="54" s="1"/>
  <c r="P88" i="54" s="1"/>
  <c r="AJ84" i="58"/>
  <c r="AC84" i="58"/>
  <c r="AK84" i="58"/>
  <c r="AD84" i="58"/>
  <c r="AR84" i="58" s="1"/>
  <c r="AE84" i="58"/>
  <c r="AM84" i="58" s="1"/>
  <c r="AF84" i="58"/>
  <c r="AG84" i="58"/>
  <c r="AH84" i="58"/>
  <c r="AN84" i="58" s="1"/>
  <c r="AI84" i="58"/>
  <c r="AY82" i="56"/>
  <c r="AN83" i="57"/>
  <c r="AR83" i="57"/>
  <c r="AU83" i="57" s="1"/>
  <c r="Y84" i="57"/>
  <c r="F84" i="57" s="1"/>
  <c r="F84" i="56"/>
  <c r="Y84" i="55"/>
  <c r="F84" i="55" s="1"/>
  <c r="I89" i="58"/>
  <c r="S88" i="58"/>
  <c r="AM93" i="46"/>
  <c r="AP93" i="46" s="1"/>
  <c r="S86" i="57"/>
  <c r="I87" i="57"/>
  <c r="AT83" i="47"/>
  <c r="AS82" i="57"/>
  <c r="AR82" i="55"/>
  <c r="AP83" i="58"/>
  <c r="AW82" i="47"/>
  <c r="AP83" i="56"/>
  <c r="Q95" i="46"/>
  <c r="F85" i="47"/>
  <c r="K89" i="54"/>
  <c r="M89" i="54"/>
  <c r="E89" i="54" s="1"/>
  <c r="H88" i="54"/>
  <c r="N88" i="54" s="1"/>
  <c r="A90" i="54"/>
  <c r="I89" i="54"/>
  <c r="J89" i="54" s="1"/>
  <c r="AU83" i="58"/>
  <c r="AW83" i="58" s="1"/>
  <c r="N96" i="46"/>
  <c r="R96" i="46" s="1"/>
  <c r="Z96" i="46"/>
  <c r="E96" i="46" s="1"/>
  <c r="U95" i="46"/>
  <c r="AA95" i="46" s="1"/>
  <c r="H96" i="46"/>
  <c r="J96" i="46"/>
  <c r="V96" i="46"/>
  <c r="W96" i="46" s="1"/>
  <c r="Y96" i="46" s="1"/>
  <c r="K96" i="46"/>
  <c r="A97" i="46"/>
  <c r="G96" i="46"/>
  <c r="M96" i="46"/>
  <c r="X96" i="46"/>
  <c r="AT93" i="46"/>
  <c r="AU93" i="46" s="1"/>
  <c r="AW93" i="46" s="1"/>
  <c r="D89" i="56"/>
  <c r="B90" i="56"/>
  <c r="AN83" i="47"/>
  <c r="AP83" i="47" s="1"/>
  <c r="AT82" i="55"/>
  <c r="AU82" i="56"/>
  <c r="AW82" i="56" s="1"/>
  <c r="N85" i="56"/>
  <c r="G85" i="56"/>
  <c r="U84" i="56"/>
  <c r="AA84" i="56" s="1"/>
  <c r="H85" i="56"/>
  <c r="M85" i="56"/>
  <c r="X85" i="56"/>
  <c r="J85" i="56"/>
  <c r="K85" i="56"/>
  <c r="A86" i="56"/>
  <c r="V85" i="56"/>
  <c r="W85" i="56" s="1"/>
  <c r="Y85" i="56" s="1"/>
  <c r="Z85" i="56"/>
  <c r="E85" i="56" s="1"/>
  <c r="F85" i="56" s="1"/>
  <c r="AR83" i="56"/>
  <c r="AU83" i="56" s="1"/>
  <c r="AW83" i="56" s="1"/>
  <c r="AY82" i="57"/>
  <c r="AO82" i="57"/>
  <c r="AP82" i="57" s="1"/>
  <c r="AH95" i="46" l="1"/>
  <c r="AI95" i="46"/>
  <c r="AJ95" i="46"/>
  <c r="AD95" i="46"/>
  <c r="AE95" i="46"/>
  <c r="AF95" i="46"/>
  <c r="AC95" i="46"/>
  <c r="AR95" i="46" s="1"/>
  <c r="AG95" i="46"/>
  <c r="AK95" i="46"/>
  <c r="AY95" i="46" s="1"/>
  <c r="AF84" i="55"/>
  <c r="AG84" i="55"/>
  <c r="AN84" i="55" s="1"/>
  <c r="AH84" i="55"/>
  <c r="AI84" i="55"/>
  <c r="AT84" i="55" s="1"/>
  <c r="AJ84" i="55"/>
  <c r="AC84" i="55"/>
  <c r="AR84" i="55" s="1"/>
  <c r="AK84" i="55"/>
  <c r="AY84" i="55" s="1"/>
  <c r="AD84" i="55"/>
  <c r="AM84" i="55" s="1"/>
  <c r="AE84" i="55"/>
  <c r="AC84" i="57"/>
  <c r="AK84" i="57"/>
  <c r="AD84" i="57"/>
  <c r="AR84" i="57" s="1"/>
  <c r="AE84" i="57"/>
  <c r="AF84" i="57"/>
  <c r="AJ84" i="57"/>
  <c r="AI84" i="57"/>
  <c r="AH84" i="57"/>
  <c r="AG84" i="57"/>
  <c r="Q96" i="46"/>
  <c r="F96" i="46"/>
  <c r="AF85" i="47"/>
  <c r="AG85" i="47"/>
  <c r="AS85" i="47" s="1"/>
  <c r="AH85" i="47"/>
  <c r="AJ85" i="47"/>
  <c r="AT85" i="47" s="1"/>
  <c r="AD85" i="47"/>
  <c r="AC85" i="47"/>
  <c r="AI85" i="47"/>
  <c r="AK85" i="47"/>
  <c r="AE85" i="47"/>
  <c r="AM85" i="47" s="1"/>
  <c r="AI84" i="56"/>
  <c r="AT84" i="56" s="1"/>
  <c r="AJ84" i="56"/>
  <c r="AO84" i="56" s="1"/>
  <c r="AC84" i="56"/>
  <c r="AR84" i="56" s="1"/>
  <c r="AK84" i="56"/>
  <c r="AD84" i="56"/>
  <c r="AM84" i="56" s="1"/>
  <c r="AE84" i="56"/>
  <c r="AH84" i="56"/>
  <c r="AF84" i="56"/>
  <c r="AG84" i="56"/>
  <c r="AN84" i="56" s="1"/>
  <c r="S89" i="47"/>
  <c r="I90" i="47"/>
  <c r="AR85" i="58"/>
  <c r="Q85" i="57"/>
  <c r="AO83" i="55"/>
  <c r="N97" i="46"/>
  <c r="Z97" i="46"/>
  <c r="E97" i="46" s="1"/>
  <c r="F97" i="46" s="1"/>
  <c r="U96" i="46"/>
  <c r="AA96" i="46" s="1"/>
  <c r="H97" i="46"/>
  <c r="J97" i="46"/>
  <c r="V97" i="46"/>
  <c r="W97" i="46" s="1"/>
  <c r="Y97" i="46" s="1"/>
  <c r="K97" i="46"/>
  <c r="A98" i="46"/>
  <c r="G97" i="46"/>
  <c r="M97" i="46"/>
  <c r="Q97" i="46" s="1"/>
  <c r="X97" i="46"/>
  <c r="AW83" i="57"/>
  <c r="Y85" i="57"/>
  <c r="AY84" i="47"/>
  <c r="AO84" i="47"/>
  <c r="Q85" i="56"/>
  <c r="L89" i="54"/>
  <c r="AY84" i="58"/>
  <c r="AO84" i="58"/>
  <c r="AP84" i="58" s="1"/>
  <c r="D87" i="46"/>
  <c r="B88" i="46"/>
  <c r="M87" i="58"/>
  <c r="X87" i="58"/>
  <c r="N87" i="58"/>
  <c r="Z87" i="58"/>
  <c r="E87" i="58" s="1"/>
  <c r="G87" i="58"/>
  <c r="U86" i="58"/>
  <c r="AA86" i="58" s="1"/>
  <c r="H87" i="58"/>
  <c r="V87" i="58"/>
  <c r="W87" i="58" s="1"/>
  <c r="Y87" i="58" s="1"/>
  <c r="A88" i="58"/>
  <c r="J87" i="58"/>
  <c r="K87" i="58"/>
  <c r="D87" i="55"/>
  <c r="B88" i="55"/>
  <c r="Q85" i="55"/>
  <c r="AU82" i="57"/>
  <c r="AW82" i="57" s="1"/>
  <c r="AT85" i="58"/>
  <c r="AN83" i="55"/>
  <c r="F85" i="57"/>
  <c r="D90" i="56"/>
  <c r="B91" i="56"/>
  <c r="M90" i="54"/>
  <c r="E90" i="54" s="1"/>
  <c r="F90" i="54" s="1"/>
  <c r="P90" i="54" s="1"/>
  <c r="I90" i="54"/>
  <c r="J90" i="54" s="1"/>
  <c r="L90" i="54" s="1"/>
  <c r="K90" i="54"/>
  <c r="H89" i="54"/>
  <c r="N89" i="54" s="1"/>
  <c r="A91" i="54"/>
  <c r="J86" i="55"/>
  <c r="V86" i="55"/>
  <c r="W86" i="55" s="1"/>
  <c r="K86" i="55"/>
  <c r="A87" i="55"/>
  <c r="M86" i="55"/>
  <c r="X86" i="55"/>
  <c r="N86" i="55"/>
  <c r="R86" i="55" s="1"/>
  <c r="G86" i="55"/>
  <c r="H86" i="55"/>
  <c r="U85" i="55"/>
  <c r="AA85" i="55" s="1"/>
  <c r="Z86" i="55"/>
  <c r="E86" i="55" s="1"/>
  <c r="Q86" i="47"/>
  <c r="D87" i="54"/>
  <c r="B88" i="54"/>
  <c r="AM94" i="46"/>
  <c r="AH85" i="56"/>
  <c r="AI85" i="56"/>
  <c r="AT85" i="56" s="1"/>
  <c r="AJ85" i="56"/>
  <c r="AC85" i="56"/>
  <c r="AK85" i="56"/>
  <c r="AD85" i="56"/>
  <c r="AG85" i="56"/>
  <c r="AF85" i="56"/>
  <c r="AS85" i="56" s="1"/>
  <c r="AE85" i="56"/>
  <c r="AT84" i="58"/>
  <c r="F85" i="55"/>
  <c r="AS85" i="58"/>
  <c r="J87" i="47"/>
  <c r="V87" i="47"/>
  <c r="W87" i="47" s="1"/>
  <c r="K87" i="47"/>
  <c r="A88" i="47"/>
  <c r="N87" i="47"/>
  <c r="G87" i="47"/>
  <c r="U86" i="47"/>
  <c r="AA86" i="47" s="1"/>
  <c r="X87" i="47"/>
  <c r="M87" i="47"/>
  <c r="H87" i="47"/>
  <c r="Z87" i="47"/>
  <c r="E87" i="47" s="1"/>
  <c r="Z86" i="57"/>
  <c r="E86" i="57" s="1"/>
  <c r="F86" i="57" s="1"/>
  <c r="G86" i="57"/>
  <c r="U85" i="57"/>
  <c r="AA85" i="57" s="1"/>
  <c r="H86" i="57"/>
  <c r="N86" i="57"/>
  <c r="M86" i="57"/>
  <c r="V86" i="57"/>
  <c r="W86" i="57" s="1"/>
  <c r="Y86" i="57" s="1"/>
  <c r="X86" i="57"/>
  <c r="A87" i="57"/>
  <c r="K86" i="57"/>
  <c r="J86" i="57"/>
  <c r="AP83" i="55"/>
  <c r="AN84" i="47"/>
  <c r="AP84" i="47" s="1"/>
  <c r="AW84" i="47" s="1"/>
  <c r="AO94" i="46"/>
  <c r="S88" i="55"/>
  <c r="I89" i="55"/>
  <c r="F89" i="54"/>
  <c r="P89" i="54" s="1"/>
  <c r="AU82" i="55"/>
  <c r="AW82" i="55" s="1"/>
  <c r="I90" i="58"/>
  <c r="S89" i="58"/>
  <c r="AW83" i="47"/>
  <c r="S87" i="57"/>
  <c r="I88" i="57"/>
  <c r="AY85" i="58"/>
  <c r="AO85" i="58"/>
  <c r="M86" i="56"/>
  <c r="Q86" i="56" s="1"/>
  <c r="X86" i="56"/>
  <c r="N86" i="56"/>
  <c r="G86" i="56"/>
  <c r="U85" i="56"/>
  <c r="AA85" i="56" s="1"/>
  <c r="H86" i="56"/>
  <c r="K86" i="56"/>
  <c r="A87" i="56"/>
  <c r="V86" i="56"/>
  <c r="W86" i="56" s="1"/>
  <c r="Y86" i="56" s="1"/>
  <c r="J86" i="56"/>
  <c r="Z86" i="56"/>
  <c r="E86" i="56" s="1"/>
  <c r="R85" i="56"/>
  <c r="AS84" i="58"/>
  <c r="AU84" i="58" s="1"/>
  <c r="Y86" i="58"/>
  <c r="F86" i="58" s="1"/>
  <c r="AP85" i="58"/>
  <c r="R86" i="47"/>
  <c r="Y86" i="47"/>
  <c r="F86" i="47" s="1"/>
  <c r="R85" i="57"/>
  <c r="I88" i="56"/>
  <c r="S87" i="56"/>
  <c r="AR83" i="55"/>
  <c r="AU83" i="55" s="1"/>
  <c r="AW83" i="55" s="1"/>
  <c r="AE86" i="47" l="1"/>
  <c r="AF86" i="47"/>
  <c r="AG86" i="47"/>
  <c r="AI86" i="47"/>
  <c r="AC86" i="47"/>
  <c r="AK86" i="47"/>
  <c r="AD86" i="47"/>
  <c r="AR86" i="47" s="1"/>
  <c r="AJ86" i="47"/>
  <c r="AT86" i="47" s="1"/>
  <c r="AH86" i="47"/>
  <c r="AN86" i="47" s="1"/>
  <c r="AW84" i="58"/>
  <c r="AH86" i="58"/>
  <c r="AI86" i="58"/>
  <c r="AJ86" i="58"/>
  <c r="AT86" i="58" s="1"/>
  <c r="AC86" i="58"/>
  <c r="AK86" i="58"/>
  <c r="AD86" i="58"/>
  <c r="AE86" i="58"/>
  <c r="AM86" i="58" s="1"/>
  <c r="AF86" i="58"/>
  <c r="AG86" i="58"/>
  <c r="K87" i="56"/>
  <c r="A88" i="56"/>
  <c r="M87" i="56"/>
  <c r="X87" i="56"/>
  <c r="N87" i="56"/>
  <c r="G87" i="56"/>
  <c r="J87" i="56"/>
  <c r="V87" i="56"/>
  <c r="W87" i="56" s="1"/>
  <c r="U86" i="56"/>
  <c r="AA86" i="56" s="1"/>
  <c r="H87" i="56"/>
  <c r="Z87" i="56"/>
  <c r="E87" i="56" s="1"/>
  <c r="R87" i="47"/>
  <c r="A92" i="54"/>
  <c r="H90" i="54"/>
  <c r="N90" i="54" s="1"/>
  <c r="I91" i="54"/>
  <c r="J91" i="54" s="1"/>
  <c r="L91" i="54" s="1"/>
  <c r="K91" i="54"/>
  <c r="M91" i="54"/>
  <c r="E91" i="54" s="1"/>
  <c r="K88" i="58"/>
  <c r="A89" i="58"/>
  <c r="M88" i="58"/>
  <c r="Q88" i="58" s="1"/>
  <c r="X88" i="58"/>
  <c r="N88" i="58"/>
  <c r="Z88" i="58"/>
  <c r="E88" i="58" s="1"/>
  <c r="G88" i="58"/>
  <c r="V88" i="58"/>
  <c r="W88" i="58" s="1"/>
  <c r="H88" i="58"/>
  <c r="J88" i="58"/>
  <c r="U87" i="58"/>
  <c r="AA87" i="58" s="1"/>
  <c r="Q87" i="58"/>
  <c r="R97" i="46"/>
  <c r="AN85" i="47"/>
  <c r="AT84" i="57"/>
  <c r="AN95" i="46"/>
  <c r="N87" i="57"/>
  <c r="Z87" i="57"/>
  <c r="E87" i="57" s="1"/>
  <c r="G87" i="57"/>
  <c r="U86" i="57"/>
  <c r="AA86" i="57" s="1"/>
  <c r="H87" i="57"/>
  <c r="M87" i="57"/>
  <c r="X87" i="57"/>
  <c r="V87" i="57"/>
  <c r="W87" i="57" s="1"/>
  <c r="A88" i="57"/>
  <c r="K87" i="57"/>
  <c r="J87" i="57"/>
  <c r="D88" i="46"/>
  <c r="B89" i="46"/>
  <c r="N98" i="46"/>
  <c r="Z98" i="46"/>
  <c r="E98" i="46" s="1"/>
  <c r="U97" i="46"/>
  <c r="AA97" i="46" s="1"/>
  <c r="H98" i="46"/>
  <c r="J98" i="46"/>
  <c r="V98" i="46"/>
  <c r="W98" i="46" s="1"/>
  <c r="Y98" i="46" s="1"/>
  <c r="K98" i="46"/>
  <c r="A99" i="46"/>
  <c r="X98" i="46"/>
  <c r="M98" i="46"/>
  <c r="G98" i="46"/>
  <c r="AU84" i="55"/>
  <c r="I91" i="58"/>
  <c r="S90" i="58"/>
  <c r="U87" i="47"/>
  <c r="AA87" i="47" s="1"/>
  <c r="H88" i="47"/>
  <c r="J88" i="47"/>
  <c r="V88" i="47"/>
  <c r="W88" i="47" s="1"/>
  <c r="M88" i="47"/>
  <c r="Q88" i="47" s="1"/>
  <c r="X88" i="47"/>
  <c r="Z88" i="47"/>
  <c r="E88" i="47" s="1"/>
  <c r="A89" i="47"/>
  <c r="G88" i="47"/>
  <c r="N88" i="47"/>
  <c r="R88" i="47" s="1"/>
  <c r="K88" i="47"/>
  <c r="AP94" i="46"/>
  <c r="AW94" i="46" s="1"/>
  <c r="S88" i="57"/>
  <c r="I89" i="57"/>
  <c r="S89" i="55"/>
  <c r="I90" i="55"/>
  <c r="AN85" i="56"/>
  <c r="D88" i="54"/>
  <c r="B89" i="54"/>
  <c r="AS84" i="56"/>
  <c r="AU84" i="56" s="1"/>
  <c r="AW84" i="56" s="1"/>
  <c r="AP85" i="47"/>
  <c r="AM84" i="57"/>
  <c r="AP84" i="57" s="1"/>
  <c r="AO84" i="55"/>
  <c r="AS95" i="46"/>
  <c r="Y87" i="47"/>
  <c r="F87" i="47" s="1"/>
  <c r="AM85" i="56"/>
  <c r="Q86" i="55"/>
  <c r="AO85" i="47"/>
  <c r="AY85" i="47"/>
  <c r="AH96" i="46"/>
  <c r="AI96" i="46"/>
  <c r="AJ96" i="46"/>
  <c r="AD96" i="46"/>
  <c r="AM96" i="46" s="1"/>
  <c r="AE96" i="46"/>
  <c r="AF96" i="46"/>
  <c r="AC96" i="46"/>
  <c r="AG96" i="46"/>
  <c r="AK96" i="46"/>
  <c r="AY96" i="46" s="1"/>
  <c r="Q86" i="57"/>
  <c r="Q87" i="47"/>
  <c r="AY85" i="56"/>
  <c r="U86" i="55"/>
  <c r="AA86" i="55" s="1"/>
  <c r="H87" i="55"/>
  <c r="J87" i="55"/>
  <c r="V87" i="55"/>
  <c r="W87" i="55" s="1"/>
  <c r="Y87" i="55" s="1"/>
  <c r="K87" i="55"/>
  <c r="A88" i="55"/>
  <c r="M87" i="55"/>
  <c r="X87" i="55"/>
  <c r="N87" i="55"/>
  <c r="G87" i="55"/>
  <c r="Z87" i="55"/>
  <c r="E87" i="55" s="1"/>
  <c r="D88" i="55"/>
  <c r="B89" i="55"/>
  <c r="AY84" i="57"/>
  <c r="AO84" i="57"/>
  <c r="AM95" i="46"/>
  <c r="AI86" i="57"/>
  <c r="AJ86" i="57"/>
  <c r="AT86" i="57" s="1"/>
  <c r="AC86" i="57"/>
  <c r="AK86" i="57"/>
  <c r="AD86" i="57"/>
  <c r="AH86" i="57"/>
  <c r="AN86" i="57" s="1"/>
  <c r="AE86" i="57"/>
  <c r="AM86" i="57" s="1"/>
  <c r="AF86" i="57"/>
  <c r="AG86" i="57"/>
  <c r="F86" i="56"/>
  <c r="R86" i="57"/>
  <c r="AR85" i="56"/>
  <c r="AU85" i="56" s="1"/>
  <c r="B92" i="56"/>
  <c r="D91" i="56"/>
  <c r="F87" i="58"/>
  <c r="AU85" i="58"/>
  <c r="AW85" i="58" s="1"/>
  <c r="AP84" i="56"/>
  <c r="AS84" i="57"/>
  <c r="AU84" i="57" s="1"/>
  <c r="AW84" i="57" s="1"/>
  <c r="AO95" i="46"/>
  <c r="I89" i="56"/>
  <c r="S88" i="56"/>
  <c r="R86" i="56"/>
  <c r="AE85" i="55"/>
  <c r="AF85" i="55"/>
  <c r="AG85" i="55"/>
  <c r="AH85" i="55"/>
  <c r="AI85" i="55"/>
  <c r="AT85" i="55" s="1"/>
  <c r="AJ85" i="55"/>
  <c r="AC85" i="55"/>
  <c r="AK85" i="55"/>
  <c r="AD85" i="55"/>
  <c r="AM85" i="55" s="1"/>
  <c r="AO85" i="56"/>
  <c r="Y86" i="55"/>
  <c r="F86" i="55" s="1"/>
  <c r="R87" i="58"/>
  <c r="S90" i="47"/>
  <c r="I91" i="47"/>
  <c r="AY84" i="56"/>
  <c r="AR85" i="47"/>
  <c r="AU85" i="47" s="1"/>
  <c r="AW85" i="47" s="1"/>
  <c r="AN84" i="57"/>
  <c r="AS84" i="55"/>
  <c r="AT95" i="46"/>
  <c r="AU95" i="46" s="1"/>
  <c r="AJ85" i="57"/>
  <c r="AT85" i="57" s="1"/>
  <c r="AC85" i="57"/>
  <c r="AK85" i="57"/>
  <c r="AD85" i="57"/>
  <c r="AE85" i="57"/>
  <c r="AM85" i="57" s="1"/>
  <c r="AI85" i="57"/>
  <c r="AH85" i="57"/>
  <c r="AF85" i="57"/>
  <c r="AG85" i="57"/>
  <c r="AS85" i="57" s="1"/>
  <c r="AH97" i="46"/>
  <c r="AI97" i="46"/>
  <c r="AJ97" i="46"/>
  <c r="AD97" i="46"/>
  <c r="AM97" i="46" s="1"/>
  <c r="AE97" i="46"/>
  <c r="AF97" i="46"/>
  <c r="AG97" i="46"/>
  <c r="AK97" i="46"/>
  <c r="AC97" i="46"/>
  <c r="AR97" i="46" s="1"/>
  <c r="AP84" i="55"/>
  <c r="AD86" i="55" l="1"/>
  <c r="AM86" i="55" s="1"/>
  <c r="AE86" i="55"/>
  <c r="AF86" i="55"/>
  <c r="AG86" i="55"/>
  <c r="AH86" i="55"/>
  <c r="AI86" i="55"/>
  <c r="AT86" i="55" s="1"/>
  <c r="AJ86" i="55"/>
  <c r="AC86" i="55"/>
  <c r="AK86" i="55"/>
  <c r="AY86" i="55" s="1"/>
  <c r="AD87" i="47"/>
  <c r="AE87" i="47"/>
  <c r="AM87" i="47" s="1"/>
  <c r="AF87" i="47"/>
  <c r="AH87" i="47"/>
  <c r="AN87" i="47" s="1"/>
  <c r="AJ87" i="47"/>
  <c r="AT87" i="47" s="1"/>
  <c r="AC87" i="47"/>
  <c r="AG87" i="47"/>
  <c r="AS87" i="47" s="1"/>
  <c r="AK87" i="47"/>
  <c r="AI87" i="47"/>
  <c r="Q87" i="55"/>
  <c r="AR85" i="57"/>
  <c r="AU85" i="57" s="1"/>
  <c r="AW85" i="57" s="1"/>
  <c r="D92" i="56"/>
  <c r="B93" i="56"/>
  <c r="G88" i="55"/>
  <c r="U87" i="55"/>
  <c r="AA87" i="55" s="1"/>
  <c r="H88" i="55"/>
  <c r="J88" i="55"/>
  <c r="V88" i="55"/>
  <c r="W88" i="55" s="1"/>
  <c r="K88" i="55"/>
  <c r="A89" i="55"/>
  <c r="M88" i="55"/>
  <c r="X88" i="55"/>
  <c r="N88" i="55"/>
  <c r="Z88" i="55"/>
  <c r="E88" i="55" s="1"/>
  <c r="AO96" i="46"/>
  <c r="AT97" i="46"/>
  <c r="AY85" i="57"/>
  <c r="AO85" i="57"/>
  <c r="S91" i="47"/>
  <c r="I92" i="47"/>
  <c r="AO85" i="55"/>
  <c r="I90" i="56"/>
  <c r="S89" i="56"/>
  <c r="AR86" i="57"/>
  <c r="D89" i="55"/>
  <c r="B90" i="55"/>
  <c r="AT96" i="46"/>
  <c r="S90" i="55"/>
  <c r="I91" i="55"/>
  <c r="G89" i="47"/>
  <c r="U88" i="47"/>
  <c r="AA88" i="47" s="1"/>
  <c r="H89" i="47"/>
  <c r="K89" i="47"/>
  <c r="A90" i="47"/>
  <c r="N89" i="47"/>
  <c r="X89" i="47"/>
  <c r="Z89" i="47"/>
  <c r="E89" i="47" s="1"/>
  <c r="J89" i="47"/>
  <c r="V89" i="47"/>
  <c r="W89" i="47" s="1"/>
  <c r="M89" i="47"/>
  <c r="H91" i="54"/>
  <c r="N91" i="54" s="1"/>
  <c r="M92" i="54"/>
  <c r="E92" i="54" s="1"/>
  <c r="A93" i="54"/>
  <c r="I92" i="54"/>
  <c r="J92" i="54" s="1"/>
  <c r="L92" i="54" s="1"/>
  <c r="K92" i="54"/>
  <c r="R87" i="56"/>
  <c r="AR86" i="58"/>
  <c r="F88" i="47"/>
  <c r="S91" i="58"/>
  <c r="I92" i="58"/>
  <c r="I90" i="57"/>
  <c r="S89" i="57"/>
  <c r="J89" i="58"/>
  <c r="K89" i="58"/>
  <c r="A90" i="58"/>
  <c r="M89" i="58"/>
  <c r="X89" i="58"/>
  <c r="N89" i="58"/>
  <c r="R89" i="58" s="1"/>
  <c r="Z89" i="58"/>
  <c r="E89" i="58" s="1"/>
  <c r="G89" i="58"/>
  <c r="H89" i="58"/>
  <c r="U88" i="58"/>
  <c r="AA88" i="58" s="1"/>
  <c r="V89" i="58"/>
  <c r="W89" i="58" s="1"/>
  <c r="Y89" i="58" s="1"/>
  <c r="Q87" i="56"/>
  <c r="AY86" i="47"/>
  <c r="AO86" i="47"/>
  <c r="AO86" i="57"/>
  <c r="AY86" i="57"/>
  <c r="AY86" i="58"/>
  <c r="AO86" i="58"/>
  <c r="AP86" i="58" s="1"/>
  <c r="AN96" i="46"/>
  <c r="AP96" i="46" s="1"/>
  <c r="AN85" i="55"/>
  <c r="AW84" i="55"/>
  <c r="M88" i="57"/>
  <c r="X88" i="57"/>
  <c r="N88" i="57"/>
  <c r="Z88" i="57"/>
  <c r="E88" i="57" s="1"/>
  <c r="G88" i="57"/>
  <c r="K88" i="57"/>
  <c r="A89" i="57"/>
  <c r="U87" i="57"/>
  <c r="AA87" i="57" s="1"/>
  <c r="V88" i="57"/>
  <c r="W88" i="57" s="1"/>
  <c r="H88" i="57"/>
  <c r="J88" i="57"/>
  <c r="R87" i="57"/>
  <c r="J88" i="56"/>
  <c r="V88" i="56"/>
  <c r="W88" i="56" s="1"/>
  <c r="K88" i="56"/>
  <c r="A89" i="56"/>
  <c r="M88" i="56"/>
  <c r="X88" i="56"/>
  <c r="N88" i="56"/>
  <c r="G88" i="56"/>
  <c r="U87" i="56"/>
  <c r="AA87" i="56" s="1"/>
  <c r="H88" i="56"/>
  <c r="Z88" i="56"/>
  <c r="E88" i="56" s="1"/>
  <c r="AU97" i="46"/>
  <c r="AW97" i="46" s="1"/>
  <c r="AY97" i="46"/>
  <c r="F87" i="55"/>
  <c r="AN97" i="46"/>
  <c r="AG86" i="56"/>
  <c r="AH86" i="56"/>
  <c r="AI86" i="56"/>
  <c r="AT86" i="56" s="1"/>
  <c r="AJ86" i="56"/>
  <c r="AC86" i="56"/>
  <c r="AR86" i="56" s="1"/>
  <c r="AK86" i="56"/>
  <c r="AF86" i="56"/>
  <c r="AD86" i="56"/>
  <c r="AE86" i="56"/>
  <c r="AR96" i="46"/>
  <c r="AU96" i="46" s="1"/>
  <c r="AS97" i="46"/>
  <c r="AN85" i="57"/>
  <c r="AS85" i="55"/>
  <c r="AS86" i="57"/>
  <c r="R87" i="55"/>
  <c r="AS96" i="46"/>
  <c r="D89" i="54"/>
  <c r="B90" i="54"/>
  <c r="Y88" i="47"/>
  <c r="Y87" i="57"/>
  <c r="F87" i="57" s="1"/>
  <c r="Y88" i="58"/>
  <c r="F91" i="54"/>
  <c r="P91" i="54" s="1"/>
  <c r="AP85" i="55"/>
  <c r="AG87" i="58"/>
  <c r="AH87" i="58"/>
  <c r="AN87" i="58" s="1"/>
  <c r="AI87" i="58"/>
  <c r="AJ87" i="58"/>
  <c r="AC87" i="58"/>
  <c r="AK87" i="58"/>
  <c r="AD87" i="58"/>
  <c r="AR87" i="58" s="1"/>
  <c r="AE87" i="58"/>
  <c r="AM87" i="58" s="1"/>
  <c r="AF87" i="58"/>
  <c r="AP95" i="46"/>
  <c r="AW95" i="46" s="1"/>
  <c r="AP85" i="56"/>
  <c r="AW85" i="56" s="1"/>
  <c r="Q98" i="46"/>
  <c r="F98" i="46"/>
  <c r="Y87" i="56"/>
  <c r="F87" i="56" s="1"/>
  <c r="AS86" i="58"/>
  <c r="AN86" i="58"/>
  <c r="AS86" i="47"/>
  <c r="AU86" i="47" s="1"/>
  <c r="AW86" i="47" s="1"/>
  <c r="AP85" i="57"/>
  <c r="AP86" i="57"/>
  <c r="R98" i="46"/>
  <c r="Q87" i="57"/>
  <c r="F88" i="58"/>
  <c r="AP97" i="46"/>
  <c r="AY85" i="55"/>
  <c r="AO97" i="46"/>
  <c r="AR85" i="55"/>
  <c r="AU85" i="55" s="1"/>
  <c r="AW85" i="55" s="1"/>
  <c r="N99" i="46"/>
  <c r="R99" i="46" s="1"/>
  <c r="Z99" i="46"/>
  <c r="E99" i="46" s="1"/>
  <c r="U98" i="46"/>
  <c r="AA98" i="46" s="1"/>
  <c r="H99" i="46"/>
  <c r="J99" i="46"/>
  <c r="V99" i="46"/>
  <c r="W99" i="46" s="1"/>
  <c r="K99" i="46"/>
  <c r="A100" i="46"/>
  <c r="M99" i="46"/>
  <c r="Q99" i="46" s="1"/>
  <c r="X99" i="46"/>
  <c r="G99" i="46"/>
  <c r="D89" i="46"/>
  <c r="B90" i="46"/>
  <c r="R88" i="58"/>
  <c r="AM86" i="47"/>
  <c r="AP86" i="47" s="1"/>
  <c r="AF87" i="56" l="1"/>
  <c r="AG87" i="56"/>
  <c r="AH87" i="56"/>
  <c r="AI87" i="56"/>
  <c r="AT87" i="56" s="1"/>
  <c r="AJ87" i="56"/>
  <c r="AO87" i="56" s="1"/>
  <c r="AE87" i="56"/>
  <c r="AC87" i="56"/>
  <c r="AR87" i="56" s="1"/>
  <c r="AD87" i="56"/>
  <c r="AK87" i="56"/>
  <c r="AH87" i="57"/>
  <c r="AI87" i="57"/>
  <c r="AJ87" i="57"/>
  <c r="AC87" i="57"/>
  <c r="AK87" i="57"/>
  <c r="AG87" i="57"/>
  <c r="AS87" i="57" s="1"/>
  <c r="AD87" i="57"/>
  <c r="AR87" i="57" s="1"/>
  <c r="AE87" i="57"/>
  <c r="AF87" i="57"/>
  <c r="AT87" i="58"/>
  <c r="Y88" i="56"/>
  <c r="Q89" i="58"/>
  <c r="F92" i="54"/>
  <c r="P92" i="54" s="1"/>
  <c r="Z90" i="47"/>
  <c r="E90" i="47" s="1"/>
  <c r="G90" i="47"/>
  <c r="U89" i="47"/>
  <c r="AA89" i="47" s="1"/>
  <c r="H90" i="47"/>
  <c r="J90" i="47"/>
  <c r="V90" i="47"/>
  <c r="W90" i="47" s="1"/>
  <c r="M90" i="47"/>
  <c r="Q90" i="47" s="1"/>
  <c r="X90" i="47"/>
  <c r="A91" i="47"/>
  <c r="K90" i="47"/>
  <c r="N90" i="47"/>
  <c r="R90" i="47" s="1"/>
  <c r="B91" i="55"/>
  <c r="D90" i="55"/>
  <c r="G89" i="55"/>
  <c r="U88" i="55"/>
  <c r="AA88" i="55" s="1"/>
  <c r="H89" i="55"/>
  <c r="J89" i="55"/>
  <c r="V89" i="55"/>
  <c r="W89" i="55" s="1"/>
  <c r="K89" i="55"/>
  <c r="A90" i="55"/>
  <c r="M89" i="55"/>
  <c r="X89" i="55"/>
  <c r="N89" i="55"/>
  <c r="Z89" i="55"/>
  <c r="E89" i="55" s="1"/>
  <c r="AO86" i="55"/>
  <c r="AN86" i="56"/>
  <c r="Q89" i="47"/>
  <c r="AU86" i="57"/>
  <c r="AW86" i="57" s="1"/>
  <c r="Y88" i="55"/>
  <c r="AW96" i="46"/>
  <c r="N100" i="46"/>
  <c r="R100" i="46" s="1"/>
  <c r="Z100" i="46"/>
  <c r="E100" i="46" s="1"/>
  <c r="F100" i="46" s="1"/>
  <c r="U99" i="46"/>
  <c r="AA99" i="46" s="1"/>
  <c r="H100" i="46"/>
  <c r="J100" i="46"/>
  <c r="V100" i="46"/>
  <c r="W100" i="46" s="1"/>
  <c r="Y100" i="46" s="1"/>
  <c r="K100" i="46"/>
  <c r="A101" i="46"/>
  <c r="G100" i="46"/>
  <c r="M100" i="46"/>
  <c r="Q100" i="46" s="1"/>
  <c r="X100" i="46"/>
  <c r="AS87" i="58"/>
  <c r="AM86" i="56"/>
  <c r="R88" i="56"/>
  <c r="R88" i="57"/>
  <c r="AU86" i="58"/>
  <c r="AW86" i="58" s="1"/>
  <c r="Y89" i="47"/>
  <c r="F89" i="47" s="1"/>
  <c r="AN86" i="55"/>
  <c r="AP86" i="55" s="1"/>
  <c r="AC88" i="47"/>
  <c r="AK88" i="47"/>
  <c r="AD88" i="47"/>
  <c r="AR88" i="47" s="1"/>
  <c r="AE88" i="47"/>
  <c r="AM88" i="47" s="1"/>
  <c r="AG88" i="47"/>
  <c r="AI88" i="47"/>
  <c r="AF88" i="47"/>
  <c r="AH88" i="47"/>
  <c r="AN88" i="47" s="1"/>
  <c r="AJ88" i="47"/>
  <c r="Y99" i="46"/>
  <c r="F99" i="46" s="1"/>
  <c r="AS86" i="56"/>
  <c r="AC87" i="55"/>
  <c r="AK87" i="55"/>
  <c r="AD87" i="55"/>
  <c r="AE87" i="55"/>
  <c r="AF87" i="55"/>
  <c r="AG87" i="55"/>
  <c r="AH87" i="55"/>
  <c r="AI87" i="55"/>
  <c r="AJ87" i="55"/>
  <c r="S90" i="56"/>
  <c r="I91" i="56"/>
  <c r="F88" i="55"/>
  <c r="AS86" i="55"/>
  <c r="J90" i="58"/>
  <c r="K90" i="58"/>
  <c r="A91" i="58"/>
  <c r="M90" i="58"/>
  <c r="Q90" i="58" s="1"/>
  <c r="X90" i="58"/>
  <c r="N90" i="58"/>
  <c r="R90" i="58" s="1"/>
  <c r="G90" i="58"/>
  <c r="H90" i="58"/>
  <c r="U89" i="58"/>
  <c r="AA89" i="58" s="1"/>
  <c r="Z90" i="58"/>
  <c r="E90" i="58" s="1"/>
  <c r="V90" i="58"/>
  <c r="W90" i="58" s="1"/>
  <c r="D90" i="46"/>
  <c r="B91" i="46"/>
  <c r="AU87" i="58"/>
  <c r="AY86" i="56"/>
  <c r="Q88" i="56"/>
  <c r="Y88" i="57"/>
  <c r="F88" i="57" s="1"/>
  <c r="Q88" i="57"/>
  <c r="F89" i="58"/>
  <c r="S91" i="55"/>
  <c r="I92" i="55"/>
  <c r="R88" i="55"/>
  <c r="AR87" i="47"/>
  <c r="AU87" i="47" s="1"/>
  <c r="D90" i="54"/>
  <c r="B91" i="54"/>
  <c r="J89" i="56"/>
  <c r="V89" i="56"/>
  <c r="W89" i="56" s="1"/>
  <c r="Y89" i="56" s="1"/>
  <c r="K89" i="56"/>
  <c r="A90" i="56"/>
  <c r="M89" i="56"/>
  <c r="X89" i="56"/>
  <c r="N89" i="56"/>
  <c r="U88" i="56"/>
  <c r="AA88" i="56" s="1"/>
  <c r="H89" i="56"/>
  <c r="G89" i="56"/>
  <c r="Z89" i="56"/>
  <c r="E89" i="56" s="1"/>
  <c r="F89" i="56" s="1"/>
  <c r="I91" i="57"/>
  <c r="S90" i="57"/>
  <c r="S92" i="47"/>
  <c r="I93" i="47"/>
  <c r="AY87" i="47"/>
  <c r="AO87" i="47"/>
  <c r="AP87" i="47" s="1"/>
  <c r="AF88" i="58"/>
  <c r="AG88" i="58"/>
  <c r="AS88" i="58" s="1"/>
  <c r="AH88" i="58"/>
  <c r="AI88" i="58"/>
  <c r="AJ88" i="58"/>
  <c r="AT88" i="58" s="1"/>
  <c r="AC88" i="58"/>
  <c r="AD88" i="58"/>
  <c r="AR88" i="58" s="1"/>
  <c r="AE88" i="58"/>
  <c r="AM88" i="58" s="1"/>
  <c r="AK88" i="58"/>
  <c r="AY87" i="58"/>
  <c r="AO87" i="58"/>
  <c r="AP87" i="58" s="1"/>
  <c r="AU86" i="56"/>
  <c r="AH98" i="46"/>
  <c r="AI98" i="46"/>
  <c r="AJ98" i="46"/>
  <c r="AO98" i="46" s="1"/>
  <c r="AD98" i="46"/>
  <c r="AE98" i="46"/>
  <c r="AF98" i="46"/>
  <c r="AS98" i="46" s="1"/>
  <c r="AC98" i="46"/>
  <c r="AG98" i="46"/>
  <c r="AK98" i="46"/>
  <c r="AO86" i="56"/>
  <c r="F88" i="56"/>
  <c r="K89" i="57"/>
  <c r="A90" i="57"/>
  <c r="M89" i="57"/>
  <c r="Q89" i="57" s="1"/>
  <c r="X89" i="57"/>
  <c r="N89" i="57"/>
  <c r="Z89" i="57"/>
  <c r="E89" i="57" s="1"/>
  <c r="J89" i="57"/>
  <c r="V89" i="57"/>
  <c r="W89" i="57" s="1"/>
  <c r="Y89" i="57" s="1"/>
  <c r="U88" i="57"/>
  <c r="AA88" i="57" s="1"/>
  <c r="G89" i="57"/>
  <c r="H89" i="57"/>
  <c r="S92" i="58"/>
  <c r="I93" i="58"/>
  <c r="I93" i="54"/>
  <c r="J93" i="54" s="1"/>
  <c r="K93" i="54"/>
  <c r="A94" i="54"/>
  <c r="M93" i="54"/>
  <c r="E93" i="54" s="1"/>
  <c r="H92" i="54"/>
  <c r="N92" i="54" s="1"/>
  <c r="R89" i="47"/>
  <c r="Q88" i="55"/>
  <c r="D93" i="56"/>
  <c r="B94" i="56"/>
  <c r="AR86" i="55"/>
  <c r="AU86" i="55" s="1"/>
  <c r="AJ89" i="47" l="1"/>
  <c r="AC89" i="47"/>
  <c r="AK89" i="47"/>
  <c r="AD89" i="47"/>
  <c r="AR89" i="47" s="1"/>
  <c r="AF89" i="47"/>
  <c r="AH89" i="47"/>
  <c r="AG89" i="47"/>
  <c r="AI89" i="47"/>
  <c r="AE89" i="47"/>
  <c r="AH99" i="46"/>
  <c r="AI99" i="46"/>
  <c r="AT99" i="46" s="1"/>
  <c r="AJ99" i="46"/>
  <c r="AO99" i="46" s="1"/>
  <c r="AD99" i="46"/>
  <c r="AM99" i="46" s="1"/>
  <c r="AE99" i="46"/>
  <c r="AF99" i="46"/>
  <c r="AS99" i="46" s="1"/>
  <c r="AC99" i="46"/>
  <c r="AR99" i="46" s="1"/>
  <c r="AU99" i="46" s="1"/>
  <c r="AG99" i="46"/>
  <c r="AK99" i="46"/>
  <c r="AG88" i="57"/>
  <c r="AH88" i="57"/>
  <c r="AI88" i="57"/>
  <c r="AJ88" i="57"/>
  <c r="AF88" i="57"/>
  <c r="AC88" i="57"/>
  <c r="AD88" i="57"/>
  <c r="AE88" i="57"/>
  <c r="AM88" i="57" s="1"/>
  <c r="AK88" i="57"/>
  <c r="I92" i="57"/>
  <c r="S91" i="57"/>
  <c r="S92" i="55"/>
  <c r="I93" i="55"/>
  <c r="AH100" i="46"/>
  <c r="AI100" i="46"/>
  <c r="AJ100" i="46"/>
  <c r="AD100" i="46"/>
  <c r="AM100" i="46" s="1"/>
  <c r="AE100" i="46"/>
  <c r="AF100" i="46"/>
  <c r="AS100" i="46" s="1"/>
  <c r="AC100" i="46"/>
  <c r="AG100" i="46"/>
  <c r="AK100" i="46"/>
  <c r="AY100" i="46" s="1"/>
  <c r="N91" i="47"/>
  <c r="R91" i="47" s="1"/>
  <c r="Z91" i="47"/>
  <c r="E91" i="47" s="1"/>
  <c r="G91" i="47"/>
  <c r="K91" i="47"/>
  <c r="A92" i="47"/>
  <c r="J91" i="47"/>
  <c r="M91" i="47"/>
  <c r="Q91" i="47" s="1"/>
  <c r="U90" i="47"/>
  <c r="AA90" i="47" s="1"/>
  <c r="V91" i="47"/>
  <c r="W91" i="47" s="1"/>
  <c r="Y91" i="47" s="1"/>
  <c r="X91" i="47"/>
  <c r="H91" i="47"/>
  <c r="AU87" i="57"/>
  <c r="AM87" i="56"/>
  <c r="Y90" i="47"/>
  <c r="F90" i="47" s="1"/>
  <c r="J90" i="57"/>
  <c r="V90" i="57"/>
  <c r="W90" i="57" s="1"/>
  <c r="Y90" i="57" s="1"/>
  <c r="K90" i="57"/>
  <c r="A91" i="57"/>
  <c r="M90" i="57"/>
  <c r="X90" i="57"/>
  <c r="N90" i="57"/>
  <c r="U89" i="57"/>
  <c r="AA89" i="57" s="1"/>
  <c r="Z90" i="57"/>
  <c r="E90" i="57" s="1"/>
  <c r="G90" i="57"/>
  <c r="H90" i="57"/>
  <c r="AO88" i="58"/>
  <c r="AY88" i="58"/>
  <c r="N101" i="46"/>
  <c r="Z101" i="46"/>
  <c r="E101" i="46" s="1"/>
  <c r="U100" i="46"/>
  <c r="AA100" i="46" s="1"/>
  <c r="H101" i="46"/>
  <c r="J101" i="46"/>
  <c r="V101" i="46"/>
  <c r="W101" i="46" s="1"/>
  <c r="K101" i="46"/>
  <c r="A102" i="46"/>
  <c r="G101" i="46"/>
  <c r="M101" i="46"/>
  <c r="Q101" i="46" s="1"/>
  <c r="X101" i="46"/>
  <c r="Y90" i="58"/>
  <c r="F90" i="58" s="1"/>
  <c r="AR87" i="55"/>
  <c r="AT87" i="55"/>
  <c r="AP88" i="47"/>
  <c r="Q89" i="55"/>
  <c r="AT87" i="57"/>
  <c r="AJ88" i="55"/>
  <c r="AO88" i="55" s="1"/>
  <c r="AC88" i="55"/>
  <c r="AR88" i="55" s="1"/>
  <c r="AU88" i="55" s="1"/>
  <c r="AK88" i="55"/>
  <c r="AD88" i="55"/>
  <c r="AM88" i="55" s="1"/>
  <c r="AE88" i="55"/>
  <c r="AF88" i="55"/>
  <c r="AS88" i="55" s="1"/>
  <c r="AG88" i="55"/>
  <c r="AH88" i="55"/>
  <c r="AI88" i="55"/>
  <c r="AT88" i="55" s="1"/>
  <c r="D91" i="46"/>
  <c r="B92" i="46"/>
  <c r="S91" i="56"/>
  <c r="I92" i="56"/>
  <c r="F93" i="54"/>
  <c r="P93" i="54" s="1"/>
  <c r="AM98" i="46"/>
  <c r="R89" i="55"/>
  <c r="AO87" i="57"/>
  <c r="AY87" i="57"/>
  <c r="AU88" i="58"/>
  <c r="AE89" i="58"/>
  <c r="AF89" i="58"/>
  <c r="AG89" i="58"/>
  <c r="AS89" i="58" s="1"/>
  <c r="AH89" i="58"/>
  <c r="AI89" i="58"/>
  <c r="AC89" i="58"/>
  <c r="AD89" i="58"/>
  <c r="AR89" i="58" s="1"/>
  <c r="AJ89" i="58"/>
  <c r="AK89" i="58"/>
  <c r="F89" i="57"/>
  <c r="AY98" i="46"/>
  <c r="I94" i="47"/>
  <c r="S93" i="47"/>
  <c r="R89" i="56"/>
  <c r="AU88" i="47"/>
  <c r="AW88" i="47" s="1"/>
  <c r="AP86" i="56"/>
  <c r="N90" i="55"/>
  <c r="G90" i="55"/>
  <c r="U89" i="55"/>
  <c r="AA89" i="55" s="1"/>
  <c r="H90" i="55"/>
  <c r="J90" i="55"/>
  <c r="V90" i="55"/>
  <c r="W90" i="55" s="1"/>
  <c r="Y90" i="55" s="1"/>
  <c r="K90" i="55"/>
  <c r="A91" i="55"/>
  <c r="X90" i="55"/>
  <c r="M90" i="55"/>
  <c r="Z90" i="55"/>
  <c r="E90" i="55" s="1"/>
  <c r="D91" i="55"/>
  <c r="B92" i="55"/>
  <c r="F89" i="55"/>
  <c r="AE88" i="56"/>
  <c r="AF88" i="56"/>
  <c r="AS88" i="56" s="1"/>
  <c r="AG88" i="56"/>
  <c r="AN88" i="56" s="1"/>
  <c r="AH88" i="56"/>
  <c r="AI88" i="56"/>
  <c r="AD88" i="56"/>
  <c r="AK88" i="56"/>
  <c r="AJ88" i="56"/>
  <c r="AO88" i="56" s="1"/>
  <c r="AC88" i="56"/>
  <c r="AR88" i="56" s="1"/>
  <c r="U90" i="58"/>
  <c r="AA90" i="58" s="1"/>
  <c r="H91" i="58"/>
  <c r="J91" i="58"/>
  <c r="K91" i="58"/>
  <c r="A92" i="58"/>
  <c r="M91" i="58"/>
  <c r="X91" i="58"/>
  <c r="G91" i="58"/>
  <c r="N91" i="58"/>
  <c r="Z91" i="58"/>
  <c r="E91" i="58" s="1"/>
  <c r="V91" i="58"/>
  <c r="W91" i="58" s="1"/>
  <c r="AS88" i="47"/>
  <c r="B92" i="54"/>
  <c r="D91" i="54"/>
  <c r="R89" i="57"/>
  <c r="AN98" i="46"/>
  <c r="AW86" i="56"/>
  <c r="AW87" i="47"/>
  <c r="AN87" i="55"/>
  <c r="AY88" i="47"/>
  <c r="AO88" i="47"/>
  <c r="AN87" i="57"/>
  <c r="AN87" i="56"/>
  <c r="U89" i="56"/>
  <c r="AA89" i="56" s="1"/>
  <c r="H90" i="56"/>
  <c r="J90" i="56"/>
  <c r="V90" i="56"/>
  <c r="W90" i="56" s="1"/>
  <c r="K90" i="56"/>
  <c r="A91" i="56"/>
  <c r="M90" i="56"/>
  <c r="X90" i="56"/>
  <c r="G90" i="56"/>
  <c r="N90" i="56"/>
  <c r="Z90" i="56"/>
  <c r="E90" i="56" s="1"/>
  <c r="AW87" i="58"/>
  <c r="AD89" i="56"/>
  <c r="AM89" i="56" s="1"/>
  <c r="AE89" i="56"/>
  <c r="AF89" i="56"/>
  <c r="AG89" i="56"/>
  <c r="AH89" i="56"/>
  <c r="AC89" i="56"/>
  <c r="AK89" i="56"/>
  <c r="AI89" i="56"/>
  <c r="AJ89" i="56"/>
  <c r="AO89" i="56" s="1"/>
  <c r="AM87" i="55"/>
  <c r="AU87" i="56"/>
  <c r="AY87" i="55"/>
  <c r="M94" i="54"/>
  <c r="E94" i="54" s="1"/>
  <c r="F94" i="54" s="1"/>
  <c r="P94" i="54" s="1"/>
  <c r="I94" i="54"/>
  <c r="J94" i="54" s="1"/>
  <c r="L94" i="54" s="1"/>
  <c r="K94" i="54"/>
  <c r="A95" i="54"/>
  <c r="H93" i="54"/>
  <c r="N93" i="54" s="1"/>
  <c r="AO87" i="55"/>
  <c r="AW86" i="55"/>
  <c r="AT98" i="46"/>
  <c r="D94" i="56"/>
  <c r="B95" i="56"/>
  <c r="L93" i="54"/>
  <c r="S93" i="58"/>
  <c r="I94" i="58"/>
  <c r="AR98" i="46"/>
  <c r="AN88" i="58"/>
  <c r="AP88" i="58" s="1"/>
  <c r="Q89" i="56"/>
  <c r="AS87" i="55"/>
  <c r="AT88" i="47"/>
  <c r="Y89" i="55"/>
  <c r="AM87" i="57"/>
  <c r="AY87" i="56"/>
  <c r="AS87" i="56"/>
  <c r="AD90" i="58" l="1"/>
  <c r="AE90" i="58"/>
  <c r="AM90" i="58" s="1"/>
  <c r="AF90" i="58"/>
  <c r="AG90" i="58"/>
  <c r="AS90" i="58" s="1"/>
  <c r="AH90" i="58"/>
  <c r="AN90" i="58" s="1"/>
  <c r="AC90" i="58"/>
  <c r="AI90" i="58"/>
  <c r="AJ90" i="58"/>
  <c r="AT90" i="58" s="1"/>
  <c r="AK90" i="58"/>
  <c r="AI90" i="47"/>
  <c r="AJ90" i="47"/>
  <c r="AT90" i="47" s="1"/>
  <c r="AC90" i="47"/>
  <c r="AK90" i="47"/>
  <c r="AE90" i="47"/>
  <c r="AG90" i="47"/>
  <c r="AS90" i="47" s="1"/>
  <c r="AD90" i="47"/>
  <c r="AR90" i="47" s="1"/>
  <c r="AU90" i="47" s="1"/>
  <c r="AH90" i="47"/>
  <c r="AF90" i="47"/>
  <c r="F90" i="57"/>
  <c r="Q90" i="56"/>
  <c r="Q91" i="58"/>
  <c r="AY88" i="56"/>
  <c r="D92" i="55"/>
  <c r="B93" i="55"/>
  <c r="AN100" i="46"/>
  <c r="I94" i="55"/>
  <c r="S93" i="55"/>
  <c r="AS89" i="47"/>
  <c r="AU98" i="46"/>
  <c r="AP87" i="55"/>
  <c r="G91" i="56"/>
  <c r="U90" i="56"/>
  <c r="AA90" i="56" s="1"/>
  <c r="H91" i="56"/>
  <c r="J91" i="56"/>
  <c r="V91" i="56"/>
  <c r="W91" i="56" s="1"/>
  <c r="Y91" i="56" s="1"/>
  <c r="K91" i="56"/>
  <c r="A92" i="56"/>
  <c r="M91" i="56"/>
  <c r="Q91" i="56" s="1"/>
  <c r="N91" i="56"/>
  <c r="R91" i="56" s="1"/>
  <c r="X91" i="56"/>
  <c r="Z91" i="56"/>
  <c r="E91" i="56" s="1"/>
  <c r="B93" i="54"/>
  <c r="D92" i="54"/>
  <c r="G92" i="58"/>
  <c r="U91" i="58"/>
  <c r="AA91" i="58" s="1"/>
  <c r="H92" i="58"/>
  <c r="J92" i="58"/>
  <c r="K92" i="58"/>
  <c r="A93" i="58"/>
  <c r="M92" i="58"/>
  <c r="Q92" i="58" s="1"/>
  <c r="N92" i="58"/>
  <c r="X92" i="58"/>
  <c r="Z92" i="58"/>
  <c r="E92" i="58" s="1"/>
  <c r="V92" i="58"/>
  <c r="W92" i="58" s="1"/>
  <c r="Y92" i="58" s="1"/>
  <c r="AM88" i="56"/>
  <c r="AP88" i="56" s="1"/>
  <c r="I95" i="47"/>
  <c r="S94" i="47"/>
  <c r="AN89" i="58"/>
  <c r="AP98" i="46"/>
  <c r="AN88" i="55"/>
  <c r="R101" i="46"/>
  <c r="R90" i="57"/>
  <c r="AP87" i="56"/>
  <c r="AR100" i="46"/>
  <c r="AT88" i="57"/>
  <c r="AN89" i="47"/>
  <c r="AS89" i="56"/>
  <c r="S94" i="58"/>
  <c r="I95" i="58"/>
  <c r="AP89" i="56"/>
  <c r="AT88" i="56"/>
  <c r="AU88" i="56" s="1"/>
  <c r="AW88" i="56" s="1"/>
  <c r="M92" i="47"/>
  <c r="X92" i="47"/>
  <c r="N92" i="47"/>
  <c r="R92" i="47" s="1"/>
  <c r="Z92" i="47"/>
  <c r="E92" i="47" s="1"/>
  <c r="F92" i="47" s="1"/>
  <c r="U91" i="47"/>
  <c r="AA91" i="47" s="1"/>
  <c r="H92" i="47"/>
  <c r="J92" i="47"/>
  <c r="V92" i="47"/>
  <c r="W92" i="47" s="1"/>
  <c r="Y92" i="47" s="1"/>
  <c r="G92" i="47"/>
  <c r="K92" i="47"/>
  <c r="A93" i="47"/>
  <c r="AP99" i="46"/>
  <c r="AW99" i="46" s="1"/>
  <c r="AP87" i="57"/>
  <c r="A96" i="54"/>
  <c r="K95" i="54"/>
  <c r="H94" i="54"/>
  <c r="N94" i="54" s="1"/>
  <c r="I95" i="54"/>
  <c r="J95" i="54" s="1"/>
  <c r="M95" i="54"/>
  <c r="E95" i="54" s="1"/>
  <c r="AT89" i="56"/>
  <c r="Y90" i="56"/>
  <c r="F90" i="56" s="1"/>
  <c r="Y91" i="58"/>
  <c r="Q90" i="55"/>
  <c r="AF89" i="57"/>
  <c r="AG89" i="57"/>
  <c r="AH89" i="57"/>
  <c r="AI89" i="57"/>
  <c r="AE89" i="57"/>
  <c r="AM89" i="57" s="1"/>
  <c r="AC89" i="57"/>
  <c r="AD89" i="57"/>
  <c r="AJ89" i="57"/>
  <c r="AT89" i="57" s="1"/>
  <c r="AK89" i="57"/>
  <c r="S92" i="56"/>
  <c r="I93" i="56"/>
  <c r="Q90" i="57"/>
  <c r="S92" i="57"/>
  <c r="I93" i="57"/>
  <c r="AN88" i="57"/>
  <c r="AU89" i="47"/>
  <c r="AU89" i="58"/>
  <c r="AW89" i="58" s="1"/>
  <c r="AN89" i="56"/>
  <c r="N102" i="46"/>
  <c r="Z102" i="46"/>
  <c r="E102" i="46" s="1"/>
  <c r="U101" i="46"/>
  <c r="AA101" i="46" s="1"/>
  <c r="H102" i="46"/>
  <c r="J102" i="46"/>
  <c r="V102" i="46"/>
  <c r="W102" i="46" s="1"/>
  <c r="Y102" i="46" s="1"/>
  <c r="K102" i="46"/>
  <c r="A103" i="46"/>
  <c r="X102" i="46"/>
  <c r="M102" i="46"/>
  <c r="G102" i="46"/>
  <c r="AW87" i="57"/>
  <c r="AY89" i="56"/>
  <c r="F91" i="58"/>
  <c r="R90" i="55"/>
  <c r="AY89" i="58"/>
  <c r="AO89" i="58"/>
  <c r="AM89" i="58"/>
  <c r="AP89" i="58" s="1"/>
  <c r="AP88" i="55"/>
  <c r="Y101" i="46"/>
  <c r="F101" i="46" s="1"/>
  <c r="J91" i="57"/>
  <c r="V91" i="57"/>
  <c r="W91" i="57" s="1"/>
  <c r="Y91" i="57" s="1"/>
  <c r="K91" i="57"/>
  <c r="A92" i="57"/>
  <c r="M91" i="57"/>
  <c r="X91" i="57"/>
  <c r="U90" i="57"/>
  <c r="AA90" i="57" s="1"/>
  <c r="H91" i="57"/>
  <c r="Z91" i="57"/>
  <c r="E91" i="57" s="1"/>
  <c r="G91" i="57"/>
  <c r="N91" i="57"/>
  <c r="R91" i="57" s="1"/>
  <c r="AO88" i="57"/>
  <c r="AY88" i="57"/>
  <c r="AS88" i="57"/>
  <c r="AO89" i="47"/>
  <c r="AY89" i="47"/>
  <c r="AW88" i="55"/>
  <c r="AI89" i="55"/>
  <c r="AT89" i="55" s="1"/>
  <c r="AJ89" i="55"/>
  <c r="AC89" i="55"/>
  <c r="AK89" i="55"/>
  <c r="AY89" i="55" s="1"/>
  <c r="AD89" i="55"/>
  <c r="AM89" i="55" s="1"/>
  <c r="AE89" i="55"/>
  <c r="AF89" i="55"/>
  <c r="AG89" i="55"/>
  <c r="AN89" i="55" s="1"/>
  <c r="AH89" i="55"/>
  <c r="AW87" i="56"/>
  <c r="F90" i="55"/>
  <c r="D95" i="56"/>
  <c r="B96" i="56"/>
  <c r="AR89" i="56"/>
  <c r="R90" i="56"/>
  <c r="R91" i="58"/>
  <c r="M91" i="55"/>
  <c r="X91" i="55"/>
  <c r="N91" i="55"/>
  <c r="G91" i="55"/>
  <c r="U90" i="55"/>
  <c r="AA90" i="55" s="1"/>
  <c r="H91" i="55"/>
  <c r="J91" i="55"/>
  <c r="V91" i="55"/>
  <c r="W91" i="55" s="1"/>
  <c r="Y91" i="55" s="1"/>
  <c r="K91" i="55"/>
  <c r="A92" i="55"/>
  <c r="Z91" i="55"/>
  <c r="E91" i="55" s="1"/>
  <c r="F91" i="55" s="1"/>
  <c r="AT89" i="58"/>
  <c r="AW88" i="58"/>
  <c r="D92" i="46"/>
  <c r="B93" i="46"/>
  <c r="AY88" i="55"/>
  <c r="AU87" i="55"/>
  <c r="F91" i="47"/>
  <c r="AO100" i="46"/>
  <c r="AP100" i="46" s="1"/>
  <c r="AP88" i="57"/>
  <c r="AY99" i="46"/>
  <c r="AT100" i="46"/>
  <c r="AR88" i="57"/>
  <c r="AU88" i="57" s="1"/>
  <c r="AW88" i="57" s="1"/>
  <c r="AN99" i="46"/>
  <c r="AM89" i="47"/>
  <c r="AT89" i="47"/>
  <c r="AH101" i="46" l="1"/>
  <c r="AI101" i="46"/>
  <c r="AT101" i="46" s="1"/>
  <c r="AJ101" i="46"/>
  <c r="AD101" i="46"/>
  <c r="AM101" i="46" s="1"/>
  <c r="AE101" i="46"/>
  <c r="AF101" i="46"/>
  <c r="AG101" i="46"/>
  <c r="AN101" i="46" s="1"/>
  <c r="AK101" i="46"/>
  <c r="AY101" i="46" s="1"/>
  <c r="AC101" i="46"/>
  <c r="AC90" i="56"/>
  <c r="AR90" i="56" s="1"/>
  <c r="AK90" i="56"/>
  <c r="AD90" i="56"/>
  <c r="AM90" i="56" s="1"/>
  <c r="AE90" i="56"/>
  <c r="AF90" i="56"/>
  <c r="AG90" i="56"/>
  <c r="AN90" i="56" s="1"/>
  <c r="AJ90" i="56"/>
  <c r="AO90" i="56" s="1"/>
  <c r="AH90" i="56"/>
  <c r="AI90" i="56"/>
  <c r="AC91" i="58"/>
  <c r="AK91" i="58"/>
  <c r="AD91" i="58"/>
  <c r="AR91" i="58" s="1"/>
  <c r="AE91" i="58"/>
  <c r="AF91" i="58"/>
  <c r="AG91" i="58"/>
  <c r="AS91" i="58" s="1"/>
  <c r="AH91" i="58"/>
  <c r="AI91" i="58"/>
  <c r="AJ91" i="58"/>
  <c r="AU89" i="56"/>
  <c r="AW89" i="56" s="1"/>
  <c r="AS89" i="55"/>
  <c r="F91" i="57"/>
  <c r="AW89" i="47"/>
  <c r="H95" i="54"/>
  <c r="N95" i="54" s="1"/>
  <c r="K96" i="54"/>
  <c r="M96" i="54"/>
  <c r="E96" i="54" s="1"/>
  <c r="F96" i="54" s="1"/>
  <c r="P96" i="54" s="1"/>
  <c r="A97" i="54"/>
  <c r="I96" i="54"/>
  <c r="J96" i="54" s="1"/>
  <c r="L96" i="54" s="1"/>
  <c r="S95" i="58"/>
  <c r="I96" i="58"/>
  <c r="F92" i="58"/>
  <c r="G92" i="56"/>
  <c r="U91" i="56"/>
  <c r="AA91" i="56" s="1"/>
  <c r="H92" i="56"/>
  <c r="J92" i="56"/>
  <c r="V92" i="56"/>
  <c r="W92" i="56" s="1"/>
  <c r="Y92" i="56" s="1"/>
  <c r="N92" i="56"/>
  <c r="K92" i="56"/>
  <c r="A93" i="56"/>
  <c r="M92" i="56"/>
  <c r="Q92" i="56" s="1"/>
  <c r="X92" i="56"/>
  <c r="Z92" i="56"/>
  <c r="E92" i="56" s="1"/>
  <c r="F92" i="56" s="1"/>
  <c r="AW98" i="46"/>
  <c r="D96" i="56"/>
  <c r="B97" i="56"/>
  <c r="AR89" i="57"/>
  <c r="AM90" i="47"/>
  <c r="D93" i="46"/>
  <c r="B94" i="46"/>
  <c r="AG92" i="47"/>
  <c r="AS92" i="47" s="1"/>
  <c r="AH92" i="47"/>
  <c r="AI92" i="47"/>
  <c r="AC92" i="47"/>
  <c r="AK92" i="47"/>
  <c r="AE92" i="47"/>
  <c r="AD92" i="47"/>
  <c r="AR92" i="47" s="1"/>
  <c r="AU92" i="47" s="1"/>
  <c r="AF92" i="47"/>
  <c r="AJ92" i="47"/>
  <c r="AT92" i="47" s="1"/>
  <c r="R92" i="58"/>
  <c r="AY90" i="47"/>
  <c r="AO90" i="47"/>
  <c r="AG91" i="55"/>
  <c r="AH91" i="55"/>
  <c r="AI91" i="55"/>
  <c r="AT91" i="55" s="1"/>
  <c r="AJ91" i="55"/>
  <c r="AC91" i="55"/>
  <c r="AR91" i="55" s="1"/>
  <c r="AK91" i="55"/>
  <c r="AD91" i="55"/>
  <c r="AM91" i="55" s="1"/>
  <c r="AE91" i="55"/>
  <c r="AF91" i="55"/>
  <c r="AS91" i="55" s="1"/>
  <c r="AH90" i="55"/>
  <c r="AI90" i="55"/>
  <c r="AT90" i="55" s="1"/>
  <c r="AJ90" i="55"/>
  <c r="AC90" i="55"/>
  <c r="AR90" i="55" s="1"/>
  <c r="AK90" i="55"/>
  <c r="AD90" i="55"/>
  <c r="AM90" i="55" s="1"/>
  <c r="AE90" i="55"/>
  <c r="AF90" i="55"/>
  <c r="AG90" i="55"/>
  <c r="AN90" i="55" s="1"/>
  <c r="K93" i="47"/>
  <c r="A94" i="47"/>
  <c r="M93" i="47"/>
  <c r="Q93" i="47" s="1"/>
  <c r="X93" i="47"/>
  <c r="N93" i="47"/>
  <c r="G93" i="47"/>
  <c r="H93" i="47"/>
  <c r="Z93" i="47"/>
  <c r="E93" i="47" s="1"/>
  <c r="F93" i="47" s="1"/>
  <c r="U92" i="47"/>
  <c r="AA92" i="47" s="1"/>
  <c r="J93" i="47"/>
  <c r="V93" i="47"/>
  <c r="W93" i="47" s="1"/>
  <c r="Y93" i="47" s="1"/>
  <c r="I95" i="55"/>
  <c r="S94" i="55"/>
  <c r="AH91" i="47"/>
  <c r="AI91" i="47"/>
  <c r="AJ91" i="47"/>
  <c r="AT91" i="47" s="1"/>
  <c r="AD91" i="47"/>
  <c r="AR91" i="47" s="1"/>
  <c r="AU91" i="47" s="1"/>
  <c r="AF91" i="47"/>
  <c r="AC91" i="47"/>
  <c r="AE91" i="47"/>
  <c r="AK91" i="47"/>
  <c r="AG91" i="47"/>
  <c r="AS91" i="47" s="1"/>
  <c r="K92" i="55"/>
  <c r="A93" i="55"/>
  <c r="M92" i="55"/>
  <c r="Q92" i="55" s="1"/>
  <c r="X92" i="55"/>
  <c r="N92" i="55"/>
  <c r="R92" i="55" s="1"/>
  <c r="G92" i="55"/>
  <c r="U91" i="55"/>
  <c r="AA91" i="55" s="1"/>
  <c r="H92" i="55"/>
  <c r="J92" i="55"/>
  <c r="V92" i="55"/>
  <c r="W92" i="55" s="1"/>
  <c r="Y92" i="55" s="1"/>
  <c r="Z92" i="55"/>
  <c r="E92" i="55" s="1"/>
  <c r="F92" i="55" s="1"/>
  <c r="AR89" i="55"/>
  <c r="AU89" i="55" s="1"/>
  <c r="Q91" i="57"/>
  <c r="Q102" i="46"/>
  <c r="F102" i="46"/>
  <c r="Z93" i="58"/>
  <c r="E93" i="58" s="1"/>
  <c r="G93" i="58"/>
  <c r="U92" i="58"/>
  <c r="AA92" i="58" s="1"/>
  <c r="H93" i="58"/>
  <c r="J93" i="58"/>
  <c r="K93" i="58"/>
  <c r="M93" i="58"/>
  <c r="N93" i="58"/>
  <c r="R93" i="58" s="1"/>
  <c r="X93" i="58"/>
  <c r="A94" i="58"/>
  <c r="V93" i="58"/>
  <c r="W93" i="58" s="1"/>
  <c r="Y93" i="58" s="1"/>
  <c r="F91" i="56"/>
  <c r="R91" i="55"/>
  <c r="D93" i="54"/>
  <c r="B94" i="54"/>
  <c r="AP89" i="47"/>
  <c r="AW87" i="55"/>
  <c r="Q91" i="55"/>
  <c r="AO89" i="55"/>
  <c r="U91" i="57"/>
  <c r="AA91" i="57" s="1"/>
  <c r="H92" i="57"/>
  <c r="J92" i="57"/>
  <c r="V92" i="57"/>
  <c r="W92" i="57" s="1"/>
  <c r="K92" i="57"/>
  <c r="A93" i="57"/>
  <c r="G92" i="57"/>
  <c r="Z92" i="57"/>
  <c r="E92" i="57" s="1"/>
  <c r="M92" i="57"/>
  <c r="N92" i="57"/>
  <c r="X92" i="57"/>
  <c r="R102" i="46"/>
  <c r="S93" i="56"/>
  <c r="I94" i="56"/>
  <c r="AN89" i="57"/>
  <c r="AP89" i="57" s="1"/>
  <c r="L95" i="54"/>
  <c r="F95" i="54" s="1"/>
  <c r="P95" i="54" s="1"/>
  <c r="Q92" i="47"/>
  <c r="AU100" i="46"/>
  <c r="AW100" i="46" s="1"/>
  <c r="I96" i="47"/>
  <c r="S95" i="47"/>
  <c r="AO89" i="57"/>
  <c r="AY89" i="57"/>
  <c r="AP89" i="55"/>
  <c r="S93" i="57"/>
  <c r="I94" i="57"/>
  <c r="AE90" i="57"/>
  <c r="AF90" i="57"/>
  <c r="AG90" i="57"/>
  <c r="AS90" i="57" s="1"/>
  <c r="AH90" i="57"/>
  <c r="AN90" i="57" s="1"/>
  <c r="AD90" i="57"/>
  <c r="AC90" i="57"/>
  <c r="AI90" i="57"/>
  <c r="AJ90" i="57"/>
  <c r="AT90" i="57" s="1"/>
  <c r="AK90" i="57"/>
  <c r="N103" i="46"/>
  <c r="Z103" i="46"/>
  <c r="E103" i="46" s="1"/>
  <c r="U102" i="46"/>
  <c r="AA102" i="46" s="1"/>
  <c r="H103" i="46"/>
  <c r="J103" i="46"/>
  <c r="V103" i="46"/>
  <c r="W103" i="46" s="1"/>
  <c r="K103" i="46"/>
  <c r="A104" i="46"/>
  <c r="M103" i="46"/>
  <c r="X103" i="46"/>
  <c r="G103" i="46"/>
  <c r="AS89" i="57"/>
  <c r="D93" i="55"/>
  <c r="B94" i="55"/>
  <c r="AN90" i="47"/>
  <c r="AY90" i="58"/>
  <c r="AO90" i="58"/>
  <c r="AP90" i="58" s="1"/>
  <c r="AR90" i="58"/>
  <c r="AU90" i="58" s="1"/>
  <c r="N94" i="58" l="1"/>
  <c r="Z94" i="58"/>
  <c r="E94" i="58" s="1"/>
  <c r="G94" i="58"/>
  <c r="U93" i="58"/>
  <c r="AA93" i="58" s="1"/>
  <c r="H94" i="58"/>
  <c r="J94" i="58"/>
  <c r="K94" i="58"/>
  <c r="M94" i="58"/>
  <c r="V94" i="58"/>
  <c r="W94" i="58" s="1"/>
  <c r="X94" i="58"/>
  <c r="A95" i="58"/>
  <c r="AF93" i="47"/>
  <c r="AG93" i="47"/>
  <c r="AH93" i="47"/>
  <c r="AN93" i="47" s="1"/>
  <c r="AJ93" i="47"/>
  <c r="AT93" i="47" s="1"/>
  <c r="AD93" i="47"/>
  <c r="AE93" i="47"/>
  <c r="AI93" i="47"/>
  <c r="AC93" i="47"/>
  <c r="AK93" i="47"/>
  <c r="N93" i="56"/>
  <c r="G93" i="56"/>
  <c r="U92" i="56"/>
  <c r="AA92" i="56" s="1"/>
  <c r="H93" i="56"/>
  <c r="M93" i="56"/>
  <c r="X93" i="56"/>
  <c r="J93" i="56"/>
  <c r="V93" i="56"/>
  <c r="W93" i="56" s="1"/>
  <c r="Y93" i="56" s="1"/>
  <c r="A94" i="56"/>
  <c r="K93" i="56"/>
  <c r="Z93" i="56"/>
  <c r="E93" i="56" s="1"/>
  <c r="Q103" i="46"/>
  <c r="F93" i="58"/>
  <c r="AS90" i="55"/>
  <c r="AN91" i="55"/>
  <c r="AY92" i="47"/>
  <c r="AO92" i="47"/>
  <c r="AU89" i="57"/>
  <c r="AW89" i="57" s="1"/>
  <c r="S96" i="58"/>
  <c r="I97" i="58"/>
  <c r="AD91" i="57"/>
  <c r="AE91" i="57"/>
  <c r="AM91" i="57" s="1"/>
  <c r="AF91" i="57"/>
  <c r="AG91" i="57"/>
  <c r="AC91" i="57"/>
  <c r="AK91" i="57"/>
  <c r="AH91" i="57"/>
  <c r="AI91" i="57"/>
  <c r="AJ91" i="57"/>
  <c r="AM91" i="58"/>
  <c r="AS90" i="56"/>
  <c r="AS101" i="46"/>
  <c r="AF92" i="55"/>
  <c r="AG92" i="55"/>
  <c r="AN92" i="55" s="1"/>
  <c r="AH92" i="55"/>
  <c r="AI92" i="55"/>
  <c r="AT92" i="55" s="1"/>
  <c r="AJ92" i="55"/>
  <c r="AC92" i="55"/>
  <c r="AK92" i="55"/>
  <c r="AY92" i="55" s="1"/>
  <c r="AD92" i="55"/>
  <c r="AM92" i="55" s="1"/>
  <c r="AE92" i="55"/>
  <c r="G93" i="57"/>
  <c r="U92" i="57"/>
  <c r="AA92" i="57" s="1"/>
  <c r="H93" i="57"/>
  <c r="J93" i="57"/>
  <c r="V93" i="57"/>
  <c r="W93" i="57" s="1"/>
  <c r="Z93" i="57"/>
  <c r="E93" i="57" s="1"/>
  <c r="K93" i="57"/>
  <c r="M93" i="57"/>
  <c r="N93" i="57"/>
  <c r="X93" i="57"/>
  <c r="A94" i="57"/>
  <c r="AM92" i="47"/>
  <c r="AP90" i="47"/>
  <c r="AW90" i="47" s="1"/>
  <c r="AJ92" i="58"/>
  <c r="AC92" i="58"/>
  <c r="AK92" i="58"/>
  <c r="AD92" i="58"/>
  <c r="AE92" i="58"/>
  <c r="AF92" i="58"/>
  <c r="AG92" i="58"/>
  <c r="AH92" i="58"/>
  <c r="AN92" i="58" s="1"/>
  <c r="AI92" i="58"/>
  <c r="R103" i="46"/>
  <c r="N104" i="46"/>
  <c r="Z104" i="46"/>
  <c r="E104" i="46" s="1"/>
  <c r="U103" i="46"/>
  <c r="AA103" i="46" s="1"/>
  <c r="H104" i="46"/>
  <c r="J104" i="46"/>
  <c r="V104" i="46"/>
  <c r="W104" i="46" s="1"/>
  <c r="K104" i="46"/>
  <c r="A105" i="46"/>
  <c r="G104" i="46"/>
  <c r="M104" i="46"/>
  <c r="Q104" i="46" s="1"/>
  <c r="X104" i="46"/>
  <c r="AY90" i="57"/>
  <c r="AO90" i="57"/>
  <c r="AM90" i="57"/>
  <c r="AP90" i="57" s="1"/>
  <c r="Y92" i="57"/>
  <c r="F92" i="57" s="1"/>
  <c r="D94" i="54"/>
  <c r="B95" i="54"/>
  <c r="AN91" i="47"/>
  <c r="D97" i="56"/>
  <c r="B98" i="56"/>
  <c r="R92" i="56"/>
  <c r="AW90" i="58"/>
  <c r="S94" i="56"/>
  <c r="I95" i="56"/>
  <c r="J93" i="55"/>
  <c r="V93" i="55"/>
  <c r="W93" i="55" s="1"/>
  <c r="K93" i="55"/>
  <c r="A94" i="55"/>
  <c r="M93" i="55"/>
  <c r="X93" i="55"/>
  <c r="N93" i="55"/>
  <c r="R93" i="55" s="1"/>
  <c r="G93" i="55"/>
  <c r="U92" i="55"/>
  <c r="AA92" i="55" s="1"/>
  <c r="H93" i="55"/>
  <c r="Z93" i="55"/>
  <c r="E93" i="55" s="1"/>
  <c r="S96" i="47"/>
  <c r="I97" i="47"/>
  <c r="R93" i="47"/>
  <c r="AP91" i="55"/>
  <c r="AY91" i="58"/>
  <c r="AO91" i="58"/>
  <c r="AP90" i="56"/>
  <c r="AP101" i="46"/>
  <c r="Q93" i="58"/>
  <c r="AH102" i="46"/>
  <c r="AI102" i="46"/>
  <c r="AJ102" i="46"/>
  <c r="AO102" i="46" s="1"/>
  <c r="AD102" i="46"/>
  <c r="AE102" i="46"/>
  <c r="AF102" i="46"/>
  <c r="AS102" i="46" s="1"/>
  <c r="AC102" i="46"/>
  <c r="AR102" i="46" s="1"/>
  <c r="AG102" i="46"/>
  <c r="AK102" i="46"/>
  <c r="AO91" i="47"/>
  <c r="AY91" i="47"/>
  <c r="D94" i="55"/>
  <c r="B95" i="55"/>
  <c r="Y103" i="46"/>
  <c r="F103" i="46" s="1"/>
  <c r="S94" i="57"/>
  <c r="I95" i="57"/>
  <c r="R92" i="57"/>
  <c r="AM91" i="47"/>
  <c r="AP91" i="47" s="1"/>
  <c r="AW91" i="47" s="1"/>
  <c r="S95" i="55"/>
  <c r="I96" i="55"/>
  <c r="AY90" i="55"/>
  <c r="AY91" i="55"/>
  <c r="AN92" i="47"/>
  <c r="A98" i="54"/>
  <c r="K97" i="54"/>
  <c r="H96" i="54"/>
  <c r="N96" i="54" s="1"/>
  <c r="M97" i="54"/>
  <c r="E97" i="54" s="1"/>
  <c r="I97" i="54"/>
  <c r="J97" i="54" s="1"/>
  <c r="AT91" i="58"/>
  <c r="AU91" i="58" s="1"/>
  <c r="AY90" i="56"/>
  <c r="AO101" i="46"/>
  <c r="Q92" i="57"/>
  <c r="AU91" i="55"/>
  <c r="AU90" i="56"/>
  <c r="AW90" i="56" s="1"/>
  <c r="AU90" i="55"/>
  <c r="AI92" i="56"/>
  <c r="AT92" i="56" s="1"/>
  <c r="AJ92" i="56"/>
  <c r="AO92" i="56" s="1"/>
  <c r="AC92" i="56"/>
  <c r="AR92" i="56" s="1"/>
  <c r="AK92" i="56"/>
  <c r="AD92" i="56"/>
  <c r="AE92" i="56"/>
  <c r="AH92" i="56"/>
  <c r="AG92" i="56"/>
  <c r="AF92" i="56"/>
  <c r="AS92" i="56" s="1"/>
  <c r="AT90" i="56"/>
  <c r="AR90" i="57"/>
  <c r="AU90" i="57" s="1"/>
  <c r="AW90" i="57" s="1"/>
  <c r="AJ91" i="56"/>
  <c r="AC91" i="56"/>
  <c r="AR91" i="56" s="1"/>
  <c r="AU91" i="56" s="1"/>
  <c r="AK91" i="56"/>
  <c r="AY91" i="56" s="1"/>
  <c r="AD91" i="56"/>
  <c r="AE91" i="56"/>
  <c r="AF91" i="56"/>
  <c r="AS91" i="56" s="1"/>
  <c r="AI91" i="56"/>
  <c r="AT91" i="56" s="1"/>
  <c r="AG91" i="56"/>
  <c r="AH91" i="56"/>
  <c r="AW89" i="55"/>
  <c r="J94" i="47"/>
  <c r="V94" i="47"/>
  <c r="W94" i="47" s="1"/>
  <c r="Y94" i="47" s="1"/>
  <c r="K94" i="47"/>
  <c r="A95" i="47"/>
  <c r="M94" i="47"/>
  <c r="X94" i="47"/>
  <c r="Z94" i="47"/>
  <c r="E94" i="47" s="1"/>
  <c r="F94" i="47" s="1"/>
  <c r="U93" i="47"/>
  <c r="AA93" i="47" s="1"/>
  <c r="H94" i="47"/>
  <c r="G94" i="47"/>
  <c r="N94" i="47"/>
  <c r="AO90" i="55"/>
  <c r="AP90" i="55" s="1"/>
  <c r="AO91" i="55"/>
  <c r="D94" i="46"/>
  <c r="B95" i="46"/>
  <c r="AN91" i="58"/>
  <c r="AR101" i="46"/>
  <c r="AU101" i="46" s="1"/>
  <c r="AW101" i="46" s="1"/>
  <c r="AH103" i="46" l="1"/>
  <c r="AI103" i="46"/>
  <c r="AJ103" i="46"/>
  <c r="AD103" i="46"/>
  <c r="AE103" i="46"/>
  <c r="AF103" i="46"/>
  <c r="AS103" i="46" s="1"/>
  <c r="AC103" i="46"/>
  <c r="AR103" i="46" s="1"/>
  <c r="AG103" i="46"/>
  <c r="AN103" i="46" s="1"/>
  <c r="AK103" i="46"/>
  <c r="AC92" i="57"/>
  <c r="AK92" i="57"/>
  <c r="AD92" i="57"/>
  <c r="AR92" i="57" s="1"/>
  <c r="AE92" i="57"/>
  <c r="AM92" i="57" s="1"/>
  <c r="AF92" i="57"/>
  <c r="AJ92" i="57"/>
  <c r="AT92" i="57" s="1"/>
  <c r="AG92" i="57"/>
  <c r="AH92" i="57"/>
  <c r="AN92" i="57" s="1"/>
  <c r="AI92" i="57"/>
  <c r="R94" i="47"/>
  <c r="AM91" i="56"/>
  <c r="AN92" i="56"/>
  <c r="AW90" i="55"/>
  <c r="AM102" i="46"/>
  <c r="I96" i="56"/>
  <c r="S95" i="56"/>
  <c r="D95" i="54"/>
  <c r="B96" i="54"/>
  <c r="R104" i="46"/>
  <c r="AY92" i="58"/>
  <c r="AO92" i="58"/>
  <c r="Q93" i="57"/>
  <c r="AS92" i="55"/>
  <c r="M94" i="56"/>
  <c r="X94" i="56"/>
  <c r="N94" i="56"/>
  <c r="G94" i="56"/>
  <c r="U93" i="56"/>
  <c r="AA93" i="56" s="1"/>
  <c r="H94" i="56"/>
  <c r="K94" i="56"/>
  <c r="A95" i="56"/>
  <c r="J94" i="56"/>
  <c r="V94" i="56"/>
  <c r="W94" i="56" s="1"/>
  <c r="Y94" i="56" s="1"/>
  <c r="Z94" i="56"/>
  <c r="E94" i="56" s="1"/>
  <c r="R93" i="56"/>
  <c r="AS93" i="47"/>
  <c r="N105" i="46"/>
  <c r="Z105" i="46"/>
  <c r="E105" i="46" s="1"/>
  <c r="U104" i="46"/>
  <c r="AA104" i="46" s="1"/>
  <c r="H105" i="46"/>
  <c r="J105" i="46"/>
  <c r="V105" i="46"/>
  <c r="W105" i="46" s="1"/>
  <c r="K105" i="46"/>
  <c r="A106" i="46"/>
  <c r="G105" i="46"/>
  <c r="M105" i="46"/>
  <c r="Q105" i="46" s="1"/>
  <c r="X105" i="46"/>
  <c r="AS91" i="57"/>
  <c r="AO93" i="47"/>
  <c r="AY93" i="47"/>
  <c r="D95" i="46"/>
  <c r="B96" i="46"/>
  <c r="AM92" i="56"/>
  <c r="I98" i="54"/>
  <c r="J98" i="54" s="1"/>
  <c r="H97" i="54"/>
  <c r="N97" i="54" s="1"/>
  <c r="K98" i="54"/>
  <c r="M98" i="54"/>
  <c r="E98" i="54" s="1"/>
  <c r="A99" i="54"/>
  <c r="S95" i="57"/>
  <c r="I96" i="57"/>
  <c r="AY102" i="46"/>
  <c r="S97" i="47"/>
  <c r="I98" i="47"/>
  <c r="Q93" i="55"/>
  <c r="Y104" i="46"/>
  <c r="F104" i="46" s="1"/>
  <c r="Y93" i="57"/>
  <c r="F93" i="57" s="1"/>
  <c r="AR92" i="55"/>
  <c r="AU92" i="55" s="1"/>
  <c r="AP91" i="58"/>
  <c r="AW91" i="58" s="1"/>
  <c r="M95" i="58"/>
  <c r="X95" i="58"/>
  <c r="N95" i="58"/>
  <c r="R95" i="58" s="1"/>
  <c r="Z95" i="58"/>
  <c r="E95" i="58" s="1"/>
  <c r="G95" i="58"/>
  <c r="U94" i="58"/>
  <c r="AA94" i="58" s="1"/>
  <c r="H95" i="58"/>
  <c r="J95" i="58"/>
  <c r="K95" i="58"/>
  <c r="V95" i="58"/>
  <c r="W95" i="58" s="1"/>
  <c r="A96" i="58"/>
  <c r="AE94" i="47"/>
  <c r="AF94" i="47"/>
  <c r="AG94" i="47"/>
  <c r="AI94" i="47"/>
  <c r="AC94" i="47"/>
  <c r="AK94" i="47"/>
  <c r="AH94" i="47"/>
  <c r="AN94" i="47" s="1"/>
  <c r="AJ94" i="47"/>
  <c r="AT94" i="47" s="1"/>
  <c r="AD94" i="47"/>
  <c r="AR94" i="47" s="1"/>
  <c r="AO91" i="56"/>
  <c r="AN91" i="56"/>
  <c r="AY92" i="56"/>
  <c r="AN102" i="46"/>
  <c r="J94" i="55"/>
  <c r="V94" i="55"/>
  <c r="W94" i="55" s="1"/>
  <c r="Y94" i="55" s="1"/>
  <c r="K94" i="55"/>
  <c r="A95" i="55"/>
  <c r="M94" i="55"/>
  <c r="Q94" i="55" s="1"/>
  <c r="X94" i="55"/>
  <c r="G94" i="55"/>
  <c r="H94" i="55"/>
  <c r="N94" i="55"/>
  <c r="U93" i="55"/>
  <c r="AA93" i="55" s="1"/>
  <c r="Z94" i="55"/>
  <c r="E94" i="55" s="1"/>
  <c r="F94" i="55" s="1"/>
  <c r="AS92" i="58"/>
  <c r="AP92" i="47"/>
  <c r="AW92" i="47" s="1"/>
  <c r="AO92" i="55"/>
  <c r="AP92" i="55" s="1"/>
  <c r="AT91" i="57"/>
  <c r="AR91" i="57"/>
  <c r="AU91" i="57" s="1"/>
  <c r="AI93" i="58"/>
  <c r="AJ93" i="58"/>
  <c r="AT93" i="58" s="1"/>
  <c r="AC93" i="58"/>
  <c r="AK93" i="58"/>
  <c r="AD93" i="58"/>
  <c r="AE93" i="58"/>
  <c r="AG93" i="58"/>
  <c r="AH93" i="58"/>
  <c r="AN93" i="58" s="1"/>
  <c r="AF93" i="58"/>
  <c r="Q93" i="56"/>
  <c r="AM93" i="47"/>
  <c r="AP93" i="47" s="1"/>
  <c r="Y94" i="58"/>
  <c r="F94" i="58" s="1"/>
  <c r="R94" i="58"/>
  <c r="AW91" i="55"/>
  <c r="AT102" i="46"/>
  <c r="AT92" i="58"/>
  <c r="Q94" i="47"/>
  <c r="AU92" i="56"/>
  <c r="AU102" i="46"/>
  <c r="D98" i="56"/>
  <c r="B99" i="56"/>
  <c r="Z94" i="57"/>
  <c r="E94" i="57" s="1"/>
  <c r="G94" i="57"/>
  <c r="U93" i="57"/>
  <c r="AA93" i="57" s="1"/>
  <c r="H94" i="57"/>
  <c r="N94" i="57"/>
  <c r="R94" i="57" s="1"/>
  <c r="J94" i="57"/>
  <c r="K94" i="57"/>
  <c r="M94" i="57"/>
  <c r="V94" i="57"/>
  <c r="W94" i="57" s="1"/>
  <c r="X94" i="57"/>
  <c r="A95" i="57"/>
  <c r="I98" i="58"/>
  <c r="S97" i="58"/>
  <c r="AR93" i="47"/>
  <c r="Q94" i="58"/>
  <c r="J95" i="47"/>
  <c r="V95" i="47"/>
  <c r="W95" i="47" s="1"/>
  <c r="K95" i="47"/>
  <c r="A96" i="47"/>
  <c r="N95" i="47"/>
  <c r="R95" i="47" s="1"/>
  <c r="G95" i="47"/>
  <c r="H95" i="47"/>
  <c r="M95" i="47"/>
  <c r="U94" i="47"/>
  <c r="AA94" i="47" s="1"/>
  <c r="X95" i="47"/>
  <c r="Z95" i="47"/>
  <c r="E95" i="47" s="1"/>
  <c r="B96" i="55"/>
  <c r="D95" i="55"/>
  <c r="Y93" i="55"/>
  <c r="F93" i="55" s="1"/>
  <c r="AM92" i="58"/>
  <c r="AP92" i="58" s="1"/>
  <c r="AN91" i="57"/>
  <c r="AP91" i="57" s="1"/>
  <c r="F93" i="56"/>
  <c r="L97" i="54"/>
  <c r="F97" i="54" s="1"/>
  <c r="P97" i="54" s="1"/>
  <c r="S96" i="55"/>
  <c r="I97" i="55"/>
  <c r="AR92" i="58"/>
  <c r="AU92" i="58" s="1"/>
  <c r="AW92" i="58" s="1"/>
  <c r="R93" i="57"/>
  <c r="AY91" i="57"/>
  <c r="AO91" i="57"/>
  <c r="AH104" i="46" l="1"/>
  <c r="AI104" i="46"/>
  <c r="AT104" i="46" s="1"/>
  <c r="AJ104" i="46"/>
  <c r="AD104" i="46"/>
  <c r="AE104" i="46"/>
  <c r="AF104" i="46"/>
  <c r="AS104" i="46" s="1"/>
  <c r="AC104" i="46"/>
  <c r="AR104" i="46" s="1"/>
  <c r="AK104" i="46"/>
  <c r="AG104" i="46"/>
  <c r="AN104" i="46" s="1"/>
  <c r="AH94" i="58"/>
  <c r="AI94" i="58"/>
  <c r="AJ94" i="58"/>
  <c r="AT94" i="58" s="1"/>
  <c r="AC94" i="58"/>
  <c r="AK94" i="58"/>
  <c r="AD94" i="58"/>
  <c r="AR94" i="58" s="1"/>
  <c r="AG94" i="58"/>
  <c r="AE94" i="58"/>
  <c r="AF94" i="58"/>
  <c r="AE93" i="55"/>
  <c r="AF93" i="55"/>
  <c r="AG93" i="55"/>
  <c r="AH93" i="55"/>
  <c r="AI93" i="55"/>
  <c r="AT93" i="55" s="1"/>
  <c r="AJ93" i="55"/>
  <c r="AC93" i="55"/>
  <c r="AR93" i="55" s="1"/>
  <c r="AK93" i="55"/>
  <c r="AD93" i="55"/>
  <c r="AM93" i="55" s="1"/>
  <c r="AJ93" i="57"/>
  <c r="AC93" i="57"/>
  <c r="AK93" i="57"/>
  <c r="AD93" i="57"/>
  <c r="AR93" i="57" s="1"/>
  <c r="AE93" i="57"/>
  <c r="AI93" i="57"/>
  <c r="AF93" i="57"/>
  <c r="AG93" i="57"/>
  <c r="AH93" i="57"/>
  <c r="AN93" i="57" s="1"/>
  <c r="AD94" i="55"/>
  <c r="AE94" i="55"/>
  <c r="AF94" i="55"/>
  <c r="AS94" i="55" s="1"/>
  <c r="AG94" i="55"/>
  <c r="AI94" i="55"/>
  <c r="AT94" i="55" s="1"/>
  <c r="AJ94" i="55"/>
  <c r="AC94" i="55"/>
  <c r="AH94" i="55"/>
  <c r="AK94" i="55"/>
  <c r="K96" i="58"/>
  <c r="A97" i="58"/>
  <c r="M96" i="58"/>
  <c r="X96" i="58"/>
  <c r="N96" i="58"/>
  <c r="Z96" i="58"/>
  <c r="E96" i="58" s="1"/>
  <c r="G96" i="58"/>
  <c r="J96" i="58"/>
  <c r="U95" i="58"/>
  <c r="AA95" i="58" s="1"/>
  <c r="V96" i="58"/>
  <c r="W96" i="58" s="1"/>
  <c r="Y96" i="58" s="1"/>
  <c r="H96" i="58"/>
  <c r="AU93" i="47"/>
  <c r="AW93" i="47" s="1"/>
  <c r="AY93" i="58"/>
  <c r="AO93" i="58"/>
  <c r="U94" i="55"/>
  <c r="AA94" i="55" s="1"/>
  <c r="H95" i="55"/>
  <c r="J95" i="55"/>
  <c r="V95" i="55"/>
  <c r="W95" i="55" s="1"/>
  <c r="Y95" i="55" s="1"/>
  <c r="K95" i="55"/>
  <c r="A96" i="55"/>
  <c r="N95" i="55"/>
  <c r="R95" i="55" s="1"/>
  <c r="X95" i="55"/>
  <c r="M95" i="55"/>
  <c r="G95" i="55"/>
  <c r="Z95" i="55"/>
  <c r="E95" i="55" s="1"/>
  <c r="F95" i="55" s="1"/>
  <c r="AU94" i="47"/>
  <c r="AM94" i="47"/>
  <c r="A100" i="54"/>
  <c r="M99" i="54"/>
  <c r="E99" i="54" s="1"/>
  <c r="H98" i="54"/>
  <c r="N98" i="54" s="1"/>
  <c r="I99" i="54"/>
  <c r="J99" i="54" s="1"/>
  <c r="K99" i="54"/>
  <c r="R105" i="46"/>
  <c r="S97" i="55"/>
  <c r="I98" i="55"/>
  <c r="D96" i="55"/>
  <c r="B97" i="55"/>
  <c r="U95" i="47"/>
  <c r="AA95" i="47" s="1"/>
  <c r="H96" i="47"/>
  <c r="J96" i="47"/>
  <c r="V96" i="47"/>
  <c r="W96" i="47" s="1"/>
  <c r="Y96" i="47" s="1"/>
  <c r="M96" i="47"/>
  <c r="X96" i="47"/>
  <c r="Z96" i="47"/>
  <c r="E96" i="47" s="1"/>
  <c r="K96" i="47"/>
  <c r="N96" i="47"/>
  <c r="A97" i="47"/>
  <c r="G96" i="47"/>
  <c r="N95" i="57"/>
  <c r="Z95" i="57"/>
  <c r="E95" i="57" s="1"/>
  <c r="G95" i="57"/>
  <c r="U94" i="57"/>
  <c r="AA94" i="57" s="1"/>
  <c r="H95" i="57"/>
  <c r="M95" i="57"/>
  <c r="Q95" i="57" s="1"/>
  <c r="X95" i="57"/>
  <c r="J95" i="57"/>
  <c r="K95" i="57"/>
  <c r="V95" i="57"/>
  <c r="W95" i="57" s="1"/>
  <c r="A96" i="57"/>
  <c r="R94" i="55"/>
  <c r="AY94" i="47"/>
  <c r="AO94" i="47"/>
  <c r="Q95" i="58"/>
  <c r="S98" i="47"/>
  <c r="I99" i="47"/>
  <c r="Y105" i="46"/>
  <c r="F94" i="56"/>
  <c r="R94" i="56"/>
  <c r="D96" i="54"/>
  <c r="B97" i="54"/>
  <c r="AP91" i="56"/>
  <c r="AW91" i="56" s="1"/>
  <c r="AM103" i="46"/>
  <c r="AP103" i="46" s="1"/>
  <c r="AW91" i="57"/>
  <c r="L98" i="54"/>
  <c r="F98" i="54" s="1"/>
  <c r="P98" i="54" s="1"/>
  <c r="AY92" i="57"/>
  <c r="AO92" i="57"/>
  <c r="AP92" i="57" s="1"/>
  <c r="AO103" i="46"/>
  <c r="Y95" i="58"/>
  <c r="F95" i="58" s="1"/>
  <c r="Y95" i="47"/>
  <c r="Y94" i="57"/>
  <c r="F94" i="57" s="1"/>
  <c r="AS93" i="58"/>
  <c r="AP92" i="56"/>
  <c r="AW92" i="56" s="1"/>
  <c r="Q94" i="56"/>
  <c r="AT103" i="46"/>
  <c r="AU103" i="46" s="1"/>
  <c r="AW103" i="46" s="1"/>
  <c r="F95" i="47"/>
  <c r="AH93" i="56"/>
  <c r="AI93" i="56"/>
  <c r="AT93" i="56" s="1"/>
  <c r="AJ93" i="56"/>
  <c r="AC93" i="56"/>
  <c r="AR93" i="56" s="1"/>
  <c r="AK93" i="56"/>
  <c r="AY93" i="56" s="1"/>
  <c r="AD93" i="56"/>
  <c r="AG93" i="56"/>
  <c r="AN93" i="56" s="1"/>
  <c r="AE93" i="56"/>
  <c r="AF93" i="56"/>
  <c r="Q94" i="57"/>
  <c r="D99" i="56"/>
  <c r="B100" i="56"/>
  <c r="AM93" i="58"/>
  <c r="AP93" i="58" s="1"/>
  <c r="AS94" i="47"/>
  <c r="I97" i="57"/>
  <c r="S96" i="57"/>
  <c r="D96" i="46"/>
  <c r="B97" i="46"/>
  <c r="K95" i="56"/>
  <c r="A96" i="56"/>
  <c r="M95" i="56"/>
  <c r="Q95" i="56" s="1"/>
  <c r="X95" i="56"/>
  <c r="N95" i="56"/>
  <c r="G95" i="56"/>
  <c r="J95" i="56"/>
  <c r="V95" i="56"/>
  <c r="W95" i="56" s="1"/>
  <c r="Y95" i="56" s="1"/>
  <c r="U94" i="56"/>
  <c r="AA94" i="56" s="1"/>
  <c r="H95" i="56"/>
  <c r="Z95" i="56"/>
  <c r="E95" i="56" s="1"/>
  <c r="F95" i="56" s="1"/>
  <c r="I97" i="56"/>
  <c r="S96" i="56"/>
  <c r="AY103" i="46"/>
  <c r="N106" i="46"/>
  <c r="Z106" i="46"/>
  <c r="E106" i="46" s="1"/>
  <c r="U105" i="46"/>
  <c r="AA105" i="46" s="1"/>
  <c r="H106" i="46"/>
  <c r="K106" i="46"/>
  <c r="A107" i="46"/>
  <c r="G106" i="46"/>
  <c r="J106" i="46"/>
  <c r="M106" i="46"/>
  <c r="V106" i="46"/>
  <c r="W106" i="46" s="1"/>
  <c r="X106" i="46"/>
  <c r="I99" i="58"/>
  <c r="S98" i="58"/>
  <c r="Q95" i="47"/>
  <c r="AR93" i="58"/>
  <c r="AW92" i="55"/>
  <c r="F105" i="46"/>
  <c r="AP102" i="46"/>
  <c r="AW102" i="46" s="1"/>
  <c r="AS92" i="57"/>
  <c r="AU92" i="57" s="1"/>
  <c r="AW92" i="57" s="1"/>
  <c r="AI94" i="57" l="1"/>
  <c r="AJ94" i="57"/>
  <c r="AC94" i="57"/>
  <c r="AK94" i="57"/>
  <c r="AD94" i="57"/>
  <c r="AR94" i="57" s="1"/>
  <c r="AH94" i="57"/>
  <c r="AN94" i="57" s="1"/>
  <c r="AF94" i="57"/>
  <c r="AG94" i="57"/>
  <c r="AE94" i="57"/>
  <c r="AM94" i="57" s="1"/>
  <c r="AG95" i="58"/>
  <c r="AH95" i="58"/>
  <c r="AN95" i="58" s="1"/>
  <c r="AI95" i="58"/>
  <c r="AJ95" i="58"/>
  <c r="AC95" i="58"/>
  <c r="AK95" i="58"/>
  <c r="AD95" i="58"/>
  <c r="AE95" i="58"/>
  <c r="AM95" i="58" s="1"/>
  <c r="AF95" i="58"/>
  <c r="AD95" i="47"/>
  <c r="AR95" i="47" s="1"/>
  <c r="AE95" i="47"/>
  <c r="AF95" i="47"/>
  <c r="AH95" i="47"/>
  <c r="AN95" i="47" s="1"/>
  <c r="AJ95" i="47"/>
  <c r="AI95" i="47"/>
  <c r="AK95" i="47"/>
  <c r="AC95" i="47"/>
  <c r="AG95" i="47"/>
  <c r="N107" i="46"/>
  <c r="Z107" i="46"/>
  <c r="E107" i="46" s="1"/>
  <c r="U106" i="46"/>
  <c r="AA106" i="46" s="1"/>
  <c r="H107" i="46"/>
  <c r="K107" i="46"/>
  <c r="A108" i="46"/>
  <c r="J107" i="46"/>
  <c r="M107" i="46"/>
  <c r="V107" i="46"/>
  <c r="W107" i="46" s="1"/>
  <c r="X107" i="46"/>
  <c r="G107" i="46"/>
  <c r="I98" i="56"/>
  <c r="S97" i="56"/>
  <c r="AM93" i="56"/>
  <c r="G97" i="47"/>
  <c r="U96" i="47"/>
  <c r="AA96" i="47" s="1"/>
  <c r="H97" i="47"/>
  <c r="K97" i="47"/>
  <c r="A98" i="47"/>
  <c r="N97" i="47"/>
  <c r="M97" i="47"/>
  <c r="Q97" i="47" s="1"/>
  <c r="X97" i="47"/>
  <c r="Z97" i="47"/>
  <c r="E97" i="47" s="1"/>
  <c r="J97" i="47"/>
  <c r="V97" i="47"/>
  <c r="W97" i="47" s="1"/>
  <c r="Y97" i="47" s="1"/>
  <c r="AP94" i="47"/>
  <c r="AW94" i="47" s="1"/>
  <c r="Q96" i="58"/>
  <c r="AN94" i="55"/>
  <c r="AM93" i="57"/>
  <c r="AO93" i="55"/>
  <c r="AS94" i="58"/>
  <c r="AY104" i="46"/>
  <c r="B98" i="54"/>
  <c r="D97" i="54"/>
  <c r="R96" i="47"/>
  <c r="J97" i="58"/>
  <c r="K97" i="58"/>
  <c r="A98" i="58"/>
  <c r="M97" i="58"/>
  <c r="X97" i="58"/>
  <c r="N97" i="58"/>
  <c r="R97" i="58" s="1"/>
  <c r="Z97" i="58"/>
  <c r="E97" i="58" s="1"/>
  <c r="F97" i="58" s="1"/>
  <c r="U96" i="58"/>
  <c r="AA96" i="58" s="1"/>
  <c r="G97" i="58"/>
  <c r="H97" i="58"/>
  <c r="V97" i="58"/>
  <c r="W97" i="58" s="1"/>
  <c r="Y97" i="58" s="1"/>
  <c r="AU94" i="58"/>
  <c r="AU104" i="46"/>
  <c r="J96" i="56"/>
  <c r="V96" i="56"/>
  <c r="W96" i="56" s="1"/>
  <c r="K96" i="56"/>
  <c r="A97" i="56"/>
  <c r="M96" i="56"/>
  <c r="X96" i="56"/>
  <c r="N96" i="56"/>
  <c r="R96" i="56" s="1"/>
  <c r="G96" i="56"/>
  <c r="U95" i="56"/>
  <c r="AA95" i="56" s="1"/>
  <c r="H96" i="56"/>
  <c r="Z96" i="56"/>
  <c r="E96" i="56" s="1"/>
  <c r="AO93" i="56"/>
  <c r="F96" i="47"/>
  <c r="L99" i="54"/>
  <c r="AY94" i="55"/>
  <c r="AM94" i="55"/>
  <c r="AN93" i="55"/>
  <c r="AP93" i="55" s="1"/>
  <c r="D97" i="46"/>
  <c r="B98" i="46"/>
  <c r="AG94" i="56"/>
  <c r="AN94" i="56" s="1"/>
  <c r="AH94" i="56"/>
  <c r="AI94" i="56"/>
  <c r="AJ94" i="56"/>
  <c r="AO94" i="56" s="1"/>
  <c r="AC94" i="56"/>
  <c r="AR94" i="56" s="1"/>
  <c r="AK94" i="56"/>
  <c r="AF94" i="56"/>
  <c r="AS94" i="56" s="1"/>
  <c r="AD94" i="56"/>
  <c r="AE94" i="56"/>
  <c r="M96" i="57"/>
  <c r="X96" i="57"/>
  <c r="N96" i="57"/>
  <c r="R96" i="57" s="1"/>
  <c r="Z96" i="57"/>
  <c r="E96" i="57" s="1"/>
  <c r="F96" i="57" s="1"/>
  <c r="G96" i="57"/>
  <c r="K96" i="57"/>
  <c r="A97" i="57"/>
  <c r="J96" i="57"/>
  <c r="U95" i="57"/>
  <c r="AA95" i="57" s="1"/>
  <c r="V96" i="57"/>
  <c r="W96" i="57" s="1"/>
  <c r="Y96" i="57" s="1"/>
  <c r="H96" i="57"/>
  <c r="S98" i="55"/>
  <c r="I99" i="55"/>
  <c r="Q95" i="55"/>
  <c r="AT93" i="57"/>
  <c r="AS93" i="55"/>
  <c r="AM104" i="46"/>
  <c r="AF95" i="56"/>
  <c r="AG95" i="56"/>
  <c r="AH95" i="56"/>
  <c r="AI95" i="56"/>
  <c r="AJ95" i="56"/>
  <c r="AO95" i="56" s="1"/>
  <c r="AE95" i="56"/>
  <c r="AC95" i="56"/>
  <c r="AK95" i="56"/>
  <c r="AD95" i="56"/>
  <c r="AM95" i="56" s="1"/>
  <c r="S99" i="58"/>
  <c r="I100" i="58"/>
  <c r="D100" i="56"/>
  <c r="B101" i="56"/>
  <c r="D97" i="55"/>
  <c r="B98" i="55"/>
  <c r="Y106" i="46"/>
  <c r="F106" i="46" s="1"/>
  <c r="AH105" i="46"/>
  <c r="AI105" i="46"/>
  <c r="AJ105" i="46"/>
  <c r="AO105" i="46" s="1"/>
  <c r="AD105" i="46"/>
  <c r="AF105" i="46"/>
  <c r="AE105" i="46"/>
  <c r="AG105" i="46"/>
  <c r="AN105" i="46" s="1"/>
  <c r="AK105" i="46"/>
  <c r="AC105" i="46"/>
  <c r="AR105" i="46" s="1"/>
  <c r="Q106" i="46"/>
  <c r="R106" i="46"/>
  <c r="AS93" i="56"/>
  <c r="AU93" i="56" s="1"/>
  <c r="Y95" i="57"/>
  <c r="F95" i="57" s="1"/>
  <c r="Q96" i="47"/>
  <c r="F99" i="54"/>
  <c r="P99" i="54" s="1"/>
  <c r="F96" i="58"/>
  <c r="AR94" i="55"/>
  <c r="AU94" i="55" s="1"/>
  <c r="AS93" i="57"/>
  <c r="AU93" i="57" s="1"/>
  <c r="AO104" i="46"/>
  <c r="AC95" i="55"/>
  <c r="AK95" i="55"/>
  <c r="AD95" i="55"/>
  <c r="AE95" i="55"/>
  <c r="AF95" i="55"/>
  <c r="AS95" i="55" s="1"/>
  <c r="AH95" i="55"/>
  <c r="AI95" i="55"/>
  <c r="AG95" i="55"/>
  <c r="AJ95" i="55"/>
  <c r="AO94" i="58"/>
  <c r="AY94" i="58"/>
  <c r="S99" i="47"/>
  <c r="I100" i="47"/>
  <c r="R95" i="57"/>
  <c r="I100" i="54"/>
  <c r="J100" i="54" s="1"/>
  <c r="H99" i="54"/>
  <c r="N99" i="54" s="1"/>
  <c r="K100" i="54"/>
  <c r="M100" i="54"/>
  <c r="E100" i="54" s="1"/>
  <c r="A101" i="54"/>
  <c r="R96" i="58"/>
  <c r="AO94" i="55"/>
  <c r="AY93" i="55"/>
  <c r="AN94" i="58"/>
  <c r="AY93" i="57"/>
  <c r="AO93" i="57"/>
  <c r="AU93" i="58"/>
  <c r="AW93" i="58" s="1"/>
  <c r="R95" i="56"/>
  <c r="I98" i="57"/>
  <c r="S97" i="57"/>
  <c r="G96" i="55"/>
  <c r="U95" i="55"/>
  <c r="AA95" i="55" s="1"/>
  <c r="H96" i="55"/>
  <c r="J96" i="55"/>
  <c r="V96" i="55"/>
  <c r="W96" i="55" s="1"/>
  <c r="M96" i="55"/>
  <c r="X96" i="55"/>
  <c r="N96" i="55"/>
  <c r="K96" i="55"/>
  <c r="A97" i="55"/>
  <c r="Z96" i="55"/>
  <c r="E96" i="55" s="1"/>
  <c r="AU93" i="55"/>
  <c r="AM94" i="58"/>
  <c r="AP94" i="58" s="1"/>
  <c r="AH106" i="46" l="1"/>
  <c r="AI106" i="46"/>
  <c r="AJ106" i="46"/>
  <c r="AD106" i="46"/>
  <c r="AF106" i="46"/>
  <c r="AG106" i="46"/>
  <c r="AN106" i="46" s="1"/>
  <c r="AK106" i="46"/>
  <c r="AY106" i="46" s="1"/>
  <c r="AC106" i="46"/>
  <c r="AR106" i="46" s="1"/>
  <c r="AE106" i="46"/>
  <c r="AH95" i="57"/>
  <c r="AI95" i="57"/>
  <c r="AJ95" i="57"/>
  <c r="AC95" i="57"/>
  <c r="AK95" i="57"/>
  <c r="AG95" i="57"/>
  <c r="AS95" i="57" s="1"/>
  <c r="AF95" i="57"/>
  <c r="AE95" i="57"/>
  <c r="AM95" i="57" s="1"/>
  <c r="AD95" i="57"/>
  <c r="AN95" i="55"/>
  <c r="AS105" i="46"/>
  <c r="G97" i="55"/>
  <c r="U96" i="55"/>
  <c r="AA96" i="55" s="1"/>
  <c r="H97" i="55"/>
  <c r="K97" i="55"/>
  <c r="A98" i="55"/>
  <c r="M97" i="55"/>
  <c r="X97" i="55"/>
  <c r="J97" i="55"/>
  <c r="N97" i="55"/>
  <c r="V97" i="55"/>
  <c r="W97" i="55" s="1"/>
  <c r="Z97" i="55"/>
  <c r="E97" i="55" s="1"/>
  <c r="L100" i="54"/>
  <c r="AT95" i="55"/>
  <c r="AM105" i="46"/>
  <c r="AP105" i="46" s="1"/>
  <c r="AT95" i="56"/>
  <c r="I100" i="55"/>
  <c r="S99" i="55"/>
  <c r="AY94" i="56"/>
  <c r="Y96" i="56"/>
  <c r="R97" i="47"/>
  <c r="S98" i="56"/>
  <c r="I99" i="56"/>
  <c r="AT95" i="47"/>
  <c r="AR95" i="58"/>
  <c r="AU95" i="58" s="1"/>
  <c r="AW95" i="58" s="1"/>
  <c r="AS94" i="57"/>
  <c r="AG96" i="57"/>
  <c r="AS96" i="57" s="1"/>
  <c r="AH96" i="57"/>
  <c r="AN96" i="57" s="1"/>
  <c r="AI96" i="57"/>
  <c r="AJ96" i="57"/>
  <c r="AF96" i="57"/>
  <c r="AK96" i="57"/>
  <c r="AE96" i="57"/>
  <c r="AM96" i="57" s="1"/>
  <c r="AC96" i="57"/>
  <c r="AD96" i="57"/>
  <c r="AR96" i="57" s="1"/>
  <c r="Z98" i="47"/>
  <c r="E98" i="47" s="1"/>
  <c r="G98" i="47"/>
  <c r="U97" i="47"/>
  <c r="AA97" i="47" s="1"/>
  <c r="H98" i="47"/>
  <c r="J98" i="47"/>
  <c r="V98" i="47"/>
  <c r="W98" i="47" s="1"/>
  <c r="Y98" i="47" s="1"/>
  <c r="M98" i="47"/>
  <c r="X98" i="47"/>
  <c r="N98" i="47"/>
  <c r="R98" i="47" s="1"/>
  <c r="A99" i="47"/>
  <c r="K98" i="47"/>
  <c r="AO95" i="58"/>
  <c r="AY95" i="58"/>
  <c r="S100" i="58"/>
  <c r="I101" i="58"/>
  <c r="S100" i="47"/>
  <c r="I101" i="47"/>
  <c r="AT105" i="46"/>
  <c r="I99" i="57"/>
  <c r="S98" i="57"/>
  <c r="AF96" i="58"/>
  <c r="AG96" i="58"/>
  <c r="AS96" i="58" s="1"/>
  <c r="AH96" i="58"/>
  <c r="AI96" i="58"/>
  <c r="AJ96" i="58"/>
  <c r="AC96" i="58"/>
  <c r="AD96" i="58"/>
  <c r="AE96" i="58"/>
  <c r="AM96" i="58" s="1"/>
  <c r="AK96" i="58"/>
  <c r="AU105" i="46"/>
  <c r="AW105" i="46" s="1"/>
  <c r="AS95" i="56"/>
  <c r="AT94" i="56"/>
  <c r="AW94" i="58"/>
  <c r="B99" i="54"/>
  <c r="D98" i="54"/>
  <c r="Y107" i="46"/>
  <c r="F107" i="46" s="1"/>
  <c r="R107" i="46"/>
  <c r="AM95" i="47"/>
  <c r="AT95" i="58"/>
  <c r="AU94" i="56"/>
  <c r="AP94" i="55"/>
  <c r="AW94" i="55" s="1"/>
  <c r="A102" i="54"/>
  <c r="I101" i="54"/>
  <c r="J101" i="54" s="1"/>
  <c r="K101" i="54"/>
  <c r="M101" i="54"/>
  <c r="E101" i="54" s="1"/>
  <c r="H100" i="54"/>
  <c r="N100" i="54" s="1"/>
  <c r="AM95" i="55"/>
  <c r="AY105" i="46"/>
  <c r="AY95" i="56"/>
  <c r="AP104" i="46"/>
  <c r="AW104" i="46" s="1"/>
  <c r="Q96" i="57"/>
  <c r="Q97" i="58"/>
  <c r="Q107" i="46"/>
  <c r="AS95" i="47"/>
  <c r="AU95" i="47" s="1"/>
  <c r="AO94" i="57"/>
  <c r="AY94" i="57"/>
  <c r="AE97" i="58"/>
  <c r="AM97" i="58" s="1"/>
  <c r="AF97" i="58"/>
  <c r="AG97" i="58"/>
  <c r="AS97" i="58" s="1"/>
  <c r="AH97" i="58"/>
  <c r="AN97" i="58" s="1"/>
  <c r="AI97" i="58"/>
  <c r="AC97" i="58"/>
  <c r="AD97" i="58"/>
  <c r="AR97" i="58" s="1"/>
  <c r="AJ97" i="58"/>
  <c r="AT97" i="58" s="1"/>
  <c r="AK97" i="58"/>
  <c r="AN95" i="56"/>
  <c r="AP95" i="56" s="1"/>
  <c r="F100" i="54"/>
  <c r="P100" i="54" s="1"/>
  <c r="AY95" i="55"/>
  <c r="D98" i="55"/>
  <c r="B99" i="55"/>
  <c r="AR95" i="56"/>
  <c r="AU95" i="56" s="1"/>
  <c r="AC96" i="47"/>
  <c r="AK96" i="47"/>
  <c r="AD96" i="47"/>
  <c r="AE96" i="47"/>
  <c r="AM96" i="47" s="1"/>
  <c r="AG96" i="47"/>
  <c r="AI96" i="47"/>
  <c r="AJ96" i="47"/>
  <c r="AT96" i="47" s="1"/>
  <c r="AF96" i="47"/>
  <c r="AH96" i="47"/>
  <c r="AN96" i="47" s="1"/>
  <c r="Q96" i="56"/>
  <c r="J98" i="58"/>
  <c r="K98" i="58"/>
  <c r="A99" i="58"/>
  <c r="M98" i="58"/>
  <c r="X98" i="58"/>
  <c r="N98" i="58"/>
  <c r="R98" i="58" s="1"/>
  <c r="U97" i="58"/>
  <c r="AA97" i="58" s="1"/>
  <c r="Z98" i="58"/>
  <c r="E98" i="58" s="1"/>
  <c r="G98" i="58"/>
  <c r="H98" i="58"/>
  <c r="V98" i="58"/>
  <c r="W98" i="58" s="1"/>
  <c r="Y98" i="58" s="1"/>
  <c r="F97" i="47"/>
  <c r="R96" i="55"/>
  <c r="Q96" i="55"/>
  <c r="Y96" i="55"/>
  <c r="F96" i="55" s="1"/>
  <c r="AW93" i="55"/>
  <c r="AO95" i="55"/>
  <c r="AR95" i="55"/>
  <c r="AU95" i="55" s="1"/>
  <c r="K97" i="57"/>
  <c r="A98" i="57"/>
  <c r="M97" i="57"/>
  <c r="X97" i="57"/>
  <c r="N97" i="57"/>
  <c r="R97" i="57" s="1"/>
  <c r="Z97" i="57"/>
  <c r="E97" i="57" s="1"/>
  <c r="J97" i="57"/>
  <c r="V97" i="57"/>
  <c r="W97" i="57" s="1"/>
  <c r="U96" i="57"/>
  <c r="AA96" i="57" s="1"/>
  <c r="H97" i="57"/>
  <c r="G97" i="57"/>
  <c r="AM94" i="56"/>
  <c r="AP94" i="56" s="1"/>
  <c r="D98" i="46"/>
  <c r="B99" i="46"/>
  <c r="J97" i="56"/>
  <c r="V97" i="56"/>
  <c r="W97" i="56" s="1"/>
  <c r="K97" i="56"/>
  <c r="A98" i="56"/>
  <c r="M97" i="56"/>
  <c r="X97" i="56"/>
  <c r="N97" i="56"/>
  <c r="R97" i="56" s="1"/>
  <c r="U96" i="56"/>
  <c r="AA96" i="56" s="1"/>
  <c r="H97" i="56"/>
  <c r="G97" i="56"/>
  <c r="Z97" i="56"/>
  <c r="E97" i="56" s="1"/>
  <c r="AP93" i="56"/>
  <c r="AW93" i="56" s="1"/>
  <c r="N108" i="46"/>
  <c r="Z108" i="46"/>
  <c r="E108" i="46" s="1"/>
  <c r="U107" i="46"/>
  <c r="AA107" i="46" s="1"/>
  <c r="H108" i="46"/>
  <c r="K108" i="46"/>
  <c r="A109" i="46"/>
  <c r="M108" i="46"/>
  <c r="V108" i="46"/>
  <c r="W108" i="46" s="1"/>
  <c r="X108" i="46"/>
  <c r="J108" i="46"/>
  <c r="G108" i="46"/>
  <c r="AY95" i="47"/>
  <c r="AO95" i="47"/>
  <c r="AS95" i="58"/>
  <c r="AT94" i="57"/>
  <c r="AU94" i="57" s="1"/>
  <c r="AW94" i="57" s="1"/>
  <c r="D101" i="56"/>
  <c r="B102" i="56"/>
  <c r="F96" i="56"/>
  <c r="AP93" i="57"/>
  <c r="AW93" i="57" s="1"/>
  <c r="AP95" i="58"/>
  <c r="AP94" i="57"/>
  <c r="AH107" i="46" l="1"/>
  <c r="AI107" i="46"/>
  <c r="AJ107" i="46"/>
  <c r="AD107" i="46"/>
  <c r="AF107" i="46"/>
  <c r="AK107" i="46"/>
  <c r="AE107" i="46"/>
  <c r="AC107" i="46"/>
  <c r="AG107" i="46"/>
  <c r="AN107" i="46" s="1"/>
  <c r="AJ96" i="55"/>
  <c r="AC96" i="55"/>
  <c r="AK96" i="55"/>
  <c r="AD96" i="55"/>
  <c r="AE96" i="55"/>
  <c r="AG96" i="55"/>
  <c r="AN96" i="55" s="1"/>
  <c r="AH96" i="55"/>
  <c r="AF96" i="55"/>
  <c r="AI96" i="55"/>
  <c r="AT96" i="55" s="1"/>
  <c r="AE96" i="56"/>
  <c r="AF96" i="56"/>
  <c r="AG96" i="56"/>
  <c r="AN96" i="56" s="1"/>
  <c r="AH96" i="56"/>
  <c r="AI96" i="56"/>
  <c r="AD96" i="56"/>
  <c r="AC96" i="56"/>
  <c r="AR96" i="56" s="1"/>
  <c r="AJ96" i="56"/>
  <c r="AO96" i="56" s="1"/>
  <c r="AK96" i="56"/>
  <c r="AY96" i="56" s="1"/>
  <c r="N109" i="46"/>
  <c r="R109" i="46" s="1"/>
  <c r="U108" i="46"/>
  <c r="AA108" i="46" s="1"/>
  <c r="H109" i="46"/>
  <c r="K109" i="46"/>
  <c r="A110" i="46"/>
  <c r="V109" i="46"/>
  <c r="W109" i="46" s="1"/>
  <c r="X109" i="46"/>
  <c r="Z109" i="46"/>
  <c r="E109" i="46" s="1"/>
  <c r="G109" i="46"/>
  <c r="J109" i="46"/>
  <c r="M109" i="46"/>
  <c r="D99" i="46"/>
  <c r="B100" i="46"/>
  <c r="F98" i="58"/>
  <c r="AY96" i="47"/>
  <c r="AO96" i="47"/>
  <c r="L101" i="54"/>
  <c r="AP95" i="47"/>
  <c r="AW95" i="47" s="1"/>
  <c r="AN96" i="58"/>
  <c r="S101" i="58"/>
  <c r="I102" i="58"/>
  <c r="Q98" i="47"/>
  <c r="R97" i="55"/>
  <c r="AO95" i="57"/>
  <c r="AP95" i="57" s="1"/>
  <c r="AY95" i="57"/>
  <c r="Q97" i="56"/>
  <c r="Q97" i="57"/>
  <c r="D99" i="55"/>
  <c r="B100" i="55"/>
  <c r="AU97" i="58"/>
  <c r="S99" i="56"/>
  <c r="I100" i="56"/>
  <c r="Q97" i="55"/>
  <c r="AS106" i="46"/>
  <c r="I102" i="54"/>
  <c r="J102" i="54" s="1"/>
  <c r="M102" i="54"/>
  <c r="E102" i="54" s="1"/>
  <c r="K102" i="54"/>
  <c r="A103" i="54"/>
  <c r="H101" i="54"/>
  <c r="N101" i="54" s="1"/>
  <c r="D102" i="56"/>
  <c r="B103" i="56"/>
  <c r="R108" i="46"/>
  <c r="Y108" i="46"/>
  <c r="U97" i="56"/>
  <c r="AA97" i="56" s="1"/>
  <c r="H98" i="56"/>
  <c r="J98" i="56"/>
  <c r="V98" i="56"/>
  <c r="W98" i="56" s="1"/>
  <c r="Y98" i="56" s="1"/>
  <c r="K98" i="56"/>
  <c r="A99" i="56"/>
  <c r="M98" i="56"/>
  <c r="X98" i="56"/>
  <c r="G98" i="56"/>
  <c r="N98" i="56"/>
  <c r="R98" i="56" s="1"/>
  <c r="Z98" i="56"/>
  <c r="E98" i="56" s="1"/>
  <c r="F98" i="56" s="1"/>
  <c r="J98" i="57"/>
  <c r="V98" i="57"/>
  <c r="W98" i="57" s="1"/>
  <c r="K98" i="57"/>
  <c r="A99" i="57"/>
  <c r="M98" i="57"/>
  <c r="X98" i="57"/>
  <c r="N98" i="57"/>
  <c r="R98" i="57" s="1"/>
  <c r="U97" i="57"/>
  <c r="AA97" i="57" s="1"/>
  <c r="Z98" i="57"/>
  <c r="E98" i="57" s="1"/>
  <c r="H98" i="57"/>
  <c r="G98" i="57"/>
  <c r="AJ97" i="47"/>
  <c r="AC97" i="47"/>
  <c r="AK97" i="47"/>
  <c r="AD97" i="47"/>
  <c r="AR97" i="47" s="1"/>
  <c r="AF97" i="47"/>
  <c r="AH97" i="47"/>
  <c r="AN97" i="47" s="1"/>
  <c r="AG97" i="47"/>
  <c r="AI97" i="47"/>
  <c r="AE97" i="47"/>
  <c r="Q98" i="58"/>
  <c r="AP95" i="55"/>
  <c r="D99" i="54"/>
  <c r="B100" i="54"/>
  <c r="AR96" i="58"/>
  <c r="I100" i="57"/>
  <c r="S99" i="57"/>
  <c r="AT96" i="57"/>
  <c r="N98" i="55"/>
  <c r="G98" i="55"/>
  <c r="U97" i="55"/>
  <c r="AA97" i="55" s="1"/>
  <c r="H98" i="55"/>
  <c r="J98" i="55"/>
  <c r="V98" i="55"/>
  <c r="W98" i="55" s="1"/>
  <c r="K98" i="55"/>
  <c r="A99" i="55"/>
  <c r="X98" i="55"/>
  <c r="M98" i="55"/>
  <c r="Z98" i="55"/>
  <c r="E98" i="55" s="1"/>
  <c r="AT95" i="57"/>
  <c r="AM106" i="46"/>
  <c r="AP106" i="46" s="1"/>
  <c r="AY97" i="58"/>
  <c r="AO97" i="58"/>
  <c r="AP97" i="58" s="1"/>
  <c r="S100" i="55"/>
  <c r="I101" i="55"/>
  <c r="AW95" i="56"/>
  <c r="F97" i="56"/>
  <c r="U98" i="58"/>
  <c r="AA98" i="58" s="1"/>
  <c r="H99" i="58"/>
  <c r="J99" i="58"/>
  <c r="K99" i="58"/>
  <c r="A100" i="58"/>
  <c r="M99" i="58"/>
  <c r="X99" i="58"/>
  <c r="Z99" i="58"/>
  <c r="E99" i="58" s="1"/>
  <c r="G99" i="58"/>
  <c r="N99" i="58"/>
  <c r="R99" i="58" s="1"/>
  <c r="V99" i="58"/>
  <c r="W99" i="58" s="1"/>
  <c r="AS96" i="47"/>
  <c r="AW94" i="56"/>
  <c r="N99" i="47"/>
  <c r="Z99" i="47"/>
  <c r="E99" i="47" s="1"/>
  <c r="G99" i="47"/>
  <c r="K99" i="47"/>
  <c r="A100" i="47"/>
  <c r="U98" i="47"/>
  <c r="AA98" i="47" s="1"/>
  <c r="V99" i="47"/>
  <c r="W99" i="47" s="1"/>
  <c r="J99" i="47"/>
  <c r="M99" i="47"/>
  <c r="X99" i="47"/>
  <c r="H99" i="47"/>
  <c r="AO106" i="46"/>
  <c r="F108" i="46"/>
  <c r="AO96" i="57"/>
  <c r="AP96" i="57" s="1"/>
  <c r="AY96" i="57"/>
  <c r="Y97" i="56"/>
  <c r="Y97" i="57"/>
  <c r="F97" i="57" s="1"/>
  <c r="AW95" i="55"/>
  <c r="AP96" i="47"/>
  <c r="F101" i="54"/>
  <c r="P101" i="54" s="1"/>
  <c r="AT96" i="58"/>
  <c r="I102" i="47"/>
  <c r="S101" i="47"/>
  <c r="F98" i="47"/>
  <c r="AR95" i="57"/>
  <c r="AN95" i="57"/>
  <c r="AT106" i="46"/>
  <c r="AU106" i="46" s="1"/>
  <c r="AW106" i="46" s="1"/>
  <c r="AO96" i="58"/>
  <c r="AP96" i="58" s="1"/>
  <c r="AY96" i="58"/>
  <c r="Q108" i="46"/>
  <c r="AR96" i="47"/>
  <c r="AU96" i="47" s="1"/>
  <c r="AU96" i="57"/>
  <c r="Y97" i="55"/>
  <c r="F97" i="55" s="1"/>
  <c r="AI97" i="55" l="1"/>
  <c r="AT97" i="55" s="1"/>
  <c r="AJ97" i="55"/>
  <c r="AC97" i="55"/>
  <c r="AK97" i="55"/>
  <c r="AD97" i="55"/>
  <c r="AM97" i="55" s="1"/>
  <c r="AF97" i="55"/>
  <c r="AS97" i="55" s="1"/>
  <c r="AG97" i="55"/>
  <c r="AN97" i="55" s="1"/>
  <c r="AH97" i="55"/>
  <c r="AE97" i="55"/>
  <c r="AF97" i="57"/>
  <c r="AG97" i="57"/>
  <c r="AS97" i="57" s="1"/>
  <c r="AH97" i="57"/>
  <c r="AN97" i="57" s="1"/>
  <c r="AI97" i="57"/>
  <c r="AE97" i="57"/>
  <c r="AM97" i="57" s="1"/>
  <c r="AK97" i="57"/>
  <c r="AJ97" i="57"/>
  <c r="AD97" i="57"/>
  <c r="AR97" i="57" s="1"/>
  <c r="AC97" i="57"/>
  <c r="AU96" i="58"/>
  <c r="AW96" i="58" s="1"/>
  <c r="S100" i="56"/>
  <c r="I101" i="56"/>
  <c r="Q109" i="46"/>
  <c r="AR107" i="46"/>
  <c r="AH108" i="46"/>
  <c r="AI108" i="46"/>
  <c r="AJ108" i="46"/>
  <c r="AD108" i="46"/>
  <c r="AF108" i="46"/>
  <c r="AS108" i="46" s="1"/>
  <c r="AC108" i="46"/>
  <c r="AR108" i="46" s="1"/>
  <c r="AE108" i="46"/>
  <c r="AK108" i="46"/>
  <c r="AG108" i="46"/>
  <c r="AN108" i="46" s="1"/>
  <c r="Q98" i="55"/>
  <c r="AO97" i="47"/>
  <c r="AY97" i="47"/>
  <c r="AW97" i="58"/>
  <c r="AM96" i="55"/>
  <c r="AS107" i="46"/>
  <c r="R99" i="47"/>
  <c r="Q99" i="58"/>
  <c r="I102" i="55"/>
  <c r="S101" i="55"/>
  <c r="R98" i="55"/>
  <c r="Q98" i="57"/>
  <c r="D100" i="55"/>
  <c r="B101" i="55"/>
  <c r="AD98" i="58"/>
  <c r="AR98" i="58" s="1"/>
  <c r="AE98" i="58"/>
  <c r="AM98" i="58" s="1"/>
  <c r="AF98" i="58"/>
  <c r="AG98" i="58"/>
  <c r="AH98" i="58"/>
  <c r="AC98" i="58"/>
  <c r="AI98" i="58"/>
  <c r="AJ98" i="58"/>
  <c r="AK98" i="58"/>
  <c r="AY96" i="55"/>
  <c r="AM107" i="46"/>
  <c r="M100" i="47"/>
  <c r="X100" i="47"/>
  <c r="N100" i="47"/>
  <c r="Z100" i="47"/>
  <c r="E100" i="47" s="1"/>
  <c r="U99" i="47"/>
  <c r="AA99" i="47" s="1"/>
  <c r="H100" i="47"/>
  <c r="J100" i="47"/>
  <c r="V100" i="47"/>
  <c r="W100" i="47" s="1"/>
  <c r="Y100" i="47" s="1"/>
  <c r="G100" i="47"/>
  <c r="K100" i="47"/>
  <c r="A101" i="47"/>
  <c r="AS96" i="56"/>
  <c r="AU95" i="57"/>
  <c r="AW95" i="57" s="1"/>
  <c r="AI98" i="47"/>
  <c r="AJ98" i="47"/>
  <c r="AT98" i="47" s="1"/>
  <c r="AC98" i="47"/>
  <c r="AK98" i="47"/>
  <c r="AE98" i="47"/>
  <c r="AM98" i="47" s="1"/>
  <c r="AG98" i="47"/>
  <c r="AD98" i="47"/>
  <c r="AH98" i="47"/>
  <c r="AF98" i="47"/>
  <c r="G100" i="58"/>
  <c r="U99" i="58"/>
  <c r="AA99" i="58" s="1"/>
  <c r="H100" i="58"/>
  <c r="J100" i="58"/>
  <c r="K100" i="58"/>
  <c r="A101" i="58"/>
  <c r="X100" i="58"/>
  <c r="Z100" i="58"/>
  <c r="E100" i="58" s="1"/>
  <c r="M100" i="58"/>
  <c r="Q100" i="58" s="1"/>
  <c r="N100" i="58"/>
  <c r="R100" i="58" s="1"/>
  <c r="V100" i="58"/>
  <c r="W100" i="58" s="1"/>
  <c r="Y100" i="58" s="1"/>
  <c r="M99" i="55"/>
  <c r="X99" i="55"/>
  <c r="N99" i="55"/>
  <c r="G99" i="55"/>
  <c r="J99" i="55"/>
  <c r="V99" i="55"/>
  <c r="W99" i="55" s="1"/>
  <c r="Y99" i="55" s="1"/>
  <c r="K99" i="55"/>
  <c r="A100" i="55"/>
  <c r="U98" i="55"/>
  <c r="AA98" i="55" s="1"/>
  <c r="H99" i="55"/>
  <c r="Z99" i="55"/>
  <c r="E99" i="55" s="1"/>
  <c r="AM97" i="47"/>
  <c r="AP97" i="47" s="1"/>
  <c r="AT97" i="47"/>
  <c r="J99" i="57"/>
  <c r="V99" i="57"/>
  <c r="W99" i="57" s="1"/>
  <c r="Y99" i="57" s="1"/>
  <c r="K99" i="57"/>
  <c r="A100" i="57"/>
  <c r="M99" i="57"/>
  <c r="X99" i="57"/>
  <c r="U98" i="57"/>
  <c r="AA98" i="57" s="1"/>
  <c r="H99" i="57"/>
  <c r="Z99" i="57"/>
  <c r="E99" i="57" s="1"/>
  <c r="F99" i="57" s="1"/>
  <c r="N99" i="57"/>
  <c r="R99" i="57" s="1"/>
  <c r="G99" i="57"/>
  <c r="Q98" i="56"/>
  <c r="L102" i="54"/>
  <c r="F102" i="54" s="1"/>
  <c r="P102" i="54" s="1"/>
  <c r="S102" i="58"/>
  <c r="I103" i="58"/>
  <c r="Y109" i="46"/>
  <c r="F109" i="46" s="1"/>
  <c r="AU96" i="56"/>
  <c r="AR96" i="55"/>
  <c r="AO107" i="46"/>
  <c r="AC98" i="56"/>
  <c r="AK98" i="56"/>
  <c r="AD98" i="56"/>
  <c r="AM98" i="56" s="1"/>
  <c r="AE98" i="56"/>
  <c r="AF98" i="56"/>
  <c r="AG98" i="56"/>
  <c r="AN98" i="56" s="1"/>
  <c r="AJ98" i="56"/>
  <c r="AO98" i="56" s="1"/>
  <c r="AH98" i="56"/>
  <c r="AI98" i="56"/>
  <c r="Q99" i="47"/>
  <c r="Y99" i="47"/>
  <c r="F99" i="47" s="1"/>
  <c r="G99" i="56"/>
  <c r="U98" i="56"/>
  <c r="AA98" i="56" s="1"/>
  <c r="H99" i="56"/>
  <c r="J99" i="56"/>
  <c r="V99" i="56"/>
  <c r="W99" i="56" s="1"/>
  <c r="K99" i="56"/>
  <c r="A100" i="56"/>
  <c r="M99" i="56"/>
  <c r="N99" i="56"/>
  <c r="X99" i="56"/>
  <c r="Z99" i="56"/>
  <c r="E99" i="56" s="1"/>
  <c r="D103" i="56"/>
  <c r="B104" i="56"/>
  <c r="D100" i="46"/>
  <c r="B101" i="46"/>
  <c r="N110" i="46"/>
  <c r="U109" i="46"/>
  <c r="AA109" i="46" s="1"/>
  <c r="H110" i="46"/>
  <c r="K110" i="46"/>
  <c r="A111" i="46"/>
  <c r="Z110" i="46"/>
  <c r="E110" i="46" s="1"/>
  <c r="G110" i="46"/>
  <c r="J110" i="46"/>
  <c r="M110" i="46"/>
  <c r="V110" i="46"/>
  <c r="W110" i="46" s="1"/>
  <c r="X110" i="46"/>
  <c r="AM96" i="56"/>
  <c r="AP96" i="56" s="1"/>
  <c r="AO96" i="55"/>
  <c r="AT107" i="46"/>
  <c r="B101" i="54"/>
  <c r="D100" i="54"/>
  <c r="AD97" i="56"/>
  <c r="AE97" i="56"/>
  <c r="AF97" i="56"/>
  <c r="AG97" i="56"/>
  <c r="AN97" i="56" s="1"/>
  <c r="AH97" i="56"/>
  <c r="AC97" i="56"/>
  <c r="AR97" i="56" s="1"/>
  <c r="AK97" i="56"/>
  <c r="AI97" i="56"/>
  <c r="AT97" i="56" s="1"/>
  <c r="AJ97" i="56"/>
  <c r="K103" i="54"/>
  <c r="H102" i="54"/>
  <c r="N102" i="54" s="1"/>
  <c r="A104" i="54"/>
  <c r="I103" i="54"/>
  <c r="J103" i="54" s="1"/>
  <c r="L103" i="54" s="1"/>
  <c r="M103" i="54"/>
  <c r="E103" i="54" s="1"/>
  <c r="AY107" i="46"/>
  <c r="AW96" i="57"/>
  <c r="AW96" i="47"/>
  <c r="I103" i="47"/>
  <c r="S102" i="47"/>
  <c r="Y99" i="58"/>
  <c r="F99" i="58" s="1"/>
  <c r="Y98" i="55"/>
  <c r="F98" i="55" s="1"/>
  <c r="S100" i="57"/>
  <c r="I101" i="57"/>
  <c r="AS97" i="47"/>
  <c r="AU97" i="47" s="1"/>
  <c r="AW97" i="47" s="1"/>
  <c r="Y98" i="57"/>
  <c r="F98" i="57" s="1"/>
  <c r="AT96" i="56"/>
  <c r="AS96" i="55"/>
  <c r="AC99" i="58" l="1"/>
  <c r="AK99" i="58"/>
  <c r="AD99" i="58"/>
  <c r="AR99" i="58" s="1"/>
  <c r="AE99" i="58"/>
  <c r="AF99" i="58"/>
  <c r="AG99" i="58"/>
  <c r="AS99" i="58" s="1"/>
  <c r="AH99" i="58"/>
  <c r="AN99" i="58" s="1"/>
  <c r="AI99" i="58"/>
  <c r="AJ99" i="58"/>
  <c r="AT99" i="58" s="1"/>
  <c r="AH98" i="55"/>
  <c r="AI98" i="55"/>
  <c r="AT98" i="55" s="1"/>
  <c r="AJ98" i="55"/>
  <c r="AC98" i="55"/>
  <c r="AK98" i="55"/>
  <c r="AE98" i="55"/>
  <c r="AF98" i="55"/>
  <c r="AS98" i="55" s="1"/>
  <c r="AD98" i="55"/>
  <c r="AG98" i="55"/>
  <c r="AN98" i="55" s="1"/>
  <c r="AH109" i="46"/>
  <c r="AJ109" i="46"/>
  <c r="AD109" i="46"/>
  <c r="AM109" i="46" s="1"/>
  <c r="AF109" i="46"/>
  <c r="AS109" i="46" s="1"/>
  <c r="AI109" i="46"/>
  <c r="AT109" i="46" s="1"/>
  <c r="AK109" i="46"/>
  <c r="AC109" i="46"/>
  <c r="AR109" i="46" s="1"/>
  <c r="AE109" i="46"/>
  <c r="AG109" i="46"/>
  <c r="AN109" i="46" s="1"/>
  <c r="AE98" i="57"/>
  <c r="AF98" i="57"/>
  <c r="AG98" i="57"/>
  <c r="AS98" i="57" s="1"/>
  <c r="AH98" i="57"/>
  <c r="AN98" i="57" s="1"/>
  <c r="AD98" i="57"/>
  <c r="AK98" i="57"/>
  <c r="AJ98" i="57"/>
  <c r="AC98" i="57"/>
  <c r="AI98" i="57"/>
  <c r="AH99" i="47"/>
  <c r="AI99" i="47"/>
  <c r="AJ99" i="47"/>
  <c r="AT99" i="47" s="1"/>
  <c r="AD99" i="47"/>
  <c r="AR99" i="47" s="1"/>
  <c r="AF99" i="47"/>
  <c r="AC99" i="47"/>
  <c r="AE99" i="47"/>
  <c r="AM99" i="47" s="1"/>
  <c r="AK99" i="47"/>
  <c r="AG99" i="47"/>
  <c r="AD99" i="57"/>
  <c r="AR99" i="57" s="1"/>
  <c r="AE99" i="57"/>
  <c r="AM99" i="57" s="1"/>
  <c r="AF99" i="57"/>
  <c r="AG99" i="57"/>
  <c r="AS99" i="57" s="1"/>
  <c r="AC99" i="57"/>
  <c r="AK99" i="57"/>
  <c r="AJ99" i="57"/>
  <c r="AI99" i="57"/>
  <c r="AH99" i="57"/>
  <c r="AN99" i="57" s="1"/>
  <c r="N111" i="46"/>
  <c r="R111" i="46" s="1"/>
  <c r="U110" i="46"/>
  <c r="AA110" i="46" s="1"/>
  <c r="H111" i="46"/>
  <c r="K111" i="46"/>
  <c r="A112" i="46"/>
  <c r="V111" i="46"/>
  <c r="W111" i="46" s="1"/>
  <c r="X111" i="46"/>
  <c r="Z111" i="46"/>
  <c r="E111" i="46" s="1"/>
  <c r="G111" i="46"/>
  <c r="J111" i="46"/>
  <c r="M111" i="46"/>
  <c r="K100" i="55"/>
  <c r="A101" i="55"/>
  <c r="M100" i="55"/>
  <c r="X100" i="55"/>
  <c r="N100" i="55"/>
  <c r="R100" i="55" s="1"/>
  <c r="U99" i="55"/>
  <c r="AA99" i="55" s="1"/>
  <c r="H100" i="55"/>
  <c r="G100" i="55"/>
  <c r="J100" i="55"/>
  <c r="V100" i="55"/>
  <c r="W100" i="55" s="1"/>
  <c r="Y100" i="55" s="1"/>
  <c r="Z100" i="55"/>
  <c r="E100" i="55" s="1"/>
  <c r="AY98" i="47"/>
  <c r="AO98" i="47"/>
  <c r="AP98" i="47" s="1"/>
  <c r="Q100" i="47"/>
  <c r="AS98" i="58"/>
  <c r="AP96" i="55"/>
  <c r="AY108" i="46"/>
  <c r="AU107" i="46"/>
  <c r="AW107" i="46" s="1"/>
  <c r="AT97" i="57"/>
  <c r="M104" i="54"/>
  <c r="E104" i="54" s="1"/>
  <c r="I104" i="54"/>
  <c r="J104" i="54" s="1"/>
  <c r="L104" i="54" s="1"/>
  <c r="A105" i="54"/>
  <c r="H103" i="54"/>
  <c r="N103" i="54" s="1"/>
  <c r="K104" i="54"/>
  <c r="AU96" i="55"/>
  <c r="AP107" i="46"/>
  <c r="AO97" i="57"/>
  <c r="AP97" i="57" s="1"/>
  <c r="AY97" i="57"/>
  <c r="AU108" i="46"/>
  <c r="I104" i="47"/>
  <c r="S103" i="47"/>
  <c r="Y110" i="46"/>
  <c r="R99" i="56"/>
  <c r="AS98" i="56"/>
  <c r="F100" i="58"/>
  <c r="AY98" i="58"/>
  <c r="AO98" i="58"/>
  <c r="AW96" i="56"/>
  <c r="I103" i="55"/>
  <c r="S102" i="55"/>
  <c r="AO97" i="56"/>
  <c r="AM97" i="56"/>
  <c r="AP97" i="56" s="1"/>
  <c r="Q110" i="46"/>
  <c r="R110" i="46"/>
  <c r="Q99" i="56"/>
  <c r="S103" i="58"/>
  <c r="I104" i="58"/>
  <c r="AN98" i="47"/>
  <c r="AT98" i="58"/>
  <c r="AU98" i="58" s="1"/>
  <c r="AW98" i="58" s="1"/>
  <c r="D101" i="55"/>
  <c r="B102" i="55"/>
  <c r="AM108" i="46"/>
  <c r="AY97" i="55"/>
  <c r="D101" i="46"/>
  <c r="B102" i="46"/>
  <c r="G100" i="56"/>
  <c r="U99" i="56"/>
  <c r="AA99" i="56" s="1"/>
  <c r="H100" i="56"/>
  <c r="J100" i="56"/>
  <c r="V100" i="56"/>
  <c r="W100" i="56" s="1"/>
  <c r="N100" i="56"/>
  <c r="X100" i="56"/>
  <c r="K100" i="56"/>
  <c r="A101" i="56"/>
  <c r="M100" i="56"/>
  <c r="Q100" i="56" s="1"/>
  <c r="Z100" i="56"/>
  <c r="E100" i="56" s="1"/>
  <c r="AP98" i="56"/>
  <c r="F99" i="55"/>
  <c r="R99" i="55"/>
  <c r="Z101" i="58"/>
  <c r="E101" i="58" s="1"/>
  <c r="F101" i="58" s="1"/>
  <c r="G101" i="58"/>
  <c r="U100" i="58"/>
  <c r="AA100" i="58" s="1"/>
  <c r="H101" i="58"/>
  <c r="J101" i="58"/>
  <c r="X101" i="58"/>
  <c r="A102" i="58"/>
  <c r="K101" i="58"/>
  <c r="M101" i="58"/>
  <c r="N101" i="58"/>
  <c r="V101" i="58"/>
  <c r="W101" i="58" s="1"/>
  <c r="Y101" i="58" s="1"/>
  <c r="AR98" i="47"/>
  <c r="AU98" i="47" s="1"/>
  <c r="F100" i="47"/>
  <c r="AO108" i="46"/>
  <c r="AR97" i="55"/>
  <c r="AU97" i="55" s="1"/>
  <c r="AS97" i="56"/>
  <c r="S101" i="56"/>
  <c r="I102" i="56"/>
  <c r="S101" i="57"/>
  <c r="I102" i="57"/>
  <c r="AY97" i="56"/>
  <c r="D101" i="54"/>
  <c r="B102" i="54"/>
  <c r="AY98" i="56"/>
  <c r="Q99" i="57"/>
  <c r="AS98" i="47"/>
  <c r="K101" i="47"/>
  <c r="A102" i="47"/>
  <c r="M101" i="47"/>
  <c r="X101" i="47"/>
  <c r="N101" i="47"/>
  <c r="G101" i="47"/>
  <c r="U100" i="47"/>
  <c r="AA100" i="47" s="1"/>
  <c r="V101" i="47"/>
  <c r="W101" i="47" s="1"/>
  <c r="Z101" i="47"/>
  <c r="E101" i="47" s="1"/>
  <c r="H101" i="47"/>
  <c r="J101" i="47"/>
  <c r="R100" i="47"/>
  <c r="AT108" i="46"/>
  <c r="AO97" i="55"/>
  <c r="AP97" i="55" s="1"/>
  <c r="F103" i="54"/>
  <c r="P103" i="54" s="1"/>
  <c r="AU97" i="56"/>
  <c r="F110" i="46"/>
  <c r="D104" i="56"/>
  <c r="B105" i="56"/>
  <c r="Y99" i="56"/>
  <c r="F99" i="56" s="1"/>
  <c r="AT98" i="56"/>
  <c r="AR98" i="56"/>
  <c r="AU98" i="56" s="1"/>
  <c r="AW98" i="56" s="1"/>
  <c r="U99" i="57"/>
  <c r="AA99" i="57" s="1"/>
  <c r="H100" i="57"/>
  <c r="J100" i="57"/>
  <c r="V100" i="57"/>
  <c r="W100" i="57" s="1"/>
  <c r="Y100" i="57" s="1"/>
  <c r="K100" i="57"/>
  <c r="A101" i="57"/>
  <c r="G100" i="57"/>
  <c r="X100" i="57"/>
  <c r="Z100" i="57"/>
  <c r="E100" i="57" s="1"/>
  <c r="N100" i="57"/>
  <c r="R100" i="57" s="1"/>
  <c r="M100" i="57"/>
  <c r="Q100" i="57" s="1"/>
  <c r="Q99" i="55"/>
  <c r="AN98" i="58"/>
  <c r="AP98" i="58" s="1"/>
  <c r="AU97" i="57"/>
  <c r="AJ99" i="56" l="1"/>
  <c r="AO99" i="56" s="1"/>
  <c r="AC99" i="56"/>
  <c r="AK99" i="56"/>
  <c r="AY99" i="56" s="1"/>
  <c r="AD99" i="56"/>
  <c r="AE99" i="56"/>
  <c r="AF99" i="56"/>
  <c r="AS99" i="56" s="1"/>
  <c r="AI99" i="56"/>
  <c r="AT99" i="56" s="1"/>
  <c r="AH99" i="56"/>
  <c r="AG99" i="56"/>
  <c r="AN99" i="56" s="1"/>
  <c r="S102" i="57"/>
  <c r="I103" i="57"/>
  <c r="G101" i="57"/>
  <c r="U100" i="57"/>
  <c r="AA100" i="57" s="1"/>
  <c r="H101" i="57"/>
  <c r="J101" i="57"/>
  <c r="V101" i="57"/>
  <c r="W101" i="57" s="1"/>
  <c r="Z101" i="57"/>
  <c r="E101" i="57" s="1"/>
  <c r="X101" i="57"/>
  <c r="A102" i="57"/>
  <c r="N101" i="57"/>
  <c r="K101" i="57"/>
  <c r="M101" i="57"/>
  <c r="Q101" i="57" s="1"/>
  <c r="AW97" i="55"/>
  <c r="D105" i="56"/>
  <c r="B106" i="56"/>
  <c r="Q101" i="47"/>
  <c r="AP108" i="46"/>
  <c r="S104" i="47"/>
  <c r="I105" i="47"/>
  <c r="AU99" i="47"/>
  <c r="AW99" i="47" s="1"/>
  <c r="AR98" i="57"/>
  <c r="AY109" i="46"/>
  <c r="AW98" i="47"/>
  <c r="AW97" i="56"/>
  <c r="Y101" i="47"/>
  <c r="F101" i="47" s="1"/>
  <c r="S102" i="56"/>
  <c r="I103" i="56"/>
  <c r="N101" i="56"/>
  <c r="R101" i="56" s="1"/>
  <c r="G101" i="56"/>
  <c r="U100" i="56"/>
  <c r="AA100" i="56" s="1"/>
  <c r="H101" i="56"/>
  <c r="M101" i="56"/>
  <c r="X101" i="56"/>
  <c r="K101" i="56"/>
  <c r="A102" i="56"/>
  <c r="V101" i="56"/>
  <c r="W101" i="56" s="1"/>
  <c r="Y101" i="56" s="1"/>
  <c r="J101" i="56"/>
  <c r="Z101" i="56"/>
  <c r="E101" i="56" s="1"/>
  <c r="AJ100" i="58"/>
  <c r="AC100" i="58"/>
  <c r="AK100" i="58"/>
  <c r="AD100" i="58"/>
  <c r="AE100" i="58"/>
  <c r="AM100" i="58" s="1"/>
  <c r="AF100" i="58"/>
  <c r="AG100" i="58"/>
  <c r="AH100" i="58"/>
  <c r="AI100" i="58"/>
  <c r="F104" i="54"/>
  <c r="P104" i="54" s="1"/>
  <c r="AS99" i="47"/>
  <c r="AN99" i="47"/>
  <c r="AP109" i="46"/>
  <c r="AR98" i="55"/>
  <c r="AU98" i="55" s="1"/>
  <c r="AW98" i="55" s="1"/>
  <c r="J102" i="47"/>
  <c r="V102" i="47"/>
  <c r="W102" i="47" s="1"/>
  <c r="Y102" i="47" s="1"/>
  <c r="K102" i="47"/>
  <c r="A103" i="47"/>
  <c r="M102" i="47"/>
  <c r="X102" i="47"/>
  <c r="Z102" i="47"/>
  <c r="E102" i="47" s="1"/>
  <c r="F102" i="47" s="1"/>
  <c r="U101" i="47"/>
  <c r="AA101" i="47" s="1"/>
  <c r="H102" i="47"/>
  <c r="G102" i="47"/>
  <c r="N102" i="47"/>
  <c r="AG100" i="47"/>
  <c r="AS100" i="47" s="1"/>
  <c r="AH100" i="47"/>
  <c r="AI100" i="47"/>
  <c r="AC100" i="47"/>
  <c r="AK100" i="47"/>
  <c r="AE100" i="47"/>
  <c r="AM100" i="47" s="1"/>
  <c r="AD100" i="47"/>
  <c r="AF100" i="47"/>
  <c r="AJ100" i="47"/>
  <c r="AT100" i="47" s="1"/>
  <c r="F100" i="57"/>
  <c r="R101" i="58"/>
  <c r="D102" i="46"/>
  <c r="B103" i="46"/>
  <c r="F100" i="55"/>
  <c r="Q100" i="55"/>
  <c r="Y111" i="46"/>
  <c r="F111" i="46" s="1"/>
  <c r="AT99" i="57"/>
  <c r="AO99" i="47"/>
  <c r="AY99" i="47"/>
  <c r="AM98" i="57"/>
  <c r="AP98" i="57" s="1"/>
  <c r="AO109" i="46"/>
  <c r="AO98" i="55"/>
  <c r="AM99" i="58"/>
  <c r="D102" i="55"/>
  <c r="B103" i="55"/>
  <c r="AH110" i="46"/>
  <c r="AJ110" i="46"/>
  <c r="AO110" i="46" s="1"/>
  <c r="AD110" i="46"/>
  <c r="AM110" i="46" s="1"/>
  <c r="AP110" i="46" s="1"/>
  <c r="AF110" i="46"/>
  <c r="AS110" i="46" s="1"/>
  <c r="AC110" i="46"/>
  <c r="AE110" i="46"/>
  <c r="AG110" i="46"/>
  <c r="AN110" i="46" s="1"/>
  <c r="AI110" i="46"/>
  <c r="AK110" i="46"/>
  <c r="AI101" i="58"/>
  <c r="AJ101" i="58"/>
  <c r="AT101" i="58" s="1"/>
  <c r="AC101" i="58"/>
  <c r="AK101" i="58"/>
  <c r="AD101" i="58"/>
  <c r="AE101" i="58"/>
  <c r="AM101" i="58" s="1"/>
  <c r="AF101" i="58"/>
  <c r="AG101" i="58"/>
  <c r="AS101" i="58" s="1"/>
  <c r="AH101" i="58"/>
  <c r="AN101" i="58" s="1"/>
  <c r="I105" i="58"/>
  <c r="S104" i="58"/>
  <c r="S103" i="55"/>
  <c r="I104" i="55"/>
  <c r="AW96" i="55"/>
  <c r="J101" i="55"/>
  <c r="V101" i="55"/>
  <c r="W101" i="55" s="1"/>
  <c r="K101" i="55"/>
  <c r="A102" i="55"/>
  <c r="M101" i="55"/>
  <c r="Q101" i="55" s="1"/>
  <c r="X101" i="55"/>
  <c r="N101" i="55"/>
  <c r="G101" i="55"/>
  <c r="U100" i="55"/>
  <c r="AA100" i="55" s="1"/>
  <c r="H101" i="55"/>
  <c r="Z101" i="55"/>
  <c r="E101" i="55" s="1"/>
  <c r="N112" i="46"/>
  <c r="R112" i="46" s="1"/>
  <c r="U111" i="46"/>
  <c r="AA111" i="46" s="1"/>
  <c r="H112" i="46"/>
  <c r="K112" i="46"/>
  <c r="A113" i="46"/>
  <c r="Z112" i="46"/>
  <c r="E112" i="46" s="1"/>
  <c r="G112" i="46"/>
  <c r="J112" i="46"/>
  <c r="M112" i="46"/>
  <c r="Q112" i="46" s="1"/>
  <c r="V112" i="46"/>
  <c r="W112" i="46" s="1"/>
  <c r="Y112" i="46" s="1"/>
  <c r="X112" i="46"/>
  <c r="AY99" i="57"/>
  <c r="AO99" i="57"/>
  <c r="AP99" i="47"/>
  <c r="AU99" i="58"/>
  <c r="F100" i="56"/>
  <c r="AW108" i="46"/>
  <c r="AP99" i="57"/>
  <c r="Q101" i="58"/>
  <c r="AW97" i="57"/>
  <c r="R101" i="47"/>
  <c r="B103" i="54"/>
  <c r="D102" i="54"/>
  <c r="R100" i="56"/>
  <c r="AT98" i="57"/>
  <c r="AY99" i="58"/>
  <c r="AO99" i="58"/>
  <c r="A106" i="54"/>
  <c r="K105" i="54"/>
  <c r="M105" i="54"/>
  <c r="E105" i="54" s="1"/>
  <c r="I105" i="54"/>
  <c r="J105" i="54" s="1"/>
  <c r="H104" i="54"/>
  <c r="N104" i="54" s="1"/>
  <c r="AU99" i="57"/>
  <c r="AW99" i="57" s="1"/>
  <c r="AY98" i="55"/>
  <c r="N102" i="58"/>
  <c r="Z102" i="58"/>
  <c r="E102" i="58" s="1"/>
  <c r="G102" i="58"/>
  <c r="U101" i="58"/>
  <c r="AA101" i="58" s="1"/>
  <c r="H102" i="58"/>
  <c r="X102" i="58"/>
  <c r="A103" i="58"/>
  <c r="J102" i="58"/>
  <c r="K102" i="58"/>
  <c r="M102" i="58"/>
  <c r="Q102" i="58" s="1"/>
  <c r="V102" i="58"/>
  <c r="W102" i="58" s="1"/>
  <c r="AG99" i="55"/>
  <c r="AH99" i="55"/>
  <c r="AI99" i="55"/>
  <c r="AJ99" i="55"/>
  <c r="AO99" i="55" s="1"/>
  <c r="AD99" i="55"/>
  <c r="AE99" i="55"/>
  <c r="AC99" i="55"/>
  <c r="AR99" i="55" s="1"/>
  <c r="AF99" i="55"/>
  <c r="AS99" i="55" s="1"/>
  <c r="AK99" i="55"/>
  <c r="Y100" i="56"/>
  <c r="Q111" i="46"/>
  <c r="AY98" i="57"/>
  <c r="AO98" i="57"/>
  <c r="AU109" i="46"/>
  <c r="AM98" i="55"/>
  <c r="AP98" i="55" s="1"/>
  <c r="AH111" i="46" l="1"/>
  <c r="AJ111" i="46"/>
  <c r="AD111" i="46"/>
  <c r="AF111" i="46"/>
  <c r="AI111" i="46"/>
  <c r="AK111" i="46"/>
  <c r="AY111" i="46" s="1"/>
  <c r="AC111" i="46"/>
  <c r="AR111" i="46" s="1"/>
  <c r="AE111" i="46"/>
  <c r="AG111" i="46"/>
  <c r="AN111" i="46" s="1"/>
  <c r="AF101" i="47"/>
  <c r="AG101" i="47"/>
  <c r="AH101" i="47"/>
  <c r="AN101" i="47" s="1"/>
  <c r="AJ101" i="47"/>
  <c r="AT101" i="47" s="1"/>
  <c r="AD101" i="47"/>
  <c r="AR101" i="47" s="1"/>
  <c r="AE101" i="47"/>
  <c r="AI101" i="47"/>
  <c r="AC101" i="47"/>
  <c r="AK101" i="47"/>
  <c r="M103" i="58"/>
  <c r="X103" i="58"/>
  <c r="N103" i="58"/>
  <c r="Z103" i="58"/>
  <c r="E103" i="58" s="1"/>
  <c r="G103" i="58"/>
  <c r="U102" i="58"/>
  <c r="AA102" i="58" s="1"/>
  <c r="H103" i="58"/>
  <c r="A104" i="58"/>
  <c r="J103" i="58"/>
  <c r="K103" i="58"/>
  <c r="V103" i="58"/>
  <c r="W103" i="58" s="1"/>
  <c r="AY100" i="47"/>
  <c r="AO100" i="47"/>
  <c r="AM99" i="55"/>
  <c r="D103" i="46"/>
  <c r="B104" i="46"/>
  <c r="AS100" i="58"/>
  <c r="AU98" i="57"/>
  <c r="AW98" i="57" s="1"/>
  <c r="J102" i="55"/>
  <c r="V102" i="55"/>
  <c r="W102" i="55" s="1"/>
  <c r="K102" i="55"/>
  <c r="A103" i="55"/>
  <c r="M102" i="55"/>
  <c r="Q102" i="55" s="1"/>
  <c r="X102" i="55"/>
  <c r="G102" i="55"/>
  <c r="N102" i="55"/>
  <c r="R102" i="55" s="1"/>
  <c r="U101" i="55"/>
  <c r="AA101" i="55" s="1"/>
  <c r="H102" i="55"/>
  <c r="Z102" i="55"/>
  <c r="E102" i="55" s="1"/>
  <c r="AE102" i="47"/>
  <c r="AF102" i="47"/>
  <c r="AG102" i="47"/>
  <c r="AS102" i="47" s="1"/>
  <c r="AI102" i="47"/>
  <c r="AC102" i="47"/>
  <c r="AK102" i="47"/>
  <c r="AH102" i="47"/>
  <c r="AJ102" i="47"/>
  <c r="AT102" i="47" s="1"/>
  <c r="AD102" i="47"/>
  <c r="L105" i="54"/>
  <c r="Y101" i="55"/>
  <c r="AY110" i="46"/>
  <c r="AC100" i="57"/>
  <c r="AK100" i="57"/>
  <c r="AD100" i="57"/>
  <c r="AR100" i="57" s="1"/>
  <c r="AE100" i="57"/>
  <c r="AF100" i="57"/>
  <c r="AJ100" i="57"/>
  <c r="AT100" i="57" s="1"/>
  <c r="AG100" i="57"/>
  <c r="AH100" i="57"/>
  <c r="AN100" i="57" s="1"/>
  <c r="AI100" i="57"/>
  <c r="AR100" i="58"/>
  <c r="R101" i="57"/>
  <c r="I106" i="58"/>
  <c r="S105" i="58"/>
  <c r="AI100" i="56"/>
  <c r="AT100" i="56" s="1"/>
  <c r="AJ100" i="56"/>
  <c r="AC100" i="56"/>
  <c r="AR100" i="56" s="1"/>
  <c r="AK100" i="56"/>
  <c r="AD100" i="56"/>
  <c r="AE100" i="56"/>
  <c r="AH100" i="56"/>
  <c r="AF100" i="56"/>
  <c r="AG100" i="56"/>
  <c r="AN100" i="56" s="1"/>
  <c r="M102" i="56"/>
  <c r="Q102" i="56" s="1"/>
  <c r="X102" i="56"/>
  <c r="N102" i="56"/>
  <c r="G102" i="56"/>
  <c r="U101" i="56"/>
  <c r="AA101" i="56" s="1"/>
  <c r="H102" i="56"/>
  <c r="K102" i="56"/>
  <c r="A103" i="56"/>
  <c r="J102" i="56"/>
  <c r="V102" i="56"/>
  <c r="W102" i="56" s="1"/>
  <c r="Y102" i="56" s="1"/>
  <c r="Z102" i="56"/>
  <c r="E102" i="56" s="1"/>
  <c r="S105" i="47"/>
  <c r="I106" i="47"/>
  <c r="AY99" i="55"/>
  <c r="AN99" i="55"/>
  <c r="F105" i="54"/>
  <c r="P105" i="54" s="1"/>
  <c r="D103" i="54"/>
  <c r="B104" i="54"/>
  <c r="F112" i="46"/>
  <c r="AT110" i="46"/>
  <c r="B104" i="55"/>
  <c r="D103" i="55"/>
  <c r="AN100" i="47"/>
  <c r="AP100" i="47" s="1"/>
  <c r="Q102" i="47"/>
  <c r="AY100" i="58"/>
  <c r="AO100" i="58"/>
  <c r="Z102" i="57"/>
  <c r="E102" i="57" s="1"/>
  <c r="G102" i="57"/>
  <c r="U101" i="57"/>
  <c r="AA101" i="57" s="1"/>
  <c r="H102" i="57"/>
  <c r="N102" i="57"/>
  <c r="X102" i="57"/>
  <c r="A103" i="57"/>
  <c r="J102" i="57"/>
  <c r="V102" i="57"/>
  <c r="W102" i="57" s="1"/>
  <c r="K102" i="57"/>
  <c r="M102" i="57"/>
  <c r="AM99" i="56"/>
  <c r="AP99" i="56" s="1"/>
  <c r="F101" i="55"/>
  <c r="I104" i="56"/>
  <c r="S103" i="56"/>
  <c r="Y102" i="58"/>
  <c r="N113" i="46"/>
  <c r="U112" i="46"/>
  <c r="AA112" i="46" s="1"/>
  <c r="H113" i="46"/>
  <c r="K113" i="46"/>
  <c r="A114" i="46"/>
  <c r="V113" i="46"/>
  <c r="W113" i="46" s="1"/>
  <c r="X113" i="46"/>
  <c r="Z113" i="46"/>
  <c r="E113" i="46" s="1"/>
  <c r="G113" i="46"/>
  <c r="J113" i="46"/>
  <c r="M113" i="46"/>
  <c r="J103" i="47"/>
  <c r="V103" i="47"/>
  <c r="W103" i="47" s="1"/>
  <c r="K103" i="47"/>
  <c r="A104" i="47"/>
  <c r="N103" i="47"/>
  <c r="G103" i="47"/>
  <c r="Z103" i="47"/>
  <c r="E103" i="47" s="1"/>
  <c r="H103" i="47"/>
  <c r="M103" i="47"/>
  <c r="Q103" i="47" s="1"/>
  <c r="U102" i="47"/>
  <c r="AA102" i="47" s="1"/>
  <c r="X103" i="47"/>
  <c r="Q101" i="56"/>
  <c r="S103" i="57"/>
  <c r="I104" i="57"/>
  <c r="AT99" i="55"/>
  <c r="AU99" i="55" s="1"/>
  <c r="F102" i="58"/>
  <c r="H105" i="54"/>
  <c r="N105" i="54" s="1"/>
  <c r="K106" i="54"/>
  <c r="A107" i="54"/>
  <c r="I106" i="54"/>
  <c r="J106" i="54" s="1"/>
  <c r="L106" i="54" s="1"/>
  <c r="M106" i="54"/>
  <c r="E106" i="54" s="1"/>
  <c r="R101" i="55"/>
  <c r="S104" i="55"/>
  <c r="I105" i="55"/>
  <c r="AR101" i="58"/>
  <c r="AU101" i="58" s="1"/>
  <c r="AP99" i="58"/>
  <c r="AW99" i="58" s="1"/>
  <c r="R102" i="47"/>
  <c r="AT100" i="58"/>
  <c r="D106" i="56"/>
  <c r="B107" i="56"/>
  <c r="AR99" i="56"/>
  <c r="AU99" i="56" s="1"/>
  <c r="AW99" i="56" s="1"/>
  <c r="AW109" i="46"/>
  <c r="R102" i="58"/>
  <c r="AY101" i="58"/>
  <c r="AO101" i="58"/>
  <c r="AP101" i="58" s="1"/>
  <c r="AR110" i="46"/>
  <c r="AU110" i="46" s="1"/>
  <c r="AW110" i="46" s="1"/>
  <c r="AF100" i="55"/>
  <c r="AS100" i="55" s="1"/>
  <c r="AG100" i="55"/>
  <c r="AN100" i="55" s="1"/>
  <c r="AH100" i="55"/>
  <c r="AI100" i="55"/>
  <c r="AT100" i="55" s="1"/>
  <c r="AC100" i="55"/>
  <c r="AK100" i="55"/>
  <c r="AY100" i="55" s="1"/>
  <c r="AD100" i="55"/>
  <c r="AM100" i="55" s="1"/>
  <c r="AJ100" i="55"/>
  <c r="AE100" i="55"/>
  <c r="AR100" i="47"/>
  <c r="AU100" i="47" s="1"/>
  <c r="AN100" i="58"/>
  <c r="AP100" i="58" s="1"/>
  <c r="F101" i="56"/>
  <c r="Y101" i="57"/>
  <c r="F101" i="57" s="1"/>
  <c r="AJ101" i="57" l="1"/>
  <c r="AC101" i="57"/>
  <c r="AK101" i="57"/>
  <c r="AD101" i="57"/>
  <c r="AE101" i="57"/>
  <c r="AM101" i="57" s="1"/>
  <c r="AI101" i="57"/>
  <c r="AF101" i="57"/>
  <c r="AG101" i="57"/>
  <c r="AS101" i="57" s="1"/>
  <c r="AH101" i="57"/>
  <c r="AO100" i="55"/>
  <c r="F106" i="54"/>
  <c r="P106" i="54" s="1"/>
  <c r="R103" i="47"/>
  <c r="R113" i="46"/>
  <c r="Y102" i="57"/>
  <c r="F102" i="57"/>
  <c r="AH112" i="46"/>
  <c r="AJ112" i="46"/>
  <c r="AO112" i="46" s="1"/>
  <c r="AD112" i="46"/>
  <c r="AF112" i="46"/>
  <c r="AS112" i="46" s="1"/>
  <c r="AC112" i="46"/>
  <c r="AR112" i="46" s="1"/>
  <c r="AU112" i="46" s="1"/>
  <c r="AE112" i="46"/>
  <c r="AG112" i="46"/>
  <c r="AN112" i="46" s="1"/>
  <c r="AI112" i="46"/>
  <c r="AT112" i="46" s="1"/>
  <c r="AK112" i="46"/>
  <c r="F102" i="56"/>
  <c r="R102" i="56"/>
  <c r="AM100" i="56"/>
  <c r="AU100" i="58"/>
  <c r="AW100" i="58" s="1"/>
  <c r="AY100" i="57"/>
  <c r="AO100" i="57"/>
  <c r="AN102" i="47"/>
  <c r="Y102" i="55"/>
  <c r="AP100" i="55"/>
  <c r="U103" i="47"/>
  <c r="AA103" i="47" s="1"/>
  <c r="H104" i="47"/>
  <c r="J104" i="47"/>
  <c r="V104" i="47"/>
  <c r="W104" i="47" s="1"/>
  <c r="Y104" i="47" s="1"/>
  <c r="M104" i="47"/>
  <c r="X104" i="47"/>
  <c r="Z104" i="47"/>
  <c r="E104" i="47" s="1"/>
  <c r="K104" i="47"/>
  <c r="N104" i="47"/>
  <c r="R104" i="47" s="1"/>
  <c r="A105" i="47"/>
  <c r="G104" i="47"/>
  <c r="F113" i="46"/>
  <c r="D104" i="54"/>
  <c r="B105" i="54"/>
  <c r="AY100" i="56"/>
  <c r="AY102" i="47"/>
  <c r="AO102" i="47"/>
  <c r="AM101" i="47"/>
  <c r="AU111" i="46"/>
  <c r="AR100" i="55"/>
  <c r="AU100" i="55" s="1"/>
  <c r="AW100" i="55" s="1"/>
  <c r="Y103" i="47"/>
  <c r="Y113" i="46"/>
  <c r="I105" i="56"/>
  <c r="S104" i="56"/>
  <c r="K103" i="56"/>
  <c r="A104" i="56"/>
  <c r="M103" i="56"/>
  <c r="Q103" i="56" s="1"/>
  <c r="X103" i="56"/>
  <c r="N103" i="56"/>
  <c r="G103" i="56"/>
  <c r="J103" i="56"/>
  <c r="V103" i="56"/>
  <c r="W103" i="56" s="1"/>
  <c r="U102" i="56"/>
  <c r="AA102" i="56" s="1"/>
  <c r="H103" i="56"/>
  <c r="Z103" i="56"/>
  <c r="E103" i="56" s="1"/>
  <c r="AO100" i="56"/>
  <c r="AS100" i="57"/>
  <c r="Y103" i="58"/>
  <c r="F103" i="58" s="1"/>
  <c r="R103" i="58"/>
  <c r="AT111" i="46"/>
  <c r="AW101" i="58"/>
  <c r="N114" i="46"/>
  <c r="U113" i="46"/>
  <c r="AA113" i="46" s="1"/>
  <c r="H114" i="46"/>
  <c r="K114" i="46"/>
  <c r="Z114" i="46"/>
  <c r="E114" i="46" s="1"/>
  <c r="G114" i="46"/>
  <c r="J114" i="46"/>
  <c r="M114" i="46"/>
  <c r="Q114" i="46" s="1"/>
  <c r="A115" i="46"/>
  <c r="V114" i="46"/>
  <c r="W114" i="46" s="1"/>
  <c r="X114" i="46"/>
  <c r="AE101" i="55"/>
  <c r="AF101" i="55"/>
  <c r="AS101" i="55" s="1"/>
  <c r="AG101" i="55"/>
  <c r="AH101" i="55"/>
  <c r="AJ101" i="55"/>
  <c r="AC101" i="55"/>
  <c r="AK101" i="55"/>
  <c r="AY101" i="55" s="1"/>
  <c r="AD101" i="55"/>
  <c r="AM101" i="55" s="1"/>
  <c r="AI101" i="55"/>
  <c r="R102" i="57"/>
  <c r="AS111" i="46"/>
  <c r="K107" i="54"/>
  <c r="H106" i="54"/>
  <c r="N106" i="54" s="1"/>
  <c r="M107" i="54"/>
  <c r="E107" i="54" s="1"/>
  <c r="I107" i="54"/>
  <c r="J107" i="54" s="1"/>
  <c r="L107" i="54" s="1"/>
  <c r="A108" i="54"/>
  <c r="S105" i="55"/>
  <c r="I106" i="55"/>
  <c r="AH102" i="58"/>
  <c r="AI102" i="58"/>
  <c r="AJ102" i="58"/>
  <c r="AT102" i="58" s="1"/>
  <c r="AC102" i="58"/>
  <c r="AK102" i="58"/>
  <c r="AD102" i="58"/>
  <c r="AR102" i="58" s="1"/>
  <c r="AE102" i="58"/>
  <c r="AF102" i="58"/>
  <c r="AG102" i="58"/>
  <c r="AS100" i="56"/>
  <c r="D104" i="46"/>
  <c r="B105" i="46"/>
  <c r="Q103" i="58"/>
  <c r="AS101" i="47"/>
  <c r="AU101" i="47" s="1"/>
  <c r="AM111" i="46"/>
  <c r="N103" i="57"/>
  <c r="Z103" i="57"/>
  <c r="E103" i="57" s="1"/>
  <c r="G103" i="57"/>
  <c r="U102" i="57"/>
  <c r="AA102" i="57" s="1"/>
  <c r="H103" i="57"/>
  <c r="M103" i="57"/>
  <c r="Q103" i="57" s="1"/>
  <c r="X103" i="57"/>
  <c r="A104" i="57"/>
  <c r="J103" i="57"/>
  <c r="V103" i="57"/>
  <c r="W103" i="57" s="1"/>
  <c r="K103" i="57"/>
  <c r="AH101" i="56"/>
  <c r="AI101" i="56"/>
  <c r="AJ101" i="56"/>
  <c r="AO101" i="56" s="1"/>
  <c r="AC101" i="56"/>
  <c r="AR101" i="56" s="1"/>
  <c r="AK101" i="56"/>
  <c r="AD101" i="56"/>
  <c r="AM101" i="56" s="1"/>
  <c r="AG101" i="56"/>
  <c r="AE101" i="56"/>
  <c r="AF101" i="56"/>
  <c r="AS101" i="56" s="1"/>
  <c r="AW100" i="47"/>
  <c r="F103" i="47"/>
  <c r="Q113" i="46"/>
  <c r="Q102" i="57"/>
  <c r="D104" i="55"/>
  <c r="B105" i="55"/>
  <c r="S106" i="47"/>
  <c r="I107" i="47"/>
  <c r="I107" i="58"/>
  <c r="S106" i="58"/>
  <c r="AM100" i="57"/>
  <c r="AP100" i="57" s="1"/>
  <c r="AR102" i="47"/>
  <c r="AU102" i="47" s="1"/>
  <c r="AM102" i="47"/>
  <c r="AP102" i="47" s="1"/>
  <c r="U102" i="55"/>
  <c r="AA102" i="55" s="1"/>
  <c r="H103" i="55"/>
  <c r="J103" i="55"/>
  <c r="V103" i="55"/>
  <c r="W103" i="55" s="1"/>
  <c r="Y103" i="55" s="1"/>
  <c r="K103" i="55"/>
  <c r="A104" i="55"/>
  <c r="N103" i="55"/>
  <c r="G103" i="55"/>
  <c r="M103" i="55"/>
  <c r="X103" i="55"/>
  <c r="Z103" i="55"/>
  <c r="E103" i="55" s="1"/>
  <c r="F103" i="55" s="1"/>
  <c r="K104" i="58"/>
  <c r="A105" i="58"/>
  <c r="M104" i="58"/>
  <c r="Q104" i="58" s="1"/>
  <c r="X104" i="58"/>
  <c r="N104" i="58"/>
  <c r="Z104" i="58"/>
  <c r="E104" i="58" s="1"/>
  <c r="G104" i="58"/>
  <c r="H104" i="58"/>
  <c r="J104" i="58"/>
  <c r="U103" i="58"/>
  <c r="AA103" i="58" s="1"/>
  <c r="V104" i="58"/>
  <c r="W104" i="58" s="1"/>
  <c r="Y104" i="58" s="1"/>
  <c r="AO101" i="47"/>
  <c r="AY101" i="47"/>
  <c r="AO111" i="46"/>
  <c r="AU100" i="56"/>
  <c r="D107" i="56"/>
  <c r="B108" i="56"/>
  <c r="I105" i="57"/>
  <c r="S104" i="57"/>
  <c r="AU100" i="57"/>
  <c r="F102" i="55"/>
  <c r="AP99" i="55"/>
  <c r="AW99" i="55" s="1"/>
  <c r="AG103" i="58" l="1"/>
  <c r="AH103" i="58"/>
  <c r="AN103" i="58" s="1"/>
  <c r="AI103" i="58"/>
  <c r="AJ103" i="58"/>
  <c r="AT103" i="58" s="1"/>
  <c r="AC103" i="58"/>
  <c r="AK103" i="58"/>
  <c r="AD103" i="58"/>
  <c r="AE103" i="58"/>
  <c r="AM103" i="58" s="1"/>
  <c r="AF103" i="58"/>
  <c r="J105" i="58"/>
  <c r="K105" i="58"/>
  <c r="A106" i="58"/>
  <c r="M105" i="58"/>
  <c r="Q105" i="58" s="1"/>
  <c r="X105" i="58"/>
  <c r="N105" i="58"/>
  <c r="R105" i="58" s="1"/>
  <c r="Z105" i="58"/>
  <c r="E105" i="58" s="1"/>
  <c r="G105" i="58"/>
  <c r="H105" i="58"/>
  <c r="U104" i="58"/>
  <c r="AA104" i="58" s="1"/>
  <c r="V105" i="58"/>
  <c r="W105" i="58" s="1"/>
  <c r="Y105" i="58" s="1"/>
  <c r="AD103" i="47"/>
  <c r="AR103" i="47" s="1"/>
  <c r="AE103" i="47"/>
  <c r="AF103" i="47"/>
  <c r="AH103" i="47"/>
  <c r="AJ103" i="47"/>
  <c r="AT103" i="47" s="1"/>
  <c r="AC103" i="47"/>
  <c r="AI103" i="47"/>
  <c r="AK103" i="47"/>
  <c r="AG103" i="47"/>
  <c r="AS103" i="47" s="1"/>
  <c r="AO102" i="58"/>
  <c r="AY102" i="58"/>
  <c r="R104" i="58"/>
  <c r="R103" i="55"/>
  <c r="AW102" i="47"/>
  <c r="AY101" i="56"/>
  <c r="M104" i="57"/>
  <c r="Q104" i="57" s="1"/>
  <c r="X104" i="57"/>
  <c r="N104" i="57"/>
  <c r="R104" i="57" s="1"/>
  <c r="Z104" i="57"/>
  <c r="E104" i="57" s="1"/>
  <c r="G104" i="57"/>
  <c r="K104" i="57"/>
  <c r="A105" i="57"/>
  <c r="H104" i="57"/>
  <c r="J104" i="57"/>
  <c r="V104" i="57"/>
  <c r="W104" i="57" s="1"/>
  <c r="Y104" i="57" s="1"/>
  <c r="U103" i="57"/>
  <c r="AA103" i="57" s="1"/>
  <c r="AP111" i="46"/>
  <c r="AW111" i="46" s="1"/>
  <c r="AM102" i="58"/>
  <c r="AT101" i="55"/>
  <c r="R103" i="56"/>
  <c r="Q104" i="47"/>
  <c r="G104" i="55"/>
  <c r="U103" i="55"/>
  <c r="AA103" i="55" s="1"/>
  <c r="H104" i="55"/>
  <c r="J104" i="55"/>
  <c r="V104" i="55"/>
  <c r="W104" i="55" s="1"/>
  <c r="Y104" i="55" s="1"/>
  <c r="M104" i="55"/>
  <c r="X104" i="55"/>
  <c r="N104" i="55"/>
  <c r="K104" i="55"/>
  <c r="A105" i="55"/>
  <c r="Z104" i="55"/>
  <c r="E104" i="55" s="1"/>
  <c r="F104" i="55" s="1"/>
  <c r="AH113" i="46"/>
  <c r="AJ113" i="46"/>
  <c r="AD113" i="46"/>
  <c r="AF113" i="46"/>
  <c r="AI113" i="46"/>
  <c r="AT113" i="46" s="1"/>
  <c r="AK113" i="46"/>
  <c r="AC113" i="46"/>
  <c r="AR113" i="46" s="1"/>
  <c r="AE113" i="46"/>
  <c r="AG113" i="46"/>
  <c r="AN113" i="46" s="1"/>
  <c r="B109" i="56"/>
  <c r="D108" i="56"/>
  <c r="Y114" i="46"/>
  <c r="S107" i="58"/>
  <c r="I108" i="58"/>
  <c r="AT101" i="56"/>
  <c r="D105" i="46"/>
  <c r="B106" i="46"/>
  <c r="F107" i="54"/>
  <c r="P107" i="54" s="1"/>
  <c r="AR101" i="55"/>
  <c r="N115" i="46"/>
  <c r="U114" i="46"/>
  <c r="AA114" i="46" s="1"/>
  <c r="H115" i="46"/>
  <c r="J115" i="46"/>
  <c r="Z115" i="46"/>
  <c r="E115" i="46" s="1"/>
  <c r="K115" i="46"/>
  <c r="M115" i="46"/>
  <c r="V115" i="46"/>
  <c r="W115" i="46" s="1"/>
  <c r="X115" i="46"/>
  <c r="A116" i="46"/>
  <c r="G115" i="46"/>
  <c r="R114" i="46"/>
  <c r="J104" i="56"/>
  <c r="V104" i="56"/>
  <c r="W104" i="56" s="1"/>
  <c r="K104" i="56"/>
  <c r="A105" i="56"/>
  <c r="M104" i="56"/>
  <c r="X104" i="56"/>
  <c r="N104" i="56"/>
  <c r="R104" i="56" s="1"/>
  <c r="G104" i="56"/>
  <c r="U103" i="56"/>
  <c r="AA103" i="56" s="1"/>
  <c r="H104" i="56"/>
  <c r="Z104" i="56"/>
  <c r="E104" i="56" s="1"/>
  <c r="AP101" i="47"/>
  <c r="AW101" i="47" s="1"/>
  <c r="G105" i="47"/>
  <c r="U104" i="47"/>
  <c r="AA104" i="47" s="1"/>
  <c r="H105" i="47"/>
  <c r="K105" i="47"/>
  <c r="A106" i="47"/>
  <c r="N105" i="47"/>
  <c r="M105" i="47"/>
  <c r="X105" i="47"/>
  <c r="Z105" i="47"/>
  <c r="E105" i="47" s="1"/>
  <c r="J105" i="47"/>
  <c r="V105" i="47"/>
  <c r="W105" i="47" s="1"/>
  <c r="Y105" i="47" s="1"/>
  <c r="AP100" i="56"/>
  <c r="AR101" i="57"/>
  <c r="I106" i="57"/>
  <c r="S105" i="57"/>
  <c r="I108" i="47"/>
  <c r="S107" i="47"/>
  <c r="AO101" i="55"/>
  <c r="AM112" i="46"/>
  <c r="AP112" i="46" s="1"/>
  <c r="AY101" i="57"/>
  <c r="AO101" i="57"/>
  <c r="AC103" i="55"/>
  <c r="AK103" i="55"/>
  <c r="AD103" i="55"/>
  <c r="AE103" i="55"/>
  <c r="AF103" i="55"/>
  <c r="AS103" i="55" s="1"/>
  <c r="AH103" i="55"/>
  <c r="AI103" i="55"/>
  <c r="AT103" i="55" s="1"/>
  <c r="AG103" i="55"/>
  <c r="AN103" i="55" s="1"/>
  <c r="AJ103" i="55"/>
  <c r="Y103" i="56"/>
  <c r="AG102" i="56"/>
  <c r="AH102" i="56"/>
  <c r="AI102" i="56"/>
  <c r="AT102" i="56" s="1"/>
  <c r="AJ102" i="56"/>
  <c r="AO102" i="56" s="1"/>
  <c r="AC102" i="56"/>
  <c r="AK102" i="56"/>
  <c r="AF102" i="56"/>
  <c r="AD102" i="56"/>
  <c r="AE102" i="56"/>
  <c r="AU101" i="56"/>
  <c r="AW100" i="56"/>
  <c r="AD102" i="55"/>
  <c r="AM102" i="55" s="1"/>
  <c r="AE102" i="55"/>
  <c r="AF102" i="55"/>
  <c r="AS102" i="55" s="1"/>
  <c r="AG102" i="55"/>
  <c r="AI102" i="55"/>
  <c r="AJ102" i="55"/>
  <c r="AO102" i="55" s="1"/>
  <c r="AC102" i="55"/>
  <c r="AR102" i="55" s="1"/>
  <c r="AH102" i="55"/>
  <c r="AK102" i="55"/>
  <c r="F104" i="58"/>
  <c r="Q103" i="55"/>
  <c r="D105" i="55"/>
  <c r="B106" i="55"/>
  <c r="AN101" i="56"/>
  <c r="AP101" i="56" s="1"/>
  <c r="Y103" i="57"/>
  <c r="F103" i="57"/>
  <c r="AS102" i="58"/>
  <c r="AU102" i="58" s="1"/>
  <c r="AN102" i="58"/>
  <c r="AN101" i="55"/>
  <c r="AP101" i="55" s="1"/>
  <c r="I106" i="56"/>
  <c r="S105" i="56"/>
  <c r="F104" i="47"/>
  <c r="AY112" i="46"/>
  <c r="AN101" i="57"/>
  <c r="AP101" i="57" s="1"/>
  <c r="AT101" i="57"/>
  <c r="I108" i="54"/>
  <c r="J108" i="54" s="1"/>
  <c r="H107" i="54"/>
  <c r="N107" i="54" s="1"/>
  <c r="M108" i="54"/>
  <c r="E108" i="54" s="1"/>
  <c r="A109" i="54"/>
  <c r="K108" i="54"/>
  <c r="F103" i="56"/>
  <c r="AW112" i="46"/>
  <c r="AW100" i="57"/>
  <c r="R103" i="57"/>
  <c r="S106" i="55"/>
  <c r="I107" i="55"/>
  <c r="F114" i="46"/>
  <c r="D105" i="54"/>
  <c r="B106" i="54"/>
  <c r="AI102" i="57"/>
  <c r="AJ102" i="57"/>
  <c r="AC102" i="57"/>
  <c r="AK102" i="57"/>
  <c r="AD102" i="57"/>
  <c r="AH102" i="57"/>
  <c r="AN102" i="57" s="1"/>
  <c r="AE102" i="57"/>
  <c r="AM102" i="57" s="1"/>
  <c r="AF102" i="57"/>
  <c r="AG102" i="57"/>
  <c r="AH103" i="57" l="1"/>
  <c r="AI103" i="57"/>
  <c r="AJ103" i="57"/>
  <c r="AC103" i="57"/>
  <c r="AK103" i="57"/>
  <c r="AG103" i="57"/>
  <c r="AS103" i="57" s="1"/>
  <c r="AD103" i="57"/>
  <c r="AR103" i="57" s="1"/>
  <c r="AE103" i="57"/>
  <c r="AM103" i="57" s="1"/>
  <c r="AF103" i="57"/>
  <c r="AJ104" i="55"/>
  <c r="AO104" i="55" s="1"/>
  <c r="AC104" i="55"/>
  <c r="AK104" i="55"/>
  <c r="AD104" i="55"/>
  <c r="AE104" i="55"/>
  <c r="AG104" i="55"/>
  <c r="AH104" i="55"/>
  <c r="AI104" i="55"/>
  <c r="AF104" i="55"/>
  <c r="AS104" i="55" s="1"/>
  <c r="AM103" i="47"/>
  <c r="AR103" i="58"/>
  <c r="G105" i="55"/>
  <c r="U104" i="55"/>
  <c r="AA104" i="55" s="1"/>
  <c r="H105" i="55"/>
  <c r="K105" i="55"/>
  <c r="A106" i="55"/>
  <c r="M105" i="55"/>
  <c r="X105" i="55"/>
  <c r="V105" i="55"/>
  <c r="W105" i="55" s="1"/>
  <c r="Y105" i="55" s="1"/>
  <c r="J105" i="55"/>
  <c r="N105" i="55"/>
  <c r="Z105" i="55"/>
  <c r="E105" i="55" s="1"/>
  <c r="AU103" i="47"/>
  <c r="AH114" i="46"/>
  <c r="AJ114" i="46"/>
  <c r="AD114" i="46"/>
  <c r="AM114" i="46" s="1"/>
  <c r="AF114" i="46"/>
  <c r="AS114" i="46" s="1"/>
  <c r="AC114" i="46"/>
  <c r="AR114" i="46" s="1"/>
  <c r="AU114" i="46" s="1"/>
  <c r="AE114" i="46"/>
  <c r="AG114" i="46"/>
  <c r="AN114" i="46" s="1"/>
  <c r="AI114" i="46"/>
  <c r="AT114" i="46" s="1"/>
  <c r="AK114" i="46"/>
  <c r="AY114" i="46" s="1"/>
  <c r="AR102" i="57"/>
  <c r="I108" i="55"/>
  <c r="S107" i="55"/>
  <c r="AT102" i="55"/>
  <c r="AU102" i="55" s="1"/>
  <c r="AW102" i="55" s="1"/>
  <c r="AY103" i="55"/>
  <c r="F105" i="47"/>
  <c r="Q104" i="56"/>
  <c r="R115" i="46"/>
  <c r="R104" i="55"/>
  <c r="AW101" i="56"/>
  <c r="AU113" i="46"/>
  <c r="S108" i="47"/>
  <c r="I109" i="47"/>
  <c r="J106" i="58"/>
  <c r="K106" i="58"/>
  <c r="A107" i="58"/>
  <c r="M106" i="58"/>
  <c r="X106" i="58"/>
  <c r="N106" i="58"/>
  <c r="R106" i="58" s="1"/>
  <c r="G106" i="58"/>
  <c r="H106" i="58"/>
  <c r="U105" i="58"/>
  <c r="AA105" i="58" s="1"/>
  <c r="Z106" i="58"/>
  <c r="E106" i="58" s="1"/>
  <c r="F106" i="58" s="1"/>
  <c r="V106" i="58"/>
  <c r="W106" i="58" s="1"/>
  <c r="Y106" i="58" s="1"/>
  <c r="I109" i="54"/>
  <c r="J109" i="54" s="1"/>
  <c r="L109" i="54" s="1"/>
  <c r="M109" i="54"/>
  <c r="E109" i="54" s="1"/>
  <c r="F109" i="54" s="1"/>
  <c r="P109" i="54" s="1"/>
  <c r="H108" i="54"/>
  <c r="N108" i="54" s="1"/>
  <c r="A110" i="54"/>
  <c r="K109" i="54"/>
  <c r="B107" i="55"/>
  <c r="D106" i="55"/>
  <c r="AM102" i="56"/>
  <c r="AY102" i="57"/>
  <c r="AO102" i="57"/>
  <c r="F108" i="54"/>
  <c r="P108" i="54" s="1"/>
  <c r="S106" i="56"/>
  <c r="I107" i="56"/>
  <c r="AN102" i="55"/>
  <c r="AS102" i="56"/>
  <c r="AO103" i="55"/>
  <c r="AR103" i="55"/>
  <c r="AU103" i="55" s="1"/>
  <c r="J105" i="56"/>
  <c r="V105" i="56"/>
  <c r="W105" i="56" s="1"/>
  <c r="Y105" i="56" s="1"/>
  <c r="K105" i="56"/>
  <c r="A106" i="56"/>
  <c r="M105" i="56"/>
  <c r="X105" i="56"/>
  <c r="N105" i="56"/>
  <c r="U104" i="56"/>
  <c r="AA104" i="56" s="1"/>
  <c r="H105" i="56"/>
  <c r="G105" i="56"/>
  <c r="Z105" i="56"/>
  <c r="E105" i="56" s="1"/>
  <c r="F105" i="56" s="1"/>
  <c r="Y115" i="46"/>
  <c r="AU101" i="55"/>
  <c r="AW101" i="55" s="1"/>
  <c r="AS113" i="46"/>
  <c r="K105" i="57"/>
  <c r="A106" i="57"/>
  <c r="M105" i="57"/>
  <c r="Q105" i="57" s="1"/>
  <c r="X105" i="57"/>
  <c r="N105" i="57"/>
  <c r="R105" i="57" s="1"/>
  <c r="Z105" i="57"/>
  <c r="E105" i="57" s="1"/>
  <c r="J105" i="57"/>
  <c r="V105" i="57"/>
  <c r="W105" i="57" s="1"/>
  <c r="G105" i="57"/>
  <c r="H105" i="57"/>
  <c r="U104" i="57"/>
  <c r="AA104" i="57" s="1"/>
  <c r="B107" i="54"/>
  <c r="D106" i="54"/>
  <c r="S108" i="58"/>
  <c r="I109" i="58"/>
  <c r="AO103" i="58"/>
  <c r="AY103" i="58"/>
  <c r="AC104" i="47"/>
  <c r="AK104" i="47"/>
  <c r="AD104" i="47"/>
  <c r="AR104" i="47" s="1"/>
  <c r="AE104" i="47"/>
  <c r="AM104" i="47" s="1"/>
  <c r="AG104" i="47"/>
  <c r="AI104" i="47"/>
  <c r="AF104" i="47"/>
  <c r="AJ104" i="47"/>
  <c r="AT104" i="47" s="1"/>
  <c r="AH104" i="47"/>
  <c r="AN104" i="47" s="1"/>
  <c r="AM103" i="55"/>
  <c r="AP103" i="55" s="1"/>
  <c r="Q105" i="47"/>
  <c r="Q115" i="46"/>
  <c r="AM113" i="46"/>
  <c r="Q104" i="55"/>
  <c r="AP102" i="57"/>
  <c r="AF103" i="56"/>
  <c r="AG103" i="56"/>
  <c r="AH103" i="56"/>
  <c r="AI103" i="56"/>
  <c r="AT103" i="56" s="1"/>
  <c r="AJ103" i="56"/>
  <c r="AE103" i="56"/>
  <c r="AD103" i="56"/>
  <c r="AM103" i="56" s="1"/>
  <c r="AK103" i="56"/>
  <c r="AC103" i="56"/>
  <c r="AY103" i="47"/>
  <c r="AO103" i="47"/>
  <c r="AY102" i="56"/>
  <c r="AT102" i="57"/>
  <c r="L108" i="54"/>
  <c r="AF104" i="58"/>
  <c r="AG104" i="58"/>
  <c r="AS104" i="58" s="1"/>
  <c r="AH104" i="58"/>
  <c r="AI104" i="58"/>
  <c r="AJ104" i="58"/>
  <c r="AT104" i="58" s="1"/>
  <c r="AD104" i="58"/>
  <c r="AR104" i="58" s="1"/>
  <c r="AU104" i="58" s="1"/>
  <c r="AE104" i="58"/>
  <c r="AK104" i="58"/>
  <c r="AC104" i="58"/>
  <c r="AR102" i="56"/>
  <c r="AU102" i="56" s="1"/>
  <c r="I107" i="57"/>
  <c r="S106" i="57"/>
  <c r="R105" i="47"/>
  <c r="Y104" i="56"/>
  <c r="F104" i="56" s="1"/>
  <c r="D106" i="46"/>
  <c r="B107" i="46"/>
  <c r="D109" i="56"/>
  <c r="B110" i="56"/>
  <c r="AO113" i="46"/>
  <c r="AP102" i="58"/>
  <c r="AW102" i="58" s="1"/>
  <c r="AN103" i="47"/>
  <c r="F105" i="58"/>
  <c r="AS103" i="58"/>
  <c r="AN102" i="56"/>
  <c r="N116" i="46"/>
  <c r="R116" i="46" s="1"/>
  <c r="U115" i="46"/>
  <c r="AA115" i="46" s="1"/>
  <c r="H116" i="46"/>
  <c r="G116" i="46"/>
  <c r="X116" i="46"/>
  <c r="J116" i="46"/>
  <c r="Z116" i="46"/>
  <c r="E116" i="46" s="1"/>
  <c r="K116" i="46"/>
  <c r="M116" i="46"/>
  <c r="A117" i="46"/>
  <c r="V116" i="46"/>
  <c r="W116" i="46" s="1"/>
  <c r="AY113" i="46"/>
  <c r="AS102" i="57"/>
  <c r="AY102" i="55"/>
  <c r="AP102" i="55"/>
  <c r="AU101" i="57"/>
  <c r="AW101" i="57" s="1"/>
  <c r="Z106" i="47"/>
  <c r="E106" i="47" s="1"/>
  <c r="G106" i="47"/>
  <c r="U105" i="47"/>
  <c r="AA105" i="47" s="1"/>
  <c r="H106" i="47"/>
  <c r="J106" i="47"/>
  <c r="V106" i="47"/>
  <c r="W106" i="47" s="1"/>
  <c r="Y106" i="47" s="1"/>
  <c r="M106" i="47"/>
  <c r="X106" i="47"/>
  <c r="N106" i="47"/>
  <c r="R106" i="47" s="1"/>
  <c r="A107" i="47"/>
  <c r="K106" i="47"/>
  <c r="F115" i="46"/>
  <c r="F104" i="57"/>
  <c r="AP103" i="58"/>
  <c r="AE104" i="56" l="1"/>
  <c r="AF104" i="56"/>
  <c r="AG104" i="56"/>
  <c r="AN104" i="56" s="1"/>
  <c r="AH104" i="56"/>
  <c r="AI104" i="56"/>
  <c r="AD104" i="56"/>
  <c r="AM104" i="56" s="1"/>
  <c r="AC104" i="56"/>
  <c r="AR104" i="56" s="1"/>
  <c r="AJ104" i="56"/>
  <c r="AK104" i="56"/>
  <c r="AY104" i="56" s="1"/>
  <c r="AE105" i="58"/>
  <c r="AF105" i="58"/>
  <c r="AG105" i="58"/>
  <c r="AH105" i="58"/>
  <c r="AN105" i="58" s="1"/>
  <c r="AI105" i="58"/>
  <c r="AD105" i="58"/>
  <c r="AR105" i="58" s="1"/>
  <c r="AJ105" i="58"/>
  <c r="AK105" i="58"/>
  <c r="AC105" i="58"/>
  <c r="I110" i="54"/>
  <c r="J110" i="54" s="1"/>
  <c r="L110" i="54" s="1"/>
  <c r="K110" i="54"/>
  <c r="M110" i="54"/>
  <c r="E110" i="54" s="1"/>
  <c r="A111" i="54"/>
  <c r="H109" i="54"/>
  <c r="N109" i="54" s="1"/>
  <c r="AM104" i="55"/>
  <c r="F106" i="47"/>
  <c r="Q106" i="47"/>
  <c r="AM104" i="58"/>
  <c r="AO103" i="56"/>
  <c r="AS104" i="47"/>
  <c r="AU104" i="47" s="1"/>
  <c r="AW104" i="47" s="1"/>
  <c r="F105" i="57"/>
  <c r="U105" i="56"/>
  <c r="AA105" i="56" s="1"/>
  <c r="H106" i="56"/>
  <c r="J106" i="56"/>
  <c r="V106" i="56"/>
  <c r="W106" i="56" s="1"/>
  <c r="K106" i="56"/>
  <c r="A107" i="56"/>
  <c r="M106" i="56"/>
  <c r="Q106" i="56" s="1"/>
  <c r="X106" i="56"/>
  <c r="G106" i="56"/>
  <c r="N106" i="56"/>
  <c r="R106" i="56" s="1"/>
  <c r="Z106" i="56"/>
  <c r="E106" i="56" s="1"/>
  <c r="S107" i="56"/>
  <c r="I108" i="56"/>
  <c r="I110" i="47"/>
  <c r="S109" i="47"/>
  <c r="R105" i="55"/>
  <c r="AN104" i="55"/>
  <c r="AH115" i="46"/>
  <c r="AJ115" i="46"/>
  <c r="AO115" i="46" s="1"/>
  <c r="AD115" i="46"/>
  <c r="AC115" i="46"/>
  <c r="AR115" i="46" s="1"/>
  <c r="AE115" i="46"/>
  <c r="AF115" i="46"/>
  <c r="AS115" i="46" s="1"/>
  <c r="AG115" i="46"/>
  <c r="AN115" i="46" s="1"/>
  <c r="AI115" i="46"/>
  <c r="AT115" i="46" s="1"/>
  <c r="AK115" i="46"/>
  <c r="AN103" i="56"/>
  <c r="AY104" i="47"/>
  <c r="AO104" i="47"/>
  <c r="S108" i="55"/>
  <c r="I109" i="55"/>
  <c r="AU103" i="58"/>
  <c r="AW103" i="58" s="1"/>
  <c r="AY104" i="55"/>
  <c r="Y116" i="46"/>
  <c r="F116" i="46" s="1"/>
  <c r="I108" i="57"/>
  <c r="S107" i="57"/>
  <c r="AN104" i="58"/>
  <c r="AR103" i="56"/>
  <c r="AU103" i="56" s="1"/>
  <c r="AS103" i="56"/>
  <c r="J106" i="57"/>
  <c r="V106" i="57"/>
  <c r="W106" i="57" s="1"/>
  <c r="K106" i="57"/>
  <c r="A107" i="57"/>
  <c r="M106" i="57"/>
  <c r="X106" i="57"/>
  <c r="N106" i="57"/>
  <c r="R106" i="57" s="1"/>
  <c r="G106" i="57"/>
  <c r="H106" i="57"/>
  <c r="Z106" i="57"/>
  <c r="E106" i="57" s="1"/>
  <c r="U105" i="57"/>
  <c r="AA105" i="57" s="1"/>
  <c r="AW103" i="55"/>
  <c r="Q106" i="58"/>
  <c r="AU102" i="57"/>
  <c r="AW102" i="57" s="1"/>
  <c r="AO114" i="46"/>
  <c r="AP114" i="46" s="1"/>
  <c r="AW114" i="46" s="1"/>
  <c r="Q105" i="55"/>
  <c r="AP103" i="47"/>
  <c r="AR104" i="55"/>
  <c r="AT103" i="57"/>
  <c r="AU103" i="57" s="1"/>
  <c r="B108" i="54"/>
  <c r="D107" i="54"/>
  <c r="N107" i="47"/>
  <c r="R107" i="47" s="1"/>
  <c r="Z107" i="47"/>
  <c r="E107" i="47" s="1"/>
  <c r="G107" i="47"/>
  <c r="K107" i="47"/>
  <c r="A108" i="47"/>
  <c r="H107" i="47"/>
  <c r="J107" i="47"/>
  <c r="U106" i="47"/>
  <c r="AA106" i="47" s="1"/>
  <c r="V107" i="47"/>
  <c r="W107" i="47" s="1"/>
  <c r="Y107" i="47" s="1"/>
  <c r="M107" i="47"/>
  <c r="X107" i="47"/>
  <c r="N117" i="46"/>
  <c r="U116" i="46"/>
  <c r="AA116" i="46" s="1"/>
  <c r="H117" i="46"/>
  <c r="G117" i="46"/>
  <c r="X117" i="46"/>
  <c r="J117" i="46"/>
  <c r="Z117" i="46"/>
  <c r="E117" i="46" s="1"/>
  <c r="K117" i="46"/>
  <c r="M117" i="46"/>
  <c r="V117" i="46"/>
  <c r="W117" i="46" s="1"/>
  <c r="A118" i="46"/>
  <c r="D110" i="56"/>
  <c r="B111" i="56"/>
  <c r="AW102" i="56"/>
  <c r="AY103" i="56"/>
  <c r="R105" i="56"/>
  <c r="AP102" i="56"/>
  <c r="U106" i="58"/>
  <c r="AA106" i="58" s="1"/>
  <c r="H107" i="58"/>
  <c r="J107" i="58"/>
  <c r="K107" i="58"/>
  <c r="A108" i="58"/>
  <c r="M107" i="58"/>
  <c r="X107" i="58"/>
  <c r="G107" i="58"/>
  <c r="N107" i="58"/>
  <c r="Z107" i="58"/>
  <c r="E107" i="58" s="1"/>
  <c r="V107" i="58"/>
  <c r="W107" i="58" s="1"/>
  <c r="N106" i="55"/>
  <c r="R106" i="55" s="1"/>
  <c r="G106" i="55"/>
  <c r="U105" i="55"/>
  <c r="AA105" i="55" s="1"/>
  <c r="H106" i="55"/>
  <c r="J106" i="55"/>
  <c r="V106" i="55"/>
  <c r="W106" i="55" s="1"/>
  <c r="K106" i="55"/>
  <c r="A107" i="55"/>
  <c r="M106" i="55"/>
  <c r="X106" i="55"/>
  <c r="Z106" i="55"/>
  <c r="E106" i="55" s="1"/>
  <c r="AD105" i="56"/>
  <c r="AM105" i="56" s="1"/>
  <c r="AE105" i="56"/>
  <c r="AF105" i="56"/>
  <c r="AS105" i="56" s="1"/>
  <c r="AG105" i="56"/>
  <c r="AN105" i="56" s="1"/>
  <c r="AH105" i="56"/>
  <c r="AC105" i="56"/>
  <c r="AR105" i="56" s="1"/>
  <c r="AK105" i="56"/>
  <c r="AY105" i="56" s="1"/>
  <c r="AI105" i="56"/>
  <c r="AJ105" i="56"/>
  <c r="AG104" i="57"/>
  <c r="AH104" i="57"/>
  <c r="AI104" i="57"/>
  <c r="AJ104" i="57"/>
  <c r="AT104" i="57" s="1"/>
  <c r="AF104" i="57"/>
  <c r="AC104" i="57"/>
  <c r="AD104" i="57"/>
  <c r="AR104" i="57" s="1"/>
  <c r="AE104" i="57"/>
  <c r="AK104" i="57"/>
  <c r="Q116" i="46"/>
  <c r="AP103" i="56"/>
  <c r="Y105" i="57"/>
  <c r="AD106" i="58"/>
  <c r="AE106" i="58"/>
  <c r="AF106" i="58"/>
  <c r="AG106" i="58"/>
  <c r="AH106" i="58"/>
  <c r="AI106" i="58"/>
  <c r="AJ106" i="58"/>
  <c r="AT106" i="58" s="1"/>
  <c r="AK106" i="58"/>
  <c r="AC106" i="58"/>
  <c r="AW103" i="47"/>
  <c r="AT104" i="55"/>
  <c r="AN103" i="57"/>
  <c r="AP104" i="47"/>
  <c r="AY103" i="57"/>
  <c r="AO103" i="57"/>
  <c r="AP103" i="57" s="1"/>
  <c r="D107" i="46"/>
  <c r="B108" i="46"/>
  <c r="AO104" i="58"/>
  <c r="AY104" i="58"/>
  <c r="AP113" i="46"/>
  <c r="AW113" i="46" s="1"/>
  <c r="S109" i="58"/>
  <c r="I110" i="58"/>
  <c r="Q105" i="56"/>
  <c r="D107" i="55"/>
  <c r="B108" i="55"/>
  <c r="AJ105" i="47"/>
  <c r="AC105" i="47"/>
  <c r="AK105" i="47"/>
  <c r="AD105" i="47"/>
  <c r="AF105" i="47"/>
  <c r="AH105" i="47"/>
  <c r="AN105" i="47" s="1"/>
  <c r="AE105" i="47"/>
  <c r="AG105" i="47"/>
  <c r="AI105" i="47"/>
  <c r="F105" i="55"/>
  <c r="AW103" i="57" l="1"/>
  <c r="AH116" i="46"/>
  <c r="AJ116" i="46"/>
  <c r="AD116" i="46"/>
  <c r="AC116" i="46"/>
  <c r="AR116" i="46" s="1"/>
  <c r="AE116" i="46"/>
  <c r="AF116" i="46"/>
  <c r="AS116" i="46" s="1"/>
  <c r="AI116" i="46"/>
  <c r="AK116" i="46"/>
  <c r="AG116" i="46"/>
  <c r="AN116" i="46" s="1"/>
  <c r="D108" i="55"/>
  <c r="B109" i="55"/>
  <c r="AO105" i="56"/>
  <c r="AM105" i="47"/>
  <c r="AY106" i="58"/>
  <c r="AO106" i="58"/>
  <c r="AT105" i="56"/>
  <c r="AU105" i="56" s="1"/>
  <c r="AW105" i="56" s="1"/>
  <c r="Q107" i="58"/>
  <c r="F117" i="46"/>
  <c r="Q107" i="47"/>
  <c r="F107" i="47"/>
  <c r="AP104" i="55"/>
  <c r="AT105" i="58"/>
  <c r="AO104" i="56"/>
  <c r="AP104" i="56"/>
  <c r="AR105" i="47"/>
  <c r="AN106" i="58"/>
  <c r="M107" i="55"/>
  <c r="X107" i="55"/>
  <c r="N107" i="55"/>
  <c r="G107" i="55"/>
  <c r="J107" i="55"/>
  <c r="V107" i="55"/>
  <c r="W107" i="55" s="1"/>
  <c r="U106" i="55"/>
  <c r="AA106" i="55" s="1"/>
  <c r="H107" i="55"/>
  <c r="K107" i="55"/>
  <c r="A108" i="55"/>
  <c r="Z107" i="55"/>
  <c r="E107" i="55" s="1"/>
  <c r="Y107" i="58"/>
  <c r="B109" i="54"/>
  <c r="D108" i="54"/>
  <c r="Q106" i="57"/>
  <c r="AU115" i="46"/>
  <c r="AW115" i="46" s="1"/>
  <c r="I111" i="47"/>
  <c r="S110" i="47"/>
  <c r="G107" i="56"/>
  <c r="U106" i="56"/>
  <c r="AA106" i="56" s="1"/>
  <c r="H107" i="56"/>
  <c r="J107" i="56"/>
  <c r="V107" i="56"/>
  <c r="W107" i="56" s="1"/>
  <c r="Y107" i="56" s="1"/>
  <c r="K107" i="56"/>
  <c r="A108" i="56"/>
  <c r="M107" i="56"/>
  <c r="Q107" i="56" s="1"/>
  <c r="X107" i="56"/>
  <c r="N107" i="56"/>
  <c r="Z107" i="56"/>
  <c r="E107" i="56" s="1"/>
  <c r="F110" i="54"/>
  <c r="P110" i="54" s="1"/>
  <c r="AT104" i="56"/>
  <c r="G108" i="58"/>
  <c r="U107" i="58"/>
  <c r="AA107" i="58" s="1"/>
  <c r="H108" i="58"/>
  <c r="J108" i="58"/>
  <c r="K108" i="58"/>
  <c r="A109" i="58"/>
  <c r="M108" i="58"/>
  <c r="N108" i="58"/>
  <c r="R108" i="58" s="1"/>
  <c r="X108" i="58"/>
  <c r="Z108" i="58"/>
  <c r="E108" i="58" s="1"/>
  <c r="V108" i="58"/>
  <c r="W108" i="58" s="1"/>
  <c r="AW103" i="56"/>
  <c r="AF105" i="57"/>
  <c r="AG105" i="57"/>
  <c r="AH105" i="57"/>
  <c r="AI105" i="57"/>
  <c r="AE105" i="57"/>
  <c r="AM105" i="57" s="1"/>
  <c r="AC105" i="57"/>
  <c r="AD105" i="57"/>
  <c r="AR105" i="57" s="1"/>
  <c r="AJ105" i="57"/>
  <c r="AK105" i="57"/>
  <c r="AO105" i="47"/>
  <c r="AY105" i="47"/>
  <c r="AS106" i="58"/>
  <c r="AN104" i="57"/>
  <c r="F107" i="58"/>
  <c r="N118" i="46"/>
  <c r="R118" i="46" s="1"/>
  <c r="U117" i="46"/>
  <c r="AA117" i="46" s="1"/>
  <c r="H118" i="46"/>
  <c r="V118" i="46"/>
  <c r="W118" i="46" s="1"/>
  <c r="A119" i="46"/>
  <c r="G118" i="46"/>
  <c r="X118" i="46"/>
  <c r="J118" i="46"/>
  <c r="Z118" i="46"/>
  <c r="E118" i="46" s="1"/>
  <c r="K118" i="46"/>
  <c r="M118" i="46"/>
  <c r="J107" i="57"/>
  <c r="V107" i="57"/>
  <c r="W107" i="57" s="1"/>
  <c r="K107" i="57"/>
  <c r="A108" i="57"/>
  <c r="M107" i="57"/>
  <c r="Q107" i="57" s="1"/>
  <c r="X107" i="57"/>
  <c r="U106" i="57"/>
  <c r="AA106" i="57" s="1"/>
  <c r="H107" i="57"/>
  <c r="G107" i="57"/>
  <c r="N107" i="57"/>
  <c r="Z107" i="57"/>
  <c r="E107" i="57" s="1"/>
  <c r="S108" i="57"/>
  <c r="I109" i="57"/>
  <c r="AM115" i="46"/>
  <c r="AP115" i="46" s="1"/>
  <c r="S108" i="56"/>
  <c r="I109" i="56"/>
  <c r="AP104" i="58"/>
  <c r="AW104" i="58" s="1"/>
  <c r="AS105" i="58"/>
  <c r="AU105" i="58" s="1"/>
  <c r="AW105" i="58" s="1"/>
  <c r="I110" i="55"/>
  <c r="S109" i="55"/>
  <c r="K111" i="54"/>
  <c r="A112" i="54"/>
  <c r="H110" i="54"/>
  <c r="N110" i="54" s="1"/>
  <c r="I111" i="54"/>
  <c r="J111" i="54" s="1"/>
  <c r="M111" i="54"/>
  <c r="E111" i="54" s="1"/>
  <c r="AS104" i="57"/>
  <c r="AU104" i="57" s="1"/>
  <c r="R107" i="58"/>
  <c r="Y117" i="46"/>
  <c r="M108" i="47"/>
  <c r="X108" i="47"/>
  <c r="N108" i="47"/>
  <c r="Z108" i="47"/>
  <c r="E108" i="47" s="1"/>
  <c r="U107" i="47"/>
  <c r="AA107" i="47" s="1"/>
  <c r="H108" i="47"/>
  <c r="J108" i="47"/>
  <c r="V108" i="47"/>
  <c r="W108" i="47" s="1"/>
  <c r="K108" i="47"/>
  <c r="G108" i="47"/>
  <c r="A109" i="47"/>
  <c r="Y106" i="56"/>
  <c r="F106" i="56" s="1"/>
  <c r="Q106" i="55"/>
  <c r="D111" i="56"/>
  <c r="B112" i="56"/>
  <c r="AI105" i="55"/>
  <c r="AJ105" i="55"/>
  <c r="AO105" i="55" s="1"/>
  <c r="AC105" i="55"/>
  <c r="AR105" i="55" s="1"/>
  <c r="AK105" i="55"/>
  <c r="AD105" i="55"/>
  <c r="AF105" i="55"/>
  <c r="AG105" i="55"/>
  <c r="AN105" i="55" s="1"/>
  <c r="AE105" i="55"/>
  <c r="AH105" i="55"/>
  <c r="AO104" i="57"/>
  <c r="AY104" i="57"/>
  <c r="Y106" i="55"/>
  <c r="F106" i="55" s="1"/>
  <c r="AT105" i="47"/>
  <c r="AM106" i="58"/>
  <c r="AM104" i="57"/>
  <c r="Q117" i="46"/>
  <c r="R117" i="46"/>
  <c r="AU104" i="55"/>
  <c r="AW104" i="55" s="1"/>
  <c r="Y106" i="57"/>
  <c r="F106" i="57" s="1"/>
  <c r="AY115" i="46"/>
  <c r="AM105" i="58"/>
  <c r="AP105" i="58" s="1"/>
  <c r="AS104" i="56"/>
  <c r="AU104" i="56" s="1"/>
  <c r="AW104" i="56" s="1"/>
  <c r="S110" i="58"/>
  <c r="I111" i="58"/>
  <c r="AS105" i="47"/>
  <c r="D108" i="46"/>
  <c r="B109" i="46"/>
  <c r="AR106" i="58"/>
  <c r="AP105" i="56"/>
  <c r="AI106" i="47"/>
  <c r="AJ106" i="47"/>
  <c r="AC106" i="47"/>
  <c r="AK106" i="47"/>
  <c r="AE106" i="47"/>
  <c r="AG106" i="47"/>
  <c r="AS106" i="47" s="1"/>
  <c r="AF106" i="47"/>
  <c r="AH106" i="47"/>
  <c r="AN106" i="47" s="1"/>
  <c r="AD106" i="47"/>
  <c r="AR106" i="47" s="1"/>
  <c r="AY105" i="58"/>
  <c r="AO105" i="58"/>
  <c r="AC106" i="56" l="1"/>
  <c r="AK106" i="56"/>
  <c r="AY106" i="56" s="1"/>
  <c r="AD106" i="56"/>
  <c r="AM106" i="56" s="1"/>
  <c r="AE106" i="56"/>
  <c r="AF106" i="56"/>
  <c r="AG106" i="56"/>
  <c r="AJ106" i="56"/>
  <c r="AO106" i="56" s="1"/>
  <c r="AI106" i="56"/>
  <c r="AH106" i="56"/>
  <c r="AH106" i="55"/>
  <c r="AI106" i="55"/>
  <c r="AT106" i="55" s="1"/>
  <c r="AJ106" i="55"/>
  <c r="AO106" i="55" s="1"/>
  <c r="AC106" i="55"/>
  <c r="AK106" i="55"/>
  <c r="AE106" i="55"/>
  <c r="AF106" i="55"/>
  <c r="AD106" i="55"/>
  <c r="AG106" i="55"/>
  <c r="AN106" i="55" s="1"/>
  <c r="AE106" i="57"/>
  <c r="AF106" i="57"/>
  <c r="AG106" i="57"/>
  <c r="AS106" i="57" s="1"/>
  <c r="AH106" i="57"/>
  <c r="AN106" i="57" s="1"/>
  <c r="AD106" i="57"/>
  <c r="AR106" i="57" s="1"/>
  <c r="AU106" i="57" s="1"/>
  <c r="AC106" i="57"/>
  <c r="AI106" i="57"/>
  <c r="AJ106" i="57"/>
  <c r="AT106" i="57" s="1"/>
  <c r="AK106" i="57"/>
  <c r="AT106" i="47"/>
  <c r="AT105" i="55"/>
  <c r="AU105" i="55" s="1"/>
  <c r="AW105" i="55" s="1"/>
  <c r="Y108" i="47"/>
  <c r="S109" i="57"/>
  <c r="I110" i="57"/>
  <c r="AC107" i="58"/>
  <c r="AK107" i="58"/>
  <c r="AD107" i="58"/>
  <c r="AE107" i="58"/>
  <c r="AF107" i="58"/>
  <c r="AG107" i="58"/>
  <c r="AI107" i="58"/>
  <c r="AJ107" i="58"/>
  <c r="AT107" i="58" s="1"/>
  <c r="AH107" i="58"/>
  <c r="AN107" i="58" s="1"/>
  <c r="G108" i="56"/>
  <c r="U107" i="56"/>
  <c r="AA107" i="56" s="1"/>
  <c r="H108" i="56"/>
  <c r="J108" i="56"/>
  <c r="V108" i="56"/>
  <c r="W108" i="56" s="1"/>
  <c r="N108" i="56"/>
  <c r="M108" i="56"/>
  <c r="Q108" i="56" s="1"/>
  <c r="X108" i="56"/>
  <c r="K108" i="56"/>
  <c r="A109" i="56"/>
  <c r="Z108" i="56"/>
  <c r="E108" i="56" s="1"/>
  <c r="I112" i="47"/>
  <c r="S111" i="47"/>
  <c r="Q107" i="55"/>
  <c r="AT116" i="46"/>
  <c r="AH117" i="46"/>
  <c r="AJ117" i="46"/>
  <c r="AD117" i="46"/>
  <c r="AM117" i="46" s="1"/>
  <c r="AK117" i="46"/>
  <c r="AY117" i="46" s="1"/>
  <c r="AC117" i="46"/>
  <c r="AE117" i="46"/>
  <c r="AI117" i="46"/>
  <c r="AT117" i="46" s="1"/>
  <c r="AF117" i="46"/>
  <c r="AS117" i="46" s="1"/>
  <c r="AG117" i="46"/>
  <c r="AN117" i="46" s="1"/>
  <c r="D112" i="56"/>
  <c r="B113" i="56"/>
  <c r="AP104" i="57"/>
  <c r="AW104" i="57" s="1"/>
  <c r="AU105" i="47"/>
  <c r="D109" i="55"/>
  <c r="B110" i="55"/>
  <c r="AU106" i="58"/>
  <c r="AW106" i="58" s="1"/>
  <c r="AP106" i="58"/>
  <c r="AS105" i="55"/>
  <c r="F111" i="54"/>
  <c r="P111" i="54" s="1"/>
  <c r="R107" i="57"/>
  <c r="Y107" i="57"/>
  <c r="N119" i="46"/>
  <c r="U118" i="46"/>
  <c r="AA118" i="46" s="1"/>
  <c r="H119" i="46"/>
  <c r="V119" i="46"/>
  <c r="W119" i="46" s="1"/>
  <c r="A120" i="46"/>
  <c r="G119" i="46"/>
  <c r="X119" i="46"/>
  <c r="J119" i="46"/>
  <c r="Z119" i="46"/>
  <c r="E119" i="46" s="1"/>
  <c r="K119" i="46"/>
  <c r="M119" i="46"/>
  <c r="Q119" i="46" s="1"/>
  <c r="AN105" i="57"/>
  <c r="AP105" i="57" s="1"/>
  <c r="Q108" i="58"/>
  <c r="Y107" i="55"/>
  <c r="AU116" i="46"/>
  <c r="D109" i="46"/>
  <c r="B110" i="46"/>
  <c r="AM105" i="55"/>
  <c r="AP105" i="55" s="1"/>
  <c r="F108" i="47"/>
  <c r="L111" i="54"/>
  <c r="Y118" i="46"/>
  <c r="AS105" i="57"/>
  <c r="Z109" i="58"/>
  <c r="E109" i="58" s="1"/>
  <c r="G109" i="58"/>
  <c r="U108" i="58"/>
  <c r="AA108" i="58" s="1"/>
  <c r="H109" i="58"/>
  <c r="J109" i="58"/>
  <c r="M109" i="58"/>
  <c r="N109" i="58"/>
  <c r="X109" i="58"/>
  <c r="A110" i="58"/>
  <c r="K109" i="58"/>
  <c r="V109" i="58"/>
  <c r="W109" i="58" s="1"/>
  <c r="F107" i="56"/>
  <c r="D109" i="54"/>
  <c r="B110" i="54"/>
  <c r="AM116" i="46"/>
  <c r="F107" i="57"/>
  <c r="AM106" i="47"/>
  <c r="AP106" i="47" s="1"/>
  <c r="AY105" i="55"/>
  <c r="K109" i="47"/>
  <c r="A110" i="47"/>
  <c r="M109" i="47"/>
  <c r="X109" i="47"/>
  <c r="N109" i="47"/>
  <c r="G109" i="47"/>
  <c r="J109" i="47"/>
  <c r="U108" i="47"/>
  <c r="AA108" i="47" s="1"/>
  <c r="V109" i="47"/>
  <c r="W109" i="47" s="1"/>
  <c r="Y109" i="47" s="1"/>
  <c r="Z109" i="47"/>
  <c r="E109" i="47" s="1"/>
  <c r="F109" i="47" s="1"/>
  <c r="H109" i="47"/>
  <c r="R108" i="47"/>
  <c r="S109" i="56"/>
  <c r="I110" i="56"/>
  <c r="Q118" i="46"/>
  <c r="AO105" i="57"/>
  <c r="AY105" i="57"/>
  <c r="R107" i="56"/>
  <c r="AO116" i="46"/>
  <c r="AU106" i="47"/>
  <c r="U107" i="57"/>
  <c r="AA107" i="57" s="1"/>
  <c r="H108" i="57"/>
  <c r="J108" i="57"/>
  <c r="V108" i="57"/>
  <c r="W108" i="57" s="1"/>
  <c r="K108" i="57"/>
  <c r="A109" i="57"/>
  <c r="G108" i="57"/>
  <c r="M108" i="57"/>
  <c r="N108" i="57"/>
  <c r="X108" i="57"/>
  <c r="Z108" i="57"/>
  <c r="E108" i="57" s="1"/>
  <c r="AY106" i="47"/>
  <c r="AO106" i="47"/>
  <c r="M112" i="54"/>
  <c r="E112" i="54" s="1"/>
  <c r="A113" i="54"/>
  <c r="K112" i="54"/>
  <c r="H111" i="54"/>
  <c r="N111" i="54" s="1"/>
  <c r="I112" i="54"/>
  <c r="J112" i="54" s="1"/>
  <c r="L112" i="54" s="1"/>
  <c r="AT105" i="57"/>
  <c r="F107" i="55"/>
  <c r="R107" i="55"/>
  <c r="I111" i="55"/>
  <c r="S110" i="55"/>
  <c r="S111" i="58"/>
  <c r="I112" i="58"/>
  <c r="Q108" i="47"/>
  <c r="F118" i="46"/>
  <c r="AU105" i="57"/>
  <c r="Y108" i="58"/>
  <c r="F108" i="58" s="1"/>
  <c r="K108" i="55"/>
  <c r="A109" i="55"/>
  <c r="M108" i="55"/>
  <c r="X108" i="55"/>
  <c r="N108" i="55"/>
  <c r="R108" i="55" s="1"/>
  <c r="U107" i="55"/>
  <c r="AA107" i="55" s="1"/>
  <c r="H108" i="55"/>
  <c r="G108" i="55"/>
  <c r="J108" i="55"/>
  <c r="V108" i="55"/>
  <c r="W108" i="55" s="1"/>
  <c r="Z108" i="55"/>
  <c r="E108" i="55" s="1"/>
  <c r="AH107" i="47"/>
  <c r="AN107" i="47" s="1"/>
  <c r="AI107" i="47"/>
  <c r="AJ107" i="47"/>
  <c r="AD107" i="47"/>
  <c r="AF107" i="47"/>
  <c r="AG107" i="47"/>
  <c r="AS107" i="47" s="1"/>
  <c r="AK107" i="47"/>
  <c r="AC107" i="47"/>
  <c r="AE107" i="47"/>
  <c r="AM107" i="47" s="1"/>
  <c r="AP105" i="47"/>
  <c r="AY116" i="46"/>
  <c r="AJ108" i="58" l="1"/>
  <c r="AC108" i="58"/>
  <c r="AK108" i="58"/>
  <c r="AD108" i="58"/>
  <c r="AE108" i="58"/>
  <c r="AM108" i="58" s="1"/>
  <c r="AF108" i="58"/>
  <c r="AI108" i="58"/>
  <c r="AG108" i="58"/>
  <c r="AS108" i="58" s="1"/>
  <c r="AH108" i="58"/>
  <c r="AN108" i="58" s="1"/>
  <c r="S111" i="55"/>
  <c r="I112" i="55"/>
  <c r="AF109" i="47"/>
  <c r="AG109" i="47"/>
  <c r="AS109" i="47" s="1"/>
  <c r="AH109" i="47"/>
  <c r="AJ109" i="47"/>
  <c r="AT109" i="47" s="1"/>
  <c r="AD109" i="47"/>
  <c r="AR109" i="47" s="1"/>
  <c r="AK109" i="47"/>
  <c r="AE109" i="47"/>
  <c r="AM109" i="47" s="1"/>
  <c r="AI109" i="47"/>
  <c r="AC109" i="47"/>
  <c r="AR107" i="47"/>
  <c r="AW105" i="57"/>
  <c r="AT107" i="47"/>
  <c r="AH118" i="46"/>
  <c r="AJ118" i="46"/>
  <c r="AO118" i="46" s="1"/>
  <c r="AD118" i="46"/>
  <c r="AM118" i="46" s="1"/>
  <c r="AI118" i="46"/>
  <c r="AT118" i="46" s="1"/>
  <c r="AK118" i="46"/>
  <c r="AC118" i="46"/>
  <c r="AF118" i="46"/>
  <c r="AG118" i="46"/>
  <c r="AN118" i="46" s="1"/>
  <c r="AE118" i="46"/>
  <c r="Y108" i="57"/>
  <c r="AW105" i="47"/>
  <c r="AR117" i="46"/>
  <c r="AU117" i="46" s="1"/>
  <c r="S112" i="47"/>
  <c r="I113" i="47"/>
  <c r="AS107" i="58"/>
  <c r="AS106" i="55"/>
  <c r="AT106" i="56"/>
  <c r="I113" i="58"/>
  <c r="S112" i="58"/>
  <c r="S110" i="56"/>
  <c r="I111" i="56"/>
  <c r="AD107" i="57"/>
  <c r="AE107" i="57"/>
  <c r="AM107" i="57" s="1"/>
  <c r="AF107" i="57"/>
  <c r="AG107" i="57"/>
  <c r="AS107" i="57" s="1"/>
  <c r="AC107" i="57"/>
  <c r="AK107" i="57"/>
  <c r="AH107" i="57"/>
  <c r="AI107" i="57"/>
  <c r="AJ107" i="57"/>
  <c r="D113" i="56"/>
  <c r="B114" i="56"/>
  <c r="N109" i="56"/>
  <c r="R109" i="56" s="1"/>
  <c r="G109" i="56"/>
  <c r="U108" i="56"/>
  <c r="AA108" i="56" s="1"/>
  <c r="H109" i="56"/>
  <c r="M109" i="56"/>
  <c r="X109" i="56"/>
  <c r="J109" i="56"/>
  <c r="K109" i="56"/>
  <c r="A110" i="56"/>
  <c r="V109" i="56"/>
  <c r="W109" i="56" s="1"/>
  <c r="Z109" i="56"/>
  <c r="E109" i="56" s="1"/>
  <c r="AM107" i="58"/>
  <c r="AY106" i="55"/>
  <c r="AN106" i="56"/>
  <c r="AP106" i="56" s="1"/>
  <c r="F108" i="57"/>
  <c r="F108" i="55"/>
  <c r="R108" i="57"/>
  <c r="R109" i="47"/>
  <c r="AP116" i="46"/>
  <c r="AW116" i="46" s="1"/>
  <c r="R109" i="58"/>
  <c r="N120" i="46"/>
  <c r="R120" i="46" s="1"/>
  <c r="U119" i="46"/>
  <c r="AA119" i="46" s="1"/>
  <c r="H120" i="46"/>
  <c r="V120" i="46"/>
  <c r="W120" i="46" s="1"/>
  <c r="Y120" i="46" s="1"/>
  <c r="A121" i="46"/>
  <c r="G120" i="46"/>
  <c r="X120" i="46"/>
  <c r="K120" i="46"/>
  <c r="M120" i="46"/>
  <c r="Q120" i="46" s="1"/>
  <c r="J120" i="46"/>
  <c r="Z120" i="46"/>
  <c r="E120" i="46" s="1"/>
  <c r="AO117" i="46"/>
  <c r="AP117" i="46" s="1"/>
  <c r="AR107" i="58"/>
  <c r="AU107" i="58" s="1"/>
  <c r="AR106" i="55"/>
  <c r="AS106" i="56"/>
  <c r="N110" i="58"/>
  <c r="Z110" i="58"/>
  <c r="E110" i="58" s="1"/>
  <c r="G110" i="58"/>
  <c r="U109" i="58"/>
  <c r="AA109" i="58" s="1"/>
  <c r="H110" i="58"/>
  <c r="M110" i="58"/>
  <c r="V110" i="58"/>
  <c r="W110" i="58" s="1"/>
  <c r="X110" i="58"/>
  <c r="A111" i="58"/>
  <c r="J110" i="58"/>
  <c r="K110" i="58"/>
  <c r="Q108" i="55"/>
  <c r="AO107" i="47"/>
  <c r="AP107" i="47" s="1"/>
  <c r="AY107" i="47"/>
  <c r="Y108" i="55"/>
  <c r="J109" i="55"/>
  <c r="V109" i="55"/>
  <c r="W109" i="55" s="1"/>
  <c r="K109" i="55"/>
  <c r="A110" i="55"/>
  <c r="M109" i="55"/>
  <c r="Q109" i="55" s="1"/>
  <c r="X109" i="55"/>
  <c r="N109" i="55"/>
  <c r="G109" i="55"/>
  <c r="U108" i="55"/>
  <c r="AA108" i="55" s="1"/>
  <c r="H109" i="55"/>
  <c r="Z109" i="55"/>
  <c r="E109" i="55" s="1"/>
  <c r="A114" i="54"/>
  <c r="I113" i="54"/>
  <c r="J113" i="54" s="1"/>
  <c r="H112" i="54"/>
  <c r="N112" i="54" s="1"/>
  <c r="M113" i="54"/>
  <c r="E113" i="54" s="1"/>
  <c r="K113" i="54"/>
  <c r="Q108" i="57"/>
  <c r="AW106" i="47"/>
  <c r="D110" i="54"/>
  <c r="B111" i="54"/>
  <c r="Q109" i="58"/>
  <c r="Y119" i="46"/>
  <c r="AY107" i="58"/>
  <c r="AO107" i="58"/>
  <c r="Q109" i="47"/>
  <c r="AG108" i="47"/>
  <c r="AH108" i="47"/>
  <c r="AN108" i="47" s="1"/>
  <c r="AI108" i="47"/>
  <c r="AC108" i="47"/>
  <c r="AK108" i="47"/>
  <c r="AE108" i="47"/>
  <c r="AM108" i="47" s="1"/>
  <c r="AJ108" i="47"/>
  <c r="AD108" i="47"/>
  <c r="AF108" i="47"/>
  <c r="AY106" i="57"/>
  <c r="AO106" i="57"/>
  <c r="AM106" i="57"/>
  <c r="F109" i="58"/>
  <c r="G109" i="57"/>
  <c r="U108" i="57"/>
  <c r="AA108" i="57" s="1"/>
  <c r="H109" i="57"/>
  <c r="J109" i="57"/>
  <c r="V109" i="57"/>
  <c r="W109" i="57" s="1"/>
  <c r="Z109" i="57"/>
  <c r="E109" i="57" s="1"/>
  <c r="K109" i="57"/>
  <c r="M109" i="57"/>
  <c r="Q109" i="57" s="1"/>
  <c r="N109" i="57"/>
  <c r="X109" i="57"/>
  <c r="A110" i="57"/>
  <c r="J110" i="47"/>
  <c r="V110" i="47"/>
  <c r="W110" i="47" s="1"/>
  <c r="K110" i="47"/>
  <c r="A111" i="47"/>
  <c r="M110" i="47"/>
  <c r="X110" i="47"/>
  <c r="Z110" i="47"/>
  <c r="E110" i="47" s="1"/>
  <c r="U109" i="47"/>
  <c r="AA109" i="47" s="1"/>
  <c r="H110" i="47"/>
  <c r="N110" i="47"/>
  <c r="G110" i="47"/>
  <c r="AJ107" i="56"/>
  <c r="AO107" i="56" s="1"/>
  <c r="AC107" i="56"/>
  <c r="AK107" i="56"/>
  <c r="AD107" i="56"/>
  <c r="AE107" i="56"/>
  <c r="AF107" i="56"/>
  <c r="AI107" i="56"/>
  <c r="AG107" i="56"/>
  <c r="AH107" i="56"/>
  <c r="D110" i="55"/>
  <c r="B111" i="55"/>
  <c r="R108" i="56"/>
  <c r="S110" i="57"/>
  <c r="I111" i="57"/>
  <c r="F112" i="54"/>
  <c r="P112" i="54" s="1"/>
  <c r="AG107" i="55"/>
  <c r="AN107" i="55" s="1"/>
  <c r="AH107" i="55"/>
  <c r="AI107" i="55"/>
  <c r="AJ107" i="55"/>
  <c r="AO107" i="55" s="1"/>
  <c r="AD107" i="55"/>
  <c r="AM107" i="55" s="1"/>
  <c r="AP107" i="55" s="1"/>
  <c r="AE107" i="55"/>
  <c r="AK107" i="55"/>
  <c r="AC107" i="55"/>
  <c r="AF107" i="55"/>
  <c r="AS107" i="55" s="1"/>
  <c r="Y109" i="58"/>
  <c r="D110" i="46"/>
  <c r="B111" i="46"/>
  <c r="F119" i="46"/>
  <c r="R119" i="46"/>
  <c r="Y108" i="56"/>
  <c r="F108" i="56" s="1"/>
  <c r="AM106" i="55"/>
  <c r="AP106" i="55" s="1"/>
  <c r="AR106" i="56"/>
  <c r="AU106" i="56" s="1"/>
  <c r="AI108" i="56" l="1"/>
  <c r="AT108" i="56" s="1"/>
  <c r="AJ108" i="56"/>
  <c r="AO108" i="56" s="1"/>
  <c r="AC108" i="56"/>
  <c r="AR108" i="56" s="1"/>
  <c r="AK108" i="56"/>
  <c r="AD108" i="56"/>
  <c r="AM108" i="56" s="1"/>
  <c r="AE108" i="56"/>
  <c r="AH108" i="56"/>
  <c r="AF108" i="56"/>
  <c r="AG108" i="56"/>
  <c r="Z110" i="57"/>
  <c r="E110" i="57" s="1"/>
  <c r="G110" i="57"/>
  <c r="U109" i="57"/>
  <c r="AA109" i="57" s="1"/>
  <c r="H110" i="57"/>
  <c r="N110" i="57"/>
  <c r="K110" i="57"/>
  <c r="M110" i="57"/>
  <c r="V110" i="57"/>
  <c r="W110" i="57" s="1"/>
  <c r="Y110" i="57" s="1"/>
  <c r="X110" i="57"/>
  <c r="A111" i="57"/>
  <c r="J110" i="57"/>
  <c r="AR107" i="55"/>
  <c r="S111" i="57"/>
  <c r="I112" i="57"/>
  <c r="AS107" i="56"/>
  <c r="D111" i="54"/>
  <c r="B112" i="54"/>
  <c r="H113" i="54"/>
  <c r="N113" i="54" s="1"/>
  <c r="K114" i="54"/>
  <c r="M114" i="54"/>
  <c r="E114" i="54" s="1"/>
  <c r="F114" i="54" s="1"/>
  <c r="P114" i="54" s="1"/>
  <c r="I114" i="54"/>
  <c r="J114" i="54" s="1"/>
  <c r="L114" i="54" s="1"/>
  <c r="A115" i="54"/>
  <c r="J110" i="55"/>
  <c r="V110" i="55"/>
  <c r="W110" i="55" s="1"/>
  <c r="K110" i="55"/>
  <c r="A111" i="55"/>
  <c r="M110" i="55"/>
  <c r="X110" i="55"/>
  <c r="G110" i="55"/>
  <c r="U109" i="55"/>
  <c r="AA109" i="55" s="1"/>
  <c r="H110" i="55"/>
  <c r="N110" i="55"/>
  <c r="R110" i="55" s="1"/>
  <c r="Z110" i="55"/>
  <c r="E110" i="55" s="1"/>
  <c r="AC108" i="57"/>
  <c r="AK108" i="57"/>
  <c r="AD108" i="57"/>
  <c r="AR108" i="57" s="1"/>
  <c r="AE108" i="57"/>
  <c r="AF108" i="57"/>
  <c r="AJ108" i="57"/>
  <c r="AH108" i="57"/>
  <c r="AI108" i="57"/>
  <c r="AG108" i="57"/>
  <c r="D114" i="56"/>
  <c r="B115" i="56"/>
  <c r="AU109" i="47"/>
  <c r="AM107" i="56"/>
  <c r="AP107" i="56" s="1"/>
  <c r="AS108" i="47"/>
  <c r="Y109" i="55"/>
  <c r="M111" i="58"/>
  <c r="X111" i="58"/>
  <c r="N111" i="58"/>
  <c r="Z111" i="58"/>
  <c r="E111" i="58" s="1"/>
  <c r="G111" i="58"/>
  <c r="U110" i="58"/>
  <c r="AA110" i="58" s="1"/>
  <c r="H111" i="58"/>
  <c r="V111" i="58"/>
  <c r="W111" i="58" s="1"/>
  <c r="A112" i="58"/>
  <c r="J111" i="58"/>
  <c r="K111" i="58"/>
  <c r="R110" i="58"/>
  <c r="Q109" i="56"/>
  <c r="AT107" i="57"/>
  <c r="AR107" i="57"/>
  <c r="AS118" i="46"/>
  <c r="AN109" i="47"/>
  <c r="AH119" i="46"/>
  <c r="AJ119" i="46"/>
  <c r="AO119" i="46" s="1"/>
  <c r="AD119" i="46"/>
  <c r="AM119" i="46" s="1"/>
  <c r="AG119" i="46"/>
  <c r="AI119" i="46"/>
  <c r="AT119" i="46" s="1"/>
  <c r="AK119" i="46"/>
  <c r="AC119" i="46"/>
  <c r="AE119" i="46"/>
  <c r="AF119" i="46"/>
  <c r="AS119" i="46" s="1"/>
  <c r="D111" i="46"/>
  <c r="B112" i="46"/>
  <c r="AT107" i="55"/>
  <c r="D111" i="55"/>
  <c r="B112" i="55"/>
  <c r="AY107" i="56"/>
  <c r="R109" i="57"/>
  <c r="AR108" i="47"/>
  <c r="AU108" i="47" s="1"/>
  <c r="AW108" i="47" s="1"/>
  <c r="AP107" i="58"/>
  <c r="I112" i="56"/>
  <c r="S111" i="56"/>
  <c r="S113" i="47"/>
  <c r="I114" i="47"/>
  <c r="AR118" i="46"/>
  <c r="AU118" i="46" s="1"/>
  <c r="AU107" i="47"/>
  <c r="AW107" i="47" s="1"/>
  <c r="AP108" i="58"/>
  <c r="AR107" i="56"/>
  <c r="Q110" i="47"/>
  <c r="AT108" i="47"/>
  <c r="Y110" i="58"/>
  <c r="AU106" i="55"/>
  <c r="AW106" i="55" s="1"/>
  <c r="AN107" i="57"/>
  <c r="AP107" i="57" s="1"/>
  <c r="AY118" i="46"/>
  <c r="AR108" i="58"/>
  <c r="F109" i="55"/>
  <c r="AI109" i="58"/>
  <c r="AJ109" i="58"/>
  <c r="AT109" i="58" s="1"/>
  <c r="AC109" i="58"/>
  <c r="AK109" i="58"/>
  <c r="AD109" i="58"/>
  <c r="AE109" i="58"/>
  <c r="AM109" i="58" s="1"/>
  <c r="AF109" i="58"/>
  <c r="AG109" i="58"/>
  <c r="AS109" i="58" s="1"/>
  <c r="AH109" i="58"/>
  <c r="AP108" i="47"/>
  <c r="R109" i="55"/>
  <c r="Q110" i="58"/>
  <c r="AW107" i="58"/>
  <c r="N121" i="46"/>
  <c r="U120" i="46"/>
  <c r="AA120" i="46" s="1"/>
  <c r="H121" i="46"/>
  <c r="M121" i="46"/>
  <c r="V121" i="46"/>
  <c r="W121" i="46" s="1"/>
  <c r="G121" i="46"/>
  <c r="J121" i="46"/>
  <c r="A122" i="46"/>
  <c r="K121" i="46"/>
  <c r="X121" i="46"/>
  <c r="Z121" i="46"/>
  <c r="E121" i="46" s="1"/>
  <c r="Y109" i="56"/>
  <c r="F109" i="56" s="1"/>
  <c r="AY107" i="57"/>
  <c r="AO107" i="57"/>
  <c r="AW117" i="46"/>
  <c r="S112" i="55"/>
  <c r="I113" i="55"/>
  <c r="AY108" i="58"/>
  <c r="AO108" i="58"/>
  <c r="AW106" i="56"/>
  <c r="AN107" i="56"/>
  <c r="AY108" i="47"/>
  <c r="AO108" i="47"/>
  <c r="AF108" i="55"/>
  <c r="AS108" i="55" s="1"/>
  <c r="AG108" i="55"/>
  <c r="AH108" i="55"/>
  <c r="AI108" i="55"/>
  <c r="AC108" i="55"/>
  <c r="AK108" i="55"/>
  <c r="AD108" i="55"/>
  <c r="AM108" i="55" s="1"/>
  <c r="AE108" i="55"/>
  <c r="AJ108" i="55"/>
  <c r="AO108" i="55" s="1"/>
  <c r="M110" i="56"/>
  <c r="X110" i="56"/>
  <c r="N110" i="56"/>
  <c r="G110" i="56"/>
  <c r="U109" i="56"/>
  <c r="AA109" i="56" s="1"/>
  <c r="H110" i="56"/>
  <c r="K110" i="56"/>
  <c r="A111" i="56"/>
  <c r="J110" i="56"/>
  <c r="V110" i="56"/>
  <c r="W110" i="56" s="1"/>
  <c r="Z110" i="56"/>
  <c r="E110" i="56" s="1"/>
  <c r="I114" i="58"/>
  <c r="S113" i="58"/>
  <c r="AP118" i="46"/>
  <c r="F110" i="58"/>
  <c r="J111" i="47"/>
  <c r="V111" i="47"/>
  <c r="W111" i="47" s="1"/>
  <c r="K111" i="47"/>
  <c r="A112" i="47"/>
  <c r="N111" i="47"/>
  <c r="G111" i="47"/>
  <c r="Z111" i="47"/>
  <c r="E111" i="47" s="1"/>
  <c r="H111" i="47"/>
  <c r="M111" i="47"/>
  <c r="Q111" i="47" s="1"/>
  <c r="X111" i="47"/>
  <c r="U110" i="47"/>
  <c r="AA110" i="47" s="1"/>
  <c r="AY107" i="55"/>
  <c r="AT107" i="56"/>
  <c r="R110" i="47"/>
  <c r="Y110" i="47"/>
  <c r="F110" i="47" s="1"/>
  <c r="Y109" i="57"/>
  <c r="F109" i="57" s="1"/>
  <c r="AP106" i="57"/>
  <c r="AW106" i="57" s="1"/>
  <c r="L113" i="54"/>
  <c r="F113" i="54" s="1"/>
  <c r="P113" i="54" s="1"/>
  <c r="F120" i="46"/>
  <c r="AO109" i="47"/>
  <c r="AP109" i="47" s="1"/>
  <c r="AY109" i="47"/>
  <c r="AT108" i="58"/>
  <c r="AJ109" i="57" l="1"/>
  <c r="AT109" i="57" s="1"/>
  <c r="AC109" i="57"/>
  <c r="AK109" i="57"/>
  <c r="AD109" i="57"/>
  <c r="AR109" i="57" s="1"/>
  <c r="AE109" i="57"/>
  <c r="AI109" i="57"/>
  <c r="AH109" i="57"/>
  <c r="AN109" i="57" s="1"/>
  <c r="AG109" i="57"/>
  <c r="AF109" i="57"/>
  <c r="AE110" i="47"/>
  <c r="AF110" i="47"/>
  <c r="AG110" i="47"/>
  <c r="AS110" i="47" s="1"/>
  <c r="AI110" i="47"/>
  <c r="AC110" i="47"/>
  <c r="AK110" i="47"/>
  <c r="AH110" i="47"/>
  <c r="AJ110" i="47"/>
  <c r="AT110" i="47" s="1"/>
  <c r="AD110" i="47"/>
  <c r="AR110" i="47" s="1"/>
  <c r="AU110" i="47" s="1"/>
  <c r="AH109" i="56"/>
  <c r="AI109" i="56"/>
  <c r="AT109" i="56" s="1"/>
  <c r="AJ109" i="56"/>
  <c r="AC109" i="56"/>
  <c r="AR109" i="56" s="1"/>
  <c r="AK109" i="56"/>
  <c r="AY109" i="56" s="1"/>
  <c r="AD109" i="56"/>
  <c r="AG109" i="56"/>
  <c r="AN109" i="56" s="1"/>
  <c r="AE109" i="56"/>
  <c r="AF109" i="56"/>
  <c r="AH120" i="46"/>
  <c r="AJ120" i="46"/>
  <c r="AD120" i="46"/>
  <c r="AF120" i="46"/>
  <c r="AS120" i="46" s="1"/>
  <c r="AG120" i="46"/>
  <c r="AI120" i="46"/>
  <c r="AT120" i="46" s="1"/>
  <c r="AK120" i="46"/>
  <c r="AY120" i="46" s="1"/>
  <c r="AC120" i="46"/>
  <c r="AR120" i="46" s="1"/>
  <c r="AE120" i="46"/>
  <c r="R110" i="56"/>
  <c r="AT108" i="55"/>
  <c r="AN109" i="58"/>
  <c r="AY119" i="46"/>
  <c r="AU107" i="57"/>
  <c r="AW107" i="57" s="1"/>
  <c r="AT108" i="57"/>
  <c r="Q110" i="57"/>
  <c r="AS108" i="56"/>
  <c r="Y110" i="56"/>
  <c r="F110" i="56" s="1"/>
  <c r="AE109" i="55"/>
  <c r="AF109" i="55"/>
  <c r="AG109" i="55"/>
  <c r="AN109" i="55" s="1"/>
  <c r="AH109" i="55"/>
  <c r="AJ109" i="55"/>
  <c r="AO109" i="55" s="1"/>
  <c r="AC109" i="55"/>
  <c r="AK109" i="55"/>
  <c r="AY109" i="55" s="1"/>
  <c r="AD109" i="55"/>
  <c r="AM109" i="55" s="1"/>
  <c r="AP109" i="55" s="1"/>
  <c r="AI109" i="55"/>
  <c r="I113" i="56"/>
  <c r="S112" i="56"/>
  <c r="H114" i="54"/>
  <c r="N114" i="54" s="1"/>
  <c r="M115" i="54"/>
  <c r="E115" i="54" s="1"/>
  <c r="I115" i="54"/>
  <c r="J115" i="54" s="1"/>
  <c r="K115" i="54"/>
  <c r="A116" i="54"/>
  <c r="S112" i="57"/>
  <c r="I113" i="57"/>
  <c r="Q110" i="56"/>
  <c r="AN108" i="55"/>
  <c r="S113" i="55"/>
  <c r="I114" i="55"/>
  <c r="R121" i="46"/>
  <c r="AU108" i="58"/>
  <c r="AW108" i="58" s="1"/>
  <c r="AU107" i="56"/>
  <c r="AW107" i="56" s="1"/>
  <c r="D112" i="46"/>
  <c r="B113" i="46"/>
  <c r="AN119" i="46"/>
  <c r="AW109" i="47"/>
  <c r="AM108" i="57"/>
  <c r="R110" i="57"/>
  <c r="AH110" i="58"/>
  <c r="AN110" i="58" s="1"/>
  <c r="AI110" i="58"/>
  <c r="AJ110" i="58"/>
  <c r="AT110" i="58" s="1"/>
  <c r="AC110" i="58"/>
  <c r="AK110" i="58"/>
  <c r="AD110" i="58"/>
  <c r="AR110" i="58" s="1"/>
  <c r="AE110" i="58"/>
  <c r="AF110" i="58"/>
  <c r="AG110" i="58"/>
  <c r="AS110" i="58" s="1"/>
  <c r="AP119" i="46"/>
  <c r="D115" i="56"/>
  <c r="B116" i="56"/>
  <c r="AU107" i="55"/>
  <c r="AW107" i="55" s="1"/>
  <c r="AP108" i="56"/>
  <c r="K111" i="56"/>
  <c r="A112" i="56"/>
  <c r="M111" i="56"/>
  <c r="X111" i="56"/>
  <c r="N111" i="56"/>
  <c r="R111" i="56" s="1"/>
  <c r="G111" i="56"/>
  <c r="J111" i="56"/>
  <c r="V111" i="56"/>
  <c r="W111" i="56" s="1"/>
  <c r="Y111" i="56" s="1"/>
  <c r="U110" i="56"/>
  <c r="AA110" i="56" s="1"/>
  <c r="H111" i="56"/>
  <c r="Z111" i="56"/>
  <c r="E111" i="56" s="1"/>
  <c r="N122" i="46"/>
  <c r="U121" i="46"/>
  <c r="AA121" i="46" s="1"/>
  <c r="H122" i="46"/>
  <c r="V122" i="46"/>
  <c r="W122" i="46" s="1"/>
  <c r="Y122" i="46" s="1"/>
  <c r="G122" i="46"/>
  <c r="J122" i="46"/>
  <c r="X122" i="46"/>
  <c r="K122" i="46"/>
  <c r="Z122" i="46"/>
  <c r="E122" i="46" s="1"/>
  <c r="A123" i="46"/>
  <c r="M122" i="46"/>
  <c r="AR109" i="58"/>
  <c r="AU109" i="58" s="1"/>
  <c r="R111" i="58"/>
  <c r="AY108" i="57"/>
  <c r="AO108" i="57"/>
  <c r="Q110" i="55"/>
  <c r="AY108" i="56"/>
  <c r="AP108" i="55"/>
  <c r="AY109" i="58"/>
  <c r="AO109" i="58"/>
  <c r="AP109" i="58" s="1"/>
  <c r="AW118" i="46"/>
  <c r="AS108" i="57"/>
  <c r="AU108" i="57" s="1"/>
  <c r="U110" i="55"/>
  <c r="AA110" i="55" s="1"/>
  <c r="H111" i="55"/>
  <c r="J111" i="55"/>
  <c r="V111" i="55"/>
  <c r="W111" i="55" s="1"/>
  <c r="K111" i="55"/>
  <c r="A112" i="55"/>
  <c r="N111" i="55"/>
  <c r="G111" i="55"/>
  <c r="M111" i="55"/>
  <c r="Q111" i="55" s="1"/>
  <c r="X111" i="55"/>
  <c r="Z111" i="55"/>
  <c r="E111" i="55" s="1"/>
  <c r="N111" i="57"/>
  <c r="Z111" i="57"/>
  <c r="E111" i="57" s="1"/>
  <c r="G111" i="57"/>
  <c r="U110" i="57"/>
  <c r="AA110" i="57" s="1"/>
  <c r="H111" i="57"/>
  <c r="M111" i="57"/>
  <c r="X111" i="57"/>
  <c r="K111" i="57"/>
  <c r="V111" i="57"/>
  <c r="W111" i="57" s="1"/>
  <c r="A112" i="57"/>
  <c r="J111" i="57"/>
  <c r="AU108" i="56"/>
  <c r="Y111" i="47"/>
  <c r="F111" i="47" s="1"/>
  <c r="R111" i="47"/>
  <c r="AY108" i="55"/>
  <c r="Y121" i="46"/>
  <c r="F121" i="46" s="1"/>
  <c r="S114" i="47"/>
  <c r="I115" i="47"/>
  <c r="D112" i="55"/>
  <c r="B113" i="55"/>
  <c r="K112" i="58"/>
  <c r="A113" i="58"/>
  <c r="M112" i="58"/>
  <c r="X112" i="58"/>
  <c r="N112" i="58"/>
  <c r="Z112" i="58"/>
  <c r="E112" i="58" s="1"/>
  <c r="G112" i="58"/>
  <c r="U111" i="58"/>
  <c r="AA111" i="58" s="1"/>
  <c r="V112" i="58"/>
  <c r="W112" i="58" s="1"/>
  <c r="H112" i="58"/>
  <c r="J112" i="58"/>
  <c r="Q111" i="58"/>
  <c r="D112" i="54"/>
  <c r="B113" i="54"/>
  <c r="F110" i="57"/>
  <c r="U111" i="47"/>
  <c r="AA111" i="47" s="1"/>
  <c r="H112" i="47"/>
  <c r="J112" i="47"/>
  <c r="V112" i="47"/>
  <c r="W112" i="47" s="1"/>
  <c r="M112" i="47"/>
  <c r="X112" i="47"/>
  <c r="Z112" i="47"/>
  <c r="E112" i="47" s="1"/>
  <c r="K112" i="47"/>
  <c r="N112" i="47"/>
  <c r="G112" i="47"/>
  <c r="A113" i="47"/>
  <c r="I115" i="58"/>
  <c r="S114" i="58"/>
  <c r="AR108" i="55"/>
  <c r="Q121" i="46"/>
  <c r="AR119" i="46"/>
  <c r="AU119" i="46" s="1"/>
  <c r="AW119" i="46" s="1"/>
  <c r="Y111" i="58"/>
  <c r="F111" i="58" s="1"/>
  <c r="AN108" i="57"/>
  <c r="Y110" i="55"/>
  <c r="F110" i="55" s="1"/>
  <c r="AN108" i="56"/>
  <c r="AG111" i="58" l="1"/>
  <c r="AH111" i="58"/>
  <c r="AN111" i="58" s="1"/>
  <c r="AI111" i="58"/>
  <c r="AJ111" i="58"/>
  <c r="AC111" i="58"/>
  <c r="AK111" i="58"/>
  <c r="AD111" i="58"/>
  <c r="AR111" i="58" s="1"/>
  <c r="AE111" i="58"/>
  <c r="AF111" i="58"/>
  <c r="AD111" i="47"/>
  <c r="AE111" i="47"/>
  <c r="AF111" i="47"/>
  <c r="AH111" i="47"/>
  <c r="AJ111" i="47"/>
  <c r="AT111" i="47" s="1"/>
  <c r="AC111" i="47"/>
  <c r="AI111" i="47"/>
  <c r="AK111" i="47"/>
  <c r="AG111" i="47"/>
  <c r="AS111" i="47" s="1"/>
  <c r="AH121" i="46"/>
  <c r="AD121" i="46"/>
  <c r="AC121" i="46"/>
  <c r="AR121" i="46" s="1"/>
  <c r="AE121" i="46"/>
  <c r="AF121" i="46"/>
  <c r="AS121" i="46" s="1"/>
  <c r="AG121" i="46"/>
  <c r="AI121" i="46"/>
  <c r="AJ121" i="46"/>
  <c r="AO121" i="46" s="1"/>
  <c r="AK121" i="46"/>
  <c r="AY121" i="46" s="1"/>
  <c r="AG110" i="56"/>
  <c r="AH110" i="56"/>
  <c r="AI110" i="56"/>
  <c r="AJ110" i="56"/>
  <c r="AO110" i="56" s="1"/>
  <c r="AC110" i="56"/>
  <c r="AR110" i="56" s="1"/>
  <c r="AK110" i="56"/>
  <c r="AY110" i="56" s="1"/>
  <c r="AF110" i="56"/>
  <c r="AS110" i="56" s="1"/>
  <c r="AE110" i="56"/>
  <c r="AD110" i="56"/>
  <c r="AD110" i="55"/>
  <c r="AM110" i="55" s="1"/>
  <c r="AE110" i="55"/>
  <c r="AF110" i="55"/>
  <c r="AS110" i="55" s="1"/>
  <c r="AG110" i="55"/>
  <c r="AN110" i="55" s="1"/>
  <c r="AI110" i="55"/>
  <c r="AT110" i="55" s="1"/>
  <c r="AJ110" i="55"/>
  <c r="AC110" i="55"/>
  <c r="AR110" i="55" s="1"/>
  <c r="AH110" i="55"/>
  <c r="AK110" i="55"/>
  <c r="AY110" i="55" s="1"/>
  <c r="AW109" i="58"/>
  <c r="G113" i="47"/>
  <c r="U112" i="47"/>
  <c r="AA112" i="47" s="1"/>
  <c r="H113" i="47"/>
  <c r="K113" i="47"/>
  <c r="A114" i="47"/>
  <c r="N113" i="47"/>
  <c r="R113" i="47" s="1"/>
  <c r="V113" i="47"/>
  <c r="W113" i="47" s="1"/>
  <c r="X113" i="47"/>
  <c r="M113" i="47"/>
  <c r="J113" i="47"/>
  <c r="Z113" i="47"/>
  <c r="E113" i="47" s="1"/>
  <c r="AI110" i="57"/>
  <c r="AJ110" i="57"/>
  <c r="AC110" i="57"/>
  <c r="AK110" i="57"/>
  <c r="AD110" i="57"/>
  <c r="AR110" i="57" s="1"/>
  <c r="AH110" i="57"/>
  <c r="AG110" i="57"/>
  <c r="AS110" i="57" s="1"/>
  <c r="AE110" i="57"/>
  <c r="AF110" i="57"/>
  <c r="D113" i="55"/>
  <c r="B114" i="55"/>
  <c r="AW108" i="56"/>
  <c r="R111" i="55"/>
  <c r="AT109" i="55"/>
  <c r="AN120" i="46"/>
  <c r="AM109" i="56"/>
  <c r="AN110" i="47"/>
  <c r="AS109" i="57"/>
  <c r="S115" i="47"/>
  <c r="I116" i="47"/>
  <c r="F111" i="57"/>
  <c r="AM120" i="46"/>
  <c r="F112" i="47"/>
  <c r="B114" i="54"/>
  <c r="D113" i="54"/>
  <c r="AU108" i="55"/>
  <c r="AW108" i="55" s="1"/>
  <c r="M112" i="57"/>
  <c r="Q112" i="57" s="1"/>
  <c r="X112" i="57"/>
  <c r="N112" i="57"/>
  <c r="Z112" i="57"/>
  <c r="E112" i="57" s="1"/>
  <c r="G112" i="57"/>
  <c r="K112" i="57"/>
  <c r="U111" i="57"/>
  <c r="AA111" i="57" s="1"/>
  <c r="V112" i="57"/>
  <c r="W112" i="57" s="1"/>
  <c r="J112" i="57"/>
  <c r="A113" i="57"/>
  <c r="H112" i="57"/>
  <c r="Q112" i="47"/>
  <c r="R112" i="58"/>
  <c r="Y111" i="57"/>
  <c r="R111" i="57"/>
  <c r="Y111" i="55"/>
  <c r="Q122" i="46"/>
  <c r="AM110" i="58"/>
  <c r="AP108" i="57"/>
  <c r="AW108" i="57" s="1"/>
  <c r="S114" i="55"/>
  <c r="I115" i="55"/>
  <c r="L115" i="54"/>
  <c r="AR109" i="55"/>
  <c r="AO120" i="46"/>
  <c r="AO109" i="56"/>
  <c r="AM109" i="57"/>
  <c r="G112" i="55"/>
  <c r="U111" i="55"/>
  <c r="AA111" i="55" s="1"/>
  <c r="H112" i="55"/>
  <c r="J112" i="55"/>
  <c r="V112" i="55"/>
  <c r="W112" i="55" s="1"/>
  <c r="M112" i="55"/>
  <c r="X112" i="55"/>
  <c r="N112" i="55"/>
  <c r="A113" i="55"/>
  <c r="K112" i="55"/>
  <c r="Z112" i="55"/>
  <c r="E112" i="55" s="1"/>
  <c r="S115" i="58"/>
  <c r="I116" i="58"/>
  <c r="Y112" i="47"/>
  <c r="F111" i="55"/>
  <c r="N123" i="46"/>
  <c r="U122" i="46"/>
  <c r="AA122" i="46" s="1"/>
  <c r="H123" i="46"/>
  <c r="G123" i="46"/>
  <c r="J123" i="46"/>
  <c r="X123" i="46"/>
  <c r="K123" i="46"/>
  <c r="Z123" i="46"/>
  <c r="E123" i="46" s="1"/>
  <c r="F123" i="46" s="1"/>
  <c r="A124" i="46"/>
  <c r="M123" i="46"/>
  <c r="Q123" i="46" s="1"/>
  <c r="V123" i="46"/>
  <c r="W123" i="46" s="1"/>
  <c r="Y123" i="46" s="1"/>
  <c r="D116" i="56"/>
  <c r="B117" i="56"/>
  <c r="AU110" i="58"/>
  <c r="F115" i="54"/>
  <c r="P115" i="54" s="1"/>
  <c r="AU109" i="57"/>
  <c r="Q112" i="58"/>
  <c r="F122" i="46"/>
  <c r="R122" i="46"/>
  <c r="AO110" i="58"/>
  <c r="AY110" i="58"/>
  <c r="AU120" i="46"/>
  <c r="AS109" i="56"/>
  <c r="AU109" i="56" s="1"/>
  <c r="AY109" i="57"/>
  <c r="AO109" i="57"/>
  <c r="I116" i="54"/>
  <c r="J116" i="54" s="1"/>
  <c r="L116" i="54" s="1"/>
  <c r="H115" i="54"/>
  <c r="N115" i="54" s="1"/>
  <c r="M116" i="54"/>
  <c r="E116" i="54" s="1"/>
  <c r="A117" i="54"/>
  <c r="K116" i="54"/>
  <c r="AY110" i="47"/>
  <c r="AO110" i="47"/>
  <c r="J113" i="58"/>
  <c r="K113" i="58"/>
  <c r="A114" i="58"/>
  <c r="M113" i="58"/>
  <c r="Q113" i="58" s="1"/>
  <c r="X113" i="58"/>
  <c r="N113" i="58"/>
  <c r="Z113" i="58"/>
  <c r="E113" i="58" s="1"/>
  <c r="U112" i="58"/>
  <c r="AA112" i="58" s="1"/>
  <c r="G113" i="58"/>
  <c r="H113" i="58"/>
  <c r="V113" i="58"/>
  <c r="W113" i="58" s="1"/>
  <c r="Y113" i="58" s="1"/>
  <c r="Q111" i="57"/>
  <c r="F111" i="56"/>
  <c r="Q111" i="56"/>
  <c r="D113" i="46"/>
  <c r="B114" i="46"/>
  <c r="AM110" i="47"/>
  <c r="R112" i="47"/>
  <c r="Y112" i="58"/>
  <c r="F112" i="58" s="1"/>
  <c r="J112" i="56"/>
  <c r="V112" i="56"/>
  <c r="W112" i="56" s="1"/>
  <c r="K112" i="56"/>
  <c r="A113" i="56"/>
  <c r="M112" i="56"/>
  <c r="X112" i="56"/>
  <c r="N112" i="56"/>
  <c r="R112" i="56" s="1"/>
  <c r="U111" i="56"/>
  <c r="AA111" i="56" s="1"/>
  <c r="H112" i="56"/>
  <c r="G112" i="56"/>
  <c r="Z112" i="56"/>
  <c r="E112" i="56" s="1"/>
  <c r="S113" i="57"/>
  <c r="I114" i="57"/>
  <c r="I114" i="56"/>
  <c r="S113" i="56"/>
  <c r="AS109" i="55"/>
  <c r="AF112" i="58" l="1"/>
  <c r="AG112" i="58"/>
  <c r="AH112" i="58"/>
  <c r="AI112" i="58"/>
  <c r="AJ112" i="58"/>
  <c r="AT112" i="58" s="1"/>
  <c r="AC112" i="58"/>
  <c r="AD112" i="58"/>
  <c r="AE112" i="58"/>
  <c r="AM112" i="58" s="1"/>
  <c r="AK112" i="58"/>
  <c r="S114" i="56"/>
  <c r="I115" i="56"/>
  <c r="AH122" i="46"/>
  <c r="AD122" i="46"/>
  <c r="AM122" i="46" s="1"/>
  <c r="AF122" i="46"/>
  <c r="AS122" i="46" s="1"/>
  <c r="AG122" i="46"/>
  <c r="AN122" i="46" s="1"/>
  <c r="AI122" i="46"/>
  <c r="AT122" i="46" s="1"/>
  <c r="AJ122" i="46"/>
  <c r="AK122" i="46"/>
  <c r="AY122" i="46" s="1"/>
  <c r="AE122" i="46"/>
  <c r="AC122" i="46"/>
  <c r="I115" i="57"/>
  <c r="S114" i="57"/>
  <c r="Q112" i="56"/>
  <c r="N124" i="46"/>
  <c r="R124" i="46" s="1"/>
  <c r="U123" i="46"/>
  <c r="AA123" i="46" s="1"/>
  <c r="H124" i="46"/>
  <c r="K124" i="46"/>
  <c r="Z124" i="46"/>
  <c r="E124" i="46" s="1"/>
  <c r="A125" i="46"/>
  <c r="M124" i="46"/>
  <c r="V124" i="46"/>
  <c r="W124" i="46" s="1"/>
  <c r="X124" i="46"/>
  <c r="G124" i="46"/>
  <c r="J124" i="46"/>
  <c r="R123" i="46"/>
  <c r="R112" i="55"/>
  <c r="AP109" i="57"/>
  <c r="AP110" i="58"/>
  <c r="K113" i="57"/>
  <c r="A114" i="57"/>
  <c r="M113" i="57"/>
  <c r="X113" i="57"/>
  <c r="N113" i="57"/>
  <c r="Z113" i="57"/>
  <c r="E113" i="57" s="1"/>
  <c r="H113" i="57"/>
  <c r="U112" i="57"/>
  <c r="AA112" i="57" s="1"/>
  <c r="J113" i="57"/>
  <c r="G113" i="57"/>
  <c r="V113" i="57"/>
  <c r="W113" i="57" s="1"/>
  <c r="AP120" i="46"/>
  <c r="AN110" i="57"/>
  <c r="Q113" i="47"/>
  <c r="AU110" i="56"/>
  <c r="AN121" i="46"/>
  <c r="AM111" i="58"/>
  <c r="J113" i="56"/>
  <c r="V113" i="56"/>
  <c r="W113" i="56" s="1"/>
  <c r="K113" i="56"/>
  <c r="A114" i="56"/>
  <c r="M113" i="56"/>
  <c r="X113" i="56"/>
  <c r="N113" i="56"/>
  <c r="U112" i="56"/>
  <c r="AA112" i="56" s="1"/>
  <c r="H113" i="56"/>
  <c r="G113" i="56"/>
  <c r="Z113" i="56"/>
  <c r="E113" i="56" s="1"/>
  <c r="F113" i="58"/>
  <c r="Q112" i="55"/>
  <c r="Y112" i="57"/>
  <c r="S116" i="47"/>
  <c r="I117" i="47"/>
  <c r="AO110" i="57"/>
  <c r="AY110" i="57"/>
  <c r="Y113" i="47"/>
  <c r="AT110" i="56"/>
  <c r="AO111" i="58"/>
  <c r="AY111" i="58"/>
  <c r="R113" i="58"/>
  <c r="AW120" i="46"/>
  <c r="AW110" i="58"/>
  <c r="S116" i="58"/>
  <c r="I117" i="58"/>
  <c r="Y112" i="55"/>
  <c r="AU109" i="55"/>
  <c r="AW109" i="55" s="1"/>
  <c r="D114" i="55"/>
  <c r="B115" i="55"/>
  <c r="AN111" i="47"/>
  <c r="Y112" i="56"/>
  <c r="F112" i="56" s="1"/>
  <c r="AF111" i="56"/>
  <c r="AS111" i="56" s="1"/>
  <c r="AG111" i="56"/>
  <c r="AH111" i="56"/>
  <c r="AI111" i="56"/>
  <c r="AJ111" i="56"/>
  <c r="AO111" i="56" s="1"/>
  <c r="AE111" i="56"/>
  <c r="AC111" i="56"/>
  <c r="AD111" i="56"/>
  <c r="AM111" i="56" s="1"/>
  <c r="AK111" i="56"/>
  <c r="I117" i="54"/>
  <c r="J117" i="54" s="1"/>
  <c r="K117" i="54"/>
  <c r="M117" i="54"/>
  <c r="E117" i="54" s="1"/>
  <c r="A118" i="54"/>
  <c r="H116" i="54"/>
  <c r="N116" i="54" s="1"/>
  <c r="D117" i="56"/>
  <c r="B118" i="56"/>
  <c r="AT110" i="57"/>
  <c r="AU110" i="57" s="1"/>
  <c r="AW110" i="57" s="1"/>
  <c r="Z114" i="47"/>
  <c r="E114" i="47" s="1"/>
  <c r="G114" i="47"/>
  <c r="U113" i="47"/>
  <c r="AA113" i="47" s="1"/>
  <c r="H114" i="47"/>
  <c r="J114" i="47"/>
  <c r="V114" i="47"/>
  <c r="W114" i="47" s="1"/>
  <c r="M114" i="47"/>
  <c r="X114" i="47"/>
  <c r="A115" i="47"/>
  <c r="N114" i="47"/>
  <c r="R114" i="47" s="1"/>
  <c r="K114" i="47"/>
  <c r="AM110" i="56"/>
  <c r="AP110" i="56" s="1"/>
  <c r="AN110" i="56"/>
  <c r="AM121" i="46"/>
  <c r="AP121" i="46" s="1"/>
  <c r="AT111" i="58"/>
  <c r="AW109" i="57"/>
  <c r="AC111" i="55"/>
  <c r="AK111" i="55"/>
  <c r="AY111" i="55" s="1"/>
  <c r="AD111" i="55"/>
  <c r="AE111" i="55"/>
  <c r="AF111" i="55"/>
  <c r="AH111" i="55"/>
  <c r="AI111" i="55"/>
  <c r="AT111" i="55" s="1"/>
  <c r="AJ111" i="55"/>
  <c r="AG111" i="55"/>
  <c r="AN111" i="55" s="1"/>
  <c r="AH111" i="57"/>
  <c r="AN111" i="57" s="1"/>
  <c r="AI111" i="57"/>
  <c r="AJ111" i="57"/>
  <c r="AT111" i="57" s="1"/>
  <c r="AC111" i="57"/>
  <c r="AK111" i="57"/>
  <c r="AG111" i="57"/>
  <c r="AD111" i="57"/>
  <c r="AR111" i="57" s="1"/>
  <c r="AE111" i="57"/>
  <c r="AM111" i="57" s="1"/>
  <c r="AF111" i="57"/>
  <c r="F116" i="54"/>
  <c r="P116" i="54" s="1"/>
  <c r="F112" i="55"/>
  <c r="I116" i="55"/>
  <c r="S115" i="55"/>
  <c r="B115" i="54"/>
  <c r="D114" i="54"/>
  <c r="AU110" i="55"/>
  <c r="AM111" i="47"/>
  <c r="AP111" i="47" s="1"/>
  <c r="D114" i="46"/>
  <c r="B115" i="46"/>
  <c r="J114" i="58"/>
  <c r="K114" i="58"/>
  <c r="A115" i="58"/>
  <c r="M114" i="58"/>
  <c r="Q114" i="58" s="1"/>
  <c r="X114" i="58"/>
  <c r="N114" i="58"/>
  <c r="R114" i="58" s="1"/>
  <c r="U113" i="58"/>
  <c r="AA113" i="58" s="1"/>
  <c r="Z114" i="58"/>
  <c r="E114" i="58" s="1"/>
  <c r="G114" i="58"/>
  <c r="H114" i="58"/>
  <c r="V114" i="58"/>
  <c r="W114" i="58" s="1"/>
  <c r="F112" i="57"/>
  <c r="AC112" i="47"/>
  <c r="AK112" i="47"/>
  <c r="AD112" i="47"/>
  <c r="AE112" i="47"/>
  <c r="AM112" i="47" s="1"/>
  <c r="AG112" i="47"/>
  <c r="AI112" i="47"/>
  <c r="AF112" i="47"/>
  <c r="AJ112" i="47"/>
  <c r="AT112" i="47" s="1"/>
  <c r="AH112" i="47"/>
  <c r="AN112" i="47" s="1"/>
  <c r="AP109" i="56"/>
  <c r="AW109" i="56" s="1"/>
  <c r="AM110" i="57"/>
  <c r="AP110" i="57" s="1"/>
  <c r="F113" i="47"/>
  <c r="AO110" i="55"/>
  <c r="AP110" i="55" s="1"/>
  <c r="AR111" i="47"/>
  <c r="AU111" i="47" s="1"/>
  <c r="AH123" i="46"/>
  <c r="AD123" i="46"/>
  <c r="AM123" i="46" s="1"/>
  <c r="AI123" i="46"/>
  <c r="AJ123" i="46"/>
  <c r="AO123" i="46" s="1"/>
  <c r="AK123" i="46"/>
  <c r="AY123" i="46" s="1"/>
  <c r="AC123" i="46"/>
  <c r="AR123" i="46" s="1"/>
  <c r="AG123" i="46"/>
  <c r="AN123" i="46" s="1"/>
  <c r="AE123" i="46"/>
  <c r="AF123" i="46"/>
  <c r="AP110" i="47"/>
  <c r="AW110" i="47" s="1"/>
  <c r="G113" i="55"/>
  <c r="U112" i="55"/>
  <c r="AA112" i="55" s="1"/>
  <c r="H113" i="55"/>
  <c r="K113" i="55"/>
  <c r="A114" i="55"/>
  <c r="M113" i="55"/>
  <c r="X113" i="55"/>
  <c r="N113" i="55"/>
  <c r="V113" i="55"/>
  <c r="W113" i="55" s="1"/>
  <c r="Y113" i="55" s="1"/>
  <c r="J113" i="55"/>
  <c r="Z113" i="55"/>
  <c r="E113" i="55" s="1"/>
  <c r="F113" i="55" s="1"/>
  <c r="R112" i="57"/>
  <c r="AT121" i="46"/>
  <c r="AU121" i="46" s="1"/>
  <c r="AW121" i="46" s="1"/>
  <c r="AY111" i="47"/>
  <c r="AO111" i="47"/>
  <c r="AS111" i="58"/>
  <c r="AU111" i="58" s="1"/>
  <c r="AE112" i="56" l="1"/>
  <c r="AF112" i="56"/>
  <c r="AS112" i="56" s="1"/>
  <c r="AG112" i="56"/>
  <c r="AH112" i="56"/>
  <c r="AI112" i="56"/>
  <c r="AD112" i="56"/>
  <c r="AM112" i="56" s="1"/>
  <c r="AC112" i="56"/>
  <c r="AJ112" i="56"/>
  <c r="AO112" i="56" s="1"/>
  <c r="AK112" i="56"/>
  <c r="AJ113" i="47"/>
  <c r="AC113" i="47"/>
  <c r="AK113" i="47"/>
  <c r="AD113" i="47"/>
  <c r="AR113" i="47" s="1"/>
  <c r="AF113" i="47"/>
  <c r="AH113" i="47"/>
  <c r="AE113" i="47"/>
  <c r="AM113" i="47" s="1"/>
  <c r="AG113" i="47"/>
  <c r="AI113" i="47"/>
  <c r="AT123" i="46"/>
  <c r="AW110" i="55"/>
  <c r="AR111" i="55"/>
  <c r="AU111" i="55" s="1"/>
  <c r="AW111" i="55" s="1"/>
  <c r="N115" i="47"/>
  <c r="G115" i="47"/>
  <c r="K115" i="47"/>
  <c r="A116" i="47"/>
  <c r="J115" i="47"/>
  <c r="M115" i="47"/>
  <c r="V115" i="47"/>
  <c r="W115" i="47" s="1"/>
  <c r="Z115" i="47"/>
  <c r="E115" i="47" s="1"/>
  <c r="U114" i="47"/>
  <c r="AA114" i="47" s="1"/>
  <c r="H115" i="47"/>
  <c r="X115" i="47"/>
  <c r="L117" i="54"/>
  <c r="AN111" i="56"/>
  <c r="AP111" i="58"/>
  <c r="AW111" i="58" s="1"/>
  <c r="Y124" i="46"/>
  <c r="F124" i="46" s="1"/>
  <c r="AR112" i="58"/>
  <c r="R113" i="55"/>
  <c r="AP123" i="46"/>
  <c r="AG112" i="57"/>
  <c r="AH112" i="57"/>
  <c r="AN112" i="57" s="1"/>
  <c r="AI112" i="57"/>
  <c r="AJ112" i="57"/>
  <c r="AT112" i="57" s="1"/>
  <c r="AC112" i="57"/>
  <c r="AD112" i="57"/>
  <c r="AR112" i="57" s="1"/>
  <c r="AK112" i="57"/>
  <c r="AE112" i="57"/>
  <c r="AF112" i="57"/>
  <c r="AO111" i="55"/>
  <c r="AY111" i="56"/>
  <c r="R113" i="56"/>
  <c r="Q124" i="46"/>
  <c r="U114" i="58"/>
  <c r="AA114" i="58" s="1"/>
  <c r="H115" i="58"/>
  <c r="J115" i="58"/>
  <c r="K115" i="58"/>
  <c r="M115" i="58"/>
  <c r="X115" i="58"/>
  <c r="Z115" i="58"/>
  <c r="E115" i="58" s="1"/>
  <c r="G115" i="58"/>
  <c r="A116" i="58"/>
  <c r="N115" i="58"/>
  <c r="R115" i="58" s="1"/>
  <c r="V115" i="58"/>
  <c r="W115" i="58" s="1"/>
  <c r="B116" i="54"/>
  <c r="D115" i="54"/>
  <c r="AS111" i="57"/>
  <c r="AU111" i="57" s="1"/>
  <c r="Q114" i="47"/>
  <c r="D118" i="56"/>
  <c r="B119" i="56"/>
  <c r="AP111" i="56"/>
  <c r="AW110" i="56"/>
  <c r="N125" i="46"/>
  <c r="U124" i="46"/>
  <c r="AA124" i="46" s="1"/>
  <c r="H125" i="46"/>
  <c r="V125" i="46"/>
  <c r="W125" i="46" s="1"/>
  <c r="G125" i="46"/>
  <c r="J125" i="46"/>
  <c r="K125" i="46"/>
  <c r="A126" i="46"/>
  <c r="M125" i="46"/>
  <c r="X125" i="46"/>
  <c r="Z125" i="46"/>
  <c r="E125" i="46" s="1"/>
  <c r="I116" i="57"/>
  <c r="S115" i="57"/>
  <c r="AP112" i="47"/>
  <c r="AY112" i="47"/>
  <c r="AO112" i="47"/>
  <c r="AS123" i="46"/>
  <c r="AU123" i="46" s="1"/>
  <c r="AW123" i="46" s="1"/>
  <c r="Y114" i="58"/>
  <c r="F114" i="58" s="1"/>
  <c r="Q113" i="55"/>
  <c r="AW111" i="47"/>
  <c r="AO111" i="57"/>
  <c r="AP111" i="57" s="1"/>
  <c r="AY111" i="57"/>
  <c r="Y114" i="47"/>
  <c r="F114" i="47" s="1"/>
  <c r="AR111" i="56"/>
  <c r="S117" i="58"/>
  <c r="I118" i="58"/>
  <c r="AE113" i="58"/>
  <c r="AF113" i="58"/>
  <c r="AG113" i="58"/>
  <c r="AH113" i="58"/>
  <c r="AN113" i="58" s="1"/>
  <c r="AI113" i="58"/>
  <c r="AC113" i="58"/>
  <c r="AD113" i="58"/>
  <c r="AJ113" i="58"/>
  <c r="AT113" i="58" s="1"/>
  <c r="AK113" i="58"/>
  <c r="Q113" i="56"/>
  <c r="AR122" i="46"/>
  <c r="AU122" i="46" s="1"/>
  <c r="N114" i="55"/>
  <c r="G114" i="55"/>
  <c r="U113" i="55"/>
  <c r="AA113" i="55" s="1"/>
  <c r="H114" i="55"/>
  <c r="J114" i="55"/>
  <c r="V114" i="55"/>
  <c r="W114" i="55" s="1"/>
  <c r="K114" i="55"/>
  <c r="A115" i="55"/>
  <c r="M114" i="55"/>
  <c r="Q114" i="55" s="1"/>
  <c r="X114" i="55"/>
  <c r="Z114" i="55"/>
  <c r="E114" i="55" s="1"/>
  <c r="AS112" i="47"/>
  <c r="S116" i="55"/>
  <c r="I117" i="55"/>
  <c r="AS111" i="55"/>
  <c r="U113" i="56"/>
  <c r="AA113" i="56" s="1"/>
  <c r="H114" i="56"/>
  <c r="J114" i="56"/>
  <c r="V114" i="56"/>
  <c r="W114" i="56" s="1"/>
  <c r="Y114" i="56" s="1"/>
  <c r="K114" i="56"/>
  <c r="A115" i="56"/>
  <c r="M114" i="56"/>
  <c r="X114" i="56"/>
  <c r="G114" i="56"/>
  <c r="N114" i="56"/>
  <c r="R114" i="56" s="1"/>
  <c r="Z114" i="56"/>
  <c r="E114" i="56" s="1"/>
  <c r="R113" i="57"/>
  <c r="S115" i="56"/>
  <c r="I116" i="56"/>
  <c r="AN112" i="58"/>
  <c r="AP112" i="58" s="1"/>
  <c r="D115" i="46"/>
  <c r="B116" i="46"/>
  <c r="AJ112" i="55"/>
  <c r="AO112" i="55" s="1"/>
  <c r="AC112" i="55"/>
  <c r="AR112" i="55" s="1"/>
  <c r="AK112" i="55"/>
  <c r="AD112" i="55"/>
  <c r="AE112" i="55"/>
  <c r="AG112" i="55"/>
  <c r="AN112" i="55" s="1"/>
  <c r="AH112" i="55"/>
  <c r="AF112" i="55"/>
  <c r="AI112" i="55"/>
  <c r="AT112" i="55" s="1"/>
  <c r="K118" i="54"/>
  <c r="A119" i="54"/>
  <c r="I118" i="54"/>
  <c r="J118" i="54" s="1"/>
  <c r="M118" i="54"/>
  <c r="E118" i="54" s="1"/>
  <c r="H117" i="54"/>
  <c r="N117" i="54" s="1"/>
  <c r="AS112" i="58"/>
  <c r="AI113" i="55"/>
  <c r="AJ113" i="55"/>
  <c r="AO113" i="55" s="1"/>
  <c r="AC113" i="55"/>
  <c r="AK113" i="55"/>
  <c r="AD113" i="55"/>
  <c r="AM113" i="55" s="1"/>
  <c r="AF113" i="55"/>
  <c r="AS113" i="55" s="1"/>
  <c r="AG113" i="55"/>
  <c r="AE113" i="55"/>
  <c r="AH113" i="55"/>
  <c r="AR112" i="47"/>
  <c r="AU112" i="47" s="1"/>
  <c r="AW112" i="47" s="1"/>
  <c r="AM111" i="55"/>
  <c r="AP111" i="55" s="1"/>
  <c r="F117" i="54"/>
  <c r="P117" i="54" s="1"/>
  <c r="AT111" i="56"/>
  <c r="Y113" i="56"/>
  <c r="F113" i="56" s="1"/>
  <c r="Y113" i="57"/>
  <c r="F113" i="57" s="1"/>
  <c r="Q113" i="57"/>
  <c r="AO122" i="46"/>
  <c r="AP122" i="46" s="1"/>
  <c r="AO112" i="58"/>
  <c r="AY112" i="58"/>
  <c r="D115" i="55"/>
  <c r="B116" i="55"/>
  <c r="S117" i="47"/>
  <c r="I118" i="47"/>
  <c r="J114" i="57"/>
  <c r="V114" i="57"/>
  <c r="W114" i="57" s="1"/>
  <c r="Y114" i="57" s="1"/>
  <c r="K114" i="57"/>
  <c r="A115" i="57"/>
  <c r="M114" i="57"/>
  <c r="X114" i="57"/>
  <c r="N114" i="57"/>
  <c r="Z114" i="57"/>
  <c r="E114" i="57" s="1"/>
  <c r="G114" i="57"/>
  <c r="H114" i="57"/>
  <c r="U113" i="57"/>
  <c r="AA113" i="57" s="1"/>
  <c r="AH124" i="46" l="1"/>
  <c r="AD124" i="46"/>
  <c r="AM124" i="46" s="1"/>
  <c r="AK124" i="46"/>
  <c r="AC124" i="46"/>
  <c r="AR124" i="46" s="1"/>
  <c r="AE124" i="46"/>
  <c r="AF124" i="46"/>
  <c r="AS124" i="46" s="1"/>
  <c r="AI124" i="46"/>
  <c r="AT124" i="46" s="1"/>
  <c r="AG124" i="46"/>
  <c r="AJ124" i="46"/>
  <c r="AO124" i="46" s="1"/>
  <c r="AW111" i="57"/>
  <c r="AD113" i="56"/>
  <c r="AE113" i="56"/>
  <c r="AF113" i="56"/>
  <c r="AS113" i="56" s="1"/>
  <c r="AG113" i="56"/>
  <c r="AH113" i="56"/>
  <c r="AC113" i="56"/>
  <c r="AR113" i="56" s="1"/>
  <c r="AK113" i="56"/>
  <c r="AJ113" i="56"/>
  <c r="AO113" i="56" s="1"/>
  <c r="AI113" i="56"/>
  <c r="AD114" i="58"/>
  <c r="AR114" i="58" s="1"/>
  <c r="AE114" i="58"/>
  <c r="AF114" i="58"/>
  <c r="AG114" i="58"/>
  <c r="AS114" i="58" s="1"/>
  <c r="AH114" i="58"/>
  <c r="AC114" i="58"/>
  <c r="AI114" i="58"/>
  <c r="AJ114" i="58"/>
  <c r="AK114" i="58"/>
  <c r="AF113" i="57"/>
  <c r="AG113" i="57"/>
  <c r="AH113" i="57"/>
  <c r="AN113" i="57" s="1"/>
  <c r="AI113" i="57"/>
  <c r="AC113" i="57"/>
  <c r="AD113" i="57"/>
  <c r="AR113" i="57" s="1"/>
  <c r="AE113" i="57"/>
  <c r="AJ113" i="57"/>
  <c r="AT113" i="57" s="1"/>
  <c r="AK113" i="57"/>
  <c r="AI114" i="47"/>
  <c r="AC114" i="47"/>
  <c r="AK114" i="47"/>
  <c r="AE114" i="47"/>
  <c r="AM114" i="47" s="1"/>
  <c r="AG114" i="47"/>
  <c r="AS114" i="47" s="1"/>
  <c r="AD114" i="47"/>
  <c r="AF114" i="47"/>
  <c r="AJ114" i="47"/>
  <c r="AT114" i="47" s="1"/>
  <c r="AH114" i="47"/>
  <c r="Q114" i="57"/>
  <c r="AY113" i="55"/>
  <c r="AM112" i="55"/>
  <c r="AP112" i="55" s="1"/>
  <c r="S116" i="56"/>
  <c r="I117" i="56"/>
  <c r="G115" i="56"/>
  <c r="U114" i="56"/>
  <c r="AA114" i="56" s="1"/>
  <c r="H115" i="56"/>
  <c r="J115" i="56"/>
  <c r="V115" i="56"/>
  <c r="W115" i="56" s="1"/>
  <c r="K115" i="56"/>
  <c r="A116" i="56"/>
  <c r="N115" i="56"/>
  <c r="X115" i="56"/>
  <c r="M115" i="56"/>
  <c r="Q115" i="56" s="1"/>
  <c r="Z115" i="56"/>
  <c r="E115" i="56" s="1"/>
  <c r="J115" i="57"/>
  <c r="V115" i="57"/>
  <c r="W115" i="57" s="1"/>
  <c r="K115" i="57"/>
  <c r="A116" i="57"/>
  <c r="M115" i="57"/>
  <c r="X115" i="57"/>
  <c r="Z115" i="57"/>
  <c r="E115" i="57" s="1"/>
  <c r="G115" i="57"/>
  <c r="U114" i="57"/>
  <c r="AA114" i="57" s="1"/>
  <c r="H115" i="57"/>
  <c r="N115" i="57"/>
  <c r="R115" i="57" s="1"/>
  <c r="AR113" i="55"/>
  <c r="A120" i="54"/>
  <c r="K119" i="54"/>
  <c r="H118" i="54"/>
  <c r="N118" i="54" s="1"/>
  <c r="M119" i="54"/>
  <c r="E119" i="54" s="1"/>
  <c r="F119" i="54" s="1"/>
  <c r="P119" i="54" s="1"/>
  <c r="I119" i="54"/>
  <c r="J119" i="54" s="1"/>
  <c r="L119" i="54" s="1"/>
  <c r="AY112" i="55"/>
  <c r="AY113" i="58"/>
  <c r="AO113" i="58"/>
  <c r="AM113" i="58"/>
  <c r="AP113" i="58" s="1"/>
  <c r="S116" i="57"/>
  <c r="I117" i="57"/>
  <c r="Y125" i="46"/>
  <c r="F125" i="46" s="1"/>
  <c r="AU112" i="58"/>
  <c r="AW112" i="58" s="1"/>
  <c r="R115" i="47"/>
  <c r="AN113" i="47"/>
  <c r="AR112" i="56"/>
  <c r="AU112" i="56" s="1"/>
  <c r="F114" i="56"/>
  <c r="AR113" i="58"/>
  <c r="Q115" i="58"/>
  <c r="Y115" i="47"/>
  <c r="AT112" i="56"/>
  <c r="R114" i="55"/>
  <c r="AU111" i="56"/>
  <c r="AW111" i="56" s="1"/>
  <c r="Q125" i="46"/>
  <c r="R125" i="46"/>
  <c r="B117" i="54"/>
  <c r="D116" i="54"/>
  <c r="Q115" i="47"/>
  <c r="AO113" i="47"/>
  <c r="AY113" i="47"/>
  <c r="AT113" i="55"/>
  <c r="AS112" i="55"/>
  <c r="AU112" i="55" s="1"/>
  <c r="AW112" i="55" s="1"/>
  <c r="D116" i="46"/>
  <c r="B117" i="46"/>
  <c r="F114" i="57"/>
  <c r="S118" i="47"/>
  <c r="I119" i="47"/>
  <c r="AN113" i="55"/>
  <c r="M115" i="55"/>
  <c r="X115" i="55"/>
  <c r="N115" i="55"/>
  <c r="G115" i="55"/>
  <c r="J115" i="55"/>
  <c r="V115" i="55"/>
  <c r="W115" i="55" s="1"/>
  <c r="U114" i="55"/>
  <c r="AA114" i="55" s="1"/>
  <c r="H115" i="55"/>
  <c r="K115" i="55"/>
  <c r="A116" i="55"/>
  <c r="Z115" i="55"/>
  <c r="E115" i="55" s="1"/>
  <c r="AW122" i="46"/>
  <c r="N126" i="46"/>
  <c r="R126" i="46" s="1"/>
  <c r="U125" i="46"/>
  <c r="AA125" i="46" s="1"/>
  <c r="H126" i="46"/>
  <c r="V126" i="46"/>
  <c r="W126" i="46" s="1"/>
  <c r="G126" i="46"/>
  <c r="J126" i="46"/>
  <c r="X126" i="46"/>
  <c r="K126" i="46"/>
  <c r="Z126" i="46"/>
  <c r="E126" i="46" s="1"/>
  <c r="A127" i="46"/>
  <c r="M126" i="46"/>
  <c r="Y115" i="58"/>
  <c r="F115" i="58" s="1"/>
  <c r="AS112" i="57"/>
  <c r="AN112" i="56"/>
  <c r="AP112" i="56" s="1"/>
  <c r="R114" i="57"/>
  <c r="AM112" i="57"/>
  <c r="M116" i="47"/>
  <c r="Q116" i="47" s="1"/>
  <c r="X116" i="47"/>
  <c r="U115" i="47"/>
  <c r="AA115" i="47" s="1"/>
  <c r="H116" i="47"/>
  <c r="J116" i="47"/>
  <c r="V116" i="47"/>
  <c r="W116" i="47" s="1"/>
  <c r="Y116" i="47" s="1"/>
  <c r="A117" i="47"/>
  <c r="G116" i="47"/>
  <c r="Z116" i="47"/>
  <c r="E116" i="47" s="1"/>
  <c r="N116" i="47"/>
  <c r="K116" i="47"/>
  <c r="AT113" i="47"/>
  <c r="S118" i="58"/>
  <c r="I119" i="58"/>
  <c r="D116" i="55"/>
  <c r="B117" i="55"/>
  <c r="AP113" i="55"/>
  <c r="Q114" i="56"/>
  <c r="I118" i="55"/>
  <c r="S117" i="55"/>
  <c r="Y114" i="55"/>
  <c r="F114" i="55" s="1"/>
  <c r="AS113" i="58"/>
  <c r="D119" i="56"/>
  <c r="B120" i="56"/>
  <c r="G116" i="58"/>
  <c r="U115" i="58"/>
  <c r="AA115" i="58" s="1"/>
  <c r="H116" i="58"/>
  <c r="K116" i="58"/>
  <c r="A117" i="58"/>
  <c r="M116" i="58"/>
  <c r="N116" i="58"/>
  <c r="V116" i="58"/>
  <c r="W116" i="58" s="1"/>
  <c r="X116" i="58"/>
  <c r="Z116" i="58"/>
  <c r="E116" i="58" s="1"/>
  <c r="J116" i="58"/>
  <c r="AO112" i="57"/>
  <c r="AY112" i="57"/>
  <c r="AS113" i="47"/>
  <c r="AU113" i="47" s="1"/>
  <c r="AW113" i="47" s="1"/>
  <c r="AY112" i="56"/>
  <c r="F115" i="47"/>
  <c r="L118" i="54"/>
  <c r="F118" i="54" s="1"/>
  <c r="P118" i="54" s="1"/>
  <c r="AU112" i="57"/>
  <c r="AP113" i="47"/>
  <c r="AH114" i="55" l="1"/>
  <c r="AI114" i="55"/>
  <c r="AJ114" i="55"/>
  <c r="AO114" i="55" s="1"/>
  <c r="AC114" i="55"/>
  <c r="AK114" i="55"/>
  <c r="AY114" i="55" s="1"/>
  <c r="AE114" i="55"/>
  <c r="AF114" i="55"/>
  <c r="AS114" i="55" s="1"/>
  <c r="AD114" i="55"/>
  <c r="AG114" i="55"/>
  <c r="AN114" i="55" s="1"/>
  <c r="AC115" i="58"/>
  <c r="AK115" i="58"/>
  <c r="AD115" i="58"/>
  <c r="AE115" i="58"/>
  <c r="AM115" i="58" s="1"/>
  <c r="AG115" i="58"/>
  <c r="AF115" i="58"/>
  <c r="AH115" i="58"/>
  <c r="AN115" i="58" s="1"/>
  <c r="AI115" i="58"/>
  <c r="AJ115" i="58"/>
  <c r="AH125" i="46"/>
  <c r="AD125" i="46"/>
  <c r="AC125" i="46"/>
  <c r="AR125" i="46" s="1"/>
  <c r="AE125" i="46"/>
  <c r="AF125" i="46"/>
  <c r="AS125" i="46" s="1"/>
  <c r="AG125" i="46"/>
  <c r="AI125" i="46"/>
  <c r="AT125" i="46" s="1"/>
  <c r="AJ125" i="46"/>
  <c r="AK125" i="46"/>
  <c r="AY125" i="46" s="1"/>
  <c r="Z117" i="58"/>
  <c r="E117" i="58" s="1"/>
  <c r="G117" i="58"/>
  <c r="U116" i="58"/>
  <c r="AA116" i="58" s="1"/>
  <c r="H117" i="58"/>
  <c r="J117" i="58"/>
  <c r="X117" i="58"/>
  <c r="K117" i="58"/>
  <c r="A118" i="58"/>
  <c r="M117" i="58"/>
  <c r="N117" i="58"/>
  <c r="V117" i="58"/>
  <c r="W117" i="58" s="1"/>
  <c r="S119" i="58"/>
  <c r="I120" i="58"/>
  <c r="K117" i="47"/>
  <c r="A118" i="47"/>
  <c r="G117" i="47"/>
  <c r="U116" i="47"/>
  <c r="AA116" i="47" s="1"/>
  <c r="X117" i="47"/>
  <c r="H117" i="47"/>
  <c r="M117" i="47"/>
  <c r="Q117" i="47" s="1"/>
  <c r="N117" i="47"/>
  <c r="J117" i="47"/>
  <c r="Z117" i="47"/>
  <c r="E117" i="47" s="1"/>
  <c r="V117" i="47"/>
  <c r="W117" i="47" s="1"/>
  <c r="Y117" i="47" s="1"/>
  <c r="R115" i="55"/>
  <c r="B118" i="54"/>
  <c r="D117" i="54"/>
  <c r="AY114" i="47"/>
  <c r="AO114" i="47"/>
  <c r="AN114" i="58"/>
  <c r="AN124" i="46"/>
  <c r="K116" i="55"/>
  <c r="A117" i="55"/>
  <c r="M116" i="55"/>
  <c r="Q116" i="55" s="1"/>
  <c r="X116" i="55"/>
  <c r="N116" i="55"/>
  <c r="U115" i="55"/>
  <c r="AA115" i="55" s="1"/>
  <c r="H116" i="55"/>
  <c r="V116" i="55"/>
  <c r="W116" i="55" s="1"/>
  <c r="G116" i="55"/>
  <c r="J116" i="55"/>
  <c r="Z116" i="55"/>
  <c r="E116" i="55" s="1"/>
  <c r="I119" i="55"/>
  <c r="S118" i="55"/>
  <c r="Q115" i="55"/>
  <c r="AU113" i="58"/>
  <c r="AW113" i="58" s="1"/>
  <c r="S117" i="57"/>
  <c r="I118" i="57"/>
  <c r="AN114" i="47"/>
  <c r="AS113" i="57"/>
  <c r="AN113" i="56"/>
  <c r="F116" i="58"/>
  <c r="Y126" i="46"/>
  <c r="AC114" i="56"/>
  <c r="AK114" i="56"/>
  <c r="AY114" i="56" s="1"/>
  <c r="AD114" i="56"/>
  <c r="AM114" i="56" s="1"/>
  <c r="AP114" i="56" s="1"/>
  <c r="AE114" i="56"/>
  <c r="AF114" i="56"/>
  <c r="AS114" i="56" s="1"/>
  <c r="AG114" i="56"/>
  <c r="AN114" i="56" s="1"/>
  <c r="AJ114" i="56"/>
  <c r="AO114" i="56" s="1"/>
  <c r="AH114" i="56"/>
  <c r="AI114" i="56"/>
  <c r="AO113" i="57"/>
  <c r="AY113" i="57"/>
  <c r="AM114" i="58"/>
  <c r="Q126" i="46"/>
  <c r="I120" i="47"/>
  <c r="S119" i="47"/>
  <c r="AW112" i="56"/>
  <c r="K120" i="54"/>
  <c r="A121" i="54"/>
  <c r="I120" i="54"/>
  <c r="J120" i="54" s="1"/>
  <c r="H119" i="54"/>
  <c r="N119" i="54" s="1"/>
  <c r="M120" i="54"/>
  <c r="E120" i="54" s="1"/>
  <c r="Q115" i="57"/>
  <c r="R115" i="56"/>
  <c r="S117" i="56"/>
  <c r="I118" i="56"/>
  <c r="AY114" i="58"/>
  <c r="AO114" i="58"/>
  <c r="AU124" i="46"/>
  <c r="AH115" i="47"/>
  <c r="AN115" i="47" s="1"/>
  <c r="AJ115" i="47"/>
  <c r="AD115" i="47"/>
  <c r="AR115" i="47" s="1"/>
  <c r="AF115" i="47"/>
  <c r="AE115" i="47"/>
  <c r="AM115" i="47" s="1"/>
  <c r="AG115" i="47"/>
  <c r="AK115" i="47"/>
  <c r="AC115" i="47"/>
  <c r="AI115" i="47"/>
  <c r="Y116" i="58"/>
  <c r="D120" i="56"/>
  <c r="B121" i="56"/>
  <c r="R116" i="47"/>
  <c r="N127" i="46"/>
  <c r="U126" i="46"/>
  <c r="AA126" i="46" s="1"/>
  <c r="H127" i="46"/>
  <c r="G127" i="46"/>
  <c r="J127" i="46"/>
  <c r="X127" i="46"/>
  <c r="K127" i="46"/>
  <c r="Z127" i="46"/>
  <c r="E127" i="46" s="1"/>
  <c r="A128" i="46"/>
  <c r="M127" i="46"/>
  <c r="V127" i="46"/>
  <c r="W127" i="46" s="1"/>
  <c r="Y115" i="55"/>
  <c r="F115" i="55" s="1"/>
  <c r="AU113" i="55"/>
  <c r="AW113" i="55" s="1"/>
  <c r="U115" i="57"/>
  <c r="AA115" i="57" s="1"/>
  <c r="H116" i="57"/>
  <c r="J116" i="57"/>
  <c r="V116" i="57"/>
  <c r="W116" i="57" s="1"/>
  <c r="Y116" i="57" s="1"/>
  <c r="K116" i="57"/>
  <c r="A117" i="57"/>
  <c r="N116" i="57"/>
  <c r="R116" i="57" s="1"/>
  <c r="X116" i="57"/>
  <c r="M116" i="57"/>
  <c r="G116" i="57"/>
  <c r="Z116" i="57"/>
  <c r="E116" i="57" s="1"/>
  <c r="F116" i="57" s="1"/>
  <c r="G116" i="56"/>
  <c r="U115" i="56"/>
  <c r="AA115" i="56" s="1"/>
  <c r="H116" i="56"/>
  <c r="J116" i="56"/>
  <c r="V116" i="56"/>
  <c r="W116" i="56" s="1"/>
  <c r="N116" i="56"/>
  <c r="R116" i="56" s="1"/>
  <c r="K116" i="56"/>
  <c r="A117" i="56"/>
  <c r="M116" i="56"/>
  <c r="X116" i="56"/>
  <c r="Z116" i="56"/>
  <c r="E116" i="56" s="1"/>
  <c r="AR114" i="47"/>
  <c r="AU114" i="47" s="1"/>
  <c r="AM113" i="57"/>
  <c r="AP113" i="57" s="1"/>
  <c r="AT114" i="58"/>
  <c r="AU114" i="58" s="1"/>
  <c r="AT113" i="56"/>
  <c r="AU113" i="56" s="1"/>
  <c r="AW113" i="56" s="1"/>
  <c r="AM113" i="56"/>
  <c r="AP113" i="56" s="1"/>
  <c r="AY124" i="46"/>
  <c r="R116" i="58"/>
  <c r="D117" i="55"/>
  <c r="B118" i="55"/>
  <c r="AE114" i="57"/>
  <c r="AF114" i="57"/>
  <c r="AG114" i="57"/>
  <c r="AS114" i="57" s="1"/>
  <c r="AH114" i="57"/>
  <c r="AN114" i="57" s="1"/>
  <c r="AJ114" i="57"/>
  <c r="AK114" i="57"/>
  <c r="AI114" i="57"/>
  <c r="AC114" i="57"/>
  <c r="AD114" i="57"/>
  <c r="AU113" i="57"/>
  <c r="AW113" i="57" s="1"/>
  <c r="AP124" i="46"/>
  <c r="F116" i="47"/>
  <c r="F126" i="46"/>
  <c r="Q116" i="58"/>
  <c r="AP112" i="57"/>
  <c r="AW112" i="57" s="1"/>
  <c r="D117" i="46"/>
  <c r="B118" i="46"/>
  <c r="Y115" i="57"/>
  <c r="F115" i="57" s="1"/>
  <c r="Y115" i="56"/>
  <c r="F115" i="56" s="1"/>
  <c r="AP114" i="47"/>
  <c r="AY113" i="56"/>
  <c r="AJ115" i="56" l="1"/>
  <c r="AC115" i="56"/>
  <c r="AR115" i="56" s="1"/>
  <c r="AK115" i="56"/>
  <c r="AD115" i="56"/>
  <c r="AE115" i="56"/>
  <c r="AF115" i="56"/>
  <c r="AS115" i="56" s="1"/>
  <c r="AI115" i="56"/>
  <c r="AT115" i="56" s="1"/>
  <c r="AG115" i="56"/>
  <c r="AH115" i="56"/>
  <c r="AD115" i="57"/>
  <c r="AR115" i="57" s="1"/>
  <c r="AU115" i="57" s="1"/>
  <c r="AE115" i="57"/>
  <c r="AF115" i="57"/>
  <c r="AG115" i="57"/>
  <c r="AS115" i="57" s="1"/>
  <c r="AC115" i="57"/>
  <c r="AH115" i="57"/>
  <c r="AN115" i="57" s="1"/>
  <c r="AI115" i="57"/>
  <c r="AJ115" i="57"/>
  <c r="AT115" i="57" s="1"/>
  <c r="AK115" i="57"/>
  <c r="AG115" i="55"/>
  <c r="AH115" i="55"/>
  <c r="AI115" i="55"/>
  <c r="AJ115" i="55"/>
  <c r="AO115" i="55" s="1"/>
  <c r="AD115" i="55"/>
  <c r="AE115" i="55"/>
  <c r="AF115" i="55"/>
  <c r="AS115" i="55" s="1"/>
  <c r="AK115" i="55"/>
  <c r="AY115" i="55" s="1"/>
  <c r="AC115" i="55"/>
  <c r="N117" i="56"/>
  <c r="R117" i="56" s="1"/>
  <c r="G117" i="56"/>
  <c r="U116" i="56"/>
  <c r="AA116" i="56" s="1"/>
  <c r="H117" i="56"/>
  <c r="M117" i="56"/>
  <c r="X117" i="56"/>
  <c r="J117" i="56"/>
  <c r="K117" i="56"/>
  <c r="A118" i="56"/>
  <c r="V117" i="56"/>
  <c r="W117" i="56" s="1"/>
  <c r="Z117" i="56"/>
  <c r="E117" i="56" s="1"/>
  <c r="AW114" i="47"/>
  <c r="AH126" i="46"/>
  <c r="AD126" i="46"/>
  <c r="AM126" i="46" s="1"/>
  <c r="AF126" i="46"/>
  <c r="AG126" i="46"/>
  <c r="AN126" i="46" s="1"/>
  <c r="AI126" i="46"/>
  <c r="AJ126" i="46"/>
  <c r="AO126" i="46" s="1"/>
  <c r="AK126" i="46"/>
  <c r="AE126" i="46"/>
  <c r="AC126" i="46"/>
  <c r="AR126" i="46" s="1"/>
  <c r="AT114" i="57"/>
  <c r="Q116" i="56"/>
  <c r="N128" i="46"/>
  <c r="U127" i="46"/>
  <c r="AA127" i="46" s="1"/>
  <c r="H128" i="46"/>
  <c r="K128" i="46"/>
  <c r="Z128" i="46"/>
  <c r="E128" i="46" s="1"/>
  <c r="A129" i="46"/>
  <c r="M128" i="46"/>
  <c r="V128" i="46"/>
  <c r="W128" i="46" s="1"/>
  <c r="X128" i="46"/>
  <c r="G128" i="46"/>
  <c r="J128" i="46"/>
  <c r="R127" i="46"/>
  <c r="AS115" i="47"/>
  <c r="L120" i="54"/>
  <c r="AP114" i="58"/>
  <c r="AW114" i="58" s="1"/>
  <c r="S119" i="55"/>
  <c r="I120" i="55"/>
  <c r="R117" i="47"/>
  <c r="S120" i="58"/>
  <c r="I121" i="58"/>
  <c r="AN125" i="46"/>
  <c r="AM114" i="55"/>
  <c r="AP114" i="55" s="1"/>
  <c r="D121" i="56"/>
  <c r="B122" i="56"/>
  <c r="S118" i="56"/>
  <c r="I119" i="56"/>
  <c r="J117" i="55"/>
  <c r="V117" i="55"/>
  <c r="W117" i="55" s="1"/>
  <c r="K117" i="55"/>
  <c r="A118" i="55"/>
  <c r="M117" i="55"/>
  <c r="X117" i="55"/>
  <c r="N117" i="55"/>
  <c r="R117" i="55" s="1"/>
  <c r="G117" i="55"/>
  <c r="U116" i="55"/>
  <c r="AA116" i="55" s="1"/>
  <c r="H117" i="55"/>
  <c r="Z117" i="55"/>
  <c r="E117" i="55" s="1"/>
  <c r="D118" i="54"/>
  <c r="B119" i="54"/>
  <c r="Y117" i="58"/>
  <c r="AS115" i="58"/>
  <c r="AT114" i="56"/>
  <c r="AR114" i="56"/>
  <c r="S118" i="57"/>
  <c r="I119" i="57"/>
  <c r="R117" i="58"/>
  <c r="AU125" i="46"/>
  <c r="AG116" i="47"/>
  <c r="AS116" i="47" s="1"/>
  <c r="AC116" i="47"/>
  <c r="AK116" i="47"/>
  <c r="AE116" i="47"/>
  <c r="AI116" i="47"/>
  <c r="AJ116" i="47"/>
  <c r="AT116" i="47" s="1"/>
  <c r="AF116" i="47"/>
  <c r="AH116" i="47"/>
  <c r="AN116" i="47" s="1"/>
  <c r="AD116" i="47"/>
  <c r="I121" i="54"/>
  <c r="J121" i="54" s="1"/>
  <c r="L121" i="54" s="1"/>
  <c r="H120" i="54"/>
  <c r="N120" i="54" s="1"/>
  <c r="K121" i="54"/>
  <c r="M121" i="54"/>
  <c r="E121" i="54" s="1"/>
  <c r="A122" i="54"/>
  <c r="Q116" i="57"/>
  <c r="D118" i="46"/>
  <c r="B119" i="46"/>
  <c r="AR114" i="57"/>
  <c r="AU114" i="57" s="1"/>
  <c r="AM114" i="57"/>
  <c r="Y116" i="56"/>
  <c r="AT115" i="47"/>
  <c r="AU115" i="47" s="1"/>
  <c r="Y116" i="55"/>
  <c r="F116" i="55" s="1"/>
  <c r="Q117" i="58"/>
  <c r="F117" i="58"/>
  <c r="AM125" i="46"/>
  <c r="AP125" i="46" s="1"/>
  <c r="AR115" i="58"/>
  <c r="AU115" i="58" s="1"/>
  <c r="AR114" i="55"/>
  <c r="I121" i="47"/>
  <c r="S120" i="47"/>
  <c r="AJ116" i="58"/>
  <c r="AC116" i="58"/>
  <c r="AK116" i="58"/>
  <c r="AD116" i="58"/>
  <c r="AR116" i="58" s="1"/>
  <c r="AF116" i="58"/>
  <c r="AG116" i="58"/>
  <c r="AS116" i="58" s="1"/>
  <c r="AH116" i="58"/>
  <c r="AN116" i="58" s="1"/>
  <c r="AI116" i="58"/>
  <c r="AE116" i="58"/>
  <c r="N118" i="58"/>
  <c r="Z118" i="58"/>
  <c r="E118" i="58" s="1"/>
  <c r="G118" i="58"/>
  <c r="J118" i="58"/>
  <c r="K118" i="58"/>
  <c r="A119" i="58"/>
  <c r="M118" i="58"/>
  <c r="X118" i="58"/>
  <c r="U117" i="58"/>
  <c r="AA117" i="58" s="1"/>
  <c r="H118" i="58"/>
  <c r="V118" i="58"/>
  <c r="W118" i="58" s="1"/>
  <c r="Y118" i="58" s="1"/>
  <c r="AY115" i="58"/>
  <c r="AO115" i="58"/>
  <c r="AP115" i="58" s="1"/>
  <c r="AC116" i="57"/>
  <c r="AK116" i="57"/>
  <c r="AD116" i="57"/>
  <c r="AE116" i="57"/>
  <c r="AM116" i="57" s="1"/>
  <c r="AF116" i="57"/>
  <c r="AH116" i="57"/>
  <c r="AN116" i="57" s="1"/>
  <c r="AI116" i="57"/>
  <c r="AJ116" i="57"/>
  <c r="AT116" i="57" s="1"/>
  <c r="AG116" i="57"/>
  <c r="D118" i="55"/>
  <c r="B119" i="55"/>
  <c r="F116" i="56"/>
  <c r="G117" i="57"/>
  <c r="U116" i="57"/>
  <c r="AA116" i="57" s="1"/>
  <c r="H117" i="57"/>
  <c r="J117" i="57"/>
  <c r="V117" i="57"/>
  <c r="W117" i="57" s="1"/>
  <c r="X117" i="57"/>
  <c r="Z117" i="57"/>
  <c r="E117" i="57" s="1"/>
  <c r="K117" i="57"/>
  <c r="A118" i="57"/>
  <c r="M117" i="57"/>
  <c r="Q117" i="57" s="1"/>
  <c r="N117" i="57"/>
  <c r="Y127" i="46"/>
  <c r="AW124" i="46"/>
  <c r="F120" i="54"/>
  <c r="P120" i="54" s="1"/>
  <c r="F117" i="47"/>
  <c r="J118" i="47"/>
  <c r="V118" i="47"/>
  <c r="W118" i="47" s="1"/>
  <c r="Z118" i="47"/>
  <c r="E118" i="47" s="1"/>
  <c r="U117" i="47"/>
  <c r="AA117" i="47" s="1"/>
  <c r="H118" i="47"/>
  <c r="M118" i="47"/>
  <c r="N118" i="47"/>
  <c r="R118" i="47" s="1"/>
  <c r="K118" i="47"/>
  <c r="A119" i="47"/>
  <c r="X118" i="47"/>
  <c r="G118" i="47"/>
  <c r="AO125" i="46"/>
  <c r="AT115" i="58"/>
  <c r="AT114" i="55"/>
  <c r="F127" i="46"/>
  <c r="AY114" i="57"/>
  <c r="AO114" i="57"/>
  <c r="Q127" i="46"/>
  <c r="AO115" i="47"/>
  <c r="AP115" i="47" s="1"/>
  <c r="AY115" i="47"/>
  <c r="R116" i="55"/>
  <c r="AF116" i="55" l="1"/>
  <c r="AG116" i="55"/>
  <c r="AN116" i="55" s="1"/>
  <c r="AH116" i="55"/>
  <c r="AI116" i="55"/>
  <c r="AC116" i="55"/>
  <c r="AK116" i="55"/>
  <c r="AD116" i="55"/>
  <c r="AM116" i="55" s="1"/>
  <c r="AP116" i="55" s="1"/>
  <c r="AE116" i="55"/>
  <c r="AJ116" i="55"/>
  <c r="AO116" i="55" s="1"/>
  <c r="AW115" i="47"/>
  <c r="Q118" i="47"/>
  <c r="R117" i="57"/>
  <c r="AU114" i="55"/>
  <c r="AW114" i="55" s="1"/>
  <c r="AP114" i="57"/>
  <c r="AW114" i="57" s="1"/>
  <c r="AY116" i="47"/>
  <c r="AO116" i="47"/>
  <c r="AU114" i="56"/>
  <c r="AW114" i="56" s="1"/>
  <c r="Y117" i="55"/>
  <c r="I122" i="58"/>
  <c r="S121" i="58"/>
  <c r="AY126" i="46"/>
  <c r="AM115" i="55"/>
  <c r="AP115" i="55" s="1"/>
  <c r="AN115" i="56"/>
  <c r="Z118" i="57"/>
  <c r="E118" i="57" s="1"/>
  <c r="G118" i="57"/>
  <c r="U117" i="57"/>
  <c r="AA117" i="57" s="1"/>
  <c r="H118" i="57"/>
  <c r="K118" i="57"/>
  <c r="A119" i="57"/>
  <c r="M118" i="57"/>
  <c r="Q118" i="57" s="1"/>
  <c r="N118" i="57"/>
  <c r="R118" i="57" s="1"/>
  <c r="V118" i="57"/>
  <c r="W118" i="57" s="1"/>
  <c r="J118" i="57"/>
  <c r="X118" i="57"/>
  <c r="F118" i="58"/>
  <c r="AO116" i="58"/>
  <c r="AY116" i="58"/>
  <c r="D119" i="46"/>
  <c r="B120" i="46"/>
  <c r="AR116" i="47"/>
  <c r="AU116" i="47" s="1"/>
  <c r="I120" i="56"/>
  <c r="S119" i="56"/>
  <c r="AT126" i="46"/>
  <c r="Y117" i="56"/>
  <c r="AT115" i="55"/>
  <c r="R118" i="58"/>
  <c r="AI117" i="58"/>
  <c r="AJ117" i="58"/>
  <c r="AC117" i="58"/>
  <c r="AK117" i="58"/>
  <c r="AE117" i="58"/>
  <c r="AM117" i="58" s="1"/>
  <c r="AD117" i="58"/>
  <c r="AF117" i="58"/>
  <c r="AG117" i="58"/>
  <c r="AS117" i="58" s="1"/>
  <c r="AH117" i="58"/>
  <c r="S120" i="55"/>
  <c r="I121" i="55"/>
  <c r="R128" i="46"/>
  <c r="M118" i="56"/>
  <c r="X118" i="56"/>
  <c r="N118" i="56"/>
  <c r="G118" i="56"/>
  <c r="U117" i="56"/>
  <c r="AA117" i="56" s="1"/>
  <c r="H118" i="56"/>
  <c r="K118" i="56"/>
  <c r="A119" i="56"/>
  <c r="V118" i="56"/>
  <c r="W118" i="56" s="1"/>
  <c r="Y118" i="56" s="1"/>
  <c r="J118" i="56"/>
  <c r="Z118" i="56"/>
  <c r="E118" i="56" s="1"/>
  <c r="Y118" i="47"/>
  <c r="F118" i="47" s="1"/>
  <c r="N119" i="47"/>
  <c r="G119" i="47"/>
  <c r="H119" i="47"/>
  <c r="V119" i="47"/>
  <c r="W119" i="47" s="1"/>
  <c r="Y119" i="47" s="1"/>
  <c r="U118" i="47"/>
  <c r="AA118" i="47" s="1"/>
  <c r="J119" i="47"/>
  <c r="X119" i="47"/>
  <c r="K119" i="47"/>
  <c r="Z119" i="47"/>
  <c r="E119" i="47" s="1"/>
  <c r="A120" i="47"/>
  <c r="M119" i="47"/>
  <c r="Q119" i="47" s="1"/>
  <c r="AI116" i="56"/>
  <c r="AT116" i="56" s="1"/>
  <c r="AJ116" i="56"/>
  <c r="AO116" i="56" s="1"/>
  <c r="AC116" i="56"/>
  <c r="AK116" i="56"/>
  <c r="AY116" i="56" s="1"/>
  <c r="AD116" i="56"/>
  <c r="AM116" i="56" s="1"/>
  <c r="AP116" i="56" s="1"/>
  <c r="AE116" i="56"/>
  <c r="AH116" i="56"/>
  <c r="AF116" i="56"/>
  <c r="AS116" i="56" s="1"/>
  <c r="AG116" i="56"/>
  <c r="AN116" i="56" s="1"/>
  <c r="AF117" i="47"/>
  <c r="AJ117" i="47"/>
  <c r="AT117" i="47" s="1"/>
  <c r="AD117" i="47"/>
  <c r="AR117" i="47" s="1"/>
  <c r="AU117" i="47" s="1"/>
  <c r="AG117" i="47"/>
  <c r="AS117" i="47" s="1"/>
  <c r="AH117" i="47"/>
  <c r="AK117" i="47"/>
  <c r="AC117" i="47"/>
  <c r="AE117" i="47"/>
  <c r="AI117" i="47"/>
  <c r="D119" i="55"/>
  <c r="B120" i="55"/>
  <c r="AR116" i="57"/>
  <c r="AM116" i="58"/>
  <c r="AP116" i="58" s="1"/>
  <c r="AT116" i="58"/>
  <c r="AW125" i="46"/>
  <c r="D122" i="56"/>
  <c r="B123" i="56"/>
  <c r="Y128" i="46"/>
  <c r="AS126" i="46"/>
  <c r="AR115" i="55"/>
  <c r="AU115" i="55" s="1"/>
  <c r="AN115" i="55"/>
  <c r="AM115" i="56"/>
  <c r="AW115" i="58"/>
  <c r="AY116" i="57"/>
  <c r="AO116" i="57"/>
  <c r="AP116" i="57" s="1"/>
  <c r="Q118" i="58"/>
  <c r="I122" i="54"/>
  <c r="J122" i="54" s="1"/>
  <c r="M122" i="54"/>
  <c r="E122" i="54" s="1"/>
  <c r="H121" i="54"/>
  <c r="N121" i="54" s="1"/>
  <c r="K122" i="54"/>
  <c r="A123" i="54"/>
  <c r="D119" i="54"/>
  <c r="B120" i="54"/>
  <c r="Q117" i="55"/>
  <c r="Q128" i="46"/>
  <c r="AP126" i="46"/>
  <c r="AM115" i="57"/>
  <c r="AY115" i="56"/>
  <c r="F117" i="56"/>
  <c r="AS116" i="57"/>
  <c r="M119" i="58"/>
  <c r="Q119" i="58" s="1"/>
  <c r="X119" i="58"/>
  <c r="N119" i="58"/>
  <c r="U118" i="58"/>
  <c r="AA118" i="58" s="1"/>
  <c r="H119" i="58"/>
  <c r="V119" i="58"/>
  <c r="W119" i="58" s="1"/>
  <c r="Y119" i="58" s="1"/>
  <c r="A120" i="58"/>
  <c r="G119" i="58"/>
  <c r="Z119" i="58"/>
  <c r="E119" i="58" s="1"/>
  <c r="F119" i="58" s="1"/>
  <c r="J119" i="58"/>
  <c r="K119" i="58"/>
  <c r="I122" i="47"/>
  <c r="S121" i="47"/>
  <c r="F121" i="54"/>
  <c r="P121" i="54" s="1"/>
  <c r="S119" i="57"/>
  <c r="I120" i="57"/>
  <c r="J118" i="55"/>
  <c r="V118" i="55"/>
  <c r="W118" i="55" s="1"/>
  <c r="K118" i="55"/>
  <c r="A119" i="55"/>
  <c r="M118" i="55"/>
  <c r="X118" i="55"/>
  <c r="G118" i="55"/>
  <c r="U117" i="55"/>
  <c r="AA117" i="55" s="1"/>
  <c r="H118" i="55"/>
  <c r="N118" i="55"/>
  <c r="Z118" i="55"/>
  <c r="E118" i="55" s="1"/>
  <c r="N129" i="46"/>
  <c r="R129" i="46" s="1"/>
  <c r="U128" i="46"/>
  <c r="AA128" i="46" s="1"/>
  <c r="H129" i="46"/>
  <c r="V129" i="46"/>
  <c r="W129" i="46" s="1"/>
  <c r="G129" i="46"/>
  <c r="J129" i="46"/>
  <c r="K129" i="46"/>
  <c r="A130" i="46"/>
  <c r="X129" i="46"/>
  <c r="Z129" i="46"/>
  <c r="E129" i="46" s="1"/>
  <c r="M129" i="46"/>
  <c r="AU126" i="46"/>
  <c r="AY115" i="57"/>
  <c r="AO115" i="57"/>
  <c r="AU115" i="56"/>
  <c r="AU116" i="58"/>
  <c r="AW116" i="58" s="1"/>
  <c r="AH127" i="46"/>
  <c r="AD127" i="46"/>
  <c r="AI127" i="46"/>
  <c r="AT127" i="46" s="1"/>
  <c r="AJ127" i="46"/>
  <c r="AK127" i="46"/>
  <c r="AY127" i="46" s="1"/>
  <c r="AC127" i="46"/>
  <c r="AG127" i="46"/>
  <c r="AE127" i="46"/>
  <c r="AF127" i="46"/>
  <c r="AS127" i="46" s="1"/>
  <c r="Y117" i="57"/>
  <c r="F117" i="57" s="1"/>
  <c r="AM116" i="47"/>
  <c r="AP116" i="47" s="1"/>
  <c r="F117" i="55"/>
  <c r="F128" i="46"/>
  <c r="Q117" i="56"/>
  <c r="AO115" i="56"/>
  <c r="AJ117" i="57" l="1"/>
  <c r="AC117" i="57"/>
  <c r="AK117" i="57"/>
  <c r="AD117" i="57"/>
  <c r="AE117" i="57"/>
  <c r="AM117" i="57" s="1"/>
  <c r="AF117" i="57"/>
  <c r="AG117" i="57"/>
  <c r="AS117" i="57" s="1"/>
  <c r="AH117" i="57"/>
  <c r="AI117" i="57"/>
  <c r="AE118" i="47"/>
  <c r="AM118" i="47" s="1"/>
  <c r="AI118" i="47"/>
  <c r="AC118" i="47"/>
  <c r="AK118" i="47"/>
  <c r="AD118" i="47"/>
  <c r="AR118" i="47" s="1"/>
  <c r="AF118" i="47"/>
  <c r="AH118" i="47"/>
  <c r="AJ118" i="47"/>
  <c r="AT118" i="47" s="1"/>
  <c r="AG118" i="47"/>
  <c r="AN127" i="46"/>
  <c r="AR127" i="46"/>
  <c r="AU127" i="46" s="1"/>
  <c r="R118" i="55"/>
  <c r="Y118" i="55"/>
  <c r="D120" i="55"/>
  <c r="B121" i="55"/>
  <c r="F119" i="47"/>
  <c r="R119" i="47"/>
  <c r="AN117" i="58"/>
  <c r="D120" i="46"/>
  <c r="B121" i="46"/>
  <c r="AH128" i="46"/>
  <c r="AD128" i="46"/>
  <c r="AM128" i="46" s="1"/>
  <c r="AP128" i="46" s="1"/>
  <c r="AK128" i="46"/>
  <c r="AC128" i="46"/>
  <c r="AE128" i="46"/>
  <c r="AF128" i="46"/>
  <c r="AI128" i="46"/>
  <c r="AG128" i="46"/>
  <c r="AN128" i="46" s="1"/>
  <c r="AJ128" i="46"/>
  <c r="AO128" i="46" s="1"/>
  <c r="B121" i="54"/>
  <c r="D120" i="54"/>
  <c r="AE117" i="55"/>
  <c r="AF117" i="55"/>
  <c r="AS117" i="55" s="1"/>
  <c r="AG117" i="55"/>
  <c r="AN117" i="55" s="1"/>
  <c r="AH117" i="55"/>
  <c r="AJ117" i="55"/>
  <c r="AC117" i="55"/>
  <c r="AR117" i="55" s="1"/>
  <c r="AK117" i="55"/>
  <c r="AY117" i="55" s="1"/>
  <c r="AD117" i="55"/>
  <c r="AI117" i="55"/>
  <c r="AT117" i="55" s="1"/>
  <c r="AO127" i="46"/>
  <c r="S120" i="57"/>
  <c r="I121" i="57"/>
  <c r="B124" i="56"/>
  <c r="D123" i="56"/>
  <c r="F118" i="56"/>
  <c r="R118" i="56"/>
  <c r="N119" i="57"/>
  <c r="Z119" i="57"/>
  <c r="E119" i="57" s="1"/>
  <c r="G119" i="57"/>
  <c r="U118" i="57"/>
  <c r="AA118" i="57" s="1"/>
  <c r="H119" i="57"/>
  <c r="V119" i="57"/>
  <c r="W119" i="57" s="1"/>
  <c r="X119" i="57"/>
  <c r="J119" i="57"/>
  <c r="K119" i="57"/>
  <c r="M119" i="57"/>
  <c r="Q119" i="57" s="1"/>
  <c r="A120" i="57"/>
  <c r="AY116" i="55"/>
  <c r="AW126" i="46"/>
  <c r="Y129" i="46"/>
  <c r="F129" i="46" s="1"/>
  <c r="K120" i="58"/>
  <c r="A121" i="58"/>
  <c r="M120" i="58"/>
  <c r="Q120" i="58" s="1"/>
  <c r="X120" i="58"/>
  <c r="G120" i="58"/>
  <c r="U119" i="58"/>
  <c r="AA119" i="58" s="1"/>
  <c r="V120" i="58"/>
  <c r="W120" i="58" s="1"/>
  <c r="H120" i="58"/>
  <c r="Z120" i="58"/>
  <c r="E120" i="58" s="1"/>
  <c r="J120" i="58"/>
  <c r="N120" i="58"/>
  <c r="AH117" i="56"/>
  <c r="AI117" i="56"/>
  <c r="AT117" i="56" s="1"/>
  <c r="AJ117" i="56"/>
  <c r="AC117" i="56"/>
  <c r="AK117" i="56"/>
  <c r="AD117" i="56"/>
  <c r="AM117" i="56" s="1"/>
  <c r="AG117" i="56"/>
  <c r="AF117" i="56"/>
  <c r="AS117" i="56" s="1"/>
  <c r="AE117" i="56"/>
  <c r="A124" i="54"/>
  <c r="I123" i="54"/>
  <c r="J123" i="54" s="1"/>
  <c r="K123" i="54"/>
  <c r="M123" i="54"/>
  <c r="E123" i="54" s="1"/>
  <c r="H122" i="54"/>
  <c r="N122" i="54" s="1"/>
  <c r="AR116" i="56"/>
  <c r="AU116" i="56" s="1"/>
  <c r="AW116" i="56" s="1"/>
  <c r="AR117" i="58"/>
  <c r="AR116" i="55"/>
  <c r="AM127" i="46"/>
  <c r="AP127" i="46" s="1"/>
  <c r="Q129" i="46"/>
  <c r="AM117" i="47"/>
  <c r="AP117" i="47" s="1"/>
  <c r="Q118" i="56"/>
  <c r="AP117" i="58"/>
  <c r="AH118" i="58"/>
  <c r="AI118" i="58"/>
  <c r="AJ118" i="58"/>
  <c r="AD118" i="58"/>
  <c r="AR118" i="58" s="1"/>
  <c r="AE118" i="58"/>
  <c r="AF118" i="58"/>
  <c r="AG118" i="58"/>
  <c r="AK118" i="58"/>
  <c r="AC118" i="58"/>
  <c r="I123" i="58"/>
  <c r="S122" i="58"/>
  <c r="AT116" i="55"/>
  <c r="Q118" i="55"/>
  <c r="AP115" i="57"/>
  <c r="AW115" i="57" s="1"/>
  <c r="AP115" i="56"/>
  <c r="AW115" i="56" s="1"/>
  <c r="K119" i="56"/>
  <c r="A120" i="56"/>
  <c r="M119" i="56"/>
  <c r="Q119" i="56" s="1"/>
  <c r="X119" i="56"/>
  <c r="N119" i="56"/>
  <c r="G119" i="56"/>
  <c r="J119" i="56"/>
  <c r="V119" i="56"/>
  <c r="W119" i="56" s="1"/>
  <c r="Y119" i="56" s="1"/>
  <c r="U118" i="56"/>
  <c r="AA118" i="56" s="1"/>
  <c r="H119" i="56"/>
  <c r="Z119" i="56"/>
  <c r="E119" i="56" s="1"/>
  <c r="AY117" i="58"/>
  <c r="AO117" i="58"/>
  <c r="AW117" i="47"/>
  <c r="U118" i="55"/>
  <c r="AA118" i="55" s="1"/>
  <c r="H119" i="55"/>
  <c r="J119" i="55"/>
  <c r="V119" i="55"/>
  <c r="W119" i="55" s="1"/>
  <c r="Y119" i="55" s="1"/>
  <c r="K119" i="55"/>
  <c r="A120" i="55"/>
  <c r="N119" i="55"/>
  <c r="G119" i="55"/>
  <c r="X119" i="55"/>
  <c r="M119" i="55"/>
  <c r="Q119" i="55" s="1"/>
  <c r="Z119" i="55"/>
  <c r="E119" i="55" s="1"/>
  <c r="I123" i="47"/>
  <c r="S122" i="47"/>
  <c r="AO117" i="47"/>
  <c r="AY117" i="47"/>
  <c r="S121" i="55"/>
  <c r="I122" i="55"/>
  <c r="I121" i="56"/>
  <c r="S120" i="56"/>
  <c r="AG119" i="58"/>
  <c r="AH119" i="58"/>
  <c r="AC119" i="58"/>
  <c r="AK119" i="58"/>
  <c r="AI119" i="58"/>
  <c r="AJ119" i="58"/>
  <c r="AT119" i="58" s="1"/>
  <c r="AD119" i="58"/>
  <c r="AR119" i="58" s="1"/>
  <c r="AE119" i="58"/>
  <c r="AM119" i="58" s="1"/>
  <c r="AF119" i="58"/>
  <c r="N130" i="46"/>
  <c r="U129" i="46"/>
  <c r="AA129" i="46" s="1"/>
  <c r="H130" i="46"/>
  <c r="V130" i="46"/>
  <c r="W130" i="46" s="1"/>
  <c r="Y130" i="46" s="1"/>
  <c r="G130" i="46"/>
  <c r="J130" i="46"/>
  <c r="X130" i="46"/>
  <c r="K130" i="46"/>
  <c r="Z130" i="46"/>
  <c r="E130" i="46" s="1"/>
  <c r="A131" i="46"/>
  <c r="M130" i="46"/>
  <c r="F118" i="55"/>
  <c r="R119" i="58"/>
  <c r="L122" i="54"/>
  <c r="F122" i="54" s="1"/>
  <c r="P122" i="54" s="1"/>
  <c r="AW115" i="55"/>
  <c r="AU116" i="57"/>
  <c r="AW116" i="57" s="1"/>
  <c r="AN117" i="47"/>
  <c r="M120" i="47"/>
  <c r="X120" i="47"/>
  <c r="Z120" i="47"/>
  <c r="E120" i="47" s="1"/>
  <c r="F120" i="47" s="1"/>
  <c r="U119" i="47"/>
  <c r="AA119" i="47" s="1"/>
  <c r="H120" i="47"/>
  <c r="V120" i="47"/>
  <c r="W120" i="47" s="1"/>
  <c r="Y120" i="47" s="1"/>
  <c r="K120" i="47"/>
  <c r="A121" i="47"/>
  <c r="N120" i="47"/>
  <c r="G120" i="47"/>
  <c r="J120" i="47"/>
  <c r="AT117" i="58"/>
  <c r="AW116" i="47"/>
  <c r="Y118" i="57"/>
  <c r="F118" i="57" s="1"/>
  <c r="AS116" i="55"/>
  <c r="AH129" i="46" l="1"/>
  <c r="AD129" i="46"/>
  <c r="AM129" i="46" s="1"/>
  <c r="AC129" i="46"/>
  <c r="AE129" i="46"/>
  <c r="AF129" i="46"/>
  <c r="AG129" i="46"/>
  <c r="AN129" i="46" s="1"/>
  <c r="AI129" i="46"/>
  <c r="AT129" i="46" s="1"/>
  <c r="AJ129" i="46"/>
  <c r="AK129" i="46"/>
  <c r="AY129" i="46" s="1"/>
  <c r="AI118" i="57"/>
  <c r="AJ118" i="57"/>
  <c r="AC118" i="57"/>
  <c r="AK118" i="57"/>
  <c r="AD118" i="57"/>
  <c r="AR118" i="57" s="1"/>
  <c r="AF118" i="57"/>
  <c r="AG118" i="57"/>
  <c r="AH118" i="57"/>
  <c r="AN118" i="57" s="1"/>
  <c r="AE118" i="57"/>
  <c r="AM118" i="57" s="1"/>
  <c r="B122" i="54"/>
  <c r="D121" i="54"/>
  <c r="AU119" i="58"/>
  <c r="I122" i="56"/>
  <c r="S121" i="56"/>
  <c r="F119" i="55"/>
  <c r="AN118" i="58"/>
  <c r="AN117" i="56"/>
  <c r="AP117" i="56" s="1"/>
  <c r="J121" i="58"/>
  <c r="K121" i="58"/>
  <c r="A122" i="58"/>
  <c r="Z121" i="58"/>
  <c r="E121" i="58" s="1"/>
  <c r="M121" i="58"/>
  <c r="Q121" i="58" s="1"/>
  <c r="N121" i="58"/>
  <c r="U120" i="58"/>
  <c r="AA120" i="58" s="1"/>
  <c r="G121" i="58"/>
  <c r="X121" i="58"/>
  <c r="H121" i="58"/>
  <c r="V121" i="58"/>
  <c r="W121" i="58" s="1"/>
  <c r="Y121" i="58" s="1"/>
  <c r="AM117" i="55"/>
  <c r="AY128" i="46"/>
  <c r="D121" i="55"/>
  <c r="B122" i="55"/>
  <c r="AN118" i="47"/>
  <c r="AN117" i="57"/>
  <c r="AP117" i="57" s="1"/>
  <c r="F120" i="58"/>
  <c r="AG118" i="56"/>
  <c r="AN118" i="56" s="1"/>
  <c r="AH118" i="56"/>
  <c r="AI118" i="56"/>
  <c r="AJ118" i="56"/>
  <c r="AO118" i="56" s="1"/>
  <c r="AC118" i="56"/>
  <c r="AK118" i="56"/>
  <c r="AF118" i="56"/>
  <c r="AD118" i="56"/>
  <c r="AE118" i="56"/>
  <c r="Q130" i="46"/>
  <c r="AS118" i="58"/>
  <c r="AY117" i="56"/>
  <c r="Y119" i="57"/>
  <c r="AU117" i="55"/>
  <c r="AY118" i="58"/>
  <c r="AO118" i="58"/>
  <c r="Q120" i="47"/>
  <c r="AR117" i="56"/>
  <c r="AU117" i="56" s="1"/>
  <c r="Y120" i="58"/>
  <c r="D124" i="56"/>
  <c r="B125" i="56"/>
  <c r="AO117" i="55"/>
  <c r="D121" i="46"/>
  <c r="B122" i="46"/>
  <c r="AY118" i="47"/>
  <c r="AO118" i="47"/>
  <c r="R120" i="47"/>
  <c r="N131" i="46"/>
  <c r="U130" i="46"/>
  <c r="AA130" i="46" s="1"/>
  <c r="H131" i="46"/>
  <c r="G131" i="46"/>
  <c r="J131" i="46"/>
  <c r="X131" i="46"/>
  <c r="K131" i="46"/>
  <c r="Z131" i="46"/>
  <c r="E131" i="46" s="1"/>
  <c r="A132" i="46"/>
  <c r="M131" i="46"/>
  <c r="Q131" i="46" s="1"/>
  <c r="V131" i="46"/>
  <c r="W131" i="46" s="1"/>
  <c r="Y131" i="46" s="1"/>
  <c r="AY119" i="58"/>
  <c r="AO119" i="58"/>
  <c r="K121" i="47"/>
  <c r="A122" i="47"/>
  <c r="N121" i="47"/>
  <c r="X121" i="47"/>
  <c r="J121" i="47"/>
  <c r="Z121" i="47"/>
  <c r="E121" i="47" s="1"/>
  <c r="G121" i="47"/>
  <c r="U120" i="47"/>
  <c r="AA120" i="47" s="1"/>
  <c r="H121" i="47"/>
  <c r="V121" i="47"/>
  <c r="W121" i="47" s="1"/>
  <c r="M121" i="47"/>
  <c r="F130" i="46"/>
  <c r="R130" i="46"/>
  <c r="R119" i="55"/>
  <c r="R119" i="56"/>
  <c r="AM118" i="58"/>
  <c r="AP118" i="58" s="1"/>
  <c r="L123" i="54"/>
  <c r="F123" i="54" s="1"/>
  <c r="P123" i="54" s="1"/>
  <c r="AO117" i="56"/>
  <c r="S121" i="57"/>
  <c r="I122" i="57"/>
  <c r="AT128" i="46"/>
  <c r="AW127" i="46"/>
  <c r="AR117" i="57"/>
  <c r="AN119" i="58"/>
  <c r="AP119" i="58" s="1"/>
  <c r="G120" i="55"/>
  <c r="U119" i="55"/>
  <c r="AA119" i="55" s="1"/>
  <c r="H120" i="55"/>
  <c r="J120" i="55"/>
  <c r="V120" i="55"/>
  <c r="W120" i="55" s="1"/>
  <c r="Y120" i="55" s="1"/>
  <c r="M120" i="55"/>
  <c r="Q120" i="55" s="1"/>
  <c r="X120" i="55"/>
  <c r="N120" i="55"/>
  <c r="K120" i="55"/>
  <c r="A121" i="55"/>
  <c r="Z120" i="55"/>
  <c r="E120" i="55" s="1"/>
  <c r="AU118" i="58"/>
  <c r="AW118" i="58" s="1"/>
  <c r="H123" i="54"/>
  <c r="N123" i="54" s="1"/>
  <c r="K124" i="54"/>
  <c r="M124" i="54"/>
  <c r="E124" i="54" s="1"/>
  <c r="A125" i="54"/>
  <c r="I124" i="54"/>
  <c r="J124" i="54" s="1"/>
  <c r="M120" i="57"/>
  <c r="X120" i="57"/>
  <c r="Z120" i="57"/>
  <c r="E120" i="57" s="1"/>
  <c r="F120" i="57" s="1"/>
  <c r="G120" i="57"/>
  <c r="A121" i="57"/>
  <c r="J120" i="57"/>
  <c r="K120" i="57"/>
  <c r="N120" i="57"/>
  <c r="R120" i="57" s="1"/>
  <c r="U119" i="57"/>
  <c r="AA119" i="57" s="1"/>
  <c r="H120" i="57"/>
  <c r="V120" i="57"/>
  <c r="W120" i="57" s="1"/>
  <c r="Y120" i="57" s="1"/>
  <c r="AS128" i="46"/>
  <c r="AY117" i="57"/>
  <c r="AO117" i="57"/>
  <c r="AS119" i="58"/>
  <c r="F119" i="56"/>
  <c r="AT118" i="58"/>
  <c r="AU116" i="55"/>
  <c r="AW116" i="55" s="1"/>
  <c r="F119" i="57"/>
  <c r="AS118" i="47"/>
  <c r="AU118" i="47" s="1"/>
  <c r="AW118" i="47" s="1"/>
  <c r="AP118" i="47"/>
  <c r="AG120" i="47"/>
  <c r="AI120" i="47"/>
  <c r="AH120" i="47"/>
  <c r="AN120" i="47" s="1"/>
  <c r="AJ120" i="47"/>
  <c r="AC120" i="47"/>
  <c r="AE120" i="47"/>
  <c r="AF120" i="47"/>
  <c r="AD120" i="47"/>
  <c r="AR120" i="47" s="1"/>
  <c r="AK120" i="47"/>
  <c r="AD118" i="55"/>
  <c r="AE118" i="55"/>
  <c r="AF118" i="55"/>
  <c r="AG118" i="55"/>
  <c r="AN118" i="55" s="1"/>
  <c r="AI118" i="55"/>
  <c r="AJ118" i="55"/>
  <c r="AK118" i="55"/>
  <c r="AY118" i="55" s="1"/>
  <c r="AH118" i="55"/>
  <c r="AC118" i="55"/>
  <c r="AR118" i="55" s="1"/>
  <c r="S122" i="55"/>
  <c r="I123" i="55"/>
  <c r="S123" i="47"/>
  <c r="I124" i="47"/>
  <c r="J120" i="56"/>
  <c r="V120" i="56"/>
  <c r="W120" i="56" s="1"/>
  <c r="Y120" i="56" s="1"/>
  <c r="K120" i="56"/>
  <c r="A121" i="56"/>
  <c r="M120" i="56"/>
  <c r="Q120" i="56" s="1"/>
  <c r="X120" i="56"/>
  <c r="N120" i="56"/>
  <c r="G120" i="56"/>
  <c r="U119" i="56"/>
  <c r="AA119" i="56" s="1"/>
  <c r="H120" i="56"/>
  <c r="Z120" i="56"/>
  <c r="E120" i="56" s="1"/>
  <c r="S123" i="58"/>
  <c r="I124" i="58"/>
  <c r="AU117" i="58"/>
  <c r="AW117" i="58" s="1"/>
  <c r="R120" i="58"/>
  <c r="R119" i="57"/>
  <c r="AR128" i="46"/>
  <c r="AU128" i="46" s="1"/>
  <c r="AW128" i="46" s="1"/>
  <c r="AH119" i="47"/>
  <c r="AN119" i="47" s="1"/>
  <c r="AJ119" i="47"/>
  <c r="AF119" i="47"/>
  <c r="AG119" i="47"/>
  <c r="AS119" i="47" s="1"/>
  <c r="AK119" i="47"/>
  <c r="AD119" i="47"/>
  <c r="AE119" i="47"/>
  <c r="AM119" i="47" s="1"/>
  <c r="AC119" i="47"/>
  <c r="AI119" i="47"/>
  <c r="AT117" i="57"/>
  <c r="J122" i="58" l="1"/>
  <c r="N122" i="58"/>
  <c r="R122" i="58" s="1"/>
  <c r="H122" i="58"/>
  <c r="Z122" i="58"/>
  <c r="E122" i="58" s="1"/>
  <c r="K122" i="58"/>
  <c r="M122" i="58"/>
  <c r="Q122" i="58" s="1"/>
  <c r="U121" i="58"/>
  <c r="AA121" i="58" s="1"/>
  <c r="A123" i="58"/>
  <c r="X122" i="58"/>
  <c r="G122" i="58"/>
  <c r="V122" i="58"/>
  <c r="W122" i="58" s="1"/>
  <c r="S124" i="58"/>
  <c r="I125" i="58"/>
  <c r="J121" i="56"/>
  <c r="V121" i="56"/>
  <c r="W121" i="56" s="1"/>
  <c r="Y121" i="56" s="1"/>
  <c r="K121" i="56"/>
  <c r="A122" i="56"/>
  <c r="M121" i="56"/>
  <c r="X121" i="56"/>
  <c r="N121" i="56"/>
  <c r="U120" i="56"/>
  <c r="AA120" i="56" s="1"/>
  <c r="H121" i="56"/>
  <c r="G121" i="56"/>
  <c r="Z121" i="56"/>
  <c r="E121" i="56" s="1"/>
  <c r="AM118" i="55"/>
  <c r="AT119" i="47"/>
  <c r="F120" i="56"/>
  <c r="AO120" i="47"/>
  <c r="AY120" i="47"/>
  <c r="AS120" i="47"/>
  <c r="AU120" i="47" s="1"/>
  <c r="AW120" i="47" s="1"/>
  <c r="F124" i="54"/>
  <c r="P124" i="54" s="1"/>
  <c r="AU117" i="57"/>
  <c r="AW117" i="57" s="1"/>
  <c r="D122" i="46"/>
  <c r="B123" i="46"/>
  <c r="AP117" i="55"/>
  <c r="F121" i="58"/>
  <c r="S122" i="56"/>
  <c r="I123" i="56"/>
  <c r="AS118" i="57"/>
  <c r="AO129" i="46"/>
  <c r="K121" i="57"/>
  <c r="A122" i="57"/>
  <c r="Z121" i="57"/>
  <c r="E121" i="57" s="1"/>
  <c r="N121" i="57"/>
  <c r="G121" i="57"/>
  <c r="H121" i="57"/>
  <c r="V121" i="57"/>
  <c r="W121" i="57" s="1"/>
  <c r="Y121" i="57" s="1"/>
  <c r="M121" i="57"/>
  <c r="J121" i="57"/>
  <c r="U120" i="57"/>
  <c r="AA120" i="57" s="1"/>
  <c r="X121" i="57"/>
  <c r="AO118" i="55"/>
  <c r="AM118" i="56"/>
  <c r="AP118" i="56" s="1"/>
  <c r="AF120" i="58"/>
  <c r="AG120" i="58"/>
  <c r="AS120" i="58" s="1"/>
  <c r="AJ120" i="58"/>
  <c r="AT120" i="58" s="1"/>
  <c r="AE120" i="58"/>
  <c r="AH120" i="58"/>
  <c r="AI120" i="58"/>
  <c r="AK120" i="58"/>
  <c r="AC120" i="58"/>
  <c r="AD120" i="58"/>
  <c r="AR120" i="58" s="1"/>
  <c r="AU118" i="57"/>
  <c r="AG120" i="57"/>
  <c r="AJ120" i="57"/>
  <c r="AC120" i="57"/>
  <c r="AD120" i="57"/>
  <c r="AR120" i="57" s="1"/>
  <c r="AE120" i="57"/>
  <c r="AM120" i="57" s="1"/>
  <c r="AF120" i="57"/>
  <c r="AK120" i="57"/>
  <c r="AH120" i="57"/>
  <c r="AI120" i="57"/>
  <c r="I123" i="57"/>
  <c r="S122" i="57"/>
  <c r="AH130" i="46"/>
  <c r="AD130" i="46"/>
  <c r="AM130" i="46" s="1"/>
  <c r="AF130" i="46"/>
  <c r="AS130" i="46" s="1"/>
  <c r="AG130" i="46"/>
  <c r="AI130" i="46"/>
  <c r="AJ130" i="46"/>
  <c r="AO130" i="46" s="1"/>
  <c r="AK130" i="46"/>
  <c r="AE130" i="46"/>
  <c r="AC130" i="46"/>
  <c r="N132" i="46"/>
  <c r="R132" i="46" s="1"/>
  <c r="U131" i="46"/>
  <c r="AA131" i="46" s="1"/>
  <c r="H132" i="46"/>
  <c r="K132" i="46"/>
  <c r="Z132" i="46"/>
  <c r="E132" i="46" s="1"/>
  <c r="A133" i="46"/>
  <c r="M132" i="46"/>
  <c r="V132" i="46"/>
  <c r="W132" i="46" s="1"/>
  <c r="X132" i="46"/>
  <c r="G132" i="46"/>
  <c r="J132" i="46"/>
  <c r="R131" i="46"/>
  <c r="D125" i="56"/>
  <c r="B126" i="56"/>
  <c r="AW117" i="55"/>
  <c r="AS118" i="56"/>
  <c r="AO118" i="57"/>
  <c r="AP118" i="57" s="1"/>
  <c r="AY118" i="57"/>
  <c r="AS129" i="46"/>
  <c r="AT118" i="55"/>
  <c r="AM120" i="47"/>
  <c r="AP120" i="47" s="1"/>
  <c r="AH119" i="57"/>
  <c r="AI119" i="57"/>
  <c r="AJ119" i="57"/>
  <c r="AT119" i="57" s="1"/>
  <c r="AC119" i="57"/>
  <c r="AK119" i="57"/>
  <c r="AD119" i="57"/>
  <c r="AE119" i="57"/>
  <c r="AM119" i="57" s="1"/>
  <c r="AF119" i="57"/>
  <c r="AG119" i="57"/>
  <c r="AR119" i="47"/>
  <c r="AU119" i="47" s="1"/>
  <c r="F120" i="55"/>
  <c r="Q121" i="47"/>
  <c r="R121" i="47"/>
  <c r="F131" i="46"/>
  <c r="AY118" i="56"/>
  <c r="B123" i="54"/>
  <c r="D122" i="54"/>
  <c r="AW119" i="58"/>
  <c r="S124" i="47"/>
  <c r="I125" i="47"/>
  <c r="R120" i="56"/>
  <c r="AY119" i="47"/>
  <c r="AO119" i="47"/>
  <c r="AP119" i="47" s="1"/>
  <c r="I124" i="55"/>
  <c r="S123" i="55"/>
  <c r="AS118" i="55"/>
  <c r="AT120" i="47"/>
  <c r="Q120" i="57"/>
  <c r="G121" i="55"/>
  <c r="U120" i="55"/>
  <c r="AA120" i="55" s="1"/>
  <c r="H121" i="55"/>
  <c r="K121" i="55"/>
  <c r="A122" i="55"/>
  <c r="M121" i="55"/>
  <c r="X121" i="55"/>
  <c r="J121" i="55"/>
  <c r="N121" i="55"/>
  <c r="V121" i="55"/>
  <c r="W121" i="55" s="1"/>
  <c r="Z121" i="55"/>
  <c r="E121" i="55" s="1"/>
  <c r="Y121" i="47"/>
  <c r="F121" i="47" s="1"/>
  <c r="J122" i="47"/>
  <c r="V122" i="47"/>
  <c r="W122" i="47" s="1"/>
  <c r="M122" i="47"/>
  <c r="X122" i="47"/>
  <c r="K122" i="47"/>
  <c r="Z122" i="47"/>
  <c r="E122" i="47" s="1"/>
  <c r="A123" i="47"/>
  <c r="N122" i="47"/>
  <c r="U121" i="47"/>
  <c r="AA121" i="47" s="1"/>
  <c r="H122" i="47"/>
  <c r="G122" i="47"/>
  <c r="AR118" i="56"/>
  <c r="AU118" i="56" s="1"/>
  <c r="AW118" i="56" s="1"/>
  <c r="D122" i="55"/>
  <c r="B123" i="55"/>
  <c r="AT118" i="57"/>
  <c r="AR129" i="46"/>
  <c r="AU129" i="46" s="1"/>
  <c r="AF119" i="56"/>
  <c r="AG119" i="56"/>
  <c r="AH119" i="56"/>
  <c r="AI119" i="56"/>
  <c r="AT119" i="56" s="1"/>
  <c r="AJ119" i="56"/>
  <c r="AO119" i="56" s="1"/>
  <c r="AE119" i="56"/>
  <c r="AC119" i="56"/>
  <c r="AR119" i="56" s="1"/>
  <c r="AD119" i="56"/>
  <c r="AK119" i="56"/>
  <c r="AW117" i="56"/>
  <c r="R121" i="58"/>
  <c r="AC119" i="55"/>
  <c r="AR119" i="55" s="1"/>
  <c r="AK119" i="55"/>
  <c r="AD119" i="55"/>
  <c r="AE119" i="55"/>
  <c r="AF119" i="55"/>
  <c r="AH119" i="55"/>
  <c r="AI119" i="55"/>
  <c r="AG119" i="55"/>
  <c r="AN119" i="55" s="1"/>
  <c r="AJ119" i="55"/>
  <c r="AO119" i="55" s="1"/>
  <c r="AP129" i="46"/>
  <c r="L124" i="54"/>
  <c r="AU118" i="55"/>
  <c r="M125" i="54"/>
  <c r="E125" i="54" s="1"/>
  <c r="A126" i="54"/>
  <c r="I125" i="54"/>
  <c r="J125" i="54" s="1"/>
  <c r="K125" i="54"/>
  <c r="H124" i="54"/>
  <c r="N124" i="54" s="1"/>
  <c r="R120" i="55"/>
  <c r="AT118" i="56"/>
  <c r="AF121" i="47" l="1"/>
  <c r="AH121" i="47"/>
  <c r="AJ121" i="47"/>
  <c r="AK121" i="47"/>
  <c r="AC121" i="47"/>
  <c r="AD121" i="47"/>
  <c r="AG121" i="47"/>
  <c r="AS121" i="47" s="1"/>
  <c r="AI121" i="47"/>
  <c r="AE121" i="47"/>
  <c r="AM121" i="47" s="1"/>
  <c r="AY119" i="55"/>
  <c r="R121" i="55"/>
  <c r="AH131" i="46"/>
  <c r="AD131" i="46"/>
  <c r="AM131" i="46" s="1"/>
  <c r="AI131" i="46"/>
  <c r="AT131" i="46" s="1"/>
  <c r="AJ131" i="46"/>
  <c r="AK131" i="46"/>
  <c r="AY131" i="46" s="1"/>
  <c r="AC131" i="46"/>
  <c r="AR131" i="46" s="1"/>
  <c r="AG131" i="46"/>
  <c r="AE131" i="46"/>
  <c r="AF131" i="46"/>
  <c r="AS131" i="46" s="1"/>
  <c r="AR119" i="57"/>
  <c r="AN130" i="46"/>
  <c r="AP130" i="46" s="1"/>
  <c r="AO120" i="57"/>
  <c r="AY120" i="57"/>
  <c r="Q121" i="57"/>
  <c r="F121" i="56"/>
  <c r="U122" i="58"/>
  <c r="AA122" i="58" s="1"/>
  <c r="H123" i="58"/>
  <c r="M123" i="58"/>
  <c r="Q123" i="58" s="1"/>
  <c r="X123" i="58"/>
  <c r="G123" i="58"/>
  <c r="J123" i="58"/>
  <c r="Z123" i="58"/>
  <c r="E123" i="58" s="1"/>
  <c r="K123" i="58"/>
  <c r="N123" i="58"/>
  <c r="V123" i="58"/>
  <c r="W123" i="58" s="1"/>
  <c r="A124" i="58"/>
  <c r="M126" i="54"/>
  <c r="E126" i="54" s="1"/>
  <c r="F126" i="54" s="1"/>
  <c r="P126" i="54" s="1"/>
  <c r="A127" i="54"/>
  <c r="I126" i="54"/>
  <c r="J126" i="54" s="1"/>
  <c r="L126" i="54" s="1"/>
  <c r="H125" i="54"/>
  <c r="N125" i="54" s="1"/>
  <c r="K126" i="54"/>
  <c r="AN119" i="56"/>
  <c r="Y122" i="47"/>
  <c r="Q121" i="55"/>
  <c r="AJ120" i="55"/>
  <c r="AO120" i="55" s="1"/>
  <c r="AC120" i="55"/>
  <c r="AR120" i="55" s="1"/>
  <c r="AK120" i="55"/>
  <c r="AY120" i="55" s="1"/>
  <c r="AD120" i="55"/>
  <c r="AM120" i="55" s="1"/>
  <c r="AE120" i="55"/>
  <c r="AG120" i="55"/>
  <c r="AH120" i="55"/>
  <c r="AF120" i="55"/>
  <c r="AS120" i="55" s="1"/>
  <c r="AI120" i="55"/>
  <c r="AT120" i="55" s="1"/>
  <c r="Y132" i="46"/>
  <c r="AR130" i="46"/>
  <c r="S125" i="58"/>
  <c r="I126" i="58"/>
  <c r="AS119" i="56"/>
  <c r="AU119" i="56" s="1"/>
  <c r="AW119" i="56" s="1"/>
  <c r="N122" i="55"/>
  <c r="G122" i="55"/>
  <c r="U121" i="55"/>
  <c r="AA121" i="55" s="1"/>
  <c r="H122" i="55"/>
  <c r="J122" i="55"/>
  <c r="V122" i="55"/>
  <c r="W122" i="55" s="1"/>
  <c r="K122" i="55"/>
  <c r="A123" i="55"/>
  <c r="M122" i="55"/>
  <c r="Q122" i="55" s="1"/>
  <c r="X122" i="55"/>
  <c r="Z122" i="55"/>
  <c r="E122" i="55" s="1"/>
  <c r="AW119" i="47"/>
  <c r="Q132" i="46"/>
  <c r="AO120" i="58"/>
  <c r="AY120" i="58"/>
  <c r="R121" i="57"/>
  <c r="AE121" i="58"/>
  <c r="AM121" i="58" s="1"/>
  <c r="AF121" i="58"/>
  <c r="AI121" i="58"/>
  <c r="AC121" i="58"/>
  <c r="AD121" i="58"/>
  <c r="AG121" i="58"/>
  <c r="AH121" i="58"/>
  <c r="AN121" i="58" s="1"/>
  <c r="AJ121" i="58"/>
  <c r="AT121" i="58" s="1"/>
  <c r="AK121" i="58"/>
  <c r="R121" i="56"/>
  <c r="AT119" i="55"/>
  <c r="AY119" i="56"/>
  <c r="AS119" i="55"/>
  <c r="AU119" i="55" s="1"/>
  <c r="AW119" i="55" s="1"/>
  <c r="AM119" i="56"/>
  <c r="AP119" i="56" s="1"/>
  <c r="AW129" i="46"/>
  <c r="R122" i="47"/>
  <c r="S124" i="55"/>
  <c r="I125" i="55"/>
  <c r="AS119" i="57"/>
  <c r="AN119" i="57"/>
  <c r="D126" i="56"/>
  <c r="B127" i="56"/>
  <c r="N133" i="46"/>
  <c r="U132" i="46"/>
  <c r="AA132" i="46" s="1"/>
  <c r="H133" i="46"/>
  <c r="V133" i="46"/>
  <c r="W133" i="46" s="1"/>
  <c r="G133" i="46"/>
  <c r="J133" i="46"/>
  <c r="K133" i="46"/>
  <c r="A134" i="46"/>
  <c r="M133" i="46"/>
  <c r="X133" i="46"/>
  <c r="Z133" i="46"/>
  <c r="E133" i="46" s="1"/>
  <c r="AY130" i="46"/>
  <c r="S123" i="57"/>
  <c r="I124" i="57"/>
  <c r="AT120" i="57"/>
  <c r="F121" i="57"/>
  <c r="AE120" i="56"/>
  <c r="AF120" i="56"/>
  <c r="AS120" i="56" s="1"/>
  <c r="AG120" i="56"/>
  <c r="AN120" i="56" s="1"/>
  <c r="AH120" i="56"/>
  <c r="AI120" i="56"/>
  <c r="AD120" i="56"/>
  <c r="AM120" i="56" s="1"/>
  <c r="AK120" i="56"/>
  <c r="AY120" i="56" s="1"/>
  <c r="AJ120" i="56"/>
  <c r="AC120" i="56"/>
  <c r="Y122" i="58"/>
  <c r="F122" i="58" s="1"/>
  <c r="AO119" i="57"/>
  <c r="AY119" i="57"/>
  <c r="L125" i="54"/>
  <c r="F125" i="54" s="1"/>
  <c r="P125" i="54" s="1"/>
  <c r="AU120" i="58"/>
  <c r="S123" i="56"/>
  <c r="I124" i="56"/>
  <c r="K123" i="47"/>
  <c r="A124" i="47"/>
  <c r="N123" i="47"/>
  <c r="G123" i="47"/>
  <c r="V123" i="47"/>
  <c r="W123" i="47" s="1"/>
  <c r="J123" i="47"/>
  <c r="M123" i="47"/>
  <c r="Q123" i="47" s="1"/>
  <c r="Z123" i="47"/>
  <c r="E123" i="47" s="1"/>
  <c r="H123" i="47"/>
  <c r="X123" i="47"/>
  <c r="U122" i="47"/>
  <c r="AA122" i="47" s="1"/>
  <c r="B124" i="54"/>
  <c r="D123" i="54"/>
  <c r="F132" i="46"/>
  <c r="AS120" i="57"/>
  <c r="AU120" i="57" s="1"/>
  <c r="AN120" i="58"/>
  <c r="J122" i="57"/>
  <c r="V122" i="57"/>
  <c r="W122" i="57" s="1"/>
  <c r="N122" i="57"/>
  <c r="G122" i="57"/>
  <c r="U121" i="57"/>
  <c r="AA121" i="57" s="1"/>
  <c r="H122" i="57"/>
  <c r="X122" i="57"/>
  <c r="M122" i="57"/>
  <c r="Z122" i="57"/>
  <c r="E122" i="57" s="1"/>
  <c r="A123" i="57"/>
  <c r="K122" i="57"/>
  <c r="D123" i="46"/>
  <c r="B124" i="46"/>
  <c r="Q121" i="56"/>
  <c r="S125" i="47"/>
  <c r="I126" i="47"/>
  <c r="AW118" i="57"/>
  <c r="Q122" i="47"/>
  <c r="AM119" i="55"/>
  <c r="AP119" i="55" s="1"/>
  <c r="D123" i="55"/>
  <c r="B124" i="55"/>
  <c r="F122" i="47"/>
  <c r="Y121" i="55"/>
  <c r="F121" i="55" s="1"/>
  <c r="AP119" i="57"/>
  <c r="AT130" i="46"/>
  <c r="AN120" i="57"/>
  <c r="AP120" i="57" s="1"/>
  <c r="AM120" i="58"/>
  <c r="AP118" i="55"/>
  <c r="AW118" i="55" s="1"/>
  <c r="U121" i="56"/>
  <c r="AA121" i="56" s="1"/>
  <c r="H122" i="56"/>
  <c r="J122" i="56"/>
  <c r="V122" i="56"/>
  <c r="W122" i="56" s="1"/>
  <c r="Y122" i="56" s="1"/>
  <c r="K122" i="56"/>
  <c r="A123" i="56"/>
  <c r="M122" i="56"/>
  <c r="X122" i="56"/>
  <c r="G122" i="56"/>
  <c r="N122" i="56"/>
  <c r="R122" i="56" s="1"/>
  <c r="Z122" i="56"/>
  <c r="E122" i="56" s="1"/>
  <c r="F122" i="56" s="1"/>
  <c r="AI121" i="55" l="1"/>
  <c r="AT121" i="55" s="1"/>
  <c r="AJ121" i="55"/>
  <c r="AO121" i="55" s="1"/>
  <c r="AC121" i="55"/>
  <c r="AK121" i="55"/>
  <c r="AD121" i="55"/>
  <c r="AF121" i="55"/>
  <c r="AG121" i="55"/>
  <c r="AN121" i="55" s="1"/>
  <c r="AE121" i="55"/>
  <c r="AH121" i="55"/>
  <c r="AW120" i="57"/>
  <c r="AD122" i="58"/>
  <c r="AE122" i="58"/>
  <c r="AM122" i="58" s="1"/>
  <c r="AH122" i="58"/>
  <c r="AN122" i="58" s="1"/>
  <c r="AC122" i="58"/>
  <c r="AF122" i="58"/>
  <c r="AG122" i="58"/>
  <c r="AI122" i="58"/>
  <c r="AJ122" i="58"/>
  <c r="AT122" i="58" s="1"/>
  <c r="AK122" i="58"/>
  <c r="AC122" i="56"/>
  <c r="AK122" i="56"/>
  <c r="AD122" i="56"/>
  <c r="AE122" i="56"/>
  <c r="AF122" i="56"/>
  <c r="AG122" i="56"/>
  <c r="AN122" i="56" s="1"/>
  <c r="AJ122" i="56"/>
  <c r="AO122" i="56" s="1"/>
  <c r="AH122" i="56"/>
  <c r="AI122" i="56"/>
  <c r="AE122" i="47"/>
  <c r="AM122" i="47" s="1"/>
  <c r="AG122" i="47"/>
  <c r="AS122" i="47" s="1"/>
  <c r="AK122" i="47"/>
  <c r="AD122" i="47"/>
  <c r="AR122" i="47" s="1"/>
  <c r="AF122" i="47"/>
  <c r="AI122" i="47"/>
  <c r="AJ122" i="47"/>
  <c r="AC122" i="47"/>
  <c r="AH122" i="47"/>
  <c r="S126" i="47"/>
  <c r="I127" i="47"/>
  <c r="Q122" i="57"/>
  <c r="S124" i="56"/>
  <c r="I125" i="56"/>
  <c r="AO120" i="56"/>
  <c r="AF121" i="57"/>
  <c r="AI121" i="57"/>
  <c r="AC121" i="57"/>
  <c r="AD121" i="57"/>
  <c r="AE121" i="57"/>
  <c r="AM121" i="57" s="1"/>
  <c r="AG121" i="57"/>
  <c r="AH121" i="57"/>
  <c r="AJ121" i="57"/>
  <c r="AK121" i="57"/>
  <c r="N134" i="46"/>
  <c r="R134" i="46" s="1"/>
  <c r="U133" i="46"/>
  <c r="AA133" i="46" s="1"/>
  <c r="H134" i="46"/>
  <c r="V134" i="46"/>
  <c r="W134" i="46" s="1"/>
  <c r="G134" i="46"/>
  <c r="J134" i="46"/>
  <c r="X134" i="46"/>
  <c r="K134" i="46"/>
  <c r="Z134" i="46"/>
  <c r="E134" i="46" s="1"/>
  <c r="A135" i="46"/>
  <c r="M134" i="46"/>
  <c r="Q134" i="46" s="1"/>
  <c r="D127" i="56"/>
  <c r="B128" i="56"/>
  <c r="AY121" i="58"/>
  <c r="AO121" i="58"/>
  <c r="AP121" i="58"/>
  <c r="R122" i="55"/>
  <c r="AU120" i="55"/>
  <c r="AW120" i="55" s="1"/>
  <c r="A128" i="54"/>
  <c r="H126" i="54"/>
  <c r="N126" i="54" s="1"/>
  <c r="K127" i="54"/>
  <c r="M127" i="54"/>
  <c r="E127" i="54" s="1"/>
  <c r="I127" i="54"/>
  <c r="J127" i="54" s="1"/>
  <c r="AO131" i="46"/>
  <c r="AH132" i="46"/>
  <c r="AD132" i="46"/>
  <c r="AM132" i="46" s="1"/>
  <c r="AK132" i="46"/>
  <c r="AC132" i="46"/>
  <c r="AE132" i="46"/>
  <c r="AF132" i="46"/>
  <c r="AI132" i="46"/>
  <c r="AG132" i="46"/>
  <c r="AJ132" i="46"/>
  <c r="AO132" i="46" s="1"/>
  <c r="AW120" i="58"/>
  <c r="AP120" i="56"/>
  <c r="S124" i="57"/>
  <c r="I125" i="57"/>
  <c r="G124" i="58"/>
  <c r="U123" i="58"/>
  <c r="AA123" i="58" s="1"/>
  <c r="H124" i="58"/>
  <c r="K124" i="58"/>
  <c r="V124" i="58"/>
  <c r="W124" i="58" s="1"/>
  <c r="Y124" i="58" s="1"/>
  <c r="X124" i="58"/>
  <c r="A125" i="58"/>
  <c r="J124" i="58"/>
  <c r="Z124" i="58"/>
  <c r="E124" i="58" s="1"/>
  <c r="M124" i="58"/>
  <c r="Q124" i="58" s="1"/>
  <c r="N124" i="58"/>
  <c r="AU119" i="57"/>
  <c r="AW119" i="57" s="1"/>
  <c r="AP131" i="46"/>
  <c r="AR121" i="47"/>
  <c r="M123" i="55"/>
  <c r="X123" i="55"/>
  <c r="N123" i="55"/>
  <c r="G123" i="55"/>
  <c r="J123" i="55"/>
  <c r="V123" i="55"/>
  <c r="W123" i="55" s="1"/>
  <c r="Y123" i="55" s="1"/>
  <c r="U122" i="55"/>
  <c r="AA122" i="55" s="1"/>
  <c r="H123" i="55"/>
  <c r="K123" i="55"/>
  <c r="A124" i="55"/>
  <c r="Z123" i="55"/>
  <c r="E123" i="55" s="1"/>
  <c r="Y123" i="47"/>
  <c r="F123" i="47" s="1"/>
  <c r="AT120" i="56"/>
  <c r="AS121" i="58"/>
  <c r="Y122" i="55"/>
  <c r="F122" i="55" s="1"/>
  <c r="Y123" i="58"/>
  <c r="D124" i="55"/>
  <c r="B125" i="55"/>
  <c r="Q122" i="56"/>
  <c r="AP120" i="58"/>
  <c r="D124" i="46"/>
  <c r="B125" i="46"/>
  <c r="G123" i="56"/>
  <c r="U122" i="56"/>
  <c r="AA122" i="56" s="1"/>
  <c r="H123" i="56"/>
  <c r="J123" i="56"/>
  <c r="V123" i="56"/>
  <c r="W123" i="56" s="1"/>
  <c r="K123" i="56"/>
  <c r="A124" i="56"/>
  <c r="M123" i="56"/>
  <c r="N123" i="56"/>
  <c r="R123" i="56" s="1"/>
  <c r="X123" i="56"/>
  <c r="Z123" i="56"/>
  <c r="E123" i="56" s="1"/>
  <c r="D124" i="54"/>
  <c r="B125" i="54"/>
  <c r="Y133" i="46"/>
  <c r="I126" i="55"/>
  <c r="S125" i="55"/>
  <c r="AR121" i="58"/>
  <c r="AU121" i="58" s="1"/>
  <c r="AW121" i="58" s="1"/>
  <c r="S126" i="58"/>
  <c r="I127" i="58"/>
  <c r="AN120" i="55"/>
  <c r="R123" i="58"/>
  <c r="AO121" i="47"/>
  <c r="AY121" i="47"/>
  <c r="R122" i="57"/>
  <c r="R123" i="47"/>
  <c r="F133" i="46"/>
  <c r="AD121" i="56"/>
  <c r="AM121" i="56" s="1"/>
  <c r="AE121" i="56"/>
  <c r="AF121" i="56"/>
  <c r="AG121" i="56"/>
  <c r="AH121" i="56"/>
  <c r="AC121" i="56"/>
  <c r="AR121" i="56" s="1"/>
  <c r="AK121" i="56"/>
  <c r="AY121" i="56" s="1"/>
  <c r="AI121" i="56"/>
  <c r="AJ121" i="56"/>
  <c r="AN131" i="46"/>
  <c r="AT121" i="47"/>
  <c r="M123" i="57"/>
  <c r="X123" i="57"/>
  <c r="G123" i="57"/>
  <c r="V123" i="57"/>
  <c r="W123" i="57" s="1"/>
  <c r="Y123" i="57" s="1"/>
  <c r="U122" i="57"/>
  <c r="AA122" i="57" s="1"/>
  <c r="H123" i="57"/>
  <c r="J123" i="57"/>
  <c r="K123" i="57"/>
  <c r="Z123" i="57"/>
  <c r="E123" i="57" s="1"/>
  <c r="A124" i="57"/>
  <c r="N123" i="57"/>
  <c r="R123" i="57" s="1"/>
  <c r="Y122" i="57"/>
  <c r="F122" i="57" s="1"/>
  <c r="U123" i="47"/>
  <c r="AA123" i="47" s="1"/>
  <c r="H124" i="47"/>
  <c r="J124" i="47"/>
  <c r="V124" i="47"/>
  <c r="W124" i="47" s="1"/>
  <c r="G124" i="47"/>
  <c r="X124" i="47"/>
  <c r="M124" i="47"/>
  <c r="Q124" i="47" s="1"/>
  <c r="Z124" i="47"/>
  <c r="E124" i="47" s="1"/>
  <c r="N124" i="47"/>
  <c r="K124" i="47"/>
  <c r="A125" i="47"/>
  <c r="AP120" i="55"/>
  <c r="F123" i="58"/>
  <c r="AU131" i="46"/>
  <c r="AN121" i="47"/>
  <c r="AP121" i="47" s="1"/>
  <c r="AR120" i="56"/>
  <c r="AU120" i="56" s="1"/>
  <c r="AW120" i="56" s="1"/>
  <c r="Q133" i="46"/>
  <c r="R133" i="46"/>
  <c r="AU130" i="46"/>
  <c r="AW130" i="46" s="1"/>
  <c r="AH122" i="55" l="1"/>
  <c r="AI122" i="55"/>
  <c r="AT122" i="55" s="1"/>
  <c r="AJ122" i="55"/>
  <c r="AC122" i="55"/>
  <c r="AK122" i="55"/>
  <c r="AE122" i="55"/>
  <c r="AF122" i="55"/>
  <c r="AS122" i="55" s="1"/>
  <c r="AG122" i="55"/>
  <c r="AD122" i="55"/>
  <c r="AE122" i="57"/>
  <c r="AH122" i="57"/>
  <c r="AD122" i="57"/>
  <c r="AR122" i="57" s="1"/>
  <c r="AF122" i="57"/>
  <c r="AG122" i="57"/>
  <c r="AS122" i="57" s="1"/>
  <c r="AI122" i="57"/>
  <c r="AJ122" i="57"/>
  <c r="AC122" i="57"/>
  <c r="AK122" i="57"/>
  <c r="AD123" i="47"/>
  <c r="AF123" i="47"/>
  <c r="AC123" i="47"/>
  <c r="AG123" i="47"/>
  <c r="AS123" i="47" s="1"/>
  <c r="AH123" i="47"/>
  <c r="AN123" i="47" s="1"/>
  <c r="AJ123" i="47"/>
  <c r="AT123" i="47" s="1"/>
  <c r="AK123" i="47"/>
  <c r="AE123" i="47"/>
  <c r="AM123" i="47" s="1"/>
  <c r="AI123" i="47"/>
  <c r="N135" i="46"/>
  <c r="U134" i="46"/>
  <c r="AA134" i="46" s="1"/>
  <c r="H135" i="46"/>
  <c r="G135" i="46"/>
  <c r="J135" i="46"/>
  <c r="X135" i="46"/>
  <c r="K135" i="46"/>
  <c r="Z135" i="46"/>
  <c r="E135" i="46" s="1"/>
  <c r="A136" i="46"/>
  <c r="M135" i="46"/>
  <c r="V135" i="46"/>
  <c r="W135" i="46" s="1"/>
  <c r="Y135" i="46" s="1"/>
  <c r="R124" i="47"/>
  <c r="AT121" i="56"/>
  <c r="AH133" i="46"/>
  <c r="AD133" i="46"/>
  <c r="AC133" i="46"/>
  <c r="AE133" i="46"/>
  <c r="AF133" i="46"/>
  <c r="AG133" i="46"/>
  <c r="AN133" i="46" s="1"/>
  <c r="AI133" i="46"/>
  <c r="AT133" i="46" s="1"/>
  <c r="AJ133" i="46"/>
  <c r="AK133" i="46"/>
  <c r="AU121" i="47"/>
  <c r="AW121" i="47" s="1"/>
  <c r="AY132" i="46"/>
  <c r="H127" i="54"/>
  <c r="N127" i="54" s="1"/>
  <c r="K128" i="54"/>
  <c r="A129" i="54"/>
  <c r="I128" i="54"/>
  <c r="J128" i="54" s="1"/>
  <c r="L128" i="54" s="1"/>
  <c r="M128" i="54"/>
  <c r="E128" i="54" s="1"/>
  <c r="AR121" i="57"/>
  <c r="AS122" i="56"/>
  <c r="AS122" i="58"/>
  <c r="AC123" i="58"/>
  <c r="AK123" i="58"/>
  <c r="AD123" i="58"/>
  <c r="AR123" i="58" s="1"/>
  <c r="AU123" i="58" s="1"/>
  <c r="AG123" i="58"/>
  <c r="AS123" i="58" s="1"/>
  <c r="AJ123" i="58"/>
  <c r="AT123" i="58" s="1"/>
  <c r="AE123" i="58"/>
  <c r="AF123" i="58"/>
  <c r="AH123" i="58"/>
  <c r="AN123" i="58" s="1"/>
  <c r="AI123" i="58"/>
  <c r="U123" i="57"/>
  <c r="AA123" i="57" s="1"/>
  <c r="H124" i="57"/>
  <c r="K124" i="57"/>
  <c r="A125" i="57"/>
  <c r="G124" i="57"/>
  <c r="V124" i="57"/>
  <c r="W124" i="57" s="1"/>
  <c r="X124" i="57"/>
  <c r="J124" i="57"/>
  <c r="M124" i="57"/>
  <c r="Q124" i="57" s="1"/>
  <c r="Z124" i="57"/>
  <c r="E124" i="57" s="1"/>
  <c r="N124" i="57"/>
  <c r="I127" i="55"/>
  <c r="S126" i="55"/>
  <c r="G124" i="56"/>
  <c r="U123" i="56"/>
  <c r="AA123" i="56" s="1"/>
  <c r="H124" i="56"/>
  <c r="J124" i="56"/>
  <c r="V124" i="56"/>
  <c r="W124" i="56" s="1"/>
  <c r="Y124" i="56" s="1"/>
  <c r="N124" i="56"/>
  <c r="K124" i="56"/>
  <c r="A125" i="56"/>
  <c r="M124" i="56"/>
  <c r="X124" i="56"/>
  <c r="Z124" i="56"/>
  <c r="E124" i="56" s="1"/>
  <c r="R124" i="58"/>
  <c r="AN132" i="46"/>
  <c r="AO121" i="57"/>
  <c r="AY121" i="57"/>
  <c r="AN122" i="47"/>
  <c r="AP122" i="47" s="1"/>
  <c r="AY122" i="56"/>
  <c r="AM121" i="55"/>
  <c r="AP121" i="55" s="1"/>
  <c r="AY122" i="47"/>
  <c r="AO122" i="47"/>
  <c r="AS121" i="55"/>
  <c r="F123" i="57"/>
  <c r="Q123" i="57"/>
  <c r="AN121" i="56"/>
  <c r="AT132" i="46"/>
  <c r="L127" i="54"/>
  <c r="AT121" i="57"/>
  <c r="AT122" i="56"/>
  <c r="AR122" i="56"/>
  <c r="AP122" i="58"/>
  <c r="AY121" i="55"/>
  <c r="Y124" i="47"/>
  <c r="AS121" i="56"/>
  <c r="D125" i="54"/>
  <c r="B126" i="54"/>
  <c r="Y123" i="56"/>
  <c r="F123" i="56" s="1"/>
  <c r="F123" i="55"/>
  <c r="R123" i="55"/>
  <c r="F124" i="58"/>
  <c r="AS132" i="46"/>
  <c r="F127" i="54"/>
  <c r="P127" i="54" s="1"/>
  <c r="AN121" i="57"/>
  <c r="S125" i="56"/>
  <c r="I126" i="56"/>
  <c r="AT122" i="47"/>
  <c r="AU122" i="47" s="1"/>
  <c r="AW122" i="47" s="1"/>
  <c r="AY122" i="58"/>
  <c r="AO122" i="58"/>
  <c r="AR122" i="58"/>
  <c r="AU122" i="58" s="1"/>
  <c r="AR121" i="55"/>
  <c r="AU121" i="55" s="1"/>
  <c r="AW121" i="55" s="1"/>
  <c r="F124" i="47"/>
  <c r="S127" i="47"/>
  <c r="I128" i="47"/>
  <c r="Q123" i="56"/>
  <c r="AM122" i="56"/>
  <c r="AP122" i="56" s="1"/>
  <c r="G125" i="47"/>
  <c r="V125" i="47"/>
  <c r="W125" i="47" s="1"/>
  <c r="J125" i="47"/>
  <c r="X125" i="47"/>
  <c r="K125" i="47"/>
  <c r="A126" i="47"/>
  <c r="N125" i="47"/>
  <c r="M125" i="47"/>
  <c r="U124" i="47"/>
  <c r="AA124" i="47" s="1"/>
  <c r="H125" i="47"/>
  <c r="Z125" i="47"/>
  <c r="E125" i="47" s="1"/>
  <c r="D125" i="55"/>
  <c r="B126" i="55"/>
  <c r="K124" i="55"/>
  <c r="A125" i="55"/>
  <c r="M124" i="55"/>
  <c r="X124" i="55"/>
  <c r="N124" i="55"/>
  <c r="U123" i="55"/>
  <c r="AA123" i="55" s="1"/>
  <c r="H124" i="55"/>
  <c r="J124" i="55"/>
  <c r="V124" i="55"/>
  <c r="W124" i="55" s="1"/>
  <c r="Y124" i="55" s="1"/>
  <c r="G124" i="55"/>
  <c r="Z124" i="55"/>
  <c r="E124" i="55" s="1"/>
  <c r="I126" i="57"/>
  <c r="S125" i="57"/>
  <c r="D128" i="56"/>
  <c r="B129" i="56"/>
  <c r="AS121" i="57"/>
  <c r="AP132" i="46"/>
  <c r="AW131" i="46"/>
  <c r="AU121" i="56"/>
  <c r="D125" i="46"/>
  <c r="B126" i="46"/>
  <c r="AO121" i="56"/>
  <c r="AP121" i="56"/>
  <c r="S127" i="58"/>
  <c r="I128" i="58"/>
  <c r="Q123" i="55"/>
  <c r="Z125" i="58"/>
  <c r="E125" i="58" s="1"/>
  <c r="G125" i="58"/>
  <c r="U124" i="58"/>
  <c r="AA124" i="58" s="1"/>
  <c r="J125" i="58"/>
  <c r="X125" i="58"/>
  <c r="K125" i="58"/>
  <c r="A126" i="58"/>
  <c r="M125" i="58"/>
  <c r="N125" i="58"/>
  <c r="H125" i="58"/>
  <c r="V125" i="58"/>
  <c r="W125" i="58" s="1"/>
  <c r="AR132" i="46"/>
  <c r="AU132" i="46" s="1"/>
  <c r="Y134" i="46"/>
  <c r="F134" i="46" s="1"/>
  <c r="AP121" i="57"/>
  <c r="AJ123" i="56" l="1"/>
  <c r="AO123" i="56" s="1"/>
  <c r="AC123" i="56"/>
  <c r="AR123" i="56" s="1"/>
  <c r="AK123" i="56"/>
  <c r="AD123" i="56"/>
  <c r="AE123" i="56"/>
  <c r="AF123" i="56"/>
  <c r="AI123" i="56"/>
  <c r="AT123" i="56" s="1"/>
  <c r="AG123" i="56"/>
  <c r="AH123" i="56"/>
  <c r="AH134" i="46"/>
  <c r="AD134" i="46"/>
  <c r="AF134" i="46"/>
  <c r="AG134" i="46"/>
  <c r="AI134" i="46"/>
  <c r="AJ134" i="46"/>
  <c r="AO134" i="46" s="1"/>
  <c r="AK134" i="46"/>
  <c r="AY134" i="46" s="1"/>
  <c r="AE134" i="46"/>
  <c r="AC134" i="46"/>
  <c r="AR134" i="46" s="1"/>
  <c r="S128" i="58"/>
  <c r="I129" i="58"/>
  <c r="J125" i="55"/>
  <c r="V125" i="55"/>
  <c r="W125" i="55" s="1"/>
  <c r="Y125" i="55" s="1"/>
  <c r="K125" i="55"/>
  <c r="A126" i="55"/>
  <c r="M125" i="55"/>
  <c r="Q125" i="55" s="1"/>
  <c r="X125" i="55"/>
  <c r="N125" i="55"/>
  <c r="G125" i="55"/>
  <c r="U124" i="55"/>
  <c r="AA124" i="55" s="1"/>
  <c r="H125" i="55"/>
  <c r="Z125" i="55"/>
  <c r="E125" i="55" s="1"/>
  <c r="R125" i="47"/>
  <c r="AG123" i="55"/>
  <c r="AN123" i="55" s="1"/>
  <c r="AH123" i="55"/>
  <c r="AI123" i="55"/>
  <c r="AJ123" i="55"/>
  <c r="AD123" i="55"/>
  <c r="AE123" i="55"/>
  <c r="AC123" i="55"/>
  <c r="AF123" i="55"/>
  <c r="AK123" i="55"/>
  <c r="AU122" i="56"/>
  <c r="AW122" i="56" s="1"/>
  <c r="R124" i="56"/>
  <c r="R124" i="57"/>
  <c r="F128" i="54"/>
  <c r="P128" i="54" s="1"/>
  <c r="AO133" i="46"/>
  <c r="AT122" i="57"/>
  <c r="AN122" i="55"/>
  <c r="Z126" i="47"/>
  <c r="E126" i="47" s="1"/>
  <c r="F126" i="47" s="1"/>
  <c r="U125" i="47"/>
  <c r="AA125" i="47" s="1"/>
  <c r="H126" i="47"/>
  <c r="G126" i="47"/>
  <c r="V126" i="47"/>
  <c r="W126" i="47" s="1"/>
  <c r="Y126" i="47" s="1"/>
  <c r="K126" i="47"/>
  <c r="A127" i="47"/>
  <c r="M126" i="47"/>
  <c r="Q126" i="47" s="1"/>
  <c r="N126" i="47"/>
  <c r="X126" i="47"/>
  <c r="J126" i="47"/>
  <c r="AW132" i="46"/>
  <c r="I129" i="54"/>
  <c r="J129" i="54" s="1"/>
  <c r="L129" i="54" s="1"/>
  <c r="H128" i="54"/>
  <c r="N128" i="54" s="1"/>
  <c r="K129" i="54"/>
  <c r="M129" i="54"/>
  <c r="E129" i="54" s="1"/>
  <c r="A130" i="54"/>
  <c r="Y125" i="58"/>
  <c r="D129" i="56"/>
  <c r="B130" i="56"/>
  <c r="AC124" i="47"/>
  <c r="AK124" i="47"/>
  <c r="AE124" i="47"/>
  <c r="AD124" i="47"/>
  <c r="AF124" i="47"/>
  <c r="AH124" i="47"/>
  <c r="AN124" i="47" s="1"/>
  <c r="AI124" i="47"/>
  <c r="AG124" i="47"/>
  <c r="AJ124" i="47"/>
  <c r="AT124" i="47" s="1"/>
  <c r="F124" i="56"/>
  <c r="AS133" i="46"/>
  <c r="Q135" i="46"/>
  <c r="AY122" i="55"/>
  <c r="S126" i="56"/>
  <c r="I127" i="56"/>
  <c r="AO123" i="58"/>
  <c r="AY123" i="58"/>
  <c r="N136" i="46"/>
  <c r="R136" i="46" s="1"/>
  <c r="U135" i="46"/>
  <c r="AA135" i="46" s="1"/>
  <c r="H136" i="46"/>
  <c r="K136" i="46"/>
  <c r="Z136" i="46"/>
  <c r="E136" i="46" s="1"/>
  <c r="M136" i="46"/>
  <c r="V136" i="46"/>
  <c r="W136" i="46" s="1"/>
  <c r="Y136" i="46" s="1"/>
  <c r="A137" i="46"/>
  <c r="X136" i="46"/>
  <c r="G136" i="46"/>
  <c r="J136" i="46"/>
  <c r="R135" i="46"/>
  <c r="AU122" i="57"/>
  <c r="AR122" i="55"/>
  <c r="AU122" i="55" s="1"/>
  <c r="I129" i="47"/>
  <c r="S128" i="47"/>
  <c r="D126" i="55"/>
  <c r="B127" i="55"/>
  <c r="D126" i="54"/>
  <c r="B127" i="54"/>
  <c r="R125" i="58"/>
  <c r="F125" i="58"/>
  <c r="D126" i="46"/>
  <c r="B127" i="46"/>
  <c r="R124" i="55"/>
  <c r="Y125" i="47"/>
  <c r="F125" i="47" s="1"/>
  <c r="AW122" i="58"/>
  <c r="Q124" i="56"/>
  <c r="Y124" i="57"/>
  <c r="F124" i="57" s="1"/>
  <c r="AR133" i="46"/>
  <c r="AU133" i="46" s="1"/>
  <c r="F135" i="46"/>
  <c r="AR123" i="47"/>
  <c r="AU123" i="47" s="1"/>
  <c r="AN122" i="57"/>
  <c r="AO122" i="55"/>
  <c r="Q125" i="58"/>
  <c r="S126" i="57"/>
  <c r="I127" i="57"/>
  <c r="AJ124" i="58"/>
  <c r="AT124" i="58" s="1"/>
  <c r="AC124" i="58"/>
  <c r="AK124" i="58"/>
  <c r="AF124" i="58"/>
  <c r="AH124" i="58"/>
  <c r="AN124" i="58" s="1"/>
  <c r="AI124" i="58"/>
  <c r="AD124" i="58"/>
  <c r="AE124" i="58"/>
  <c r="AM124" i="58" s="1"/>
  <c r="AG124" i="58"/>
  <c r="AS124" i="58" s="1"/>
  <c r="N125" i="56"/>
  <c r="R125" i="56" s="1"/>
  <c r="G125" i="56"/>
  <c r="U124" i="56"/>
  <c r="AA124" i="56" s="1"/>
  <c r="H125" i="56"/>
  <c r="M125" i="56"/>
  <c r="Q125" i="56" s="1"/>
  <c r="X125" i="56"/>
  <c r="J125" i="56"/>
  <c r="V125" i="56"/>
  <c r="W125" i="56" s="1"/>
  <c r="Y125" i="56" s="1"/>
  <c r="K125" i="56"/>
  <c r="A126" i="56"/>
  <c r="Z125" i="56"/>
  <c r="E125" i="56" s="1"/>
  <c r="AM123" i="58"/>
  <c r="AP123" i="58" s="1"/>
  <c r="AW123" i="58" s="1"/>
  <c r="AM133" i="46"/>
  <c r="AY122" i="57"/>
  <c r="AO122" i="57"/>
  <c r="AM122" i="57"/>
  <c r="AP122" i="57" s="1"/>
  <c r="N126" i="58"/>
  <c r="Z126" i="58"/>
  <c r="E126" i="58" s="1"/>
  <c r="K126" i="58"/>
  <c r="A127" i="58"/>
  <c r="M126" i="58"/>
  <c r="G126" i="58"/>
  <c r="U125" i="58"/>
  <c r="AA125" i="58" s="1"/>
  <c r="H126" i="58"/>
  <c r="V126" i="58"/>
  <c r="W126" i="58" s="1"/>
  <c r="J126" i="58"/>
  <c r="X126" i="58"/>
  <c r="AW121" i="56"/>
  <c r="F124" i="55"/>
  <c r="Q124" i="55"/>
  <c r="Q125" i="47"/>
  <c r="AD123" i="57"/>
  <c r="AR123" i="57" s="1"/>
  <c r="AG123" i="57"/>
  <c r="AF123" i="57"/>
  <c r="AH123" i="57"/>
  <c r="AN123" i="57" s="1"/>
  <c r="AI123" i="57"/>
  <c r="AJ123" i="57"/>
  <c r="AK123" i="57"/>
  <c r="AE123" i="57"/>
  <c r="AC123" i="57"/>
  <c r="S127" i="55"/>
  <c r="I128" i="55"/>
  <c r="G125" i="57"/>
  <c r="J125" i="57"/>
  <c r="V125" i="57"/>
  <c r="W125" i="57" s="1"/>
  <c r="X125" i="57"/>
  <c r="K125" i="57"/>
  <c r="A126" i="57"/>
  <c r="M125" i="57"/>
  <c r="Z125" i="57"/>
  <c r="E125" i="57" s="1"/>
  <c r="N125" i="57"/>
  <c r="R125" i="57" s="1"/>
  <c r="U124" i="57"/>
  <c r="AA124" i="57" s="1"/>
  <c r="H125" i="57"/>
  <c r="AU121" i="57"/>
  <c r="AW121" i="57" s="1"/>
  <c r="AY133" i="46"/>
  <c r="AO123" i="47"/>
  <c r="AP123" i="47" s="1"/>
  <c r="AY123" i="47"/>
  <c r="AM122" i="55"/>
  <c r="AP122" i="55" s="1"/>
  <c r="AJ125" i="47" l="1"/>
  <c r="AT125" i="47" s="1"/>
  <c r="AD125" i="47"/>
  <c r="AF125" i="47"/>
  <c r="AG125" i="47"/>
  <c r="AS125" i="47" s="1"/>
  <c r="AI125" i="47"/>
  <c r="AK125" i="47"/>
  <c r="AC125" i="47"/>
  <c r="AE125" i="47"/>
  <c r="AM125" i="47" s="1"/>
  <c r="AH125" i="47"/>
  <c r="AN125" i="47" s="1"/>
  <c r="AC124" i="57"/>
  <c r="AK124" i="57"/>
  <c r="AF124" i="57"/>
  <c r="AH124" i="57"/>
  <c r="AI124" i="57"/>
  <c r="AJ124" i="57"/>
  <c r="AT124" i="57" s="1"/>
  <c r="AG124" i="57"/>
  <c r="AD124" i="57"/>
  <c r="AR124" i="57" s="1"/>
  <c r="AE124" i="57"/>
  <c r="Q125" i="57"/>
  <c r="AS123" i="57"/>
  <c r="Y126" i="58"/>
  <c r="R126" i="58"/>
  <c r="M126" i="56"/>
  <c r="X126" i="56"/>
  <c r="N126" i="56"/>
  <c r="R126" i="56" s="1"/>
  <c r="G126" i="56"/>
  <c r="U125" i="56"/>
  <c r="AA125" i="56" s="1"/>
  <c r="H126" i="56"/>
  <c r="K126" i="56"/>
  <c r="A127" i="56"/>
  <c r="J126" i="56"/>
  <c r="V126" i="56"/>
  <c r="W126" i="56" s="1"/>
  <c r="Y126" i="56" s="1"/>
  <c r="Z126" i="56"/>
  <c r="E126" i="56" s="1"/>
  <c r="F126" i="56" s="1"/>
  <c r="AY124" i="58"/>
  <c r="AO124" i="58"/>
  <c r="AW123" i="47"/>
  <c r="D127" i="46"/>
  <c r="B128" i="46"/>
  <c r="U136" i="46"/>
  <c r="AA136" i="46" s="1"/>
  <c r="Z137" i="46"/>
  <c r="E137" i="46" s="1"/>
  <c r="G137" i="46"/>
  <c r="H137" i="46"/>
  <c r="J137" i="46"/>
  <c r="V137" i="46"/>
  <c r="W137" i="46" s="1"/>
  <c r="X137" i="46"/>
  <c r="A138" i="46"/>
  <c r="K137" i="46"/>
  <c r="M137" i="46"/>
  <c r="Q137" i="46" s="1"/>
  <c r="N137" i="46"/>
  <c r="AM124" i="47"/>
  <c r="N127" i="47"/>
  <c r="H127" i="47"/>
  <c r="V127" i="47"/>
  <c r="W127" i="47" s="1"/>
  <c r="K127" i="47"/>
  <c r="X127" i="47"/>
  <c r="M127" i="47"/>
  <c r="Q127" i="47" s="1"/>
  <c r="Z127" i="47"/>
  <c r="E127" i="47" s="1"/>
  <c r="U126" i="47"/>
  <c r="AA126" i="47" s="1"/>
  <c r="G127" i="47"/>
  <c r="A128" i="47"/>
  <c r="J127" i="47"/>
  <c r="AR123" i="55"/>
  <c r="F125" i="55"/>
  <c r="AN123" i="56"/>
  <c r="Z126" i="57"/>
  <c r="E126" i="57" s="1"/>
  <c r="K126" i="57"/>
  <c r="A127" i="57"/>
  <c r="M126" i="57"/>
  <c r="N126" i="57"/>
  <c r="R126" i="57" s="1"/>
  <c r="J126" i="57"/>
  <c r="X126" i="57"/>
  <c r="U125" i="57"/>
  <c r="AA125" i="57" s="1"/>
  <c r="G126" i="57"/>
  <c r="H126" i="57"/>
  <c r="V126" i="57"/>
  <c r="W126" i="57" s="1"/>
  <c r="AM123" i="57"/>
  <c r="AI125" i="58"/>
  <c r="AJ125" i="58"/>
  <c r="AT125" i="58" s="1"/>
  <c r="AK125" i="58"/>
  <c r="AC125" i="58"/>
  <c r="AD125" i="58"/>
  <c r="AE125" i="58"/>
  <c r="AM125" i="58" s="1"/>
  <c r="AF125" i="58"/>
  <c r="AG125" i="58"/>
  <c r="AH125" i="58"/>
  <c r="AW122" i="55"/>
  <c r="Q136" i="46"/>
  <c r="AM123" i="55"/>
  <c r="AP123" i="55" s="1"/>
  <c r="AT134" i="46"/>
  <c r="AS123" i="56"/>
  <c r="AY123" i="57"/>
  <c r="AO123" i="57"/>
  <c r="AP124" i="58"/>
  <c r="S127" i="57"/>
  <c r="I128" i="57"/>
  <c r="AW122" i="57"/>
  <c r="F136" i="46"/>
  <c r="AS124" i="47"/>
  <c r="D130" i="56"/>
  <c r="B131" i="56"/>
  <c r="AO123" i="55"/>
  <c r="I130" i="58"/>
  <c r="S129" i="58"/>
  <c r="AN134" i="46"/>
  <c r="Y125" i="57"/>
  <c r="AT123" i="57"/>
  <c r="AU123" i="57" s="1"/>
  <c r="AF124" i="55"/>
  <c r="AS124" i="55" s="1"/>
  <c r="AG124" i="55"/>
  <c r="AH124" i="55"/>
  <c r="AI124" i="55"/>
  <c r="AT124" i="55" s="1"/>
  <c r="AC124" i="55"/>
  <c r="AR124" i="55" s="1"/>
  <c r="AU124" i="55" s="1"/>
  <c r="AK124" i="55"/>
  <c r="AD124" i="55"/>
  <c r="AE124" i="55"/>
  <c r="AJ124" i="55"/>
  <c r="AO124" i="55" s="1"/>
  <c r="Q126" i="58"/>
  <c r="AR124" i="58"/>
  <c r="AU124" i="58" s="1"/>
  <c r="AW124" i="58" s="1"/>
  <c r="D127" i="54"/>
  <c r="B128" i="54"/>
  <c r="I128" i="56"/>
  <c r="S127" i="56"/>
  <c r="AT123" i="55"/>
  <c r="R125" i="55"/>
  <c r="AS134" i="46"/>
  <c r="AM123" i="56"/>
  <c r="AP123" i="56" s="1"/>
  <c r="M127" i="58"/>
  <c r="X127" i="58"/>
  <c r="N127" i="58"/>
  <c r="G127" i="58"/>
  <c r="U126" i="58"/>
  <c r="AA126" i="58" s="1"/>
  <c r="H127" i="58"/>
  <c r="V127" i="58"/>
  <c r="W127" i="58" s="1"/>
  <c r="J127" i="58"/>
  <c r="Z127" i="58"/>
  <c r="E127" i="58" s="1"/>
  <c r="K127" i="58"/>
  <c r="A128" i="58"/>
  <c r="AP133" i="46"/>
  <c r="AW133" i="46" s="1"/>
  <c r="AM134" i="46"/>
  <c r="AP134" i="46" s="1"/>
  <c r="AY123" i="56"/>
  <c r="AH135" i="46"/>
  <c r="AD135" i="46"/>
  <c r="AM135" i="46" s="1"/>
  <c r="AP135" i="46" s="1"/>
  <c r="AI135" i="46"/>
  <c r="AJ135" i="46"/>
  <c r="AO135" i="46" s="1"/>
  <c r="AK135" i="46"/>
  <c r="AC135" i="46"/>
  <c r="AG135" i="46"/>
  <c r="AN135" i="46" s="1"/>
  <c r="AE135" i="46"/>
  <c r="AF135" i="46"/>
  <c r="AI124" i="56"/>
  <c r="AT124" i="56" s="1"/>
  <c r="AJ124" i="56"/>
  <c r="AO124" i="56" s="1"/>
  <c r="AC124" i="56"/>
  <c r="AR124" i="56" s="1"/>
  <c r="AK124" i="56"/>
  <c r="AD124" i="56"/>
  <c r="AE124" i="56"/>
  <c r="AH124" i="56"/>
  <c r="AG124" i="56"/>
  <c r="AF124" i="56"/>
  <c r="AS124" i="56" s="1"/>
  <c r="B128" i="55"/>
  <c r="D127" i="55"/>
  <c r="I130" i="54"/>
  <c r="J130" i="54" s="1"/>
  <c r="L130" i="54" s="1"/>
  <c r="M130" i="54"/>
  <c r="E130" i="54" s="1"/>
  <c r="F130" i="54" s="1"/>
  <c r="P130" i="54" s="1"/>
  <c r="A131" i="54"/>
  <c r="H129" i="54"/>
  <c r="N129" i="54" s="1"/>
  <c r="K130" i="54"/>
  <c r="R126" i="47"/>
  <c r="AI126" i="47"/>
  <c r="AC126" i="47"/>
  <c r="AK126" i="47"/>
  <c r="AG126" i="47"/>
  <c r="AS126" i="47" s="1"/>
  <c r="AH126" i="47"/>
  <c r="AN126" i="47" s="1"/>
  <c r="AE126" i="47"/>
  <c r="AF126" i="47"/>
  <c r="AJ126" i="47"/>
  <c r="AT126" i="47" s="1"/>
  <c r="AD126" i="47"/>
  <c r="AY123" i="55"/>
  <c r="AU134" i="46"/>
  <c r="AU123" i="56"/>
  <c r="I130" i="47"/>
  <c r="S129" i="47"/>
  <c r="AY124" i="47"/>
  <c r="AO124" i="47"/>
  <c r="F125" i="57"/>
  <c r="S128" i="55"/>
  <c r="I129" i="55"/>
  <c r="F126" i="58"/>
  <c r="F125" i="56"/>
  <c r="AR124" i="47"/>
  <c r="AU124" i="47" s="1"/>
  <c r="F129" i="54"/>
  <c r="P129" i="54" s="1"/>
  <c r="AS123" i="55"/>
  <c r="J126" i="55"/>
  <c r="V126" i="55"/>
  <c r="W126" i="55" s="1"/>
  <c r="Y126" i="55" s="1"/>
  <c r="K126" i="55"/>
  <c r="A127" i="55"/>
  <c r="M126" i="55"/>
  <c r="X126" i="55"/>
  <c r="G126" i="55"/>
  <c r="U125" i="55"/>
  <c r="AA125" i="55" s="1"/>
  <c r="H126" i="55"/>
  <c r="N126" i="55"/>
  <c r="R126" i="55" s="1"/>
  <c r="Z126" i="55"/>
  <c r="E126" i="55" s="1"/>
  <c r="AJ125" i="57" l="1"/>
  <c r="AE125" i="57"/>
  <c r="AI125" i="57"/>
  <c r="AK125" i="57"/>
  <c r="AC125" i="57"/>
  <c r="AD125" i="57"/>
  <c r="AR125" i="57" s="1"/>
  <c r="AH125" i="57"/>
  <c r="AN125" i="57" s="1"/>
  <c r="AF125" i="57"/>
  <c r="AG125" i="57"/>
  <c r="AR126" i="47"/>
  <c r="AU126" i="47" s="1"/>
  <c r="D128" i="55"/>
  <c r="B129" i="55"/>
  <c r="AT135" i="46"/>
  <c r="F127" i="58"/>
  <c r="Q127" i="58"/>
  <c r="I129" i="57"/>
  <c r="S128" i="57"/>
  <c r="AY125" i="58"/>
  <c r="AO125" i="58"/>
  <c r="AS124" i="57"/>
  <c r="AP125" i="47"/>
  <c r="Q126" i="56"/>
  <c r="AN124" i="56"/>
  <c r="AS135" i="46"/>
  <c r="Y127" i="58"/>
  <c r="AN124" i="55"/>
  <c r="AN125" i="58"/>
  <c r="AU123" i="55"/>
  <c r="AW123" i="55" s="1"/>
  <c r="Z138" i="46"/>
  <c r="E138" i="46" s="1"/>
  <c r="F138" i="46" s="1"/>
  <c r="G138" i="46"/>
  <c r="U137" i="46"/>
  <c r="AA137" i="46" s="1"/>
  <c r="H138" i="46"/>
  <c r="J138" i="46"/>
  <c r="V138" i="46"/>
  <c r="W138" i="46" s="1"/>
  <c r="Y138" i="46" s="1"/>
  <c r="X138" i="46"/>
  <c r="A139" i="46"/>
  <c r="K138" i="46"/>
  <c r="M138" i="46"/>
  <c r="Q138" i="46" s="1"/>
  <c r="N138" i="46"/>
  <c r="D128" i="46"/>
  <c r="B129" i="46"/>
  <c r="K127" i="56"/>
  <c r="A128" i="56"/>
  <c r="M127" i="56"/>
  <c r="X127" i="56"/>
  <c r="N127" i="56"/>
  <c r="G127" i="56"/>
  <c r="J127" i="56"/>
  <c r="V127" i="56"/>
  <c r="W127" i="56" s="1"/>
  <c r="U126" i="56"/>
  <c r="AA126" i="56" s="1"/>
  <c r="H127" i="56"/>
  <c r="Z127" i="56"/>
  <c r="E127" i="56" s="1"/>
  <c r="AY125" i="47"/>
  <c r="AO125" i="47"/>
  <c r="AE125" i="55"/>
  <c r="AF125" i="55"/>
  <c r="AS125" i="55" s="1"/>
  <c r="AG125" i="55"/>
  <c r="AH125" i="55"/>
  <c r="AJ125" i="55"/>
  <c r="AC125" i="55"/>
  <c r="AK125" i="55"/>
  <c r="AY125" i="55" s="1"/>
  <c r="AI125" i="55"/>
  <c r="AT125" i="55" s="1"/>
  <c r="AD125" i="55"/>
  <c r="AM125" i="55" s="1"/>
  <c r="AM126" i="47"/>
  <c r="D131" i="56"/>
  <c r="B132" i="56"/>
  <c r="AS125" i="58"/>
  <c r="Y127" i="47"/>
  <c r="F127" i="47" s="1"/>
  <c r="AN124" i="57"/>
  <c r="Q126" i="55"/>
  <c r="AH125" i="56"/>
  <c r="AI125" i="56"/>
  <c r="AJ125" i="56"/>
  <c r="AO125" i="56" s="1"/>
  <c r="AC125" i="56"/>
  <c r="AK125" i="56"/>
  <c r="AD125" i="56"/>
  <c r="AM125" i="56" s="1"/>
  <c r="AP125" i="56" s="1"/>
  <c r="AG125" i="56"/>
  <c r="AN125" i="56" s="1"/>
  <c r="AE125" i="56"/>
  <c r="AF125" i="56"/>
  <c r="AS125" i="56" s="1"/>
  <c r="I131" i="47"/>
  <c r="S130" i="47"/>
  <c r="A132" i="54"/>
  <c r="I131" i="54"/>
  <c r="J131" i="54" s="1"/>
  <c r="K131" i="54"/>
  <c r="M131" i="54"/>
  <c r="E131" i="54" s="1"/>
  <c r="H130" i="54"/>
  <c r="N130" i="54" s="1"/>
  <c r="AP123" i="57"/>
  <c r="AW123" i="57" s="1"/>
  <c r="Q126" i="57"/>
  <c r="M128" i="47"/>
  <c r="X128" i="47"/>
  <c r="U127" i="47"/>
  <c r="AA127" i="47" s="1"/>
  <c r="N128" i="47"/>
  <c r="R128" i="47" s="1"/>
  <c r="Z128" i="47"/>
  <c r="E128" i="47" s="1"/>
  <c r="G128" i="47"/>
  <c r="A129" i="47"/>
  <c r="H128" i="47"/>
  <c r="J128" i="47"/>
  <c r="K128" i="47"/>
  <c r="V128" i="47"/>
  <c r="W128" i="47" s="1"/>
  <c r="Y128" i="47" s="1"/>
  <c r="Y137" i="46"/>
  <c r="F137" i="46" s="1"/>
  <c r="U126" i="55"/>
  <c r="AA126" i="55" s="1"/>
  <c r="H127" i="55"/>
  <c r="J127" i="55"/>
  <c r="V127" i="55"/>
  <c r="W127" i="55" s="1"/>
  <c r="K127" i="55"/>
  <c r="A128" i="55"/>
  <c r="N127" i="55"/>
  <c r="X127" i="55"/>
  <c r="M127" i="55"/>
  <c r="G127" i="55"/>
  <c r="Z127" i="55"/>
  <c r="E127" i="55" s="1"/>
  <c r="AH126" i="58"/>
  <c r="AI126" i="58"/>
  <c r="AC126" i="58"/>
  <c r="AD126" i="58"/>
  <c r="AR126" i="58" s="1"/>
  <c r="AE126" i="58"/>
  <c r="AM126" i="58" s="1"/>
  <c r="AF126" i="58"/>
  <c r="AG126" i="58"/>
  <c r="AS126" i="58" s="1"/>
  <c r="AJ126" i="58"/>
  <c r="AK126" i="58"/>
  <c r="AW123" i="56"/>
  <c r="AM124" i="56"/>
  <c r="AP124" i="56" s="1"/>
  <c r="AR135" i="46"/>
  <c r="AU135" i="46" s="1"/>
  <c r="AW135" i="46" s="1"/>
  <c r="AM124" i="55"/>
  <c r="AP124" i="55" s="1"/>
  <c r="AW124" i="55" s="1"/>
  <c r="AP125" i="58"/>
  <c r="Y126" i="57"/>
  <c r="N127" i="57"/>
  <c r="U126" i="57"/>
  <c r="AA126" i="57" s="1"/>
  <c r="H127" i="57"/>
  <c r="M127" i="57"/>
  <c r="A128" i="57"/>
  <c r="G127" i="57"/>
  <c r="V127" i="57"/>
  <c r="W127" i="57" s="1"/>
  <c r="Y127" i="57" s="1"/>
  <c r="K127" i="57"/>
  <c r="Z127" i="57"/>
  <c r="E127" i="57" s="1"/>
  <c r="F127" i="57" s="1"/>
  <c r="X127" i="57"/>
  <c r="J127" i="57"/>
  <c r="R127" i="47"/>
  <c r="AO124" i="57"/>
  <c r="AY124" i="57"/>
  <c r="I131" i="58"/>
  <c r="S130" i="58"/>
  <c r="F126" i="55"/>
  <c r="S129" i="55"/>
  <c r="I130" i="55"/>
  <c r="AW134" i="46"/>
  <c r="AO126" i="47"/>
  <c r="AY126" i="47"/>
  <c r="AY124" i="56"/>
  <c r="AY135" i="46"/>
  <c r="K128" i="58"/>
  <c r="A129" i="58"/>
  <c r="M128" i="58"/>
  <c r="Q128" i="58" s="1"/>
  <c r="X128" i="58"/>
  <c r="G128" i="58"/>
  <c r="U127" i="58"/>
  <c r="AA127" i="58" s="1"/>
  <c r="H128" i="58"/>
  <c r="V128" i="58"/>
  <c r="W128" i="58" s="1"/>
  <c r="Y128" i="58" s="1"/>
  <c r="J128" i="58"/>
  <c r="Z128" i="58"/>
  <c r="E128" i="58" s="1"/>
  <c r="N128" i="58"/>
  <c r="R128" i="58" s="1"/>
  <c r="R127" i="58"/>
  <c r="I129" i="56"/>
  <c r="S128" i="56"/>
  <c r="AY124" i="55"/>
  <c r="AI136" i="46"/>
  <c r="AJ136" i="46"/>
  <c r="AC136" i="46"/>
  <c r="AK136" i="46"/>
  <c r="AY136" i="46" s="1"/>
  <c r="AD136" i="46"/>
  <c r="AE136" i="46"/>
  <c r="AG136" i="46"/>
  <c r="AN136" i="46" s="1"/>
  <c r="AF136" i="46"/>
  <c r="AH136" i="46"/>
  <c r="AR125" i="58"/>
  <c r="AU125" i="58" s="1"/>
  <c r="AW125" i="58" s="1"/>
  <c r="AP124" i="47"/>
  <c r="AW124" i="47" s="1"/>
  <c r="AM124" i="57"/>
  <c r="AP124" i="57" s="1"/>
  <c r="AR125" i="47"/>
  <c r="AU125" i="47" s="1"/>
  <c r="AU124" i="56"/>
  <c r="AW124" i="56" s="1"/>
  <c r="B129" i="54"/>
  <c r="D128" i="54"/>
  <c r="F126" i="57"/>
  <c r="R137" i="46"/>
  <c r="AG126" i="56"/>
  <c r="AH126" i="56"/>
  <c r="AI126" i="56"/>
  <c r="AT126" i="56" s="1"/>
  <c r="AJ126" i="56"/>
  <c r="AC126" i="56"/>
  <c r="AK126" i="56"/>
  <c r="AY126" i="56" s="1"/>
  <c r="AF126" i="56"/>
  <c r="AD126" i="56"/>
  <c r="AM126" i="56" s="1"/>
  <c r="AE126" i="56"/>
  <c r="AU124" i="57"/>
  <c r="AI137" i="46" l="1"/>
  <c r="AT137" i="46" s="1"/>
  <c r="AJ137" i="46"/>
  <c r="AO137" i="46" s="1"/>
  <c r="AC137" i="46"/>
  <c r="AR137" i="46" s="1"/>
  <c r="AK137" i="46"/>
  <c r="AD137" i="46"/>
  <c r="AE137" i="46"/>
  <c r="AG137" i="46"/>
  <c r="AN137" i="46" s="1"/>
  <c r="AF137" i="46"/>
  <c r="AH137" i="46"/>
  <c r="AH127" i="47"/>
  <c r="AN127" i="47" s="1"/>
  <c r="AE127" i="47"/>
  <c r="AM127" i="47" s="1"/>
  <c r="AF127" i="47"/>
  <c r="AI127" i="47"/>
  <c r="AJ127" i="47"/>
  <c r="AT127" i="47" s="1"/>
  <c r="AC127" i="47"/>
  <c r="AD127" i="47"/>
  <c r="AG127" i="47"/>
  <c r="AS127" i="47" s="1"/>
  <c r="AK127" i="47"/>
  <c r="AO136" i="46"/>
  <c r="AO126" i="56"/>
  <c r="AS136" i="46"/>
  <c r="S131" i="58"/>
  <c r="I132" i="58"/>
  <c r="Q127" i="55"/>
  <c r="F128" i="47"/>
  <c r="R127" i="56"/>
  <c r="M128" i="57"/>
  <c r="X128" i="57"/>
  <c r="J128" i="57"/>
  <c r="K128" i="57"/>
  <c r="N128" i="57"/>
  <c r="Z128" i="57"/>
  <c r="E128" i="57" s="1"/>
  <c r="U127" i="57"/>
  <c r="AA127" i="57" s="1"/>
  <c r="V128" i="57"/>
  <c r="W128" i="57" s="1"/>
  <c r="G128" i="57"/>
  <c r="A129" i="57"/>
  <c r="H128" i="57"/>
  <c r="R127" i="55"/>
  <c r="L131" i="54"/>
  <c r="F131" i="54" s="1"/>
  <c r="P131" i="54" s="1"/>
  <c r="AY125" i="56"/>
  <c r="AR125" i="55"/>
  <c r="AU125" i="55" s="1"/>
  <c r="Q127" i="56"/>
  <c r="Z139" i="46"/>
  <c r="E139" i="46" s="1"/>
  <c r="G139" i="46"/>
  <c r="U138" i="46"/>
  <c r="AA138" i="46" s="1"/>
  <c r="H139" i="46"/>
  <c r="J139" i="46"/>
  <c r="V139" i="46"/>
  <c r="W139" i="46" s="1"/>
  <c r="X139" i="46"/>
  <c r="A140" i="46"/>
  <c r="K139" i="46"/>
  <c r="M139" i="46"/>
  <c r="N139" i="46"/>
  <c r="AG127" i="58"/>
  <c r="AH127" i="58"/>
  <c r="AC127" i="58"/>
  <c r="AD127" i="58"/>
  <c r="AR127" i="58" s="1"/>
  <c r="AE127" i="58"/>
  <c r="AM127" i="58" s="1"/>
  <c r="AF127" i="58"/>
  <c r="AI127" i="58"/>
  <c r="AJ127" i="58"/>
  <c r="AT127" i="58" s="1"/>
  <c r="AK127" i="58"/>
  <c r="AW124" i="57"/>
  <c r="I130" i="56"/>
  <c r="S129" i="56"/>
  <c r="AN126" i="56"/>
  <c r="AP126" i="56" s="1"/>
  <c r="AW125" i="47"/>
  <c r="AM136" i="46"/>
  <c r="AP136" i="46" s="1"/>
  <c r="Q127" i="57"/>
  <c r="G128" i="55"/>
  <c r="U127" i="55"/>
  <c r="AA127" i="55" s="1"/>
  <c r="H128" i="55"/>
  <c r="J128" i="55"/>
  <c r="V128" i="55"/>
  <c r="W128" i="55" s="1"/>
  <c r="Y128" i="55" s="1"/>
  <c r="M128" i="55"/>
  <c r="Q128" i="55" s="1"/>
  <c r="X128" i="55"/>
  <c r="N128" i="55"/>
  <c r="K128" i="55"/>
  <c r="A129" i="55"/>
  <c r="Z128" i="55"/>
  <c r="E128" i="55" s="1"/>
  <c r="H131" i="54"/>
  <c r="N131" i="54" s="1"/>
  <c r="K132" i="54"/>
  <c r="M132" i="54"/>
  <c r="E132" i="54" s="1"/>
  <c r="A133" i="54"/>
  <c r="I132" i="54"/>
  <c r="J132" i="54" s="1"/>
  <c r="AR125" i="56"/>
  <c r="D132" i="56"/>
  <c r="B133" i="56"/>
  <c r="AO125" i="55"/>
  <c r="J128" i="56"/>
  <c r="V128" i="56"/>
  <c r="W128" i="56" s="1"/>
  <c r="Y128" i="56" s="1"/>
  <c r="K128" i="56"/>
  <c r="A129" i="56"/>
  <c r="M128" i="56"/>
  <c r="X128" i="56"/>
  <c r="N128" i="56"/>
  <c r="G128" i="56"/>
  <c r="U127" i="56"/>
  <c r="AA127" i="56" s="1"/>
  <c r="H128" i="56"/>
  <c r="Z128" i="56"/>
  <c r="E128" i="56" s="1"/>
  <c r="D129" i="55"/>
  <c r="B130" i="55"/>
  <c r="AY125" i="57"/>
  <c r="AO125" i="57"/>
  <c r="B130" i="54"/>
  <c r="D129" i="54"/>
  <c r="S130" i="55"/>
  <c r="I131" i="55"/>
  <c r="Q128" i="47"/>
  <c r="AS126" i="56"/>
  <c r="AR136" i="46"/>
  <c r="F128" i="58"/>
  <c r="J129" i="58"/>
  <c r="K129" i="58"/>
  <c r="A130" i="58"/>
  <c r="G129" i="58"/>
  <c r="U128" i="58"/>
  <c r="AA128" i="58" s="1"/>
  <c r="H129" i="58"/>
  <c r="X129" i="58"/>
  <c r="M129" i="58"/>
  <c r="Z129" i="58"/>
  <c r="E129" i="58" s="1"/>
  <c r="F129" i="58" s="1"/>
  <c r="N129" i="58"/>
  <c r="R129" i="58" s="1"/>
  <c r="V129" i="58"/>
  <c r="W129" i="58" s="1"/>
  <c r="Y129" i="58" s="1"/>
  <c r="AO126" i="58"/>
  <c r="AY126" i="58"/>
  <c r="AN126" i="58"/>
  <c r="Y127" i="55"/>
  <c r="I132" i="47"/>
  <c r="S131" i="47"/>
  <c r="AT125" i="56"/>
  <c r="AP126" i="47"/>
  <c r="AN125" i="55"/>
  <c r="Y127" i="56"/>
  <c r="F127" i="56" s="1"/>
  <c r="D129" i="46"/>
  <c r="B130" i="46"/>
  <c r="AW126" i="47"/>
  <c r="AM125" i="57"/>
  <c r="AP125" i="57" s="1"/>
  <c r="AP126" i="58"/>
  <c r="AI138" i="46"/>
  <c r="AJ138" i="46"/>
  <c r="AO138" i="46" s="1"/>
  <c r="AC138" i="46"/>
  <c r="AR138" i="46" s="1"/>
  <c r="AK138" i="46"/>
  <c r="AY138" i="46" s="1"/>
  <c r="AD138" i="46"/>
  <c r="AE138" i="46"/>
  <c r="AG138" i="46"/>
  <c r="AN138" i="46" s="1"/>
  <c r="AF138" i="46"/>
  <c r="AS138" i="46" s="1"/>
  <c r="AH138" i="46"/>
  <c r="AD126" i="55"/>
  <c r="AE126" i="55"/>
  <c r="AF126" i="55"/>
  <c r="AS126" i="55" s="1"/>
  <c r="AG126" i="55"/>
  <c r="AI126" i="55"/>
  <c r="AJ126" i="55"/>
  <c r="AO126" i="55" s="1"/>
  <c r="AC126" i="55"/>
  <c r="AR126" i="55" s="1"/>
  <c r="AH126" i="55"/>
  <c r="AK126" i="55"/>
  <c r="AH127" i="57"/>
  <c r="AC127" i="57"/>
  <c r="AD127" i="57"/>
  <c r="AE127" i="57"/>
  <c r="AM127" i="57" s="1"/>
  <c r="AF127" i="57"/>
  <c r="AG127" i="57"/>
  <c r="AS127" i="57" s="1"/>
  <c r="AK127" i="57"/>
  <c r="AI127" i="57"/>
  <c r="AJ127" i="57"/>
  <c r="AT127" i="57" s="1"/>
  <c r="R127" i="57"/>
  <c r="AT126" i="58"/>
  <c r="AU126" i="58" s="1"/>
  <c r="AW126" i="58" s="1"/>
  <c r="F127" i="55"/>
  <c r="K129" i="47"/>
  <c r="H129" i="47"/>
  <c r="V129" i="47"/>
  <c r="W129" i="47" s="1"/>
  <c r="M129" i="47"/>
  <c r="U128" i="47"/>
  <c r="AA128" i="47" s="1"/>
  <c r="N129" i="47"/>
  <c r="Z129" i="47"/>
  <c r="E129" i="47" s="1"/>
  <c r="G129" i="47"/>
  <c r="A130" i="47"/>
  <c r="J129" i="47"/>
  <c r="X129" i="47"/>
  <c r="AS125" i="57"/>
  <c r="AU125" i="57" s="1"/>
  <c r="AW125" i="57" s="1"/>
  <c r="AT125" i="57"/>
  <c r="AI126" i="57"/>
  <c r="AD126" i="57"/>
  <c r="AK126" i="57"/>
  <c r="AC126" i="57"/>
  <c r="AE126" i="57"/>
  <c r="AM126" i="57" s="1"/>
  <c r="AF126" i="57"/>
  <c r="AJ126" i="57"/>
  <c r="AG126" i="57"/>
  <c r="AS126" i="57" s="1"/>
  <c r="AH126" i="57"/>
  <c r="AN126" i="57" s="1"/>
  <c r="AR126" i="56"/>
  <c r="AT136" i="46"/>
  <c r="AP125" i="55"/>
  <c r="R138" i="46"/>
  <c r="S129" i="57"/>
  <c r="I130" i="57"/>
  <c r="AF127" i="56" l="1"/>
  <c r="AS127" i="56" s="1"/>
  <c r="AG127" i="56"/>
  <c r="AN127" i="56" s="1"/>
  <c r="AH127" i="56"/>
  <c r="AI127" i="56"/>
  <c r="AJ127" i="56"/>
  <c r="AE127" i="56"/>
  <c r="AC127" i="56"/>
  <c r="AR127" i="56" s="1"/>
  <c r="AK127" i="56"/>
  <c r="AD127" i="56"/>
  <c r="K129" i="57"/>
  <c r="A130" i="57"/>
  <c r="G129" i="57"/>
  <c r="H129" i="57"/>
  <c r="V129" i="57"/>
  <c r="W129" i="57" s="1"/>
  <c r="Y129" i="57" s="1"/>
  <c r="J129" i="57"/>
  <c r="X129" i="57"/>
  <c r="U128" i="57"/>
  <c r="AA128" i="57" s="1"/>
  <c r="N129" i="57"/>
  <c r="Z129" i="57"/>
  <c r="E129" i="57" s="1"/>
  <c r="M129" i="57"/>
  <c r="Q129" i="57" s="1"/>
  <c r="I131" i="57"/>
  <c r="S130" i="57"/>
  <c r="AT126" i="57"/>
  <c r="AM126" i="55"/>
  <c r="Y129" i="47"/>
  <c r="AY127" i="57"/>
  <c r="AO127" i="57"/>
  <c r="AT138" i="46"/>
  <c r="J130" i="58"/>
  <c r="G130" i="58"/>
  <c r="U129" i="58"/>
  <c r="AA129" i="58" s="1"/>
  <c r="H130" i="58"/>
  <c r="X130" i="58"/>
  <c r="K130" i="58"/>
  <c r="A131" i="58"/>
  <c r="M130" i="58"/>
  <c r="Z130" i="58"/>
  <c r="E130" i="58" s="1"/>
  <c r="F130" i="58" s="1"/>
  <c r="N130" i="58"/>
  <c r="R130" i="58" s="1"/>
  <c r="V130" i="58"/>
  <c r="W130" i="58" s="1"/>
  <c r="Y130" i="58" s="1"/>
  <c r="I132" i="55"/>
  <c r="S131" i="55"/>
  <c r="F128" i="56"/>
  <c r="M133" i="54"/>
  <c r="E133" i="54" s="1"/>
  <c r="A134" i="54"/>
  <c r="I133" i="54"/>
  <c r="J133" i="54" s="1"/>
  <c r="K133" i="54"/>
  <c r="H132" i="54"/>
  <c r="N132" i="54" s="1"/>
  <c r="Q139" i="46"/>
  <c r="AR127" i="47"/>
  <c r="AU127" i="47" s="1"/>
  <c r="AS137" i="46"/>
  <c r="AE129" i="58"/>
  <c r="AF129" i="58"/>
  <c r="AG129" i="58"/>
  <c r="AS129" i="58" s="1"/>
  <c r="AH129" i="58"/>
  <c r="AN129" i="58" s="1"/>
  <c r="AI129" i="58"/>
  <c r="AJ129" i="58"/>
  <c r="AT129" i="58" s="1"/>
  <c r="AK129" i="58"/>
  <c r="AC129" i="58"/>
  <c r="AD129" i="58"/>
  <c r="AR129" i="58" s="1"/>
  <c r="AC127" i="55"/>
  <c r="AK127" i="55"/>
  <c r="AY127" i="55" s="1"/>
  <c r="AD127" i="55"/>
  <c r="AM127" i="55" s="1"/>
  <c r="AE127" i="55"/>
  <c r="AF127" i="55"/>
  <c r="AS127" i="55" s="1"/>
  <c r="AH127" i="55"/>
  <c r="AI127" i="55"/>
  <c r="AG127" i="55"/>
  <c r="AN127" i="55" s="1"/>
  <c r="AJ127" i="55"/>
  <c r="AT126" i="55"/>
  <c r="AU126" i="55" s="1"/>
  <c r="I133" i="47"/>
  <c r="S132" i="47"/>
  <c r="AF128" i="58"/>
  <c r="AG128" i="58"/>
  <c r="AD128" i="58"/>
  <c r="AE128" i="58"/>
  <c r="AM128" i="58" s="1"/>
  <c r="AH128" i="58"/>
  <c r="AN128" i="58" s="1"/>
  <c r="AI128" i="58"/>
  <c r="AJ128" i="58"/>
  <c r="AT128" i="58" s="1"/>
  <c r="AK128" i="58"/>
  <c r="AC128" i="58"/>
  <c r="Q128" i="57"/>
  <c r="AM137" i="46"/>
  <c r="AP137" i="46" s="1"/>
  <c r="U129" i="47"/>
  <c r="AA129" i="47" s="1"/>
  <c r="K130" i="47"/>
  <c r="A131" i="47"/>
  <c r="M130" i="47"/>
  <c r="X130" i="47"/>
  <c r="Z130" i="47"/>
  <c r="E130" i="47" s="1"/>
  <c r="G130" i="47"/>
  <c r="J130" i="47"/>
  <c r="V130" i="47"/>
  <c r="W130" i="47" s="1"/>
  <c r="Y130" i="47" s="1"/>
  <c r="N130" i="47"/>
  <c r="H130" i="47"/>
  <c r="AO126" i="57"/>
  <c r="AY126" i="57"/>
  <c r="Q129" i="58"/>
  <c r="B131" i="54"/>
  <c r="D130" i="54"/>
  <c r="AU126" i="56"/>
  <c r="AW126" i="56" s="1"/>
  <c r="AR126" i="57"/>
  <c r="AU126" i="57" s="1"/>
  <c r="AW126" i="57" s="1"/>
  <c r="F129" i="47"/>
  <c r="AR127" i="57"/>
  <c r="AU127" i="57" s="1"/>
  <c r="AN126" i="55"/>
  <c r="AM138" i="46"/>
  <c r="AP138" i="46" s="1"/>
  <c r="D130" i="46"/>
  <c r="B131" i="46"/>
  <c r="AU136" i="46"/>
  <c r="AW136" i="46" s="1"/>
  <c r="R128" i="56"/>
  <c r="D133" i="56"/>
  <c r="B134" i="56"/>
  <c r="F128" i="55"/>
  <c r="S130" i="56"/>
  <c r="I131" i="56"/>
  <c r="Y139" i="46"/>
  <c r="F139" i="46" s="1"/>
  <c r="AW125" i="55"/>
  <c r="Y128" i="57"/>
  <c r="AY137" i="46"/>
  <c r="AP126" i="57"/>
  <c r="R129" i="47"/>
  <c r="G129" i="55"/>
  <c r="U128" i="55"/>
  <c r="AA128" i="55" s="1"/>
  <c r="H129" i="55"/>
  <c r="K129" i="55"/>
  <c r="A130" i="55"/>
  <c r="M129" i="55"/>
  <c r="X129" i="55"/>
  <c r="J129" i="55"/>
  <c r="N129" i="55"/>
  <c r="V129" i="55"/>
  <c r="W129" i="55" s="1"/>
  <c r="Y129" i="55" s="1"/>
  <c r="Z129" i="55"/>
  <c r="E129" i="55" s="1"/>
  <c r="F129" i="55" s="1"/>
  <c r="AN127" i="58"/>
  <c r="AP127" i="58" s="1"/>
  <c r="AP127" i="47"/>
  <c r="AU137" i="46"/>
  <c r="AW137" i="46" s="1"/>
  <c r="S132" i="58"/>
  <c r="I133" i="58"/>
  <c r="Z140" i="46"/>
  <c r="E140" i="46" s="1"/>
  <c r="G140" i="46"/>
  <c r="U139" i="46"/>
  <c r="AA139" i="46" s="1"/>
  <c r="H140" i="46"/>
  <c r="J140" i="46"/>
  <c r="V140" i="46"/>
  <c r="W140" i="46" s="1"/>
  <c r="X140" i="46"/>
  <c r="A141" i="46"/>
  <c r="K140" i="46"/>
  <c r="M140" i="46"/>
  <c r="Q140" i="46" s="1"/>
  <c r="N140" i="46"/>
  <c r="AN127" i="57"/>
  <c r="AP127" i="57" s="1"/>
  <c r="AU138" i="46"/>
  <c r="AW138" i="46" s="1"/>
  <c r="D130" i="55"/>
  <c r="B131" i="55"/>
  <c r="Q128" i="56"/>
  <c r="AU125" i="56"/>
  <c r="AW125" i="56" s="1"/>
  <c r="AO127" i="58"/>
  <c r="AY127" i="58"/>
  <c r="AS127" i="58"/>
  <c r="AU127" i="58" s="1"/>
  <c r="AW127" i="58" s="1"/>
  <c r="F128" i="57"/>
  <c r="AO127" i="47"/>
  <c r="AY127" i="47"/>
  <c r="Q129" i="47"/>
  <c r="AY126" i="55"/>
  <c r="J129" i="56"/>
  <c r="V129" i="56"/>
  <c r="W129" i="56" s="1"/>
  <c r="Y129" i="56" s="1"/>
  <c r="K129" i="56"/>
  <c r="A130" i="56"/>
  <c r="M129" i="56"/>
  <c r="X129" i="56"/>
  <c r="N129" i="56"/>
  <c r="U128" i="56"/>
  <c r="AA128" i="56" s="1"/>
  <c r="H129" i="56"/>
  <c r="G129" i="56"/>
  <c r="Z129" i="56"/>
  <c r="E129" i="56" s="1"/>
  <c r="F129" i="56" s="1"/>
  <c r="L132" i="54"/>
  <c r="F132" i="54" s="1"/>
  <c r="P132" i="54" s="1"/>
  <c r="R128" i="55"/>
  <c r="R139" i="46"/>
  <c r="R128" i="57"/>
  <c r="AG128" i="47"/>
  <c r="AJ128" i="47"/>
  <c r="AT128" i="47" s="1"/>
  <c r="AK128" i="47"/>
  <c r="AD128" i="47"/>
  <c r="AR128" i="47" s="1"/>
  <c r="AE128" i="47"/>
  <c r="AH128" i="47"/>
  <c r="AI128" i="47"/>
  <c r="AC128" i="47"/>
  <c r="AF128" i="47"/>
  <c r="AI139" i="46" l="1"/>
  <c r="AT139" i="46" s="1"/>
  <c r="AJ139" i="46"/>
  <c r="AC139" i="46"/>
  <c r="AR139" i="46" s="1"/>
  <c r="AK139" i="46"/>
  <c r="AD139" i="46"/>
  <c r="AE139" i="46"/>
  <c r="AG139" i="46"/>
  <c r="AF139" i="46"/>
  <c r="AS139" i="46" s="1"/>
  <c r="AH139" i="46"/>
  <c r="AS128" i="47"/>
  <c r="L133" i="54"/>
  <c r="AO128" i="47"/>
  <c r="AY128" i="47"/>
  <c r="R140" i="46"/>
  <c r="J131" i="47"/>
  <c r="V131" i="47"/>
  <c r="W131" i="47" s="1"/>
  <c r="K131" i="47"/>
  <c r="A132" i="47"/>
  <c r="N131" i="47"/>
  <c r="Z131" i="47"/>
  <c r="E131" i="47" s="1"/>
  <c r="U130" i="47"/>
  <c r="AA130" i="47" s="1"/>
  <c r="H131" i="47"/>
  <c r="G131" i="47"/>
  <c r="X131" i="47"/>
  <c r="M131" i="47"/>
  <c r="AO128" i="58"/>
  <c r="AY128" i="58"/>
  <c r="AY127" i="56"/>
  <c r="Z141" i="46"/>
  <c r="E141" i="46" s="1"/>
  <c r="G141" i="46"/>
  <c r="U140" i="46"/>
  <c r="AA140" i="46" s="1"/>
  <c r="H141" i="46"/>
  <c r="J141" i="46"/>
  <c r="V141" i="46"/>
  <c r="W141" i="46" s="1"/>
  <c r="X141" i="46"/>
  <c r="A142" i="46"/>
  <c r="K141" i="46"/>
  <c r="M141" i="46"/>
  <c r="Q141" i="46" s="1"/>
  <c r="N141" i="46"/>
  <c r="R129" i="55"/>
  <c r="S131" i="56"/>
  <c r="I132" i="56"/>
  <c r="B132" i="54"/>
  <c r="D131" i="54"/>
  <c r="AO127" i="55"/>
  <c r="AR127" i="55"/>
  <c r="AU127" i="55" s="1"/>
  <c r="AW127" i="55" s="1"/>
  <c r="M134" i="54"/>
  <c r="E134" i="54" s="1"/>
  <c r="A135" i="54"/>
  <c r="H133" i="54"/>
  <c r="N133" i="54" s="1"/>
  <c r="K134" i="54"/>
  <c r="I134" i="54"/>
  <c r="J134" i="54" s="1"/>
  <c r="L134" i="54" s="1"/>
  <c r="Q130" i="58"/>
  <c r="AO127" i="56"/>
  <c r="S133" i="47"/>
  <c r="I134" i="47"/>
  <c r="R129" i="56"/>
  <c r="D131" i="55"/>
  <c r="B132" i="55"/>
  <c r="AP128" i="58"/>
  <c r="AU129" i="58"/>
  <c r="AM129" i="58"/>
  <c r="AP129" i="58" s="1"/>
  <c r="F133" i="54"/>
  <c r="P133" i="54" s="1"/>
  <c r="U130" i="58"/>
  <c r="AA130" i="58" s="1"/>
  <c r="H131" i="58"/>
  <c r="J131" i="58"/>
  <c r="X131" i="58"/>
  <c r="K131" i="58"/>
  <c r="A132" i="58"/>
  <c r="M131" i="58"/>
  <c r="Q131" i="58" s="1"/>
  <c r="Z131" i="58"/>
  <c r="E131" i="58" s="1"/>
  <c r="N131" i="58"/>
  <c r="R131" i="58" s="1"/>
  <c r="V131" i="58"/>
  <c r="W131" i="58" s="1"/>
  <c r="G131" i="58"/>
  <c r="F129" i="57"/>
  <c r="J130" i="57"/>
  <c r="V130" i="57"/>
  <c r="W130" i="57" s="1"/>
  <c r="K130" i="57"/>
  <c r="X130" i="57"/>
  <c r="M130" i="57"/>
  <c r="U129" i="57"/>
  <c r="AA129" i="57" s="1"/>
  <c r="N130" i="57"/>
  <c r="Z130" i="57"/>
  <c r="E130" i="57" s="1"/>
  <c r="A131" i="57"/>
  <c r="H130" i="57"/>
  <c r="G130" i="57"/>
  <c r="AT127" i="56"/>
  <c r="AU127" i="56" s="1"/>
  <c r="AW127" i="56" s="1"/>
  <c r="AI129" i="55"/>
  <c r="AT129" i="55" s="1"/>
  <c r="AJ129" i="55"/>
  <c r="AC129" i="55"/>
  <c r="AK129" i="55"/>
  <c r="AD129" i="55"/>
  <c r="AF129" i="55"/>
  <c r="AG129" i="55"/>
  <c r="AN129" i="55" s="1"/>
  <c r="AH129" i="55"/>
  <c r="AE129" i="55"/>
  <c r="AD130" i="58"/>
  <c r="AE130" i="58"/>
  <c r="AM130" i="58" s="1"/>
  <c r="AH130" i="58"/>
  <c r="AN130" i="58" s="1"/>
  <c r="AI130" i="58"/>
  <c r="AJ130" i="58"/>
  <c r="AT130" i="58" s="1"/>
  <c r="AK130" i="58"/>
  <c r="AC130" i="58"/>
  <c r="AF130" i="58"/>
  <c r="AG130" i="58"/>
  <c r="AS130" i="58" s="1"/>
  <c r="S133" i="58"/>
  <c r="I134" i="58"/>
  <c r="AN128" i="47"/>
  <c r="Q129" i="56"/>
  <c r="Y140" i="46"/>
  <c r="F140" i="46" s="1"/>
  <c r="AJ128" i="55"/>
  <c r="AO128" i="55" s="1"/>
  <c r="AC128" i="55"/>
  <c r="AK128" i="55"/>
  <c r="AD128" i="55"/>
  <c r="AM128" i="55" s="1"/>
  <c r="AE128" i="55"/>
  <c r="AG128" i="55"/>
  <c r="AH128" i="55"/>
  <c r="AF128" i="55"/>
  <c r="AS128" i="55" s="1"/>
  <c r="AI128" i="55"/>
  <c r="AT128" i="55" s="1"/>
  <c r="F130" i="47"/>
  <c r="AR128" i="58"/>
  <c r="AT127" i="55"/>
  <c r="AE128" i="56"/>
  <c r="AF128" i="56"/>
  <c r="AG128" i="56"/>
  <c r="AN128" i="56" s="1"/>
  <c r="AH128" i="56"/>
  <c r="AI128" i="56"/>
  <c r="AT128" i="56" s="1"/>
  <c r="AD128" i="56"/>
  <c r="AC128" i="56"/>
  <c r="AR128" i="56" s="1"/>
  <c r="AJ128" i="56"/>
  <c r="AO128" i="56" s="1"/>
  <c r="AK128" i="56"/>
  <c r="R129" i="57"/>
  <c r="D131" i="46"/>
  <c r="B132" i="46"/>
  <c r="S131" i="57"/>
  <c r="I132" i="57"/>
  <c r="AM128" i="47"/>
  <c r="AP128" i="47" s="1"/>
  <c r="U129" i="56"/>
  <c r="AA129" i="56" s="1"/>
  <c r="H130" i="56"/>
  <c r="J130" i="56"/>
  <c r="V130" i="56"/>
  <c r="W130" i="56" s="1"/>
  <c r="Y130" i="56" s="1"/>
  <c r="K130" i="56"/>
  <c r="A131" i="56"/>
  <c r="M130" i="56"/>
  <c r="X130" i="56"/>
  <c r="G130" i="56"/>
  <c r="N130" i="56"/>
  <c r="R130" i="56" s="1"/>
  <c r="Z130" i="56"/>
  <c r="E130" i="56" s="1"/>
  <c r="AG128" i="57"/>
  <c r="AS128" i="57" s="1"/>
  <c r="AH128" i="57"/>
  <c r="AI128" i="57"/>
  <c r="AJ128" i="57"/>
  <c r="AK128" i="57"/>
  <c r="AC128" i="57"/>
  <c r="AF128" i="57"/>
  <c r="AD128" i="57"/>
  <c r="AE128" i="57"/>
  <c r="AM128" i="57" s="1"/>
  <c r="Q129" i="55"/>
  <c r="D134" i="56"/>
  <c r="B135" i="56"/>
  <c r="AW127" i="57"/>
  <c r="AS128" i="58"/>
  <c r="AY129" i="58"/>
  <c r="AO129" i="58"/>
  <c r="AW127" i="47"/>
  <c r="R130" i="47"/>
  <c r="AP127" i="55"/>
  <c r="AU128" i="47"/>
  <c r="AW128" i="47" s="1"/>
  <c r="AD129" i="56"/>
  <c r="AE129" i="56"/>
  <c r="AF129" i="56"/>
  <c r="AS129" i="56" s="1"/>
  <c r="AG129" i="56"/>
  <c r="AH129" i="56"/>
  <c r="AC129" i="56"/>
  <c r="AR129" i="56" s="1"/>
  <c r="AK129" i="56"/>
  <c r="AI129" i="56"/>
  <c r="AJ129" i="56"/>
  <c r="N130" i="55"/>
  <c r="G130" i="55"/>
  <c r="U129" i="55"/>
  <c r="AA129" i="55" s="1"/>
  <c r="H130" i="55"/>
  <c r="J130" i="55"/>
  <c r="V130" i="55"/>
  <c r="W130" i="55" s="1"/>
  <c r="K130" i="55"/>
  <c r="A131" i="55"/>
  <c r="X130" i="55"/>
  <c r="M130" i="55"/>
  <c r="Q130" i="55" s="1"/>
  <c r="Z130" i="55"/>
  <c r="E130" i="55" s="1"/>
  <c r="AF129" i="47"/>
  <c r="AE129" i="47"/>
  <c r="AG129" i="47"/>
  <c r="AI129" i="47"/>
  <c r="AJ129" i="47"/>
  <c r="AT129" i="47" s="1"/>
  <c r="AC129" i="47"/>
  <c r="AD129" i="47"/>
  <c r="AR129" i="47" s="1"/>
  <c r="AK129" i="47"/>
  <c r="AH129" i="47"/>
  <c r="AN129" i="47" s="1"/>
  <c r="Q130" i="47"/>
  <c r="S132" i="55"/>
  <c r="I133" i="55"/>
  <c r="AP126" i="55"/>
  <c r="AW126" i="55" s="1"/>
  <c r="AM127" i="56"/>
  <c r="AP127" i="56" s="1"/>
  <c r="AI140" i="46" l="1"/>
  <c r="AT140" i="46" s="1"/>
  <c r="AJ140" i="46"/>
  <c r="AC140" i="46"/>
  <c r="AK140" i="46"/>
  <c r="AD140" i="46"/>
  <c r="AE140" i="46"/>
  <c r="AG140" i="46"/>
  <c r="AN140" i="46" s="1"/>
  <c r="AF140" i="46"/>
  <c r="AS140" i="46" s="1"/>
  <c r="AH140" i="46"/>
  <c r="AM129" i="47"/>
  <c r="AN128" i="57"/>
  <c r="D132" i="46"/>
  <c r="B133" i="46"/>
  <c r="AY130" i="58"/>
  <c r="AO130" i="58"/>
  <c r="AP130" i="58" s="1"/>
  <c r="S134" i="47"/>
  <c r="I135" i="47"/>
  <c r="F134" i="54"/>
  <c r="P134" i="54" s="1"/>
  <c r="R141" i="46"/>
  <c r="AN139" i="46"/>
  <c r="AO129" i="47"/>
  <c r="AY129" i="47"/>
  <c r="AN129" i="56"/>
  <c r="AR128" i="57"/>
  <c r="F130" i="56"/>
  <c r="AS128" i="56"/>
  <c r="AN128" i="55"/>
  <c r="AP128" i="55" s="1"/>
  <c r="AS129" i="55"/>
  <c r="Y130" i="57"/>
  <c r="F130" i="57" s="1"/>
  <c r="G132" i="58"/>
  <c r="U131" i="58"/>
  <c r="AA131" i="58" s="1"/>
  <c r="H132" i="58"/>
  <c r="K132" i="58"/>
  <c r="A133" i="58"/>
  <c r="M132" i="58"/>
  <c r="Q132" i="58" s="1"/>
  <c r="Z132" i="58"/>
  <c r="E132" i="58" s="1"/>
  <c r="F132" i="58" s="1"/>
  <c r="N132" i="58"/>
  <c r="R132" i="58" s="1"/>
  <c r="V132" i="58"/>
  <c r="W132" i="58" s="1"/>
  <c r="Y132" i="58" s="1"/>
  <c r="J132" i="58"/>
  <c r="X132" i="58"/>
  <c r="AW129" i="58"/>
  <c r="AM139" i="46"/>
  <c r="AP139" i="46" s="1"/>
  <c r="AY128" i="56"/>
  <c r="S134" i="58"/>
  <c r="I135" i="58"/>
  <c r="AM129" i="55"/>
  <c r="A132" i="57"/>
  <c r="G131" i="57"/>
  <c r="H131" i="57"/>
  <c r="V131" i="57"/>
  <c r="W131" i="57" s="1"/>
  <c r="Y131" i="57" s="1"/>
  <c r="J131" i="57"/>
  <c r="K131" i="57"/>
  <c r="X131" i="57"/>
  <c r="M131" i="57"/>
  <c r="U130" i="57"/>
  <c r="AA130" i="57" s="1"/>
  <c r="N131" i="57"/>
  <c r="Z131" i="57"/>
  <c r="E131" i="57" s="1"/>
  <c r="Z142" i="46"/>
  <c r="E142" i="46" s="1"/>
  <c r="G142" i="46"/>
  <c r="U141" i="46"/>
  <c r="AA141" i="46" s="1"/>
  <c r="H142" i="46"/>
  <c r="J142" i="46"/>
  <c r="V142" i="46"/>
  <c r="W142" i="46" s="1"/>
  <c r="X142" i="46"/>
  <c r="A143" i="46"/>
  <c r="K142" i="46"/>
  <c r="M142" i="46"/>
  <c r="Q142" i="46" s="1"/>
  <c r="N142" i="46"/>
  <c r="R142" i="46" s="1"/>
  <c r="AY139" i="46"/>
  <c r="R130" i="55"/>
  <c r="AY129" i="55"/>
  <c r="AF129" i="57"/>
  <c r="AC129" i="57"/>
  <c r="AD129" i="57"/>
  <c r="AE129" i="57"/>
  <c r="AG129" i="57"/>
  <c r="AH129" i="57"/>
  <c r="AK129" i="57"/>
  <c r="AI129" i="57"/>
  <c r="AJ129" i="57"/>
  <c r="AT129" i="57" s="1"/>
  <c r="D132" i="55"/>
  <c r="B133" i="55"/>
  <c r="D132" i="54"/>
  <c r="B133" i="54"/>
  <c r="R131" i="47"/>
  <c r="AU139" i="46"/>
  <c r="AW139" i="46" s="1"/>
  <c r="M131" i="55"/>
  <c r="Q131" i="55" s="1"/>
  <c r="X131" i="55"/>
  <c r="N131" i="55"/>
  <c r="G131" i="55"/>
  <c r="J131" i="55"/>
  <c r="V131" i="55"/>
  <c r="W131" i="55" s="1"/>
  <c r="K131" i="55"/>
  <c r="A132" i="55"/>
  <c r="U130" i="55"/>
  <c r="AA130" i="55" s="1"/>
  <c r="H131" i="55"/>
  <c r="Z131" i="55"/>
  <c r="E131" i="55" s="1"/>
  <c r="AO129" i="56"/>
  <c r="AM129" i="56"/>
  <c r="AY128" i="57"/>
  <c r="AO128" i="57"/>
  <c r="AU128" i="56"/>
  <c r="AW128" i="56" s="1"/>
  <c r="AU128" i="58"/>
  <c r="AW128" i="58" s="1"/>
  <c r="AY128" i="55"/>
  <c r="AR130" i="58"/>
  <c r="AU130" i="58" s="1"/>
  <c r="AR129" i="55"/>
  <c r="R130" i="57"/>
  <c r="S132" i="56"/>
  <c r="I133" i="56"/>
  <c r="Y141" i="46"/>
  <c r="F141" i="46" s="1"/>
  <c r="J132" i="47"/>
  <c r="V132" i="47"/>
  <c r="W132" i="47" s="1"/>
  <c r="Y132" i="47" s="1"/>
  <c r="M132" i="47"/>
  <c r="X132" i="47"/>
  <c r="N132" i="47"/>
  <c r="G132" i="47"/>
  <c r="U131" i="47"/>
  <c r="AA131" i="47" s="1"/>
  <c r="H132" i="47"/>
  <c r="K132" i="47"/>
  <c r="A133" i="47"/>
  <c r="Z132" i="47"/>
  <c r="E132" i="47" s="1"/>
  <c r="AO139" i="46"/>
  <c r="I134" i="55"/>
  <c r="S133" i="55"/>
  <c r="AT129" i="56"/>
  <c r="AU129" i="56" s="1"/>
  <c r="D135" i="56"/>
  <c r="B136" i="56"/>
  <c r="AT128" i="57"/>
  <c r="Q130" i="56"/>
  <c r="S132" i="57"/>
  <c r="I133" i="57"/>
  <c r="AM128" i="56"/>
  <c r="AP128" i="56" s="1"/>
  <c r="AF130" i="47"/>
  <c r="AG130" i="47"/>
  <c r="AS130" i="47" s="1"/>
  <c r="AI130" i="47"/>
  <c r="AJ130" i="47"/>
  <c r="AD130" i="47"/>
  <c r="AR130" i="47" s="1"/>
  <c r="AE130" i="47"/>
  <c r="AK130" i="47"/>
  <c r="AC130" i="47"/>
  <c r="AH130" i="47"/>
  <c r="AR128" i="55"/>
  <c r="AU128" i="55" s="1"/>
  <c r="AO129" i="55"/>
  <c r="Y131" i="58"/>
  <c r="F131" i="58" s="1"/>
  <c r="Q131" i="47"/>
  <c r="AP128" i="57"/>
  <c r="AS129" i="47"/>
  <c r="AU129" i="47" s="1"/>
  <c r="Y130" i="55"/>
  <c r="F130" i="55" s="1"/>
  <c r="AY129" i="56"/>
  <c r="G131" i="56"/>
  <c r="U130" i="56"/>
  <c r="AA130" i="56" s="1"/>
  <c r="H131" i="56"/>
  <c r="J131" i="56"/>
  <c r="V131" i="56"/>
  <c r="W131" i="56" s="1"/>
  <c r="K131" i="56"/>
  <c r="A132" i="56"/>
  <c r="M131" i="56"/>
  <c r="N131" i="56"/>
  <c r="R131" i="56" s="1"/>
  <c r="X131" i="56"/>
  <c r="Z131" i="56"/>
  <c r="E131" i="56" s="1"/>
  <c r="Q130" i="57"/>
  <c r="A136" i="54"/>
  <c r="H134" i="54"/>
  <c r="N134" i="54" s="1"/>
  <c r="K135" i="54"/>
  <c r="I135" i="54"/>
  <c r="J135" i="54" s="1"/>
  <c r="L135" i="54" s="1"/>
  <c r="M135" i="54"/>
  <c r="E135" i="54" s="1"/>
  <c r="F135" i="54" s="1"/>
  <c r="P135" i="54" s="1"/>
  <c r="Y131" i="47"/>
  <c r="F131" i="47" s="1"/>
  <c r="AE131" i="47" l="1"/>
  <c r="AF131" i="47"/>
  <c r="AH131" i="47"/>
  <c r="AI131" i="47"/>
  <c r="AC131" i="47"/>
  <c r="AK131" i="47"/>
  <c r="AD131" i="47"/>
  <c r="AR131" i="47" s="1"/>
  <c r="AU131" i="47" s="1"/>
  <c r="AG131" i="47"/>
  <c r="AS131" i="47" s="1"/>
  <c r="AJ131" i="47"/>
  <c r="AT131" i="47" s="1"/>
  <c r="AE130" i="57"/>
  <c r="AM130" i="57" s="1"/>
  <c r="AH130" i="57"/>
  <c r="AI130" i="57"/>
  <c r="AJ130" i="57"/>
  <c r="AT130" i="57" s="1"/>
  <c r="AK130" i="57"/>
  <c r="AC130" i="57"/>
  <c r="AG130" i="57"/>
  <c r="AS130" i="57" s="1"/>
  <c r="AD130" i="57"/>
  <c r="AF130" i="57"/>
  <c r="AI141" i="46"/>
  <c r="AJ141" i="46"/>
  <c r="AC141" i="46"/>
  <c r="AK141" i="46"/>
  <c r="AY141" i="46" s="1"/>
  <c r="AD141" i="46"/>
  <c r="AM141" i="46" s="1"/>
  <c r="AE141" i="46"/>
  <c r="AG141" i="46"/>
  <c r="AF141" i="46"/>
  <c r="AS141" i="46" s="1"/>
  <c r="AH141" i="46"/>
  <c r="AH130" i="55"/>
  <c r="AI130" i="55"/>
  <c r="AJ130" i="55"/>
  <c r="AO130" i="55" s="1"/>
  <c r="AC130" i="55"/>
  <c r="AR130" i="55" s="1"/>
  <c r="AK130" i="55"/>
  <c r="AY130" i="55" s="1"/>
  <c r="AE130" i="55"/>
  <c r="AF130" i="55"/>
  <c r="AD130" i="55"/>
  <c r="AM130" i="55" s="1"/>
  <c r="AG130" i="55"/>
  <c r="AN130" i="55" s="1"/>
  <c r="AC131" i="58"/>
  <c r="AK131" i="58"/>
  <c r="AD131" i="58"/>
  <c r="AR131" i="58" s="1"/>
  <c r="AI131" i="58"/>
  <c r="AJ131" i="58"/>
  <c r="AE131" i="58"/>
  <c r="AF131" i="58"/>
  <c r="AG131" i="58"/>
  <c r="AS131" i="58" s="1"/>
  <c r="AH131" i="58"/>
  <c r="AN131" i="58" s="1"/>
  <c r="AW129" i="47"/>
  <c r="U132" i="47"/>
  <c r="AA132" i="47" s="1"/>
  <c r="H133" i="47"/>
  <c r="M133" i="47"/>
  <c r="X133" i="47"/>
  <c r="Z133" i="47"/>
  <c r="E133" i="47" s="1"/>
  <c r="G133" i="47"/>
  <c r="K133" i="47"/>
  <c r="N133" i="47"/>
  <c r="R133" i="47" s="1"/>
  <c r="A134" i="47"/>
  <c r="V133" i="47"/>
  <c r="W133" i="47" s="1"/>
  <c r="Y133" i="47" s="1"/>
  <c r="J133" i="47"/>
  <c r="AJ132" i="58"/>
  <c r="AC132" i="58"/>
  <c r="AK132" i="58"/>
  <c r="AD132" i="58"/>
  <c r="AR132" i="58" s="1"/>
  <c r="AE132" i="58"/>
  <c r="AM132" i="58" s="1"/>
  <c r="AF132" i="58"/>
  <c r="AG132" i="58"/>
  <c r="AH132" i="58"/>
  <c r="AI132" i="58"/>
  <c r="G132" i="56"/>
  <c r="U131" i="56"/>
  <c r="AA131" i="56" s="1"/>
  <c r="H132" i="56"/>
  <c r="J132" i="56"/>
  <c r="V132" i="56"/>
  <c r="W132" i="56" s="1"/>
  <c r="Y132" i="56" s="1"/>
  <c r="N132" i="56"/>
  <c r="X132" i="56"/>
  <c r="K132" i="56"/>
  <c r="A133" i="56"/>
  <c r="M132" i="56"/>
  <c r="Z132" i="56"/>
  <c r="E132" i="56" s="1"/>
  <c r="S133" i="56"/>
  <c r="I134" i="56"/>
  <c r="AN129" i="57"/>
  <c r="Z143" i="46"/>
  <c r="E143" i="46" s="1"/>
  <c r="G143" i="46"/>
  <c r="U142" i="46"/>
  <c r="AA142" i="46" s="1"/>
  <c r="H143" i="46"/>
  <c r="J143" i="46"/>
  <c r="V143" i="46"/>
  <c r="W143" i="46" s="1"/>
  <c r="X143" i="46"/>
  <c r="A144" i="46"/>
  <c r="K143" i="46"/>
  <c r="M143" i="46"/>
  <c r="N143" i="46"/>
  <c r="F131" i="57"/>
  <c r="Z133" i="58"/>
  <c r="E133" i="58" s="1"/>
  <c r="G133" i="58"/>
  <c r="M133" i="58"/>
  <c r="Q133" i="58" s="1"/>
  <c r="N133" i="58"/>
  <c r="U132" i="58"/>
  <c r="AA132" i="58" s="1"/>
  <c r="H133" i="58"/>
  <c r="V133" i="58"/>
  <c r="W133" i="58" s="1"/>
  <c r="J133" i="58"/>
  <c r="X133" i="58"/>
  <c r="A134" i="58"/>
  <c r="K133" i="58"/>
  <c r="AM140" i="46"/>
  <c r="D136" i="56"/>
  <c r="B137" i="56"/>
  <c r="AN130" i="47"/>
  <c r="AO130" i="47"/>
  <c r="AY130" i="47"/>
  <c r="S133" i="57"/>
  <c r="I134" i="57"/>
  <c r="I135" i="55"/>
  <c r="S134" i="55"/>
  <c r="Y131" i="55"/>
  <c r="D133" i="54"/>
  <c r="B134" i="54"/>
  <c r="AS129" i="57"/>
  <c r="R131" i="57"/>
  <c r="AC130" i="56"/>
  <c r="AR130" i="56" s="1"/>
  <c r="AK130" i="56"/>
  <c r="AD130" i="56"/>
  <c r="AM130" i="56" s="1"/>
  <c r="AE130" i="56"/>
  <c r="AF130" i="56"/>
  <c r="AG130" i="56"/>
  <c r="AJ130" i="56"/>
  <c r="AO130" i="56" s="1"/>
  <c r="AH130" i="56"/>
  <c r="AI130" i="56"/>
  <c r="AY140" i="46"/>
  <c r="Q131" i="56"/>
  <c r="AO129" i="57"/>
  <c r="AY129" i="57"/>
  <c r="D133" i="46"/>
  <c r="B134" i="46"/>
  <c r="H135" i="54"/>
  <c r="N135" i="54" s="1"/>
  <c r="K136" i="54"/>
  <c r="A137" i="54"/>
  <c r="I136" i="54"/>
  <c r="J136" i="54" s="1"/>
  <c r="M136" i="54"/>
  <c r="E136" i="54" s="1"/>
  <c r="Y131" i="56"/>
  <c r="AM130" i="47"/>
  <c r="AP130" i="47" s="1"/>
  <c r="R132" i="47"/>
  <c r="AP129" i="56"/>
  <c r="AW129" i="56" s="1"/>
  <c r="AM129" i="57"/>
  <c r="AP129" i="57" s="1"/>
  <c r="Y142" i="46"/>
  <c r="F142" i="46" s="1"/>
  <c r="U131" i="57"/>
  <c r="AA131" i="57" s="1"/>
  <c r="H132" i="57"/>
  <c r="K132" i="57"/>
  <c r="X132" i="57"/>
  <c r="M132" i="57"/>
  <c r="Q132" i="57" s="1"/>
  <c r="N132" i="57"/>
  <c r="R132" i="57" s="1"/>
  <c r="Z132" i="57"/>
  <c r="E132" i="57" s="1"/>
  <c r="A133" i="57"/>
  <c r="J132" i="57"/>
  <c r="G132" i="57"/>
  <c r="V132" i="57"/>
  <c r="W132" i="57" s="1"/>
  <c r="AU128" i="57"/>
  <c r="AW128" i="57" s="1"/>
  <c r="I136" i="47"/>
  <c r="S135" i="47"/>
  <c r="AR140" i="46"/>
  <c r="AU140" i="46" s="1"/>
  <c r="AW128" i="55"/>
  <c r="K132" i="55"/>
  <c r="A133" i="55"/>
  <c r="M132" i="55"/>
  <c r="X132" i="55"/>
  <c r="N132" i="55"/>
  <c r="R132" i="55" s="1"/>
  <c r="U131" i="55"/>
  <c r="AA131" i="55" s="1"/>
  <c r="H132" i="55"/>
  <c r="G132" i="55"/>
  <c r="J132" i="55"/>
  <c r="V132" i="55"/>
  <c r="W132" i="55" s="1"/>
  <c r="Z132" i="55"/>
  <c r="E132" i="55" s="1"/>
  <c r="AU129" i="55"/>
  <c r="AW129" i="55" s="1"/>
  <c r="D133" i="55"/>
  <c r="B134" i="55"/>
  <c r="AR129" i="57"/>
  <c r="Q131" i="57"/>
  <c r="AP129" i="55"/>
  <c r="AP129" i="47"/>
  <c r="AO140" i="46"/>
  <c r="F131" i="56"/>
  <c r="AT130" i="47"/>
  <c r="AU130" i="47" s="1"/>
  <c r="AW130" i="47" s="1"/>
  <c r="F132" i="47"/>
  <c r="Q132" i="47"/>
  <c r="AW130" i="58"/>
  <c r="F131" i="55"/>
  <c r="R131" i="55"/>
  <c r="S135" i="58"/>
  <c r="I136" i="58"/>
  <c r="AI142" i="46" l="1"/>
  <c r="AT142" i="46" s="1"/>
  <c r="AJ142" i="46"/>
  <c r="AO142" i="46" s="1"/>
  <c r="AC142" i="46"/>
  <c r="AK142" i="46"/>
  <c r="AD142" i="46"/>
  <c r="AM142" i="46" s="1"/>
  <c r="AE142" i="46"/>
  <c r="AG142" i="46"/>
  <c r="AN142" i="46" s="1"/>
  <c r="AF142" i="46"/>
  <c r="AH142" i="46"/>
  <c r="S134" i="56"/>
  <c r="I135" i="56"/>
  <c r="G134" i="47"/>
  <c r="U133" i="47"/>
  <c r="AA133" i="47" s="1"/>
  <c r="H134" i="47"/>
  <c r="K134" i="47"/>
  <c r="A135" i="47"/>
  <c r="N134" i="47"/>
  <c r="Z134" i="47"/>
  <c r="E134" i="47" s="1"/>
  <c r="M134" i="47"/>
  <c r="X134" i="47"/>
  <c r="J134" i="47"/>
  <c r="V134" i="47"/>
  <c r="W134" i="47" s="1"/>
  <c r="AJ131" i="56"/>
  <c r="AO131" i="56" s="1"/>
  <c r="AC131" i="56"/>
  <c r="AK131" i="56"/>
  <c r="AD131" i="56"/>
  <c r="AM131" i="56" s="1"/>
  <c r="AE131" i="56"/>
  <c r="AF131" i="56"/>
  <c r="AS131" i="56" s="1"/>
  <c r="AI131" i="56"/>
  <c r="AH131" i="56"/>
  <c r="AG131" i="56"/>
  <c r="I137" i="47"/>
  <c r="S136" i="47"/>
  <c r="AY130" i="57"/>
  <c r="AO130" i="57"/>
  <c r="AN130" i="56"/>
  <c r="Q132" i="55"/>
  <c r="Y132" i="57"/>
  <c r="AS130" i="56"/>
  <c r="AD131" i="57"/>
  <c r="AC131" i="57"/>
  <c r="AE131" i="57"/>
  <c r="AF131" i="57"/>
  <c r="AG131" i="57"/>
  <c r="AH131" i="57"/>
  <c r="AN131" i="57" s="1"/>
  <c r="AK131" i="57"/>
  <c r="AI131" i="57"/>
  <c r="AJ131" i="57"/>
  <c r="AT131" i="57" s="1"/>
  <c r="Q132" i="56"/>
  <c r="AO132" i="58"/>
  <c r="AY132" i="58"/>
  <c r="AO141" i="46"/>
  <c r="D134" i="46"/>
  <c r="B135" i="46"/>
  <c r="N134" i="58"/>
  <c r="Z134" i="58"/>
  <c r="E134" i="58" s="1"/>
  <c r="G134" i="58"/>
  <c r="U133" i="58"/>
  <c r="AA133" i="58" s="1"/>
  <c r="H134" i="58"/>
  <c r="V134" i="58"/>
  <c r="W134" i="58" s="1"/>
  <c r="J134" i="58"/>
  <c r="X134" i="58"/>
  <c r="K134" i="58"/>
  <c r="A135" i="58"/>
  <c r="M134" i="58"/>
  <c r="Q134" i="58" s="1"/>
  <c r="AY131" i="58"/>
  <c r="AO131" i="58"/>
  <c r="AT130" i="55"/>
  <c r="AG131" i="55"/>
  <c r="AN131" i="55" s="1"/>
  <c r="AH131" i="55"/>
  <c r="AI131" i="55"/>
  <c r="AT131" i="55" s="1"/>
  <c r="AJ131" i="55"/>
  <c r="AD131" i="55"/>
  <c r="AM131" i="55" s="1"/>
  <c r="AE131" i="55"/>
  <c r="AC131" i="55"/>
  <c r="AF131" i="55"/>
  <c r="AK131" i="55"/>
  <c r="AY131" i="55" s="1"/>
  <c r="Y132" i="55"/>
  <c r="F132" i="55" s="1"/>
  <c r="J133" i="55"/>
  <c r="V133" i="55"/>
  <c r="W133" i="55" s="1"/>
  <c r="K133" i="55"/>
  <c r="A134" i="55"/>
  <c r="M133" i="55"/>
  <c r="X133" i="55"/>
  <c r="N133" i="55"/>
  <c r="R133" i="55" s="1"/>
  <c r="G133" i="55"/>
  <c r="U132" i="55"/>
  <c r="AA132" i="55" s="1"/>
  <c r="H133" i="55"/>
  <c r="Z133" i="55"/>
  <c r="E133" i="55" s="1"/>
  <c r="Y133" i="58"/>
  <c r="R143" i="46"/>
  <c r="N133" i="56"/>
  <c r="R133" i="56" s="1"/>
  <c r="G133" i="56"/>
  <c r="U132" i="56"/>
  <c r="AA132" i="56" s="1"/>
  <c r="H133" i="56"/>
  <c r="M133" i="56"/>
  <c r="Q133" i="56" s="1"/>
  <c r="X133" i="56"/>
  <c r="K133" i="56"/>
  <c r="A134" i="56"/>
  <c r="V133" i="56"/>
  <c r="W133" i="56" s="1"/>
  <c r="Y133" i="56" s="1"/>
  <c r="J133" i="56"/>
  <c r="Z133" i="56"/>
  <c r="E133" i="56" s="1"/>
  <c r="F133" i="47"/>
  <c r="AP130" i="55"/>
  <c r="AT141" i="46"/>
  <c r="AN130" i="57"/>
  <c r="AP130" i="57" s="1"/>
  <c r="F133" i="58"/>
  <c r="AY131" i="47"/>
  <c r="AO131" i="47"/>
  <c r="L136" i="54"/>
  <c r="F136" i="54" s="1"/>
  <c r="P136" i="54" s="1"/>
  <c r="AP130" i="56"/>
  <c r="D137" i="56"/>
  <c r="B138" i="56"/>
  <c r="Q143" i="46"/>
  <c r="AT132" i="58"/>
  <c r="AM131" i="58"/>
  <c r="AP131" i="58" s="1"/>
  <c r="AS130" i="55"/>
  <c r="AU130" i="55" s="1"/>
  <c r="AW130" i="55" s="1"/>
  <c r="AN131" i="47"/>
  <c r="I137" i="58"/>
  <c r="S136" i="58"/>
  <c r="D134" i="54"/>
  <c r="B135" i="54"/>
  <c r="F132" i="56"/>
  <c r="AR141" i="46"/>
  <c r="AU141" i="46" s="1"/>
  <c r="AU129" i="57"/>
  <c r="AW129" i="57" s="1"/>
  <c r="G133" i="57"/>
  <c r="A134" i="57"/>
  <c r="H133" i="57"/>
  <c r="V133" i="57"/>
  <c r="W133" i="57" s="1"/>
  <c r="J133" i="57"/>
  <c r="K133" i="57"/>
  <c r="X133" i="57"/>
  <c r="U132" i="57"/>
  <c r="AA132" i="57" s="1"/>
  <c r="M133" i="57"/>
  <c r="Q133" i="57" s="1"/>
  <c r="N133" i="57"/>
  <c r="Z133" i="57"/>
  <c r="E133" i="57" s="1"/>
  <c r="I137" i="54"/>
  <c r="J137" i="54" s="1"/>
  <c r="K137" i="54"/>
  <c r="M137" i="54"/>
  <c r="E137" i="54" s="1"/>
  <c r="A138" i="54"/>
  <c r="H136" i="54"/>
  <c r="N136" i="54" s="1"/>
  <c r="AY130" i="56"/>
  <c r="S135" i="55"/>
  <c r="I136" i="55"/>
  <c r="F143" i="46"/>
  <c r="AN132" i="58"/>
  <c r="AP132" i="58" s="1"/>
  <c r="Q133" i="47"/>
  <c r="AT131" i="58"/>
  <c r="AU131" i="58" s="1"/>
  <c r="AW131" i="58" s="1"/>
  <c r="AN141" i="46"/>
  <c r="AP141" i="46" s="1"/>
  <c r="AR130" i="57"/>
  <c r="AU130" i="57" s="1"/>
  <c r="Y143" i="46"/>
  <c r="AD132" i="47"/>
  <c r="AR132" i="47" s="1"/>
  <c r="AE132" i="47"/>
  <c r="AG132" i="47"/>
  <c r="AS132" i="47" s="1"/>
  <c r="AH132" i="47"/>
  <c r="AJ132" i="47"/>
  <c r="AT132" i="47" s="1"/>
  <c r="AC132" i="47"/>
  <c r="AK132" i="47"/>
  <c r="AF132" i="47"/>
  <c r="AI132" i="47"/>
  <c r="D134" i="55"/>
  <c r="B135" i="55"/>
  <c r="AW140" i="46"/>
  <c r="F132" i="57"/>
  <c r="AT130" i="56"/>
  <c r="AU130" i="56"/>
  <c r="AW130" i="56" s="1"/>
  <c r="I135" i="57"/>
  <c r="S134" i="57"/>
  <c r="AP140" i="46"/>
  <c r="R133" i="58"/>
  <c r="Z144" i="46"/>
  <c r="E144" i="46" s="1"/>
  <c r="F144" i="46" s="1"/>
  <c r="G144" i="46"/>
  <c r="U143" i="46"/>
  <c r="AA143" i="46" s="1"/>
  <c r="H144" i="46"/>
  <c r="J144" i="46"/>
  <c r="V144" i="46"/>
  <c r="W144" i="46" s="1"/>
  <c r="Y144" i="46" s="1"/>
  <c r="X144" i="46"/>
  <c r="A145" i="46"/>
  <c r="K144" i="46"/>
  <c r="M144" i="46"/>
  <c r="Q144" i="46" s="1"/>
  <c r="N144" i="46"/>
  <c r="R132" i="56"/>
  <c r="AS132" i="58"/>
  <c r="AU132" i="58" s="1"/>
  <c r="AW132" i="58" s="1"/>
  <c r="AM131" i="47"/>
  <c r="AF132" i="55" l="1"/>
  <c r="AS132" i="55" s="1"/>
  <c r="AG132" i="55"/>
  <c r="AH132" i="55"/>
  <c r="AI132" i="55"/>
  <c r="AC132" i="55"/>
  <c r="AK132" i="55"/>
  <c r="AD132" i="55"/>
  <c r="AM132" i="55" s="1"/>
  <c r="AJ132" i="55"/>
  <c r="AO132" i="55" s="1"/>
  <c r="AE132" i="55"/>
  <c r="AU132" i="47"/>
  <c r="S136" i="55"/>
  <c r="I137" i="55"/>
  <c r="S135" i="57"/>
  <c r="I136" i="57"/>
  <c r="R133" i="57"/>
  <c r="Z134" i="57"/>
  <c r="E134" i="57" s="1"/>
  <c r="K134" i="57"/>
  <c r="X134" i="57"/>
  <c r="U133" i="57"/>
  <c r="AA133" i="57" s="1"/>
  <c r="M134" i="57"/>
  <c r="N134" i="57"/>
  <c r="G134" i="57"/>
  <c r="A135" i="57"/>
  <c r="J134" i="57"/>
  <c r="H134" i="57"/>
  <c r="V134" i="57"/>
  <c r="W134" i="57" s="1"/>
  <c r="Y134" i="57" s="1"/>
  <c r="I138" i="58"/>
  <c r="S137" i="58"/>
  <c r="J134" i="55"/>
  <c r="V134" i="55"/>
  <c r="W134" i="55" s="1"/>
  <c r="K134" i="55"/>
  <c r="A135" i="55"/>
  <c r="M134" i="55"/>
  <c r="Q134" i="55" s="1"/>
  <c r="X134" i="55"/>
  <c r="G134" i="55"/>
  <c r="N134" i="55"/>
  <c r="U133" i="55"/>
  <c r="AA133" i="55" s="1"/>
  <c r="H134" i="55"/>
  <c r="Z134" i="55"/>
  <c r="E134" i="55" s="1"/>
  <c r="Y134" i="58"/>
  <c r="AS131" i="57"/>
  <c r="AT131" i="56"/>
  <c r="Z135" i="47"/>
  <c r="E135" i="47" s="1"/>
  <c r="G135" i="47"/>
  <c r="J135" i="47"/>
  <c r="V135" i="47"/>
  <c r="W135" i="47" s="1"/>
  <c r="M135" i="47"/>
  <c r="Q135" i="47" s="1"/>
  <c r="X135" i="47"/>
  <c r="N135" i="47"/>
  <c r="H135" i="47"/>
  <c r="U134" i="47"/>
  <c r="AA134" i="47" s="1"/>
  <c r="A136" i="47"/>
  <c r="K135" i="47"/>
  <c r="AS142" i="46"/>
  <c r="AW130" i="57"/>
  <c r="R144" i="46"/>
  <c r="AC133" i="47"/>
  <c r="AK133" i="47"/>
  <c r="AD133" i="47"/>
  <c r="AR133" i="47" s="1"/>
  <c r="AG133" i="47"/>
  <c r="AI133" i="47"/>
  <c r="AJ133" i="47"/>
  <c r="AT133" i="47" s="1"/>
  <c r="AE133" i="47"/>
  <c r="AF133" i="47"/>
  <c r="AH133" i="47"/>
  <c r="Y133" i="55"/>
  <c r="AO131" i="55"/>
  <c r="AP131" i="55" s="1"/>
  <c r="AM131" i="57"/>
  <c r="Y134" i="47"/>
  <c r="AY132" i="47"/>
  <c r="AO132" i="47"/>
  <c r="AC132" i="57"/>
  <c r="AK132" i="57"/>
  <c r="AH132" i="57"/>
  <c r="AI132" i="57"/>
  <c r="AJ132" i="57"/>
  <c r="AT132" i="57" s="1"/>
  <c r="AD132" i="57"/>
  <c r="AG132" i="57"/>
  <c r="AS132" i="57" s="1"/>
  <c r="AE132" i="57"/>
  <c r="AM132" i="57" s="1"/>
  <c r="AF132" i="57"/>
  <c r="A139" i="54"/>
  <c r="I138" i="54"/>
  <c r="J138" i="54" s="1"/>
  <c r="K138" i="54"/>
  <c r="H137" i="54"/>
  <c r="N137" i="54" s="1"/>
  <c r="M138" i="54"/>
  <c r="E138" i="54" s="1"/>
  <c r="AW141" i="46"/>
  <c r="F133" i="56"/>
  <c r="AP142" i="46"/>
  <c r="AI144" i="46"/>
  <c r="AJ144" i="46"/>
  <c r="AO144" i="46" s="1"/>
  <c r="AC144" i="46"/>
  <c r="AK144" i="46"/>
  <c r="AD144" i="46"/>
  <c r="AM144" i="46" s="1"/>
  <c r="AP144" i="46" s="1"/>
  <c r="AE144" i="46"/>
  <c r="AG144" i="46"/>
  <c r="AN144" i="46" s="1"/>
  <c r="AF144" i="46"/>
  <c r="AH144" i="46"/>
  <c r="AN132" i="47"/>
  <c r="AI132" i="56"/>
  <c r="AJ132" i="56"/>
  <c r="AO132" i="56" s="1"/>
  <c r="AC132" i="56"/>
  <c r="AR132" i="56" s="1"/>
  <c r="AK132" i="56"/>
  <c r="AY132" i="56" s="1"/>
  <c r="AD132" i="56"/>
  <c r="AM132" i="56" s="1"/>
  <c r="AE132" i="56"/>
  <c r="AH132" i="56"/>
  <c r="AF132" i="56"/>
  <c r="AS132" i="56" s="1"/>
  <c r="AG132" i="56"/>
  <c r="M135" i="58"/>
  <c r="Q135" i="58" s="1"/>
  <c r="X135" i="58"/>
  <c r="N135" i="58"/>
  <c r="R135" i="58" s="1"/>
  <c r="G135" i="58"/>
  <c r="U134" i="58"/>
  <c r="AA134" i="58" s="1"/>
  <c r="H135" i="58"/>
  <c r="V135" i="58"/>
  <c r="W135" i="58" s="1"/>
  <c r="Y135" i="58" s="1"/>
  <c r="J135" i="58"/>
  <c r="Z135" i="58"/>
  <c r="E135" i="58" s="1"/>
  <c r="F135" i="58" s="1"/>
  <c r="K135" i="58"/>
  <c r="A136" i="58"/>
  <c r="F134" i="58"/>
  <c r="AR131" i="57"/>
  <c r="AU131" i="57" s="1"/>
  <c r="AY131" i="56"/>
  <c r="AY142" i="46"/>
  <c r="R134" i="58"/>
  <c r="S137" i="47"/>
  <c r="I138" i="47"/>
  <c r="AR131" i="56"/>
  <c r="AU131" i="56" s="1"/>
  <c r="Q134" i="47"/>
  <c r="I136" i="56"/>
  <c r="S135" i="56"/>
  <c r="AR142" i="46"/>
  <c r="AU142" i="46" s="1"/>
  <c r="AW142" i="46" s="1"/>
  <c r="Z145" i="46"/>
  <c r="E145" i="46" s="1"/>
  <c r="G145" i="46"/>
  <c r="U144" i="46"/>
  <c r="AA144" i="46" s="1"/>
  <c r="H145" i="46"/>
  <c r="J145" i="46"/>
  <c r="V145" i="46"/>
  <c r="W145" i="46" s="1"/>
  <c r="X145" i="46"/>
  <c r="A146" i="46"/>
  <c r="K145" i="46"/>
  <c r="M145" i="46"/>
  <c r="Q145" i="46" s="1"/>
  <c r="N145" i="46"/>
  <c r="B136" i="55"/>
  <c r="D135" i="55"/>
  <c r="AM132" i="47"/>
  <c r="AP132" i="47" s="1"/>
  <c r="AI143" i="46"/>
  <c r="AJ143" i="46"/>
  <c r="AC143" i="46"/>
  <c r="AK143" i="46"/>
  <c r="AY143" i="46" s="1"/>
  <c r="AD143" i="46"/>
  <c r="AE143" i="46"/>
  <c r="AG143" i="46"/>
  <c r="AF143" i="46"/>
  <c r="AH143" i="46"/>
  <c r="L137" i="54"/>
  <c r="F137" i="54" s="1"/>
  <c r="P137" i="54" s="1"/>
  <c r="Y133" i="57"/>
  <c r="M134" i="56"/>
  <c r="X134" i="56"/>
  <c r="N134" i="56"/>
  <c r="R134" i="56" s="1"/>
  <c r="G134" i="56"/>
  <c r="U133" i="56"/>
  <c r="AA133" i="56" s="1"/>
  <c r="H134" i="56"/>
  <c r="K134" i="56"/>
  <c r="A135" i="56"/>
  <c r="J134" i="56"/>
  <c r="V134" i="56"/>
  <c r="W134" i="56" s="1"/>
  <c r="Y134" i="56" s="1"/>
  <c r="Z134" i="56"/>
  <c r="E134" i="56" s="1"/>
  <c r="F134" i="56" s="1"/>
  <c r="AS131" i="55"/>
  <c r="D135" i="46"/>
  <c r="B136" i="46"/>
  <c r="AO131" i="57"/>
  <c r="AY131" i="57"/>
  <c r="AN131" i="56"/>
  <c r="AP131" i="56" s="1"/>
  <c r="F134" i="47"/>
  <c r="F133" i="55"/>
  <c r="B136" i="54"/>
  <c r="D135" i="54"/>
  <c r="AI133" i="58"/>
  <c r="AJ133" i="58"/>
  <c r="AT133" i="58" s="1"/>
  <c r="AC133" i="58"/>
  <c r="AD133" i="58"/>
  <c r="AR133" i="58" s="1"/>
  <c r="AE133" i="58"/>
  <c r="AF133" i="58"/>
  <c r="AG133" i="58"/>
  <c r="AH133" i="58"/>
  <c r="AK133" i="58"/>
  <c r="AP131" i="47"/>
  <c r="AW131" i="47" s="1"/>
  <c r="F133" i="57"/>
  <c r="D138" i="56"/>
  <c r="B139" i="56"/>
  <c r="Q133" i="55"/>
  <c r="AR131" i="55"/>
  <c r="AU131" i="55" s="1"/>
  <c r="R134" i="47"/>
  <c r="AG134" i="56" l="1"/>
  <c r="AN134" i="56" s="1"/>
  <c r="AH134" i="56"/>
  <c r="AI134" i="56"/>
  <c r="AJ134" i="56"/>
  <c r="AC134" i="56"/>
  <c r="AR134" i="56" s="1"/>
  <c r="AK134" i="56"/>
  <c r="AY134" i="56" s="1"/>
  <c r="AF134" i="56"/>
  <c r="AS134" i="56" s="1"/>
  <c r="AD134" i="56"/>
  <c r="AE134" i="56"/>
  <c r="D139" i="56"/>
  <c r="B140" i="56"/>
  <c r="AM133" i="58"/>
  <c r="AJ134" i="47"/>
  <c r="AT134" i="47" s="1"/>
  <c r="AC134" i="47"/>
  <c r="AK134" i="47"/>
  <c r="AF134" i="47"/>
  <c r="AH134" i="47"/>
  <c r="AI134" i="47"/>
  <c r="AE134" i="47"/>
  <c r="AG134" i="47"/>
  <c r="AS134" i="47" s="1"/>
  <c r="AD134" i="47"/>
  <c r="AM143" i="46"/>
  <c r="AP143" i="46" s="1"/>
  <c r="R145" i="46"/>
  <c r="I139" i="47"/>
  <c r="S138" i="47"/>
  <c r="AH133" i="56"/>
  <c r="AI133" i="56"/>
  <c r="AT133" i="56" s="1"/>
  <c r="AJ133" i="56"/>
  <c r="AC133" i="56"/>
  <c r="AR133" i="56" s="1"/>
  <c r="AK133" i="56"/>
  <c r="AY133" i="56" s="1"/>
  <c r="AD133" i="56"/>
  <c r="AG133" i="56"/>
  <c r="AN133" i="56" s="1"/>
  <c r="AE133" i="56"/>
  <c r="AF133" i="56"/>
  <c r="AM133" i="47"/>
  <c r="U134" i="55"/>
  <c r="AA134" i="55" s="1"/>
  <c r="H135" i="55"/>
  <c r="J135" i="55"/>
  <c r="V135" i="55"/>
  <c r="W135" i="55" s="1"/>
  <c r="K135" i="55"/>
  <c r="A136" i="55"/>
  <c r="N135" i="55"/>
  <c r="G135" i="55"/>
  <c r="M135" i="55"/>
  <c r="Q135" i="55" s="1"/>
  <c r="X135" i="55"/>
  <c r="Z135" i="55"/>
  <c r="E135" i="55" s="1"/>
  <c r="F134" i="57"/>
  <c r="K135" i="56"/>
  <c r="A136" i="56"/>
  <c r="M135" i="56"/>
  <c r="X135" i="56"/>
  <c r="N135" i="56"/>
  <c r="R135" i="56" s="1"/>
  <c r="G135" i="56"/>
  <c r="J135" i="56"/>
  <c r="V135" i="56"/>
  <c r="W135" i="56" s="1"/>
  <c r="Y135" i="56" s="1"/>
  <c r="U134" i="56"/>
  <c r="AA134" i="56" s="1"/>
  <c r="H135" i="56"/>
  <c r="Z135" i="56"/>
  <c r="E135" i="56" s="1"/>
  <c r="F135" i="56" s="1"/>
  <c r="AR143" i="46"/>
  <c r="F145" i="46"/>
  <c r="AN132" i="56"/>
  <c r="AP132" i="56" s="1"/>
  <c r="AT132" i="56"/>
  <c r="AU132" i="56" s="1"/>
  <c r="AW132" i="56" s="1"/>
  <c r="AY144" i="46"/>
  <c r="AR132" i="57"/>
  <c r="AU132" i="57" s="1"/>
  <c r="Y135" i="47"/>
  <c r="Y134" i="55"/>
  <c r="F134" i="55" s="1"/>
  <c r="I137" i="57"/>
  <c r="S136" i="57"/>
  <c r="AY132" i="55"/>
  <c r="AO143" i="46"/>
  <c r="Z146" i="46"/>
  <c r="E146" i="46" s="1"/>
  <c r="F146" i="46" s="1"/>
  <c r="G146" i="46"/>
  <c r="U145" i="46"/>
  <c r="AA145" i="46" s="1"/>
  <c r="H146" i="46"/>
  <c r="J146" i="46"/>
  <c r="V146" i="46"/>
  <c r="W146" i="46" s="1"/>
  <c r="Y146" i="46" s="1"/>
  <c r="X146" i="46"/>
  <c r="A147" i="46"/>
  <c r="K146" i="46"/>
  <c r="M146" i="46"/>
  <c r="Q146" i="46" s="1"/>
  <c r="N146" i="46"/>
  <c r="AR144" i="46"/>
  <c r="AU144" i="46" s="1"/>
  <c r="AW144" i="46" s="1"/>
  <c r="AP131" i="57"/>
  <c r="AS133" i="47"/>
  <c r="R134" i="57"/>
  <c r="AR132" i="55"/>
  <c r="AO133" i="58"/>
  <c r="AY133" i="58"/>
  <c r="D136" i="46"/>
  <c r="B137" i="46"/>
  <c r="AU133" i="47"/>
  <c r="N136" i="47"/>
  <c r="Z136" i="47"/>
  <c r="E136" i="47" s="1"/>
  <c r="K136" i="47"/>
  <c r="A137" i="47"/>
  <c r="M136" i="47"/>
  <c r="Q136" i="47" s="1"/>
  <c r="X136" i="47"/>
  <c r="H136" i="47"/>
  <c r="J136" i="47"/>
  <c r="U135" i="47"/>
  <c r="AA135" i="47" s="1"/>
  <c r="V136" i="47"/>
  <c r="W136" i="47" s="1"/>
  <c r="G136" i="47"/>
  <c r="R134" i="55"/>
  <c r="Q134" i="57"/>
  <c r="S137" i="55"/>
  <c r="I138" i="55"/>
  <c r="AT132" i="55"/>
  <c r="AG135" i="58"/>
  <c r="AH135" i="58"/>
  <c r="AE135" i="58"/>
  <c r="AF135" i="58"/>
  <c r="AI135" i="58"/>
  <c r="AJ135" i="58"/>
  <c r="AT135" i="58" s="1"/>
  <c r="AK135" i="58"/>
  <c r="AC135" i="58"/>
  <c r="AD135" i="58"/>
  <c r="AR135" i="58" s="1"/>
  <c r="N135" i="57"/>
  <c r="R135" i="57" s="1"/>
  <c r="G135" i="57"/>
  <c r="A136" i="57"/>
  <c r="H135" i="57"/>
  <c r="V135" i="57"/>
  <c r="W135" i="57" s="1"/>
  <c r="Y135" i="57" s="1"/>
  <c r="J135" i="57"/>
  <c r="K135" i="57"/>
  <c r="X135" i="57"/>
  <c r="U134" i="57"/>
  <c r="AA134" i="57" s="1"/>
  <c r="M135" i="57"/>
  <c r="Z135" i="57"/>
  <c r="E135" i="57" s="1"/>
  <c r="AJ133" i="57"/>
  <c r="AD133" i="57"/>
  <c r="AR133" i="57" s="1"/>
  <c r="AE133" i="57"/>
  <c r="AM133" i="57" s="1"/>
  <c r="AF133" i="57"/>
  <c r="AG133" i="57"/>
  <c r="AS133" i="57" s="1"/>
  <c r="AH133" i="57"/>
  <c r="AC133" i="57"/>
  <c r="AK133" i="57"/>
  <c r="AI133" i="57"/>
  <c r="AT143" i="46"/>
  <c r="AN133" i="58"/>
  <c r="AS143" i="46"/>
  <c r="Y145" i="46"/>
  <c r="I137" i="56"/>
  <c r="S136" i="56"/>
  <c r="AW131" i="57"/>
  <c r="AT144" i="46"/>
  <c r="L138" i="54"/>
  <c r="F138" i="54" s="1"/>
  <c r="P138" i="54" s="1"/>
  <c r="AN132" i="57"/>
  <c r="AP132" i="57" s="1"/>
  <c r="AO133" i="47"/>
  <c r="AY133" i="47"/>
  <c r="F135" i="47"/>
  <c r="I139" i="58"/>
  <c r="S138" i="58"/>
  <c r="Q134" i="56"/>
  <c r="AP132" i="55"/>
  <c r="AW131" i="55"/>
  <c r="AS133" i="58"/>
  <c r="AU133" i="58" s="1"/>
  <c r="D136" i="54"/>
  <c r="B137" i="54"/>
  <c r="AN143" i="46"/>
  <c r="AH134" i="58"/>
  <c r="AN134" i="58" s="1"/>
  <c r="AI134" i="58"/>
  <c r="AD134" i="58"/>
  <c r="AR134" i="58" s="1"/>
  <c r="AU134" i="58" s="1"/>
  <c r="AE134" i="58"/>
  <c r="AM134" i="58" s="1"/>
  <c r="AF134" i="58"/>
  <c r="AG134" i="58"/>
  <c r="AS134" i="58" s="1"/>
  <c r="AJ134" i="58"/>
  <c r="AT134" i="58" s="1"/>
  <c r="AK134" i="58"/>
  <c r="AC134" i="58"/>
  <c r="AS144" i="46"/>
  <c r="H138" i="54"/>
  <c r="N138" i="54" s="1"/>
  <c r="M139" i="54"/>
  <c r="E139" i="54" s="1"/>
  <c r="I139" i="54"/>
  <c r="J139" i="54" s="1"/>
  <c r="L139" i="54" s="1"/>
  <c r="A140" i="54"/>
  <c r="K139" i="54"/>
  <c r="AY132" i="57"/>
  <c r="AO132" i="57"/>
  <c r="AN133" i="47"/>
  <c r="AW132" i="47"/>
  <c r="AN132" i="55"/>
  <c r="AE133" i="55"/>
  <c r="AF133" i="55"/>
  <c r="AS133" i="55" s="1"/>
  <c r="AG133" i="55"/>
  <c r="AH133" i="55"/>
  <c r="AJ133" i="55"/>
  <c r="AC133" i="55"/>
  <c r="AR133" i="55" s="1"/>
  <c r="AU133" i="55" s="1"/>
  <c r="AK133" i="55"/>
  <c r="AY133" i="55" s="1"/>
  <c r="AD133" i="55"/>
  <c r="AI133" i="55"/>
  <c r="AT133" i="55" s="1"/>
  <c r="D136" i="55"/>
  <c r="B137" i="55"/>
  <c r="AW131" i="56"/>
  <c r="K136" i="58"/>
  <c r="A137" i="58"/>
  <c r="M136" i="58"/>
  <c r="Q136" i="58" s="1"/>
  <c r="X136" i="58"/>
  <c r="G136" i="58"/>
  <c r="U135" i="58"/>
  <c r="AA135" i="58" s="1"/>
  <c r="H136" i="58"/>
  <c r="V136" i="58"/>
  <c r="W136" i="58" s="1"/>
  <c r="Y136" i="58" s="1"/>
  <c r="J136" i="58"/>
  <c r="Z136" i="58"/>
  <c r="E136" i="58" s="1"/>
  <c r="F136" i="58" s="1"/>
  <c r="N136" i="58"/>
  <c r="R136" i="58" s="1"/>
  <c r="R135" i="47"/>
  <c r="AD134" i="55" l="1"/>
  <c r="AE134" i="55"/>
  <c r="AF134" i="55"/>
  <c r="AS134" i="55" s="1"/>
  <c r="AG134" i="55"/>
  <c r="AI134" i="55"/>
  <c r="AT134" i="55" s="1"/>
  <c r="AJ134" i="55"/>
  <c r="AO134" i="55" s="1"/>
  <c r="AC134" i="55"/>
  <c r="AR134" i="55" s="1"/>
  <c r="AH134" i="55"/>
  <c r="AK134" i="55"/>
  <c r="S138" i="55"/>
  <c r="I139" i="55"/>
  <c r="AO134" i="47"/>
  <c r="AY134" i="47"/>
  <c r="R146" i="46"/>
  <c r="AM133" i="55"/>
  <c r="F139" i="54"/>
  <c r="P139" i="54" s="1"/>
  <c r="AM133" i="56"/>
  <c r="I140" i="47"/>
  <c r="S139" i="47"/>
  <c r="AM134" i="56"/>
  <c r="B138" i="46"/>
  <c r="D137" i="46"/>
  <c r="AO133" i="55"/>
  <c r="AT133" i="57"/>
  <c r="AU133" i="57" s="1"/>
  <c r="AW133" i="57" s="1"/>
  <c r="AU143" i="46"/>
  <c r="AW143" i="46" s="1"/>
  <c r="AP133" i="47"/>
  <c r="AW133" i="47" s="1"/>
  <c r="AO133" i="56"/>
  <c r="AR134" i="47"/>
  <c r="AU134" i="47" s="1"/>
  <c r="AI145" i="46"/>
  <c r="AJ145" i="46"/>
  <c r="AO145" i="46" s="1"/>
  <c r="AC145" i="46"/>
  <c r="AR145" i="46" s="1"/>
  <c r="AK145" i="46"/>
  <c r="AD145" i="46"/>
  <c r="AM145" i="46" s="1"/>
  <c r="AE145" i="46"/>
  <c r="AG145" i="46"/>
  <c r="AF145" i="46"/>
  <c r="AS145" i="46" s="1"/>
  <c r="AH145" i="46"/>
  <c r="AU133" i="56"/>
  <c r="M136" i="57"/>
  <c r="X136" i="57"/>
  <c r="K136" i="57"/>
  <c r="U135" i="57"/>
  <c r="AA135" i="57" s="1"/>
  <c r="N136" i="57"/>
  <c r="Z136" i="57"/>
  <c r="E136" i="57" s="1"/>
  <c r="G136" i="57"/>
  <c r="A137" i="57"/>
  <c r="J136" i="57"/>
  <c r="V136" i="57"/>
  <c r="W136" i="57" s="1"/>
  <c r="Y136" i="57" s="1"/>
  <c r="H136" i="57"/>
  <c r="M137" i="47"/>
  <c r="X137" i="47"/>
  <c r="N137" i="47"/>
  <c r="U136" i="47"/>
  <c r="AA136" i="47" s="1"/>
  <c r="H137" i="47"/>
  <c r="J137" i="47"/>
  <c r="V137" i="47"/>
  <c r="W137" i="47" s="1"/>
  <c r="Y137" i="47" s="1"/>
  <c r="K137" i="47"/>
  <c r="A138" i="47"/>
  <c r="Z137" i="47"/>
  <c r="E137" i="47" s="1"/>
  <c r="G137" i="47"/>
  <c r="AI146" i="46"/>
  <c r="AJ146" i="46"/>
  <c r="AO146" i="46" s="1"/>
  <c r="AC146" i="46"/>
  <c r="AR146" i="46" s="1"/>
  <c r="AK146" i="46"/>
  <c r="AY146" i="46" s="1"/>
  <c r="AD146" i="46"/>
  <c r="AE146" i="46"/>
  <c r="AG146" i="46"/>
  <c r="AN146" i="46" s="1"/>
  <c r="AF146" i="46"/>
  <c r="AS146" i="46" s="1"/>
  <c r="AH146" i="46"/>
  <c r="AF135" i="56"/>
  <c r="AS135" i="56" s="1"/>
  <c r="AG135" i="56"/>
  <c r="AN135" i="56" s="1"/>
  <c r="AH135" i="56"/>
  <c r="AI135" i="56"/>
  <c r="AJ135" i="56"/>
  <c r="AO135" i="56" s="1"/>
  <c r="AE135" i="56"/>
  <c r="AD135" i="56"/>
  <c r="AM135" i="56" s="1"/>
  <c r="AK135" i="56"/>
  <c r="AC135" i="56"/>
  <c r="AR135" i="56" s="1"/>
  <c r="Q135" i="56"/>
  <c r="R135" i="55"/>
  <c r="AP133" i="58"/>
  <c r="AW133" i="58" s="1"/>
  <c r="AO134" i="56"/>
  <c r="AY135" i="58"/>
  <c r="AO135" i="58"/>
  <c r="AF136" i="58"/>
  <c r="AG136" i="58"/>
  <c r="AS136" i="58" s="1"/>
  <c r="AH136" i="58"/>
  <c r="AI136" i="58"/>
  <c r="AJ136" i="58"/>
  <c r="AK136" i="58"/>
  <c r="AC136" i="58"/>
  <c r="AD136" i="58"/>
  <c r="AR136" i="58" s="1"/>
  <c r="AE136" i="58"/>
  <c r="AO133" i="57"/>
  <c r="AY133" i="57"/>
  <c r="D137" i="55"/>
  <c r="B138" i="55"/>
  <c r="AN133" i="55"/>
  <c r="AO134" i="58"/>
  <c r="AP134" i="58" s="1"/>
  <c r="AW134" i="58" s="1"/>
  <c r="AY134" i="58"/>
  <c r="S139" i="58"/>
  <c r="I140" i="58"/>
  <c r="Q135" i="57"/>
  <c r="AM135" i="58"/>
  <c r="AU132" i="55"/>
  <c r="AW132" i="55" s="1"/>
  <c r="Z147" i="46"/>
  <c r="E147" i="46" s="1"/>
  <c r="G147" i="46"/>
  <c r="U146" i="46"/>
  <c r="AA146" i="46" s="1"/>
  <c r="H147" i="46"/>
  <c r="J147" i="46"/>
  <c r="V147" i="46"/>
  <c r="W147" i="46" s="1"/>
  <c r="Y147" i="46" s="1"/>
  <c r="X147" i="46"/>
  <c r="A148" i="46"/>
  <c r="K147" i="46"/>
  <c r="M147" i="46"/>
  <c r="N147" i="46"/>
  <c r="AW132" i="57"/>
  <c r="J136" i="56"/>
  <c r="V136" i="56"/>
  <c r="W136" i="56" s="1"/>
  <c r="Y136" i="56" s="1"/>
  <c r="K136" i="56"/>
  <c r="A137" i="56"/>
  <c r="M136" i="56"/>
  <c r="X136" i="56"/>
  <c r="N136" i="56"/>
  <c r="G136" i="56"/>
  <c r="U135" i="56"/>
  <c r="AA135" i="56" s="1"/>
  <c r="H136" i="56"/>
  <c r="Z136" i="56"/>
  <c r="E136" i="56" s="1"/>
  <c r="G136" i="55"/>
  <c r="U135" i="55"/>
  <c r="AA135" i="55" s="1"/>
  <c r="H136" i="55"/>
  <c r="J136" i="55"/>
  <c r="V136" i="55"/>
  <c r="W136" i="55" s="1"/>
  <c r="M136" i="55"/>
  <c r="Q136" i="55" s="1"/>
  <c r="X136" i="55"/>
  <c r="N136" i="55"/>
  <c r="R136" i="55" s="1"/>
  <c r="K136" i="55"/>
  <c r="A137" i="55"/>
  <c r="Z136" i="55"/>
  <c r="E136" i="55" s="1"/>
  <c r="AS133" i="56"/>
  <c r="AM134" i="47"/>
  <c r="B141" i="56"/>
  <c r="D140" i="56"/>
  <c r="AT134" i="56"/>
  <c r="AU134" i="56" s="1"/>
  <c r="S137" i="57"/>
  <c r="I138" i="57"/>
  <c r="F135" i="57"/>
  <c r="I140" i="54"/>
  <c r="J140" i="54" s="1"/>
  <c r="K140" i="54"/>
  <c r="H139" i="54"/>
  <c r="N139" i="54" s="1"/>
  <c r="M140" i="54"/>
  <c r="E140" i="54" s="1"/>
  <c r="A141" i="54"/>
  <c r="B138" i="54"/>
  <c r="D137" i="54"/>
  <c r="AI135" i="47"/>
  <c r="AJ135" i="47"/>
  <c r="AE135" i="47"/>
  <c r="AM135" i="47" s="1"/>
  <c r="AG135" i="47"/>
  <c r="AS135" i="47" s="1"/>
  <c r="AH135" i="47"/>
  <c r="AF135" i="47"/>
  <c r="AK135" i="47"/>
  <c r="AC135" i="47"/>
  <c r="AD135" i="47"/>
  <c r="I138" i="56"/>
  <c r="S137" i="56"/>
  <c r="AN133" i="57"/>
  <c r="AP133" i="57" s="1"/>
  <c r="AN135" i="58"/>
  <c r="Y136" i="47"/>
  <c r="F136" i="47"/>
  <c r="J137" i="58"/>
  <c r="K137" i="58"/>
  <c r="A138" i="58"/>
  <c r="U136" i="58"/>
  <c r="AA136" i="58" s="1"/>
  <c r="H137" i="58"/>
  <c r="X137" i="58"/>
  <c r="M137" i="58"/>
  <c r="Z137" i="58"/>
  <c r="E137" i="58" s="1"/>
  <c r="N137" i="58"/>
  <c r="G137" i="58"/>
  <c r="V137" i="58"/>
  <c r="W137" i="58" s="1"/>
  <c r="AS135" i="58"/>
  <c r="AU135" i="58" s="1"/>
  <c r="R136" i="47"/>
  <c r="AI134" i="57"/>
  <c r="AH134" i="57"/>
  <c r="AJ134" i="57"/>
  <c r="AT134" i="57" s="1"/>
  <c r="AK134" i="57"/>
  <c r="AC134" i="57"/>
  <c r="AD134" i="57"/>
  <c r="AR134" i="57" s="1"/>
  <c r="AU134" i="57" s="1"/>
  <c r="AG134" i="57"/>
  <c r="AS134" i="57" s="1"/>
  <c r="AF134" i="57"/>
  <c r="AE134" i="57"/>
  <c r="Y135" i="55"/>
  <c r="F135" i="55" s="1"/>
  <c r="AN134" i="47"/>
  <c r="AC135" i="55" l="1"/>
  <c r="AK135" i="55"/>
  <c r="AD135" i="55"/>
  <c r="AM135" i="55" s="1"/>
  <c r="AE135" i="55"/>
  <c r="AF135" i="55"/>
  <c r="AH135" i="55"/>
  <c r="AI135" i="55"/>
  <c r="AT135" i="55" s="1"/>
  <c r="AG135" i="55"/>
  <c r="AN135" i="55" s="1"/>
  <c r="AJ135" i="55"/>
  <c r="AN135" i="47"/>
  <c r="F136" i="56"/>
  <c r="AP135" i="58"/>
  <c r="AW135" i="58" s="1"/>
  <c r="AY145" i="46"/>
  <c r="AP134" i="56"/>
  <c r="AW134" i="56" s="1"/>
  <c r="AU134" i="55"/>
  <c r="AN136" i="58"/>
  <c r="Q136" i="57"/>
  <c r="AU145" i="46"/>
  <c r="AW145" i="46" s="1"/>
  <c r="K137" i="57"/>
  <c r="A138" i="57"/>
  <c r="G137" i="57"/>
  <c r="H137" i="57"/>
  <c r="V137" i="57"/>
  <c r="W137" i="57" s="1"/>
  <c r="J137" i="57"/>
  <c r="X137" i="57"/>
  <c r="M137" i="57"/>
  <c r="Z137" i="57"/>
  <c r="E137" i="57" s="1"/>
  <c r="U136" i="57"/>
  <c r="AA136" i="57" s="1"/>
  <c r="N137" i="57"/>
  <c r="R137" i="57" s="1"/>
  <c r="I141" i="47"/>
  <c r="S140" i="47"/>
  <c r="Y137" i="58"/>
  <c r="J138" i="58"/>
  <c r="K138" i="58"/>
  <c r="A139" i="58"/>
  <c r="M138" i="58"/>
  <c r="Z138" i="58"/>
  <c r="E138" i="58" s="1"/>
  <c r="N138" i="58"/>
  <c r="G138" i="58"/>
  <c r="H138" i="58"/>
  <c r="X138" i="58"/>
  <c r="U137" i="58"/>
  <c r="AA137" i="58" s="1"/>
  <c r="V138" i="58"/>
  <c r="W138" i="58" s="1"/>
  <c r="S138" i="56"/>
  <c r="I139" i="56"/>
  <c r="AT135" i="47"/>
  <c r="L140" i="54"/>
  <c r="F140" i="54" s="1"/>
  <c r="P140" i="54" s="1"/>
  <c r="AP134" i="47"/>
  <c r="Y136" i="55"/>
  <c r="F136" i="55" s="1"/>
  <c r="AM136" i="58"/>
  <c r="AY135" i="56"/>
  <c r="AT146" i="46"/>
  <c r="AU146" i="46" s="1"/>
  <c r="AW146" i="46" s="1"/>
  <c r="AT145" i="46"/>
  <c r="AP133" i="56"/>
  <c r="I140" i="55"/>
  <c r="S139" i="55"/>
  <c r="AN134" i="55"/>
  <c r="AW133" i="56"/>
  <c r="AY134" i="57"/>
  <c r="AO134" i="57"/>
  <c r="AR135" i="47"/>
  <c r="AU135" i="47" s="1"/>
  <c r="AH135" i="57"/>
  <c r="AD135" i="57"/>
  <c r="AE135" i="57"/>
  <c r="AM135" i="57" s="1"/>
  <c r="AF135" i="57"/>
  <c r="AG135" i="57"/>
  <c r="AI135" i="57"/>
  <c r="AC135" i="57"/>
  <c r="AJ135" i="57"/>
  <c r="AT135" i="57" s="1"/>
  <c r="AK135" i="57"/>
  <c r="R136" i="56"/>
  <c r="R147" i="46"/>
  <c r="AU136" i="58"/>
  <c r="AP135" i="56"/>
  <c r="R137" i="47"/>
  <c r="F136" i="57"/>
  <c r="D141" i="56"/>
  <c r="B142" i="56"/>
  <c r="R137" i="58"/>
  <c r="I139" i="57"/>
  <c r="S138" i="57"/>
  <c r="Q147" i="46"/>
  <c r="F137" i="47"/>
  <c r="R136" i="57"/>
  <c r="AN145" i="46"/>
  <c r="AN134" i="57"/>
  <c r="F137" i="58"/>
  <c r="AH136" i="47"/>
  <c r="AN136" i="47" s="1"/>
  <c r="AI136" i="47"/>
  <c r="AD136" i="47"/>
  <c r="AF136" i="47"/>
  <c r="AG136" i="47"/>
  <c r="AJ136" i="47"/>
  <c r="AK136" i="47"/>
  <c r="AC136" i="47"/>
  <c r="AE136" i="47"/>
  <c r="AY135" i="47"/>
  <c r="AO135" i="47"/>
  <c r="AP135" i="47" s="1"/>
  <c r="B139" i="54"/>
  <c r="D138" i="54"/>
  <c r="G137" i="55"/>
  <c r="U136" i="55"/>
  <c r="AA136" i="55" s="1"/>
  <c r="H137" i="55"/>
  <c r="K137" i="55"/>
  <c r="A138" i="55"/>
  <c r="M137" i="55"/>
  <c r="Q137" i="55" s="1"/>
  <c r="X137" i="55"/>
  <c r="V137" i="55"/>
  <c r="W137" i="55" s="1"/>
  <c r="N137" i="55"/>
  <c r="J137" i="55"/>
  <c r="Z137" i="55"/>
  <c r="E137" i="55" s="1"/>
  <c r="Q136" i="56"/>
  <c r="F147" i="46"/>
  <c r="AO136" i="58"/>
  <c r="AY136" i="58"/>
  <c r="K138" i="47"/>
  <c r="A139" i="47"/>
  <c r="M138" i="47"/>
  <c r="X138" i="47"/>
  <c r="G138" i="47"/>
  <c r="J138" i="47"/>
  <c r="V138" i="47"/>
  <c r="W138" i="47" s="1"/>
  <c r="N138" i="47"/>
  <c r="R138" i="47" s="1"/>
  <c r="U137" i="47"/>
  <c r="AA137" i="47" s="1"/>
  <c r="Z138" i="47"/>
  <c r="E138" i="47" s="1"/>
  <c r="H138" i="47"/>
  <c r="Q137" i="47"/>
  <c r="AW134" i="47"/>
  <c r="B139" i="46"/>
  <c r="D138" i="46"/>
  <c r="AY134" i="55"/>
  <c r="AM134" i="55"/>
  <c r="S140" i="58"/>
  <c r="I141" i="58"/>
  <c r="AM134" i="57"/>
  <c r="AP134" i="57" s="1"/>
  <c r="AW134" i="57" s="1"/>
  <c r="Q137" i="58"/>
  <c r="M141" i="54"/>
  <c r="E141" i="54" s="1"/>
  <c r="H140" i="54"/>
  <c r="N140" i="54" s="1"/>
  <c r="A142" i="54"/>
  <c r="I141" i="54"/>
  <c r="J141" i="54" s="1"/>
  <c r="K141" i="54"/>
  <c r="J137" i="56"/>
  <c r="V137" i="56"/>
  <c r="W137" i="56" s="1"/>
  <c r="Y137" i="56" s="1"/>
  <c r="K137" i="56"/>
  <c r="A138" i="56"/>
  <c r="M137" i="56"/>
  <c r="X137" i="56"/>
  <c r="N137" i="56"/>
  <c r="U136" i="56"/>
  <c r="AA136" i="56" s="1"/>
  <c r="H137" i="56"/>
  <c r="G137" i="56"/>
  <c r="Z137" i="56"/>
  <c r="E137" i="56" s="1"/>
  <c r="Z148" i="46"/>
  <c r="E148" i="46" s="1"/>
  <c r="G148" i="46"/>
  <c r="U147" i="46"/>
  <c r="AA147" i="46" s="1"/>
  <c r="H148" i="46"/>
  <c r="J148" i="46"/>
  <c r="V148" i="46"/>
  <c r="W148" i="46" s="1"/>
  <c r="X148" i="46"/>
  <c r="A149" i="46"/>
  <c r="K148" i="46"/>
  <c r="M148" i="46"/>
  <c r="Q148" i="46" s="1"/>
  <c r="N148" i="46"/>
  <c r="R148" i="46" s="1"/>
  <c r="B139" i="55"/>
  <c r="D138" i="55"/>
  <c r="AT136" i="58"/>
  <c r="AT135" i="56"/>
  <c r="AU135" i="56" s="1"/>
  <c r="AW135" i="56" s="1"/>
  <c r="AM146" i="46"/>
  <c r="AP146" i="46" s="1"/>
  <c r="AP145" i="46"/>
  <c r="AP133" i="55"/>
  <c r="AW133" i="55" s="1"/>
  <c r="AJ136" i="55" l="1"/>
  <c r="AO136" i="55" s="1"/>
  <c r="AC136" i="55"/>
  <c r="AK136" i="55"/>
  <c r="AD136" i="55"/>
  <c r="AM136" i="55" s="1"/>
  <c r="AE136" i="55"/>
  <c r="AG136" i="55"/>
  <c r="AH136" i="55"/>
  <c r="AI136" i="55"/>
  <c r="AF136" i="55"/>
  <c r="Z149" i="46"/>
  <c r="E149" i="46" s="1"/>
  <c r="G149" i="46"/>
  <c r="U148" i="46"/>
  <c r="AA148" i="46" s="1"/>
  <c r="H149" i="46"/>
  <c r="J149" i="46"/>
  <c r="V149" i="46"/>
  <c r="W149" i="46" s="1"/>
  <c r="Y149" i="46" s="1"/>
  <c r="X149" i="46"/>
  <c r="A150" i="46"/>
  <c r="K149" i="46"/>
  <c r="M149" i="46"/>
  <c r="N149" i="46"/>
  <c r="F137" i="56"/>
  <c r="AM136" i="47"/>
  <c r="AP136" i="47" s="1"/>
  <c r="AS135" i="57"/>
  <c r="AP136" i="58"/>
  <c r="Q137" i="57"/>
  <c r="AE137" i="58"/>
  <c r="AF137" i="58"/>
  <c r="AI137" i="58"/>
  <c r="AJ137" i="58"/>
  <c r="AT137" i="58" s="1"/>
  <c r="AK137" i="58"/>
  <c r="AC137" i="58"/>
  <c r="AD137" i="58"/>
  <c r="AG137" i="58"/>
  <c r="AS137" i="58" s="1"/>
  <c r="AH137" i="58"/>
  <c r="AE136" i="56"/>
  <c r="AF136" i="56"/>
  <c r="AG136" i="56"/>
  <c r="AH136" i="56"/>
  <c r="AI136" i="56"/>
  <c r="AT136" i="56" s="1"/>
  <c r="AD136" i="56"/>
  <c r="AC136" i="56"/>
  <c r="AR136" i="56" s="1"/>
  <c r="AJ136" i="56"/>
  <c r="AK136" i="56"/>
  <c r="S141" i="58"/>
  <c r="I142" i="58"/>
  <c r="Q138" i="47"/>
  <c r="AO136" i="47"/>
  <c r="AY136" i="47"/>
  <c r="S139" i="57"/>
  <c r="I140" i="57"/>
  <c r="Y148" i="46"/>
  <c r="J139" i="47"/>
  <c r="V139" i="47"/>
  <c r="W139" i="47" s="1"/>
  <c r="K139" i="47"/>
  <c r="A140" i="47"/>
  <c r="Z139" i="47"/>
  <c r="E139" i="47" s="1"/>
  <c r="U138" i="47"/>
  <c r="AA138" i="47" s="1"/>
  <c r="H139" i="47"/>
  <c r="N139" i="47"/>
  <c r="R139" i="47" s="1"/>
  <c r="G139" i="47"/>
  <c r="M139" i="47"/>
  <c r="X139" i="47"/>
  <c r="R137" i="55"/>
  <c r="AT136" i="47"/>
  <c r="AR135" i="57"/>
  <c r="S140" i="55"/>
  <c r="I141" i="55"/>
  <c r="Y137" i="57"/>
  <c r="AS135" i="55"/>
  <c r="D139" i="55"/>
  <c r="B140" i="55"/>
  <c r="R137" i="56"/>
  <c r="L141" i="54"/>
  <c r="AP134" i="55"/>
  <c r="Y137" i="55"/>
  <c r="F137" i="55" s="1"/>
  <c r="AS136" i="47"/>
  <c r="D142" i="56"/>
  <c r="B143" i="56"/>
  <c r="AO135" i="57"/>
  <c r="AY135" i="57"/>
  <c r="AN135" i="57"/>
  <c r="AP135" i="57" s="1"/>
  <c r="R138" i="58"/>
  <c r="S141" i="47"/>
  <c r="I142" i="47"/>
  <c r="A143" i="54"/>
  <c r="K142" i="54"/>
  <c r="I142" i="54"/>
  <c r="J142" i="54" s="1"/>
  <c r="L142" i="54" s="1"/>
  <c r="M142" i="54"/>
  <c r="E142" i="54" s="1"/>
  <c r="H141" i="54"/>
  <c r="N141" i="54" s="1"/>
  <c r="D139" i="54"/>
  <c r="B140" i="54"/>
  <c r="AW135" i="47"/>
  <c r="S139" i="56"/>
  <c r="I140" i="56"/>
  <c r="AW134" i="55"/>
  <c r="Q137" i="56"/>
  <c r="Y138" i="47"/>
  <c r="F138" i="47" s="1"/>
  <c r="AR136" i="47"/>
  <c r="AU136" i="47" s="1"/>
  <c r="AW136" i="47" s="1"/>
  <c r="AG137" i="47"/>
  <c r="AS137" i="47" s="1"/>
  <c r="AH137" i="47"/>
  <c r="AC137" i="47"/>
  <c r="AK137" i="47"/>
  <c r="AE137" i="47"/>
  <c r="AF137" i="47"/>
  <c r="AJ137" i="47"/>
  <c r="AT137" i="47" s="1"/>
  <c r="AD137" i="47"/>
  <c r="AR137" i="47" s="1"/>
  <c r="AU137" i="47" s="1"/>
  <c r="AI137" i="47"/>
  <c r="AG136" i="57"/>
  <c r="AI136" i="57"/>
  <c r="AJ136" i="57"/>
  <c r="AK136" i="57"/>
  <c r="AC136" i="57"/>
  <c r="AD136" i="57"/>
  <c r="AR136" i="57" s="1"/>
  <c r="AH136" i="57"/>
  <c r="AN136" i="57" s="1"/>
  <c r="AE136" i="57"/>
  <c r="AF136" i="57"/>
  <c r="Q138" i="58"/>
  <c r="J138" i="57"/>
  <c r="V138" i="57"/>
  <c r="W138" i="57" s="1"/>
  <c r="M138" i="57"/>
  <c r="U137" i="57"/>
  <c r="AA137" i="57" s="1"/>
  <c r="N138" i="57"/>
  <c r="R138" i="57" s="1"/>
  <c r="Z138" i="57"/>
  <c r="E138" i="57" s="1"/>
  <c r="A139" i="57"/>
  <c r="G138" i="57"/>
  <c r="K138" i="57"/>
  <c r="X138" i="57"/>
  <c r="H138" i="57"/>
  <c r="AY135" i="55"/>
  <c r="AW136" i="58"/>
  <c r="F148" i="46"/>
  <c r="U137" i="56"/>
  <c r="AA137" i="56" s="1"/>
  <c r="H138" i="56"/>
  <c r="J138" i="56"/>
  <c r="V138" i="56"/>
  <c r="W138" i="56" s="1"/>
  <c r="K138" i="56"/>
  <c r="A139" i="56"/>
  <c r="M138" i="56"/>
  <c r="Q138" i="56" s="1"/>
  <c r="X138" i="56"/>
  <c r="G138" i="56"/>
  <c r="N138" i="56"/>
  <c r="R138" i="56" s="1"/>
  <c r="Z138" i="56"/>
  <c r="E138" i="56" s="1"/>
  <c r="F141" i="54"/>
  <c r="P141" i="54" s="1"/>
  <c r="B140" i="46"/>
  <c r="D139" i="46"/>
  <c r="AI147" i="46"/>
  <c r="AT147" i="46" s="1"/>
  <c r="AJ147" i="46"/>
  <c r="AC147" i="46"/>
  <c r="AK147" i="46"/>
  <c r="AD147" i="46"/>
  <c r="AM147" i="46" s="1"/>
  <c r="AE147" i="46"/>
  <c r="AG147" i="46"/>
  <c r="AF147" i="46"/>
  <c r="AS147" i="46" s="1"/>
  <c r="AH147" i="46"/>
  <c r="N138" i="55"/>
  <c r="G138" i="55"/>
  <c r="U137" i="55"/>
  <c r="AA137" i="55" s="1"/>
  <c r="H138" i="55"/>
  <c r="J138" i="55"/>
  <c r="V138" i="55"/>
  <c r="W138" i="55" s="1"/>
  <c r="Y138" i="55" s="1"/>
  <c r="K138" i="55"/>
  <c r="A139" i="55"/>
  <c r="M138" i="55"/>
  <c r="Q138" i="55" s="1"/>
  <c r="X138" i="55"/>
  <c r="Z138" i="55"/>
  <c r="E138" i="55" s="1"/>
  <c r="F138" i="55" s="1"/>
  <c r="Y138" i="58"/>
  <c r="F138" i="58" s="1"/>
  <c r="U138" i="58"/>
  <c r="AA138" i="58" s="1"/>
  <c r="H139" i="58"/>
  <c r="M139" i="58"/>
  <c r="Q139" i="58" s="1"/>
  <c r="Z139" i="58"/>
  <c r="E139" i="58" s="1"/>
  <c r="F139" i="58" s="1"/>
  <c r="N139" i="58"/>
  <c r="V139" i="58"/>
  <c r="W139" i="58" s="1"/>
  <c r="Y139" i="58" s="1"/>
  <c r="G139" i="58"/>
  <c r="J139" i="58"/>
  <c r="X139" i="58"/>
  <c r="A140" i="58"/>
  <c r="K139" i="58"/>
  <c r="F137" i="57"/>
  <c r="AO135" i="55"/>
  <c r="AP135" i="55" s="1"/>
  <c r="AR135" i="55"/>
  <c r="AU135" i="55" s="1"/>
  <c r="AF138" i="47" l="1"/>
  <c r="AG138" i="47"/>
  <c r="AS138" i="47" s="1"/>
  <c r="AJ138" i="47"/>
  <c r="AD138" i="47"/>
  <c r="AE138" i="47"/>
  <c r="AM138" i="47" s="1"/>
  <c r="AK138" i="47"/>
  <c r="AH138" i="47"/>
  <c r="AN138" i="47" s="1"/>
  <c r="AI138" i="47"/>
  <c r="AC138" i="47"/>
  <c r="AD138" i="58"/>
  <c r="AE138" i="58"/>
  <c r="AJ138" i="58"/>
  <c r="AK138" i="58"/>
  <c r="AC138" i="58"/>
  <c r="AF138" i="58"/>
  <c r="AG138" i="58"/>
  <c r="AH138" i="58"/>
  <c r="AN138" i="58" s="1"/>
  <c r="AI138" i="58"/>
  <c r="AI137" i="55"/>
  <c r="AJ137" i="55"/>
  <c r="AC137" i="55"/>
  <c r="AK137" i="55"/>
  <c r="AY137" i="55" s="1"/>
  <c r="AD137" i="55"/>
  <c r="AM137" i="55" s="1"/>
  <c r="AF137" i="55"/>
  <c r="AG137" i="55"/>
  <c r="AN137" i="55" s="1"/>
  <c r="AE137" i="55"/>
  <c r="AH137" i="55"/>
  <c r="G139" i="56"/>
  <c r="U138" i="56"/>
  <c r="AA138" i="56" s="1"/>
  <c r="H139" i="56"/>
  <c r="J139" i="56"/>
  <c r="V139" i="56"/>
  <c r="W139" i="56" s="1"/>
  <c r="K139" i="56"/>
  <c r="A140" i="56"/>
  <c r="M139" i="56"/>
  <c r="X139" i="56"/>
  <c r="N139" i="56"/>
  <c r="Z139" i="56"/>
  <c r="E139" i="56" s="1"/>
  <c r="R139" i="58"/>
  <c r="R138" i="55"/>
  <c r="AO147" i="46"/>
  <c r="AI148" i="46"/>
  <c r="AT148" i="46" s="1"/>
  <c r="AJ148" i="46"/>
  <c r="AC148" i="46"/>
  <c r="AK148" i="46"/>
  <c r="AD148" i="46"/>
  <c r="AE148" i="46"/>
  <c r="AG148" i="46"/>
  <c r="AF148" i="46"/>
  <c r="AS148" i="46" s="1"/>
  <c r="AH148" i="46"/>
  <c r="AM136" i="57"/>
  <c r="H142" i="54"/>
  <c r="N142" i="54" s="1"/>
  <c r="K143" i="54"/>
  <c r="A144" i="54"/>
  <c r="M143" i="54"/>
  <c r="E143" i="54" s="1"/>
  <c r="I143" i="54"/>
  <c r="J143" i="54" s="1"/>
  <c r="Q139" i="47"/>
  <c r="Y139" i="47"/>
  <c r="AT136" i="55"/>
  <c r="AF137" i="57"/>
  <c r="AD137" i="57"/>
  <c r="AR137" i="57" s="1"/>
  <c r="AE137" i="57"/>
  <c r="AM137" i="57" s="1"/>
  <c r="AG137" i="57"/>
  <c r="AH137" i="57"/>
  <c r="AN137" i="57" s="1"/>
  <c r="AI137" i="57"/>
  <c r="AC137" i="57"/>
  <c r="AJ137" i="57"/>
  <c r="AK137" i="57"/>
  <c r="G140" i="58"/>
  <c r="U139" i="58"/>
  <c r="AA139" i="58" s="1"/>
  <c r="H140" i="58"/>
  <c r="N140" i="58"/>
  <c r="V140" i="58"/>
  <c r="W140" i="58" s="1"/>
  <c r="J140" i="58"/>
  <c r="X140" i="58"/>
  <c r="K140" i="58"/>
  <c r="A141" i="58"/>
  <c r="M140" i="58"/>
  <c r="Z140" i="58"/>
  <c r="E140" i="58" s="1"/>
  <c r="AN147" i="46"/>
  <c r="AP147" i="46" s="1"/>
  <c r="B141" i="46"/>
  <c r="D140" i="46"/>
  <c r="Q138" i="57"/>
  <c r="AS136" i="56"/>
  <c r="AU136" i="56" s="1"/>
  <c r="AW136" i="56" s="1"/>
  <c r="AD137" i="56"/>
  <c r="AM137" i="56" s="1"/>
  <c r="AE137" i="56"/>
  <c r="AF137" i="56"/>
  <c r="AG137" i="56"/>
  <c r="AN137" i="56" s="1"/>
  <c r="AH137" i="56"/>
  <c r="AC137" i="56"/>
  <c r="AK137" i="56"/>
  <c r="AY137" i="56" s="1"/>
  <c r="AI137" i="56"/>
  <c r="AJ137" i="56"/>
  <c r="AO137" i="56" s="1"/>
  <c r="I143" i="58"/>
  <c r="S142" i="58"/>
  <c r="AN136" i="56"/>
  <c r="AN136" i="55"/>
  <c r="Y138" i="56"/>
  <c r="Y138" i="57"/>
  <c r="F138" i="57" s="1"/>
  <c r="AY136" i="57"/>
  <c r="AO136" i="57"/>
  <c r="AM137" i="47"/>
  <c r="AU135" i="57"/>
  <c r="AW135" i="57" s="1"/>
  <c r="AY136" i="56"/>
  <c r="R149" i="46"/>
  <c r="AP136" i="55"/>
  <c r="AC139" i="58"/>
  <c r="AK139" i="58"/>
  <c r="AD139" i="58"/>
  <c r="AR139" i="58" s="1"/>
  <c r="AU139" i="58" s="1"/>
  <c r="AE139" i="58"/>
  <c r="AF139" i="58"/>
  <c r="AG139" i="58"/>
  <c r="AS139" i="58" s="1"/>
  <c r="AH139" i="58"/>
  <c r="AI139" i="58"/>
  <c r="AJ139" i="58"/>
  <c r="AT139" i="58" s="1"/>
  <c r="B141" i="54"/>
  <c r="D140" i="54"/>
  <c r="F138" i="56"/>
  <c r="AT136" i="57"/>
  <c r="AY137" i="47"/>
  <c r="AO137" i="47"/>
  <c r="F142" i="54"/>
  <c r="P142" i="54" s="1"/>
  <c r="F139" i="47"/>
  <c r="S140" i="57"/>
  <c r="I141" i="57"/>
  <c r="AO136" i="56"/>
  <c r="AN137" i="58"/>
  <c r="AM137" i="58"/>
  <c r="Q149" i="46"/>
  <c r="AY136" i="55"/>
  <c r="M139" i="55"/>
  <c r="Q139" i="55" s="1"/>
  <c r="X139" i="55"/>
  <c r="N139" i="55"/>
  <c r="G139" i="55"/>
  <c r="J139" i="55"/>
  <c r="V139" i="55"/>
  <c r="W139" i="55" s="1"/>
  <c r="U138" i="55"/>
  <c r="AA138" i="55" s="1"/>
  <c r="H139" i="55"/>
  <c r="K139" i="55"/>
  <c r="A140" i="55"/>
  <c r="Z139" i="55"/>
  <c r="E139" i="55" s="1"/>
  <c r="AY137" i="58"/>
  <c r="AO137" i="58"/>
  <c r="AH138" i="55"/>
  <c r="AI138" i="55"/>
  <c r="AJ138" i="55"/>
  <c r="AC138" i="55"/>
  <c r="AR138" i="55" s="1"/>
  <c r="AK138" i="55"/>
  <c r="AY138" i="55" s="1"/>
  <c r="AE138" i="55"/>
  <c r="AF138" i="55"/>
  <c r="AS138" i="55" s="1"/>
  <c r="AD138" i="55"/>
  <c r="AM138" i="55" s="1"/>
  <c r="AG138" i="55"/>
  <c r="AN138" i="55" s="1"/>
  <c r="AY147" i="46"/>
  <c r="D140" i="55"/>
  <c r="B141" i="55"/>
  <c r="J140" i="47"/>
  <c r="V140" i="47"/>
  <c r="W140" i="47" s="1"/>
  <c r="N140" i="47"/>
  <c r="U139" i="47"/>
  <c r="AA139" i="47" s="1"/>
  <c r="H140" i="47"/>
  <c r="M140" i="47"/>
  <c r="X140" i="47"/>
  <c r="G140" i="47"/>
  <c r="K140" i="47"/>
  <c r="A141" i="47"/>
  <c r="Z140" i="47"/>
  <c r="E140" i="47" s="1"/>
  <c r="F149" i="46"/>
  <c r="AR136" i="55"/>
  <c r="S142" i="47"/>
  <c r="I143" i="47"/>
  <c r="I142" i="55"/>
  <c r="S141" i="55"/>
  <c r="AW135" i="55"/>
  <c r="AR147" i="46"/>
  <c r="AU147" i="46" s="1"/>
  <c r="G139" i="57"/>
  <c r="H139" i="57"/>
  <c r="V139" i="57"/>
  <c r="W139" i="57" s="1"/>
  <c r="Y139" i="57" s="1"/>
  <c r="J139" i="57"/>
  <c r="K139" i="57"/>
  <c r="X139" i="57"/>
  <c r="M139" i="57"/>
  <c r="A140" i="57"/>
  <c r="U138" i="57"/>
  <c r="AA138" i="57" s="1"/>
  <c r="N139" i="57"/>
  <c r="R139" i="57" s="1"/>
  <c r="Z139" i="57"/>
  <c r="E139" i="57" s="1"/>
  <c r="F139" i="57" s="1"/>
  <c r="AS136" i="57"/>
  <c r="AU136" i="57" s="1"/>
  <c r="AN137" i="47"/>
  <c r="S140" i="56"/>
  <c r="I141" i="56"/>
  <c r="D143" i="56"/>
  <c r="B144" i="56"/>
  <c r="AM136" i="56"/>
  <c r="AP136" i="56" s="1"/>
  <c r="AR137" i="58"/>
  <c r="AU137" i="58" s="1"/>
  <c r="Z150" i="46"/>
  <c r="E150" i="46" s="1"/>
  <c r="G150" i="46"/>
  <c r="U149" i="46"/>
  <c r="AA149" i="46" s="1"/>
  <c r="H150" i="46"/>
  <c r="J150" i="46"/>
  <c r="V150" i="46"/>
  <c r="W150" i="46" s="1"/>
  <c r="X150" i="46"/>
  <c r="A151" i="46"/>
  <c r="K150" i="46"/>
  <c r="M150" i="46"/>
  <c r="Q150" i="46" s="1"/>
  <c r="N150" i="46"/>
  <c r="AS136" i="55"/>
  <c r="AE138" i="57" l="1"/>
  <c r="AM138" i="57" s="1"/>
  <c r="AI138" i="57"/>
  <c r="AJ138" i="57"/>
  <c r="AT138" i="57" s="1"/>
  <c r="AK138" i="57"/>
  <c r="AC138" i="57"/>
  <c r="AD138" i="57"/>
  <c r="AH138" i="57"/>
  <c r="AN138" i="57" s="1"/>
  <c r="AF138" i="57"/>
  <c r="AG138" i="57"/>
  <c r="AS138" i="57" s="1"/>
  <c r="AD139" i="57"/>
  <c r="AE139" i="57"/>
  <c r="AF139" i="57"/>
  <c r="AG139" i="57"/>
  <c r="AH139" i="57"/>
  <c r="AN139" i="57" s="1"/>
  <c r="AI139" i="57"/>
  <c r="AC139" i="57"/>
  <c r="AJ139" i="57"/>
  <c r="AK139" i="57"/>
  <c r="AO139" i="58"/>
  <c r="AY139" i="58"/>
  <c r="AM148" i="46"/>
  <c r="I143" i="55"/>
  <c r="S142" i="55"/>
  <c r="U140" i="47"/>
  <c r="AA140" i="47" s="1"/>
  <c r="H141" i="47"/>
  <c r="M141" i="47"/>
  <c r="X141" i="47"/>
  <c r="G141" i="47"/>
  <c r="J141" i="47"/>
  <c r="K141" i="47"/>
  <c r="A142" i="47"/>
  <c r="V141" i="47"/>
  <c r="W141" i="47" s="1"/>
  <c r="Z141" i="47"/>
  <c r="E141" i="47" s="1"/>
  <c r="N141" i="47"/>
  <c r="R141" i="47" s="1"/>
  <c r="Y140" i="47"/>
  <c r="R139" i="55"/>
  <c r="S141" i="57"/>
  <c r="I142" i="57"/>
  <c r="AM139" i="58"/>
  <c r="AP137" i="47"/>
  <c r="AW137" i="47" s="1"/>
  <c r="I144" i="58"/>
  <c r="S143" i="58"/>
  <c r="Q140" i="58"/>
  <c r="AS137" i="57"/>
  <c r="AU137" i="57" s="1"/>
  <c r="AN148" i="46"/>
  <c r="Y139" i="56"/>
  <c r="AS137" i="55"/>
  <c r="AS138" i="58"/>
  <c r="I144" i="47"/>
  <c r="S143" i="47"/>
  <c r="D141" i="55"/>
  <c r="B142" i="55"/>
  <c r="D141" i="54"/>
  <c r="B142" i="54"/>
  <c r="F139" i="56"/>
  <c r="AO138" i="55"/>
  <c r="AP138" i="55" s="1"/>
  <c r="AO137" i="57"/>
  <c r="AP137" i="57" s="1"/>
  <c r="AY137" i="57"/>
  <c r="AY148" i="46"/>
  <c r="R139" i="56"/>
  <c r="AR137" i="55"/>
  <c r="AY138" i="58"/>
  <c r="AO138" i="58"/>
  <c r="AP138" i="47"/>
  <c r="Z151" i="46"/>
  <c r="E151" i="46" s="1"/>
  <c r="G151" i="46"/>
  <c r="U150" i="46"/>
  <c r="AA150" i="46" s="1"/>
  <c r="H151" i="46"/>
  <c r="J151" i="46"/>
  <c r="V151" i="46"/>
  <c r="W151" i="46" s="1"/>
  <c r="Y151" i="46" s="1"/>
  <c r="X151" i="46"/>
  <c r="A152" i="46"/>
  <c r="K151" i="46"/>
  <c r="M151" i="46"/>
  <c r="Q151" i="46" s="1"/>
  <c r="N151" i="46"/>
  <c r="D144" i="56"/>
  <c r="B145" i="56"/>
  <c r="AU136" i="55"/>
  <c r="AW136" i="55" s="1"/>
  <c r="Q140" i="47"/>
  <c r="AT138" i="55"/>
  <c r="AU138" i="55" s="1"/>
  <c r="AW138" i="55" s="1"/>
  <c r="AR137" i="56"/>
  <c r="AT137" i="57"/>
  <c r="AP136" i="57"/>
  <c r="AW136" i="57" s="1"/>
  <c r="AR148" i="46"/>
  <c r="AU148" i="46" s="1"/>
  <c r="AO137" i="55"/>
  <c r="AP137" i="55" s="1"/>
  <c r="AT138" i="58"/>
  <c r="AR138" i="47"/>
  <c r="K140" i="55"/>
  <c r="A141" i="55"/>
  <c r="M140" i="55"/>
  <c r="X140" i="55"/>
  <c r="N140" i="55"/>
  <c r="U139" i="55"/>
  <c r="AA139" i="55" s="1"/>
  <c r="H140" i="55"/>
  <c r="G140" i="55"/>
  <c r="J140" i="55"/>
  <c r="V140" i="55"/>
  <c r="W140" i="55" s="1"/>
  <c r="Y140" i="55" s="1"/>
  <c r="Z140" i="55"/>
  <c r="E140" i="55" s="1"/>
  <c r="F140" i="55" s="1"/>
  <c r="K144" i="54"/>
  <c r="H143" i="54"/>
  <c r="N143" i="54" s="1"/>
  <c r="M144" i="54"/>
  <c r="E144" i="54" s="1"/>
  <c r="A145" i="54"/>
  <c r="I144" i="54"/>
  <c r="J144" i="54" s="1"/>
  <c r="AT137" i="56"/>
  <c r="AO138" i="47"/>
  <c r="AY138" i="47"/>
  <c r="Y150" i="46"/>
  <c r="F150" i="46" s="1"/>
  <c r="U139" i="57"/>
  <c r="AA139" i="57" s="1"/>
  <c r="H140" i="57"/>
  <c r="M140" i="57"/>
  <c r="N140" i="57"/>
  <c r="R140" i="57" s="1"/>
  <c r="Z140" i="57"/>
  <c r="E140" i="57" s="1"/>
  <c r="A141" i="57"/>
  <c r="G140" i="57"/>
  <c r="K140" i="57"/>
  <c r="X140" i="57"/>
  <c r="J140" i="57"/>
  <c r="V140" i="57"/>
  <c r="W140" i="57" s="1"/>
  <c r="AW147" i="46"/>
  <c r="AI149" i="46"/>
  <c r="AJ149" i="46"/>
  <c r="AO149" i="46" s="1"/>
  <c r="AC149" i="46"/>
  <c r="AK149" i="46"/>
  <c r="AD149" i="46"/>
  <c r="AE149" i="46"/>
  <c r="AG149" i="46"/>
  <c r="AF149" i="46"/>
  <c r="AS149" i="46" s="1"/>
  <c r="AH149" i="46"/>
  <c r="Y139" i="55"/>
  <c r="F139" i="55" s="1"/>
  <c r="AP137" i="58"/>
  <c r="AN139" i="58"/>
  <c r="B142" i="46"/>
  <c r="D141" i="46"/>
  <c r="Y140" i="58"/>
  <c r="AO148" i="46"/>
  <c r="Q139" i="56"/>
  <c r="AT137" i="55"/>
  <c r="AM138" i="58"/>
  <c r="AP138" i="58" s="1"/>
  <c r="AT138" i="47"/>
  <c r="AP137" i="56"/>
  <c r="AE139" i="47"/>
  <c r="AF139" i="47"/>
  <c r="AI139" i="47"/>
  <c r="AC139" i="47"/>
  <c r="AK139" i="47"/>
  <c r="AD139" i="47"/>
  <c r="AH139" i="47"/>
  <c r="AN139" i="47" s="1"/>
  <c r="AJ139" i="47"/>
  <c r="AT139" i="47" s="1"/>
  <c r="AG139" i="47"/>
  <c r="S141" i="56"/>
  <c r="I142" i="56"/>
  <c r="Q139" i="57"/>
  <c r="R140" i="58"/>
  <c r="G140" i="56"/>
  <c r="U139" i="56"/>
  <c r="AA139" i="56" s="1"/>
  <c r="H140" i="56"/>
  <c r="J140" i="56"/>
  <c r="V140" i="56"/>
  <c r="W140" i="56" s="1"/>
  <c r="N140" i="56"/>
  <c r="R140" i="56" s="1"/>
  <c r="M140" i="56"/>
  <c r="X140" i="56"/>
  <c r="K140" i="56"/>
  <c r="A141" i="56"/>
  <c r="Z140" i="56"/>
  <c r="E140" i="56" s="1"/>
  <c r="AR138" i="58"/>
  <c r="AU138" i="58" s="1"/>
  <c r="AW138" i="58" s="1"/>
  <c r="Z141" i="58"/>
  <c r="E141" i="58" s="1"/>
  <c r="G141" i="58"/>
  <c r="U140" i="58"/>
  <c r="AA140" i="58" s="1"/>
  <c r="H141" i="58"/>
  <c r="V141" i="58"/>
  <c r="W141" i="58" s="1"/>
  <c r="Y141" i="58" s="1"/>
  <c r="J141" i="58"/>
  <c r="X141" i="58"/>
  <c r="K141" i="58"/>
  <c r="A142" i="58"/>
  <c r="M141" i="58"/>
  <c r="Q141" i="58" s="1"/>
  <c r="N141" i="58"/>
  <c r="AW137" i="58"/>
  <c r="R150" i="46"/>
  <c r="F140" i="47"/>
  <c r="R140" i="47"/>
  <c r="AC138" i="56"/>
  <c r="AR138" i="56" s="1"/>
  <c r="AK138" i="56"/>
  <c r="AD138" i="56"/>
  <c r="AM138" i="56" s="1"/>
  <c r="AE138" i="56"/>
  <c r="AF138" i="56"/>
  <c r="AG138" i="56"/>
  <c r="AJ138" i="56"/>
  <c r="AO138" i="56" s="1"/>
  <c r="AI138" i="56"/>
  <c r="AH138" i="56"/>
  <c r="AS137" i="56"/>
  <c r="F140" i="58"/>
  <c r="L143" i="54"/>
  <c r="F143" i="54" s="1"/>
  <c r="P143" i="54" s="1"/>
  <c r="AW137" i="57" l="1"/>
  <c r="AI150" i="46"/>
  <c r="AJ150" i="46"/>
  <c r="AC150" i="46"/>
  <c r="AK150" i="46"/>
  <c r="AD150" i="46"/>
  <c r="AM150" i="46" s="1"/>
  <c r="AE150" i="46"/>
  <c r="AG150" i="46"/>
  <c r="AN150" i="46" s="1"/>
  <c r="AF150" i="46"/>
  <c r="AS150" i="46" s="1"/>
  <c r="AH150" i="46"/>
  <c r="AG139" i="55"/>
  <c r="AH139" i="55"/>
  <c r="AI139" i="55"/>
  <c r="AJ139" i="55"/>
  <c r="AO139" i="55" s="1"/>
  <c r="AD139" i="55"/>
  <c r="AM139" i="55" s="1"/>
  <c r="AE139" i="55"/>
  <c r="AK139" i="55"/>
  <c r="AY139" i="55" s="1"/>
  <c r="AC139" i="55"/>
  <c r="AF139" i="55"/>
  <c r="AS139" i="55" s="1"/>
  <c r="AJ140" i="58"/>
  <c r="AC140" i="58"/>
  <c r="AK140" i="58"/>
  <c r="AD140" i="58"/>
  <c r="AR140" i="58" s="1"/>
  <c r="AE140" i="58"/>
  <c r="AF140" i="58"/>
  <c r="AG140" i="58"/>
  <c r="AH140" i="58"/>
  <c r="AN140" i="58" s="1"/>
  <c r="AI140" i="58"/>
  <c r="AY138" i="56"/>
  <c r="N142" i="58"/>
  <c r="Z142" i="58"/>
  <c r="E142" i="58" s="1"/>
  <c r="G142" i="58"/>
  <c r="U141" i="58"/>
  <c r="AA141" i="58" s="1"/>
  <c r="H142" i="58"/>
  <c r="V142" i="58"/>
  <c r="W142" i="58" s="1"/>
  <c r="J142" i="58"/>
  <c r="X142" i="58"/>
  <c r="K142" i="58"/>
  <c r="A143" i="58"/>
  <c r="M142" i="58"/>
  <c r="Q142" i="58" s="1"/>
  <c r="F141" i="58"/>
  <c r="Y140" i="56"/>
  <c r="S142" i="56"/>
  <c r="I143" i="56"/>
  <c r="AT149" i="46"/>
  <c r="F140" i="57"/>
  <c r="J141" i="55"/>
  <c r="V141" i="55"/>
  <c r="W141" i="55" s="1"/>
  <c r="Y141" i="55" s="1"/>
  <c r="K141" i="55"/>
  <c r="A142" i="55"/>
  <c r="M141" i="55"/>
  <c r="X141" i="55"/>
  <c r="N141" i="55"/>
  <c r="R141" i="55" s="1"/>
  <c r="G141" i="55"/>
  <c r="U140" i="55"/>
  <c r="AA140" i="55" s="1"/>
  <c r="H141" i="55"/>
  <c r="Z141" i="55"/>
  <c r="E141" i="55" s="1"/>
  <c r="AU137" i="56"/>
  <c r="AW137" i="56" s="1"/>
  <c r="F151" i="46"/>
  <c r="S143" i="55"/>
  <c r="I144" i="55"/>
  <c r="AU138" i="56"/>
  <c r="AT138" i="56"/>
  <c r="F140" i="56"/>
  <c r="AS139" i="47"/>
  <c r="AM139" i="47"/>
  <c r="AN149" i="46"/>
  <c r="Y140" i="57"/>
  <c r="Q140" i="57"/>
  <c r="L144" i="54"/>
  <c r="F144" i="54" s="1"/>
  <c r="P144" i="54" s="1"/>
  <c r="AU138" i="47"/>
  <c r="AW138" i="47" s="1"/>
  <c r="AJ139" i="56"/>
  <c r="AO139" i="56" s="1"/>
  <c r="AC139" i="56"/>
  <c r="AK139" i="56"/>
  <c r="AD139" i="56"/>
  <c r="AE139" i="56"/>
  <c r="AF139" i="56"/>
  <c r="AS139" i="56" s="1"/>
  <c r="AI139" i="56"/>
  <c r="AT139" i="56" s="1"/>
  <c r="AG139" i="56"/>
  <c r="AH139" i="56"/>
  <c r="S144" i="47"/>
  <c r="I145" i="47"/>
  <c r="AS139" i="57"/>
  <c r="AR138" i="57"/>
  <c r="AU138" i="57" s="1"/>
  <c r="Z152" i="46"/>
  <c r="E152" i="46" s="1"/>
  <c r="F152" i="46" s="1"/>
  <c r="G152" i="46"/>
  <c r="U151" i="46"/>
  <c r="AA151" i="46" s="1"/>
  <c r="H152" i="46"/>
  <c r="J152" i="46"/>
  <c r="V152" i="46"/>
  <c r="W152" i="46" s="1"/>
  <c r="Y152" i="46" s="1"/>
  <c r="X152" i="46"/>
  <c r="A153" i="46"/>
  <c r="K152" i="46"/>
  <c r="M152" i="46"/>
  <c r="Q152" i="46" s="1"/>
  <c r="N152" i="46"/>
  <c r="I145" i="54"/>
  <c r="J145" i="54" s="1"/>
  <c r="L145" i="54" s="1"/>
  <c r="A146" i="54"/>
  <c r="H144" i="54"/>
  <c r="N144" i="54" s="1"/>
  <c r="K145" i="54"/>
  <c r="M145" i="54"/>
  <c r="E145" i="54" s="1"/>
  <c r="F145" i="54" s="1"/>
  <c r="P145" i="54" s="1"/>
  <c r="D142" i="54"/>
  <c r="B143" i="54"/>
  <c r="AD140" i="47"/>
  <c r="AR140" i="47" s="1"/>
  <c r="AE140" i="47"/>
  <c r="AM140" i="47" s="1"/>
  <c r="AH140" i="47"/>
  <c r="AC140" i="47"/>
  <c r="AK140" i="47"/>
  <c r="AG140" i="47"/>
  <c r="AI140" i="47"/>
  <c r="AF140" i="47"/>
  <c r="AJ140" i="47"/>
  <c r="B143" i="46"/>
  <c r="D142" i="46"/>
  <c r="AM149" i="46"/>
  <c r="AP149" i="46" s="1"/>
  <c r="D145" i="56"/>
  <c r="B146" i="56"/>
  <c r="AU137" i="55"/>
  <c r="AW137" i="55" s="1"/>
  <c r="I145" i="58"/>
  <c r="S144" i="58"/>
  <c r="Q141" i="47"/>
  <c r="AM139" i="57"/>
  <c r="AY138" i="57"/>
  <c r="AO138" i="57"/>
  <c r="N141" i="56"/>
  <c r="R141" i="56" s="1"/>
  <c r="G141" i="56"/>
  <c r="U140" i="56"/>
  <c r="AA140" i="56" s="1"/>
  <c r="H141" i="56"/>
  <c r="M141" i="56"/>
  <c r="X141" i="56"/>
  <c r="J141" i="56"/>
  <c r="K141" i="56"/>
  <c r="A142" i="56"/>
  <c r="V141" i="56"/>
  <c r="W141" i="56" s="1"/>
  <c r="Y141" i="56" s="1"/>
  <c r="Z141" i="56"/>
  <c r="E141" i="56" s="1"/>
  <c r="AR139" i="47"/>
  <c r="AU139" i="47" s="1"/>
  <c r="AY149" i="46"/>
  <c r="R140" i="55"/>
  <c r="D142" i="55"/>
  <c r="B143" i="55"/>
  <c r="F141" i="47"/>
  <c r="AO139" i="57"/>
  <c r="AY139" i="57"/>
  <c r="AR139" i="57"/>
  <c r="AP148" i="46"/>
  <c r="AW148" i="46" s="1"/>
  <c r="AN138" i="56"/>
  <c r="AP138" i="56" s="1"/>
  <c r="AS138" i="56"/>
  <c r="R141" i="58"/>
  <c r="Q140" i="56"/>
  <c r="AY139" i="47"/>
  <c r="AO139" i="47"/>
  <c r="AR149" i="46"/>
  <c r="R151" i="46"/>
  <c r="AP139" i="58"/>
  <c r="AW139" i="58" s="1"/>
  <c r="Y141" i="47"/>
  <c r="AT139" i="57"/>
  <c r="G141" i="57"/>
  <c r="H141" i="57"/>
  <c r="V141" i="57"/>
  <c r="W141" i="57" s="1"/>
  <c r="Y141" i="57" s="1"/>
  <c r="J141" i="57"/>
  <c r="K141" i="57"/>
  <c r="X141" i="57"/>
  <c r="U140" i="57"/>
  <c r="AA140" i="57" s="1"/>
  <c r="M141" i="57"/>
  <c r="A142" i="57"/>
  <c r="N141" i="57"/>
  <c r="R141" i="57" s="1"/>
  <c r="Z141" i="57"/>
  <c r="E141" i="57" s="1"/>
  <c r="F141" i="57" s="1"/>
  <c r="AF140" i="55"/>
  <c r="AS140" i="55" s="1"/>
  <c r="AG140" i="55"/>
  <c r="AN140" i="55" s="1"/>
  <c r="AH140" i="55"/>
  <c r="AI140" i="55"/>
  <c r="AT140" i="55" s="1"/>
  <c r="AC140" i="55"/>
  <c r="AR140" i="55" s="1"/>
  <c r="AU140" i="55" s="1"/>
  <c r="AK140" i="55"/>
  <c r="AY140" i="55" s="1"/>
  <c r="AD140" i="55"/>
  <c r="AE140" i="55"/>
  <c r="AJ140" i="55"/>
  <c r="Q140" i="55"/>
  <c r="I143" i="57"/>
  <c r="S142" i="57"/>
  <c r="G142" i="47"/>
  <c r="U141" i="47"/>
  <c r="AA141" i="47" s="1"/>
  <c r="H142" i="47"/>
  <c r="K142" i="47"/>
  <c r="A143" i="47"/>
  <c r="Z142" i="47"/>
  <c r="E142" i="47" s="1"/>
  <c r="J142" i="47"/>
  <c r="M142" i="47"/>
  <c r="V142" i="47"/>
  <c r="W142" i="47" s="1"/>
  <c r="Y142" i="47" s="1"/>
  <c r="N142" i="47"/>
  <c r="R142" i="47" s="1"/>
  <c r="X142" i="47"/>
  <c r="AP138" i="57"/>
  <c r="D146" i="56" l="1"/>
  <c r="B147" i="56"/>
  <c r="AJ141" i="57"/>
  <c r="AE141" i="57"/>
  <c r="AM141" i="57" s="1"/>
  <c r="AF141" i="57"/>
  <c r="AG141" i="57"/>
  <c r="AS141" i="57" s="1"/>
  <c r="AH141" i="57"/>
  <c r="AI141" i="57"/>
  <c r="AD141" i="57"/>
  <c r="AK141" i="57"/>
  <c r="AC141" i="57"/>
  <c r="AM140" i="55"/>
  <c r="F141" i="56"/>
  <c r="I146" i="58"/>
  <c r="S145" i="58"/>
  <c r="AT140" i="47"/>
  <c r="R152" i="46"/>
  <c r="AN139" i="56"/>
  <c r="M143" i="58"/>
  <c r="X143" i="58"/>
  <c r="N143" i="58"/>
  <c r="R143" i="58" s="1"/>
  <c r="U142" i="58"/>
  <c r="AA142" i="58" s="1"/>
  <c r="H143" i="58"/>
  <c r="V143" i="58"/>
  <c r="W143" i="58" s="1"/>
  <c r="J143" i="58"/>
  <c r="Z143" i="58"/>
  <c r="E143" i="58" s="1"/>
  <c r="K143" i="58"/>
  <c r="A144" i="58"/>
  <c r="G143" i="58"/>
  <c r="AM140" i="58"/>
  <c r="AP140" i="58" s="1"/>
  <c r="AW138" i="56"/>
  <c r="AC140" i="57"/>
  <c r="AK140" i="57"/>
  <c r="AI140" i="57"/>
  <c r="AJ140" i="57"/>
  <c r="AT140" i="57" s="1"/>
  <c r="AD140" i="57"/>
  <c r="AR140" i="57" s="1"/>
  <c r="AU140" i="57" s="1"/>
  <c r="AE140" i="57"/>
  <c r="AH140" i="57"/>
  <c r="AN140" i="57" s="1"/>
  <c r="AF140" i="57"/>
  <c r="AG140" i="57"/>
  <c r="AS140" i="57" s="1"/>
  <c r="R142" i="58"/>
  <c r="AP139" i="55"/>
  <c r="Z142" i="57"/>
  <c r="E142" i="57" s="1"/>
  <c r="U141" i="57"/>
  <c r="AA141" i="57" s="1"/>
  <c r="M142" i="57"/>
  <c r="Q142" i="57" s="1"/>
  <c r="N142" i="57"/>
  <c r="G142" i="57"/>
  <c r="A143" i="57"/>
  <c r="H142" i="57"/>
  <c r="K142" i="57"/>
  <c r="X142" i="57"/>
  <c r="J142" i="57"/>
  <c r="V142" i="57"/>
  <c r="W142" i="57" s="1"/>
  <c r="S144" i="55"/>
  <c r="I145" i="55"/>
  <c r="Z153" i="46"/>
  <c r="E153" i="46" s="1"/>
  <c r="G153" i="46"/>
  <c r="U152" i="46"/>
  <c r="AA152" i="46" s="1"/>
  <c r="H153" i="46"/>
  <c r="J153" i="46"/>
  <c r="V153" i="46"/>
  <c r="W153" i="46" s="1"/>
  <c r="X153" i="46"/>
  <c r="A154" i="46"/>
  <c r="K153" i="46"/>
  <c r="M153" i="46"/>
  <c r="Q153" i="46" s="1"/>
  <c r="N153" i="46"/>
  <c r="R153" i="46" s="1"/>
  <c r="AW138" i="57"/>
  <c r="I144" i="56"/>
  <c r="S143" i="56"/>
  <c r="AT139" i="55"/>
  <c r="AY150" i="46"/>
  <c r="D143" i="55"/>
  <c r="B144" i="55"/>
  <c r="AI152" i="46"/>
  <c r="AT152" i="46" s="1"/>
  <c r="AJ152" i="46"/>
  <c r="AC152" i="46"/>
  <c r="AR152" i="46" s="1"/>
  <c r="AK152" i="46"/>
  <c r="AD152" i="46"/>
  <c r="AM152" i="46" s="1"/>
  <c r="AE152" i="46"/>
  <c r="AG152" i="46"/>
  <c r="AF152" i="46"/>
  <c r="AS152" i="46" s="1"/>
  <c r="AH152" i="46"/>
  <c r="AO140" i="58"/>
  <c r="AY140" i="58"/>
  <c r="AS140" i="47"/>
  <c r="AU140" i="47" s="1"/>
  <c r="AW140" i="47" s="1"/>
  <c r="S143" i="57"/>
  <c r="I144" i="57"/>
  <c r="AY140" i="47"/>
  <c r="AO140" i="47"/>
  <c r="AM139" i="56"/>
  <c r="AP139" i="56" s="1"/>
  <c r="AI151" i="46"/>
  <c r="AJ151" i="46"/>
  <c r="AO151" i="46" s="1"/>
  <c r="AC151" i="46"/>
  <c r="AR151" i="46" s="1"/>
  <c r="AK151" i="46"/>
  <c r="AD151" i="46"/>
  <c r="AE151" i="46"/>
  <c r="AG151" i="46"/>
  <c r="AN151" i="46" s="1"/>
  <c r="AF151" i="46"/>
  <c r="AS151" i="46" s="1"/>
  <c r="AH151" i="46"/>
  <c r="Q141" i="55"/>
  <c r="Y142" i="58"/>
  <c r="F142" i="58" s="1"/>
  <c r="AT140" i="58"/>
  <c r="AR150" i="46"/>
  <c r="Q141" i="57"/>
  <c r="Q142" i="47"/>
  <c r="F142" i="47"/>
  <c r="AP139" i="57"/>
  <c r="I146" i="47"/>
  <c r="S145" i="47"/>
  <c r="AY139" i="56"/>
  <c r="AP139" i="47"/>
  <c r="J142" i="55"/>
  <c r="V142" i="55"/>
  <c r="W142" i="55" s="1"/>
  <c r="Y142" i="55" s="1"/>
  <c r="K142" i="55"/>
  <c r="A143" i="55"/>
  <c r="M142" i="55"/>
  <c r="Q142" i="55" s="1"/>
  <c r="X142" i="55"/>
  <c r="G142" i="55"/>
  <c r="U141" i="55"/>
  <c r="AA141" i="55" s="1"/>
  <c r="H142" i="55"/>
  <c r="N142" i="55"/>
  <c r="Z142" i="55"/>
  <c r="E142" i="55" s="1"/>
  <c r="F142" i="55" s="1"/>
  <c r="AN139" i="55"/>
  <c r="AO150" i="46"/>
  <c r="AP150" i="46" s="1"/>
  <c r="Z143" i="47"/>
  <c r="E143" i="47" s="1"/>
  <c r="G143" i="47"/>
  <c r="J143" i="47"/>
  <c r="V143" i="47"/>
  <c r="W143" i="47" s="1"/>
  <c r="Y143" i="47" s="1"/>
  <c r="N143" i="47"/>
  <c r="R143" i="47" s="1"/>
  <c r="U142" i="47"/>
  <c r="AA142" i="47" s="1"/>
  <c r="H143" i="47"/>
  <c r="M143" i="47"/>
  <c r="Q143" i="47" s="1"/>
  <c r="K143" i="47"/>
  <c r="X143" i="47"/>
  <c r="A144" i="47"/>
  <c r="AO140" i="55"/>
  <c r="AU149" i="46"/>
  <c r="AW149" i="46" s="1"/>
  <c r="AU139" i="57"/>
  <c r="AW139" i="57" s="1"/>
  <c r="Q141" i="56"/>
  <c r="AN140" i="47"/>
  <c r="K146" i="54"/>
  <c r="H145" i="54"/>
  <c r="N145" i="54" s="1"/>
  <c r="M146" i="54"/>
  <c r="E146" i="54" s="1"/>
  <c r="I146" i="54"/>
  <c r="J146" i="54" s="1"/>
  <c r="L146" i="54" s="1"/>
  <c r="A147" i="54"/>
  <c r="AR139" i="56"/>
  <c r="AU139" i="56" s="1"/>
  <c r="AW139" i="56" s="1"/>
  <c r="F141" i="55"/>
  <c r="AI141" i="58"/>
  <c r="AJ141" i="58"/>
  <c r="AE141" i="58"/>
  <c r="AF141" i="58"/>
  <c r="AG141" i="58"/>
  <c r="AS141" i="58" s="1"/>
  <c r="AH141" i="58"/>
  <c r="AN141" i="58" s="1"/>
  <c r="AK141" i="58"/>
  <c r="AC141" i="58"/>
  <c r="AD141" i="58"/>
  <c r="AR141" i="58" s="1"/>
  <c r="AS140" i="58"/>
  <c r="AU140" i="58" s="1"/>
  <c r="AW140" i="58" s="1"/>
  <c r="AR139" i="55"/>
  <c r="AU139" i="55" s="1"/>
  <c r="AT150" i="46"/>
  <c r="AC141" i="47"/>
  <c r="AK141" i="47"/>
  <c r="AD141" i="47"/>
  <c r="AR141" i="47" s="1"/>
  <c r="AG141" i="47"/>
  <c r="AJ141" i="47"/>
  <c r="AT141" i="47" s="1"/>
  <c r="AE141" i="47"/>
  <c r="AF141" i="47"/>
  <c r="AI141" i="47"/>
  <c r="AH141" i="47"/>
  <c r="AN141" i="47" s="1"/>
  <c r="B144" i="54"/>
  <c r="D143" i="54"/>
  <c r="M142" i="56"/>
  <c r="X142" i="56"/>
  <c r="N142" i="56"/>
  <c r="G142" i="56"/>
  <c r="U141" i="56"/>
  <c r="AA141" i="56" s="1"/>
  <c r="H142" i="56"/>
  <c r="K142" i="56"/>
  <c r="A143" i="56"/>
  <c r="J142" i="56"/>
  <c r="V142" i="56"/>
  <c r="W142" i="56" s="1"/>
  <c r="Z142" i="56"/>
  <c r="E142" i="56" s="1"/>
  <c r="AW139" i="47"/>
  <c r="B144" i="46"/>
  <c r="D143" i="46"/>
  <c r="AP140" i="47"/>
  <c r="AI140" i="56"/>
  <c r="AT140" i="56" s="1"/>
  <c r="AJ140" i="56"/>
  <c r="AC140" i="56"/>
  <c r="AR140" i="56" s="1"/>
  <c r="AK140" i="56"/>
  <c r="AY140" i="56" s="1"/>
  <c r="AD140" i="56"/>
  <c r="AM140" i="56" s="1"/>
  <c r="AE140" i="56"/>
  <c r="AH140" i="56"/>
  <c r="AF140" i="56"/>
  <c r="AG140" i="56"/>
  <c r="AN140" i="56" s="1"/>
  <c r="AH142" i="58" l="1"/>
  <c r="AN142" i="58" s="1"/>
  <c r="AI142" i="58"/>
  <c r="AF142" i="58"/>
  <c r="AG142" i="58"/>
  <c r="AS142" i="58" s="1"/>
  <c r="AJ142" i="58"/>
  <c r="AT142" i="58" s="1"/>
  <c r="AK142" i="58"/>
  <c r="AC142" i="58"/>
  <c r="AD142" i="58"/>
  <c r="AE142" i="58"/>
  <c r="AM142" i="58" s="1"/>
  <c r="D144" i="54"/>
  <c r="B145" i="54"/>
  <c r="K144" i="58"/>
  <c r="A145" i="58"/>
  <c r="V144" i="58"/>
  <c r="W144" i="58" s="1"/>
  <c r="Y144" i="58" s="1"/>
  <c r="J144" i="58"/>
  <c r="X144" i="58"/>
  <c r="M144" i="58"/>
  <c r="N144" i="58"/>
  <c r="Z144" i="58"/>
  <c r="E144" i="58" s="1"/>
  <c r="G144" i="58"/>
  <c r="H144" i="58"/>
  <c r="U143" i="58"/>
  <c r="AA143" i="58" s="1"/>
  <c r="AU141" i="58"/>
  <c r="S146" i="47"/>
  <c r="I147" i="47"/>
  <c r="AO140" i="56"/>
  <c r="Q142" i="56"/>
  <c r="AS141" i="47"/>
  <c r="AE141" i="55"/>
  <c r="AF141" i="55"/>
  <c r="AG141" i="55"/>
  <c r="AN141" i="55" s="1"/>
  <c r="AH141" i="55"/>
  <c r="AJ141" i="55"/>
  <c r="AO141" i="55" s="1"/>
  <c r="AC141" i="55"/>
  <c r="AK141" i="55"/>
  <c r="AD141" i="55"/>
  <c r="AM141" i="55" s="1"/>
  <c r="AI141" i="55"/>
  <c r="AT141" i="55" s="1"/>
  <c r="U142" i="55"/>
  <c r="AA142" i="55" s="1"/>
  <c r="H143" i="55"/>
  <c r="J143" i="55"/>
  <c r="V143" i="55"/>
  <c r="W143" i="55" s="1"/>
  <c r="K143" i="55"/>
  <c r="A144" i="55"/>
  <c r="N143" i="55"/>
  <c r="G143" i="55"/>
  <c r="M143" i="55"/>
  <c r="Q143" i="55" s="1"/>
  <c r="X143" i="55"/>
  <c r="Z143" i="55"/>
  <c r="E143" i="55" s="1"/>
  <c r="AT151" i="46"/>
  <c r="AO152" i="46"/>
  <c r="AM140" i="57"/>
  <c r="AN141" i="57"/>
  <c r="AJ142" i="47"/>
  <c r="AT142" i="47" s="1"/>
  <c r="AC142" i="47"/>
  <c r="AK142" i="47"/>
  <c r="AF142" i="47"/>
  <c r="AI142" i="47"/>
  <c r="AE142" i="47"/>
  <c r="AG142" i="47"/>
  <c r="AD142" i="47"/>
  <c r="AH142" i="47"/>
  <c r="AN142" i="47" s="1"/>
  <c r="F142" i="57"/>
  <c r="A148" i="54"/>
  <c r="K147" i="54"/>
  <c r="M147" i="54"/>
  <c r="E147" i="54" s="1"/>
  <c r="H146" i="54"/>
  <c r="N146" i="54" s="1"/>
  <c r="I147" i="54"/>
  <c r="J147" i="54" s="1"/>
  <c r="AN152" i="46"/>
  <c r="Q143" i="58"/>
  <c r="AP140" i="55"/>
  <c r="AW140" i="55" s="1"/>
  <c r="AU141" i="47"/>
  <c r="I147" i="58"/>
  <c r="S146" i="58"/>
  <c r="R142" i="55"/>
  <c r="B145" i="46"/>
  <c r="D144" i="46"/>
  <c r="F146" i="54"/>
  <c r="P146" i="54" s="1"/>
  <c r="N144" i="47"/>
  <c r="Z144" i="47"/>
  <c r="E144" i="47" s="1"/>
  <c r="M144" i="47"/>
  <c r="X144" i="47"/>
  <c r="U143" i="47"/>
  <c r="AA143" i="47" s="1"/>
  <c r="H144" i="47"/>
  <c r="J144" i="47"/>
  <c r="G144" i="47"/>
  <c r="A145" i="47"/>
  <c r="K144" i="47"/>
  <c r="V144" i="47"/>
  <c r="W144" i="47" s="1"/>
  <c r="AU150" i="46"/>
  <c r="AW150" i="46" s="1"/>
  <c r="AM151" i="46"/>
  <c r="AP151" i="46" s="1"/>
  <c r="I145" i="57"/>
  <c r="S144" i="57"/>
  <c r="Z154" i="46"/>
  <c r="E154" i="46" s="1"/>
  <c r="G154" i="46"/>
  <c r="U153" i="46"/>
  <c r="AA153" i="46" s="1"/>
  <c r="H154" i="46"/>
  <c r="J154" i="46"/>
  <c r="V154" i="46"/>
  <c r="W154" i="46" s="1"/>
  <c r="X154" i="46"/>
  <c r="A155" i="46"/>
  <c r="K154" i="46"/>
  <c r="M154" i="46"/>
  <c r="Q154" i="46" s="1"/>
  <c r="N154" i="46"/>
  <c r="N143" i="57"/>
  <c r="H143" i="57"/>
  <c r="V143" i="57"/>
  <c r="W143" i="57" s="1"/>
  <c r="J143" i="57"/>
  <c r="K143" i="57"/>
  <c r="X143" i="57"/>
  <c r="U142" i="57"/>
  <c r="AA142" i="57" s="1"/>
  <c r="M143" i="57"/>
  <c r="Z143" i="57"/>
  <c r="E143" i="57" s="1"/>
  <c r="G143" i="57"/>
  <c r="A144" i="57"/>
  <c r="AY140" i="57"/>
  <c r="AO140" i="57"/>
  <c r="AT141" i="57"/>
  <c r="K143" i="56"/>
  <c r="A144" i="56"/>
  <c r="M143" i="56"/>
  <c r="X143" i="56"/>
  <c r="N143" i="56"/>
  <c r="R143" i="56" s="1"/>
  <c r="G143" i="56"/>
  <c r="J143" i="56"/>
  <c r="V143" i="56"/>
  <c r="W143" i="56" s="1"/>
  <c r="Y143" i="56" s="1"/>
  <c r="U142" i="56"/>
  <c r="AA142" i="56" s="1"/>
  <c r="H143" i="56"/>
  <c r="Z143" i="56"/>
  <c r="E143" i="56" s="1"/>
  <c r="F143" i="56" s="1"/>
  <c r="AY141" i="58"/>
  <c r="AO141" i="58"/>
  <c r="AS140" i="56"/>
  <c r="AU140" i="56" s="1"/>
  <c r="AW140" i="56" s="1"/>
  <c r="AO141" i="47"/>
  <c r="AY141" i="47"/>
  <c r="AH141" i="56"/>
  <c r="AI141" i="56"/>
  <c r="AJ141" i="56"/>
  <c r="AC141" i="56"/>
  <c r="AK141" i="56"/>
  <c r="AY141" i="56" s="1"/>
  <c r="AD141" i="56"/>
  <c r="AM141" i="56" s="1"/>
  <c r="AG141" i="56"/>
  <c r="AN141" i="56" s="1"/>
  <c r="AE141" i="56"/>
  <c r="AF141" i="56"/>
  <c r="AP140" i="56"/>
  <c r="AW139" i="55"/>
  <c r="AM141" i="58"/>
  <c r="AY151" i="46"/>
  <c r="AP152" i="46"/>
  <c r="S145" i="55"/>
  <c r="I146" i="55"/>
  <c r="AO141" i="57"/>
  <c r="AP141" i="57" s="1"/>
  <c r="AY141" i="57"/>
  <c r="B148" i="56"/>
  <c r="D147" i="56"/>
  <c r="AD142" i="55"/>
  <c r="AE142" i="55"/>
  <c r="AF142" i="55"/>
  <c r="AS142" i="55" s="1"/>
  <c r="AG142" i="55"/>
  <c r="AN142" i="55" s="1"/>
  <c r="AI142" i="55"/>
  <c r="AJ142" i="55"/>
  <c r="AC142" i="55"/>
  <c r="AH142" i="55"/>
  <c r="AK142" i="55"/>
  <c r="D144" i="55"/>
  <c r="B145" i="55"/>
  <c r="F142" i="56"/>
  <c r="R142" i="56"/>
  <c r="AM141" i="47"/>
  <c r="AP141" i="47" s="1"/>
  <c r="AT141" i="58"/>
  <c r="F143" i="47"/>
  <c r="AU151" i="46"/>
  <c r="AW151" i="46" s="1"/>
  <c r="AY152" i="46"/>
  <c r="Y153" i="46"/>
  <c r="F153" i="46" s="1"/>
  <c r="R142" i="57"/>
  <c r="Y143" i="58"/>
  <c r="F143" i="58" s="1"/>
  <c r="AR141" i="57"/>
  <c r="AU141" i="57" s="1"/>
  <c r="Y142" i="56"/>
  <c r="AU152" i="46"/>
  <c r="I145" i="56"/>
  <c r="S144" i="56"/>
  <c r="Y142" i="57"/>
  <c r="AG143" i="58" l="1"/>
  <c r="AH143" i="58"/>
  <c r="AN143" i="58" s="1"/>
  <c r="AI143" i="58"/>
  <c r="AJ143" i="58"/>
  <c r="AK143" i="58"/>
  <c r="AC143" i="58"/>
  <c r="AD143" i="58"/>
  <c r="AE143" i="58"/>
  <c r="AF143" i="58"/>
  <c r="AI153" i="46"/>
  <c r="AT153" i="46" s="1"/>
  <c r="AJ153" i="46"/>
  <c r="AO153" i="46" s="1"/>
  <c r="AC153" i="46"/>
  <c r="AK153" i="46"/>
  <c r="AD153" i="46"/>
  <c r="AM153" i="46" s="1"/>
  <c r="AP153" i="46" s="1"/>
  <c r="AE153" i="46"/>
  <c r="AG153" i="46"/>
  <c r="AN153" i="46" s="1"/>
  <c r="AF153" i="46"/>
  <c r="AH153" i="46"/>
  <c r="S145" i="56"/>
  <c r="I146" i="56"/>
  <c r="I148" i="54"/>
  <c r="J148" i="54" s="1"/>
  <c r="H147" i="54"/>
  <c r="N147" i="54" s="1"/>
  <c r="K148" i="54"/>
  <c r="M148" i="54"/>
  <c r="E148" i="54" s="1"/>
  <c r="A149" i="54"/>
  <c r="D145" i="55"/>
  <c r="B146" i="55"/>
  <c r="F143" i="55"/>
  <c r="AR142" i="58"/>
  <c r="AU142" i="58" s="1"/>
  <c r="AW152" i="46"/>
  <c r="AS141" i="55"/>
  <c r="AY142" i="58"/>
  <c r="AO142" i="58"/>
  <c r="AI143" i="47"/>
  <c r="AJ143" i="47"/>
  <c r="AT143" i="47" s="1"/>
  <c r="AE143" i="47"/>
  <c r="AM143" i="47" s="1"/>
  <c r="AH143" i="47"/>
  <c r="AN143" i="47" s="1"/>
  <c r="AC143" i="47"/>
  <c r="AD143" i="47"/>
  <c r="AG143" i="47"/>
  <c r="AS143" i="47" s="1"/>
  <c r="AK143" i="47"/>
  <c r="AF143" i="47"/>
  <c r="AP141" i="58"/>
  <c r="AW141" i="58" s="1"/>
  <c r="AR141" i="56"/>
  <c r="U143" i="57"/>
  <c r="AA143" i="57" s="1"/>
  <c r="K144" i="57"/>
  <c r="A145" i="57"/>
  <c r="M144" i="57"/>
  <c r="X144" i="57"/>
  <c r="N144" i="57"/>
  <c r="Z144" i="57"/>
  <c r="E144" i="57" s="1"/>
  <c r="G144" i="57"/>
  <c r="J144" i="57"/>
  <c r="V144" i="57"/>
  <c r="W144" i="57" s="1"/>
  <c r="Y144" i="57" s="1"/>
  <c r="H144" i="57"/>
  <c r="Y143" i="57"/>
  <c r="Y154" i="46"/>
  <c r="F154" i="46" s="1"/>
  <c r="J145" i="58"/>
  <c r="A146" i="58"/>
  <c r="G145" i="58"/>
  <c r="H145" i="58"/>
  <c r="K145" i="58"/>
  <c r="X145" i="58"/>
  <c r="M145" i="58"/>
  <c r="U144" i="58"/>
  <c r="AA144" i="58" s="1"/>
  <c r="Z145" i="58"/>
  <c r="E145" i="58" s="1"/>
  <c r="N145" i="58"/>
  <c r="V145" i="58"/>
  <c r="W145" i="58" s="1"/>
  <c r="Y145" i="58" s="1"/>
  <c r="AO142" i="47"/>
  <c r="AY142" i="47"/>
  <c r="AM142" i="55"/>
  <c r="B146" i="46"/>
  <c r="D145" i="46"/>
  <c r="AO141" i="56"/>
  <c r="AF143" i="56"/>
  <c r="AG143" i="56"/>
  <c r="AN143" i="56" s="1"/>
  <c r="AH143" i="56"/>
  <c r="AI143" i="56"/>
  <c r="AT143" i="56" s="1"/>
  <c r="AJ143" i="56"/>
  <c r="AE143" i="56"/>
  <c r="AC143" i="56"/>
  <c r="AD143" i="56"/>
  <c r="AM143" i="56" s="1"/>
  <c r="AK143" i="56"/>
  <c r="Q143" i="56"/>
  <c r="AR142" i="47"/>
  <c r="AU142" i="47" s="1"/>
  <c r="R143" i="55"/>
  <c r="AP141" i="55"/>
  <c r="Z155" i="46"/>
  <c r="E155" i="46" s="1"/>
  <c r="G155" i="46"/>
  <c r="U154" i="46"/>
  <c r="AA154" i="46" s="1"/>
  <c r="H155" i="46"/>
  <c r="J155" i="46"/>
  <c r="V155" i="46"/>
  <c r="W155" i="46" s="1"/>
  <c r="Y155" i="46" s="1"/>
  <c r="X155" i="46"/>
  <c r="A156" i="46"/>
  <c r="K155" i="46"/>
  <c r="M155" i="46"/>
  <c r="N155" i="46"/>
  <c r="R155" i="46" s="1"/>
  <c r="AR142" i="55"/>
  <c r="AO142" i="55"/>
  <c r="AT141" i="56"/>
  <c r="J144" i="56"/>
  <c r="V144" i="56"/>
  <c r="W144" i="56" s="1"/>
  <c r="K144" i="56"/>
  <c r="M144" i="56"/>
  <c r="X144" i="56"/>
  <c r="N144" i="56"/>
  <c r="U143" i="56"/>
  <c r="AA143" i="56" s="1"/>
  <c r="H144" i="56"/>
  <c r="A145" i="56"/>
  <c r="G144" i="56"/>
  <c r="Z144" i="56"/>
  <c r="E144" i="56" s="1"/>
  <c r="F143" i="57"/>
  <c r="R143" i="57"/>
  <c r="Y144" i="47"/>
  <c r="Q144" i="47"/>
  <c r="S147" i="58"/>
  <c r="I148" i="58"/>
  <c r="L147" i="54"/>
  <c r="AS142" i="47"/>
  <c r="AP140" i="57"/>
  <c r="AW140" i="57" s="1"/>
  <c r="G144" i="55"/>
  <c r="U143" i="55"/>
  <c r="AA143" i="55" s="1"/>
  <c r="H144" i="55"/>
  <c r="J144" i="55"/>
  <c r="V144" i="55"/>
  <c r="W144" i="55" s="1"/>
  <c r="Y144" i="55" s="1"/>
  <c r="M144" i="55"/>
  <c r="X144" i="55"/>
  <c r="K144" i="55"/>
  <c r="N144" i="55"/>
  <c r="A145" i="55"/>
  <c r="Z144" i="55"/>
  <c r="E144" i="55" s="1"/>
  <c r="F144" i="55" s="1"/>
  <c r="AY141" i="55"/>
  <c r="F144" i="58"/>
  <c r="B146" i="54"/>
  <c r="D145" i="54"/>
  <c r="AT142" i="55"/>
  <c r="AS141" i="56"/>
  <c r="Q143" i="57"/>
  <c r="R154" i="46"/>
  <c r="F144" i="47"/>
  <c r="AM142" i="47"/>
  <c r="AP142" i="47" s="1"/>
  <c r="AR141" i="55"/>
  <c r="AU141" i="55" s="1"/>
  <c r="AW141" i="55" s="1"/>
  <c r="R144" i="58"/>
  <c r="AP141" i="56"/>
  <c r="AY142" i="55"/>
  <c r="I146" i="57"/>
  <c r="S145" i="57"/>
  <c r="AI142" i="57"/>
  <c r="AJ142" i="57"/>
  <c r="AK142" i="57"/>
  <c r="AC142" i="57"/>
  <c r="AD142" i="57"/>
  <c r="AE142" i="57"/>
  <c r="AM142" i="57" s="1"/>
  <c r="AH142" i="57"/>
  <c r="AG142" i="57"/>
  <c r="AF142" i="57"/>
  <c r="D148" i="56"/>
  <c r="B149" i="56"/>
  <c r="AW141" i="57"/>
  <c r="AG142" i="56"/>
  <c r="AH142" i="56"/>
  <c r="AI142" i="56"/>
  <c r="AJ142" i="56"/>
  <c r="AO142" i="56" s="1"/>
  <c r="AC142" i="56"/>
  <c r="AR142" i="56" s="1"/>
  <c r="AK142" i="56"/>
  <c r="AY142" i="56" s="1"/>
  <c r="AF142" i="56"/>
  <c r="AE142" i="56"/>
  <c r="AD142" i="56"/>
  <c r="S146" i="55"/>
  <c r="I147" i="55"/>
  <c r="M145" i="47"/>
  <c r="Q145" i="47" s="1"/>
  <c r="X145" i="47"/>
  <c r="N145" i="47"/>
  <c r="U144" i="47"/>
  <c r="AA144" i="47" s="1"/>
  <c r="K145" i="47"/>
  <c r="G145" i="47"/>
  <c r="V145" i="47"/>
  <c r="W145" i="47" s="1"/>
  <c r="A146" i="47"/>
  <c r="J145" i="47"/>
  <c r="H145" i="47"/>
  <c r="Z145" i="47"/>
  <c r="E145" i="47" s="1"/>
  <c r="R144" i="47"/>
  <c r="AW141" i="47"/>
  <c r="F147" i="54"/>
  <c r="P147" i="54" s="1"/>
  <c r="Y143" i="55"/>
  <c r="I148" i="47"/>
  <c r="S147" i="47"/>
  <c r="Q144" i="58"/>
  <c r="AP142" i="58"/>
  <c r="AI154" i="46" l="1"/>
  <c r="AJ154" i="46"/>
  <c r="AO154" i="46" s="1"/>
  <c r="AC154" i="46"/>
  <c r="AK154" i="46"/>
  <c r="AD154" i="46"/>
  <c r="AE154" i="46"/>
  <c r="AG154" i="46"/>
  <c r="AN154" i="46" s="1"/>
  <c r="AF154" i="46"/>
  <c r="AH154" i="46"/>
  <c r="R145" i="47"/>
  <c r="AT142" i="57"/>
  <c r="AF144" i="58"/>
  <c r="AG144" i="58"/>
  <c r="AS144" i="58" s="1"/>
  <c r="AH144" i="58"/>
  <c r="AN144" i="58" s="1"/>
  <c r="AI144" i="58"/>
  <c r="AJ144" i="58"/>
  <c r="AK144" i="58"/>
  <c r="AC144" i="58"/>
  <c r="AD144" i="58"/>
  <c r="AR144" i="58" s="1"/>
  <c r="AE144" i="58"/>
  <c r="AM144" i="58" s="1"/>
  <c r="I149" i="58"/>
  <c r="S148" i="58"/>
  <c r="K145" i="56"/>
  <c r="A146" i="56"/>
  <c r="M145" i="56"/>
  <c r="X145" i="56"/>
  <c r="N145" i="56"/>
  <c r="U144" i="56"/>
  <c r="AA144" i="56" s="1"/>
  <c r="H145" i="56"/>
  <c r="V145" i="56"/>
  <c r="W145" i="56" s="1"/>
  <c r="Y145" i="56" s="1"/>
  <c r="G145" i="56"/>
  <c r="J145" i="56"/>
  <c r="Z145" i="56"/>
  <c r="E145" i="56" s="1"/>
  <c r="AM143" i="58"/>
  <c r="AW142" i="47"/>
  <c r="AW142" i="58"/>
  <c r="AR143" i="58"/>
  <c r="AU143" i="58" s="1"/>
  <c r="I149" i="47"/>
  <c r="S148" i="47"/>
  <c r="K146" i="47"/>
  <c r="A147" i="47"/>
  <c r="M146" i="47"/>
  <c r="X146" i="47"/>
  <c r="G146" i="47"/>
  <c r="U145" i="47"/>
  <c r="AA145" i="47" s="1"/>
  <c r="J146" i="47"/>
  <c r="Z146" i="47"/>
  <c r="E146" i="47" s="1"/>
  <c r="H146" i="47"/>
  <c r="N146" i="47"/>
  <c r="R146" i="47" s="1"/>
  <c r="V146" i="47"/>
  <c r="W146" i="47" s="1"/>
  <c r="S147" i="55"/>
  <c r="I148" i="55"/>
  <c r="AT142" i="56"/>
  <c r="AN142" i="57"/>
  <c r="I147" i="57"/>
  <c r="S146" i="57"/>
  <c r="G145" i="55"/>
  <c r="U144" i="55"/>
  <c r="AA144" i="55" s="1"/>
  <c r="H145" i="55"/>
  <c r="K145" i="55"/>
  <c r="A146" i="55"/>
  <c r="J145" i="55"/>
  <c r="M145" i="55"/>
  <c r="Q145" i="55" s="1"/>
  <c r="N145" i="55"/>
  <c r="V145" i="55"/>
  <c r="W145" i="55" s="1"/>
  <c r="Y145" i="55" s="1"/>
  <c r="X145" i="55"/>
  <c r="Z145" i="55"/>
  <c r="E145" i="55" s="1"/>
  <c r="R144" i="56"/>
  <c r="AU142" i="55"/>
  <c r="AY143" i="56"/>
  <c r="AS143" i="56"/>
  <c r="R145" i="58"/>
  <c r="J146" i="58"/>
  <c r="K146" i="58"/>
  <c r="X146" i="58"/>
  <c r="M146" i="58"/>
  <c r="Q146" i="58" s="1"/>
  <c r="U145" i="58"/>
  <c r="AA145" i="58" s="1"/>
  <c r="N146" i="58"/>
  <c r="Z146" i="58"/>
  <c r="E146" i="58" s="1"/>
  <c r="A147" i="58"/>
  <c r="G146" i="58"/>
  <c r="H146" i="58"/>
  <c r="V146" i="58"/>
  <c r="W146" i="58" s="1"/>
  <c r="Y146" i="58" s="1"/>
  <c r="F144" i="57"/>
  <c r="L148" i="54"/>
  <c r="F148" i="54" s="1"/>
  <c r="P148" i="54" s="1"/>
  <c r="AY153" i="46"/>
  <c r="AY143" i="58"/>
  <c r="AO143" i="58"/>
  <c r="AH144" i="47"/>
  <c r="AN144" i="47" s="1"/>
  <c r="AI144" i="47"/>
  <c r="AD144" i="47"/>
  <c r="AR144" i="47" s="1"/>
  <c r="AG144" i="47"/>
  <c r="AC144" i="47"/>
  <c r="AE144" i="47"/>
  <c r="AJ144" i="47"/>
  <c r="AK144" i="47"/>
  <c r="AF144" i="47"/>
  <c r="Y145" i="47"/>
  <c r="F145" i="47" s="1"/>
  <c r="AP142" i="57"/>
  <c r="R144" i="55"/>
  <c r="F145" i="58"/>
  <c r="R144" i="57"/>
  <c r="D146" i="55"/>
  <c r="B147" i="55"/>
  <c r="S146" i="56"/>
  <c r="I147" i="56"/>
  <c r="AR153" i="46"/>
  <c r="AT143" i="58"/>
  <c r="AJ144" i="55"/>
  <c r="AC144" i="55"/>
  <c r="AK144" i="55"/>
  <c r="AY144" i="55" s="1"/>
  <c r="AD144" i="55"/>
  <c r="AM144" i="55" s="1"/>
  <c r="AE144" i="55"/>
  <c r="AG144" i="55"/>
  <c r="AN144" i="55" s="1"/>
  <c r="AF144" i="55"/>
  <c r="AH144" i="55"/>
  <c r="AI144" i="55"/>
  <c r="AT144" i="55" s="1"/>
  <c r="AM142" i="56"/>
  <c r="AN142" i="56"/>
  <c r="AR142" i="57"/>
  <c r="AU142" i="57" s="1"/>
  <c r="AH143" i="57"/>
  <c r="AN143" i="57" s="1"/>
  <c r="AE143" i="57"/>
  <c r="AM143" i="57" s="1"/>
  <c r="AF143" i="57"/>
  <c r="AG143" i="57"/>
  <c r="AS143" i="57" s="1"/>
  <c r="AI143" i="57"/>
  <c r="AJ143" i="57"/>
  <c r="AD143" i="57"/>
  <c r="AR143" i="57" s="1"/>
  <c r="AC143" i="57"/>
  <c r="AK143" i="57"/>
  <c r="Q144" i="56"/>
  <c r="Q155" i="46"/>
  <c r="AR143" i="56"/>
  <c r="AU143" i="56" s="1"/>
  <c r="AY143" i="47"/>
  <c r="AO143" i="47"/>
  <c r="AP143" i="47" s="1"/>
  <c r="AU141" i="56"/>
  <c r="AW141" i="56" s="1"/>
  <c r="F155" i="46"/>
  <c r="B147" i="46"/>
  <c r="D146" i="46"/>
  <c r="Q145" i="58"/>
  <c r="Q144" i="57"/>
  <c r="AS142" i="57"/>
  <c r="AC143" i="55"/>
  <c r="AR143" i="55" s="1"/>
  <c r="AK143" i="55"/>
  <c r="AD143" i="55"/>
  <c r="AE143" i="55"/>
  <c r="AF143" i="55"/>
  <c r="AH143" i="55"/>
  <c r="AG143" i="55"/>
  <c r="AN143" i="55" s="1"/>
  <c r="AI143" i="55"/>
  <c r="AJ143" i="55"/>
  <c r="AO143" i="55" s="1"/>
  <c r="AS142" i="56"/>
  <c r="AU142" i="56" s="1"/>
  <c r="D149" i="56"/>
  <c r="B150" i="56"/>
  <c r="AY142" i="57"/>
  <c r="AO142" i="57"/>
  <c r="D146" i="54"/>
  <c r="B147" i="54"/>
  <c r="Q144" i="55"/>
  <c r="Y144" i="56"/>
  <c r="F144" i="56" s="1"/>
  <c r="Z156" i="46"/>
  <c r="E156" i="46" s="1"/>
  <c r="G156" i="46"/>
  <c r="U155" i="46"/>
  <c r="AA155" i="46" s="1"/>
  <c r="H156" i="46"/>
  <c r="J156" i="46"/>
  <c r="V156" i="46"/>
  <c r="W156" i="46" s="1"/>
  <c r="X156" i="46"/>
  <c r="A157" i="46"/>
  <c r="K156" i="46"/>
  <c r="M156" i="46"/>
  <c r="Q156" i="46" s="1"/>
  <c r="N156" i="46"/>
  <c r="AO143" i="56"/>
  <c r="AP143" i="56" s="1"/>
  <c r="AP142" i="55"/>
  <c r="J145" i="57"/>
  <c r="V145" i="57"/>
  <c r="W145" i="57" s="1"/>
  <c r="Y145" i="57" s="1"/>
  <c r="K145" i="57"/>
  <c r="A146" i="57"/>
  <c r="M145" i="57"/>
  <c r="Q145" i="57" s="1"/>
  <c r="X145" i="57"/>
  <c r="N145" i="57"/>
  <c r="Z145" i="57"/>
  <c r="E145" i="57" s="1"/>
  <c r="U144" i="57"/>
  <c r="AA144" i="57" s="1"/>
  <c r="H145" i="57"/>
  <c r="G145" i="57"/>
  <c r="AR143" i="47"/>
  <c r="AU143" i="47" s="1"/>
  <c r="M149" i="54"/>
  <c r="E149" i="54" s="1"/>
  <c r="A150" i="54"/>
  <c r="I149" i="54"/>
  <c r="J149" i="54" s="1"/>
  <c r="K149" i="54"/>
  <c r="H148" i="54"/>
  <c r="N148" i="54" s="1"/>
  <c r="AS153" i="46"/>
  <c r="AS143" i="58"/>
  <c r="AE144" i="56" l="1"/>
  <c r="AF144" i="56"/>
  <c r="AG144" i="56"/>
  <c r="AN144" i="56" s="1"/>
  <c r="AH144" i="56"/>
  <c r="AI144" i="56"/>
  <c r="AD144" i="56"/>
  <c r="AC144" i="56"/>
  <c r="AR144" i="56" s="1"/>
  <c r="AJ144" i="56"/>
  <c r="AK144" i="56"/>
  <c r="AY144" i="56" s="1"/>
  <c r="AG145" i="47"/>
  <c r="AS145" i="47" s="1"/>
  <c r="AH145" i="47"/>
  <c r="AD145" i="47"/>
  <c r="AE145" i="47"/>
  <c r="AM145" i="47" s="1"/>
  <c r="AI145" i="47"/>
  <c r="AJ145" i="47"/>
  <c r="AC145" i="47"/>
  <c r="AF145" i="47"/>
  <c r="AK145" i="47"/>
  <c r="L149" i="54"/>
  <c r="A151" i="54"/>
  <c r="I150" i="54"/>
  <c r="J150" i="54" s="1"/>
  <c r="H149" i="54"/>
  <c r="N149" i="54" s="1"/>
  <c r="K150" i="54"/>
  <c r="M150" i="54"/>
  <c r="E150" i="54" s="1"/>
  <c r="R156" i="46"/>
  <c r="AS143" i="55"/>
  <c r="AS144" i="55"/>
  <c r="AU153" i="46"/>
  <c r="AW153" i="46" s="1"/>
  <c r="AS144" i="47"/>
  <c r="AW142" i="55"/>
  <c r="N146" i="55"/>
  <c r="G146" i="55"/>
  <c r="U145" i="55"/>
  <c r="AA145" i="55" s="1"/>
  <c r="H146" i="55"/>
  <c r="J146" i="55"/>
  <c r="V146" i="55"/>
  <c r="W146" i="55" s="1"/>
  <c r="K146" i="55"/>
  <c r="M146" i="55"/>
  <c r="Q146" i="55" s="1"/>
  <c r="X146" i="55"/>
  <c r="A147" i="55"/>
  <c r="Z146" i="55"/>
  <c r="E146" i="55" s="1"/>
  <c r="AS154" i="46"/>
  <c r="J146" i="57"/>
  <c r="V146" i="57"/>
  <c r="W146" i="57" s="1"/>
  <c r="K146" i="57"/>
  <c r="A147" i="57"/>
  <c r="M146" i="57"/>
  <c r="X146" i="57"/>
  <c r="N146" i="57"/>
  <c r="U145" i="57"/>
  <c r="AA145" i="57" s="1"/>
  <c r="H146" i="57"/>
  <c r="G146" i="57"/>
  <c r="Z146" i="57"/>
  <c r="E146" i="57" s="1"/>
  <c r="AM143" i="55"/>
  <c r="AP143" i="55" s="1"/>
  <c r="AI155" i="46"/>
  <c r="AT155" i="46" s="1"/>
  <c r="AJ155" i="46"/>
  <c r="AC155" i="46"/>
  <c r="AR155" i="46" s="1"/>
  <c r="AK155" i="46"/>
  <c r="AD155" i="46"/>
  <c r="AE155" i="46"/>
  <c r="AG155" i="46"/>
  <c r="AN155" i="46" s="1"/>
  <c r="AF155" i="46"/>
  <c r="AH155" i="46"/>
  <c r="AO143" i="57"/>
  <c r="AY143" i="57"/>
  <c r="F145" i="55"/>
  <c r="S149" i="58"/>
  <c r="I150" i="58"/>
  <c r="D150" i="56"/>
  <c r="B151" i="56"/>
  <c r="AF144" i="57"/>
  <c r="AG144" i="57"/>
  <c r="AH144" i="57"/>
  <c r="AN144" i="57" s="1"/>
  <c r="AI144" i="57"/>
  <c r="AJ144" i="57"/>
  <c r="AT144" i="57" s="1"/>
  <c r="AE144" i="57"/>
  <c r="AM144" i="57" s="1"/>
  <c r="AC144" i="57"/>
  <c r="AD144" i="57"/>
  <c r="AK144" i="57"/>
  <c r="I149" i="55"/>
  <c r="S148" i="55"/>
  <c r="Z157" i="46"/>
  <c r="E157" i="46" s="1"/>
  <c r="G157" i="46"/>
  <c r="U156" i="46"/>
  <c r="AA156" i="46" s="1"/>
  <c r="H157" i="46"/>
  <c r="J157" i="46"/>
  <c r="V157" i="46"/>
  <c r="W157" i="46" s="1"/>
  <c r="Y157" i="46" s="1"/>
  <c r="X157" i="46"/>
  <c r="A158" i="46"/>
  <c r="K157" i="46"/>
  <c r="M157" i="46"/>
  <c r="Q157" i="46" s="1"/>
  <c r="N157" i="46"/>
  <c r="AY143" i="55"/>
  <c r="AW142" i="57"/>
  <c r="AP144" i="55"/>
  <c r="D147" i="55"/>
  <c r="B148" i="55"/>
  <c r="Y146" i="47"/>
  <c r="Q146" i="47"/>
  <c r="AM154" i="46"/>
  <c r="AP154" i="46" s="1"/>
  <c r="AW143" i="47"/>
  <c r="AY144" i="47"/>
  <c r="AO144" i="47"/>
  <c r="J147" i="47"/>
  <c r="V147" i="47"/>
  <c r="W147" i="47" s="1"/>
  <c r="Y147" i="47" s="1"/>
  <c r="K147" i="47"/>
  <c r="A148" i="47"/>
  <c r="G147" i="47"/>
  <c r="U146" i="47"/>
  <c r="AA146" i="47" s="1"/>
  <c r="H147" i="47"/>
  <c r="X147" i="47"/>
  <c r="M147" i="47"/>
  <c r="Q147" i="47" s="1"/>
  <c r="Z147" i="47"/>
  <c r="E147" i="47" s="1"/>
  <c r="F147" i="47" s="1"/>
  <c r="N147" i="47"/>
  <c r="R147" i="47" s="1"/>
  <c r="AP143" i="58"/>
  <c r="AW143" i="58" s="1"/>
  <c r="R145" i="56"/>
  <c r="AY154" i="46"/>
  <c r="F149" i="54"/>
  <c r="P149" i="54" s="1"/>
  <c r="AP143" i="57"/>
  <c r="Y156" i="46"/>
  <c r="F156" i="46" s="1"/>
  <c r="B148" i="54"/>
  <c r="D147" i="54"/>
  <c r="AT143" i="55"/>
  <c r="AU143" i="55" s="1"/>
  <c r="AW143" i="55" s="1"/>
  <c r="AT143" i="57"/>
  <c r="AU143" i="57" s="1"/>
  <c r="AW143" i="57" s="1"/>
  <c r="AP142" i="56"/>
  <c r="AW142" i="56" s="1"/>
  <c r="AR144" i="55"/>
  <c r="AU144" i="55" s="1"/>
  <c r="AW144" i="55" s="1"/>
  <c r="AT144" i="47"/>
  <c r="AU144" i="47" s="1"/>
  <c r="AW144" i="47" s="1"/>
  <c r="U146" i="58"/>
  <c r="AA146" i="58" s="1"/>
  <c r="H147" i="58"/>
  <c r="A148" i="58"/>
  <c r="G147" i="58"/>
  <c r="V147" i="58"/>
  <c r="W147" i="58" s="1"/>
  <c r="Y147" i="58" s="1"/>
  <c r="J147" i="58"/>
  <c r="K147" i="58"/>
  <c r="X147" i="58"/>
  <c r="M147" i="58"/>
  <c r="Q147" i="58" s="1"/>
  <c r="Z147" i="58"/>
  <c r="E147" i="58" s="1"/>
  <c r="N147" i="58"/>
  <c r="R147" i="58" s="1"/>
  <c r="R145" i="55"/>
  <c r="AR154" i="46"/>
  <c r="B148" i="46"/>
  <c r="D147" i="46"/>
  <c r="S147" i="56"/>
  <c r="I148" i="56"/>
  <c r="F145" i="57"/>
  <c r="AO144" i="55"/>
  <c r="AE145" i="58"/>
  <c r="AM145" i="58" s="1"/>
  <c r="AK145" i="58"/>
  <c r="AC145" i="58"/>
  <c r="AD145" i="58"/>
  <c r="AF145" i="58"/>
  <c r="AG145" i="58"/>
  <c r="AH145" i="58"/>
  <c r="AN145" i="58" s="1"/>
  <c r="AI145" i="58"/>
  <c r="AJ145" i="58"/>
  <c r="AT145" i="58" s="1"/>
  <c r="AM144" i="47"/>
  <c r="AP144" i="47" s="1"/>
  <c r="F146" i="58"/>
  <c r="S147" i="57"/>
  <c r="I148" i="57"/>
  <c r="F146" i="47"/>
  <c r="F145" i="56"/>
  <c r="Q145" i="56"/>
  <c r="AO144" i="58"/>
  <c r="AP144" i="58" s="1"/>
  <c r="AY144" i="58"/>
  <c r="R145" i="57"/>
  <c r="AW143" i="56"/>
  <c r="R146" i="58"/>
  <c r="S149" i="47"/>
  <c r="I150" i="47"/>
  <c r="U145" i="56"/>
  <c r="AA145" i="56" s="1"/>
  <c r="H146" i="56"/>
  <c r="J146" i="56"/>
  <c r="V146" i="56"/>
  <c r="W146" i="56" s="1"/>
  <c r="Y146" i="56" s="1"/>
  <c r="K146" i="56"/>
  <c r="M146" i="56"/>
  <c r="Q146" i="56" s="1"/>
  <c r="X146" i="56"/>
  <c r="G146" i="56"/>
  <c r="A147" i="56"/>
  <c r="N146" i="56"/>
  <c r="R146" i="56" s="1"/>
  <c r="Z146" i="56"/>
  <c r="E146" i="56" s="1"/>
  <c r="AT144" i="58"/>
  <c r="AU144" i="58" s="1"/>
  <c r="AT154" i="46"/>
  <c r="AI156" i="46" l="1"/>
  <c r="AJ156" i="46"/>
  <c r="AO156" i="46" s="1"/>
  <c r="AC156" i="46"/>
  <c r="AK156" i="46"/>
  <c r="AD156" i="46"/>
  <c r="AE156" i="46"/>
  <c r="AG156" i="46"/>
  <c r="AN156" i="46" s="1"/>
  <c r="AF156" i="46"/>
  <c r="AH156" i="46"/>
  <c r="AW144" i="58"/>
  <c r="S150" i="47"/>
  <c r="I151" i="47"/>
  <c r="AD145" i="56"/>
  <c r="AM145" i="56" s="1"/>
  <c r="AF145" i="56"/>
  <c r="AG145" i="56"/>
  <c r="AN145" i="56" s="1"/>
  <c r="AH145" i="56"/>
  <c r="AC145" i="56"/>
  <c r="AK145" i="56"/>
  <c r="AY145" i="56" s="1"/>
  <c r="AE145" i="56"/>
  <c r="AI145" i="56"/>
  <c r="AJ145" i="56"/>
  <c r="AO145" i="56" s="1"/>
  <c r="AE145" i="57"/>
  <c r="AM145" i="57" s="1"/>
  <c r="AF145" i="57"/>
  <c r="AG145" i="57"/>
  <c r="AH145" i="57"/>
  <c r="AN145" i="57" s="1"/>
  <c r="AI145" i="57"/>
  <c r="AD145" i="57"/>
  <c r="AR145" i="57" s="1"/>
  <c r="AC145" i="57"/>
  <c r="AJ145" i="57"/>
  <c r="AT145" i="57" s="1"/>
  <c r="AK145" i="57"/>
  <c r="AF146" i="47"/>
  <c r="AG146" i="47"/>
  <c r="AE146" i="47"/>
  <c r="AH146" i="47"/>
  <c r="AN146" i="47" s="1"/>
  <c r="AJ146" i="47"/>
  <c r="AK146" i="47"/>
  <c r="AC146" i="47"/>
  <c r="AD146" i="47"/>
  <c r="AR146" i="47" s="1"/>
  <c r="AI146" i="47"/>
  <c r="AS145" i="58"/>
  <c r="F147" i="58"/>
  <c r="B149" i="54"/>
  <c r="D148" i="54"/>
  <c r="AR144" i="57"/>
  <c r="B152" i="56"/>
  <c r="D151" i="56"/>
  <c r="AS155" i="46"/>
  <c r="AU155" i="46" s="1"/>
  <c r="Q146" i="57"/>
  <c r="R146" i="55"/>
  <c r="AT145" i="47"/>
  <c r="AO144" i="56"/>
  <c r="AR145" i="58"/>
  <c r="R157" i="46"/>
  <c r="AP144" i="57"/>
  <c r="I151" i="58"/>
  <c r="S150" i="58"/>
  <c r="L150" i="54"/>
  <c r="AM144" i="56"/>
  <c r="S148" i="57"/>
  <c r="I149" i="57"/>
  <c r="S148" i="56"/>
  <c r="I149" i="56"/>
  <c r="AD146" i="58"/>
  <c r="AG146" i="58"/>
  <c r="AS146" i="58" s="1"/>
  <c r="AH146" i="58"/>
  <c r="AI146" i="58"/>
  <c r="AJ146" i="58"/>
  <c r="AT146" i="58" s="1"/>
  <c r="AK146" i="58"/>
  <c r="AC146" i="58"/>
  <c r="AE146" i="58"/>
  <c r="AF146" i="58"/>
  <c r="AM155" i="46"/>
  <c r="Y146" i="57"/>
  <c r="F146" i="57" s="1"/>
  <c r="Y146" i="55"/>
  <c r="H150" i="54"/>
  <c r="N150" i="54" s="1"/>
  <c r="K151" i="54"/>
  <c r="A152" i="54"/>
  <c r="M151" i="54"/>
  <c r="E151" i="54" s="1"/>
  <c r="I151" i="54"/>
  <c r="J151" i="54" s="1"/>
  <c r="AR145" i="47"/>
  <c r="AU145" i="47" s="1"/>
  <c r="AT144" i="56"/>
  <c r="U146" i="57"/>
  <c r="AA146" i="57" s="1"/>
  <c r="H147" i="57"/>
  <c r="J147" i="57"/>
  <c r="V147" i="57"/>
  <c r="W147" i="57" s="1"/>
  <c r="Y147" i="57" s="1"/>
  <c r="K147" i="57"/>
  <c r="A148" i="57"/>
  <c r="M147" i="57"/>
  <c r="X147" i="57"/>
  <c r="G147" i="57"/>
  <c r="Z147" i="57"/>
  <c r="E147" i="57" s="1"/>
  <c r="N147" i="57"/>
  <c r="R147" i="57" s="1"/>
  <c r="F146" i="56"/>
  <c r="AY145" i="58"/>
  <c r="AO145" i="58"/>
  <c r="AP145" i="58" s="1"/>
  <c r="B149" i="46"/>
  <c r="D148" i="46"/>
  <c r="F157" i="46"/>
  <c r="AI145" i="55"/>
  <c r="AJ145" i="55"/>
  <c r="AO145" i="55" s="1"/>
  <c r="AC145" i="55"/>
  <c r="AR145" i="55" s="1"/>
  <c r="AK145" i="55"/>
  <c r="AD145" i="55"/>
  <c r="AF145" i="55"/>
  <c r="AS145" i="55" s="1"/>
  <c r="AG145" i="55"/>
  <c r="AN145" i="55" s="1"/>
  <c r="AH145" i="55"/>
  <c r="AE145" i="55"/>
  <c r="AY155" i="46"/>
  <c r="AN145" i="47"/>
  <c r="AP145" i="47" s="1"/>
  <c r="D148" i="55"/>
  <c r="B149" i="55"/>
  <c r="Z158" i="46"/>
  <c r="E158" i="46" s="1"/>
  <c r="G158" i="46"/>
  <c r="U157" i="46"/>
  <c r="AA157" i="46" s="1"/>
  <c r="H158" i="46"/>
  <c r="J158" i="46"/>
  <c r="V158" i="46"/>
  <c r="W158" i="46" s="1"/>
  <c r="Y158" i="46" s="1"/>
  <c r="X158" i="46"/>
  <c r="A159" i="46"/>
  <c r="K158" i="46"/>
  <c r="M158" i="46"/>
  <c r="N158" i="46"/>
  <c r="AO145" i="47"/>
  <c r="AY145" i="47"/>
  <c r="AU144" i="56"/>
  <c r="AU154" i="46"/>
  <c r="AW154" i="46" s="1"/>
  <c r="G147" i="56"/>
  <c r="K147" i="56"/>
  <c r="M147" i="56"/>
  <c r="A148" i="56"/>
  <c r="N147" i="56"/>
  <c r="R147" i="56" s="1"/>
  <c r="V147" i="56"/>
  <c r="W147" i="56" s="1"/>
  <c r="Y147" i="56" s="1"/>
  <c r="X147" i="56"/>
  <c r="U146" i="56"/>
  <c r="AA146" i="56" s="1"/>
  <c r="J147" i="56"/>
  <c r="H147" i="56"/>
  <c r="Z147" i="56"/>
  <c r="E147" i="56" s="1"/>
  <c r="I150" i="55"/>
  <c r="S149" i="55"/>
  <c r="AS144" i="57"/>
  <c r="AO155" i="46"/>
  <c r="R146" i="57"/>
  <c r="F146" i="55"/>
  <c r="AS144" i="56"/>
  <c r="AE147" i="47"/>
  <c r="AM147" i="47" s="1"/>
  <c r="AF147" i="47"/>
  <c r="AH147" i="47"/>
  <c r="AN147" i="47" s="1"/>
  <c r="AI147" i="47"/>
  <c r="AK147" i="47"/>
  <c r="AD147" i="47"/>
  <c r="AR147" i="47" s="1"/>
  <c r="AG147" i="47"/>
  <c r="AC147" i="47"/>
  <c r="AJ147" i="47"/>
  <c r="G148" i="58"/>
  <c r="J148" i="58"/>
  <c r="K148" i="58"/>
  <c r="X148" i="58"/>
  <c r="U147" i="58"/>
  <c r="AA147" i="58" s="1"/>
  <c r="M148" i="58"/>
  <c r="N148" i="58"/>
  <c r="Z148" i="58"/>
  <c r="E148" i="58" s="1"/>
  <c r="A149" i="58"/>
  <c r="H148" i="58"/>
  <c r="V148" i="58"/>
  <c r="W148" i="58" s="1"/>
  <c r="Y148" i="58" s="1"/>
  <c r="J148" i="47"/>
  <c r="V148" i="47"/>
  <c r="W148" i="47" s="1"/>
  <c r="U147" i="47"/>
  <c r="AA147" i="47" s="1"/>
  <c r="H148" i="47"/>
  <c r="X148" i="47"/>
  <c r="K148" i="47"/>
  <c r="A149" i="47"/>
  <c r="N148" i="47"/>
  <c r="R148" i="47" s="1"/>
  <c r="G148" i="47"/>
  <c r="M148" i="47"/>
  <c r="Z148" i="47"/>
  <c r="E148" i="47" s="1"/>
  <c r="AO144" i="57"/>
  <c r="AY144" i="57"/>
  <c r="M147" i="55"/>
  <c r="Q147" i="55" s="1"/>
  <c r="X147" i="55"/>
  <c r="N147" i="55"/>
  <c r="R147" i="55" s="1"/>
  <c r="G147" i="55"/>
  <c r="J147" i="55"/>
  <c r="K147" i="55"/>
  <c r="U146" i="55"/>
  <c r="AA146" i="55" s="1"/>
  <c r="V147" i="55"/>
  <c r="W147" i="55" s="1"/>
  <c r="H147" i="55"/>
  <c r="A148" i="55"/>
  <c r="Z147" i="55"/>
  <c r="E147" i="55" s="1"/>
  <c r="F150" i="54"/>
  <c r="P150" i="54" s="1"/>
  <c r="AD146" i="57" l="1"/>
  <c r="AE146" i="57"/>
  <c r="AM146" i="57" s="1"/>
  <c r="AF146" i="57"/>
  <c r="AG146" i="57"/>
  <c r="AS146" i="57" s="1"/>
  <c r="AH146" i="57"/>
  <c r="AN146" i="57" s="1"/>
  <c r="AC146" i="57"/>
  <c r="AK146" i="57"/>
  <c r="AJ146" i="57"/>
  <c r="AT146" i="57" s="1"/>
  <c r="AI146" i="57"/>
  <c r="AY145" i="55"/>
  <c r="AM146" i="58"/>
  <c r="I150" i="56"/>
  <c r="S149" i="56"/>
  <c r="AS146" i="47"/>
  <c r="AS145" i="57"/>
  <c r="AS156" i="46"/>
  <c r="U148" i="47"/>
  <c r="AA148" i="47" s="1"/>
  <c r="H149" i="47"/>
  <c r="K149" i="47"/>
  <c r="A150" i="47"/>
  <c r="M149" i="47"/>
  <c r="Q149" i="47" s="1"/>
  <c r="Z149" i="47"/>
  <c r="E149" i="47" s="1"/>
  <c r="G149" i="47"/>
  <c r="J149" i="47"/>
  <c r="X149" i="47"/>
  <c r="N149" i="47"/>
  <c r="V149" i="47"/>
  <c r="W149" i="47" s="1"/>
  <c r="AC146" i="56"/>
  <c r="AR146" i="56" s="1"/>
  <c r="AK146" i="56"/>
  <c r="AY146" i="56" s="1"/>
  <c r="AE146" i="56"/>
  <c r="AG146" i="56"/>
  <c r="AJ146" i="56"/>
  <c r="AD146" i="56"/>
  <c r="AM146" i="56" s="1"/>
  <c r="AF146" i="56"/>
  <c r="AS146" i="56" s="1"/>
  <c r="AH146" i="56"/>
  <c r="AI146" i="56"/>
  <c r="AT146" i="56" s="1"/>
  <c r="S151" i="58"/>
  <c r="I152" i="58"/>
  <c r="AY146" i="58"/>
  <c r="AO146" i="58"/>
  <c r="AU146" i="47"/>
  <c r="AY145" i="57"/>
  <c r="AO145" i="57"/>
  <c r="AP145" i="57"/>
  <c r="AT147" i="47"/>
  <c r="AU147" i="47" s="1"/>
  <c r="AW147" i="47" s="1"/>
  <c r="Q147" i="56"/>
  <c r="AT145" i="55"/>
  <c r="F147" i="57"/>
  <c r="D152" i="56"/>
  <c r="B153" i="56"/>
  <c r="AP145" i="56"/>
  <c r="AM156" i="46"/>
  <c r="AP156" i="46" s="1"/>
  <c r="AU145" i="55"/>
  <c r="Z149" i="58"/>
  <c r="E149" i="58" s="1"/>
  <c r="G149" i="58"/>
  <c r="A150" i="58"/>
  <c r="H149" i="58"/>
  <c r="V149" i="58"/>
  <c r="W149" i="58" s="1"/>
  <c r="J149" i="58"/>
  <c r="K149" i="58"/>
  <c r="X149" i="58"/>
  <c r="U148" i="58"/>
  <c r="AA148" i="58" s="1"/>
  <c r="M149" i="58"/>
  <c r="N149" i="58"/>
  <c r="S150" i="55"/>
  <c r="I151" i="55"/>
  <c r="S149" i="57"/>
  <c r="I150" i="57"/>
  <c r="AS145" i="56"/>
  <c r="Y147" i="55"/>
  <c r="F148" i="58"/>
  <c r="F147" i="56"/>
  <c r="R158" i="46"/>
  <c r="R148" i="58"/>
  <c r="Q158" i="46"/>
  <c r="AI157" i="46"/>
  <c r="AT157" i="46" s="1"/>
  <c r="AJ157" i="46"/>
  <c r="AO157" i="46" s="1"/>
  <c r="AC157" i="46"/>
  <c r="AK157" i="46"/>
  <c r="AD157" i="46"/>
  <c r="AM157" i="46" s="1"/>
  <c r="AE157" i="46"/>
  <c r="AG157" i="46"/>
  <c r="AF157" i="46"/>
  <c r="AS157" i="46" s="1"/>
  <c r="AH157" i="46"/>
  <c r="AP144" i="56"/>
  <c r="AU145" i="58"/>
  <c r="AW145" i="58" s="1"/>
  <c r="AU144" i="57"/>
  <c r="AW144" i="57" s="1"/>
  <c r="AO146" i="47"/>
  <c r="AY146" i="47"/>
  <c r="AT145" i="56"/>
  <c r="S151" i="47"/>
  <c r="I152" i="47"/>
  <c r="AY156" i="46"/>
  <c r="U147" i="56"/>
  <c r="AA147" i="56" s="1"/>
  <c r="H148" i="56"/>
  <c r="N148" i="56"/>
  <c r="R148" i="56" s="1"/>
  <c r="V148" i="56"/>
  <c r="W148" i="56" s="1"/>
  <c r="A149" i="56"/>
  <c r="G148" i="56"/>
  <c r="X148" i="56"/>
  <c r="J148" i="56"/>
  <c r="M148" i="56"/>
  <c r="K148" i="56"/>
  <c r="Z148" i="56"/>
  <c r="E148" i="56" s="1"/>
  <c r="Q148" i="58"/>
  <c r="AS147" i="47"/>
  <c r="AH146" i="55"/>
  <c r="AI146" i="55"/>
  <c r="AJ146" i="55"/>
  <c r="AC146" i="55"/>
  <c r="AK146" i="55"/>
  <c r="AE146" i="55"/>
  <c r="AG146" i="55"/>
  <c r="AF146" i="55"/>
  <c r="AS146" i="55" s="1"/>
  <c r="AD146" i="55"/>
  <c r="AM146" i="55" s="1"/>
  <c r="F158" i="46"/>
  <c r="AN146" i="58"/>
  <c r="AT146" i="47"/>
  <c r="AU145" i="57"/>
  <c r="AW145" i="57" s="1"/>
  <c r="AR156" i="46"/>
  <c r="F147" i="55"/>
  <c r="M148" i="55"/>
  <c r="X148" i="55"/>
  <c r="N148" i="55"/>
  <c r="U147" i="55"/>
  <c r="AA147" i="55" s="1"/>
  <c r="G148" i="55"/>
  <c r="V148" i="55"/>
  <c r="W148" i="55" s="1"/>
  <c r="H148" i="55"/>
  <c r="A149" i="55"/>
  <c r="J148" i="55"/>
  <c r="K148" i="55"/>
  <c r="Z148" i="55"/>
  <c r="E148" i="55" s="1"/>
  <c r="Q148" i="47"/>
  <c r="Y148" i="47"/>
  <c r="F148" i="47" s="1"/>
  <c r="Z159" i="46"/>
  <c r="E159" i="46" s="1"/>
  <c r="G159" i="46"/>
  <c r="U158" i="46"/>
  <c r="AA158" i="46" s="1"/>
  <c r="H159" i="46"/>
  <c r="J159" i="46"/>
  <c r="V159" i="46"/>
  <c r="W159" i="46" s="1"/>
  <c r="Y159" i="46" s="1"/>
  <c r="X159" i="46"/>
  <c r="A160" i="46"/>
  <c r="K159" i="46"/>
  <c r="M159" i="46"/>
  <c r="Q159" i="46" s="1"/>
  <c r="N159" i="46"/>
  <c r="D149" i="55"/>
  <c r="B150" i="55"/>
  <c r="B150" i="46"/>
  <c r="D149" i="46"/>
  <c r="Q147" i="57"/>
  <c r="AW145" i="47"/>
  <c r="AP155" i="46"/>
  <c r="AW155" i="46" s="1"/>
  <c r="D149" i="54"/>
  <c r="B150" i="54"/>
  <c r="M152" i="54"/>
  <c r="E152" i="54" s="1"/>
  <c r="I152" i="54"/>
  <c r="J152" i="54" s="1"/>
  <c r="H151" i="54"/>
  <c r="N151" i="54" s="1"/>
  <c r="K152" i="54"/>
  <c r="A153" i="54"/>
  <c r="AY147" i="47"/>
  <c r="AO147" i="47"/>
  <c r="AP147" i="47" s="1"/>
  <c r="AW144" i="56"/>
  <c r="AM145" i="55"/>
  <c r="AP145" i="55" s="1"/>
  <c r="G148" i="57"/>
  <c r="U147" i="57"/>
  <c r="AA147" i="57" s="1"/>
  <c r="H148" i="57"/>
  <c r="J148" i="57"/>
  <c r="V148" i="57"/>
  <c r="W148" i="57" s="1"/>
  <c r="K148" i="57"/>
  <c r="A149" i="57"/>
  <c r="Z148" i="57"/>
  <c r="E148" i="57" s="1"/>
  <c r="N148" i="57"/>
  <c r="X148" i="57"/>
  <c r="M148" i="57"/>
  <c r="Q148" i="57" s="1"/>
  <c r="L151" i="54"/>
  <c r="F151" i="54" s="1"/>
  <c r="P151" i="54" s="1"/>
  <c r="AR146" i="58"/>
  <c r="AU146" i="58" s="1"/>
  <c r="AC147" i="58"/>
  <c r="AK147" i="58"/>
  <c r="AD147" i="58"/>
  <c r="AE147" i="58"/>
  <c r="AM147" i="58" s="1"/>
  <c r="AF147" i="58"/>
  <c r="AG147" i="58"/>
  <c r="AS147" i="58" s="1"/>
  <c r="AH147" i="58"/>
  <c r="AI147" i="58"/>
  <c r="AJ147" i="58"/>
  <c r="AT147" i="58" s="1"/>
  <c r="AM146" i="47"/>
  <c r="AP146" i="47" s="1"/>
  <c r="AR145" i="56"/>
  <c r="AU145" i="56" s="1"/>
  <c r="AT156" i="46"/>
  <c r="AD148" i="47" l="1"/>
  <c r="AR148" i="47" s="1"/>
  <c r="AE148" i="47"/>
  <c r="AI148" i="47"/>
  <c r="AJ148" i="47"/>
  <c r="AT148" i="47" s="1"/>
  <c r="AC148" i="47"/>
  <c r="AG148" i="47"/>
  <c r="AS148" i="47" s="1"/>
  <c r="AH148" i="47"/>
  <c r="AN148" i="47" s="1"/>
  <c r="AF148" i="47"/>
  <c r="AK148" i="47"/>
  <c r="AY147" i="58"/>
  <c r="AO147" i="58"/>
  <c r="AW145" i="56"/>
  <c r="AR147" i="58"/>
  <c r="AU147" i="58" s="1"/>
  <c r="F148" i="57"/>
  <c r="D150" i="55"/>
  <c r="B151" i="55"/>
  <c r="R148" i="55"/>
  <c r="AI158" i="46"/>
  <c r="AJ158" i="46"/>
  <c r="AO158" i="46" s="1"/>
  <c r="AC158" i="46"/>
  <c r="AR158" i="46" s="1"/>
  <c r="AK158" i="46"/>
  <c r="AD158" i="46"/>
  <c r="AM158" i="46" s="1"/>
  <c r="AE158" i="46"/>
  <c r="AG158" i="46"/>
  <c r="AF158" i="46"/>
  <c r="AS158" i="46" s="1"/>
  <c r="AH158" i="46"/>
  <c r="AT146" i="55"/>
  <c r="AW145" i="55"/>
  <c r="I153" i="58"/>
  <c r="S152" i="58"/>
  <c r="AY146" i="57"/>
  <c r="AO146" i="57"/>
  <c r="Z149" i="57"/>
  <c r="E149" i="57" s="1"/>
  <c r="G149" i="57"/>
  <c r="U148" i="57"/>
  <c r="AA148" i="57" s="1"/>
  <c r="H149" i="57"/>
  <c r="J149" i="57"/>
  <c r="V149" i="57"/>
  <c r="W149" i="57" s="1"/>
  <c r="N149" i="57"/>
  <c r="K149" i="57"/>
  <c r="A150" i="57"/>
  <c r="M149" i="57"/>
  <c r="Q149" i="57" s="1"/>
  <c r="X149" i="57"/>
  <c r="AU146" i="56"/>
  <c r="I151" i="56"/>
  <c r="S150" i="56"/>
  <c r="Y148" i="57"/>
  <c r="M149" i="55"/>
  <c r="X149" i="55"/>
  <c r="N149" i="55"/>
  <c r="R149" i="55" s="1"/>
  <c r="U148" i="55"/>
  <c r="AA148" i="55" s="1"/>
  <c r="J149" i="55"/>
  <c r="K149" i="55"/>
  <c r="A150" i="55"/>
  <c r="H149" i="55"/>
  <c r="V149" i="55"/>
  <c r="W149" i="55" s="1"/>
  <c r="G149" i="55"/>
  <c r="Z149" i="55"/>
  <c r="E149" i="55" s="1"/>
  <c r="AG147" i="55"/>
  <c r="AH147" i="55"/>
  <c r="AI147" i="55"/>
  <c r="AJ147" i="55"/>
  <c r="AD147" i="55"/>
  <c r="AM147" i="55" s="1"/>
  <c r="AK147" i="55"/>
  <c r="AY147" i="55" s="1"/>
  <c r="AF147" i="55"/>
  <c r="AS147" i="55" s="1"/>
  <c r="AC147" i="55"/>
  <c r="AR147" i="55" s="1"/>
  <c r="AE147" i="55"/>
  <c r="AN146" i="55"/>
  <c r="N149" i="56"/>
  <c r="G149" i="56"/>
  <c r="M149" i="56"/>
  <c r="X149" i="56"/>
  <c r="K149" i="56"/>
  <c r="U148" i="56"/>
  <c r="AA148" i="56" s="1"/>
  <c r="V149" i="56"/>
  <c r="W149" i="56" s="1"/>
  <c r="A150" i="56"/>
  <c r="H149" i="56"/>
  <c r="J149" i="56"/>
  <c r="Z149" i="56"/>
  <c r="E149" i="56" s="1"/>
  <c r="AN157" i="46"/>
  <c r="I152" i="55"/>
  <c r="S151" i="55"/>
  <c r="Y149" i="58"/>
  <c r="D153" i="56"/>
  <c r="B154" i="56"/>
  <c r="Y149" i="47"/>
  <c r="F149" i="47" s="1"/>
  <c r="AP146" i="58"/>
  <c r="AW146" i="58" s="1"/>
  <c r="S150" i="57"/>
  <c r="I151" i="57"/>
  <c r="R159" i="46"/>
  <c r="Q148" i="55"/>
  <c r="G150" i="47"/>
  <c r="U149" i="47"/>
  <c r="AA149" i="47" s="1"/>
  <c r="H150" i="47"/>
  <c r="M150" i="47"/>
  <c r="Q150" i="47" s="1"/>
  <c r="Z150" i="47"/>
  <c r="E150" i="47" s="1"/>
  <c r="N150" i="47"/>
  <c r="R150" i="47" s="1"/>
  <c r="V150" i="47"/>
  <c r="W150" i="47" s="1"/>
  <c r="Y150" i="47" s="1"/>
  <c r="J150" i="47"/>
  <c r="X150" i="47"/>
  <c r="K150" i="47"/>
  <c r="A151" i="47"/>
  <c r="AN147" i="58"/>
  <c r="AP147" i="58" s="1"/>
  <c r="A154" i="54"/>
  <c r="I153" i="54"/>
  <c r="J153" i="54" s="1"/>
  <c r="L153" i="54" s="1"/>
  <c r="M153" i="54"/>
  <c r="E153" i="54" s="1"/>
  <c r="F153" i="54" s="1"/>
  <c r="P153" i="54" s="1"/>
  <c r="H152" i="54"/>
  <c r="N152" i="54" s="1"/>
  <c r="K153" i="54"/>
  <c r="F159" i="46"/>
  <c r="AU156" i="46"/>
  <c r="AW156" i="46" s="1"/>
  <c r="Y148" i="56"/>
  <c r="R149" i="47"/>
  <c r="F148" i="56"/>
  <c r="AP157" i="46"/>
  <c r="R149" i="58"/>
  <c r="N150" i="58"/>
  <c r="J150" i="58"/>
  <c r="K150" i="58"/>
  <c r="X150" i="58"/>
  <c r="U149" i="58"/>
  <c r="AA149" i="58" s="1"/>
  <c r="M150" i="58"/>
  <c r="Q150" i="58" s="1"/>
  <c r="Z150" i="58"/>
  <c r="E150" i="58" s="1"/>
  <c r="F150" i="58" s="1"/>
  <c r="G150" i="58"/>
  <c r="A151" i="58"/>
  <c r="H150" i="58"/>
  <c r="V150" i="58"/>
  <c r="W150" i="58" s="1"/>
  <c r="Y150" i="58" s="1"/>
  <c r="AC147" i="57"/>
  <c r="AK147" i="57"/>
  <c r="AD147" i="57"/>
  <c r="AR147" i="57" s="1"/>
  <c r="AE147" i="57"/>
  <c r="AM147" i="57" s="1"/>
  <c r="AF147" i="57"/>
  <c r="AG147" i="57"/>
  <c r="AS147" i="57" s="1"/>
  <c r="AJ147" i="57"/>
  <c r="AH147" i="57"/>
  <c r="AN147" i="57" s="1"/>
  <c r="AI147" i="57"/>
  <c r="AW146" i="47"/>
  <c r="AP146" i="56"/>
  <c r="AP146" i="57"/>
  <c r="AR146" i="55"/>
  <c r="AY157" i="46"/>
  <c r="AJ148" i="58"/>
  <c r="AG148" i="58"/>
  <c r="AS148" i="58" s="1"/>
  <c r="AH148" i="58"/>
  <c r="AI148" i="58"/>
  <c r="AK148" i="58"/>
  <c r="AC148" i="58"/>
  <c r="AD148" i="58"/>
  <c r="AE148" i="58"/>
  <c r="AM148" i="58" s="1"/>
  <c r="AF148" i="58"/>
  <c r="Q149" i="58"/>
  <c r="AO146" i="56"/>
  <c r="AR146" i="57"/>
  <c r="AU146" i="57" s="1"/>
  <c r="B151" i="54"/>
  <c r="D150" i="54"/>
  <c r="S152" i="47"/>
  <c r="I153" i="47"/>
  <c r="Z160" i="46"/>
  <c r="E160" i="46" s="1"/>
  <c r="G160" i="46"/>
  <c r="U159" i="46"/>
  <c r="AA159" i="46" s="1"/>
  <c r="H160" i="46"/>
  <c r="J160" i="46"/>
  <c r="V160" i="46"/>
  <c r="W160" i="46" s="1"/>
  <c r="X160" i="46"/>
  <c r="A161" i="46"/>
  <c r="K160" i="46"/>
  <c r="M160" i="46"/>
  <c r="N160" i="46"/>
  <c r="Y148" i="55"/>
  <c r="F148" i="55" s="1"/>
  <c r="AY146" i="55"/>
  <c r="AJ147" i="56"/>
  <c r="AD147" i="56"/>
  <c r="AF147" i="56"/>
  <c r="AI147" i="56"/>
  <c r="AT147" i="56" s="1"/>
  <c r="AG147" i="56"/>
  <c r="AH147" i="56"/>
  <c r="AK147" i="56"/>
  <c r="AE147" i="56"/>
  <c r="AC147" i="56"/>
  <c r="R148" i="57"/>
  <c r="L152" i="54"/>
  <c r="F152" i="54" s="1"/>
  <c r="P152" i="54" s="1"/>
  <c r="B151" i="46"/>
  <c r="D150" i="46"/>
  <c r="AO146" i="55"/>
  <c r="AP146" i="55" s="1"/>
  <c r="Q148" i="56"/>
  <c r="AR157" i="46"/>
  <c r="AU157" i="46" s="1"/>
  <c r="AW157" i="46" s="1"/>
  <c r="F149" i="58"/>
  <c r="AN146" i="56"/>
  <c r="AH148" i="55" l="1"/>
  <c r="AI148" i="55"/>
  <c r="AG148" i="55"/>
  <c r="AJ148" i="55"/>
  <c r="AO148" i="55" s="1"/>
  <c r="AK148" i="55"/>
  <c r="AC148" i="55"/>
  <c r="AR148" i="55" s="1"/>
  <c r="AF148" i="55"/>
  <c r="AS148" i="55" s="1"/>
  <c r="AD148" i="55"/>
  <c r="AE148" i="55"/>
  <c r="AC149" i="47"/>
  <c r="AK149" i="47"/>
  <c r="AD149" i="47"/>
  <c r="AR149" i="47" s="1"/>
  <c r="AJ149" i="47"/>
  <c r="AE149" i="47"/>
  <c r="AM149" i="47" s="1"/>
  <c r="AF149" i="47"/>
  <c r="AH149" i="47"/>
  <c r="AI149" i="47"/>
  <c r="AG149" i="47"/>
  <c r="AY148" i="58"/>
  <c r="AO148" i="58"/>
  <c r="AW147" i="58"/>
  <c r="F160" i="46"/>
  <c r="R150" i="58"/>
  <c r="AI149" i="58"/>
  <c r="AC149" i="58"/>
  <c r="AD149" i="58"/>
  <c r="AE149" i="58"/>
  <c r="AM149" i="58" s="1"/>
  <c r="AF149" i="58"/>
  <c r="AG149" i="58"/>
  <c r="AS149" i="58" s="1"/>
  <c r="AH149" i="58"/>
  <c r="AN149" i="58" s="1"/>
  <c r="AJ149" i="58"/>
  <c r="AK149" i="58"/>
  <c r="AR147" i="56"/>
  <c r="AO147" i="56"/>
  <c r="Y160" i="46"/>
  <c r="AR148" i="58"/>
  <c r="AU146" i="55"/>
  <c r="AW146" i="55" s="1"/>
  <c r="Y149" i="56"/>
  <c r="F149" i="56" s="1"/>
  <c r="AN147" i="55"/>
  <c r="AW146" i="56"/>
  <c r="I154" i="58"/>
  <c r="S153" i="58"/>
  <c r="AY158" i="46"/>
  <c r="AP147" i="57"/>
  <c r="F149" i="55"/>
  <c r="AJ148" i="57"/>
  <c r="AT148" i="57" s="1"/>
  <c r="AC148" i="57"/>
  <c r="AK148" i="57"/>
  <c r="AD148" i="57"/>
  <c r="AR148" i="57" s="1"/>
  <c r="AE148" i="57"/>
  <c r="AF148" i="57"/>
  <c r="AI148" i="57"/>
  <c r="AG148" i="57"/>
  <c r="AS148" i="57" s="1"/>
  <c r="AH148" i="57"/>
  <c r="AN148" i="57" s="1"/>
  <c r="R160" i="46"/>
  <c r="AW146" i="57"/>
  <c r="AY147" i="57"/>
  <c r="AO147" i="57"/>
  <c r="H153" i="54"/>
  <c r="N153" i="54" s="1"/>
  <c r="K154" i="54"/>
  <c r="M154" i="54"/>
  <c r="E154" i="54" s="1"/>
  <c r="I154" i="54"/>
  <c r="J154" i="54" s="1"/>
  <c r="L154" i="54" s="1"/>
  <c r="A155" i="54"/>
  <c r="F150" i="47"/>
  <c r="Y149" i="55"/>
  <c r="Q149" i="55"/>
  <c r="N150" i="57"/>
  <c r="Z150" i="57"/>
  <c r="E150" i="57" s="1"/>
  <c r="G150" i="57"/>
  <c r="U149" i="57"/>
  <c r="AA149" i="57" s="1"/>
  <c r="H150" i="57"/>
  <c r="M150" i="57"/>
  <c r="X150" i="57"/>
  <c r="J150" i="57"/>
  <c r="K150" i="57"/>
  <c r="A151" i="57"/>
  <c r="V150" i="57"/>
  <c r="W150" i="57" s="1"/>
  <c r="Y150" i="57" s="1"/>
  <c r="F149" i="57"/>
  <c r="AT158" i="46"/>
  <c r="AY147" i="56"/>
  <c r="Q160" i="46"/>
  <c r="AN148" i="58"/>
  <c r="Q149" i="56"/>
  <c r="AU158" i="46"/>
  <c r="AW158" i="46" s="1"/>
  <c r="I153" i="55"/>
  <c r="S152" i="55"/>
  <c r="B152" i="46"/>
  <c r="D151" i="46"/>
  <c r="Z151" i="47"/>
  <c r="E151" i="47" s="1"/>
  <c r="G151" i="47"/>
  <c r="N151" i="47"/>
  <c r="R151" i="47" s="1"/>
  <c r="U150" i="47"/>
  <c r="AA150" i="47" s="1"/>
  <c r="H151" i="47"/>
  <c r="V151" i="47"/>
  <c r="W151" i="47" s="1"/>
  <c r="K151" i="47"/>
  <c r="A152" i="47"/>
  <c r="M151" i="47"/>
  <c r="Q151" i="47" s="1"/>
  <c r="J151" i="47"/>
  <c r="X151" i="47"/>
  <c r="AO147" i="55"/>
  <c r="AP147" i="55" s="1"/>
  <c r="K150" i="55"/>
  <c r="A151" i="55"/>
  <c r="M150" i="55"/>
  <c r="X150" i="55"/>
  <c r="J150" i="55"/>
  <c r="N150" i="55"/>
  <c r="G150" i="55"/>
  <c r="H150" i="55"/>
  <c r="U149" i="55"/>
  <c r="AA149" i="55" s="1"/>
  <c r="V150" i="55"/>
  <c r="W150" i="55" s="1"/>
  <c r="Y150" i="55" s="1"/>
  <c r="Z150" i="55"/>
  <c r="E150" i="55" s="1"/>
  <c r="R149" i="57"/>
  <c r="AN158" i="46"/>
  <c r="AH150" i="58"/>
  <c r="AG150" i="58"/>
  <c r="AS150" i="58" s="1"/>
  <c r="AI150" i="58"/>
  <c r="AJ150" i="58"/>
  <c r="AK150" i="58"/>
  <c r="AC150" i="58"/>
  <c r="AD150" i="58"/>
  <c r="AE150" i="58"/>
  <c r="AM150" i="58" s="1"/>
  <c r="AF150" i="58"/>
  <c r="D151" i="54"/>
  <c r="B152" i="54"/>
  <c r="AI148" i="56"/>
  <c r="AC148" i="56"/>
  <c r="AK148" i="56"/>
  <c r="AH148" i="56"/>
  <c r="AF148" i="56"/>
  <c r="AG148" i="56"/>
  <c r="AN148" i="56" s="1"/>
  <c r="AJ148" i="56"/>
  <c r="AO148" i="56" s="1"/>
  <c r="AE148" i="56"/>
  <c r="AD148" i="56"/>
  <c r="AM148" i="56" s="1"/>
  <c r="S151" i="57"/>
  <c r="I152" i="57"/>
  <c r="AS147" i="56"/>
  <c r="Z161" i="46"/>
  <c r="E161" i="46" s="1"/>
  <c r="F161" i="46" s="1"/>
  <c r="G161" i="46"/>
  <c r="U160" i="46"/>
  <c r="AA160" i="46" s="1"/>
  <c r="H161" i="46"/>
  <c r="J161" i="46"/>
  <c r="V161" i="46"/>
  <c r="W161" i="46" s="1"/>
  <c r="Y161" i="46" s="1"/>
  <c r="X161" i="46"/>
  <c r="A162" i="46"/>
  <c r="K161" i="46"/>
  <c r="M161" i="46"/>
  <c r="Q161" i="46" s="1"/>
  <c r="N161" i="46"/>
  <c r="R161" i="46" s="1"/>
  <c r="I154" i="47"/>
  <c r="S153" i="47"/>
  <c r="AT148" i="58"/>
  <c r="AT147" i="57"/>
  <c r="AU147" i="57" s="1"/>
  <c r="AW147" i="57" s="1"/>
  <c r="AI159" i="46"/>
  <c r="AT159" i="46" s="1"/>
  <c r="AJ159" i="46"/>
  <c r="AC159" i="46"/>
  <c r="AR159" i="46" s="1"/>
  <c r="AK159" i="46"/>
  <c r="AY159" i="46" s="1"/>
  <c r="AD159" i="46"/>
  <c r="AE159" i="46"/>
  <c r="AG159" i="46"/>
  <c r="AF159" i="46"/>
  <c r="AH159" i="46"/>
  <c r="D154" i="56"/>
  <c r="B155" i="56"/>
  <c r="R149" i="56"/>
  <c r="AT147" i="55"/>
  <c r="AU147" i="55" s="1"/>
  <c r="AW147" i="55" s="1"/>
  <c r="Y149" i="57"/>
  <c r="D151" i="55"/>
  <c r="B152" i="55"/>
  <c r="AM148" i="47"/>
  <c r="AP148" i="47" s="1"/>
  <c r="AN147" i="56"/>
  <c r="AM147" i="56"/>
  <c r="AP147" i="56" s="1"/>
  <c r="AP148" i="58"/>
  <c r="M151" i="58"/>
  <c r="X151" i="58"/>
  <c r="G151" i="58"/>
  <c r="A152" i="58"/>
  <c r="H151" i="58"/>
  <c r="V151" i="58"/>
  <c r="W151" i="58" s="1"/>
  <c r="J151" i="58"/>
  <c r="K151" i="58"/>
  <c r="U150" i="58"/>
  <c r="AA150" i="58" s="1"/>
  <c r="N151" i="58"/>
  <c r="Z151" i="58"/>
  <c r="E151" i="58" s="1"/>
  <c r="M150" i="56"/>
  <c r="X150" i="56"/>
  <c r="K150" i="56"/>
  <c r="A151" i="56"/>
  <c r="J150" i="56"/>
  <c r="N150" i="56"/>
  <c r="U149" i="56"/>
  <c r="AA149" i="56" s="1"/>
  <c r="H150" i="56"/>
  <c r="V150" i="56"/>
  <c r="W150" i="56" s="1"/>
  <c r="G150" i="56"/>
  <c r="Z150" i="56"/>
  <c r="E150" i="56" s="1"/>
  <c r="I152" i="56"/>
  <c r="S151" i="56"/>
  <c r="AP158" i="46"/>
  <c r="AY148" i="47"/>
  <c r="AO148" i="47"/>
  <c r="AU148" i="47"/>
  <c r="AH149" i="56" l="1"/>
  <c r="AJ149" i="56"/>
  <c r="AG149" i="56"/>
  <c r="AD149" i="56"/>
  <c r="AE149" i="56"/>
  <c r="AF149" i="56"/>
  <c r="AS149" i="56" s="1"/>
  <c r="AI149" i="56"/>
  <c r="AT149" i="56" s="1"/>
  <c r="AK149" i="56"/>
  <c r="AY149" i="56" s="1"/>
  <c r="AC149" i="56"/>
  <c r="AR149" i="56" s="1"/>
  <c r="D152" i="54"/>
  <c r="B153" i="54"/>
  <c r="R151" i="58"/>
  <c r="R150" i="56"/>
  <c r="Q151" i="58"/>
  <c r="AM159" i="46"/>
  <c r="I155" i="47"/>
  <c r="S154" i="47"/>
  <c r="AT150" i="58"/>
  <c r="S153" i="55"/>
  <c r="I154" i="55"/>
  <c r="A156" i="54"/>
  <c r="M155" i="54"/>
  <c r="E155" i="54" s="1"/>
  <c r="F155" i="54" s="1"/>
  <c r="P155" i="54" s="1"/>
  <c r="H154" i="54"/>
  <c r="N154" i="54" s="1"/>
  <c r="I155" i="54"/>
  <c r="J155" i="54" s="1"/>
  <c r="L155" i="54" s="1"/>
  <c r="K155" i="54"/>
  <c r="AT149" i="58"/>
  <c r="AN149" i="47"/>
  <c r="AM148" i="55"/>
  <c r="I153" i="56"/>
  <c r="S152" i="56"/>
  <c r="AU148" i="55"/>
  <c r="Y151" i="58"/>
  <c r="AO159" i="46"/>
  <c r="AI161" i="46"/>
  <c r="AJ161" i="46"/>
  <c r="AC161" i="46"/>
  <c r="AR161" i="46" s="1"/>
  <c r="AK161" i="46"/>
  <c r="AY161" i="46" s="1"/>
  <c r="AD161" i="46"/>
  <c r="AM161" i="46" s="1"/>
  <c r="AE161" i="46"/>
  <c r="AG161" i="46"/>
  <c r="AF161" i="46"/>
  <c r="AH161" i="46"/>
  <c r="AS148" i="56"/>
  <c r="AN150" i="58"/>
  <c r="AP150" i="58" s="1"/>
  <c r="R150" i="55"/>
  <c r="M151" i="57"/>
  <c r="Q151" i="57" s="1"/>
  <c r="X151" i="57"/>
  <c r="N151" i="57"/>
  <c r="Z151" i="57"/>
  <c r="E151" i="57" s="1"/>
  <c r="G151" i="57"/>
  <c r="U150" i="57"/>
  <c r="AA150" i="57" s="1"/>
  <c r="H151" i="57"/>
  <c r="K151" i="57"/>
  <c r="A152" i="57"/>
  <c r="V151" i="57"/>
  <c r="W151" i="57" s="1"/>
  <c r="Y151" i="57" s="1"/>
  <c r="J151" i="57"/>
  <c r="F150" i="57"/>
  <c r="AU148" i="58"/>
  <c r="AW148" i="58" s="1"/>
  <c r="AT149" i="47"/>
  <c r="AY148" i="55"/>
  <c r="AG149" i="55"/>
  <c r="AN149" i="55" s="1"/>
  <c r="AH149" i="55"/>
  <c r="AJ149" i="55"/>
  <c r="AK149" i="55"/>
  <c r="AC149" i="55"/>
  <c r="AD149" i="55"/>
  <c r="AI149" i="55"/>
  <c r="AE149" i="55"/>
  <c r="AF149" i="55"/>
  <c r="AS149" i="55" s="1"/>
  <c r="Z162" i="46"/>
  <c r="E162" i="46" s="1"/>
  <c r="G162" i="46"/>
  <c r="U161" i="46"/>
  <c r="AA161" i="46" s="1"/>
  <c r="H162" i="46"/>
  <c r="J162" i="46"/>
  <c r="V162" i="46"/>
  <c r="W162" i="46" s="1"/>
  <c r="X162" i="46"/>
  <c r="A163" i="46"/>
  <c r="K162" i="46"/>
  <c r="M162" i="46"/>
  <c r="N162" i="46"/>
  <c r="R150" i="57"/>
  <c r="AU149" i="47"/>
  <c r="AW148" i="47"/>
  <c r="Y150" i="56"/>
  <c r="F150" i="56" s="1"/>
  <c r="Q150" i="56"/>
  <c r="K152" i="58"/>
  <c r="A153" i="58"/>
  <c r="J152" i="58"/>
  <c r="X152" i="58"/>
  <c r="M152" i="58"/>
  <c r="Q152" i="58" s="1"/>
  <c r="U151" i="58"/>
  <c r="AA151" i="58" s="1"/>
  <c r="N152" i="58"/>
  <c r="Z152" i="58"/>
  <c r="E152" i="58" s="1"/>
  <c r="G152" i="58"/>
  <c r="H152" i="58"/>
  <c r="V152" i="58"/>
  <c r="W152" i="58" s="1"/>
  <c r="D152" i="55"/>
  <c r="B153" i="55"/>
  <c r="AS159" i="46"/>
  <c r="AU159" i="46" s="1"/>
  <c r="I153" i="57"/>
  <c r="S152" i="57"/>
  <c r="AY148" i="56"/>
  <c r="AR150" i="58"/>
  <c r="AU150" i="58" s="1"/>
  <c r="N152" i="47"/>
  <c r="Z152" i="47"/>
  <c r="E152" i="47" s="1"/>
  <c r="G152" i="47"/>
  <c r="J152" i="47"/>
  <c r="X152" i="47"/>
  <c r="M152" i="47"/>
  <c r="H152" i="47"/>
  <c r="K152" i="47"/>
  <c r="U151" i="47"/>
  <c r="AA151" i="47" s="1"/>
  <c r="V152" i="47"/>
  <c r="W152" i="47" s="1"/>
  <c r="Y152" i="47" s="1"/>
  <c r="A153" i="47"/>
  <c r="AM148" i="57"/>
  <c r="AP148" i="57" s="1"/>
  <c r="AR149" i="58"/>
  <c r="AU149" i="58" s="1"/>
  <c r="AY149" i="47"/>
  <c r="AO149" i="47"/>
  <c r="AP149" i="47" s="1"/>
  <c r="AN148" i="55"/>
  <c r="F151" i="58"/>
  <c r="AN159" i="46"/>
  <c r="AR148" i="56"/>
  <c r="AU148" i="56" s="1"/>
  <c r="AW148" i="56" s="1"/>
  <c r="F150" i="55"/>
  <c r="Q150" i="55"/>
  <c r="B153" i="46"/>
  <c r="D152" i="46"/>
  <c r="AU148" i="57"/>
  <c r="I155" i="58"/>
  <c r="S154" i="58"/>
  <c r="AU147" i="56"/>
  <c r="AW147" i="56" s="1"/>
  <c r="AS149" i="47"/>
  <c r="AT148" i="55"/>
  <c r="AI149" i="57"/>
  <c r="AJ149" i="57"/>
  <c r="AT149" i="57" s="1"/>
  <c r="AC149" i="57"/>
  <c r="AK149" i="57"/>
  <c r="AD149" i="57"/>
  <c r="AR149" i="57" s="1"/>
  <c r="AU149" i="57" s="1"/>
  <c r="AE149" i="57"/>
  <c r="AM149" i="57" s="1"/>
  <c r="AH149" i="57"/>
  <c r="AN149" i="57" s="1"/>
  <c r="AF149" i="57"/>
  <c r="AG149" i="57"/>
  <c r="AS149" i="57" s="1"/>
  <c r="AI160" i="46"/>
  <c r="AT160" i="46" s="1"/>
  <c r="AJ160" i="46"/>
  <c r="AC160" i="46"/>
  <c r="AK160" i="46"/>
  <c r="AY160" i="46" s="1"/>
  <c r="AD160" i="46"/>
  <c r="AM160" i="46" s="1"/>
  <c r="AE160" i="46"/>
  <c r="AG160" i="46"/>
  <c r="AF160" i="46"/>
  <c r="AS160" i="46" s="1"/>
  <c r="AH160" i="46"/>
  <c r="K151" i="56"/>
  <c r="A152" i="56"/>
  <c r="N151" i="56"/>
  <c r="R151" i="56" s="1"/>
  <c r="J151" i="56"/>
  <c r="V151" i="56"/>
  <c r="W151" i="56" s="1"/>
  <c r="G151" i="56"/>
  <c r="X151" i="56"/>
  <c r="H151" i="56"/>
  <c r="M151" i="56"/>
  <c r="U150" i="56"/>
  <c r="AA150" i="56" s="1"/>
  <c r="Z151" i="56"/>
  <c r="E151" i="56" s="1"/>
  <c r="D155" i="56"/>
  <c r="B156" i="56"/>
  <c r="F154" i="54"/>
  <c r="P154" i="54" s="1"/>
  <c r="AP148" i="56"/>
  <c r="AT148" i="56"/>
  <c r="AY150" i="58"/>
  <c r="AO150" i="58"/>
  <c r="J151" i="55"/>
  <c r="V151" i="55"/>
  <c r="W151" i="55" s="1"/>
  <c r="K151" i="55"/>
  <c r="A152" i="55"/>
  <c r="N151" i="55"/>
  <c r="G151" i="55"/>
  <c r="M151" i="55"/>
  <c r="H151" i="55"/>
  <c r="U150" i="55"/>
  <c r="AA150" i="55" s="1"/>
  <c r="X151" i="55"/>
  <c r="Z151" i="55"/>
  <c r="E151" i="55" s="1"/>
  <c r="Y151" i="47"/>
  <c r="F151" i="47" s="1"/>
  <c r="Q150" i="57"/>
  <c r="AJ150" i="47"/>
  <c r="AT150" i="47" s="1"/>
  <c r="AC150" i="47"/>
  <c r="AK150" i="47"/>
  <c r="AD150" i="47"/>
  <c r="AR150" i="47" s="1"/>
  <c r="AF150" i="47"/>
  <c r="AG150" i="47"/>
  <c r="AI150" i="47"/>
  <c r="AE150" i="47"/>
  <c r="AH150" i="47"/>
  <c r="AN150" i="47" s="1"/>
  <c r="AY148" i="57"/>
  <c r="AO148" i="57"/>
  <c r="AY149" i="58"/>
  <c r="AO149" i="58"/>
  <c r="AP149" i="58" s="1"/>
  <c r="AI151" i="47" l="1"/>
  <c r="AJ151" i="47"/>
  <c r="AD151" i="47"/>
  <c r="AE151" i="47"/>
  <c r="AM151" i="47" s="1"/>
  <c r="AG151" i="47"/>
  <c r="AS151" i="47" s="1"/>
  <c r="AH151" i="47"/>
  <c r="AN151" i="47" s="1"/>
  <c r="AC151" i="47"/>
  <c r="AF151" i="47"/>
  <c r="AK151" i="47"/>
  <c r="AG150" i="56"/>
  <c r="AI150" i="56"/>
  <c r="AF150" i="56"/>
  <c r="AS150" i="56" s="1"/>
  <c r="AC150" i="56"/>
  <c r="AD150" i="56"/>
  <c r="AE150" i="56"/>
  <c r="AH150" i="56"/>
  <c r="AJ150" i="56"/>
  <c r="AO150" i="56" s="1"/>
  <c r="AK150" i="56"/>
  <c r="K152" i="57"/>
  <c r="A153" i="57"/>
  <c r="M152" i="57"/>
  <c r="Q152" i="57" s="1"/>
  <c r="X152" i="57"/>
  <c r="N152" i="57"/>
  <c r="Z152" i="57"/>
  <c r="E152" i="57" s="1"/>
  <c r="G152" i="57"/>
  <c r="J152" i="57"/>
  <c r="V152" i="57"/>
  <c r="W152" i="57" s="1"/>
  <c r="Y152" i="57" s="1"/>
  <c r="U151" i="57"/>
  <c r="AA151" i="57" s="1"/>
  <c r="H152" i="57"/>
  <c r="I156" i="47"/>
  <c r="S155" i="47"/>
  <c r="AO150" i="47"/>
  <c r="AY150" i="47"/>
  <c r="AY149" i="57"/>
  <c r="AO149" i="57"/>
  <c r="AP149" i="57" s="1"/>
  <c r="AW149" i="57" s="1"/>
  <c r="Q151" i="55"/>
  <c r="Q151" i="56"/>
  <c r="AO160" i="46"/>
  <c r="AW148" i="57"/>
  <c r="R152" i="47"/>
  <c r="Y152" i="58"/>
  <c r="Y162" i="46"/>
  <c r="F162" i="46" s="1"/>
  <c r="AT149" i="55"/>
  <c r="AO161" i="46"/>
  <c r="S153" i="56"/>
  <c r="I154" i="56"/>
  <c r="I156" i="54"/>
  <c r="J156" i="54" s="1"/>
  <c r="H155" i="54"/>
  <c r="N155" i="54" s="1"/>
  <c r="K156" i="54"/>
  <c r="M156" i="54"/>
  <c r="E156" i="54" s="1"/>
  <c r="A157" i="54"/>
  <c r="Y151" i="55"/>
  <c r="J152" i="56"/>
  <c r="V152" i="56"/>
  <c r="W152" i="56" s="1"/>
  <c r="M152" i="56"/>
  <c r="X152" i="56"/>
  <c r="A153" i="56"/>
  <c r="G152" i="56"/>
  <c r="H152" i="56"/>
  <c r="K152" i="56"/>
  <c r="N152" i="56"/>
  <c r="U151" i="56"/>
  <c r="AA151" i="56" s="1"/>
  <c r="Z152" i="56"/>
  <c r="E152" i="56" s="1"/>
  <c r="AG151" i="58"/>
  <c r="AS151" i="58" s="1"/>
  <c r="AC151" i="58"/>
  <c r="AD151" i="58"/>
  <c r="AR151" i="58" s="1"/>
  <c r="AU151" i="58" s="1"/>
  <c r="AE151" i="58"/>
  <c r="AM151" i="58" s="1"/>
  <c r="AF151" i="58"/>
  <c r="AH151" i="58"/>
  <c r="AN151" i="58" s="1"/>
  <c r="AI151" i="58"/>
  <c r="AJ151" i="58"/>
  <c r="AT151" i="58" s="1"/>
  <c r="AK151" i="58"/>
  <c r="AW150" i="58"/>
  <c r="J153" i="58"/>
  <c r="A154" i="58"/>
  <c r="G153" i="58"/>
  <c r="H153" i="58"/>
  <c r="K153" i="58"/>
  <c r="X153" i="58"/>
  <c r="M153" i="58"/>
  <c r="U152" i="58"/>
  <c r="AA152" i="58" s="1"/>
  <c r="N153" i="58"/>
  <c r="R153" i="58" s="1"/>
  <c r="Z153" i="58"/>
  <c r="E153" i="58" s="1"/>
  <c r="V153" i="58"/>
  <c r="W153" i="58" s="1"/>
  <c r="AM149" i="55"/>
  <c r="AT161" i="46"/>
  <c r="AP148" i="55"/>
  <c r="AW148" i="55" s="1"/>
  <c r="S154" i="55"/>
  <c r="I155" i="55"/>
  <c r="AM149" i="56"/>
  <c r="F151" i="56"/>
  <c r="M153" i="47"/>
  <c r="X153" i="47"/>
  <c r="N153" i="47"/>
  <c r="G153" i="47"/>
  <c r="U152" i="47"/>
  <c r="AA152" i="47" s="1"/>
  <c r="H153" i="47"/>
  <c r="V153" i="47"/>
  <c r="W153" i="47" s="1"/>
  <c r="Y153" i="47" s="1"/>
  <c r="J153" i="47"/>
  <c r="Z153" i="47"/>
  <c r="E153" i="47" s="1"/>
  <c r="K153" i="47"/>
  <c r="A154" i="47"/>
  <c r="D153" i="55"/>
  <c r="B154" i="55"/>
  <c r="AM150" i="47"/>
  <c r="AP150" i="47" s="1"/>
  <c r="R151" i="55"/>
  <c r="B154" i="46"/>
  <c r="D153" i="46"/>
  <c r="AR149" i="55"/>
  <c r="AH150" i="57"/>
  <c r="AI150" i="57"/>
  <c r="AJ150" i="57"/>
  <c r="AC150" i="57"/>
  <c r="AK150" i="57"/>
  <c r="AD150" i="57"/>
  <c r="AR150" i="57" s="1"/>
  <c r="AG150" i="57"/>
  <c r="AF150" i="57"/>
  <c r="AE150" i="57"/>
  <c r="F151" i="57"/>
  <c r="AS161" i="46"/>
  <c r="B154" i="54"/>
  <c r="D153" i="54"/>
  <c r="AN149" i="56"/>
  <c r="AW149" i="47"/>
  <c r="AR160" i="46"/>
  <c r="AU160" i="46" s="1"/>
  <c r="S155" i="58"/>
  <c r="I156" i="58"/>
  <c r="AU161" i="46"/>
  <c r="J152" i="55"/>
  <c r="V152" i="55"/>
  <c r="W152" i="55" s="1"/>
  <c r="G152" i="55"/>
  <c r="U151" i="55"/>
  <c r="AA151" i="55" s="1"/>
  <c r="H152" i="55"/>
  <c r="X152" i="55"/>
  <c r="N152" i="55"/>
  <c r="K152" i="55"/>
  <c r="M152" i="55"/>
  <c r="A153" i="55"/>
  <c r="Z152" i="55"/>
  <c r="E152" i="55" s="1"/>
  <c r="AN160" i="46"/>
  <c r="AP160" i="46" s="1"/>
  <c r="Q152" i="47"/>
  <c r="F152" i="58"/>
  <c r="R162" i="46"/>
  <c r="AY149" i="55"/>
  <c r="R151" i="57"/>
  <c r="AN161" i="46"/>
  <c r="AP161" i="46" s="1"/>
  <c r="AO149" i="56"/>
  <c r="Z163" i="46"/>
  <c r="E163" i="46" s="1"/>
  <c r="G163" i="46"/>
  <c r="U162" i="46"/>
  <c r="AA162" i="46" s="1"/>
  <c r="H163" i="46"/>
  <c r="J163" i="46"/>
  <c r="V163" i="46"/>
  <c r="W163" i="46" s="1"/>
  <c r="X163" i="46"/>
  <c r="A164" i="46"/>
  <c r="K163" i="46"/>
  <c r="M163" i="46"/>
  <c r="Q163" i="46" s="1"/>
  <c r="N163" i="46"/>
  <c r="AP159" i="46"/>
  <c r="AW159" i="46" s="1"/>
  <c r="F152" i="47"/>
  <c r="AS150" i="47"/>
  <c r="AU150" i="47" s="1"/>
  <c r="AW150" i="47" s="1"/>
  <c r="F151" i="55"/>
  <c r="B157" i="56"/>
  <c r="D156" i="56"/>
  <c r="Y151" i="56"/>
  <c r="AF150" i="55"/>
  <c r="AG150" i="55"/>
  <c r="AN150" i="55" s="1"/>
  <c r="AK150" i="55"/>
  <c r="AC150" i="55"/>
  <c r="AD150" i="55"/>
  <c r="AE150" i="55"/>
  <c r="AJ150" i="55"/>
  <c r="AO150" i="55" s="1"/>
  <c r="AH150" i="55"/>
  <c r="AI150" i="55"/>
  <c r="AT150" i="55" s="1"/>
  <c r="AW149" i="58"/>
  <c r="I154" i="57"/>
  <c r="S153" i="57"/>
  <c r="R152" i="58"/>
  <c r="Q162" i="46"/>
  <c r="AO149" i="55"/>
  <c r="AU149" i="56"/>
  <c r="AI162" i="46" l="1"/>
  <c r="AT162" i="46" s="1"/>
  <c r="AJ162" i="46"/>
  <c r="AO162" i="46" s="1"/>
  <c r="AC162" i="46"/>
  <c r="AK162" i="46"/>
  <c r="AD162" i="46"/>
  <c r="AE162" i="46"/>
  <c r="AG162" i="46"/>
  <c r="AN162" i="46" s="1"/>
  <c r="AF162" i="46"/>
  <c r="AH162" i="46"/>
  <c r="M157" i="54"/>
  <c r="E157" i="54" s="1"/>
  <c r="A158" i="54"/>
  <c r="I157" i="54"/>
  <c r="J157" i="54" s="1"/>
  <c r="K157" i="54"/>
  <c r="H156" i="54"/>
  <c r="N156" i="54" s="1"/>
  <c r="R163" i="46"/>
  <c r="I157" i="58"/>
  <c r="S156" i="58"/>
  <c r="AO150" i="57"/>
  <c r="AY150" i="57"/>
  <c r="AP149" i="56"/>
  <c r="D157" i="56"/>
  <c r="B158" i="56"/>
  <c r="AM150" i="55"/>
  <c r="AP150" i="55" s="1"/>
  <c r="AE151" i="55"/>
  <c r="AF151" i="55"/>
  <c r="AS151" i="55" s="1"/>
  <c r="AC151" i="55"/>
  <c r="AD151" i="55"/>
  <c r="AG151" i="55"/>
  <c r="AH151" i="55"/>
  <c r="AK151" i="55"/>
  <c r="AY151" i="55" s="1"/>
  <c r="AI151" i="55"/>
  <c r="AJ151" i="55"/>
  <c r="F152" i="55"/>
  <c r="AR150" i="55"/>
  <c r="Y163" i="46"/>
  <c r="Y152" i="55"/>
  <c r="I155" i="57"/>
  <c r="S154" i="57"/>
  <c r="AY150" i="55"/>
  <c r="AH152" i="47"/>
  <c r="AI152" i="47"/>
  <c r="AE152" i="47"/>
  <c r="AF152" i="47"/>
  <c r="AJ152" i="47"/>
  <c r="AK152" i="47"/>
  <c r="AC152" i="47"/>
  <c r="AD152" i="47"/>
  <c r="AG152" i="47"/>
  <c r="AS152" i="47" s="1"/>
  <c r="Q152" i="55"/>
  <c r="AS150" i="57"/>
  <c r="F153" i="47"/>
  <c r="Q153" i="47"/>
  <c r="Y153" i="58"/>
  <c r="F153" i="58" s="1"/>
  <c r="K154" i="58"/>
  <c r="X154" i="58"/>
  <c r="M154" i="58"/>
  <c r="U153" i="58"/>
  <c r="AA153" i="58" s="1"/>
  <c r="N154" i="58"/>
  <c r="Z154" i="58"/>
  <c r="E154" i="58" s="1"/>
  <c r="A155" i="58"/>
  <c r="G154" i="58"/>
  <c r="H154" i="58"/>
  <c r="V154" i="58"/>
  <c r="W154" i="58" s="1"/>
  <c r="Y154" i="58" s="1"/>
  <c r="J154" i="58"/>
  <c r="R152" i="55"/>
  <c r="AF152" i="58"/>
  <c r="AH152" i="58"/>
  <c r="AN152" i="58" s="1"/>
  <c r="AI152" i="58"/>
  <c r="AJ152" i="58"/>
  <c r="AT152" i="58" s="1"/>
  <c r="AK152" i="58"/>
  <c r="AC152" i="58"/>
  <c r="AD152" i="58"/>
  <c r="AE152" i="58"/>
  <c r="AG152" i="58"/>
  <c r="AS152" i="58" s="1"/>
  <c r="D154" i="54"/>
  <c r="B155" i="54"/>
  <c r="I156" i="55"/>
  <c r="S155" i="55"/>
  <c r="K153" i="56"/>
  <c r="A154" i="56"/>
  <c r="U152" i="56"/>
  <c r="AA152" i="56" s="1"/>
  <c r="H153" i="56"/>
  <c r="V153" i="56"/>
  <c r="W153" i="56" s="1"/>
  <c r="X153" i="56"/>
  <c r="G153" i="56"/>
  <c r="J153" i="56"/>
  <c r="N153" i="56"/>
  <c r="R153" i="56" s="1"/>
  <c r="M153" i="56"/>
  <c r="Z153" i="56"/>
  <c r="E153" i="56" s="1"/>
  <c r="AR150" i="56"/>
  <c r="J153" i="57"/>
  <c r="V153" i="57"/>
  <c r="W153" i="57" s="1"/>
  <c r="Y153" i="57" s="1"/>
  <c r="K153" i="57"/>
  <c r="A154" i="57"/>
  <c r="M153" i="57"/>
  <c r="X153" i="57"/>
  <c r="N153" i="57"/>
  <c r="Z153" i="57"/>
  <c r="E153" i="57" s="1"/>
  <c r="G153" i="57"/>
  <c r="U152" i="57"/>
  <c r="AA152" i="57" s="1"/>
  <c r="H153" i="57"/>
  <c r="AW149" i="56"/>
  <c r="F163" i="46"/>
  <c r="AW160" i="46"/>
  <c r="AT150" i="57"/>
  <c r="AU150" i="57" s="1"/>
  <c r="AW150" i="57" s="1"/>
  <c r="B155" i="55"/>
  <c r="D154" i="55"/>
  <c r="Q153" i="58"/>
  <c r="AY151" i="58"/>
  <c r="AO151" i="58"/>
  <c r="AW161" i="46"/>
  <c r="AF151" i="56"/>
  <c r="AH151" i="56"/>
  <c r="AE151" i="56"/>
  <c r="AK151" i="56"/>
  <c r="AY151" i="56" s="1"/>
  <c r="AC151" i="56"/>
  <c r="AD151" i="56"/>
  <c r="AG151" i="56"/>
  <c r="AN151" i="56" s="1"/>
  <c r="AJ151" i="56"/>
  <c r="AI151" i="56"/>
  <c r="AT151" i="56" s="1"/>
  <c r="AS150" i="55"/>
  <c r="Z164" i="46"/>
  <c r="E164" i="46" s="1"/>
  <c r="G164" i="46"/>
  <c r="U163" i="46"/>
  <c r="AA163" i="46" s="1"/>
  <c r="H164" i="46"/>
  <c r="J164" i="46"/>
  <c r="V164" i="46"/>
  <c r="W164" i="46" s="1"/>
  <c r="X164" i="46"/>
  <c r="A165" i="46"/>
  <c r="K164" i="46"/>
  <c r="M164" i="46"/>
  <c r="Q164" i="46" s="1"/>
  <c r="N164" i="46"/>
  <c r="AG151" i="57"/>
  <c r="AH151" i="57"/>
  <c r="AI151" i="57"/>
  <c r="AJ151" i="57"/>
  <c r="AT151" i="57" s="1"/>
  <c r="AC151" i="57"/>
  <c r="AK151" i="57"/>
  <c r="AF151" i="57"/>
  <c r="AD151" i="57"/>
  <c r="AR151" i="57" s="1"/>
  <c r="AE151" i="57"/>
  <c r="AM151" i="57" s="1"/>
  <c r="Q152" i="56"/>
  <c r="L156" i="54"/>
  <c r="F156" i="54" s="1"/>
  <c r="P156" i="54" s="1"/>
  <c r="AT150" i="56"/>
  <c r="AR151" i="47"/>
  <c r="B155" i="46"/>
  <c r="D154" i="46"/>
  <c r="AM150" i="57"/>
  <c r="AP150" i="57" s="1"/>
  <c r="AN150" i="57"/>
  <c r="K154" i="47"/>
  <c r="A155" i="47"/>
  <c r="M154" i="47"/>
  <c r="X154" i="47"/>
  <c r="U153" i="47"/>
  <c r="AA153" i="47" s="1"/>
  <c r="H154" i="47"/>
  <c r="V154" i="47"/>
  <c r="W154" i="47" s="1"/>
  <c r="N154" i="47"/>
  <c r="R154" i="47" s="1"/>
  <c r="G154" i="47"/>
  <c r="J154" i="47"/>
  <c r="Z154" i="47"/>
  <c r="E154" i="47" s="1"/>
  <c r="R153" i="47"/>
  <c r="Y152" i="56"/>
  <c r="F152" i="56" s="1"/>
  <c r="S154" i="56"/>
  <c r="I155" i="56"/>
  <c r="I157" i="47"/>
  <c r="S156" i="47"/>
  <c r="F152" i="57"/>
  <c r="AY150" i="56"/>
  <c r="AN150" i="56"/>
  <c r="AT151" i="47"/>
  <c r="AP151" i="58"/>
  <c r="AW151" i="58" s="1"/>
  <c r="AM150" i="56"/>
  <c r="U152" i="55"/>
  <c r="AA152" i="55" s="1"/>
  <c r="H153" i="55"/>
  <c r="V153" i="55"/>
  <c r="W153" i="55" s="1"/>
  <c r="G153" i="55"/>
  <c r="J153" i="55"/>
  <c r="X153" i="55"/>
  <c r="K153" i="55"/>
  <c r="A154" i="55"/>
  <c r="M153" i="55"/>
  <c r="N153" i="55"/>
  <c r="R153" i="55" s="1"/>
  <c r="Z153" i="55"/>
  <c r="E153" i="55" s="1"/>
  <c r="AU149" i="55"/>
  <c r="AP149" i="55"/>
  <c r="R152" i="56"/>
  <c r="R152" i="57"/>
  <c r="AO151" i="47"/>
  <c r="AP151" i="47" s="1"/>
  <c r="AY151" i="47"/>
  <c r="AE153" i="58" l="1"/>
  <c r="AC153" i="58"/>
  <c r="AD153" i="58"/>
  <c r="AR153" i="58" s="1"/>
  <c r="AF153" i="58"/>
  <c r="AG153" i="58"/>
  <c r="AS153" i="58" s="1"/>
  <c r="AH153" i="58"/>
  <c r="AN153" i="58" s="1"/>
  <c r="AI153" i="58"/>
  <c r="AJ153" i="58"/>
  <c r="AK153" i="58"/>
  <c r="AE152" i="56"/>
  <c r="AG152" i="56"/>
  <c r="AN152" i="56" s="1"/>
  <c r="AD152" i="56"/>
  <c r="AM152" i="56" s="1"/>
  <c r="AI152" i="56"/>
  <c r="AJ152" i="56"/>
  <c r="AK152" i="56"/>
  <c r="AY152" i="56" s="1"/>
  <c r="AC152" i="56"/>
  <c r="AR152" i="56" s="1"/>
  <c r="AH152" i="56"/>
  <c r="AF152" i="56"/>
  <c r="G154" i="55"/>
  <c r="U153" i="55"/>
  <c r="AA153" i="55" s="1"/>
  <c r="H154" i="55"/>
  <c r="V154" i="55"/>
  <c r="W154" i="55" s="1"/>
  <c r="Y154" i="55" s="1"/>
  <c r="J154" i="55"/>
  <c r="X154" i="55"/>
  <c r="K154" i="55"/>
  <c r="A155" i="55"/>
  <c r="M154" i="55"/>
  <c r="N154" i="55"/>
  <c r="R154" i="55" s="1"/>
  <c r="Z154" i="55"/>
  <c r="E154" i="55" s="1"/>
  <c r="Y154" i="47"/>
  <c r="AU151" i="57"/>
  <c r="R164" i="46"/>
  <c r="AR151" i="56"/>
  <c r="AO152" i="58"/>
  <c r="AY152" i="58"/>
  <c r="AR152" i="47"/>
  <c r="AT151" i="55"/>
  <c r="S157" i="58"/>
  <c r="I158" i="58"/>
  <c r="AS162" i="46"/>
  <c r="AW149" i="55"/>
  <c r="F164" i="46"/>
  <c r="S155" i="57"/>
  <c r="I156" i="57"/>
  <c r="Y153" i="55"/>
  <c r="F153" i="55" s="1"/>
  <c r="F154" i="47"/>
  <c r="Q154" i="47"/>
  <c r="Z165" i="46"/>
  <c r="E165" i="46" s="1"/>
  <c r="G165" i="46"/>
  <c r="U164" i="46"/>
  <c r="AA164" i="46" s="1"/>
  <c r="H165" i="46"/>
  <c r="J165" i="46"/>
  <c r="V165" i="46"/>
  <c r="W165" i="46" s="1"/>
  <c r="X165" i="46"/>
  <c r="A166" i="46"/>
  <c r="K165" i="46"/>
  <c r="M165" i="46"/>
  <c r="Q165" i="46" s="1"/>
  <c r="N165" i="46"/>
  <c r="B156" i="55"/>
  <c r="D155" i="55"/>
  <c r="F153" i="57"/>
  <c r="Y153" i="56"/>
  <c r="F153" i="56" s="1"/>
  <c r="U154" i="58"/>
  <c r="AA154" i="58" s="1"/>
  <c r="H155" i="58"/>
  <c r="A156" i="58"/>
  <c r="G155" i="58"/>
  <c r="V155" i="58"/>
  <c r="W155" i="58" s="1"/>
  <c r="J155" i="58"/>
  <c r="K155" i="58"/>
  <c r="X155" i="58"/>
  <c r="M155" i="58"/>
  <c r="Q155" i="58" s="1"/>
  <c r="N155" i="58"/>
  <c r="Z155" i="58"/>
  <c r="E155" i="58" s="1"/>
  <c r="AT152" i="47"/>
  <c r="AN151" i="55"/>
  <c r="AM162" i="46"/>
  <c r="AP162" i="46" s="1"/>
  <c r="S156" i="55"/>
  <c r="I157" i="55"/>
  <c r="AU151" i="47"/>
  <c r="AW151" i="47" s="1"/>
  <c r="AO151" i="57"/>
  <c r="AY151" i="57"/>
  <c r="AF152" i="57"/>
  <c r="AG152" i="57"/>
  <c r="AH152" i="57"/>
  <c r="AI152" i="57"/>
  <c r="AJ152" i="57"/>
  <c r="AT152" i="57" s="1"/>
  <c r="AE152" i="57"/>
  <c r="AC152" i="57"/>
  <c r="AD152" i="57"/>
  <c r="AR152" i="57" s="1"/>
  <c r="AK152" i="57"/>
  <c r="J155" i="47"/>
  <c r="V155" i="47"/>
  <c r="W155" i="47" s="1"/>
  <c r="K155" i="47"/>
  <c r="A156" i="47"/>
  <c r="M155" i="47"/>
  <c r="Z155" i="47"/>
  <c r="E155" i="47" s="1"/>
  <c r="G155" i="47"/>
  <c r="U154" i="47"/>
  <c r="AA154" i="47" s="1"/>
  <c r="H155" i="47"/>
  <c r="X155" i="47"/>
  <c r="N155" i="47"/>
  <c r="R155" i="47" s="1"/>
  <c r="AS151" i="56"/>
  <c r="R153" i="57"/>
  <c r="AU150" i="56"/>
  <c r="F154" i="58"/>
  <c r="AG153" i="47"/>
  <c r="AH153" i="47"/>
  <c r="AN153" i="47" s="1"/>
  <c r="AF153" i="47"/>
  <c r="AI153" i="47"/>
  <c r="AK153" i="47"/>
  <c r="AD153" i="47"/>
  <c r="AE153" i="47"/>
  <c r="AM153" i="47" s="1"/>
  <c r="AC153" i="47"/>
  <c r="AJ153" i="47"/>
  <c r="AM151" i="55"/>
  <c r="L157" i="54"/>
  <c r="AY162" i="46"/>
  <c r="Q153" i="55"/>
  <c r="Y164" i="46"/>
  <c r="AO151" i="56"/>
  <c r="AM152" i="58"/>
  <c r="R154" i="58"/>
  <c r="AM152" i="47"/>
  <c r="AU150" i="55"/>
  <c r="AW150" i="55" s="1"/>
  <c r="AR151" i="55"/>
  <c r="AU151" i="55" s="1"/>
  <c r="A159" i="54"/>
  <c r="I158" i="54"/>
  <c r="J158" i="54" s="1"/>
  <c r="L158" i="54" s="1"/>
  <c r="H157" i="54"/>
  <c r="N157" i="54" s="1"/>
  <c r="K158" i="54"/>
  <c r="M158" i="54"/>
  <c r="E158" i="54" s="1"/>
  <c r="AR162" i="46"/>
  <c r="AU162" i="46" s="1"/>
  <c r="AW162" i="46" s="1"/>
  <c r="D158" i="56"/>
  <c r="B159" i="56"/>
  <c r="B156" i="54"/>
  <c r="D155" i="54"/>
  <c r="AY152" i="47"/>
  <c r="AO152" i="47"/>
  <c r="AP150" i="56"/>
  <c r="S157" i="47"/>
  <c r="I158" i="47"/>
  <c r="AN151" i="57"/>
  <c r="AP151" i="57" s="1"/>
  <c r="AI163" i="46"/>
  <c r="AJ163" i="46"/>
  <c r="AO163" i="46" s="1"/>
  <c r="AC163" i="46"/>
  <c r="AR163" i="46" s="1"/>
  <c r="AK163" i="46"/>
  <c r="AD163" i="46"/>
  <c r="AM163" i="46" s="1"/>
  <c r="AE163" i="46"/>
  <c r="AG163" i="46"/>
  <c r="AN163" i="46" s="1"/>
  <c r="AF163" i="46"/>
  <c r="AS163" i="46" s="1"/>
  <c r="AH163" i="46"/>
  <c r="Q153" i="57"/>
  <c r="Q153" i="56"/>
  <c r="U153" i="56"/>
  <c r="AA153" i="56" s="1"/>
  <c r="H154" i="56"/>
  <c r="J154" i="56"/>
  <c r="V154" i="56"/>
  <c r="W154" i="56" s="1"/>
  <c r="Y154" i="56" s="1"/>
  <c r="G154" i="56"/>
  <c r="M154" i="56"/>
  <c r="N154" i="56"/>
  <c r="A155" i="56"/>
  <c r="X154" i="56"/>
  <c r="K154" i="56"/>
  <c r="Z154" i="56"/>
  <c r="E154" i="56" s="1"/>
  <c r="AR152" i="58"/>
  <c r="AU152" i="58" s="1"/>
  <c r="AD152" i="55"/>
  <c r="AM152" i="55" s="1"/>
  <c r="AE152" i="55"/>
  <c r="AC152" i="55"/>
  <c r="AF152" i="55"/>
  <c r="AS152" i="55" s="1"/>
  <c r="AG152" i="55"/>
  <c r="AH152" i="55"/>
  <c r="AI152" i="55"/>
  <c r="AJ152" i="55"/>
  <c r="AK152" i="55"/>
  <c r="AY152" i="55" s="1"/>
  <c r="F157" i="54"/>
  <c r="P157" i="54" s="1"/>
  <c r="B156" i="46"/>
  <c r="D155" i="46"/>
  <c r="I156" i="56"/>
  <c r="S155" i="56"/>
  <c r="AS151" i="57"/>
  <c r="AM151" i="56"/>
  <c r="AP151" i="56" s="1"/>
  <c r="J154" i="57"/>
  <c r="V154" i="57"/>
  <c r="W154" i="57" s="1"/>
  <c r="Y154" i="57" s="1"/>
  <c r="K154" i="57"/>
  <c r="A155" i="57"/>
  <c r="M154" i="57"/>
  <c r="X154" i="57"/>
  <c r="N154" i="57"/>
  <c r="U153" i="57"/>
  <c r="AA153" i="57" s="1"/>
  <c r="H154" i="57"/>
  <c r="G154" i="57"/>
  <c r="Z154" i="57"/>
  <c r="E154" i="57" s="1"/>
  <c r="F154" i="57" s="1"/>
  <c r="Q154" i="58"/>
  <c r="AN152" i="47"/>
  <c r="AO151" i="55"/>
  <c r="AC153" i="55" l="1"/>
  <c r="AK153" i="55"/>
  <c r="AD153" i="55"/>
  <c r="AF153" i="55"/>
  <c r="AS153" i="55" s="1"/>
  <c r="AG153" i="55"/>
  <c r="AH153" i="55"/>
  <c r="AI153" i="55"/>
  <c r="AJ153" i="55"/>
  <c r="AO153" i="55" s="1"/>
  <c r="AE153" i="55"/>
  <c r="AD153" i="56"/>
  <c r="AF153" i="56"/>
  <c r="AC153" i="56"/>
  <c r="AR153" i="56" s="1"/>
  <c r="AK153" i="56"/>
  <c r="AG153" i="56"/>
  <c r="AN153" i="56" s="1"/>
  <c r="AH153" i="56"/>
  <c r="AI153" i="56"/>
  <c r="AT153" i="56" s="1"/>
  <c r="AJ153" i="56"/>
  <c r="AE153" i="56"/>
  <c r="AD154" i="57"/>
  <c r="AE154" i="57"/>
  <c r="AM154" i="57" s="1"/>
  <c r="AF154" i="57"/>
  <c r="AG154" i="57"/>
  <c r="AS154" i="57" s="1"/>
  <c r="AH154" i="57"/>
  <c r="AC154" i="57"/>
  <c r="AK154" i="57"/>
  <c r="AI154" i="57"/>
  <c r="AJ154" i="57"/>
  <c r="G155" i="56"/>
  <c r="J155" i="56"/>
  <c r="K155" i="56"/>
  <c r="M155" i="56"/>
  <c r="U154" i="56"/>
  <c r="AA154" i="56" s="1"/>
  <c r="N155" i="56"/>
  <c r="V155" i="56"/>
  <c r="W155" i="56" s="1"/>
  <c r="A156" i="56"/>
  <c r="H155" i="56"/>
  <c r="X155" i="56"/>
  <c r="Z155" i="56"/>
  <c r="E155" i="56" s="1"/>
  <c r="AI164" i="46"/>
  <c r="AT164" i="46" s="1"/>
  <c r="AJ164" i="46"/>
  <c r="AO164" i="46" s="1"/>
  <c r="AC164" i="46"/>
  <c r="AK164" i="46"/>
  <c r="AD164" i="46"/>
  <c r="AM164" i="46" s="1"/>
  <c r="AE164" i="46"/>
  <c r="AG164" i="46"/>
  <c r="AF164" i="46"/>
  <c r="AH164" i="46"/>
  <c r="Q154" i="56"/>
  <c r="AT163" i="46"/>
  <c r="B157" i="54"/>
  <c r="D156" i="54"/>
  <c r="H158" i="54"/>
  <c r="N158" i="54" s="1"/>
  <c r="K159" i="54"/>
  <c r="A160" i="54"/>
  <c r="I159" i="54"/>
  <c r="J159" i="54" s="1"/>
  <c r="L159" i="54" s="1"/>
  <c r="M159" i="54"/>
  <c r="E159" i="54" s="1"/>
  <c r="AR153" i="47"/>
  <c r="Q155" i="47"/>
  <c r="AM152" i="57"/>
  <c r="AP152" i="57" s="1"/>
  <c r="Z166" i="46"/>
  <c r="E166" i="46" s="1"/>
  <c r="G166" i="46"/>
  <c r="U165" i="46"/>
  <c r="AA165" i="46" s="1"/>
  <c r="H166" i="46"/>
  <c r="J166" i="46"/>
  <c r="V166" i="46"/>
  <c r="W166" i="46" s="1"/>
  <c r="X166" i="46"/>
  <c r="A167" i="46"/>
  <c r="K166" i="46"/>
  <c r="M166" i="46"/>
  <c r="Q166" i="46" s="1"/>
  <c r="N166" i="46"/>
  <c r="AU152" i="56"/>
  <c r="AW152" i="56" s="1"/>
  <c r="AT153" i="58"/>
  <c r="D159" i="56"/>
  <c r="B160" i="56"/>
  <c r="AY153" i="47"/>
  <c r="AO153" i="47"/>
  <c r="S157" i="55"/>
  <c r="I158" i="55"/>
  <c r="I159" i="58"/>
  <c r="S158" i="58"/>
  <c r="R154" i="57"/>
  <c r="S158" i="47"/>
  <c r="I159" i="47"/>
  <c r="Y165" i="46"/>
  <c r="F165" i="46" s="1"/>
  <c r="AT152" i="55"/>
  <c r="F154" i="56"/>
  <c r="AP152" i="47"/>
  <c r="Y155" i="47"/>
  <c r="AN152" i="57"/>
  <c r="F154" i="55"/>
  <c r="AT152" i="56"/>
  <c r="AW151" i="55"/>
  <c r="AO152" i="55"/>
  <c r="AE153" i="57"/>
  <c r="AM153" i="57" s="1"/>
  <c r="AF153" i="57"/>
  <c r="AG153" i="57"/>
  <c r="AH153" i="57"/>
  <c r="AN153" i="57" s="1"/>
  <c r="AI153" i="57"/>
  <c r="AD153" i="57"/>
  <c r="AK153" i="57"/>
  <c r="AC153" i="57"/>
  <c r="AJ153" i="57"/>
  <c r="AT153" i="57" s="1"/>
  <c r="AO152" i="56"/>
  <c r="AP163" i="46"/>
  <c r="F158" i="54"/>
  <c r="P158" i="54" s="1"/>
  <c r="AP151" i="55"/>
  <c r="AS152" i="57"/>
  <c r="Y155" i="58"/>
  <c r="F155" i="58" s="1"/>
  <c r="B157" i="55"/>
  <c r="D156" i="55"/>
  <c r="S156" i="57"/>
  <c r="I157" i="57"/>
  <c r="AU152" i="47"/>
  <c r="AP152" i="56"/>
  <c r="AF154" i="47"/>
  <c r="AG154" i="47"/>
  <c r="AI154" i="47"/>
  <c r="AJ154" i="47"/>
  <c r="AC154" i="47"/>
  <c r="AE154" i="47"/>
  <c r="AH154" i="47"/>
  <c r="AN154" i="47" s="1"/>
  <c r="AD154" i="47"/>
  <c r="AR154" i="47" s="1"/>
  <c r="AK154" i="47"/>
  <c r="AW151" i="57"/>
  <c r="Q154" i="57"/>
  <c r="U154" i="57"/>
  <c r="AA154" i="57" s="1"/>
  <c r="H155" i="57"/>
  <c r="J155" i="57"/>
  <c r="V155" i="57"/>
  <c r="W155" i="57" s="1"/>
  <c r="K155" i="57"/>
  <c r="A156" i="57"/>
  <c r="M155" i="57"/>
  <c r="Q155" i="57" s="1"/>
  <c r="X155" i="57"/>
  <c r="G155" i="57"/>
  <c r="Z155" i="57"/>
  <c r="E155" i="57" s="1"/>
  <c r="N155" i="57"/>
  <c r="S156" i="56"/>
  <c r="I157" i="56"/>
  <c r="AN152" i="55"/>
  <c r="AP152" i="55" s="1"/>
  <c r="AY163" i="46"/>
  <c r="AP152" i="58"/>
  <c r="AW152" i="58" s="1"/>
  <c r="AT153" i="47"/>
  <c r="AS153" i="47"/>
  <c r="AO152" i="57"/>
  <c r="AY152" i="57"/>
  <c r="R165" i="46"/>
  <c r="Q154" i="55"/>
  <c r="AU153" i="58"/>
  <c r="G155" i="55"/>
  <c r="J155" i="55"/>
  <c r="X155" i="55"/>
  <c r="K155" i="55"/>
  <c r="A156" i="55"/>
  <c r="M155" i="55"/>
  <c r="N155" i="55"/>
  <c r="U154" i="55"/>
  <c r="AA154" i="55" s="1"/>
  <c r="H155" i="55"/>
  <c r="V155" i="55"/>
  <c r="W155" i="55" s="1"/>
  <c r="Y155" i="55" s="1"/>
  <c r="Z155" i="55"/>
  <c r="E155" i="55" s="1"/>
  <c r="AS152" i="56"/>
  <c r="J156" i="47"/>
  <c r="V156" i="47"/>
  <c r="W156" i="47" s="1"/>
  <c r="Y156" i="47" s="1"/>
  <c r="M156" i="47"/>
  <c r="Q156" i="47" s="1"/>
  <c r="Z156" i="47"/>
  <c r="E156" i="47" s="1"/>
  <c r="F156" i="47" s="1"/>
  <c r="N156" i="47"/>
  <c r="R156" i="47" s="1"/>
  <c r="U155" i="47"/>
  <c r="AA155" i="47" s="1"/>
  <c r="H156" i="47"/>
  <c r="X156" i="47"/>
  <c r="K156" i="47"/>
  <c r="A157" i="47"/>
  <c r="G156" i="47"/>
  <c r="AU163" i="46"/>
  <c r="AW163" i="46" s="1"/>
  <c r="AD154" i="58"/>
  <c r="AR154" i="58" s="1"/>
  <c r="AH154" i="58"/>
  <c r="AI154" i="58"/>
  <c r="AJ154" i="58"/>
  <c r="AK154" i="58"/>
  <c r="AC154" i="58"/>
  <c r="AE154" i="58"/>
  <c r="AF154" i="58"/>
  <c r="AG154" i="58"/>
  <c r="AS154" i="58" s="1"/>
  <c r="AU152" i="57"/>
  <c r="G156" i="58"/>
  <c r="K156" i="58"/>
  <c r="X156" i="58"/>
  <c r="U155" i="58"/>
  <c r="AA155" i="58" s="1"/>
  <c r="M156" i="58"/>
  <c r="Q156" i="58" s="1"/>
  <c r="N156" i="58"/>
  <c r="R156" i="58" s="1"/>
  <c r="Z156" i="58"/>
  <c r="E156" i="58" s="1"/>
  <c r="A157" i="58"/>
  <c r="H156" i="58"/>
  <c r="V156" i="58"/>
  <c r="W156" i="58" s="1"/>
  <c r="J156" i="58"/>
  <c r="B157" i="46"/>
  <c r="D156" i="46"/>
  <c r="AR152" i="55"/>
  <c r="AU152" i="55" s="1"/>
  <c r="R154" i="56"/>
  <c r="AP153" i="47"/>
  <c r="AW150" i="56"/>
  <c r="F155" i="47"/>
  <c r="R155" i="58"/>
  <c r="AU151" i="56"/>
  <c r="AW151" i="56" s="1"/>
  <c r="AY153" i="58"/>
  <c r="AO153" i="58"/>
  <c r="AM153" i="58"/>
  <c r="AC155" i="58" l="1"/>
  <c r="AK155" i="58"/>
  <c r="AD155" i="58"/>
  <c r="AE155" i="58"/>
  <c r="AF155" i="58"/>
  <c r="AG155" i="58"/>
  <c r="AS155" i="58" s="1"/>
  <c r="AH155" i="58"/>
  <c r="AN155" i="58" s="1"/>
  <c r="AI155" i="58"/>
  <c r="AJ155" i="58"/>
  <c r="AT155" i="58" s="1"/>
  <c r="AI165" i="46"/>
  <c r="AT165" i="46" s="1"/>
  <c r="AJ165" i="46"/>
  <c r="AC165" i="46"/>
  <c r="AK165" i="46"/>
  <c r="AD165" i="46"/>
  <c r="AE165" i="46"/>
  <c r="AG165" i="46"/>
  <c r="AN165" i="46" s="1"/>
  <c r="AF165" i="46"/>
  <c r="AS165" i="46" s="1"/>
  <c r="AH165" i="46"/>
  <c r="AW152" i="55"/>
  <c r="AD156" i="47"/>
  <c r="AR156" i="47" s="1"/>
  <c r="AE156" i="47"/>
  <c r="AM156" i="47" s="1"/>
  <c r="AK156" i="47"/>
  <c r="AF156" i="47"/>
  <c r="AG156" i="47"/>
  <c r="AS156" i="47" s="1"/>
  <c r="AI156" i="47"/>
  <c r="AJ156" i="47"/>
  <c r="AT156" i="47" s="1"/>
  <c r="AC156" i="47"/>
  <c r="AH156" i="47"/>
  <c r="AN156" i="47" s="1"/>
  <c r="AS154" i="47"/>
  <c r="AU154" i="47" s="1"/>
  <c r="AW154" i="47" s="1"/>
  <c r="D157" i="55"/>
  <c r="B158" i="55"/>
  <c r="S158" i="55"/>
  <c r="I159" i="55"/>
  <c r="R166" i="46"/>
  <c r="M160" i="54"/>
  <c r="E160" i="54" s="1"/>
  <c r="I160" i="54"/>
  <c r="J160" i="54" s="1"/>
  <c r="L160" i="54" s="1"/>
  <c r="H159" i="54"/>
  <c r="N159" i="54" s="1"/>
  <c r="K160" i="54"/>
  <c r="A161" i="54"/>
  <c r="AS164" i="46"/>
  <c r="Q155" i="56"/>
  <c r="AN154" i="57"/>
  <c r="AT153" i="55"/>
  <c r="G156" i="57"/>
  <c r="U155" i="57"/>
  <c r="AA155" i="57" s="1"/>
  <c r="H156" i="57"/>
  <c r="J156" i="57"/>
  <c r="V156" i="57"/>
  <c r="W156" i="57" s="1"/>
  <c r="K156" i="57"/>
  <c r="A157" i="57"/>
  <c r="Z156" i="57"/>
  <c r="E156" i="57" s="1"/>
  <c r="M156" i="57"/>
  <c r="Q156" i="57" s="1"/>
  <c r="N156" i="57"/>
  <c r="R156" i="57" s="1"/>
  <c r="X156" i="57"/>
  <c r="B158" i="46"/>
  <c r="D157" i="46"/>
  <c r="U156" i="47"/>
  <c r="AA156" i="47" s="1"/>
  <c r="H157" i="47"/>
  <c r="N157" i="47"/>
  <c r="R157" i="47" s="1"/>
  <c r="V157" i="47"/>
  <c r="W157" i="47" s="1"/>
  <c r="Y157" i="47" s="1"/>
  <c r="G157" i="47"/>
  <c r="K157" i="47"/>
  <c r="A158" i="47"/>
  <c r="M157" i="47"/>
  <c r="Z157" i="47"/>
  <c r="E157" i="47" s="1"/>
  <c r="X157" i="47"/>
  <c r="J157" i="47"/>
  <c r="Q155" i="55"/>
  <c r="I158" i="56"/>
  <c r="S157" i="56"/>
  <c r="AR153" i="57"/>
  <c r="S159" i="47"/>
  <c r="I160" i="47"/>
  <c r="F166" i="46"/>
  <c r="AY153" i="56"/>
  <c r="AN153" i="55"/>
  <c r="AC154" i="56"/>
  <c r="AR154" i="56" s="1"/>
  <c r="AK154" i="56"/>
  <c r="AE154" i="56"/>
  <c r="AJ154" i="56"/>
  <c r="AD154" i="56"/>
  <c r="AM154" i="56" s="1"/>
  <c r="AF154" i="56"/>
  <c r="AG154" i="56"/>
  <c r="AN154" i="56" s="1"/>
  <c r="AH154" i="56"/>
  <c r="AI154" i="56"/>
  <c r="AT154" i="56" s="1"/>
  <c r="R155" i="55"/>
  <c r="AO154" i="47"/>
  <c r="AY154" i="47"/>
  <c r="AY154" i="58"/>
  <c r="AO154" i="58"/>
  <c r="Y155" i="57"/>
  <c r="F155" i="57" s="1"/>
  <c r="Z167" i="46"/>
  <c r="E167" i="46" s="1"/>
  <c r="G167" i="46"/>
  <c r="U166" i="46"/>
  <c r="AA166" i="46" s="1"/>
  <c r="H167" i="46"/>
  <c r="J167" i="46"/>
  <c r="V167" i="46"/>
  <c r="W167" i="46" s="1"/>
  <c r="X167" i="46"/>
  <c r="A168" i="46"/>
  <c r="K167" i="46"/>
  <c r="M167" i="46"/>
  <c r="Q167" i="46" s="1"/>
  <c r="N167" i="46"/>
  <c r="R167" i="46" s="1"/>
  <c r="AU153" i="56"/>
  <c r="F156" i="58"/>
  <c r="AU154" i="58"/>
  <c r="S159" i="58"/>
  <c r="I160" i="58"/>
  <c r="AM154" i="58"/>
  <c r="AN164" i="46"/>
  <c r="AP164" i="46" s="1"/>
  <c r="AE155" i="47"/>
  <c r="AF155" i="47"/>
  <c r="AJ155" i="47"/>
  <c r="AT155" i="47" s="1"/>
  <c r="AK155" i="47"/>
  <c r="AC155" i="47"/>
  <c r="AD155" i="47"/>
  <c r="AR155" i="47" s="1"/>
  <c r="AH155" i="47"/>
  <c r="AN155" i="47" s="1"/>
  <c r="AI155" i="47"/>
  <c r="AG155" i="47"/>
  <c r="Y156" i="58"/>
  <c r="AT154" i="58"/>
  <c r="R155" i="57"/>
  <c r="AM154" i="47"/>
  <c r="AP154" i="47" s="1"/>
  <c r="AW152" i="47"/>
  <c r="D160" i="56"/>
  <c r="B161" i="56"/>
  <c r="D157" i="54"/>
  <c r="B158" i="54"/>
  <c r="AY164" i="46"/>
  <c r="U155" i="56"/>
  <c r="AA155" i="56" s="1"/>
  <c r="H156" i="56"/>
  <c r="N156" i="56"/>
  <c r="R156" i="56" s="1"/>
  <c r="G156" i="56"/>
  <c r="X156" i="56"/>
  <c r="J156" i="56"/>
  <c r="K156" i="56"/>
  <c r="M156" i="56"/>
  <c r="Q156" i="56" s="1"/>
  <c r="V156" i="56"/>
  <c r="W156" i="56" s="1"/>
  <c r="Y156" i="56" s="1"/>
  <c r="A157" i="56"/>
  <c r="Z156" i="56"/>
  <c r="E156" i="56" s="1"/>
  <c r="AT154" i="57"/>
  <c r="AR154" i="57"/>
  <c r="AS153" i="56"/>
  <c r="AM153" i="55"/>
  <c r="AP153" i="55" s="1"/>
  <c r="AY153" i="57"/>
  <c r="AO153" i="57"/>
  <c r="AP153" i="57" s="1"/>
  <c r="F155" i="55"/>
  <c r="S157" i="57"/>
  <c r="I158" i="57"/>
  <c r="AS153" i="57"/>
  <c r="Y166" i="46"/>
  <c r="AU153" i="47"/>
  <c r="AW153" i="47" s="1"/>
  <c r="AR164" i="46"/>
  <c r="AU164" i="46" s="1"/>
  <c r="Y155" i="56"/>
  <c r="F155" i="56" s="1"/>
  <c r="AM153" i="56"/>
  <c r="AY153" i="55"/>
  <c r="N156" i="55"/>
  <c r="J156" i="55"/>
  <c r="X156" i="55"/>
  <c r="K156" i="55"/>
  <c r="A157" i="55"/>
  <c r="M156" i="55"/>
  <c r="Q156" i="55" s="1"/>
  <c r="U155" i="55"/>
  <c r="AA155" i="55" s="1"/>
  <c r="V156" i="55"/>
  <c r="W156" i="55" s="1"/>
  <c r="Y156" i="55" s="1"/>
  <c r="G156" i="55"/>
  <c r="H156" i="55"/>
  <c r="Z156" i="55"/>
  <c r="E156" i="55" s="1"/>
  <c r="AJ154" i="55"/>
  <c r="AO154" i="55" s="1"/>
  <c r="AC154" i="55"/>
  <c r="AR154" i="55" s="1"/>
  <c r="AK154" i="55"/>
  <c r="AG154" i="55"/>
  <c r="AN154" i="55" s="1"/>
  <c r="AH154" i="55"/>
  <c r="AI154" i="55"/>
  <c r="AF154" i="55"/>
  <c r="AD154" i="55"/>
  <c r="AE154" i="55"/>
  <c r="AP153" i="58"/>
  <c r="AW153" i="58" s="1"/>
  <c r="Z157" i="58"/>
  <c r="E157" i="58" s="1"/>
  <c r="G157" i="58"/>
  <c r="A158" i="58"/>
  <c r="H157" i="58"/>
  <c r="V157" i="58"/>
  <c r="W157" i="58" s="1"/>
  <c r="J157" i="58"/>
  <c r="K157" i="58"/>
  <c r="X157" i="58"/>
  <c r="U156" i="58"/>
  <c r="AA156" i="58" s="1"/>
  <c r="M157" i="58"/>
  <c r="Q157" i="58" s="1"/>
  <c r="N157" i="58"/>
  <c r="AW152" i="57"/>
  <c r="AN154" i="58"/>
  <c r="AT154" i="47"/>
  <c r="F159" i="54"/>
  <c r="P159" i="54" s="1"/>
  <c r="R155" i="56"/>
  <c r="AY154" i="57"/>
  <c r="AO154" i="57"/>
  <c r="AP154" i="57" s="1"/>
  <c r="AO153" i="56"/>
  <c r="AR153" i="55"/>
  <c r="AU153" i="55" s="1"/>
  <c r="AW153" i="55" s="1"/>
  <c r="AJ155" i="56" l="1"/>
  <c r="AD155" i="56"/>
  <c r="AM155" i="56" s="1"/>
  <c r="AI155" i="56"/>
  <c r="AC155" i="56"/>
  <c r="AE155" i="56"/>
  <c r="AF155" i="56"/>
  <c r="AG155" i="56"/>
  <c r="AN155" i="56" s="1"/>
  <c r="AH155" i="56"/>
  <c r="AK155" i="56"/>
  <c r="AY155" i="56" s="1"/>
  <c r="AC155" i="57"/>
  <c r="AK155" i="57"/>
  <c r="AD155" i="57"/>
  <c r="AE155" i="57"/>
  <c r="AM155" i="57" s="1"/>
  <c r="AF155" i="57"/>
  <c r="AG155" i="57"/>
  <c r="AS155" i="57" s="1"/>
  <c r="AJ155" i="57"/>
  <c r="AH155" i="57"/>
  <c r="AI155" i="57"/>
  <c r="AS154" i="56"/>
  <c r="AY154" i="55"/>
  <c r="AI155" i="55"/>
  <c r="AJ155" i="55"/>
  <c r="AO155" i="55" s="1"/>
  <c r="AH155" i="55"/>
  <c r="AK155" i="55"/>
  <c r="AY155" i="55" s="1"/>
  <c r="AC155" i="55"/>
  <c r="AR155" i="55" s="1"/>
  <c r="AD155" i="55"/>
  <c r="AG155" i="55"/>
  <c r="AN155" i="55" s="1"/>
  <c r="AE155" i="55"/>
  <c r="AF155" i="55"/>
  <c r="AS155" i="55" s="1"/>
  <c r="N157" i="56"/>
  <c r="R157" i="56" s="1"/>
  <c r="G157" i="56"/>
  <c r="M157" i="56"/>
  <c r="X157" i="56"/>
  <c r="V157" i="56"/>
  <c r="W157" i="56" s="1"/>
  <c r="A158" i="56"/>
  <c r="H157" i="56"/>
  <c r="J157" i="56"/>
  <c r="K157" i="56"/>
  <c r="U156" i="56"/>
  <c r="AA156" i="56" s="1"/>
  <c r="Z157" i="56"/>
  <c r="E157" i="56" s="1"/>
  <c r="F167" i="46"/>
  <c r="S158" i="56"/>
  <c r="I159" i="56"/>
  <c r="AW164" i="46"/>
  <c r="AY156" i="47"/>
  <c r="AO156" i="47"/>
  <c r="AP156" i="47" s="1"/>
  <c r="F156" i="55"/>
  <c r="B159" i="54"/>
  <c r="D158" i="54"/>
  <c r="Y167" i="46"/>
  <c r="I161" i="47"/>
  <c r="S160" i="47"/>
  <c r="F160" i="54"/>
  <c r="P160" i="54" s="1"/>
  <c r="AU156" i="47"/>
  <c r="AY165" i="46"/>
  <c r="Z168" i="46"/>
  <c r="E168" i="46" s="1"/>
  <c r="G168" i="46"/>
  <c r="U167" i="46"/>
  <c r="AA167" i="46" s="1"/>
  <c r="H168" i="46"/>
  <c r="J168" i="46"/>
  <c r="V168" i="46"/>
  <c r="W168" i="46" s="1"/>
  <c r="Y168" i="46" s="1"/>
  <c r="X168" i="46"/>
  <c r="A169" i="46"/>
  <c r="K168" i="46"/>
  <c r="M168" i="46"/>
  <c r="Q168" i="46" s="1"/>
  <c r="N168" i="46"/>
  <c r="R168" i="46" s="1"/>
  <c r="AM165" i="46"/>
  <c r="AM154" i="55"/>
  <c r="AP154" i="55" s="1"/>
  <c r="Y157" i="58"/>
  <c r="F157" i="58" s="1"/>
  <c r="AS154" i="55"/>
  <c r="AS155" i="47"/>
  <c r="AM155" i="47"/>
  <c r="AO154" i="56"/>
  <c r="AP154" i="56" s="1"/>
  <c r="F157" i="47"/>
  <c r="Z157" i="57"/>
  <c r="E157" i="57" s="1"/>
  <c r="G157" i="57"/>
  <c r="U156" i="57"/>
  <c r="AA156" i="57" s="1"/>
  <c r="H157" i="57"/>
  <c r="J157" i="57"/>
  <c r="V157" i="57"/>
  <c r="W157" i="57" s="1"/>
  <c r="N157" i="57"/>
  <c r="K157" i="57"/>
  <c r="A158" i="57"/>
  <c r="M157" i="57"/>
  <c r="Q157" i="57" s="1"/>
  <c r="X157" i="57"/>
  <c r="AR165" i="46"/>
  <c r="AU165" i="46" s="1"/>
  <c r="AM155" i="58"/>
  <c r="AY155" i="47"/>
  <c r="AO155" i="47"/>
  <c r="AJ156" i="58"/>
  <c r="AT156" i="58" s="1"/>
  <c r="AH156" i="58"/>
  <c r="AI156" i="58"/>
  <c r="AK156" i="58"/>
  <c r="AC156" i="58"/>
  <c r="AD156" i="58"/>
  <c r="AE156" i="58"/>
  <c r="AM156" i="58" s="1"/>
  <c r="AF156" i="58"/>
  <c r="AG156" i="58"/>
  <c r="AS156" i="58" s="1"/>
  <c r="AI166" i="46"/>
  <c r="AJ166" i="46"/>
  <c r="AO166" i="46" s="1"/>
  <c r="AC166" i="46"/>
  <c r="AR166" i="46" s="1"/>
  <c r="AK166" i="46"/>
  <c r="AD166" i="46"/>
  <c r="AE166" i="46"/>
  <c r="AG166" i="46"/>
  <c r="AN166" i="46" s="1"/>
  <c r="AF166" i="46"/>
  <c r="AS166" i="46" s="1"/>
  <c r="AH166" i="46"/>
  <c r="AT154" i="55"/>
  <c r="R156" i="55"/>
  <c r="S158" i="57"/>
  <c r="I159" i="57"/>
  <c r="AU154" i="57"/>
  <c r="AW154" i="57" s="1"/>
  <c r="B162" i="56"/>
  <c r="D161" i="56"/>
  <c r="AU153" i="57"/>
  <c r="AW153" i="57" s="1"/>
  <c r="Q157" i="47"/>
  <c r="I160" i="55"/>
  <c r="S159" i="55"/>
  <c r="AO165" i="46"/>
  <c r="AR155" i="58"/>
  <c r="AU155" i="58" s="1"/>
  <c r="AU154" i="55"/>
  <c r="AW154" i="55" s="1"/>
  <c r="AW154" i="58"/>
  <c r="R157" i="58"/>
  <c r="N158" i="58"/>
  <c r="R158" i="58" s="1"/>
  <c r="K158" i="58"/>
  <c r="X158" i="58"/>
  <c r="U157" i="58"/>
  <c r="AA157" i="58" s="1"/>
  <c r="M158" i="58"/>
  <c r="Z158" i="58"/>
  <c r="E158" i="58" s="1"/>
  <c r="F158" i="58" s="1"/>
  <c r="G158" i="58"/>
  <c r="A159" i="58"/>
  <c r="H158" i="58"/>
  <c r="V158" i="58"/>
  <c r="W158" i="58" s="1"/>
  <c r="Y158" i="58" s="1"/>
  <c r="J158" i="58"/>
  <c r="AP154" i="58"/>
  <c r="AY154" i="56"/>
  <c r="G158" i="47"/>
  <c r="U157" i="47"/>
  <c r="AA157" i="47" s="1"/>
  <c r="H158" i="47"/>
  <c r="A159" i="47"/>
  <c r="J158" i="47"/>
  <c r="X158" i="47"/>
  <c r="M158" i="47"/>
  <c r="Z158" i="47"/>
  <c r="E158" i="47" s="1"/>
  <c r="N158" i="47"/>
  <c r="R158" i="47" s="1"/>
  <c r="V158" i="47"/>
  <c r="W158" i="47" s="1"/>
  <c r="Y158" i="47" s="1"/>
  <c r="K158" i="47"/>
  <c r="B159" i="46"/>
  <c r="D158" i="46"/>
  <c r="Y156" i="57"/>
  <c r="F156" i="57" s="1"/>
  <c r="AO155" i="58"/>
  <c r="AY155" i="58"/>
  <c r="M157" i="55"/>
  <c r="Q157" i="55" s="1"/>
  <c r="X157" i="55"/>
  <c r="N157" i="55"/>
  <c r="K157" i="55"/>
  <c r="A158" i="55"/>
  <c r="G157" i="55"/>
  <c r="J157" i="55"/>
  <c r="U156" i="55"/>
  <c r="AA156" i="55" s="1"/>
  <c r="V157" i="55"/>
  <c r="W157" i="55" s="1"/>
  <c r="H157" i="55"/>
  <c r="Z157" i="55"/>
  <c r="E157" i="55" s="1"/>
  <c r="AP153" i="56"/>
  <c r="AW153" i="56" s="1"/>
  <c r="F156" i="56"/>
  <c r="AU155" i="47"/>
  <c r="I161" i="58"/>
  <c r="S160" i="58"/>
  <c r="AU154" i="56"/>
  <c r="A162" i="54"/>
  <c r="I161" i="54"/>
  <c r="J161" i="54" s="1"/>
  <c r="K161" i="54"/>
  <c r="H160" i="54"/>
  <c r="N160" i="54" s="1"/>
  <c r="M161" i="54"/>
  <c r="E161" i="54" s="1"/>
  <c r="D158" i="55"/>
  <c r="B159" i="55"/>
  <c r="AI157" i="58" l="1"/>
  <c r="AD157" i="58"/>
  <c r="AE157" i="58"/>
  <c r="AM157" i="58" s="1"/>
  <c r="AF157" i="58"/>
  <c r="AG157" i="58"/>
  <c r="AS157" i="58" s="1"/>
  <c r="AH157" i="58"/>
  <c r="AN157" i="58" s="1"/>
  <c r="AJ157" i="58"/>
  <c r="AT157" i="58" s="1"/>
  <c r="AK157" i="58"/>
  <c r="AC157" i="58"/>
  <c r="AJ156" i="57"/>
  <c r="AC156" i="57"/>
  <c r="AK156" i="57"/>
  <c r="AD156" i="57"/>
  <c r="AE156" i="57"/>
  <c r="AM156" i="57" s="1"/>
  <c r="AF156" i="57"/>
  <c r="AI156" i="57"/>
  <c r="AG156" i="57"/>
  <c r="AH156" i="57"/>
  <c r="AW154" i="56"/>
  <c r="B160" i="46"/>
  <c r="D159" i="46"/>
  <c r="L161" i="54"/>
  <c r="F161" i="54" s="1"/>
  <c r="P161" i="54" s="1"/>
  <c r="R157" i="55"/>
  <c r="M159" i="58"/>
  <c r="X159" i="58"/>
  <c r="G159" i="58"/>
  <c r="A160" i="58"/>
  <c r="H159" i="58"/>
  <c r="V159" i="58"/>
  <c r="W159" i="58" s="1"/>
  <c r="Y159" i="58" s="1"/>
  <c r="J159" i="58"/>
  <c r="K159" i="58"/>
  <c r="U158" i="58"/>
  <c r="AA158" i="58" s="1"/>
  <c r="N159" i="58"/>
  <c r="Z159" i="58"/>
  <c r="E159" i="58" s="1"/>
  <c r="AT166" i="46"/>
  <c r="AN156" i="58"/>
  <c r="N158" i="57"/>
  <c r="Z158" i="57"/>
  <c r="E158" i="57" s="1"/>
  <c r="G158" i="57"/>
  <c r="U157" i="57"/>
  <c r="AA157" i="57" s="1"/>
  <c r="H158" i="57"/>
  <c r="M158" i="57"/>
  <c r="Q158" i="57" s="1"/>
  <c r="X158" i="57"/>
  <c r="J158" i="57"/>
  <c r="A159" i="57"/>
  <c r="K158" i="57"/>
  <c r="V158" i="57"/>
  <c r="W158" i="57" s="1"/>
  <c r="AP165" i="46"/>
  <c r="AT155" i="57"/>
  <c r="AC157" i="47"/>
  <c r="AK157" i="47"/>
  <c r="AD157" i="47"/>
  <c r="AR157" i="47" s="1"/>
  <c r="AE157" i="47"/>
  <c r="AM157" i="47" s="1"/>
  <c r="AG157" i="47"/>
  <c r="AH157" i="47"/>
  <c r="AN157" i="47" s="1"/>
  <c r="AJ157" i="47"/>
  <c r="AF157" i="47"/>
  <c r="AI157" i="47"/>
  <c r="B163" i="56"/>
  <c r="D162" i="56"/>
  <c r="AT155" i="55"/>
  <c r="AU155" i="55" s="1"/>
  <c r="AW155" i="55" s="1"/>
  <c r="F158" i="47"/>
  <c r="Y157" i="57"/>
  <c r="F157" i="57" s="1"/>
  <c r="AP155" i="47"/>
  <c r="F168" i="46"/>
  <c r="AP155" i="57"/>
  <c r="Y157" i="55"/>
  <c r="F157" i="55" s="1"/>
  <c r="R157" i="57"/>
  <c r="AS155" i="56"/>
  <c r="D159" i="55"/>
  <c r="B160" i="55"/>
  <c r="Q158" i="58"/>
  <c r="I162" i="58"/>
  <c r="S161" i="58"/>
  <c r="Q158" i="47"/>
  <c r="S159" i="57"/>
  <c r="I160" i="57"/>
  <c r="AM166" i="46"/>
  <c r="AP166" i="46" s="1"/>
  <c r="AR156" i="58"/>
  <c r="AU156" i="58" s="1"/>
  <c r="AP155" i="58"/>
  <c r="AW155" i="58" s="1"/>
  <c r="Z169" i="46"/>
  <c r="E169" i="46" s="1"/>
  <c r="G169" i="46"/>
  <c r="U168" i="46"/>
  <c r="AA168" i="46" s="1"/>
  <c r="H169" i="46"/>
  <c r="J169" i="46"/>
  <c r="V169" i="46"/>
  <c r="W169" i="46" s="1"/>
  <c r="X169" i="46"/>
  <c r="A170" i="46"/>
  <c r="K169" i="46"/>
  <c r="M169" i="46"/>
  <c r="Q169" i="46" s="1"/>
  <c r="N169" i="46"/>
  <c r="R169" i="46" s="1"/>
  <c r="I160" i="56"/>
  <c r="S159" i="56"/>
  <c r="M158" i="56"/>
  <c r="X158" i="56"/>
  <c r="K158" i="56"/>
  <c r="A159" i="56"/>
  <c r="U157" i="56"/>
  <c r="AA157" i="56" s="1"/>
  <c r="G158" i="56"/>
  <c r="V158" i="56"/>
  <c r="W158" i="56" s="1"/>
  <c r="H158" i="56"/>
  <c r="N158" i="56"/>
  <c r="J158" i="56"/>
  <c r="Z158" i="56"/>
  <c r="E158" i="56" s="1"/>
  <c r="AR155" i="57"/>
  <c r="AU155" i="57" s="1"/>
  <c r="AR155" i="56"/>
  <c r="H161" i="54"/>
  <c r="N161" i="54" s="1"/>
  <c r="K162" i="54"/>
  <c r="M162" i="54"/>
  <c r="E162" i="54" s="1"/>
  <c r="F162" i="54" s="1"/>
  <c r="P162" i="54" s="1"/>
  <c r="I162" i="54"/>
  <c r="J162" i="54" s="1"/>
  <c r="L162" i="54" s="1"/>
  <c r="A163" i="54"/>
  <c r="AH158" i="58"/>
  <c r="AI158" i="58"/>
  <c r="AJ158" i="58"/>
  <c r="AT158" i="58" s="1"/>
  <c r="AK158" i="58"/>
  <c r="AC158" i="58"/>
  <c r="AD158" i="58"/>
  <c r="AR158" i="58" s="1"/>
  <c r="AE158" i="58"/>
  <c r="AF158" i="58"/>
  <c r="AG158" i="58"/>
  <c r="AW155" i="47"/>
  <c r="AY166" i="46"/>
  <c r="AW165" i="46"/>
  <c r="AW156" i="47"/>
  <c r="Y157" i="56"/>
  <c r="AM155" i="55"/>
  <c r="AP155" i="55" s="1"/>
  <c r="AY155" i="57"/>
  <c r="AO155" i="57"/>
  <c r="AT155" i="56"/>
  <c r="K158" i="55"/>
  <c r="A159" i="55"/>
  <c r="M158" i="55"/>
  <c r="X158" i="55"/>
  <c r="G158" i="55"/>
  <c r="U157" i="55"/>
  <c r="AA157" i="55" s="1"/>
  <c r="H158" i="55"/>
  <c r="V158" i="55"/>
  <c r="W158" i="55" s="1"/>
  <c r="Y158" i="55" s="1"/>
  <c r="N158" i="55"/>
  <c r="R158" i="55" s="1"/>
  <c r="J158" i="55"/>
  <c r="Z158" i="55"/>
  <c r="E158" i="55" s="1"/>
  <c r="I161" i="55"/>
  <c r="S160" i="55"/>
  <c r="AU166" i="46"/>
  <c r="AW166" i="46" s="1"/>
  <c r="AY156" i="58"/>
  <c r="AO156" i="58"/>
  <c r="AP156" i="58" s="1"/>
  <c r="D159" i="54"/>
  <c r="B160" i="54"/>
  <c r="AI167" i="46"/>
  <c r="AT167" i="46" s="1"/>
  <c r="AJ167" i="46"/>
  <c r="AO167" i="46" s="1"/>
  <c r="AC167" i="46"/>
  <c r="AR167" i="46" s="1"/>
  <c r="AK167" i="46"/>
  <c r="AD167" i="46"/>
  <c r="AE167" i="46"/>
  <c r="AG167" i="46"/>
  <c r="AN167" i="46" s="1"/>
  <c r="AF167" i="46"/>
  <c r="AH167" i="46"/>
  <c r="S161" i="47"/>
  <c r="I162" i="47"/>
  <c r="AI156" i="56"/>
  <c r="AT156" i="56" s="1"/>
  <c r="AC156" i="56"/>
  <c r="AR156" i="56" s="1"/>
  <c r="AK156" i="56"/>
  <c r="AH156" i="56"/>
  <c r="AD156" i="56"/>
  <c r="AE156" i="56"/>
  <c r="AF156" i="56"/>
  <c r="AJ156" i="56"/>
  <c r="AO156" i="56" s="1"/>
  <c r="AG156" i="56"/>
  <c r="AN156" i="56" s="1"/>
  <c r="G159" i="47"/>
  <c r="U158" i="47"/>
  <c r="AA158" i="47" s="1"/>
  <c r="H159" i="47"/>
  <c r="J159" i="47"/>
  <c r="V159" i="47"/>
  <c r="W159" i="47" s="1"/>
  <c r="Y159" i="47" s="1"/>
  <c r="K159" i="47"/>
  <c r="A160" i="47"/>
  <c r="N159" i="47"/>
  <c r="R159" i="47" s="1"/>
  <c r="Z159" i="47"/>
  <c r="E159" i="47" s="1"/>
  <c r="F159" i="47" s="1"/>
  <c r="M159" i="47"/>
  <c r="X159" i="47"/>
  <c r="AH156" i="55"/>
  <c r="AI156" i="55"/>
  <c r="AT156" i="55" s="1"/>
  <c r="AK156" i="55"/>
  <c r="AC156" i="55"/>
  <c r="AD156" i="55"/>
  <c r="AE156" i="55"/>
  <c r="AJ156" i="55"/>
  <c r="AF156" i="55"/>
  <c r="AS156" i="55" s="1"/>
  <c r="AG156" i="55"/>
  <c r="AN156" i="55" s="1"/>
  <c r="F157" i="56"/>
  <c r="Q157" i="56"/>
  <c r="AN155" i="57"/>
  <c r="AO155" i="56"/>
  <c r="AP155" i="56" s="1"/>
  <c r="AI157" i="57" l="1"/>
  <c r="AJ157" i="57"/>
  <c r="AT157" i="57" s="1"/>
  <c r="AC157" i="57"/>
  <c r="AK157" i="57"/>
  <c r="AD157" i="57"/>
  <c r="AR157" i="57" s="1"/>
  <c r="AE157" i="57"/>
  <c r="AM157" i="57" s="1"/>
  <c r="AH157" i="57"/>
  <c r="AN157" i="57" s="1"/>
  <c r="AG157" i="57"/>
  <c r="AF157" i="57"/>
  <c r="AG157" i="55"/>
  <c r="AN157" i="55" s="1"/>
  <c r="AH157" i="55"/>
  <c r="AC157" i="55"/>
  <c r="AD157" i="55"/>
  <c r="AE157" i="55"/>
  <c r="AF157" i="55"/>
  <c r="AS157" i="55" s="1"/>
  <c r="AK157" i="55"/>
  <c r="AI157" i="55"/>
  <c r="AJ157" i="55"/>
  <c r="AO157" i="55" s="1"/>
  <c r="AJ159" i="47"/>
  <c r="AC159" i="47"/>
  <c r="AK159" i="47"/>
  <c r="AE159" i="47"/>
  <c r="AM159" i="47" s="1"/>
  <c r="AF159" i="47"/>
  <c r="AH159" i="47"/>
  <c r="AN159" i="47" s="1"/>
  <c r="AI159" i="47"/>
  <c r="AD159" i="47"/>
  <c r="AR159" i="47" s="1"/>
  <c r="AG159" i="47"/>
  <c r="AU155" i="56"/>
  <c r="AW155" i="56" s="1"/>
  <c r="AH157" i="56"/>
  <c r="AJ157" i="56"/>
  <c r="AO157" i="56" s="1"/>
  <c r="AG157" i="56"/>
  <c r="AN157" i="56" s="1"/>
  <c r="AI157" i="56"/>
  <c r="AK157" i="56"/>
  <c r="AY157" i="56" s="1"/>
  <c r="AC157" i="56"/>
  <c r="AR157" i="56" s="1"/>
  <c r="AD157" i="56"/>
  <c r="AF157" i="56"/>
  <c r="AE157" i="56"/>
  <c r="AO156" i="55"/>
  <c r="Q159" i="47"/>
  <c r="AY156" i="56"/>
  <c r="AS167" i="46"/>
  <c r="D160" i="54"/>
  <c r="B161" i="54"/>
  <c r="J159" i="55"/>
  <c r="V159" i="55"/>
  <c r="W159" i="55" s="1"/>
  <c r="Y159" i="55" s="1"/>
  <c r="K159" i="55"/>
  <c r="A160" i="55"/>
  <c r="G159" i="55"/>
  <c r="U158" i="55"/>
  <c r="AA158" i="55" s="1"/>
  <c r="H159" i="55"/>
  <c r="X159" i="55"/>
  <c r="M159" i="55"/>
  <c r="Q159" i="55" s="1"/>
  <c r="N159" i="55"/>
  <c r="Z159" i="55"/>
  <c r="E159" i="55" s="1"/>
  <c r="F159" i="55" s="1"/>
  <c r="Y158" i="56"/>
  <c r="I161" i="56"/>
  <c r="S160" i="56"/>
  <c r="AC158" i="47"/>
  <c r="AK158" i="47"/>
  <c r="AD158" i="47"/>
  <c r="AF158" i="47"/>
  <c r="AG158" i="47"/>
  <c r="AS158" i="47" s="1"/>
  <c r="AI158" i="47"/>
  <c r="AJ158" i="47"/>
  <c r="AE158" i="47"/>
  <c r="AH158" i="47"/>
  <c r="AS157" i="47"/>
  <c r="Y158" i="57"/>
  <c r="AO157" i="58"/>
  <c r="AY157" i="58"/>
  <c r="R158" i="57"/>
  <c r="AR156" i="55"/>
  <c r="AU156" i="55" s="1"/>
  <c r="Z160" i="47"/>
  <c r="E160" i="47" s="1"/>
  <c r="G160" i="47"/>
  <c r="J160" i="47"/>
  <c r="V160" i="47"/>
  <c r="W160" i="47" s="1"/>
  <c r="M160" i="47"/>
  <c r="X160" i="47"/>
  <c r="N160" i="47"/>
  <c r="R160" i="47" s="1"/>
  <c r="U159" i="47"/>
  <c r="AA159" i="47" s="1"/>
  <c r="H160" i="47"/>
  <c r="K160" i="47"/>
  <c r="A161" i="47"/>
  <c r="S162" i="47"/>
  <c r="I163" i="47"/>
  <c r="AM167" i="46"/>
  <c r="AP167" i="46" s="1"/>
  <c r="AW155" i="57"/>
  <c r="K159" i="56"/>
  <c r="A160" i="56"/>
  <c r="N159" i="56"/>
  <c r="J159" i="56"/>
  <c r="V159" i="56"/>
  <c r="W159" i="56" s="1"/>
  <c r="Y159" i="56" s="1"/>
  <c r="M159" i="56"/>
  <c r="U158" i="56"/>
  <c r="AA158" i="56" s="1"/>
  <c r="G159" i="56"/>
  <c r="X159" i="56"/>
  <c r="H159" i="56"/>
  <c r="Z159" i="56"/>
  <c r="E159" i="56" s="1"/>
  <c r="F159" i="56" s="1"/>
  <c r="I163" i="58"/>
  <c r="S162" i="58"/>
  <c r="AI168" i="46"/>
  <c r="AT168" i="46" s="1"/>
  <c r="AJ168" i="46"/>
  <c r="AO168" i="46" s="1"/>
  <c r="AC168" i="46"/>
  <c r="AK168" i="46"/>
  <c r="AD168" i="46"/>
  <c r="AM168" i="46" s="1"/>
  <c r="AE168" i="46"/>
  <c r="AG168" i="46"/>
  <c r="AF168" i="46"/>
  <c r="AS168" i="46" s="1"/>
  <c r="AH168" i="46"/>
  <c r="D163" i="56"/>
  <c r="B164" i="56"/>
  <c r="AO157" i="47"/>
  <c r="AY157" i="47"/>
  <c r="AR156" i="57"/>
  <c r="AM156" i="55"/>
  <c r="AY156" i="55"/>
  <c r="AS156" i="56"/>
  <c r="AY167" i="46"/>
  <c r="AS158" i="58"/>
  <c r="AN158" i="58"/>
  <c r="F158" i="56"/>
  <c r="Z170" i="46"/>
  <c r="E170" i="46" s="1"/>
  <c r="G170" i="46"/>
  <c r="U169" i="46"/>
  <c r="AA169" i="46" s="1"/>
  <c r="H170" i="46"/>
  <c r="J170" i="46"/>
  <c r="V170" i="46"/>
  <c r="W170" i="46" s="1"/>
  <c r="Y170" i="46" s="1"/>
  <c r="X170" i="46"/>
  <c r="A171" i="46"/>
  <c r="K170" i="46"/>
  <c r="M170" i="46"/>
  <c r="Q170" i="46" s="1"/>
  <c r="N170" i="46"/>
  <c r="R170" i="46" s="1"/>
  <c r="K160" i="58"/>
  <c r="A161" i="58"/>
  <c r="M160" i="58"/>
  <c r="U159" i="58"/>
  <c r="AA159" i="58" s="1"/>
  <c r="N160" i="58"/>
  <c r="Z160" i="58"/>
  <c r="E160" i="58" s="1"/>
  <c r="G160" i="58"/>
  <c r="H160" i="58"/>
  <c r="V160" i="58"/>
  <c r="W160" i="58" s="1"/>
  <c r="J160" i="58"/>
  <c r="X160" i="58"/>
  <c r="B161" i="46"/>
  <c r="D160" i="46"/>
  <c r="AY156" i="57"/>
  <c r="AO156" i="57"/>
  <c r="AP156" i="57" s="1"/>
  <c r="AU156" i="56"/>
  <c r="AW156" i="56" s="1"/>
  <c r="M159" i="57"/>
  <c r="X159" i="57"/>
  <c r="N159" i="57"/>
  <c r="Z159" i="57"/>
  <c r="E159" i="57" s="1"/>
  <c r="G159" i="57"/>
  <c r="U158" i="57"/>
  <c r="AA158" i="57" s="1"/>
  <c r="H159" i="57"/>
  <c r="K159" i="57"/>
  <c r="A160" i="57"/>
  <c r="J159" i="57"/>
  <c r="V159" i="57"/>
  <c r="W159" i="57" s="1"/>
  <c r="Y159" i="57" s="1"/>
  <c r="AU167" i="46"/>
  <c r="A164" i="54"/>
  <c r="H162" i="54"/>
  <c r="N162" i="54" s="1"/>
  <c r="K163" i="54"/>
  <c r="M163" i="54"/>
  <c r="E163" i="54" s="1"/>
  <c r="I163" i="54"/>
  <c r="J163" i="54" s="1"/>
  <c r="AW156" i="58"/>
  <c r="B161" i="55"/>
  <c r="D160" i="55"/>
  <c r="F159" i="58"/>
  <c r="AP157" i="58"/>
  <c r="AY158" i="58"/>
  <c r="AO158" i="58"/>
  <c r="AP157" i="47"/>
  <c r="AM156" i="56"/>
  <c r="AP156" i="56" s="1"/>
  <c r="S161" i="55"/>
  <c r="I162" i="55"/>
  <c r="AM158" i="58"/>
  <c r="R158" i="56"/>
  <c r="Q158" i="56"/>
  <c r="Y169" i="46"/>
  <c r="F169" i="46" s="1"/>
  <c r="AT157" i="47"/>
  <c r="AU157" i="47" s="1"/>
  <c r="AW157" i="47" s="1"/>
  <c r="R159" i="58"/>
  <c r="AN156" i="57"/>
  <c r="AT156" i="57"/>
  <c r="AR157" i="58"/>
  <c r="AU157" i="58" s="1"/>
  <c r="F158" i="57"/>
  <c r="F158" i="55"/>
  <c r="Q158" i="55"/>
  <c r="AU158" i="58"/>
  <c r="I161" i="57"/>
  <c r="S160" i="57"/>
  <c r="Q159" i="58"/>
  <c r="AS156" i="57"/>
  <c r="AI169" i="46" l="1"/>
  <c r="AT169" i="46" s="1"/>
  <c r="AJ169" i="46"/>
  <c r="AO169" i="46" s="1"/>
  <c r="AC169" i="46"/>
  <c r="AR169" i="46" s="1"/>
  <c r="AK169" i="46"/>
  <c r="AD169" i="46"/>
  <c r="AE169" i="46"/>
  <c r="AG169" i="46"/>
  <c r="AN169" i="46" s="1"/>
  <c r="AF169" i="46"/>
  <c r="AH169" i="46"/>
  <c r="L163" i="54"/>
  <c r="K160" i="57"/>
  <c r="A161" i="57"/>
  <c r="M160" i="57"/>
  <c r="X160" i="57"/>
  <c r="N160" i="57"/>
  <c r="Z160" i="57"/>
  <c r="E160" i="57" s="1"/>
  <c r="G160" i="57"/>
  <c r="J160" i="57"/>
  <c r="V160" i="57"/>
  <c r="W160" i="57" s="1"/>
  <c r="U159" i="57"/>
  <c r="AA159" i="57" s="1"/>
  <c r="H160" i="57"/>
  <c r="Q159" i="57"/>
  <c r="Y160" i="58"/>
  <c r="D164" i="56"/>
  <c r="B165" i="56"/>
  <c r="AR168" i="46"/>
  <c r="AU168" i="46" s="1"/>
  <c r="AT158" i="47"/>
  <c r="S161" i="56"/>
  <c r="I162" i="56"/>
  <c r="AT157" i="56"/>
  <c r="AY157" i="55"/>
  <c r="AS157" i="57"/>
  <c r="F163" i="54"/>
  <c r="P163" i="54" s="1"/>
  <c r="J160" i="55"/>
  <c r="V160" i="55"/>
  <c r="W160" i="55" s="1"/>
  <c r="G160" i="55"/>
  <c r="U159" i="55"/>
  <c r="AA159" i="55" s="1"/>
  <c r="H160" i="55"/>
  <c r="X160" i="55"/>
  <c r="K160" i="55"/>
  <c r="A161" i="55"/>
  <c r="M160" i="55"/>
  <c r="N160" i="55"/>
  <c r="Z160" i="55"/>
  <c r="E160" i="55" s="1"/>
  <c r="AE159" i="55"/>
  <c r="AF159" i="55"/>
  <c r="AD159" i="55"/>
  <c r="AG159" i="55"/>
  <c r="AH159" i="55"/>
  <c r="AI159" i="55"/>
  <c r="AJ159" i="55"/>
  <c r="AC159" i="55"/>
  <c r="AR159" i="55" s="1"/>
  <c r="AK159" i="55"/>
  <c r="AY159" i="55" s="1"/>
  <c r="F160" i="58"/>
  <c r="F170" i="46"/>
  <c r="Q159" i="56"/>
  <c r="I164" i="47"/>
  <c r="S163" i="47"/>
  <c r="Q160" i="47"/>
  <c r="R159" i="55"/>
  <c r="AY159" i="47"/>
  <c r="AO159" i="47"/>
  <c r="AP159" i="47" s="1"/>
  <c r="AM157" i="55"/>
  <c r="AP157" i="55" s="1"/>
  <c r="AU157" i="57"/>
  <c r="AH158" i="57"/>
  <c r="AI158" i="57"/>
  <c r="AJ158" i="57"/>
  <c r="AT158" i="57" s="1"/>
  <c r="AC158" i="57"/>
  <c r="AK158" i="57"/>
  <c r="AD158" i="57"/>
  <c r="AG158" i="57"/>
  <c r="AS158" i="57" s="1"/>
  <c r="AE158" i="57"/>
  <c r="AM158" i="57" s="1"/>
  <c r="AF158" i="57"/>
  <c r="AP158" i="58"/>
  <c r="AW158" i="58" s="1"/>
  <c r="AG159" i="58"/>
  <c r="AS159" i="58" s="1"/>
  <c r="AD159" i="58"/>
  <c r="AR159" i="58" s="1"/>
  <c r="AE159" i="58"/>
  <c r="AF159" i="58"/>
  <c r="AH159" i="58"/>
  <c r="AI159" i="58"/>
  <c r="AJ159" i="58"/>
  <c r="AK159" i="58"/>
  <c r="AC159" i="58"/>
  <c r="Z171" i="46"/>
  <c r="E171" i="46" s="1"/>
  <c r="G171" i="46"/>
  <c r="U170" i="46"/>
  <c r="AA170" i="46" s="1"/>
  <c r="H171" i="46"/>
  <c r="J171" i="46"/>
  <c r="V171" i="46"/>
  <c r="W171" i="46" s="1"/>
  <c r="X171" i="46"/>
  <c r="A172" i="46"/>
  <c r="K171" i="46"/>
  <c r="M171" i="46"/>
  <c r="N171" i="46"/>
  <c r="AG158" i="56"/>
  <c r="AI158" i="56"/>
  <c r="AF158" i="56"/>
  <c r="AE158" i="56"/>
  <c r="AH158" i="56"/>
  <c r="AJ158" i="56"/>
  <c r="AO158" i="56" s="1"/>
  <c r="AK158" i="56"/>
  <c r="AD158" i="56"/>
  <c r="AM158" i="56" s="1"/>
  <c r="AC158" i="56"/>
  <c r="AR158" i="56" s="1"/>
  <c r="AP156" i="55"/>
  <c r="AW156" i="55" s="1"/>
  <c r="AN168" i="46"/>
  <c r="S163" i="58"/>
  <c r="I164" i="58"/>
  <c r="Y160" i="47"/>
  <c r="F160" i="47" s="1"/>
  <c r="AR158" i="47"/>
  <c r="AU158" i="47" s="1"/>
  <c r="AS157" i="56"/>
  <c r="AR157" i="55"/>
  <c r="AY157" i="57"/>
  <c r="AO157" i="57"/>
  <c r="AF158" i="55"/>
  <c r="AG158" i="55"/>
  <c r="AN158" i="55" s="1"/>
  <c r="AC158" i="55"/>
  <c r="AR158" i="55" s="1"/>
  <c r="AD158" i="55"/>
  <c r="AE158" i="55"/>
  <c r="AH158" i="55"/>
  <c r="AI158" i="55"/>
  <c r="AT158" i="55" s="1"/>
  <c r="AJ158" i="55"/>
  <c r="AK158" i="55"/>
  <c r="AP157" i="57"/>
  <c r="AW157" i="58"/>
  <c r="I164" i="54"/>
  <c r="J164" i="54" s="1"/>
  <c r="H163" i="54"/>
  <c r="N163" i="54" s="1"/>
  <c r="K164" i="54"/>
  <c r="M164" i="54"/>
  <c r="E164" i="54" s="1"/>
  <c r="A165" i="54"/>
  <c r="R160" i="58"/>
  <c r="S162" i="55"/>
  <c r="I163" i="55"/>
  <c r="AW167" i="46"/>
  <c r="F159" i="57"/>
  <c r="B162" i="46"/>
  <c r="D161" i="46"/>
  <c r="AU156" i="57"/>
  <c r="AW156" i="57" s="1"/>
  <c r="N161" i="47"/>
  <c r="Z161" i="47"/>
  <c r="E161" i="47" s="1"/>
  <c r="U160" i="47"/>
  <c r="AA160" i="47" s="1"/>
  <c r="H161" i="47"/>
  <c r="K161" i="47"/>
  <c r="A162" i="47"/>
  <c r="M161" i="47"/>
  <c r="X161" i="47"/>
  <c r="G161" i="47"/>
  <c r="V161" i="47"/>
  <c r="W161" i="47" s="1"/>
  <c r="Y161" i="47" s="1"/>
  <c r="J161" i="47"/>
  <c r="AO158" i="47"/>
  <c r="AY158" i="47"/>
  <c r="B162" i="54"/>
  <c r="D161" i="54"/>
  <c r="AM157" i="56"/>
  <c r="AP157" i="56" s="1"/>
  <c r="AS159" i="47"/>
  <c r="AT159" i="47"/>
  <c r="R159" i="57"/>
  <c r="Q160" i="58"/>
  <c r="AP168" i="46"/>
  <c r="AF159" i="56"/>
  <c r="AH159" i="56"/>
  <c r="AE159" i="56"/>
  <c r="AC159" i="56"/>
  <c r="AD159" i="56"/>
  <c r="AM159" i="56" s="1"/>
  <c r="AG159" i="56"/>
  <c r="AN159" i="56" s="1"/>
  <c r="AI159" i="56"/>
  <c r="AJ159" i="56"/>
  <c r="AK159" i="56"/>
  <c r="R159" i="56"/>
  <c r="AN158" i="47"/>
  <c r="AU157" i="56"/>
  <c r="AW157" i="56" s="1"/>
  <c r="AU159" i="47"/>
  <c r="B162" i="55"/>
  <c r="D161" i="55"/>
  <c r="I162" i="57"/>
  <c r="S161" i="57"/>
  <c r="J161" i="58"/>
  <c r="G161" i="58"/>
  <c r="H161" i="58"/>
  <c r="K161" i="58"/>
  <c r="X161" i="58"/>
  <c r="M161" i="58"/>
  <c r="U160" i="58"/>
  <c r="AA160" i="58" s="1"/>
  <c r="N161" i="58"/>
  <c r="Z161" i="58"/>
  <c r="E161" i="58" s="1"/>
  <c r="A162" i="58"/>
  <c r="V161" i="58"/>
  <c r="W161" i="58" s="1"/>
  <c r="AY168" i="46"/>
  <c r="J160" i="56"/>
  <c r="V160" i="56"/>
  <c r="W160" i="56" s="1"/>
  <c r="M160" i="56"/>
  <c r="X160" i="56"/>
  <c r="H160" i="56"/>
  <c r="K160" i="56"/>
  <c r="N160" i="56"/>
  <c r="U159" i="56"/>
  <c r="AA159" i="56" s="1"/>
  <c r="A161" i="56"/>
  <c r="G160" i="56"/>
  <c r="Z160" i="56"/>
  <c r="E160" i="56" s="1"/>
  <c r="AM158" i="47"/>
  <c r="AP158" i="47" s="1"/>
  <c r="AT157" i="55"/>
  <c r="AI160" i="47" l="1"/>
  <c r="AJ160" i="47"/>
  <c r="AT160" i="47" s="1"/>
  <c r="AD160" i="47"/>
  <c r="AR160" i="47" s="1"/>
  <c r="AE160" i="47"/>
  <c r="AG160" i="47"/>
  <c r="AH160" i="47"/>
  <c r="AN160" i="47" s="1"/>
  <c r="AK160" i="47"/>
  <c r="AC160" i="47"/>
  <c r="AF160" i="47"/>
  <c r="R161" i="58"/>
  <c r="AY159" i="56"/>
  <c r="D162" i="54"/>
  <c r="B163" i="54"/>
  <c r="Q160" i="56"/>
  <c r="I163" i="57"/>
  <c r="S162" i="57"/>
  <c r="AO159" i="56"/>
  <c r="AG159" i="57"/>
  <c r="AS159" i="57" s="1"/>
  <c r="AH159" i="57"/>
  <c r="AI159" i="57"/>
  <c r="AJ159" i="57"/>
  <c r="AT159" i="57" s="1"/>
  <c r="AC159" i="57"/>
  <c r="AK159" i="57"/>
  <c r="AF159" i="57"/>
  <c r="AD159" i="57"/>
  <c r="AE159" i="57"/>
  <c r="AM159" i="57" s="1"/>
  <c r="Y160" i="56"/>
  <c r="Q161" i="58"/>
  <c r="AT159" i="56"/>
  <c r="L164" i="54"/>
  <c r="AM158" i="55"/>
  <c r="AP158" i="55" s="1"/>
  <c r="AW158" i="47"/>
  <c r="AY158" i="56"/>
  <c r="Q171" i="46"/>
  <c r="AM159" i="58"/>
  <c r="AO158" i="57"/>
  <c r="AY158" i="57"/>
  <c r="AS159" i="55"/>
  <c r="R160" i="57"/>
  <c r="AS169" i="46"/>
  <c r="I165" i="58"/>
  <c r="S164" i="58"/>
  <c r="Z172" i="46"/>
  <c r="E172" i="46" s="1"/>
  <c r="G172" i="46"/>
  <c r="U171" i="46"/>
  <c r="AA171" i="46" s="1"/>
  <c r="H172" i="46"/>
  <c r="J172" i="46"/>
  <c r="V172" i="46"/>
  <c r="W172" i="46" s="1"/>
  <c r="X172" i="46"/>
  <c r="A173" i="46"/>
  <c r="K172" i="46"/>
  <c r="M172" i="46"/>
  <c r="Q172" i="46" s="1"/>
  <c r="N172" i="46"/>
  <c r="R172" i="46" s="1"/>
  <c r="AU159" i="55"/>
  <c r="Q160" i="57"/>
  <c r="K161" i="56"/>
  <c r="U160" i="56"/>
  <c r="AA160" i="56" s="1"/>
  <c r="H161" i="56"/>
  <c r="X161" i="56"/>
  <c r="A162" i="56"/>
  <c r="G161" i="56"/>
  <c r="J161" i="56"/>
  <c r="M161" i="56"/>
  <c r="N161" i="56"/>
  <c r="R161" i="56" s="1"/>
  <c r="V161" i="56"/>
  <c r="W161" i="56" s="1"/>
  <c r="Y161" i="56" s="1"/>
  <c r="Z161" i="56"/>
  <c r="E161" i="56" s="1"/>
  <c r="S162" i="56"/>
  <c r="I163" i="56"/>
  <c r="F161" i="47"/>
  <c r="AR159" i="56"/>
  <c r="R161" i="47"/>
  <c r="AY158" i="55"/>
  <c r="AS158" i="55"/>
  <c r="AO159" i="58"/>
  <c r="AY159" i="58"/>
  <c r="AO159" i="55"/>
  <c r="R160" i="55"/>
  <c r="Y160" i="55"/>
  <c r="F160" i="55" s="1"/>
  <c r="J161" i="57"/>
  <c r="V161" i="57"/>
  <c r="W161" i="57" s="1"/>
  <c r="K161" i="57"/>
  <c r="A162" i="57"/>
  <c r="M161" i="57"/>
  <c r="X161" i="57"/>
  <c r="N161" i="57"/>
  <c r="R161" i="57" s="1"/>
  <c r="Z161" i="57"/>
  <c r="E161" i="57" s="1"/>
  <c r="G161" i="57"/>
  <c r="U160" i="57"/>
  <c r="AA160" i="57" s="1"/>
  <c r="H161" i="57"/>
  <c r="AM169" i="46"/>
  <c r="AP169" i="46" s="1"/>
  <c r="AW159" i="47"/>
  <c r="AP159" i="56"/>
  <c r="R160" i="56"/>
  <c r="Y161" i="58"/>
  <c r="M162" i="58"/>
  <c r="U161" i="58"/>
  <c r="AA161" i="58" s="1"/>
  <c r="N162" i="58"/>
  <c r="Z162" i="58"/>
  <c r="E162" i="58" s="1"/>
  <c r="A163" i="58"/>
  <c r="G162" i="58"/>
  <c r="H162" i="58"/>
  <c r="V162" i="58"/>
  <c r="W162" i="58" s="1"/>
  <c r="J162" i="58"/>
  <c r="K162" i="58"/>
  <c r="X162" i="58"/>
  <c r="M165" i="54"/>
  <c r="E165" i="54" s="1"/>
  <c r="A166" i="54"/>
  <c r="K165" i="54"/>
  <c r="H164" i="54"/>
  <c r="N164" i="54" s="1"/>
  <c r="I165" i="54"/>
  <c r="J165" i="54" s="1"/>
  <c r="AO158" i="55"/>
  <c r="AS158" i="56"/>
  <c r="Y171" i="46"/>
  <c r="F171" i="46" s="1"/>
  <c r="AT159" i="58"/>
  <c r="AN158" i="57"/>
  <c r="I165" i="47"/>
  <c r="S164" i="47"/>
  <c r="AT159" i="55"/>
  <c r="Q160" i="55"/>
  <c r="Y160" i="57"/>
  <c r="F160" i="57" s="1"/>
  <c r="AY169" i="46"/>
  <c r="S163" i="55"/>
  <c r="I164" i="55"/>
  <c r="Q161" i="47"/>
  <c r="F164" i="54"/>
  <c r="P164" i="54" s="1"/>
  <c r="AT158" i="56"/>
  <c r="AP158" i="57"/>
  <c r="AW157" i="57"/>
  <c r="U160" i="55"/>
  <c r="AA160" i="55" s="1"/>
  <c r="H161" i="55"/>
  <c r="G161" i="55"/>
  <c r="J161" i="55"/>
  <c r="X161" i="55"/>
  <c r="K161" i="55"/>
  <c r="A162" i="55"/>
  <c r="M161" i="55"/>
  <c r="N161" i="55"/>
  <c r="R161" i="55" s="1"/>
  <c r="V161" i="55"/>
  <c r="W161" i="55" s="1"/>
  <c r="Z161" i="55"/>
  <c r="E161" i="55" s="1"/>
  <c r="AW168" i="46"/>
  <c r="AU169" i="46"/>
  <c r="AW169" i="46" s="1"/>
  <c r="D162" i="55"/>
  <c r="B163" i="55"/>
  <c r="AU158" i="55"/>
  <c r="AS159" i="56"/>
  <c r="M162" i="47"/>
  <c r="X162" i="47"/>
  <c r="N162" i="47"/>
  <c r="R162" i="47" s="1"/>
  <c r="G162" i="47"/>
  <c r="U161" i="47"/>
  <c r="AA161" i="47" s="1"/>
  <c r="H162" i="47"/>
  <c r="J162" i="47"/>
  <c r="V162" i="47"/>
  <c r="W162" i="47" s="1"/>
  <c r="Y162" i="47" s="1"/>
  <c r="K162" i="47"/>
  <c r="A163" i="47"/>
  <c r="Z162" i="47"/>
  <c r="E162" i="47" s="1"/>
  <c r="F162" i="47" s="1"/>
  <c r="B163" i="46"/>
  <c r="D162" i="46"/>
  <c r="AU157" i="55"/>
  <c r="AW157" i="55" s="1"/>
  <c r="AU158" i="56"/>
  <c r="AN158" i="56"/>
  <c r="AP158" i="56" s="1"/>
  <c r="AN159" i="58"/>
  <c r="AI170" i="46"/>
  <c r="AJ170" i="46"/>
  <c r="AO170" i="46" s="1"/>
  <c r="AC170" i="46"/>
  <c r="AR170" i="46" s="1"/>
  <c r="AK170" i="46"/>
  <c r="AD170" i="46"/>
  <c r="AE170" i="46"/>
  <c r="AG170" i="46"/>
  <c r="AN170" i="46" s="1"/>
  <c r="AF170" i="46"/>
  <c r="AH170" i="46"/>
  <c r="AN159" i="55"/>
  <c r="D165" i="56"/>
  <c r="B166" i="56"/>
  <c r="AU159" i="58"/>
  <c r="F161" i="58"/>
  <c r="F160" i="56"/>
  <c r="R171" i="46"/>
  <c r="AR158" i="57"/>
  <c r="AU158" i="57" s="1"/>
  <c r="AW158" i="57" s="1"/>
  <c r="AF160" i="58"/>
  <c r="AI160" i="58"/>
  <c r="AJ160" i="58"/>
  <c r="AT160" i="58" s="1"/>
  <c r="AK160" i="58"/>
  <c r="AC160" i="58"/>
  <c r="AD160" i="58"/>
  <c r="AE160" i="58"/>
  <c r="AM160" i="58" s="1"/>
  <c r="AG160" i="58"/>
  <c r="AH160" i="58"/>
  <c r="AN160" i="58" s="1"/>
  <c r="AM159" i="55"/>
  <c r="AI171" i="46" l="1"/>
  <c r="AJ171" i="46"/>
  <c r="AO171" i="46" s="1"/>
  <c r="AC171" i="46"/>
  <c r="AK171" i="46"/>
  <c r="AD171" i="46"/>
  <c r="AE171" i="46"/>
  <c r="AG171" i="46"/>
  <c r="AN171" i="46" s="1"/>
  <c r="AF171" i="46"/>
  <c r="AH171" i="46"/>
  <c r="AF160" i="57"/>
  <c r="AG160" i="57"/>
  <c r="AH160" i="57"/>
  <c r="AN160" i="57" s="1"/>
  <c r="AI160" i="57"/>
  <c r="AJ160" i="57"/>
  <c r="AT160" i="57" s="1"/>
  <c r="AE160" i="57"/>
  <c r="AM160" i="57" s="1"/>
  <c r="AC160" i="57"/>
  <c r="AK160" i="57"/>
  <c r="AD160" i="57"/>
  <c r="AR160" i="57" s="1"/>
  <c r="AD160" i="55"/>
  <c r="AE160" i="55"/>
  <c r="AG160" i="55"/>
  <c r="AH160" i="55"/>
  <c r="AI160" i="55"/>
  <c r="AT160" i="55" s="1"/>
  <c r="AJ160" i="55"/>
  <c r="AK160" i="55"/>
  <c r="AF160" i="55"/>
  <c r="AS160" i="55" s="1"/>
  <c r="AC160" i="55"/>
  <c r="AR160" i="55" s="1"/>
  <c r="AH161" i="47"/>
  <c r="AI161" i="47"/>
  <c r="AC161" i="47"/>
  <c r="AK161" i="47"/>
  <c r="AD161" i="47"/>
  <c r="AF161" i="47"/>
  <c r="AG161" i="47"/>
  <c r="AS161" i="47" s="1"/>
  <c r="AE161" i="47"/>
  <c r="AJ161" i="47"/>
  <c r="AT161" i="47" s="1"/>
  <c r="AE161" i="58"/>
  <c r="AD161" i="58"/>
  <c r="AR161" i="58" s="1"/>
  <c r="AF161" i="58"/>
  <c r="AG161" i="58"/>
  <c r="AH161" i="58"/>
  <c r="AN161" i="58" s="1"/>
  <c r="AI161" i="58"/>
  <c r="AJ161" i="58"/>
  <c r="AK161" i="58"/>
  <c r="AC161" i="58"/>
  <c r="AW158" i="56"/>
  <c r="AW158" i="55"/>
  <c r="AM170" i="46"/>
  <c r="AP170" i="46" s="1"/>
  <c r="G162" i="55"/>
  <c r="U161" i="55"/>
  <c r="AA161" i="55" s="1"/>
  <c r="H162" i="55"/>
  <c r="J162" i="55"/>
  <c r="X162" i="55"/>
  <c r="K162" i="55"/>
  <c r="M162" i="55"/>
  <c r="N162" i="55"/>
  <c r="A163" i="55"/>
  <c r="V162" i="55"/>
  <c r="W162" i="55" s="1"/>
  <c r="Z162" i="55"/>
  <c r="E162" i="55" s="1"/>
  <c r="Q162" i="58"/>
  <c r="AP159" i="55"/>
  <c r="D166" i="56"/>
  <c r="B167" i="56"/>
  <c r="AY170" i="46"/>
  <c r="L165" i="54"/>
  <c r="F165" i="54" s="1"/>
  <c r="P165" i="54" s="1"/>
  <c r="Y162" i="58"/>
  <c r="AU159" i="56"/>
  <c r="AW159" i="56" s="1"/>
  <c r="U161" i="56"/>
  <c r="AA161" i="56" s="1"/>
  <c r="H162" i="56"/>
  <c r="G162" i="56"/>
  <c r="M162" i="56"/>
  <c r="N162" i="56"/>
  <c r="V162" i="56"/>
  <c r="W162" i="56" s="1"/>
  <c r="K162" i="56"/>
  <c r="A163" i="56"/>
  <c r="X162" i="56"/>
  <c r="J162" i="56"/>
  <c r="Z162" i="56"/>
  <c r="E162" i="56" s="1"/>
  <c r="K163" i="47"/>
  <c r="A164" i="47"/>
  <c r="M163" i="47"/>
  <c r="X163" i="47"/>
  <c r="Z163" i="47"/>
  <c r="E163" i="47" s="1"/>
  <c r="G163" i="47"/>
  <c r="J163" i="47"/>
  <c r="V163" i="47"/>
  <c r="W163" i="47" s="1"/>
  <c r="U162" i="47"/>
  <c r="AA162" i="47" s="1"/>
  <c r="H163" i="47"/>
  <c r="N163" i="47"/>
  <c r="I165" i="55"/>
  <c r="S164" i="55"/>
  <c r="A167" i="54"/>
  <c r="I166" i="54"/>
  <c r="J166" i="54" s="1"/>
  <c r="H165" i="54"/>
  <c r="N165" i="54" s="1"/>
  <c r="K166" i="54"/>
  <c r="M166" i="54"/>
  <c r="E166" i="54" s="1"/>
  <c r="U162" i="58"/>
  <c r="AA162" i="58" s="1"/>
  <c r="H163" i="58"/>
  <c r="G163" i="58"/>
  <c r="V163" i="58"/>
  <c r="W163" i="58" s="1"/>
  <c r="Y163" i="58" s="1"/>
  <c r="J163" i="58"/>
  <c r="K163" i="58"/>
  <c r="X163" i="58"/>
  <c r="M163" i="58"/>
  <c r="N163" i="58"/>
  <c r="R163" i="58" s="1"/>
  <c r="Z163" i="58"/>
  <c r="E163" i="58" s="1"/>
  <c r="A164" i="58"/>
  <c r="Q161" i="57"/>
  <c r="B164" i="54"/>
  <c r="D163" i="54"/>
  <c r="AS160" i="47"/>
  <c r="AU160" i="47" s="1"/>
  <c r="AW160" i="47" s="1"/>
  <c r="B164" i="46"/>
  <c r="D163" i="46"/>
  <c r="AY160" i="47"/>
  <c r="AO160" i="47"/>
  <c r="S163" i="56"/>
  <c r="I164" i="56"/>
  <c r="AT170" i="46"/>
  <c r="AR160" i="58"/>
  <c r="AU160" i="58" s="1"/>
  <c r="AS170" i="46"/>
  <c r="AU170" i="46" s="1"/>
  <c r="AW170" i="46" s="1"/>
  <c r="Q162" i="47"/>
  <c r="Y161" i="55"/>
  <c r="F161" i="55" s="1"/>
  <c r="F162" i="58"/>
  <c r="J162" i="57"/>
  <c r="V162" i="57"/>
  <c r="W162" i="57" s="1"/>
  <c r="K162" i="57"/>
  <c r="A163" i="57"/>
  <c r="M162" i="57"/>
  <c r="X162" i="57"/>
  <c r="N162" i="57"/>
  <c r="U161" i="57"/>
  <c r="AA161" i="57" s="1"/>
  <c r="H162" i="57"/>
  <c r="Z162" i="57"/>
  <c r="E162" i="57" s="1"/>
  <c r="G162" i="57"/>
  <c r="F161" i="56"/>
  <c r="F172" i="46"/>
  <c r="AM160" i="47"/>
  <c r="AP160" i="47" s="1"/>
  <c r="AW159" i="55"/>
  <c r="S163" i="57"/>
  <c r="I164" i="57"/>
  <c r="AS160" i="58"/>
  <c r="I166" i="47"/>
  <c r="S165" i="47"/>
  <c r="R162" i="58"/>
  <c r="Z173" i="46"/>
  <c r="E173" i="46" s="1"/>
  <c r="F173" i="46" s="1"/>
  <c r="G173" i="46"/>
  <c r="U172" i="46"/>
  <c r="AA172" i="46" s="1"/>
  <c r="H173" i="46"/>
  <c r="J173" i="46"/>
  <c r="V173" i="46"/>
  <c r="W173" i="46" s="1"/>
  <c r="Y173" i="46" s="1"/>
  <c r="X173" i="46"/>
  <c r="A174" i="46"/>
  <c r="K173" i="46"/>
  <c r="M173" i="46"/>
  <c r="Q173" i="46" s="1"/>
  <c r="N173" i="46"/>
  <c r="AP159" i="58"/>
  <c r="AW159" i="58" s="1"/>
  <c r="AN159" i="57"/>
  <c r="AO159" i="57"/>
  <c r="AP159" i="57" s="1"/>
  <c r="AY159" i="57"/>
  <c r="Q161" i="55"/>
  <c r="Y161" i="57"/>
  <c r="F161" i="57" s="1"/>
  <c r="I166" i="58"/>
  <c r="S165" i="58"/>
  <c r="AG162" i="47"/>
  <c r="AH162" i="47"/>
  <c r="AJ162" i="47"/>
  <c r="AT162" i="47" s="1"/>
  <c r="AC162" i="47"/>
  <c r="AK162" i="47"/>
  <c r="AE162" i="47"/>
  <c r="AM162" i="47" s="1"/>
  <c r="AF162" i="47"/>
  <c r="AD162" i="47"/>
  <c r="AI162" i="47"/>
  <c r="AE160" i="56"/>
  <c r="AG160" i="56"/>
  <c r="AD160" i="56"/>
  <c r="AM160" i="56" s="1"/>
  <c r="AC160" i="56"/>
  <c r="AF160" i="56"/>
  <c r="AH160" i="56"/>
  <c r="AI160" i="56"/>
  <c r="AK160" i="56"/>
  <c r="AJ160" i="56"/>
  <c r="AO160" i="58"/>
  <c r="AP160" i="58" s="1"/>
  <c r="AY160" i="58"/>
  <c r="B164" i="55"/>
  <c r="D163" i="55"/>
  <c r="Q161" i="56"/>
  <c r="Y172" i="46"/>
  <c r="AR159" i="57"/>
  <c r="AU159" i="57" s="1"/>
  <c r="AE161" i="57" l="1"/>
  <c r="AF161" i="57"/>
  <c r="AG161" i="57"/>
  <c r="AH161" i="57"/>
  <c r="AN161" i="57" s="1"/>
  <c r="AI161" i="57"/>
  <c r="AD161" i="57"/>
  <c r="AC161" i="57"/>
  <c r="AJ161" i="57"/>
  <c r="AK161" i="57"/>
  <c r="AC161" i="55"/>
  <c r="AR161" i="55" s="1"/>
  <c r="AK161" i="55"/>
  <c r="AD161" i="55"/>
  <c r="AH161" i="55"/>
  <c r="AI161" i="55"/>
  <c r="AJ161" i="55"/>
  <c r="AO161" i="55" s="1"/>
  <c r="AG161" i="55"/>
  <c r="AE161" i="55"/>
  <c r="AF161" i="55"/>
  <c r="AS161" i="55" s="1"/>
  <c r="AI173" i="46"/>
  <c r="AJ173" i="46"/>
  <c r="AC173" i="46"/>
  <c r="AK173" i="46"/>
  <c r="AY173" i="46" s="1"/>
  <c r="AD173" i="46"/>
  <c r="AM173" i="46" s="1"/>
  <c r="AE173" i="46"/>
  <c r="AG173" i="46"/>
  <c r="AN173" i="46" s="1"/>
  <c r="AF173" i="46"/>
  <c r="AS173" i="46" s="1"/>
  <c r="AH173" i="46"/>
  <c r="AS160" i="56"/>
  <c r="I167" i="58"/>
  <c r="S166" i="58"/>
  <c r="D164" i="55"/>
  <c r="B165" i="55"/>
  <c r="AR160" i="56"/>
  <c r="AY162" i="47"/>
  <c r="AO162" i="47"/>
  <c r="R162" i="57"/>
  <c r="B165" i="54"/>
  <c r="D164" i="54"/>
  <c r="L166" i="54"/>
  <c r="Y163" i="47"/>
  <c r="B168" i="56"/>
  <c r="D167" i="56"/>
  <c r="Q162" i="55"/>
  <c r="AS161" i="58"/>
  <c r="AR161" i="47"/>
  <c r="AU161" i="47" s="1"/>
  <c r="AW161" i="47" s="1"/>
  <c r="AO160" i="55"/>
  <c r="AS171" i="46"/>
  <c r="AO161" i="47"/>
  <c r="AY161" i="47"/>
  <c r="AN160" i="56"/>
  <c r="AI172" i="46"/>
  <c r="AJ172" i="46"/>
  <c r="AO172" i="46" s="1"/>
  <c r="AC172" i="46"/>
  <c r="AR172" i="46" s="1"/>
  <c r="AK172" i="46"/>
  <c r="AD172" i="46"/>
  <c r="AE172" i="46"/>
  <c r="AG172" i="46"/>
  <c r="AF172" i="46"/>
  <c r="AS172" i="46" s="1"/>
  <c r="AH172" i="46"/>
  <c r="Q162" i="57"/>
  <c r="G164" i="58"/>
  <c r="U163" i="58"/>
  <c r="AA163" i="58" s="1"/>
  <c r="M164" i="58"/>
  <c r="N164" i="58"/>
  <c r="R164" i="58" s="1"/>
  <c r="Z164" i="58"/>
  <c r="E164" i="58" s="1"/>
  <c r="A165" i="58"/>
  <c r="H164" i="58"/>
  <c r="V164" i="58"/>
  <c r="W164" i="58" s="1"/>
  <c r="J164" i="58"/>
  <c r="K164" i="58"/>
  <c r="X164" i="58"/>
  <c r="Z174" i="46"/>
  <c r="E174" i="46" s="1"/>
  <c r="G174" i="46"/>
  <c r="U173" i="46"/>
  <c r="AA173" i="46" s="1"/>
  <c r="H174" i="46"/>
  <c r="J174" i="46"/>
  <c r="V174" i="46"/>
  <c r="W174" i="46" s="1"/>
  <c r="X174" i="46"/>
  <c r="A175" i="46"/>
  <c r="K174" i="46"/>
  <c r="M174" i="46"/>
  <c r="Q174" i="46" s="1"/>
  <c r="N174" i="46"/>
  <c r="AO160" i="56"/>
  <c r="AP160" i="56" s="1"/>
  <c r="AN162" i="47"/>
  <c r="AP162" i="47" s="1"/>
  <c r="AD161" i="56"/>
  <c r="AF161" i="56"/>
  <c r="AC161" i="56"/>
  <c r="AK161" i="56"/>
  <c r="AJ161" i="56"/>
  <c r="AO161" i="56" s="1"/>
  <c r="AE161" i="56"/>
  <c r="AG161" i="56"/>
  <c r="AN161" i="56" s="1"/>
  <c r="AI161" i="56"/>
  <c r="AH161" i="56"/>
  <c r="U162" i="57"/>
  <c r="AA162" i="57" s="1"/>
  <c r="H163" i="57"/>
  <c r="J163" i="57"/>
  <c r="V163" i="57"/>
  <c r="W163" i="57" s="1"/>
  <c r="K163" i="57"/>
  <c r="A164" i="57"/>
  <c r="M163" i="57"/>
  <c r="X163" i="57"/>
  <c r="G163" i="57"/>
  <c r="N163" i="57"/>
  <c r="Z163" i="57"/>
  <c r="E163" i="57" s="1"/>
  <c r="F163" i="58"/>
  <c r="I166" i="55"/>
  <c r="S165" i="55"/>
  <c r="F163" i="47"/>
  <c r="G163" i="56"/>
  <c r="N163" i="56"/>
  <c r="R163" i="56" s="1"/>
  <c r="U162" i="56"/>
  <c r="AA162" i="56" s="1"/>
  <c r="H163" i="56"/>
  <c r="V163" i="56"/>
  <c r="W163" i="56" s="1"/>
  <c r="J163" i="56"/>
  <c r="X163" i="56"/>
  <c r="M163" i="56"/>
  <c r="K163" i="56"/>
  <c r="A164" i="56"/>
  <c r="Z163" i="56"/>
  <c r="E163" i="56" s="1"/>
  <c r="AM161" i="58"/>
  <c r="AN160" i="55"/>
  <c r="AM171" i="46"/>
  <c r="AP171" i="46" s="1"/>
  <c r="H166" i="54"/>
  <c r="N166" i="54" s="1"/>
  <c r="K167" i="54"/>
  <c r="A168" i="54"/>
  <c r="I167" i="54"/>
  <c r="J167" i="54" s="1"/>
  <c r="L167" i="54" s="1"/>
  <c r="M167" i="54"/>
  <c r="E167" i="54" s="1"/>
  <c r="AW159" i="57"/>
  <c r="S166" i="47"/>
  <c r="I167" i="47"/>
  <c r="AW160" i="58"/>
  <c r="B165" i="46"/>
  <c r="D164" i="46"/>
  <c r="AY161" i="58"/>
  <c r="AO161" i="58"/>
  <c r="AN161" i="47"/>
  <c r="AY171" i="46"/>
  <c r="AY160" i="56"/>
  <c r="AS162" i="47"/>
  <c r="AT160" i="56"/>
  <c r="AR162" i="47"/>
  <c r="AU162" i="47" s="1"/>
  <c r="Y162" i="57"/>
  <c r="F162" i="57" s="1"/>
  <c r="Q163" i="58"/>
  <c r="F166" i="54"/>
  <c r="P166" i="54" s="1"/>
  <c r="R163" i="47"/>
  <c r="Q163" i="47"/>
  <c r="Y162" i="56"/>
  <c r="F162" i="56" s="1"/>
  <c r="Y162" i="55"/>
  <c r="F162" i="55" s="1"/>
  <c r="AT161" i="58"/>
  <c r="AU161" i="58" s="1"/>
  <c r="AM161" i="47"/>
  <c r="AP161" i="47" s="1"/>
  <c r="AU160" i="55"/>
  <c r="AM160" i="55"/>
  <c r="AP160" i="55" s="1"/>
  <c r="AS160" i="57"/>
  <c r="AU160" i="57" s="1"/>
  <c r="AR171" i="46"/>
  <c r="S164" i="57"/>
  <c r="I165" i="57"/>
  <c r="J164" i="47"/>
  <c r="V164" i="47"/>
  <c r="W164" i="47" s="1"/>
  <c r="K164" i="47"/>
  <c r="A165" i="47"/>
  <c r="N164" i="47"/>
  <c r="R164" i="47" s="1"/>
  <c r="Z164" i="47"/>
  <c r="E164" i="47" s="1"/>
  <c r="U163" i="47"/>
  <c r="AA163" i="47" s="1"/>
  <c r="H164" i="47"/>
  <c r="G164" i="47"/>
  <c r="M164" i="47"/>
  <c r="X164" i="47"/>
  <c r="R162" i="56"/>
  <c r="H163" i="55"/>
  <c r="V163" i="55"/>
  <c r="W163" i="55" s="1"/>
  <c r="J163" i="55"/>
  <c r="K163" i="55"/>
  <c r="X163" i="55"/>
  <c r="M163" i="55"/>
  <c r="G163" i="55"/>
  <c r="A164" i="55"/>
  <c r="N163" i="55"/>
  <c r="R163" i="55" s="1"/>
  <c r="U162" i="55"/>
  <c r="AA162" i="55" s="1"/>
  <c r="Z163" i="55"/>
  <c r="E163" i="55" s="1"/>
  <c r="R173" i="46"/>
  <c r="AD162" i="58"/>
  <c r="AI162" i="58"/>
  <c r="AJ162" i="58"/>
  <c r="AT162" i="58" s="1"/>
  <c r="AK162" i="58"/>
  <c r="AC162" i="58"/>
  <c r="AE162" i="58"/>
  <c r="AM162" i="58" s="1"/>
  <c r="AF162" i="58"/>
  <c r="AG162" i="58"/>
  <c r="AS162" i="58" s="1"/>
  <c r="AH162" i="58"/>
  <c r="AN162" i="58" s="1"/>
  <c r="S164" i="56"/>
  <c r="I165" i="56"/>
  <c r="Q162" i="56"/>
  <c r="R162" i="55"/>
  <c r="AY160" i="55"/>
  <c r="AO160" i="57"/>
  <c r="AP160" i="57" s="1"/>
  <c r="AY160" i="57"/>
  <c r="AT171" i="46"/>
  <c r="AC162" i="56" l="1"/>
  <c r="AR162" i="56" s="1"/>
  <c r="AK162" i="56"/>
  <c r="AJ162" i="56"/>
  <c r="AD162" i="56"/>
  <c r="AM162" i="56" s="1"/>
  <c r="AE162" i="56"/>
  <c r="AF162" i="56"/>
  <c r="AS162" i="56" s="1"/>
  <c r="AG162" i="56"/>
  <c r="AH162" i="56"/>
  <c r="AI162" i="56"/>
  <c r="AT162" i="56" s="1"/>
  <c r="AW160" i="57"/>
  <c r="AD162" i="57"/>
  <c r="AE162" i="57"/>
  <c r="AM162" i="57" s="1"/>
  <c r="AF162" i="57"/>
  <c r="AG162" i="57"/>
  <c r="AS162" i="57" s="1"/>
  <c r="AH162" i="57"/>
  <c r="AC162" i="57"/>
  <c r="AK162" i="57"/>
  <c r="AI162" i="57"/>
  <c r="AJ162" i="57"/>
  <c r="AJ162" i="55"/>
  <c r="AC162" i="55"/>
  <c r="AI162" i="55"/>
  <c r="AT162" i="55" s="1"/>
  <c r="AK162" i="55"/>
  <c r="AY162" i="55" s="1"/>
  <c r="AD162" i="55"/>
  <c r="AM162" i="55" s="1"/>
  <c r="AE162" i="55"/>
  <c r="AH162" i="55"/>
  <c r="AF162" i="55"/>
  <c r="AS162" i="55" s="1"/>
  <c r="AG162" i="55"/>
  <c r="AN162" i="55" s="1"/>
  <c r="J165" i="47"/>
  <c r="V165" i="47"/>
  <c r="W165" i="47" s="1"/>
  <c r="M165" i="47"/>
  <c r="Q165" i="47" s="1"/>
  <c r="X165" i="47"/>
  <c r="N165" i="47"/>
  <c r="R165" i="47" s="1"/>
  <c r="G165" i="47"/>
  <c r="U164" i="47"/>
  <c r="AA164" i="47" s="1"/>
  <c r="H165" i="47"/>
  <c r="Z165" i="47"/>
  <c r="E165" i="47" s="1"/>
  <c r="K165" i="47"/>
  <c r="A166" i="47"/>
  <c r="AP162" i="58"/>
  <c r="AY162" i="58"/>
  <c r="AO162" i="58"/>
  <c r="AU171" i="46"/>
  <c r="AW171" i="46" s="1"/>
  <c r="B166" i="46"/>
  <c r="D165" i="46"/>
  <c r="Q163" i="56"/>
  <c r="AF163" i="47"/>
  <c r="AG163" i="47"/>
  <c r="AI163" i="47"/>
  <c r="AJ163" i="47"/>
  <c r="AD163" i="47"/>
  <c r="AE163" i="47"/>
  <c r="AC163" i="47"/>
  <c r="AH163" i="47"/>
  <c r="AK163" i="47"/>
  <c r="Q163" i="57"/>
  <c r="AT161" i="56"/>
  <c r="AY172" i="46"/>
  <c r="AN161" i="55"/>
  <c r="AT161" i="57"/>
  <c r="I166" i="56"/>
  <c r="S165" i="56"/>
  <c r="S167" i="47"/>
  <c r="I168" i="47"/>
  <c r="I167" i="55"/>
  <c r="S166" i="55"/>
  <c r="R174" i="46"/>
  <c r="Y164" i="58"/>
  <c r="D165" i="54"/>
  <c r="B166" i="54"/>
  <c r="I168" i="58"/>
  <c r="S167" i="58"/>
  <c r="AT161" i="55"/>
  <c r="AR161" i="57"/>
  <c r="AP173" i="46"/>
  <c r="AR162" i="58"/>
  <c r="AU162" i="58" s="1"/>
  <c r="Q163" i="55"/>
  <c r="Q164" i="47"/>
  <c r="Y164" i="47"/>
  <c r="AW160" i="55"/>
  <c r="Y163" i="56"/>
  <c r="F163" i="56" s="1"/>
  <c r="AC163" i="58"/>
  <c r="AK163" i="58"/>
  <c r="AE163" i="58"/>
  <c r="AM163" i="58" s="1"/>
  <c r="AF163" i="58"/>
  <c r="AG163" i="58"/>
  <c r="AH163" i="58"/>
  <c r="AN163" i="58" s="1"/>
  <c r="AI163" i="58"/>
  <c r="AJ163" i="58"/>
  <c r="AT163" i="58" s="1"/>
  <c r="AD163" i="58"/>
  <c r="AR163" i="58" s="1"/>
  <c r="Y163" i="57"/>
  <c r="AT172" i="46"/>
  <c r="AU172" i="46" s="1"/>
  <c r="AW172" i="46" s="1"/>
  <c r="AR173" i="46"/>
  <c r="AP161" i="58"/>
  <c r="AW161" i="58" s="1"/>
  <c r="F163" i="57"/>
  <c r="AY161" i="56"/>
  <c r="Z165" i="58"/>
  <c r="E165" i="58" s="1"/>
  <c r="H165" i="58"/>
  <c r="V165" i="58"/>
  <c r="W165" i="58" s="1"/>
  <c r="Y165" i="58" s="1"/>
  <c r="J165" i="58"/>
  <c r="K165" i="58"/>
  <c r="X165" i="58"/>
  <c r="U164" i="58"/>
  <c r="AA164" i="58" s="1"/>
  <c r="M165" i="58"/>
  <c r="N165" i="58"/>
  <c r="A166" i="58"/>
  <c r="G165" i="58"/>
  <c r="AO173" i="46"/>
  <c r="AM161" i="55"/>
  <c r="AP161" i="55" s="1"/>
  <c r="N164" i="55"/>
  <c r="U163" i="55"/>
  <c r="AA163" i="55" s="1"/>
  <c r="M164" i="55"/>
  <c r="G164" i="55"/>
  <c r="A165" i="55"/>
  <c r="H164" i="55"/>
  <c r="K164" i="55"/>
  <c r="X164" i="55"/>
  <c r="V164" i="55"/>
  <c r="W164" i="55" s="1"/>
  <c r="J164" i="55"/>
  <c r="Z164" i="55"/>
  <c r="E164" i="55" s="1"/>
  <c r="S165" i="57"/>
  <c r="I166" i="57"/>
  <c r="F167" i="54"/>
  <c r="P167" i="54" s="1"/>
  <c r="R163" i="57"/>
  <c r="AR161" i="56"/>
  <c r="Z175" i="46"/>
  <c r="E175" i="46" s="1"/>
  <c r="G175" i="46"/>
  <c r="U174" i="46"/>
  <c r="AA174" i="46" s="1"/>
  <c r="H175" i="46"/>
  <c r="J175" i="46"/>
  <c r="V175" i="46"/>
  <c r="W175" i="46" s="1"/>
  <c r="X175" i="46"/>
  <c r="A176" i="46"/>
  <c r="K175" i="46"/>
  <c r="M175" i="46"/>
  <c r="N175" i="46"/>
  <c r="R175" i="46" s="1"/>
  <c r="F164" i="58"/>
  <c r="AN172" i="46"/>
  <c r="B169" i="56"/>
  <c r="D168" i="56"/>
  <c r="AT173" i="46"/>
  <c r="AY161" i="55"/>
  <c r="AS161" i="57"/>
  <c r="F163" i="55"/>
  <c r="AW162" i="47"/>
  <c r="N164" i="56"/>
  <c r="R164" i="56" s="1"/>
  <c r="G164" i="56"/>
  <c r="U163" i="56"/>
  <c r="AA163" i="56" s="1"/>
  <c r="H164" i="56"/>
  <c r="V164" i="56"/>
  <c r="W164" i="56" s="1"/>
  <c r="Y164" i="56" s="1"/>
  <c r="J164" i="56"/>
  <c r="X164" i="56"/>
  <c r="K164" i="56"/>
  <c r="A165" i="56"/>
  <c r="M164" i="56"/>
  <c r="Z164" i="56"/>
  <c r="E164" i="56" s="1"/>
  <c r="F164" i="56" s="1"/>
  <c r="AS161" i="56"/>
  <c r="AU160" i="56"/>
  <c r="AW160" i="56" s="1"/>
  <c r="AU161" i="55"/>
  <c r="G164" i="57"/>
  <c r="U163" i="57"/>
  <c r="AA163" i="57" s="1"/>
  <c r="H164" i="57"/>
  <c r="J164" i="57"/>
  <c r="V164" i="57"/>
  <c r="W164" i="57" s="1"/>
  <c r="Y164" i="57" s="1"/>
  <c r="K164" i="57"/>
  <c r="A165" i="57"/>
  <c r="Z164" i="57"/>
  <c r="E164" i="57" s="1"/>
  <c r="M164" i="57"/>
  <c r="Q164" i="57" s="1"/>
  <c r="N164" i="57"/>
  <c r="X164" i="57"/>
  <c r="Y163" i="55"/>
  <c r="F164" i="47"/>
  <c r="M168" i="54"/>
  <c r="E168" i="54" s="1"/>
  <c r="I168" i="54"/>
  <c r="J168" i="54" s="1"/>
  <c r="L168" i="54" s="1"/>
  <c r="H167" i="54"/>
  <c r="N167" i="54" s="1"/>
  <c r="K168" i="54"/>
  <c r="A169" i="54"/>
  <c r="AM161" i="56"/>
  <c r="AP161" i="56" s="1"/>
  <c r="Y174" i="46"/>
  <c r="F174" i="46" s="1"/>
  <c r="Q164" i="58"/>
  <c r="AM172" i="46"/>
  <c r="AP172" i="46" s="1"/>
  <c r="D165" i="55"/>
  <c r="B166" i="55"/>
  <c r="AY161" i="57"/>
  <c r="AO161" i="57"/>
  <c r="AM161" i="57"/>
  <c r="AP161" i="57" s="1"/>
  <c r="AJ163" i="56" l="1"/>
  <c r="AI163" i="56"/>
  <c r="AT163" i="56" s="1"/>
  <c r="AD163" i="56"/>
  <c r="AM163" i="56" s="1"/>
  <c r="AE163" i="56"/>
  <c r="AF163" i="56"/>
  <c r="AG163" i="56"/>
  <c r="AH163" i="56"/>
  <c r="AK163" i="56"/>
  <c r="AC163" i="56"/>
  <c r="AR163" i="56" s="1"/>
  <c r="AI174" i="46"/>
  <c r="AT174" i="46" s="1"/>
  <c r="AJ174" i="46"/>
  <c r="AC174" i="46"/>
  <c r="AK174" i="46"/>
  <c r="AD174" i="46"/>
  <c r="AE174" i="46"/>
  <c r="AG174" i="46"/>
  <c r="AF174" i="46"/>
  <c r="AH174" i="46"/>
  <c r="I169" i="58"/>
  <c r="S168" i="58"/>
  <c r="AO163" i="47"/>
  <c r="AY163" i="47"/>
  <c r="U165" i="47"/>
  <c r="AA165" i="47" s="1"/>
  <c r="H166" i="47"/>
  <c r="K166" i="47"/>
  <c r="A167" i="47"/>
  <c r="M166" i="47"/>
  <c r="X166" i="47"/>
  <c r="Z166" i="47"/>
  <c r="E166" i="47" s="1"/>
  <c r="G166" i="47"/>
  <c r="J166" i="47"/>
  <c r="N166" i="47"/>
  <c r="R166" i="47" s="1"/>
  <c r="V166" i="47"/>
  <c r="W166" i="47" s="1"/>
  <c r="Q164" i="56"/>
  <c r="D169" i="56"/>
  <c r="B170" i="56"/>
  <c r="Y175" i="46"/>
  <c r="AS163" i="58"/>
  <c r="B167" i="54"/>
  <c r="D166" i="54"/>
  <c r="AN163" i="47"/>
  <c r="Y165" i="47"/>
  <c r="F165" i="47" s="1"/>
  <c r="AN162" i="57"/>
  <c r="AN162" i="56"/>
  <c r="N165" i="56"/>
  <c r="M165" i="56"/>
  <c r="Q165" i="56" s="1"/>
  <c r="X165" i="56"/>
  <c r="G165" i="56"/>
  <c r="U164" i="56"/>
  <c r="AA164" i="56" s="1"/>
  <c r="H165" i="56"/>
  <c r="V165" i="56"/>
  <c r="W165" i="56" s="1"/>
  <c r="J165" i="56"/>
  <c r="K165" i="56"/>
  <c r="A166" i="56"/>
  <c r="Z165" i="56"/>
  <c r="E165" i="56" s="1"/>
  <c r="AU173" i="46"/>
  <c r="AW173" i="46" s="1"/>
  <c r="I167" i="56"/>
  <c r="S166" i="56"/>
  <c r="AR162" i="55"/>
  <c r="AU162" i="55" s="1"/>
  <c r="A170" i="54"/>
  <c r="I169" i="54"/>
  <c r="J169" i="54" s="1"/>
  <c r="L169" i="54" s="1"/>
  <c r="M169" i="54"/>
  <c r="E169" i="54" s="1"/>
  <c r="F169" i="54" s="1"/>
  <c r="P169" i="54" s="1"/>
  <c r="K169" i="54"/>
  <c r="H168" i="54"/>
  <c r="N168" i="54" s="1"/>
  <c r="R164" i="57"/>
  <c r="AJ164" i="58"/>
  <c r="AI164" i="58"/>
  <c r="AK164" i="58"/>
  <c r="AC164" i="58"/>
  <c r="AD164" i="58"/>
  <c r="AR164" i="58" s="1"/>
  <c r="AE164" i="58"/>
  <c r="AF164" i="58"/>
  <c r="AG164" i="58"/>
  <c r="AS164" i="58" s="1"/>
  <c r="AH164" i="58"/>
  <c r="S166" i="57"/>
  <c r="I167" i="57"/>
  <c r="M165" i="55"/>
  <c r="X165" i="55"/>
  <c r="H165" i="55"/>
  <c r="V165" i="55"/>
  <c r="W165" i="55" s="1"/>
  <c r="A166" i="55"/>
  <c r="J165" i="55"/>
  <c r="K165" i="55"/>
  <c r="U164" i="55"/>
  <c r="AA164" i="55" s="1"/>
  <c r="N165" i="55"/>
  <c r="R165" i="55" s="1"/>
  <c r="G165" i="55"/>
  <c r="Z165" i="55"/>
  <c r="E165" i="55" s="1"/>
  <c r="N166" i="58"/>
  <c r="U165" i="58"/>
  <c r="AA165" i="58" s="1"/>
  <c r="M166" i="58"/>
  <c r="Z166" i="58"/>
  <c r="E166" i="58" s="1"/>
  <c r="G166" i="58"/>
  <c r="A167" i="58"/>
  <c r="H166" i="58"/>
  <c r="V166" i="58"/>
  <c r="W166" i="58" s="1"/>
  <c r="Y166" i="58" s="1"/>
  <c r="J166" i="58"/>
  <c r="K166" i="58"/>
  <c r="X166" i="58"/>
  <c r="AW162" i="58"/>
  <c r="AM163" i="47"/>
  <c r="AP163" i="47" s="1"/>
  <c r="B167" i="46"/>
  <c r="D166" i="46"/>
  <c r="AO162" i="55"/>
  <c r="R165" i="58"/>
  <c r="F165" i="58"/>
  <c r="AO163" i="58"/>
  <c r="AP163" i="58" s="1"/>
  <c r="AY163" i="58"/>
  <c r="AR163" i="47"/>
  <c r="AU163" i="47" s="1"/>
  <c r="AW163" i="47" s="1"/>
  <c r="AP162" i="57"/>
  <c r="AI163" i="55"/>
  <c r="AE163" i="55"/>
  <c r="AF163" i="55"/>
  <c r="AG163" i="55"/>
  <c r="AN163" i="55" s="1"/>
  <c r="AH163" i="55"/>
  <c r="AJ163" i="55"/>
  <c r="AO163" i="55" s="1"/>
  <c r="AD163" i="55"/>
  <c r="AM163" i="55" s="1"/>
  <c r="AP163" i="55" s="1"/>
  <c r="AC163" i="55"/>
  <c r="AK163" i="55"/>
  <c r="D166" i="55"/>
  <c r="B167" i="55"/>
  <c r="F164" i="57"/>
  <c r="AW161" i="55"/>
  <c r="Q175" i="46"/>
  <c r="F164" i="55"/>
  <c r="Q164" i="55"/>
  <c r="Q165" i="58"/>
  <c r="AU163" i="58"/>
  <c r="AU161" i="57"/>
  <c r="AW161" i="57" s="1"/>
  <c r="AT163" i="47"/>
  <c r="AT162" i="57"/>
  <c r="AR162" i="57"/>
  <c r="AU162" i="57" s="1"/>
  <c r="AO162" i="56"/>
  <c r="AP162" i="56" s="1"/>
  <c r="AE164" i="47"/>
  <c r="AF164" i="47"/>
  <c r="AH164" i="47"/>
  <c r="AI164" i="47"/>
  <c r="AC164" i="47"/>
  <c r="AK164" i="47"/>
  <c r="AD164" i="47"/>
  <c r="AR164" i="47" s="1"/>
  <c r="AG164" i="47"/>
  <c r="AS164" i="47" s="1"/>
  <c r="AJ164" i="47"/>
  <c r="AT164" i="47" s="1"/>
  <c r="Z165" i="57"/>
  <c r="E165" i="57" s="1"/>
  <c r="G165" i="57"/>
  <c r="U164" i="57"/>
  <c r="AA164" i="57" s="1"/>
  <c r="H165" i="57"/>
  <c r="J165" i="57"/>
  <c r="V165" i="57"/>
  <c r="W165" i="57" s="1"/>
  <c r="Y165" i="57" s="1"/>
  <c r="N165" i="57"/>
  <c r="R165" i="57" s="1"/>
  <c r="X165" i="57"/>
  <c r="K165" i="57"/>
  <c r="A166" i="57"/>
  <c r="M165" i="57"/>
  <c r="F175" i="46"/>
  <c r="S167" i="55"/>
  <c r="I168" i="55"/>
  <c r="AY162" i="56"/>
  <c r="AI164" i="56"/>
  <c r="AT164" i="56" s="1"/>
  <c r="AH164" i="56"/>
  <c r="AE164" i="56"/>
  <c r="AF164" i="56"/>
  <c r="AG164" i="56"/>
  <c r="AN164" i="56" s="1"/>
  <c r="AJ164" i="56"/>
  <c r="AK164" i="56"/>
  <c r="AY164" i="56" s="1"/>
  <c r="AD164" i="56"/>
  <c r="AM164" i="56" s="1"/>
  <c r="AC164" i="56"/>
  <c r="F168" i="54"/>
  <c r="P168" i="54" s="1"/>
  <c r="Z176" i="46"/>
  <c r="E176" i="46" s="1"/>
  <c r="G176" i="46"/>
  <c r="U175" i="46"/>
  <c r="AA175" i="46" s="1"/>
  <c r="H176" i="46"/>
  <c r="J176" i="46"/>
  <c r="V176" i="46"/>
  <c r="W176" i="46" s="1"/>
  <c r="Y176" i="46" s="1"/>
  <c r="X176" i="46"/>
  <c r="A177" i="46"/>
  <c r="K176" i="46"/>
  <c r="M176" i="46"/>
  <c r="N176" i="46"/>
  <c r="AU161" i="56"/>
  <c r="AW161" i="56" s="1"/>
  <c r="Y164" i="55"/>
  <c r="R164" i="55"/>
  <c r="AC163" i="57"/>
  <c r="AK163" i="57"/>
  <c r="AD163" i="57"/>
  <c r="AR163" i="57" s="1"/>
  <c r="AE163" i="57"/>
  <c r="AF163" i="57"/>
  <c r="AG163" i="57"/>
  <c r="AS163" i="57" s="1"/>
  <c r="AJ163" i="57"/>
  <c r="AT163" i="57" s="1"/>
  <c r="AH163" i="57"/>
  <c r="AN163" i="57" s="1"/>
  <c r="AI163" i="57"/>
  <c r="I169" i="47"/>
  <c r="S168" i="47"/>
  <c r="AS163" i="47"/>
  <c r="AP162" i="55"/>
  <c r="AY162" i="57"/>
  <c r="AO162" i="57"/>
  <c r="AU162" i="56"/>
  <c r="AD165" i="47" l="1"/>
  <c r="AR165" i="47" s="1"/>
  <c r="AE165" i="47"/>
  <c r="AM165" i="47" s="1"/>
  <c r="AG165" i="47"/>
  <c r="AS165" i="47" s="1"/>
  <c r="AH165" i="47"/>
  <c r="AJ165" i="47"/>
  <c r="AC165" i="47"/>
  <c r="AK165" i="47"/>
  <c r="AF165" i="47"/>
  <c r="AI165" i="47"/>
  <c r="AR164" i="56"/>
  <c r="AM164" i="47"/>
  <c r="AR163" i="55"/>
  <c r="AM164" i="58"/>
  <c r="AN174" i="46"/>
  <c r="AY163" i="56"/>
  <c r="AH164" i="55"/>
  <c r="AJ164" i="55"/>
  <c r="AO164" i="55" s="1"/>
  <c r="AK164" i="55"/>
  <c r="AY164" i="55" s="1"/>
  <c r="AC164" i="55"/>
  <c r="AD164" i="55"/>
  <c r="AM164" i="55" s="1"/>
  <c r="AE164" i="55"/>
  <c r="AI164" i="55"/>
  <c r="AT164" i="55" s="1"/>
  <c r="AF164" i="55"/>
  <c r="AG164" i="55"/>
  <c r="AN164" i="55" s="1"/>
  <c r="B168" i="54"/>
  <c r="D167" i="54"/>
  <c r="AU164" i="47"/>
  <c r="M167" i="58"/>
  <c r="Q167" i="58" s="1"/>
  <c r="X167" i="58"/>
  <c r="H167" i="58"/>
  <c r="V167" i="58"/>
  <c r="W167" i="58" s="1"/>
  <c r="J167" i="58"/>
  <c r="K167" i="58"/>
  <c r="U166" i="58"/>
  <c r="AA166" i="58" s="1"/>
  <c r="N167" i="58"/>
  <c r="Z167" i="58"/>
  <c r="E167" i="58" s="1"/>
  <c r="G167" i="58"/>
  <c r="A168" i="58"/>
  <c r="Q165" i="55"/>
  <c r="M166" i="56"/>
  <c r="X166" i="56"/>
  <c r="K166" i="56"/>
  <c r="A167" i="56"/>
  <c r="U165" i="56"/>
  <c r="AA165" i="56" s="1"/>
  <c r="H166" i="56"/>
  <c r="V166" i="56"/>
  <c r="W166" i="56" s="1"/>
  <c r="Y166" i="56" s="1"/>
  <c r="J166" i="56"/>
  <c r="N166" i="56"/>
  <c r="R166" i="56" s="1"/>
  <c r="G166" i="56"/>
  <c r="Z166" i="56"/>
  <c r="E166" i="56" s="1"/>
  <c r="AM174" i="46"/>
  <c r="AN163" i="56"/>
  <c r="AW162" i="57"/>
  <c r="AO164" i="56"/>
  <c r="AP164" i="56" s="1"/>
  <c r="AY164" i="47"/>
  <c r="AO164" i="47"/>
  <c r="S167" i="57"/>
  <c r="I168" i="57"/>
  <c r="AY164" i="58"/>
  <c r="AO164" i="58"/>
  <c r="H169" i="54"/>
  <c r="N169" i="54" s="1"/>
  <c r="K170" i="54"/>
  <c r="M170" i="54"/>
  <c r="E170" i="54" s="1"/>
  <c r="I170" i="54"/>
  <c r="J170" i="54" s="1"/>
  <c r="A171" i="54"/>
  <c r="R165" i="56"/>
  <c r="AY174" i="46"/>
  <c r="AS163" i="56"/>
  <c r="AW162" i="56"/>
  <c r="R176" i="46"/>
  <c r="AI175" i="46"/>
  <c r="AT175" i="46" s="1"/>
  <c r="AJ175" i="46"/>
  <c r="AO175" i="46" s="1"/>
  <c r="AC175" i="46"/>
  <c r="AK175" i="46"/>
  <c r="AD175" i="46"/>
  <c r="AM175" i="46" s="1"/>
  <c r="AE175" i="46"/>
  <c r="AG175" i="46"/>
  <c r="AN175" i="46" s="1"/>
  <c r="AF175" i="46"/>
  <c r="AH175" i="46"/>
  <c r="AJ164" i="57"/>
  <c r="AT164" i="57" s="1"/>
  <c r="AC164" i="57"/>
  <c r="AK164" i="57"/>
  <c r="AD164" i="57"/>
  <c r="AR164" i="57" s="1"/>
  <c r="AE164" i="57"/>
  <c r="AF164" i="57"/>
  <c r="AI164" i="57"/>
  <c r="AH164" i="57"/>
  <c r="AN164" i="57" s="1"/>
  <c r="AG164" i="57"/>
  <c r="F166" i="58"/>
  <c r="AW162" i="55"/>
  <c r="D170" i="56"/>
  <c r="B171" i="56"/>
  <c r="AR174" i="46"/>
  <c r="AU174" i="46" s="1"/>
  <c r="S168" i="55"/>
  <c r="I169" i="55"/>
  <c r="AM163" i="57"/>
  <c r="Q176" i="46"/>
  <c r="AS164" i="56"/>
  <c r="Q165" i="57"/>
  <c r="D167" i="55"/>
  <c r="B168" i="55"/>
  <c r="AS163" i="55"/>
  <c r="AI165" i="58"/>
  <c r="AE165" i="58"/>
  <c r="AF165" i="58"/>
  <c r="AG165" i="58"/>
  <c r="AS165" i="58" s="1"/>
  <c r="AH165" i="58"/>
  <c r="AJ165" i="58"/>
  <c r="AT165" i="58" s="1"/>
  <c r="AK165" i="58"/>
  <c r="AC165" i="58"/>
  <c r="AD165" i="58"/>
  <c r="Q166" i="58"/>
  <c r="AN164" i="58"/>
  <c r="AT164" i="58"/>
  <c r="AU164" i="58" s="1"/>
  <c r="Y165" i="56"/>
  <c r="F165" i="56" s="1"/>
  <c r="Q166" i="47"/>
  <c r="I170" i="58"/>
  <c r="S169" i="58"/>
  <c r="AO174" i="46"/>
  <c r="B168" i="46"/>
  <c r="D167" i="46"/>
  <c r="F176" i="46"/>
  <c r="AN164" i="47"/>
  <c r="AW163" i="58"/>
  <c r="U165" i="55"/>
  <c r="AA165" i="55" s="1"/>
  <c r="J166" i="55"/>
  <c r="V166" i="55"/>
  <c r="W166" i="55" s="1"/>
  <c r="K166" i="55"/>
  <c r="A167" i="55"/>
  <c r="M166" i="55"/>
  <c r="Q166" i="55" s="1"/>
  <c r="X166" i="55"/>
  <c r="N166" i="55"/>
  <c r="R166" i="55" s="1"/>
  <c r="H166" i="55"/>
  <c r="G166" i="55"/>
  <c r="Z166" i="55"/>
  <c r="E166" i="55" s="1"/>
  <c r="G167" i="47"/>
  <c r="U166" i="47"/>
  <c r="AA166" i="47" s="1"/>
  <c r="H167" i="47"/>
  <c r="J167" i="47"/>
  <c r="V167" i="47"/>
  <c r="W167" i="47" s="1"/>
  <c r="K167" i="47"/>
  <c r="A168" i="47"/>
  <c r="N167" i="47"/>
  <c r="Z167" i="47"/>
  <c r="E167" i="47" s="1"/>
  <c r="M167" i="47"/>
  <c r="Q167" i="47" s="1"/>
  <c r="X167" i="47"/>
  <c r="AU163" i="57"/>
  <c r="N166" i="57"/>
  <c r="Z166" i="57"/>
  <c r="E166" i="57" s="1"/>
  <c r="G166" i="57"/>
  <c r="U165" i="57"/>
  <c r="AA165" i="57" s="1"/>
  <c r="H166" i="57"/>
  <c r="M166" i="57"/>
  <c r="Q166" i="57" s="1"/>
  <c r="X166" i="57"/>
  <c r="K166" i="57"/>
  <c r="A167" i="57"/>
  <c r="V166" i="57"/>
  <c r="W166" i="57" s="1"/>
  <c r="Y166" i="57" s="1"/>
  <c r="J166" i="57"/>
  <c r="S169" i="47"/>
  <c r="I170" i="47"/>
  <c r="AY163" i="57"/>
  <c r="AO163" i="57"/>
  <c r="Z177" i="46"/>
  <c r="E177" i="46" s="1"/>
  <c r="G177" i="46"/>
  <c r="U176" i="46"/>
  <c r="AA176" i="46" s="1"/>
  <c r="H177" i="46"/>
  <c r="J177" i="46"/>
  <c r="V177" i="46"/>
  <c r="W177" i="46" s="1"/>
  <c r="X177" i="46"/>
  <c r="A178" i="46"/>
  <c r="K177" i="46"/>
  <c r="M177" i="46"/>
  <c r="Q177" i="46" s="1"/>
  <c r="N177" i="46"/>
  <c r="R177" i="46" s="1"/>
  <c r="F165" i="57"/>
  <c r="AY163" i="55"/>
  <c r="AT163" i="55"/>
  <c r="R166" i="58"/>
  <c r="Y165" i="55"/>
  <c r="F165" i="55" s="1"/>
  <c r="I168" i="56"/>
  <c r="S167" i="56"/>
  <c r="Y166" i="47"/>
  <c r="F166" i="47" s="1"/>
  <c r="AS174" i="46"/>
  <c r="AU163" i="56"/>
  <c r="AO163" i="56"/>
  <c r="AP163" i="56" s="1"/>
  <c r="AE165" i="55" l="1"/>
  <c r="AF165" i="55"/>
  <c r="AS165" i="55" s="1"/>
  <c r="AG165" i="55"/>
  <c r="AH165" i="55"/>
  <c r="AI165" i="55"/>
  <c r="AD165" i="55"/>
  <c r="AM165" i="55" s="1"/>
  <c r="AC165" i="55"/>
  <c r="AJ165" i="55"/>
  <c r="AK165" i="55"/>
  <c r="AY165" i="55" s="1"/>
  <c r="AH165" i="56"/>
  <c r="AG165" i="56"/>
  <c r="AF165" i="56"/>
  <c r="AS165" i="56" s="1"/>
  <c r="AI165" i="56"/>
  <c r="AJ165" i="56"/>
  <c r="AO165" i="56" s="1"/>
  <c r="AK165" i="56"/>
  <c r="AC165" i="56"/>
  <c r="AE165" i="56"/>
  <c r="AD165" i="56"/>
  <c r="AC166" i="47"/>
  <c r="AK166" i="47"/>
  <c r="AD166" i="47"/>
  <c r="AR166" i="47" s="1"/>
  <c r="AF166" i="47"/>
  <c r="AG166" i="47"/>
  <c r="AI166" i="47"/>
  <c r="AJ166" i="47"/>
  <c r="AT166" i="47" s="1"/>
  <c r="AE166" i="47"/>
  <c r="AM166" i="47" s="1"/>
  <c r="AH166" i="47"/>
  <c r="K168" i="58"/>
  <c r="A169" i="58"/>
  <c r="U167" i="58"/>
  <c r="AA167" i="58" s="1"/>
  <c r="N168" i="58"/>
  <c r="Z168" i="58"/>
  <c r="E168" i="58" s="1"/>
  <c r="G168" i="58"/>
  <c r="H168" i="58"/>
  <c r="V168" i="58"/>
  <c r="W168" i="58" s="1"/>
  <c r="J168" i="58"/>
  <c r="X168" i="58"/>
  <c r="M168" i="58"/>
  <c r="Q168" i="58" s="1"/>
  <c r="M167" i="57"/>
  <c r="X167" i="57"/>
  <c r="N167" i="57"/>
  <c r="Z167" i="57"/>
  <c r="E167" i="57" s="1"/>
  <c r="G167" i="57"/>
  <c r="U166" i="57"/>
  <c r="AA166" i="57" s="1"/>
  <c r="H167" i="57"/>
  <c r="K167" i="57"/>
  <c r="A168" i="57"/>
  <c r="J167" i="57"/>
  <c r="V167" i="57"/>
  <c r="W167" i="57" s="1"/>
  <c r="Y167" i="57" s="1"/>
  <c r="Y167" i="47"/>
  <c r="Z178" i="46"/>
  <c r="E178" i="46" s="1"/>
  <c r="G178" i="46"/>
  <c r="U177" i="46"/>
  <c r="AA177" i="46" s="1"/>
  <c r="H178" i="46"/>
  <c r="J178" i="46"/>
  <c r="V178" i="46"/>
  <c r="W178" i="46" s="1"/>
  <c r="Y178" i="46" s="1"/>
  <c r="X178" i="46"/>
  <c r="A179" i="46"/>
  <c r="K178" i="46"/>
  <c r="M178" i="46"/>
  <c r="N178" i="46"/>
  <c r="R178" i="46" s="1"/>
  <c r="I171" i="58"/>
  <c r="S170" i="58"/>
  <c r="AO165" i="58"/>
  <c r="AY165" i="58"/>
  <c r="D168" i="55"/>
  <c r="B169" i="55"/>
  <c r="AS175" i="46"/>
  <c r="Y167" i="58"/>
  <c r="AS164" i="55"/>
  <c r="U166" i="55"/>
  <c r="AA166" i="55" s="1"/>
  <c r="H167" i="55"/>
  <c r="J167" i="55"/>
  <c r="V167" i="55"/>
  <c r="W167" i="55" s="1"/>
  <c r="Y167" i="55" s="1"/>
  <c r="K167" i="55"/>
  <c r="A168" i="55"/>
  <c r="M167" i="55"/>
  <c r="X167" i="55"/>
  <c r="G167" i="55"/>
  <c r="N167" i="55"/>
  <c r="R167" i="55" s="1"/>
  <c r="Z167" i="55"/>
  <c r="E167" i="55" s="1"/>
  <c r="AN165" i="58"/>
  <c r="B172" i="56"/>
  <c r="D171" i="56"/>
  <c r="AM164" i="57"/>
  <c r="AP164" i="58"/>
  <c r="AW164" i="58" s="1"/>
  <c r="AW174" i="46"/>
  <c r="AY165" i="47"/>
  <c r="AO165" i="47"/>
  <c r="B169" i="46"/>
  <c r="D168" i="46"/>
  <c r="AU164" i="57"/>
  <c r="AP175" i="46"/>
  <c r="F167" i="58"/>
  <c r="AP164" i="55"/>
  <c r="AT165" i="47"/>
  <c r="Y177" i="46"/>
  <c r="S170" i="47"/>
  <c r="I171" i="47"/>
  <c r="AW163" i="56"/>
  <c r="F167" i="47"/>
  <c r="AI165" i="57"/>
  <c r="AJ165" i="57"/>
  <c r="AT165" i="57" s="1"/>
  <c r="AC165" i="57"/>
  <c r="AK165" i="57"/>
  <c r="AD165" i="57"/>
  <c r="AR165" i="57" s="1"/>
  <c r="AU165" i="57" s="1"/>
  <c r="AE165" i="57"/>
  <c r="AH165" i="57"/>
  <c r="AN165" i="57" s="1"/>
  <c r="AF165" i="57"/>
  <c r="AG165" i="57"/>
  <c r="AS165" i="57" s="1"/>
  <c r="R167" i="47"/>
  <c r="F166" i="55"/>
  <c r="Y166" i="55"/>
  <c r="AY164" i="57"/>
  <c r="AO164" i="57"/>
  <c r="AY175" i="46"/>
  <c r="AP174" i="46"/>
  <c r="K167" i="56"/>
  <c r="A168" i="56"/>
  <c r="J167" i="56"/>
  <c r="V167" i="56"/>
  <c r="W167" i="56" s="1"/>
  <c r="M167" i="56"/>
  <c r="N167" i="56"/>
  <c r="R167" i="56" s="1"/>
  <c r="U166" i="56"/>
  <c r="AA166" i="56" s="1"/>
  <c r="H167" i="56"/>
  <c r="X167" i="56"/>
  <c r="G167" i="56"/>
  <c r="Z167" i="56"/>
  <c r="E167" i="56" s="1"/>
  <c r="R167" i="58"/>
  <c r="AW164" i="47"/>
  <c r="AR164" i="55"/>
  <c r="AU164" i="55" s="1"/>
  <c r="AW164" i="55" s="1"/>
  <c r="AU163" i="55"/>
  <c r="AW163" i="55" s="1"/>
  <c r="AN165" i="47"/>
  <c r="F166" i="57"/>
  <c r="Z168" i="47"/>
  <c r="E168" i="47" s="1"/>
  <c r="G168" i="47"/>
  <c r="J168" i="47"/>
  <c r="V168" i="47"/>
  <c r="W168" i="47" s="1"/>
  <c r="M168" i="47"/>
  <c r="X168" i="47"/>
  <c r="N168" i="47"/>
  <c r="U167" i="47"/>
  <c r="AA167" i="47" s="1"/>
  <c r="H168" i="47"/>
  <c r="A169" i="47"/>
  <c r="K168" i="47"/>
  <c r="AM165" i="58"/>
  <c r="AP165" i="58" s="1"/>
  <c r="AP163" i="57"/>
  <c r="AW163" i="57" s="1"/>
  <c r="AH166" i="58"/>
  <c r="AN166" i="58" s="1"/>
  <c r="AJ166" i="58"/>
  <c r="AK166" i="58"/>
  <c r="AC166" i="58"/>
  <c r="AD166" i="58"/>
  <c r="AR166" i="58" s="1"/>
  <c r="AE166" i="58"/>
  <c r="AF166" i="58"/>
  <c r="AG166" i="58"/>
  <c r="AS166" i="58" s="1"/>
  <c r="AI166" i="58"/>
  <c r="AR175" i="46"/>
  <c r="AU175" i="46" s="1"/>
  <c r="AW175" i="46" s="1"/>
  <c r="I169" i="57"/>
  <c r="S168" i="57"/>
  <c r="F166" i="56"/>
  <c r="AP164" i="47"/>
  <c r="R166" i="57"/>
  <c r="AR165" i="58"/>
  <c r="AU165" i="58" s="1"/>
  <c r="AW165" i="58" s="1"/>
  <c r="S169" i="55"/>
  <c r="I170" i="55"/>
  <c r="AS164" i="57"/>
  <c r="A172" i="54"/>
  <c r="H170" i="54"/>
  <c r="N170" i="54" s="1"/>
  <c r="K171" i="54"/>
  <c r="M171" i="54"/>
  <c r="E171" i="54" s="1"/>
  <c r="I171" i="54"/>
  <c r="J171" i="54" s="1"/>
  <c r="L171" i="54" s="1"/>
  <c r="D168" i="54"/>
  <c r="B169" i="54"/>
  <c r="AU164" i="56"/>
  <c r="AW164" i="56" s="1"/>
  <c r="AP165" i="47"/>
  <c r="AI176" i="46"/>
  <c r="AT176" i="46" s="1"/>
  <c r="AJ176" i="46"/>
  <c r="AC176" i="46"/>
  <c r="AK176" i="46"/>
  <c r="AD176" i="46"/>
  <c r="AM176" i="46" s="1"/>
  <c r="AE176" i="46"/>
  <c r="AG176" i="46"/>
  <c r="AF176" i="46"/>
  <c r="AS176" i="46" s="1"/>
  <c r="AH176" i="46"/>
  <c r="I169" i="56"/>
  <c r="S168" i="56"/>
  <c r="F177" i="46"/>
  <c r="L170" i="54"/>
  <c r="F170" i="54" s="1"/>
  <c r="P170" i="54" s="1"/>
  <c r="Q166" i="56"/>
  <c r="AU165" i="47"/>
  <c r="G168" i="55" l="1"/>
  <c r="U167" i="55"/>
  <c r="AA167" i="55" s="1"/>
  <c r="H168" i="55"/>
  <c r="J168" i="55"/>
  <c r="V168" i="55"/>
  <c r="W168" i="55" s="1"/>
  <c r="Y168" i="55" s="1"/>
  <c r="K168" i="55"/>
  <c r="A169" i="55"/>
  <c r="X168" i="55"/>
  <c r="M168" i="55"/>
  <c r="Q168" i="55" s="1"/>
  <c r="N168" i="55"/>
  <c r="R168" i="55" s="1"/>
  <c r="Z168" i="55"/>
  <c r="E168" i="55" s="1"/>
  <c r="I172" i="54"/>
  <c r="J172" i="54" s="1"/>
  <c r="H171" i="54"/>
  <c r="N171" i="54" s="1"/>
  <c r="K172" i="54"/>
  <c r="M172" i="54"/>
  <c r="E172" i="54" s="1"/>
  <c r="A173" i="54"/>
  <c r="AW165" i="47"/>
  <c r="AY166" i="58"/>
  <c r="AO166" i="58"/>
  <c r="D169" i="54"/>
  <c r="B170" i="54"/>
  <c r="S170" i="55"/>
  <c r="I171" i="55"/>
  <c r="AT166" i="58"/>
  <c r="R168" i="47"/>
  <c r="AJ167" i="47"/>
  <c r="AT167" i="47" s="1"/>
  <c r="AC167" i="47"/>
  <c r="AK167" i="47"/>
  <c r="AE167" i="47"/>
  <c r="AF167" i="47"/>
  <c r="AH167" i="47"/>
  <c r="AN167" i="47" s="1"/>
  <c r="AI167" i="47"/>
  <c r="AD167" i="47"/>
  <c r="AR167" i="47" s="1"/>
  <c r="AG167" i="47"/>
  <c r="AP164" i="57"/>
  <c r="Q167" i="55"/>
  <c r="S171" i="58"/>
  <c r="I172" i="58"/>
  <c r="K168" i="57"/>
  <c r="A169" i="57"/>
  <c r="M168" i="57"/>
  <c r="Q168" i="57" s="1"/>
  <c r="X168" i="57"/>
  <c r="N168" i="57"/>
  <c r="Z168" i="57"/>
  <c r="E168" i="57" s="1"/>
  <c r="G168" i="57"/>
  <c r="J168" i="57"/>
  <c r="V168" i="57"/>
  <c r="W168" i="57" s="1"/>
  <c r="Y168" i="57" s="1"/>
  <c r="U167" i="57"/>
  <c r="AA167" i="57" s="1"/>
  <c r="H168" i="57"/>
  <c r="Q167" i="57"/>
  <c r="R168" i="58"/>
  <c r="AS166" i="47"/>
  <c r="AY165" i="56"/>
  <c r="AR165" i="55"/>
  <c r="AI177" i="46"/>
  <c r="AT177" i="46" s="1"/>
  <c r="AJ177" i="46"/>
  <c r="AC177" i="46"/>
  <c r="AR177" i="46" s="1"/>
  <c r="AK177" i="46"/>
  <c r="AD177" i="46"/>
  <c r="AE177" i="46"/>
  <c r="AG177" i="46"/>
  <c r="AF177" i="46"/>
  <c r="AH177" i="46"/>
  <c r="Q168" i="47"/>
  <c r="AM165" i="57"/>
  <c r="AP165" i="57" s="1"/>
  <c r="AW165" i="57" s="1"/>
  <c r="I172" i="47"/>
  <c r="S171" i="47"/>
  <c r="B173" i="56"/>
  <c r="D172" i="56"/>
  <c r="Q178" i="46"/>
  <c r="J169" i="58"/>
  <c r="H169" i="58"/>
  <c r="K169" i="58"/>
  <c r="X169" i="58"/>
  <c r="M169" i="58"/>
  <c r="U168" i="58"/>
  <c r="AA168" i="58" s="1"/>
  <c r="N169" i="58"/>
  <c r="Z169" i="58"/>
  <c r="E169" i="58" s="1"/>
  <c r="A170" i="58"/>
  <c r="G169" i="58"/>
  <c r="V169" i="58"/>
  <c r="W169" i="58" s="1"/>
  <c r="Y169" i="58" s="1"/>
  <c r="AU166" i="47"/>
  <c r="AT165" i="56"/>
  <c r="AT165" i="55"/>
  <c r="AY176" i="46"/>
  <c r="AR176" i="46"/>
  <c r="AU176" i="46" s="1"/>
  <c r="Q167" i="56"/>
  <c r="B170" i="46"/>
  <c r="D169" i="46"/>
  <c r="B170" i="55"/>
  <c r="D169" i="55"/>
  <c r="F178" i="46"/>
  <c r="AO166" i="47"/>
  <c r="AY166" i="47"/>
  <c r="F171" i="54"/>
  <c r="P171" i="54" s="1"/>
  <c r="Y168" i="47"/>
  <c r="S169" i="56"/>
  <c r="I170" i="56"/>
  <c r="AO176" i="46"/>
  <c r="AM166" i="58"/>
  <c r="AP166" i="58" s="1"/>
  <c r="Y167" i="56"/>
  <c r="AY165" i="57"/>
  <c r="AO165" i="57"/>
  <c r="F167" i="55"/>
  <c r="Z179" i="46"/>
  <c r="E179" i="46" s="1"/>
  <c r="G179" i="46"/>
  <c r="U178" i="46"/>
  <c r="AA178" i="46" s="1"/>
  <c r="H179" i="46"/>
  <c r="J179" i="46"/>
  <c r="V179" i="46"/>
  <c r="W179" i="46" s="1"/>
  <c r="Y179" i="46" s="1"/>
  <c r="X179" i="46"/>
  <c r="A180" i="46"/>
  <c r="K179" i="46"/>
  <c r="M179" i="46"/>
  <c r="Q179" i="46" s="1"/>
  <c r="N179" i="46"/>
  <c r="Y168" i="58"/>
  <c r="F168" i="58" s="1"/>
  <c r="AN166" i="47"/>
  <c r="AN165" i="56"/>
  <c r="AN165" i="55"/>
  <c r="AP165" i="55" s="1"/>
  <c r="N169" i="47"/>
  <c r="Z169" i="47"/>
  <c r="E169" i="47" s="1"/>
  <c r="U168" i="47"/>
  <c r="AA168" i="47" s="1"/>
  <c r="H169" i="47"/>
  <c r="K169" i="47"/>
  <c r="A170" i="47"/>
  <c r="M169" i="47"/>
  <c r="X169" i="47"/>
  <c r="V169" i="47"/>
  <c r="W169" i="47" s="1"/>
  <c r="Y169" i="47" s="1"/>
  <c r="G169" i="47"/>
  <c r="J169" i="47"/>
  <c r="F167" i="56"/>
  <c r="AD166" i="55"/>
  <c r="AM166" i="55" s="1"/>
  <c r="AE166" i="55"/>
  <c r="AF166" i="55"/>
  <c r="AS166" i="55" s="1"/>
  <c r="AG166" i="55"/>
  <c r="AH166" i="55"/>
  <c r="AC166" i="55"/>
  <c r="AK166" i="55"/>
  <c r="AI166" i="55"/>
  <c r="AJ166" i="55"/>
  <c r="AO166" i="55" s="1"/>
  <c r="F167" i="57"/>
  <c r="AP166" i="47"/>
  <c r="AM165" i="56"/>
  <c r="AW164" i="57"/>
  <c r="AU166" i="58"/>
  <c r="F168" i="47"/>
  <c r="J168" i="56"/>
  <c r="V168" i="56"/>
  <c r="W168" i="56" s="1"/>
  <c r="M168" i="56"/>
  <c r="N168" i="56"/>
  <c r="G168" i="56"/>
  <c r="K168" i="56"/>
  <c r="A169" i="56"/>
  <c r="U167" i="56"/>
  <c r="AA167" i="56" s="1"/>
  <c r="H168" i="56"/>
  <c r="X168" i="56"/>
  <c r="Z168" i="56"/>
  <c r="E168" i="56" s="1"/>
  <c r="R167" i="57"/>
  <c r="AG166" i="56"/>
  <c r="AF166" i="56"/>
  <c r="AS166" i="56" s="1"/>
  <c r="AI166" i="56"/>
  <c r="AJ166" i="56"/>
  <c r="AK166" i="56"/>
  <c r="AY166" i="56" s="1"/>
  <c r="AC166" i="56"/>
  <c r="AR166" i="56" s="1"/>
  <c r="AD166" i="56"/>
  <c r="AH166" i="56"/>
  <c r="AE166" i="56"/>
  <c r="AN176" i="46"/>
  <c r="AP176" i="46" s="1"/>
  <c r="I170" i="57"/>
  <c r="S169" i="57"/>
  <c r="AH166" i="57"/>
  <c r="AN166" i="57" s="1"/>
  <c r="AI166" i="57"/>
  <c r="AJ166" i="57"/>
  <c r="AC166" i="57"/>
  <c r="AK166" i="57"/>
  <c r="AD166" i="57"/>
  <c r="AR166" i="57" s="1"/>
  <c r="AG166" i="57"/>
  <c r="AE166" i="57"/>
  <c r="AF166" i="57"/>
  <c r="AG167" i="58"/>
  <c r="AS167" i="58" s="1"/>
  <c r="AE167" i="58"/>
  <c r="AF167" i="58"/>
  <c r="AH167" i="58"/>
  <c r="AI167" i="58"/>
  <c r="AJ167" i="58"/>
  <c r="AK167" i="58"/>
  <c r="AC167" i="58"/>
  <c r="AD167" i="58"/>
  <c r="AR167" i="58" s="1"/>
  <c r="AR165" i="56"/>
  <c r="AU165" i="56" s="1"/>
  <c r="AO165" i="55"/>
  <c r="AF168" i="58" l="1"/>
  <c r="AJ168" i="58"/>
  <c r="AK168" i="58"/>
  <c r="AC168" i="58"/>
  <c r="AD168" i="58"/>
  <c r="AR168" i="58" s="1"/>
  <c r="AE168" i="58"/>
  <c r="AM168" i="58" s="1"/>
  <c r="AG168" i="58"/>
  <c r="AS168" i="58" s="1"/>
  <c r="AH168" i="58"/>
  <c r="AN168" i="58" s="1"/>
  <c r="AI168" i="58"/>
  <c r="Y168" i="56"/>
  <c r="R168" i="56"/>
  <c r="Q169" i="47"/>
  <c r="B171" i="46"/>
  <c r="D170" i="46"/>
  <c r="AM167" i="58"/>
  <c r="AT166" i="57"/>
  <c r="AM166" i="56"/>
  <c r="F168" i="56"/>
  <c r="Q168" i="56"/>
  <c r="AG167" i="57"/>
  <c r="AS167" i="57" s="1"/>
  <c r="AH167" i="57"/>
  <c r="AI167" i="57"/>
  <c r="AJ167" i="57"/>
  <c r="AC167" i="57"/>
  <c r="AK167" i="57"/>
  <c r="AF167" i="57"/>
  <c r="AD167" i="57"/>
  <c r="AR167" i="57" s="1"/>
  <c r="AE167" i="57"/>
  <c r="AM167" i="57" s="1"/>
  <c r="M170" i="47"/>
  <c r="Q170" i="47" s="1"/>
  <c r="X170" i="47"/>
  <c r="N170" i="47"/>
  <c r="G170" i="47"/>
  <c r="U169" i="47"/>
  <c r="AA169" i="47" s="1"/>
  <c r="H170" i="47"/>
  <c r="J170" i="47"/>
  <c r="V170" i="47"/>
  <c r="W170" i="47" s="1"/>
  <c r="K170" i="47"/>
  <c r="A171" i="47"/>
  <c r="Z170" i="47"/>
  <c r="E170" i="47" s="1"/>
  <c r="AO177" i="46"/>
  <c r="J169" i="57"/>
  <c r="V169" i="57"/>
  <c r="W169" i="57" s="1"/>
  <c r="K169" i="57"/>
  <c r="A170" i="57"/>
  <c r="M169" i="57"/>
  <c r="Q169" i="57" s="1"/>
  <c r="X169" i="57"/>
  <c r="N169" i="57"/>
  <c r="R169" i="57" s="1"/>
  <c r="Z169" i="57"/>
  <c r="E169" i="57" s="1"/>
  <c r="G169" i="57"/>
  <c r="U168" i="57"/>
  <c r="AA168" i="57" s="1"/>
  <c r="H169" i="57"/>
  <c r="A174" i="54"/>
  <c r="I173" i="54"/>
  <c r="J173" i="54" s="1"/>
  <c r="L173" i="54" s="1"/>
  <c r="M173" i="54"/>
  <c r="E173" i="54" s="1"/>
  <c r="F173" i="54" s="1"/>
  <c r="P173" i="54" s="1"/>
  <c r="K173" i="54"/>
  <c r="H172" i="54"/>
  <c r="N172" i="54" s="1"/>
  <c r="U169" i="58"/>
  <c r="AA169" i="58" s="1"/>
  <c r="N170" i="58"/>
  <c r="Z170" i="58"/>
  <c r="E170" i="58" s="1"/>
  <c r="A171" i="58"/>
  <c r="G170" i="58"/>
  <c r="H170" i="58"/>
  <c r="V170" i="58"/>
  <c r="W170" i="58" s="1"/>
  <c r="Y170" i="58" s="1"/>
  <c r="J170" i="58"/>
  <c r="K170" i="58"/>
  <c r="X170" i="58"/>
  <c r="M170" i="58"/>
  <c r="S171" i="55"/>
  <c r="I172" i="55"/>
  <c r="AT166" i="55"/>
  <c r="AF167" i="56"/>
  <c r="AE167" i="56"/>
  <c r="AJ167" i="56"/>
  <c r="AK167" i="56"/>
  <c r="AC167" i="56"/>
  <c r="AD167" i="56"/>
  <c r="AM167" i="56" s="1"/>
  <c r="AG167" i="56"/>
  <c r="AN167" i="56" s="1"/>
  <c r="AI167" i="56"/>
  <c r="AT167" i="56" s="1"/>
  <c r="AH167" i="56"/>
  <c r="R179" i="46"/>
  <c r="F169" i="58"/>
  <c r="AS177" i="46"/>
  <c r="AU165" i="55"/>
  <c r="AW165" i="55" s="1"/>
  <c r="I173" i="58"/>
  <c r="S172" i="58"/>
  <c r="F172" i="54"/>
  <c r="P172" i="54" s="1"/>
  <c r="AO167" i="58"/>
  <c r="AY167" i="58"/>
  <c r="AO166" i="56"/>
  <c r="AI168" i="47"/>
  <c r="AJ168" i="47"/>
  <c r="AT168" i="47" s="1"/>
  <c r="AD168" i="47"/>
  <c r="AR168" i="47" s="1"/>
  <c r="AE168" i="47"/>
  <c r="AG168" i="47"/>
  <c r="AS168" i="47" s="1"/>
  <c r="AH168" i="47"/>
  <c r="AC168" i="47"/>
  <c r="AF168" i="47"/>
  <c r="AK168" i="47"/>
  <c r="AY166" i="55"/>
  <c r="S170" i="56"/>
  <c r="I171" i="56"/>
  <c r="AI178" i="46"/>
  <c r="AT178" i="46" s="1"/>
  <c r="AJ178" i="46"/>
  <c r="AO178" i="46" s="1"/>
  <c r="AC178" i="46"/>
  <c r="AK178" i="46"/>
  <c r="AD178" i="46"/>
  <c r="AE178" i="46"/>
  <c r="AG178" i="46"/>
  <c r="AF178" i="46"/>
  <c r="AH178" i="46"/>
  <c r="R169" i="58"/>
  <c r="AN177" i="46"/>
  <c r="AM167" i="47"/>
  <c r="D170" i="54"/>
  <c r="B171" i="54"/>
  <c r="AU167" i="58"/>
  <c r="G169" i="55"/>
  <c r="U168" i="55"/>
  <c r="AA168" i="55" s="1"/>
  <c r="H169" i="55"/>
  <c r="J169" i="55"/>
  <c r="V169" i="55"/>
  <c r="W169" i="55" s="1"/>
  <c r="N169" i="55"/>
  <c r="K169" i="55"/>
  <c r="A170" i="55"/>
  <c r="M169" i="55"/>
  <c r="Q169" i="55" s="1"/>
  <c r="X169" i="55"/>
  <c r="Z169" i="55"/>
  <c r="E169" i="55" s="1"/>
  <c r="AM166" i="57"/>
  <c r="AT167" i="58"/>
  <c r="AS166" i="57"/>
  <c r="AU166" i="57" s="1"/>
  <c r="I171" i="57"/>
  <c r="S170" i="57"/>
  <c r="AT166" i="56"/>
  <c r="U168" i="56"/>
  <c r="AA168" i="56" s="1"/>
  <c r="H169" i="56"/>
  <c r="N169" i="56"/>
  <c r="V169" i="56"/>
  <c r="W169" i="56" s="1"/>
  <c r="G169" i="56"/>
  <c r="J169" i="56"/>
  <c r="X169" i="56"/>
  <c r="M169" i="56"/>
  <c r="Q169" i="56" s="1"/>
  <c r="K169" i="56"/>
  <c r="A170" i="56"/>
  <c r="Z169" i="56"/>
  <c r="E169" i="56" s="1"/>
  <c r="AW166" i="58"/>
  <c r="AR166" i="55"/>
  <c r="F169" i="47"/>
  <c r="F179" i="46"/>
  <c r="D173" i="56"/>
  <c r="B174" i="56"/>
  <c r="F168" i="57"/>
  <c r="AY167" i="47"/>
  <c r="AO167" i="47"/>
  <c r="L172" i="54"/>
  <c r="R169" i="47"/>
  <c r="Z180" i="46"/>
  <c r="E180" i="46" s="1"/>
  <c r="G180" i="46"/>
  <c r="U179" i="46"/>
  <c r="AA179" i="46" s="1"/>
  <c r="H180" i="46"/>
  <c r="J180" i="46"/>
  <c r="V180" i="46"/>
  <c r="W180" i="46" s="1"/>
  <c r="X180" i="46"/>
  <c r="A181" i="46"/>
  <c r="K180" i="46"/>
  <c r="M180" i="46"/>
  <c r="Q180" i="46" s="1"/>
  <c r="N180" i="46"/>
  <c r="R180" i="46" s="1"/>
  <c r="AC167" i="55"/>
  <c r="AR167" i="55" s="1"/>
  <c r="AK167" i="55"/>
  <c r="AD167" i="55"/>
  <c r="AE167" i="55"/>
  <c r="AF167" i="55"/>
  <c r="AG167" i="55"/>
  <c r="AJ167" i="55"/>
  <c r="AO167" i="55" s="1"/>
  <c r="AH167" i="55"/>
  <c r="AI167" i="55"/>
  <c r="AT167" i="55" s="1"/>
  <c r="D170" i="55"/>
  <c r="B171" i="55"/>
  <c r="Q169" i="58"/>
  <c r="AM177" i="46"/>
  <c r="AP177" i="46" s="1"/>
  <c r="R168" i="57"/>
  <c r="F168" i="55"/>
  <c r="AU166" i="56"/>
  <c r="AW176" i="46"/>
  <c r="AN167" i="58"/>
  <c r="AY166" i="57"/>
  <c r="AO166" i="57"/>
  <c r="AN166" i="56"/>
  <c r="AP165" i="56"/>
  <c r="AW165" i="56" s="1"/>
  <c r="AN166" i="55"/>
  <c r="AP166" i="55" s="1"/>
  <c r="AW166" i="47"/>
  <c r="I173" i="47"/>
  <c r="S172" i="47"/>
  <c r="AY177" i="46"/>
  <c r="AS167" i="47"/>
  <c r="AU177" i="46"/>
  <c r="AW177" i="46" s="1"/>
  <c r="AU167" i="47"/>
  <c r="K171" i="47" l="1"/>
  <c r="A172" i="47"/>
  <c r="M171" i="47"/>
  <c r="X171" i="47"/>
  <c r="Z171" i="47"/>
  <c r="E171" i="47" s="1"/>
  <c r="G171" i="47"/>
  <c r="J171" i="47"/>
  <c r="V171" i="47"/>
  <c r="W171" i="47" s="1"/>
  <c r="U170" i="47"/>
  <c r="AA170" i="47" s="1"/>
  <c r="H171" i="47"/>
  <c r="N171" i="47"/>
  <c r="R171" i="47" s="1"/>
  <c r="AJ168" i="55"/>
  <c r="AC168" i="55"/>
  <c r="AR168" i="55" s="1"/>
  <c r="AK168" i="55"/>
  <c r="AY168" i="55" s="1"/>
  <c r="AD168" i="55"/>
  <c r="AE168" i="55"/>
  <c r="AF168" i="55"/>
  <c r="AI168" i="55"/>
  <c r="AG168" i="55"/>
  <c r="AH168" i="55"/>
  <c r="AS178" i="46"/>
  <c r="I172" i="56"/>
  <c r="S171" i="56"/>
  <c r="AM168" i="47"/>
  <c r="I173" i="55"/>
  <c r="S172" i="55"/>
  <c r="AN167" i="57"/>
  <c r="AP167" i="57" s="1"/>
  <c r="B172" i="46"/>
  <c r="D171" i="46"/>
  <c r="AI179" i="46"/>
  <c r="AT179" i="46" s="1"/>
  <c r="AJ179" i="46"/>
  <c r="AC179" i="46"/>
  <c r="AK179" i="46"/>
  <c r="AD179" i="46"/>
  <c r="AE179" i="46"/>
  <c r="AG179" i="46"/>
  <c r="AF179" i="46"/>
  <c r="AH179" i="46"/>
  <c r="AU168" i="47"/>
  <c r="I174" i="58"/>
  <c r="S173" i="58"/>
  <c r="I174" i="54"/>
  <c r="J174" i="54" s="1"/>
  <c r="L174" i="54" s="1"/>
  <c r="H173" i="54"/>
  <c r="N173" i="54" s="1"/>
  <c r="K174" i="54"/>
  <c r="M174" i="54"/>
  <c r="E174" i="54" s="1"/>
  <c r="F174" i="54" s="1"/>
  <c r="P174" i="54" s="1"/>
  <c r="A175" i="54"/>
  <c r="Z181" i="46"/>
  <c r="E181" i="46" s="1"/>
  <c r="G181" i="46"/>
  <c r="U180" i="46"/>
  <c r="AA180" i="46" s="1"/>
  <c r="H181" i="46"/>
  <c r="J181" i="46"/>
  <c r="V181" i="46"/>
  <c r="W181" i="46" s="1"/>
  <c r="Y181" i="46" s="1"/>
  <c r="X181" i="46"/>
  <c r="A182" i="46"/>
  <c r="K181" i="46"/>
  <c r="M181" i="46"/>
  <c r="Q181" i="46" s="1"/>
  <c r="N181" i="46"/>
  <c r="AH169" i="47"/>
  <c r="AN169" i="47" s="1"/>
  <c r="AI169" i="47"/>
  <c r="AC169" i="47"/>
  <c r="AK169" i="47"/>
  <c r="AD169" i="47"/>
  <c r="AF169" i="47"/>
  <c r="AG169" i="47"/>
  <c r="AS169" i="47" s="1"/>
  <c r="AE169" i="47"/>
  <c r="AM169" i="47" s="1"/>
  <c r="AJ169" i="47"/>
  <c r="AT169" i="47" s="1"/>
  <c r="S171" i="57"/>
  <c r="I172" i="57"/>
  <c r="D171" i="54"/>
  <c r="B172" i="54"/>
  <c r="AR167" i="56"/>
  <c r="Q170" i="58"/>
  <c r="F170" i="58"/>
  <c r="J170" i="57"/>
  <c r="V170" i="57"/>
  <c r="W170" i="57" s="1"/>
  <c r="K170" i="57"/>
  <c r="A171" i="57"/>
  <c r="M170" i="57"/>
  <c r="X170" i="57"/>
  <c r="N170" i="57"/>
  <c r="U169" i="57"/>
  <c r="AA169" i="57" s="1"/>
  <c r="H170" i="57"/>
  <c r="G170" i="57"/>
  <c r="Z170" i="57"/>
  <c r="E170" i="57" s="1"/>
  <c r="AU166" i="55"/>
  <c r="AW166" i="55" s="1"/>
  <c r="R169" i="55"/>
  <c r="AM178" i="46"/>
  <c r="AY168" i="47"/>
  <c r="AO168" i="47"/>
  <c r="AY167" i="56"/>
  <c r="R170" i="58"/>
  <c r="Y169" i="57"/>
  <c r="AE168" i="56"/>
  <c r="AD168" i="56"/>
  <c r="AM168" i="56" s="1"/>
  <c r="AK168" i="56"/>
  <c r="AY168" i="56" s="1"/>
  <c r="AC168" i="56"/>
  <c r="AR168" i="56" s="1"/>
  <c r="AF168" i="56"/>
  <c r="AG168" i="56"/>
  <c r="AN168" i="56" s="1"/>
  <c r="AH168" i="56"/>
  <c r="AJ168" i="56"/>
  <c r="AI168" i="56"/>
  <c r="AW166" i="56"/>
  <c r="F180" i="46"/>
  <c r="AN178" i="46"/>
  <c r="Y170" i="47"/>
  <c r="F170" i="47" s="1"/>
  <c r="AM167" i="55"/>
  <c r="Y180" i="46"/>
  <c r="Y169" i="56"/>
  <c r="Y169" i="55"/>
  <c r="AP167" i="47"/>
  <c r="AW167" i="47" s="1"/>
  <c r="AY178" i="46"/>
  <c r="AE169" i="58"/>
  <c r="AF169" i="58"/>
  <c r="AG169" i="58"/>
  <c r="AH169" i="58"/>
  <c r="AN169" i="58" s="1"/>
  <c r="AI169" i="58"/>
  <c r="AJ169" i="58"/>
  <c r="AT169" i="58" s="1"/>
  <c r="AK169" i="58"/>
  <c r="AC169" i="58"/>
  <c r="AD169" i="58"/>
  <c r="AO167" i="56"/>
  <c r="AP167" i="56" s="1"/>
  <c r="AO167" i="57"/>
  <c r="AY167" i="57"/>
  <c r="AP166" i="56"/>
  <c r="AO168" i="58"/>
  <c r="AY168" i="58"/>
  <c r="AN167" i="55"/>
  <c r="N170" i="55"/>
  <c r="G170" i="55"/>
  <c r="U169" i="55"/>
  <c r="AA169" i="55" s="1"/>
  <c r="H170" i="55"/>
  <c r="M170" i="55"/>
  <c r="X170" i="55"/>
  <c r="J170" i="55"/>
  <c r="K170" i="55"/>
  <c r="A171" i="55"/>
  <c r="V170" i="55"/>
  <c r="W170" i="55" s="1"/>
  <c r="Y170" i="55" s="1"/>
  <c r="Z170" i="55"/>
  <c r="E170" i="55" s="1"/>
  <c r="U170" i="58"/>
  <c r="AA170" i="58" s="1"/>
  <c r="H171" i="58"/>
  <c r="V171" i="58"/>
  <c r="W171" i="58" s="1"/>
  <c r="Y171" i="58" s="1"/>
  <c r="J171" i="58"/>
  <c r="K171" i="58"/>
  <c r="X171" i="58"/>
  <c r="M171" i="58"/>
  <c r="Q171" i="58" s="1"/>
  <c r="N171" i="58"/>
  <c r="Z171" i="58"/>
  <c r="E171" i="58" s="1"/>
  <c r="A172" i="58"/>
  <c r="G171" i="58"/>
  <c r="AP168" i="58"/>
  <c r="AS167" i="55"/>
  <c r="AU167" i="55" s="1"/>
  <c r="D171" i="55"/>
  <c r="B172" i="55"/>
  <c r="I174" i="47"/>
  <c r="S173" i="47"/>
  <c r="AY167" i="55"/>
  <c r="F169" i="56"/>
  <c r="R169" i="56"/>
  <c r="AP166" i="57"/>
  <c r="AW166" i="57" s="1"/>
  <c r="AR178" i="46"/>
  <c r="AU178" i="46" s="1"/>
  <c r="F169" i="57"/>
  <c r="AT168" i="58"/>
  <c r="AU168" i="58" s="1"/>
  <c r="AW168" i="58" s="1"/>
  <c r="D174" i="56"/>
  <c r="B175" i="56"/>
  <c r="AF168" i="57"/>
  <c r="AG168" i="57"/>
  <c r="AS168" i="57" s="1"/>
  <c r="AH168" i="57"/>
  <c r="AI168" i="57"/>
  <c r="AJ168" i="57"/>
  <c r="AE168" i="57"/>
  <c r="AM168" i="57" s="1"/>
  <c r="AD168" i="57"/>
  <c r="AK168" i="57"/>
  <c r="AC168" i="57"/>
  <c r="U169" i="56"/>
  <c r="AA169" i="56" s="1"/>
  <c r="H170" i="56"/>
  <c r="G170" i="56"/>
  <c r="V170" i="56"/>
  <c r="W170" i="56" s="1"/>
  <c r="J170" i="56"/>
  <c r="X170" i="56"/>
  <c r="K170" i="56"/>
  <c r="A171" i="56"/>
  <c r="N170" i="56"/>
  <c r="R170" i="56" s="1"/>
  <c r="M170" i="56"/>
  <c r="Z170" i="56"/>
  <c r="E170" i="56" s="1"/>
  <c r="F169" i="55"/>
  <c r="AN168" i="47"/>
  <c r="AS167" i="56"/>
  <c r="R170" i="47"/>
  <c r="AT167" i="57"/>
  <c r="AU167" i="57" s="1"/>
  <c r="AW167" i="57" s="1"/>
  <c r="AP167" i="58"/>
  <c r="AW167" i="58" s="1"/>
  <c r="AG170" i="47" l="1"/>
  <c r="AH170" i="47"/>
  <c r="AN170" i="47" s="1"/>
  <c r="AJ170" i="47"/>
  <c r="AT170" i="47" s="1"/>
  <c r="AC170" i="47"/>
  <c r="AK170" i="47"/>
  <c r="AE170" i="47"/>
  <c r="AM170" i="47" s="1"/>
  <c r="AF170" i="47"/>
  <c r="AI170" i="47"/>
  <c r="AD170" i="47"/>
  <c r="S172" i="57"/>
  <c r="I173" i="57"/>
  <c r="I173" i="56"/>
  <c r="S172" i="56"/>
  <c r="Q170" i="56"/>
  <c r="AN168" i="57"/>
  <c r="AP168" i="57" s="1"/>
  <c r="M171" i="55"/>
  <c r="X171" i="55"/>
  <c r="N171" i="55"/>
  <c r="G171" i="55"/>
  <c r="U170" i="55"/>
  <c r="AA170" i="55" s="1"/>
  <c r="H171" i="55"/>
  <c r="K171" i="55"/>
  <c r="A172" i="55"/>
  <c r="J171" i="55"/>
  <c r="V171" i="55"/>
  <c r="W171" i="55" s="1"/>
  <c r="Y171" i="55" s="1"/>
  <c r="Z171" i="55"/>
  <c r="E171" i="55" s="1"/>
  <c r="F171" i="55" s="1"/>
  <c r="R170" i="55"/>
  <c r="AR169" i="58"/>
  <c r="AU169" i="58" s="1"/>
  <c r="AM169" i="58"/>
  <c r="AP169" i="58" s="1"/>
  <c r="AS168" i="56"/>
  <c r="AU168" i="56" s="1"/>
  <c r="AS179" i="46"/>
  <c r="D172" i="55"/>
  <c r="B173" i="55"/>
  <c r="G171" i="56"/>
  <c r="U170" i="56"/>
  <c r="AA170" i="56" s="1"/>
  <c r="H171" i="56"/>
  <c r="V171" i="56"/>
  <c r="W171" i="56" s="1"/>
  <c r="Y171" i="56" s="1"/>
  <c r="J171" i="56"/>
  <c r="X171" i="56"/>
  <c r="K171" i="56"/>
  <c r="A172" i="56"/>
  <c r="M171" i="56"/>
  <c r="Q171" i="56" s="1"/>
  <c r="N171" i="56"/>
  <c r="Z171" i="56"/>
  <c r="E171" i="56" s="1"/>
  <c r="F171" i="56" s="1"/>
  <c r="AY169" i="58"/>
  <c r="AO169" i="58"/>
  <c r="AI180" i="46"/>
  <c r="AJ180" i="46"/>
  <c r="AC180" i="46"/>
  <c r="AK180" i="46"/>
  <c r="AD180" i="46"/>
  <c r="AE180" i="46"/>
  <c r="AG180" i="46"/>
  <c r="AN180" i="46" s="1"/>
  <c r="AF180" i="46"/>
  <c r="AH180" i="46"/>
  <c r="AP178" i="46"/>
  <c r="AW178" i="46" s="1"/>
  <c r="AD170" i="58"/>
  <c r="AJ170" i="58"/>
  <c r="AT170" i="58" s="1"/>
  <c r="AK170" i="58"/>
  <c r="AC170" i="58"/>
  <c r="AE170" i="58"/>
  <c r="AM170" i="58" s="1"/>
  <c r="AF170" i="58"/>
  <c r="AG170" i="58"/>
  <c r="AS170" i="58" s="1"/>
  <c r="AH170" i="58"/>
  <c r="AN170" i="58" s="1"/>
  <c r="AI170" i="58"/>
  <c r="R181" i="46"/>
  <c r="AN168" i="55"/>
  <c r="Q170" i="57"/>
  <c r="AM179" i="46"/>
  <c r="AT168" i="55"/>
  <c r="Q171" i="47"/>
  <c r="B173" i="46"/>
  <c r="D172" i="46"/>
  <c r="AD169" i="56"/>
  <c r="AC169" i="56"/>
  <c r="AK169" i="56"/>
  <c r="AE169" i="56"/>
  <c r="AF169" i="56"/>
  <c r="AG169" i="56"/>
  <c r="AH169" i="56"/>
  <c r="AI169" i="56"/>
  <c r="AT169" i="56" s="1"/>
  <c r="AJ169" i="56"/>
  <c r="AO169" i="56" s="1"/>
  <c r="AR168" i="57"/>
  <c r="D175" i="56"/>
  <c r="B176" i="56"/>
  <c r="G172" i="58"/>
  <c r="N172" i="58"/>
  <c r="R172" i="58" s="1"/>
  <c r="Z172" i="58"/>
  <c r="E172" i="58" s="1"/>
  <c r="A173" i="58"/>
  <c r="H172" i="58"/>
  <c r="V172" i="58"/>
  <c r="W172" i="58" s="1"/>
  <c r="J172" i="58"/>
  <c r="K172" i="58"/>
  <c r="X172" i="58"/>
  <c r="U171" i="58"/>
  <c r="AA171" i="58" s="1"/>
  <c r="M172" i="58"/>
  <c r="Q172" i="58" s="1"/>
  <c r="Q170" i="55"/>
  <c r="AT168" i="56"/>
  <c r="U170" i="57"/>
  <c r="AA170" i="57" s="1"/>
  <c r="H171" i="57"/>
  <c r="J171" i="57"/>
  <c r="V171" i="57"/>
  <c r="W171" i="57" s="1"/>
  <c r="K171" i="57"/>
  <c r="A172" i="57"/>
  <c r="M171" i="57"/>
  <c r="Q171" i="57" s="1"/>
  <c r="X171" i="57"/>
  <c r="G171" i="57"/>
  <c r="N171" i="57"/>
  <c r="Z171" i="57"/>
  <c r="E171" i="57" s="1"/>
  <c r="AU167" i="56"/>
  <c r="AW167" i="56" s="1"/>
  <c r="F181" i="46"/>
  <c r="I175" i="58"/>
  <c r="S174" i="58"/>
  <c r="AY179" i="46"/>
  <c r="I174" i="55"/>
  <c r="S173" i="55"/>
  <c r="AS168" i="55"/>
  <c r="AU168" i="55" s="1"/>
  <c r="J172" i="47"/>
  <c r="V172" i="47"/>
  <c r="W172" i="47" s="1"/>
  <c r="Y172" i="47" s="1"/>
  <c r="K172" i="47"/>
  <c r="A173" i="47"/>
  <c r="N172" i="47"/>
  <c r="Z172" i="47"/>
  <c r="E172" i="47" s="1"/>
  <c r="U171" i="47"/>
  <c r="AA171" i="47" s="1"/>
  <c r="H172" i="47"/>
  <c r="X172" i="47"/>
  <c r="G172" i="47"/>
  <c r="M172" i="47"/>
  <c r="Q172" i="47" s="1"/>
  <c r="F170" i="56"/>
  <c r="AE169" i="57"/>
  <c r="AF169" i="57"/>
  <c r="AG169" i="57"/>
  <c r="AS169" i="57" s="1"/>
  <c r="AH169" i="57"/>
  <c r="AN169" i="57" s="1"/>
  <c r="AI169" i="57"/>
  <c r="AD169" i="57"/>
  <c r="AC169" i="57"/>
  <c r="AJ169" i="57"/>
  <c r="AT169" i="57" s="1"/>
  <c r="AK169" i="57"/>
  <c r="R170" i="57"/>
  <c r="AN179" i="46"/>
  <c r="AO168" i="55"/>
  <c r="AO168" i="57"/>
  <c r="AY168" i="57"/>
  <c r="AO168" i="56"/>
  <c r="AP168" i="56" s="1"/>
  <c r="F170" i="57"/>
  <c r="B173" i="54"/>
  <c r="D172" i="54"/>
  <c r="AR169" i="47"/>
  <c r="AU169" i="47" s="1"/>
  <c r="Z182" i="46"/>
  <c r="E182" i="46" s="1"/>
  <c r="G182" i="46"/>
  <c r="U181" i="46"/>
  <c r="AA181" i="46" s="1"/>
  <c r="H182" i="46"/>
  <c r="J182" i="46"/>
  <c r="V182" i="46"/>
  <c r="W182" i="46" s="1"/>
  <c r="X182" i="46"/>
  <c r="A183" i="46"/>
  <c r="K182" i="46"/>
  <c r="M182" i="46"/>
  <c r="Q182" i="46" s="1"/>
  <c r="N182" i="46"/>
  <c r="AW168" i="47"/>
  <c r="AR179" i="46"/>
  <c r="AU179" i="46" s="1"/>
  <c r="AP168" i="47"/>
  <c r="F171" i="58"/>
  <c r="AI169" i="55"/>
  <c r="AT169" i="55" s="1"/>
  <c r="AJ169" i="55"/>
  <c r="AC169" i="55"/>
  <c r="AK169" i="55"/>
  <c r="AY169" i="55" s="1"/>
  <c r="AD169" i="55"/>
  <c r="AM169" i="55" s="1"/>
  <c r="AE169" i="55"/>
  <c r="AH169" i="55"/>
  <c r="AF169" i="55"/>
  <c r="AG169" i="55"/>
  <c r="AN169" i="55" s="1"/>
  <c r="Y170" i="56"/>
  <c r="AT168" i="57"/>
  <c r="S174" i="47"/>
  <c r="I175" i="47"/>
  <c r="R171" i="58"/>
  <c r="F170" i="55"/>
  <c r="AS169" i="58"/>
  <c r="AP167" i="55"/>
  <c r="AW167" i="55" s="1"/>
  <c r="Y170" i="57"/>
  <c r="AO169" i="47"/>
  <c r="AP169" i="47" s="1"/>
  <c r="AY169" i="47"/>
  <c r="A176" i="54"/>
  <c r="I175" i="54"/>
  <c r="J175" i="54" s="1"/>
  <c r="L175" i="54" s="1"/>
  <c r="H174" i="54"/>
  <c r="N174" i="54" s="1"/>
  <c r="K175" i="54"/>
  <c r="M175" i="54"/>
  <c r="E175" i="54" s="1"/>
  <c r="AO179" i="46"/>
  <c r="AM168" i="55"/>
  <c r="Y171" i="47"/>
  <c r="F171" i="47" s="1"/>
  <c r="AW168" i="56" l="1"/>
  <c r="AF171" i="47"/>
  <c r="AG171" i="47"/>
  <c r="AS171" i="47" s="1"/>
  <c r="AI171" i="47"/>
  <c r="AJ171" i="47"/>
  <c r="AT171" i="47" s="1"/>
  <c r="AD171" i="47"/>
  <c r="AR171" i="47" s="1"/>
  <c r="AE171" i="47"/>
  <c r="AM171" i="47" s="1"/>
  <c r="AH171" i="47"/>
  <c r="AN171" i="47" s="1"/>
  <c r="AK171" i="47"/>
  <c r="AC171" i="47"/>
  <c r="Z173" i="58"/>
  <c r="E173" i="58" s="1"/>
  <c r="V173" i="58"/>
  <c r="W173" i="58" s="1"/>
  <c r="J173" i="58"/>
  <c r="K173" i="58"/>
  <c r="X173" i="58"/>
  <c r="U172" i="58"/>
  <c r="AA172" i="58" s="1"/>
  <c r="M173" i="58"/>
  <c r="N173" i="58"/>
  <c r="G173" i="58"/>
  <c r="A174" i="58"/>
  <c r="H173" i="58"/>
  <c r="R182" i="46"/>
  <c r="AY170" i="58"/>
  <c r="AO170" i="58"/>
  <c r="AY180" i="46"/>
  <c r="AW169" i="58"/>
  <c r="AY170" i="47"/>
  <c r="AO170" i="47"/>
  <c r="AP170" i="47" s="1"/>
  <c r="AO169" i="55"/>
  <c r="AP169" i="55" s="1"/>
  <c r="F182" i="46"/>
  <c r="Y171" i="57"/>
  <c r="AS169" i="56"/>
  <c r="AR170" i="58"/>
  <c r="AU170" i="58" s="1"/>
  <c r="AR180" i="46"/>
  <c r="N172" i="56"/>
  <c r="U171" i="56"/>
  <c r="AA171" i="56" s="1"/>
  <c r="H172" i="56"/>
  <c r="V172" i="56"/>
  <c r="W172" i="56" s="1"/>
  <c r="Y172" i="56" s="1"/>
  <c r="J172" i="56"/>
  <c r="X172" i="56"/>
  <c r="K172" i="56"/>
  <c r="A173" i="56"/>
  <c r="M172" i="56"/>
  <c r="G172" i="56"/>
  <c r="Z172" i="56"/>
  <c r="E172" i="56" s="1"/>
  <c r="F172" i="56" s="1"/>
  <c r="S173" i="56"/>
  <c r="I174" i="56"/>
  <c r="M176" i="54"/>
  <c r="E176" i="54" s="1"/>
  <c r="I176" i="54"/>
  <c r="J176" i="54" s="1"/>
  <c r="H175" i="54"/>
  <c r="N175" i="54" s="1"/>
  <c r="K176" i="54"/>
  <c r="A177" i="54"/>
  <c r="S175" i="47"/>
  <c r="I176" i="47"/>
  <c r="AJ171" i="56"/>
  <c r="AI171" i="56"/>
  <c r="AT171" i="56" s="1"/>
  <c r="AF171" i="56"/>
  <c r="AG171" i="56"/>
  <c r="AH171" i="56"/>
  <c r="AK171" i="56"/>
  <c r="AY171" i="56" s="1"/>
  <c r="AC171" i="56"/>
  <c r="AR171" i="56" s="1"/>
  <c r="AE171" i="56"/>
  <c r="AD171" i="56"/>
  <c r="B174" i="46"/>
  <c r="D173" i="46"/>
  <c r="F171" i="57"/>
  <c r="D176" i="56"/>
  <c r="B177" i="56"/>
  <c r="AP179" i="46"/>
  <c r="AW179" i="46" s="1"/>
  <c r="AO180" i="46"/>
  <c r="D173" i="55"/>
  <c r="B174" i="55"/>
  <c r="AG171" i="55"/>
  <c r="AH171" i="55"/>
  <c r="AI171" i="55"/>
  <c r="AJ171" i="55"/>
  <c r="AO171" i="55" s="1"/>
  <c r="AC171" i="55"/>
  <c r="AR171" i="55" s="1"/>
  <c r="AK171" i="55"/>
  <c r="AF171" i="55"/>
  <c r="AD171" i="55"/>
  <c r="AE171" i="55"/>
  <c r="R171" i="55"/>
  <c r="S173" i="57"/>
  <c r="I174" i="57"/>
  <c r="J173" i="47"/>
  <c r="V173" i="47"/>
  <c r="W173" i="47" s="1"/>
  <c r="M173" i="47"/>
  <c r="X173" i="47"/>
  <c r="N173" i="47"/>
  <c r="G173" i="47"/>
  <c r="U172" i="47"/>
  <c r="AA172" i="47" s="1"/>
  <c r="H173" i="47"/>
  <c r="K173" i="47"/>
  <c r="A174" i="47"/>
  <c r="Z173" i="47"/>
  <c r="E173" i="47" s="1"/>
  <c r="I176" i="58"/>
  <c r="S175" i="58"/>
  <c r="AM180" i="46"/>
  <c r="AP180" i="46" s="1"/>
  <c r="AR169" i="57"/>
  <c r="AU169" i="57" s="1"/>
  <c r="AW169" i="57" s="1"/>
  <c r="Z183" i="46"/>
  <c r="E183" i="46" s="1"/>
  <c r="G183" i="46"/>
  <c r="U182" i="46"/>
  <c r="AA182" i="46" s="1"/>
  <c r="H183" i="46"/>
  <c r="J183" i="46"/>
  <c r="V183" i="46"/>
  <c r="W183" i="46" s="1"/>
  <c r="X183" i="46"/>
  <c r="A184" i="46"/>
  <c r="K183" i="46"/>
  <c r="M183" i="46"/>
  <c r="Q183" i="46" s="1"/>
  <c r="N183" i="46"/>
  <c r="R171" i="57"/>
  <c r="AY169" i="56"/>
  <c r="AT180" i="46"/>
  <c r="G172" i="57"/>
  <c r="U171" i="57"/>
  <c r="AA171" i="57" s="1"/>
  <c r="H172" i="57"/>
  <c r="J172" i="57"/>
  <c r="V172" i="57"/>
  <c r="W172" i="57" s="1"/>
  <c r="K172" i="57"/>
  <c r="A173" i="57"/>
  <c r="Z172" i="57"/>
  <c r="E172" i="57" s="1"/>
  <c r="M172" i="57"/>
  <c r="N172" i="57"/>
  <c r="X172" i="57"/>
  <c r="AP168" i="55"/>
  <c r="AW168" i="55" s="1"/>
  <c r="AR169" i="55"/>
  <c r="AI181" i="46"/>
  <c r="AT181" i="46" s="1"/>
  <c r="AJ181" i="46"/>
  <c r="AC181" i="46"/>
  <c r="AK181" i="46"/>
  <c r="AD181" i="46"/>
  <c r="AE181" i="46"/>
  <c r="AG181" i="46"/>
  <c r="AN181" i="46" s="1"/>
  <c r="AF181" i="46"/>
  <c r="AH181" i="46"/>
  <c r="AN169" i="56"/>
  <c r="F175" i="54"/>
  <c r="P175" i="54" s="1"/>
  <c r="AW169" i="47"/>
  <c r="AS169" i="55"/>
  <c r="AC171" i="58"/>
  <c r="AK171" i="58"/>
  <c r="AF171" i="58"/>
  <c r="AG171" i="58"/>
  <c r="AS171" i="58" s="1"/>
  <c r="AH171" i="58"/>
  <c r="AI171" i="58"/>
  <c r="AJ171" i="58"/>
  <c r="AT171" i="58" s="1"/>
  <c r="AD171" i="58"/>
  <c r="AE171" i="58"/>
  <c r="AM171" i="58" s="1"/>
  <c r="AH170" i="55"/>
  <c r="AI170" i="55"/>
  <c r="AJ170" i="55"/>
  <c r="AO170" i="55" s="1"/>
  <c r="AC170" i="55"/>
  <c r="AK170" i="55"/>
  <c r="AD170" i="55"/>
  <c r="AG170" i="55"/>
  <c r="AE170" i="55"/>
  <c r="AF170" i="55"/>
  <c r="AS170" i="55" s="1"/>
  <c r="Y182" i="46"/>
  <c r="B174" i="54"/>
  <c r="D173" i="54"/>
  <c r="F172" i="47"/>
  <c r="I175" i="55"/>
  <c r="S174" i="55"/>
  <c r="Y172" i="58"/>
  <c r="F172" i="58" s="1"/>
  <c r="AU168" i="57"/>
  <c r="AW168" i="57" s="1"/>
  <c r="AR169" i="56"/>
  <c r="AU169" i="56" s="1"/>
  <c r="AS180" i="46"/>
  <c r="Q171" i="55"/>
  <c r="AR170" i="47"/>
  <c r="AS170" i="47"/>
  <c r="AC170" i="56"/>
  <c r="AK170" i="56"/>
  <c r="AY170" i="56" s="1"/>
  <c r="AJ170" i="56"/>
  <c r="AE170" i="56"/>
  <c r="AF170" i="56"/>
  <c r="AG170" i="56"/>
  <c r="AH170" i="56"/>
  <c r="AI170" i="56"/>
  <c r="AT170" i="56" s="1"/>
  <c r="AD170" i="56"/>
  <c r="AM170" i="56" s="1"/>
  <c r="R171" i="56"/>
  <c r="AD170" i="57"/>
  <c r="AE170" i="57"/>
  <c r="AF170" i="57"/>
  <c r="AG170" i="57"/>
  <c r="AS170" i="57" s="1"/>
  <c r="AH170" i="57"/>
  <c r="AN170" i="57" s="1"/>
  <c r="AC170" i="57"/>
  <c r="AK170" i="57"/>
  <c r="AI170" i="57"/>
  <c r="AJ170" i="57"/>
  <c r="AT170" i="57" s="1"/>
  <c r="AY169" i="57"/>
  <c r="AO169" i="57"/>
  <c r="AM169" i="57"/>
  <c r="AP169" i="57" s="1"/>
  <c r="R172" i="47"/>
  <c r="AM169" i="56"/>
  <c r="AP169" i="56" s="1"/>
  <c r="AP170" i="58"/>
  <c r="K172" i="55"/>
  <c r="A173" i="55"/>
  <c r="M172" i="55"/>
  <c r="X172" i="55"/>
  <c r="N172" i="55"/>
  <c r="R172" i="55" s="1"/>
  <c r="G172" i="55"/>
  <c r="J172" i="55"/>
  <c r="V172" i="55"/>
  <c r="W172" i="55" s="1"/>
  <c r="Y172" i="55" s="1"/>
  <c r="H172" i="55"/>
  <c r="U171" i="55"/>
  <c r="AA171" i="55" s="1"/>
  <c r="Z172" i="55"/>
  <c r="E172" i="55" s="1"/>
  <c r="AJ172" i="58" l="1"/>
  <c r="AK172" i="58"/>
  <c r="AC172" i="58"/>
  <c r="AD172" i="58"/>
  <c r="AR172" i="58" s="1"/>
  <c r="AE172" i="58"/>
  <c r="AM172" i="58" s="1"/>
  <c r="AF172" i="58"/>
  <c r="AG172" i="58"/>
  <c r="AH172" i="58"/>
  <c r="AI172" i="58"/>
  <c r="AY171" i="58"/>
  <c r="AO171" i="58"/>
  <c r="I177" i="47"/>
  <c r="S176" i="47"/>
  <c r="AI182" i="46"/>
  <c r="AT182" i="46" s="1"/>
  <c r="AJ182" i="46"/>
  <c r="AC182" i="46"/>
  <c r="AR182" i="46" s="1"/>
  <c r="AK182" i="46"/>
  <c r="AD182" i="46"/>
  <c r="AE182" i="46"/>
  <c r="AG182" i="46"/>
  <c r="AF182" i="46"/>
  <c r="AS182" i="46" s="1"/>
  <c r="AH182" i="46"/>
  <c r="AU171" i="47"/>
  <c r="S174" i="57"/>
  <c r="I175" i="57"/>
  <c r="B178" i="56"/>
  <c r="D177" i="56"/>
  <c r="R172" i="57"/>
  <c r="AM170" i="55"/>
  <c r="AY181" i="46"/>
  <c r="Q172" i="57"/>
  <c r="AC171" i="57"/>
  <c r="AK171" i="57"/>
  <c r="AD171" i="57"/>
  <c r="AR171" i="57" s="1"/>
  <c r="AE171" i="57"/>
  <c r="AM171" i="57" s="1"/>
  <c r="AF171" i="57"/>
  <c r="AG171" i="57"/>
  <c r="AJ171" i="57"/>
  <c r="AI171" i="57"/>
  <c r="AH171" i="57"/>
  <c r="Q172" i="56"/>
  <c r="R172" i="56"/>
  <c r="N174" i="58"/>
  <c r="R174" i="58" s="1"/>
  <c r="G174" i="58"/>
  <c r="A175" i="58"/>
  <c r="H174" i="58"/>
  <c r="V174" i="58"/>
  <c r="W174" i="58" s="1"/>
  <c r="J174" i="58"/>
  <c r="K174" i="58"/>
  <c r="X174" i="58"/>
  <c r="M174" i="58"/>
  <c r="Q174" i="58" s="1"/>
  <c r="Z174" i="58"/>
  <c r="E174" i="58" s="1"/>
  <c r="U173" i="58"/>
  <c r="AA173" i="58" s="1"/>
  <c r="Y173" i="58"/>
  <c r="AI172" i="56"/>
  <c r="AH172" i="56"/>
  <c r="AG172" i="56"/>
  <c r="AN172" i="56" s="1"/>
  <c r="AJ172" i="56"/>
  <c r="AK172" i="56"/>
  <c r="AY172" i="56" s="1"/>
  <c r="AC172" i="56"/>
  <c r="AR172" i="56" s="1"/>
  <c r="AD172" i="56"/>
  <c r="AM172" i="56" s="1"/>
  <c r="AF172" i="56"/>
  <c r="AS172" i="56" s="1"/>
  <c r="AE172" i="56"/>
  <c r="AM181" i="46"/>
  <c r="AT171" i="55"/>
  <c r="S175" i="55"/>
  <c r="I176" i="55"/>
  <c r="AN170" i="56"/>
  <c r="AP170" i="56" s="1"/>
  <c r="AU170" i="47"/>
  <c r="AW170" i="47" s="1"/>
  <c r="AE172" i="47"/>
  <c r="AF172" i="47"/>
  <c r="AH172" i="47"/>
  <c r="AI172" i="47"/>
  <c r="AC172" i="47"/>
  <c r="AK172" i="47"/>
  <c r="AD172" i="47"/>
  <c r="AR172" i="47" s="1"/>
  <c r="AU172" i="47" s="1"/>
  <c r="AG172" i="47"/>
  <c r="AS172" i="47" s="1"/>
  <c r="AJ172" i="47"/>
  <c r="AT172" i="47" s="1"/>
  <c r="AY170" i="55"/>
  <c r="AR181" i="46"/>
  <c r="Y183" i="46"/>
  <c r="R173" i="47"/>
  <c r="AN171" i="55"/>
  <c r="AN171" i="56"/>
  <c r="N173" i="56"/>
  <c r="M173" i="56"/>
  <c r="X173" i="56"/>
  <c r="J173" i="56"/>
  <c r="K173" i="56"/>
  <c r="A174" i="56"/>
  <c r="U172" i="56"/>
  <c r="AA172" i="56" s="1"/>
  <c r="H173" i="56"/>
  <c r="V173" i="56"/>
  <c r="W173" i="56" s="1"/>
  <c r="Y173" i="56" s="1"/>
  <c r="G173" i="56"/>
  <c r="Z173" i="56"/>
  <c r="E173" i="56" s="1"/>
  <c r="AU180" i="46"/>
  <c r="AW180" i="46" s="1"/>
  <c r="F173" i="58"/>
  <c r="AY170" i="57"/>
  <c r="AO170" i="57"/>
  <c r="Q172" i="55"/>
  <c r="AM170" i="57"/>
  <c r="AS170" i="56"/>
  <c r="AR170" i="55"/>
  <c r="AN171" i="58"/>
  <c r="AP171" i="58" s="1"/>
  <c r="AO181" i="46"/>
  <c r="Z173" i="57"/>
  <c r="E173" i="57" s="1"/>
  <c r="G173" i="57"/>
  <c r="U172" i="57"/>
  <c r="AA172" i="57" s="1"/>
  <c r="H173" i="57"/>
  <c r="J173" i="57"/>
  <c r="V173" i="57"/>
  <c r="W173" i="57" s="1"/>
  <c r="N173" i="57"/>
  <c r="M173" i="57"/>
  <c r="Q173" i="57" s="1"/>
  <c r="X173" i="57"/>
  <c r="K173" i="57"/>
  <c r="A174" i="57"/>
  <c r="I177" i="58"/>
  <c r="S176" i="58"/>
  <c r="AM171" i="55"/>
  <c r="D174" i="55"/>
  <c r="B175" i="55"/>
  <c r="AS171" i="56"/>
  <c r="AU171" i="56" s="1"/>
  <c r="L176" i="54"/>
  <c r="AW170" i="58"/>
  <c r="R173" i="58"/>
  <c r="AR170" i="56"/>
  <c r="AU170" i="56" s="1"/>
  <c r="AN170" i="55"/>
  <c r="Z184" i="46"/>
  <c r="E184" i="46" s="1"/>
  <c r="F184" i="46" s="1"/>
  <c r="G184" i="46"/>
  <c r="U183" i="46"/>
  <c r="AA183" i="46" s="1"/>
  <c r="H184" i="46"/>
  <c r="J184" i="46"/>
  <c r="V184" i="46"/>
  <c r="W184" i="46" s="1"/>
  <c r="Y184" i="46" s="1"/>
  <c r="X184" i="46"/>
  <c r="A185" i="46"/>
  <c r="K184" i="46"/>
  <c r="M184" i="46"/>
  <c r="Q184" i="46" s="1"/>
  <c r="N184" i="46"/>
  <c r="R184" i="46" s="1"/>
  <c r="A178" i="54"/>
  <c r="M177" i="54"/>
  <c r="E177" i="54" s="1"/>
  <c r="I177" i="54"/>
  <c r="J177" i="54" s="1"/>
  <c r="L177" i="54" s="1"/>
  <c r="H176" i="54"/>
  <c r="N176" i="54" s="1"/>
  <c r="K177" i="54"/>
  <c r="F172" i="55"/>
  <c r="AR170" i="57"/>
  <c r="AU170" i="57" s="1"/>
  <c r="B175" i="54"/>
  <c r="D174" i="54"/>
  <c r="Q173" i="47"/>
  <c r="AS171" i="55"/>
  <c r="AU171" i="55" s="1"/>
  <c r="B175" i="46"/>
  <c r="D174" i="46"/>
  <c r="F176" i="54"/>
  <c r="P176" i="54" s="1"/>
  <c r="Q173" i="58"/>
  <c r="AO171" i="47"/>
  <c r="AP171" i="47" s="1"/>
  <c r="AY171" i="47"/>
  <c r="F183" i="46"/>
  <c r="AR171" i="58"/>
  <c r="AU171" i="58" s="1"/>
  <c r="J173" i="55"/>
  <c r="V173" i="55"/>
  <c r="W173" i="55" s="1"/>
  <c r="Y173" i="55" s="1"/>
  <c r="K173" i="55"/>
  <c r="A174" i="55"/>
  <c r="M173" i="55"/>
  <c r="X173" i="55"/>
  <c r="N173" i="55"/>
  <c r="G173" i="55"/>
  <c r="U172" i="55"/>
  <c r="AA172" i="55" s="1"/>
  <c r="H173" i="55"/>
  <c r="Z173" i="55"/>
  <c r="E173" i="55" s="1"/>
  <c r="AO170" i="56"/>
  <c r="AW169" i="56"/>
  <c r="AT170" i="55"/>
  <c r="AS181" i="46"/>
  <c r="AU169" i="55"/>
  <c r="AW169" i="55" s="1"/>
  <c r="Y172" i="57"/>
  <c r="F172" i="57" s="1"/>
  <c r="R183" i="46"/>
  <c r="U173" i="47"/>
  <c r="AA173" i="47" s="1"/>
  <c r="H174" i="47"/>
  <c r="K174" i="47"/>
  <c r="A175" i="47"/>
  <c r="M174" i="47"/>
  <c r="X174" i="47"/>
  <c r="Z174" i="47"/>
  <c r="E174" i="47" s="1"/>
  <c r="F174" i="47" s="1"/>
  <c r="G174" i="47"/>
  <c r="J174" i="47"/>
  <c r="N174" i="47"/>
  <c r="R174" i="47" s="1"/>
  <c r="V174" i="47"/>
  <c r="W174" i="47" s="1"/>
  <c r="Y174" i="47" s="1"/>
  <c r="Y173" i="47"/>
  <c r="F173" i="47" s="1"/>
  <c r="AY171" i="55"/>
  <c r="AM171" i="56"/>
  <c r="AO171" i="56"/>
  <c r="S174" i="56"/>
  <c r="I175" i="56"/>
  <c r="AJ172" i="57" l="1"/>
  <c r="AC172" i="57"/>
  <c r="AK172" i="57"/>
  <c r="AD172" i="57"/>
  <c r="AR172" i="57" s="1"/>
  <c r="AE172" i="57"/>
  <c r="AM172" i="57" s="1"/>
  <c r="AF172" i="57"/>
  <c r="AI172" i="57"/>
  <c r="AG172" i="57"/>
  <c r="AH172" i="57"/>
  <c r="AD173" i="47"/>
  <c r="AE173" i="47"/>
  <c r="AM173" i="47" s="1"/>
  <c r="AG173" i="47"/>
  <c r="AS173" i="47" s="1"/>
  <c r="AH173" i="47"/>
  <c r="AN173" i="47" s="1"/>
  <c r="AJ173" i="47"/>
  <c r="AT173" i="47" s="1"/>
  <c r="AC173" i="47"/>
  <c r="AK173" i="47"/>
  <c r="AF173" i="47"/>
  <c r="AI173" i="47"/>
  <c r="J174" i="55"/>
  <c r="V174" i="55"/>
  <c r="W174" i="55" s="1"/>
  <c r="Y174" i="55" s="1"/>
  <c r="K174" i="55"/>
  <c r="A175" i="55"/>
  <c r="M174" i="55"/>
  <c r="X174" i="55"/>
  <c r="N174" i="55"/>
  <c r="U173" i="55"/>
  <c r="AA173" i="55" s="1"/>
  <c r="H174" i="55"/>
  <c r="G174" i="55"/>
  <c r="Z174" i="55"/>
  <c r="E174" i="55" s="1"/>
  <c r="F174" i="55" s="1"/>
  <c r="H177" i="54"/>
  <c r="N177" i="54" s="1"/>
  <c r="K178" i="54"/>
  <c r="M178" i="54"/>
  <c r="E178" i="54" s="1"/>
  <c r="I178" i="54"/>
  <c r="J178" i="54" s="1"/>
  <c r="A179" i="54"/>
  <c r="M175" i="58"/>
  <c r="Q175" i="58" s="1"/>
  <c r="X175" i="58"/>
  <c r="V175" i="58"/>
  <c r="W175" i="58" s="1"/>
  <c r="J175" i="58"/>
  <c r="K175" i="58"/>
  <c r="U174" i="58"/>
  <c r="AA174" i="58" s="1"/>
  <c r="N175" i="58"/>
  <c r="R175" i="58" s="1"/>
  <c r="Z175" i="58"/>
  <c r="E175" i="58" s="1"/>
  <c r="G175" i="58"/>
  <c r="A176" i="58"/>
  <c r="H175" i="58"/>
  <c r="AS171" i="57"/>
  <c r="AU171" i="57" s="1"/>
  <c r="AW171" i="57" s="1"/>
  <c r="AP170" i="55"/>
  <c r="AO182" i="46"/>
  <c r="AN172" i="58"/>
  <c r="I176" i="56"/>
  <c r="S175" i="56"/>
  <c r="F173" i="55"/>
  <c r="B176" i="54"/>
  <c r="D175" i="54"/>
  <c r="AS172" i="58"/>
  <c r="AW170" i="57"/>
  <c r="AF172" i="55"/>
  <c r="AG172" i="55"/>
  <c r="AN172" i="55" s="1"/>
  <c r="AH172" i="55"/>
  <c r="AI172" i="55"/>
  <c r="AJ172" i="55"/>
  <c r="AO172" i="55" s="1"/>
  <c r="AE172" i="55"/>
  <c r="AC172" i="55"/>
  <c r="AD172" i="55"/>
  <c r="AM172" i="55" s="1"/>
  <c r="AP172" i="55" s="1"/>
  <c r="AK172" i="55"/>
  <c r="AI184" i="46"/>
  <c r="AT184" i="46" s="1"/>
  <c r="AJ184" i="46"/>
  <c r="AC184" i="46"/>
  <c r="AR184" i="46" s="1"/>
  <c r="AK184" i="46"/>
  <c r="AD184" i="46"/>
  <c r="AE184" i="46"/>
  <c r="AG184" i="46"/>
  <c r="AN184" i="46" s="1"/>
  <c r="AF184" i="46"/>
  <c r="AH184" i="46"/>
  <c r="R173" i="57"/>
  <c r="AI173" i="58"/>
  <c r="AF173" i="58"/>
  <c r="AG173" i="58"/>
  <c r="AH173" i="58"/>
  <c r="AN173" i="58" s="1"/>
  <c r="AJ173" i="58"/>
  <c r="AT173" i="58" s="1"/>
  <c r="AK173" i="58"/>
  <c r="AC173" i="58"/>
  <c r="AD173" i="58"/>
  <c r="AE173" i="58"/>
  <c r="AM173" i="58" s="1"/>
  <c r="AO172" i="56"/>
  <c r="AP172" i="56" s="1"/>
  <c r="B179" i="56"/>
  <c r="D178" i="56"/>
  <c r="AN182" i="46"/>
  <c r="S177" i="47"/>
  <c r="I178" i="47"/>
  <c r="M174" i="56"/>
  <c r="Q174" i="56" s="1"/>
  <c r="X174" i="56"/>
  <c r="K174" i="56"/>
  <c r="A175" i="56"/>
  <c r="J174" i="56"/>
  <c r="N174" i="56"/>
  <c r="G174" i="56"/>
  <c r="U173" i="56"/>
  <c r="AA173" i="56" s="1"/>
  <c r="H174" i="56"/>
  <c r="V174" i="56"/>
  <c r="W174" i="56" s="1"/>
  <c r="Y174" i="56" s="1"/>
  <c r="Z174" i="56"/>
  <c r="E174" i="56" s="1"/>
  <c r="F174" i="56" s="1"/>
  <c r="AY172" i="47"/>
  <c r="AO172" i="47"/>
  <c r="AW171" i="58"/>
  <c r="B176" i="46"/>
  <c r="D175" i="46"/>
  <c r="Z185" i="46"/>
  <c r="E185" i="46" s="1"/>
  <c r="F185" i="46" s="1"/>
  <c r="G185" i="46"/>
  <c r="U184" i="46"/>
  <c r="AA184" i="46" s="1"/>
  <c r="H185" i="46"/>
  <c r="J185" i="46"/>
  <c r="V185" i="46"/>
  <c r="W185" i="46" s="1"/>
  <c r="Y185" i="46" s="1"/>
  <c r="X185" i="46"/>
  <c r="A186" i="46"/>
  <c r="K185" i="46"/>
  <c r="M185" i="46"/>
  <c r="Q185" i="46" s="1"/>
  <c r="N185" i="46"/>
  <c r="AP171" i="55"/>
  <c r="AW171" i="55" s="1"/>
  <c r="Y173" i="57"/>
  <c r="F173" i="57" s="1"/>
  <c r="AU170" i="55"/>
  <c r="AW170" i="55" s="1"/>
  <c r="AY171" i="57"/>
  <c r="AO171" i="57"/>
  <c r="S175" i="57"/>
  <c r="I176" i="57"/>
  <c r="D175" i="55"/>
  <c r="B176" i="55"/>
  <c r="S176" i="55"/>
  <c r="I177" i="55"/>
  <c r="AC174" i="47"/>
  <c r="AD174" i="47"/>
  <c r="AR174" i="47" s="1"/>
  <c r="AF174" i="47"/>
  <c r="AG174" i="47"/>
  <c r="AS174" i="47" s="1"/>
  <c r="AI174" i="47"/>
  <c r="AJ174" i="47"/>
  <c r="AK174" i="47"/>
  <c r="AH174" i="47"/>
  <c r="AE174" i="47"/>
  <c r="AP171" i="56"/>
  <c r="AW171" i="56" s="1"/>
  <c r="Q174" i="47"/>
  <c r="R173" i="55"/>
  <c r="AW170" i="56"/>
  <c r="F173" i="56"/>
  <c r="AU181" i="46"/>
  <c r="AW181" i="46" s="1"/>
  <c r="AN172" i="47"/>
  <c r="AP181" i="46"/>
  <c r="AN171" i="57"/>
  <c r="AM182" i="46"/>
  <c r="AP182" i="46" s="1"/>
  <c r="AP171" i="57"/>
  <c r="U174" i="47"/>
  <c r="AA174" i="47" s="1"/>
  <c r="H175" i="47"/>
  <c r="J175" i="47"/>
  <c r="V175" i="47"/>
  <c r="W175" i="47" s="1"/>
  <c r="Y175" i="47" s="1"/>
  <c r="K175" i="47"/>
  <c r="A176" i="47"/>
  <c r="N175" i="47"/>
  <c r="Z175" i="47"/>
  <c r="E175" i="47" s="1"/>
  <c r="F175" i="47" s="1"/>
  <c r="M175" i="47"/>
  <c r="Q175" i="47" s="1"/>
  <c r="X175" i="47"/>
  <c r="G175" i="47"/>
  <c r="AI183" i="46"/>
  <c r="AJ183" i="46"/>
  <c r="AO183" i="46" s="1"/>
  <c r="AC183" i="46"/>
  <c r="AK183" i="46"/>
  <c r="AD183" i="46"/>
  <c r="AE183" i="46"/>
  <c r="AG183" i="46"/>
  <c r="AF183" i="46"/>
  <c r="AS183" i="46" s="1"/>
  <c r="AH183" i="46"/>
  <c r="I178" i="58"/>
  <c r="S177" i="58"/>
  <c r="AP170" i="57"/>
  <c r="Q173" i="56"/>
  <c r="AT172" i="56"/>
  <c r="AU172" i="56" s="1"/>
  <c r="AW172" i="56" s="1"/>
  <c r="Y174" i="58"/>
  <c r="F174" i="58" s="1"/>
  <c r="AY182" i="46"/>
  <c r="AY172" i="58"/>
  <c r="AO172" i="58"/>
  <c r="AP172" i="58" s="1"/>
  <c r="Q173" i="55"/>
  <c r="F177" i="54"/>
  <c r="P177" i="54" s="1"/>
  <c r="N174" i="57"/>
  <c r="Z174" i="57"/>
  <c r="E174" i="57" s="1"/>
  <c r="G174" i="57"/>
  <c r="U173" i="57"/>
  <c r="AA173" i="57" s="1"/>
  <c r="H174" i="57"/>
  <c r="M174" i="57"/>
  <c r="Q174" i="57" s="1"/>
  <c r="X174" i="57"/>
  <c r="J174" i="57"/>
  <c r="K174" i="57"/>
  <c r="A175" i="57"/>
  <c r="V174" i="57"/>
  <c r="W174" i="57" s="1"/>
  <c r="R173" i="56"/>
  <c r="AM172" i="47"/>
  <c r="AP172" i="47" s="1"/>
  <c r="AW172" i="47" s="1"/>
  <c r="AT171" i="57"/>
  <c r="AW171" i="47"/>
  <c r="AU182" i="46"/>
  <c r="AW182" i="46" s="1"/>
  <c r="AT172" i="58"/>
  <c r="AU172" i="58" s="1"/>
  <c r="AH174" i="58" l="1"/>
  <c r="AK174" i="58"/>
  <c r="AC174" i="58"/>
  <c r="AD174" i="58"/>
  <c r="AR174" i="58" s="1"/>
  <c r="AE174" i="58"/>
  <c r="AF174" i="58"/>
  <c r="AG174" i="58"/>
  <c r="AS174" i="58" s="1"/>
  <c r="AI174" i="58"/>
  <c r="AJ174" i="58"/>
  <c r="AT174" i="58" s="1"/>
  <c r="AW172" i="58"/>
  <c r="AI173" i="57"/>
  <c r="AJ173" i="57"/>
  <c r="AT173" i="57" s="1"/>
  <c r="AC173" i="57"/>
  <c r="AK173" i="57"/>
  <c r="AD173" i="57"/>
  <c r="AR173" i="57" s="1"/>
  <c r="AU173" i="57" s="1"/>
  <c r="AE173" i="57"/>
  <c r="AH173" i="57"/>
  <c r="AN173" i="57" s="1"/>
  <c r="AF173" i="57"/>
  <c r="AG173" i="57"/>
  <c r="AS173" i="57" s="1"/>
  <c r="AD174" i="55"/>
  <c r="AM174" i="55" s="1"/>
  <c r="AE174" i="55"/>
  <c r="AF174" i="55"/>
  <c r="AG174" i="55"/>
  <c r="AN174" i="55" s="1"/>
  <c r="AH174" i="55"/>
  <c r="AC174" i="55"/>
  <c r="AR174" i="55" s="1"/>
  <c r="AK174" i="55"/>
  <c r="AI174" i="55"/>
  <c r="AJ174" i="55"/>
  <c r="AO174" i="55" s="1"/>
  <c r="AM183" i="46"/>
  <c r="D179" i="56"/>
  <c r="B180" i="56"/>
  <c r="AR172" i="55"/>
  <c r="AO174" i="47"/>
  <c r="AY174" i="47"/>
  <c r="Y174" i="57"/>
  <c r="AN183" i="46"/>
  <c r="AH173" i="56"/>
  <c r="AG173" i="56"/>
  <c r="AN173" i="56" s="1"/>
  <c r="AJ173" i="56"/>
  <c r="AO173" i="56" s="1"/>
  <c r="AK173" i="56"/>
  <c r="AY173" i="56" s="1"/>
  <c r="AC173" i="56"/>
  <c r="AR173" i="56" s="1"/>
  <c r="AD173" i="56"/>
  <c r="AE173" i="56"/>
  <c r="AI173" i="56"/>
  <c r="AF173" i="56"/>
  <c r="AT174" i="47"/>
  <c r="AU174" i="47" s="1"/>
  <c r="AW174" i="47" s="1"/>
  <c r="B177" i="55"/>
  <c r="D176" i="55"/>
  <c r="AY173" i="58"/>
  <c r="AO173" i="58"/>
  <c r="AS184" i="46"/>
  <c r="AY172" i="55"/>
  <c r="AS172" i="55"/>
  <c r="D176" i="54"/>
  <c r="B177" i="54"/>
  <c r="Y175" i="58"/>
  <c r="U174" i="55"/>
  <c r="AA174" i="55" s="1"/>
  <c r="H175" i="55"/>
  <c r="J175" i="55"/>
  <c r="V175" i="55"/>
  <c r="W175" i="55" s="1"/>
  <c r="K175" i="55"/>
  <c r="A176" i="55"/>
  <c r="M175" i="55"/>
  <c r="Q175" i="55" s="1"/>
  <c r="X175" i="55"/>
  <c r="G175" i="55"/>
  <c r="N175" i="55"/>
  <c r="Z175" i="55"/>
  <c r="E175" i="55" s="1"/>
  <c r="F174" i="57"/>
  <c r="R185" i="46"/>
  <c r="AY183" i="46"/>
  <c r="R175" i="47"/>
  <c r="I177" i="57"/>
  <c r="S176" i="57"/>
  <c r="AS173" i="58"/>
  <c r="AM184" i="46"/>
  <c r="I177" i="56"/>
  <c r="S176" i="56"/>
  <c r="F175" i="58"/>
  <c r="R174" i="57"/>
  <c r="G176" i="47"/>
  <c r="J176" i="47"/>
  <c r="V176" i="47"/>
  <c r="W176" i="47" s="1"/>
  <c r="M176" i="47"/>
  <c r="Q176" i="47" s="1"/>
  <c r="X176" i="47"/>
  <c r="N176" i="47"/>
  <c r="R176" i="47" s="1"/>
  <c r="Z176" i="47"/>
  <c r="E176" i="47" s="1"/>
  <c r="A177" i="47"/>
  <c r="H176" i="47"/>
  <c r="U175" i="47"/>
  <c r="AA175" i="47" s="1"/>
  <c r="K176" i="47"/>
  <c r="AI185" i="46"/>
  <c r="AJ185" i="46"/>
  <c r="AO185" i="46" s="1"/>
  <c r="AC185" i="46"/>
  <c r="AR185" i="46" s="1"/>
  <c r="AK185" i="46"/>
  <c r="AD185" i="46"/>
  <c r="AE185" i="46"/>
  <c r="AG185" i="46"/>
  <c r="AF185" i="46"/>
  <c r="AH185" i="46"/>
  <c r="AY184" i="46"/>
  <c r="A180" i="54"/>
  <c r="H178" i="54"/>
  <c r="N178" i="54" s="1"/>
  <c r="K179" i="54"/>
  <c r="I179" i="54"/>
  <c r="J179" i="54" s="1"/>
  <c r="L179" i="54" s="1"/>
  <c r="M179" i="54"/>
  <c r="E179" i="54" s="1"/>
  <c r="F179" i="54" s="1"/>
  <c r="P179" i="54" s="1"/>
  <c r="AY172" i="57"/>
  <c r="AO172" i="57"/>
  <c r="AP172" i="57" s="1"/>
  <c r="K176" i="58"/>
  <c r="A177" i="58"/>
  <c r="G176" i="58"/>
  <c r="H176" i="58"/>
  <c r="V176" i="58"/>
  <c r="W176" i="58" s="1"/>
  <c r="J176" i="58"/>
  <c r="X176" i="58"/>
  <c r="M176" i="58"/>
  <c r="Q176" i="58" s="1"/>
  <c r="N176" i="58"/>
  <c r="R176" i="58" s="1"/>
  <c r="Z176" i="58"/>
  <c r="E176" i="58" s="1"/>
  <c r="U175" i="58"/>
  <c r="AA175" i="58" s="1"/>
  <c r="AC175" i="47"/>
  <c r="AK175" i="47"/>
  <c r="AE175" i="47"/>
  <c r="AF175" i="47"/>
  <c r="AH175" i="47"/>
  <c r="AN175" i="47" s="1"/>
  <c r="AI175" i="47"/>
  <c r="AD175" i="47"/>
  <c r="AR175" i="47" s="1"/>
  <c r="AJ175" i="47"/>
  <c r="AG175" i="47"/>
  <c r="AR183" i="46"/>
  <c r="S178" i="58"/>
  <c r="I179" i="58"/>
  <c r="AM174" i="47"/>
  <c r="AP174" i="47" s="1"/>
  <c r="Z186" i="46"/>
  <c r="E186" i="46" s="1"/>
  <c r="G186" i="46"/>
  <c r="U185" i="46"/>
  <c r="AA185" i="46" s="1"/>
  <c r="H186" i="46"/>
  <c r="J186" i="46"/>
  <c r="V186" i="46"/>
  <c r="W186" i="46" s="1"/>
  <c r="X186" i="46"/>
  <c r="A187" i="46"/>
  <c r="K186" i="46"/>
  <c r="M186" i="46"/>
  <c r="Q186" i="46" s="1"/>
  <c r="N186" i="46"/>
  <c r="AP173" i="58"/>
  <c r="AU184" i="46"/>
  <c r="AT172" i="55"/>
  <c r="L178" i="54"/>
  <c r="R174" i="55"/>
  <c r="AR173" i="47"/>
  <c r="AU173" i="47" s="1"/>
  <c r="K175" i="56"/>
  <c r="A176" i="56"/>
  <c r="J175" i="56"/>
  <c r="V175" i="56"/>
  <c r="W175" i="56" s="1"/>
  <c r="N175" i="56"/>
  <c r="G175" i="56"/>
  <c r="U174" i="56"/>
  <c r="AA174" i="56" s="1"/>
  <c r="H175" i="56"/>
  <c r="X175" i="56"/>
  <c r="M175" i="56"/>
  <c r="Z175" i="56"/>
  <c r="E175" i="56" s="1"/>
  <c r="AG174" i="56"/>
  <c r="AF174" i="56"/>
  <c r="AK174" i="56"/>
  <c r="AY174" i="56" s="1"/>
  <c r="AC174" i="56"/>
  <c r="AR174" i="56" s="1"/>
  <c r="AD174" i="56"/>
  <c r="AM174" i="56" s="1"/>
  <c r="AE174" i="56"/>
  <c r="AH174" i="56"/>
  <c r="AJ174" i="56"/>
  <c r="AI174" i="56"/>
  <c r="AT183" i="46"/>
  <c r="AN174" i="47"/>
  <c r="S177" i="55"/>
  <c r="I178" i="55"/>
  <c r="B177" i="46"/>
  <c r="D176" i="46"/>
  <c r="S178" i="47"/>
  <c r="I179" i="47"/>
  <c r="AR173" i="58"/>
  <c r="AU173" i="58" s="1"/>
  <c r="AW173" i="58" s="1"/>
  <c r="AO184" i="46"/>
  <c r="F178" i="54"/>
  <c r="P178" i="54" s="1"/>
  <c r="AN172" i="57"/>
  <c r="AT172" i="57"/>
  <c r="M175" i="57"/>
  <c r="X175" i="57"/>
  <c r="N175" i="57"/>
  <c r="Z175" i="57"/>
  <c r="E175" i="57" s="1"/>
  <c r="G175" i="57"/>
  <c r="U174" i="57"/>
  <c r="AA174" i="57" s="1"/>
  <c r="H175" i="57"/>
  <c r="K175" i="57"/>
  <c r="A176" i="57"/>
  <c r="J175" i="57"/>
  <c r="V175" i="57"/>
  <c r="W175" i="57" s="1"/>
  <c r="Y175" i="57" s="1"/>
  <c r="AE173" i="55"/>
  <c r="AF173" i="55"/>
  <c r="AG173" i="55"/>
  <c r="AN173" i="55" s="1"/>
  <c r="AH173" i="55"/>
  <c r="AI173" i="55"/>
  <c r="AT173" i="55" s="1"/>
  <c r="AD173" i="55"/>
  <c r="AM173" i="55" s="1"/>
  <c r="AK173" i="55"/>
  <c r="AY173" i="55" s="1"/>
  <c r="AC173" i="55"/>
  <c r="AR173" i="55" s="1"/>
  <c r="AJ173" i="55"/>
  <c r="R174" i="56"/>
  <c r="Q174" i="55"/>
  <c r="AY173" i="47"/>
  <c r="AO173" i="47"/>
  <c r="AP173" i="47" s="1"/>
  <c r="AS172" i="57"/>
  <c r="AU172" i="57" s="1"/>
  <c r="AW172" i="57" l="1"/>
  <c r="B178" i="54"/>
  <c r="D177" i="54"/>
  <c r="AT185" i="46"/>
  <c r="S178" i="55"/>
  <c r="I179" i="55"/>
  <c r="AP174" i="56"/>
  <c r="AW173" i="47"/>
  <c r="I180" i="54"/>
  <c r="J180" i="54" s="1"/>
  <c r="H179" i="54"/>
  <c r="N179" i="54" s="1"/>
  <c r="K180" i="54"/>
  <c r="M180" i="54"/>
  <c r="E180" i="54" s="1"/>
  <c r="A181" i="54"/>
  <c r="AU185" i="46"/>
  <c r="AU172" i="55"/>
  <c r="AW172" i="55" s="1"/>
  <c r="AM173" i="57"/>
  <c r="AG175" i="58"/>
  <c r="AS175" i="58" s="1"/>
  <c r="AF175" i="58"/>
  <c r="AH175" i="58"/>
  <c r="AI175" i="58"/>
  <c r="AJ175" i="58"/>
  <c r="AK175" i="58"/>
  <c r="AC175" i="58"/>
  <c r="AD175" i="58"/>
  <c r="AE175" i="58"/>
  <c r="AM175" i="58" s="1"/>
  <c r="B181" i="56"/>
  <c r="D180" i="56"/>
  <c r="AS174" i="55"/>
  <c r="AU174" i="55" s="1"/>
  <c r="AW174" i="55" s="1"/>
  <c r="AO173" i="55"/>
  <c r="F175" i="57"/>
  <c r="AS174" i="56"/>
  <c r="R175" i="56"/>
  <c r="Y186" i="46"/>
  <c r="F186" i="46" s="1"/>
  <c r="AM175" i="47"/>
  <c r="AP175" i="47" s="1"/>
  <c r="AS185" i="46"/>
  <c r="S177" i="56"/>
  <c r="I178" i="56"/>
  <c r="AS173" i="56"/>
  <c r="AP183" i="46"/>
  <c r="AM174" i="58"/>
  <c r="S179" i="58"/>
  <c r="I180" i="58"/>
  <c r="AY173" i="57"/>
  <c r="AO173" i="57"/>
  <c r="R175" i="57"/>
  <c r="I180" i="47"/>
  <c r="S179" i="47"/>
  <c r="AT174" i="56"/>
  <c r="AN174" i="56"/>
  <c r="Y175" i="56"/>
  <c r="F175" i="56" s="1"/>
  <c r="AU183" i="46"/>
  <c r="AY175" i="47"/>
  <c r="AO175" i="47"/>
  <c r="Y176" i="58"/>
  <c r="AN185" i="46"/>
  <c r="Y176" i="47"/>
  <c r="F176" i="47" s="1"/>
  <c r="AP184" i="46"/>
  <c r="AW184" i="46" s="1"/>
  <c r="AH174" i="57"/>
  <c r="AN174" i="57" s="1"/>
  <c r="AI174" i="57"/>
  <c r="AJ174" i="57"/>
  <c r="AT174" i="57" s="1"/>
  <c r="AC174" i="57"/>
  <c r="AK174" i="57"/>
  <c r="AD174" i="57"/>
  <c r="AR174" i="57" s="1"/>
  <c r="AG174" i="57"/>
  <c r="AE174" i="57"/>
  <c r="AM174" i="57" s="1"/>
  <c r="AF174" i="57"/>
  <c r="Y175" i="55"/>
  <c r="AT173" i="56"/>
  <c r="AP174" i="55"/>
  <c r="AU174" i="58"/>
  <c r="Z187" i="46"/>
  <c r="E187" i="46" s="1"/>
  <c r="G187" i="46"/>
  <c r="U186" i="46"/>
  <c r="AA186" i="46" s="1"/>
  <c r="H187" i="46"/>
  <c r="J187" i="46"/>
  <c r="V187" i="46"/>
  <c r="W187" i="46" s="1"/>
  <c r="Y187" i="46" s="1"/>
  <c r="X187" i="46"/>
  <c r="A188" i="46"/>
  <c r="K187" i="46"/>
  <c r="M187" i="46"/>
  <c r="Q187" i="46" s="1"/>
  <c r="N187" i="46"/>
  <c r="R187" i="46" s="1"/>
  <c r="G176" i="55"/>
  <c r="U175" i="55"/>
  <c r="AA175" i="55" s="1"/>
  <c r="H176" i="55"/>
  <c r="J176" i="55"/>
  <c r="V176" i="55"/>
  <c r="W176" i="55" s="1"/>
  <c r="Y176" i="55" s="1"/>
  <c r="K176" i="55"/>
  <c r="A177" i="55"/>
  <c r="M176" i="55"/>
  <c r="Q176" i="55" s="1"/>
  <c r="N176" i="55"/>
  <c r="R176" i="55" s="1"/>
  <c r="X176" i="55"/>
  <c r="Z176" i="55"/>
  <c r="E176" i="55" s="1"/>
  <c r="F176" i="55" s="1"/>
  <c r="AO174" i="56"/>
  <c r="AS175" i="47"/>
  <c r="F175" i="55"/>
  <c r="AT174" i="55"/>
  <c r="D177" i="55"/>
  <c r="B178" i="55"/>
  <c r="AP173" i="55"/>
  <c r="K176" i="57"/>
  <c r="A177" i="57"/>
  <c r="M176" i="57"/>
  <c r="X176" i="57"/>
  <c r="N176" i="57"/>
  <c r="R176" i="57" s="1"/>
  <c r="Z176" i="57"/>
  <c r="E176" i="57" s="1"/>
  <c r="G176" i="57"/>
  <c r="J176" i="57"/>
  <c r="V176" i="57"/>
  <c r="W176" i="57" s="1"/>
  <c r="U175" i="57"/>
  <c r="AA175" i="57" s="1"/>
  <c r="H176" i="57"/>
  <c r="Q175" i="57"/>
  <c r="Q175" i="56"/>
  <c r="J176" i="56"/>
  <c r="V176" i="56"/>
  <c r="W176" i="56" s="1"/>
  <c r="G176" i="56"/>
  <c r="U175" i="56"/>
  <c r="AA175" i="56" s="1"/>
  <c r="H176" i="56"/>
  <c r="X176" i="56"/>
  <c r="K176" i="56"/>
  <c r="A177" i="56"/>
  <c r="N176" i="56"/>
  <c r="R176" i="56" s="1"/>
  <c r="M176" i="56"/>
  <c r="Z176" i="56"/>
  <c r="E176" i="56" s="1"/>
  <c r="R186" i="46"/>
  <c r="AT175" i="47"/>
  <c r="AM185" i="46"/>
  <c r="AP185" i="46" s="1"/>
  <c r="R175" i="55"/>
  <c r="AM173" i="56"/>
  <c r="AP173" i="56" s="1"/>
  <c r="AY174" i="55"/>
  <c r="AY174" i="58"/>
  <c r="AO174" i="58"/>
  <c r="AU174" i="56"/>
  <c r="AW174" i="56" s="1"/>
  <c r="AS173" i="55"/>
  <c r="AU173" i="55" s="1"/>
  <c r="AW173" i="55" s="1"/>
  <c r="B178" i="46"/>
  <c r="D177" i="46"/>
  <c r="AU175" i="47"/>
  <c r="AW175" i="47" s="1"/>
  <c r="F176" i="58"/>
  <c r="J177" i="58"/>
  <c r="K177" i="58"/>
  <c r="X177" i="58"/>
  <c r="M177" i="58"/>
  <c r="Q177" i="58" s="1"/>
  <c r="U176" i="58"/>
  <c r="AA176" i="58" s="1"/>
  <c r="N177" i="58"/>
  <c r="R177" i="58" s="1"/>
  <c r="Z177" i="58"/>
  <c r="E177" i="58" s="1"/>
  <c r="F177" i="58" s="1"/>
  <c r="A178" i="58"/>
  <c r="G177" i="58"/>
  <c r="H177" i="58"/>
  <c r="V177" i="58"/>
  <c r="W177" i="58" s="1"/>
  <c r="Y177" i="58" s="1"/>
  <c r="AY185" i="46"/>
  <c r="Z177" i="47"/>
  <c r="E177" i="47" s="1"/>
  <c r="U176" i="47"/>
  <c r="AA176" i="47" s="1"/>
  <c r="H177" i="47"/>
  <c r="K177" i="47"/>
  <c r="A178" i="47"/>
  <c r="M177" i="47"/>
  <c r="X177" i="47"/>
  <c r="J177" i="47"/>
  <c r="N177" i="47"/>
  <c r="V177" i="47"/>
  <c r="W177" i="47" s="1"/>
  <c r="Y177" i="47" s="1"/>
  <c r="G177" i="47"/>
  <c r="I178" i="57"/>
  <c r="S177" i="57"/>
  <c r="AU173" i="56"/>
  <c r="AN174" i="58"/>
  <c r="AJ176" i="47" l="1"/>
  <c r="AT176" i="47" s="1"/>
  <c r="AD176" i="47"/>
  <c r="AE176" i="47"/>
  <c r="AM176" i="47" s="1"/>
  <c r="AG176" i="47"/>
  <c r="AH176" i="47"/>
  <c r="AC176" i="47"/>
  <c r="AK176" i="47"/>
  <c r="AI176" i="47"/>
  <c r="AF176" i="47"/>
  <c r="AI186" i="46"/>
  <c r="AJ186" i="46"/>
  <c r="AC186" i="46"/>
  <c r="AK186" i="46"/>
  <c r="AY186" i="46" s="1"/>
  <c r="AD186" i="46"/>
  <c r="AM186" i="46" s="1"/>
  <c r="AE186" i="46"/>
  <c r="AG186" i="46"/>
  <c r="AN186" i="46" s="1"/>
  <c r="AF186" i="46"/>
  <c r="AS186" i="46" s="1"/>
  <c r="AH186" i="46"/>
  <c r="AF175" i="56"/>
  <c r="AS175" i="56" s="1"/>
  <c r="AE175" i="56"/>
  <c r="AC175" i="56"/>
  <c r="AD175" i="56"/>
  <c r="AM175" i="56" s="1"/>
  <c r="AG175" i="56"/>
  <c r="AH175" i="56"/>
  <c r="AI175" i="56"/>
  <c r="AT175" i="56" s="1"/>
  <c r="AK175" i="56"/>
  <c r="AJ175" i="56"/>
  <c r="AO175" i="56" s="1"/>
  <c r="A182" i="54"/>
  <c r="I181" i="54"/>
  <c r="J181" i="54" s="1"/>
  <c r="H180" i="54"/>
  <c r="N180" i="54" s="1"/>
  <c r="K181" i="54"/>
  <c r="M181" i="54"/>
  <c r="E181" i="54" s="1"/>
  <c r="AW173" i="56"/>
  <c r="N178" i="47"/>
  <c r="G178" i="47"/>
  <c r="U177" i="47"/>
  <c r="AA177" i="47" s="1"/>
  <c r="H178" i="47"/>
  <c r="J178" i="47"/>
  <c r="V178" i="47"/>
  <c r="W178" i="47" s="1"/>
  <c r="K178" i="47"/>
  <c r="A179" i="47"/>
  <c r="X178" i="47"/>
  <c r="Z178" i="47"/>
  <c r="E178" i="47" s="1"/>
  <c r="M178" i="47"/>
  <c r="Q176" i="56"/>
  <c r="Y176" i="56"/>
  <c r="F176" i="56" s="1"/>
  <c r="D178" i="55"/>
  <c r="B179" i="55"/>
  <c r="AW183" i="46"/>
  <c r="AG175" i="57"/>
  <c r="AH175" i="57"/>
  <c r="AN175" i="57" s="1"/>
  <c r="AI175" i="57"/>
  <c r="AJ175" i="57"/>
  <c r="AT175" i="57" s="1"/>
  <c r="AC175" i="57"/>
  <c r="AK175" i="57"/>
  <c r="AF175" i="57"/>
  <c r="AE175" i="57"/>
  <c r="AD175" i="57"/>
  <c r="AY175" i="58"/>
  <c r="AO175" i="58"/>
  <c r="A179" i="58"/>
  <c r="G178" i="58"/>
  <c r="H178" i="58"/>
  <c r="V178" i="58"/>
  <c r="W178" i="58" s="1"/>
  <c r="J178" i="58"/>
  <c r="K178" i="58"/>
  <c r="X178" i="58"/>
  <c r="M178" i="58"/>
  <c r="Q178" i="58" s="1"/>
  <c r="N178" i="58"/>
  <c r="R178" i="58" s="1"/>
  <c r="Z178" i="58"/>
  <c r="E178" i="58" s="1"/>
  <c r="U177" i="58"/>
  <c r="AA177" i="58" s="1"/>
  <c r="AF176" i="58"/>
  <c r="AK176" i="58"/>
  <c r="AC176" i="58"/>
  <c r="AD176" i="58"/>
  <c r="AR176" i="58" s="1"/>
  <c r="AE176" i="58"/>
  <c r="AG176" i="58"/>
  <c r="AS176" i="58" s="1"/>
  <c r="AH176" i="58"/>
  <c r="AI176" i="58"/>
  <c r="AJ176" i="58"/>
  <c r="AT176" i="58" s="1"/>
  <c r="S178" i="56"/>
  <c r="I179" i="56"/>
  <c r="AT175" i="58"/>
  <c r="AW185" i="46"/>
  <c r="AE177" i="58"/>
  <c r="AG177" i="58"/>
  <c r="AH177" i="58"/>
  <c r="AN177" i="58" s="1"/>
  <c r="AI177" i="58"/>
  <c r="AJ177" i="58"/>
  <c r="AT177" i="58" s="1"/>
  <c r="AK177" i="58"/>
  <c r="AC177" i="58"/>
  <c r="AD177" i="58"/>
  <c r="AR177" i="58" s="1"/>
  <c r="AF177" i="58"/>
  <c r="AC175" i="55"/>
  <c r="AR175" i="55" s="1"/>
  <c r="AK175" i="55"/>
  <c r="AY175" i="55" s="1"/>
  <c r="AD175" i="55"/>
  <c r="AE175" i="55"/>
  <c r="AF175" i="55"/>
  <c r="AS175" i="55" s="1"/>
  <c r="AG175" i="55"/>
  <c r="AN175" i="55" s="1"/>
  <c r="AJ175" i="55"/>
  <c r="AO175" i="55" s="1"/>
  <c r="AH175" i="55"/>
  <c r="AI175" i="55"/>
  <c r="G177" i="55"/>
  <c r="U176" i="55"/>
  <c r="AA176" i="55" s="1"/>
  <c r="H177" i="55"/>
  <c r="J177" i="55"/>
  <c r="V177" i="55"/>
  <c r="W177" i="55" s="1"/>
  <c r="Y177" i="55" s="1"/>
  <c r="N177" i="55"/>
  <c r="R177" i="55" s="1"/>
  <c r="K177" i="55"/>
  <c r="A178" i="55"/>
  <c r="M177" i="55"/>
  <c r="X177" i="55"/>
  <c r="Z177" i="55"/>
  <c r="E177" i="55" s="1"/>
  <c r="F177" i="55" s="1"/>
  <c r="AS174" i="57"/>
  <c r="AU174" i="57" s="1"/>
  <c r="AW174" i="57" s="1"/>
  <c r="S180" i="58"/>
  <c r="I181" i="58"/>
  <c r="AN175" i="58"/>
  <c r="U176" i="56"/>
  <c r="AA176" i="56" s="1"/>
  <c r="H177" i="56"/>
  <c r="V177" i="56"/>
  <c r="W177" i="56" s="1"/>
  <c r="G177" i="56"/>
  <c r="J177" i="56"/>
  <c r="X177" i="56"/>
  <c r="K177" i="56"/>
  <c r="A178" i="56"/>
  <c r="M177" i="56"/>
  <c r="N177" i="56"/>
  <c r="Z177" i="56"/>
  <c r="E177" i="56" s="1"/>
  <c r="AP174" i="57"/>
  <c r="S179" i="55"/>
  <c r="I180" i="55"/>
  <c r="R177" i="47"/>
  <c r="F177" i="47"/>
  <c r="B179" i="46"/>
  <c r="D178" i="46"/>
  <c r="Q176" i="57"/>
  <c r="F187" i="46"/>
  <c r="D181" i="56"/>
  <c r="B182" i="56"/>
  <c r="J177" i="57"/>
  <c r="V177" i="57"/>
  <c r="W177" i="57" s="1"/>
  <c r="Y177" i="57" s="1"/>
  <c r="K177" i="57"/>
  <c r="A178" i="57"/>
  <c r="M177" i="57"/>
  <c r="Q177" i="57" s="1"/>
  <c r="X177" i="57"/>
  <c r="N177" i="57"/>
  <c r="R177" i="57" s="1"/>
  <c r="Z177" i="57"/>
  <c r="E177" i="57" s="1"/>
  <c r="U176" i="57"/>
  <c r="AA176" i="57" s="1"/>
  <c r="H177" i="57"/>
  <c r="G177" i="57"/>
  <c r="Z188" i="46"/>
  <c r="E188" i="46" s="1"/>
  <c r="G188" i="46"/>
  <c r="U187" i="46"/>
  <c r="AA187" i="46" s="1"/>
  <c r="H188" i="46"/>
  <c r="J188" i="46"/>
  <c r="V188" i="46"/>
  <c r="W188" i="46" s="1"/>
  <c r="X188" i="46"/>
  <c r="A189" i="46"/>
  <c r="K188" i="46"/>
  <c r="M188" i="46"/>
  <c r="Q188" i="46" s="1"/>
  <c r="N188" i="46"/>
  <c r="AW174" i="58"/>
  <c r="AO174" i="57"/>
  <c r="AY174" i="57"/>
  <c r="AP175" i="58"/>
  <c r="I179" i="57"/>
  <c r="S178" i="57"/>
  <c r="Y176" i="57"/>
  <c r="F176" i="57" s="1"/>
  <c r="S180" i="47"/>
  <c r="I181" i="47"/>
  <c r="AP174" i="58"/>
  <c r="AR175" i="58"/>
  <c r="AU175" i="58" s="1"/>
  <c r="AP173" i="57"/>
  <c r="AW173" i="57" s="1"/>
  <c r="L180" i="54"/>
  <c r="F180" i="54" s="1"/>
  <c r="P180" i="54" s="1"/>
  <c r="D178" i="54"/>
  <c r="B179" i="54"/>
  <c r="Q177" i="47"/>
  <c r="AJ176" i="55"/>
  <c r="AO176" i="55" s="1"/>
  <c r="AC176" i="55"/>
  <c r="AK176" i="55"/>
  <c r="AD176" i="55"/>
  <c r="AM176" i="55" s="1"/>
  <c r="AE176" i="55"/>
  <c r="AF176" i="55"/>
  <c r="AI176" i="55"/>
  <c r="AG176" i="55"/>
  <c r="AH176" i="55"/>
  <c r="AF176" i="57" l="1"/>
  <c r="AG176" i="57"/>
  <c r="AH176" i="57"/>
  <c r="AN176" i="57" s="1"/>
  <c r="AI176" i="57"/>
  <c r="AJ176" i="57"/>
  <c r="AT176" i="57" s="1"/>
  <c r="AE176" i="57"/>
  <c r="AM176" i="57" s="1"/>
  <c r="AC176" i="57"/>
  <c r="AD176" i="57"/>
  <c r="AK176" i="57"/>
  <c r="AE176" i="56"/>
  <c r="AD176" i="56"/>
  <c r="AM176" i="56" s="1"/>
  <c r="AC176" i="56"/>
  <c r="AR176" i="56" s="1"/>
  <c r="AF176" i="56"/>
  <c r="AG176" i="56"/>
  <c r="AH176" i="56"/>
  <c r="AI176" i="56"/>
  <c r="AJ176" i="56"/>
  <c r="AO176" i="56" s="1"/>
  <c r="AK176" i="56"/>
  <c r="I182" i="47"/>
  <c r="S181" i="47"/>
  <c r="AT176" i="55"/>
  <c r="AP176" i="55"/>
  <c r="B180" i="46"/>
  <c r="D179" i="46"/>
  <c r="Q177" i="55"/>
  <c r="AY176" i="55"/>
  <c r="AW175" i="58"/>
  <c r="Y188" i="46"/>
  <c r="AI177" i="47"/>
  <c r="AC177" i="47"/>
  <c r="AK177" i="47"/>
  <c r="AD177" i="47"/>
  <c r="AF177" i="47"/>
  <c r="AG177" i="47"/>
  <c r="AE177" i="47"/>
  <c r="AH177" i="47"/>
  <c r="AN177" i="47" s="1"/>
  <c r="AJ177" i="47"/>
  <c r="AT177" i="47" s="1"/>
  <c r="U177" i="56"/>
  <c r="AA177" i="56" s="1"/>
  <c r="G178" i="56"/>
  <c r="A179" i="56"/>
  <c r="H178" i="56"/>
  <c r="V178" i="56"/>
  <c r="W178" i="56" s="1"/>
  <c r="J178" i="56"/>
  <c r="K178" i="56"/>
  <c r="X178" i="56"/>
  <c r="M178" i="56"/>
  <c r="N178" i="56"/>
  <c r="R178" i="56" s="1"/>
  <c r="Z178" i="56"/>
  <c r="E178" i="56" s="1"/>
  <c r="N178" i="55"/>
  <c r="R178" i="55" s="1"/>
  <c r="G178" i="55"/>
  <c r="U177" i="55"/>
  <c r="AA177" i="55" s="1"/>
  <c r="H178" i="55"/>
  <c r="M178" i="55"/>
  <c r="X178" i="55"/>
  <c r="J178" i="55"/>
  <c r="K178" i="55"/>
  <c r="V178" i="55"/>
  <c r="W178" i="55" s="1"/>
  <c r="A179" i="55"/>
  <c r="Z178" i="55"/>
  <c r="E178" i="55" s="1"/>
  <c r="AT175" i="55"/>
  <c r="AU175" i="55"/>
  <c r="AS177" i="58"/>
  <c r="AU177" i="58" s="1"/>
  <c r="AO175" i="57"/>
  <c r="AY175" i="57"/>
  <c r="Y178" i="47"/>
  <c r="F178" i="47" s="1"/>
  <c r="AR176" i="55"/>
  <c r="F177" i="57"/>
  <c r="B183" i="56"/>
  <c r="D182" i="56"/>
  <c r="AM177" i="58"/>
  <c r="AN176" i="58"/>
  <c r="AN175" i="56"/>
  <c r="AY176" i="47"/>
  <c r="AO176" i="47"/>
  <c r="I182" i="58"/>
  <c r="S181" i="58"/>
  <c r="AN176" i="55"/>
  <c r="R188" i="46"/>
  <c r="AM176" i="58"/>
  <c r="Q178" i="47"/>
  <c r="L181" i="54"/>
  <c r="F181" i="54" s="1"/>
  <c r="P181" i="54" s="1"/>
  <c r="AR175" i="56"/>
  <c r="AU175" i="56" s="1"/>
  <c r="AW175" i="56" s="1"/>
  <c r="AN176" i="47"/>
  <c r="I181" i="55"/>
  <c r="S180" i="55"/>
  <c r="U178" i="58"/>
  <c r="AA178" i="58" s="1"/>
  <c r="H179" i="58"/>
  <c r="J179" i="58"/>
  <c r="K179" i="58"/>
  <c r="X179" i="58"/>
  <c r="M179" i="58"/>
  <c r="Q179" i="58" s="1"/>
  <c r="N179" i="58"/>
  <c r="R179" i="58" s="1"/>
  <c r="Z179" i="58"/>
  <c r="E179" i="58" s="1"/>
  <c r="A180" i="58"/>
  <c r="G179" i="58"/>
  <c r="V179" i="58"/>
  <c r="W179" i="58" s="1"/>
  <c r="AI187" i="46"/>
  <c r="AJ187" i="46"/>
  <c r="AC187" i="46"/>
  <c r="AR187" i="46" s="1"/>
  <c r="AK187" i="46"/>
  <c r="AY187" i="46" s="1"/>
  <c r="AD187" i="46"/>
  <c r="AE187" i="46"/>
  <c r="AG187" i="46"/>
  <c r="AF187" i="46"/>
  <c r="AS187" i="46" s="1"/>
  <c r="AH187" i="46"/>
  <c r="AY177" i="58"/>
  <c r="AO177" i="58"/>
  <c r="I180" i="56"/>
  <c r="S179" i="56"/>
  <c r="AU176" i="58"/>
  <c r="I182" i="54"/>
  <c r="J182" i="54" s="1"/>
  <c r="H181" i="54"/>
  <c r="N181" i="54" s="1"/>
  <c r="K182" i="54"/>
  <c r="M182" i="54"/>
  <c r="E182" i="54" s="1"/>
  <c r="A183" i="54"/>
  <c r="AR186" i="46"/>
  <c r="AS176" i="47"/>
  <c r="AP175" i="56"/>
  <c r="D179" i="54"/>
  <c r="B180" i="54"/>
  <c r="J178" i="57"/>
  <c r="V178" i="57"/>
  <c r="W178" i="57" s="1"/>
  <c r="Y178" i="57" s="1"/>
  <c r="K178" i="57"/>
  <c r="A179" i="57"/>
  <c r="M178" i="57"/>
  <c r="X178" i="57"/>
  <c r="N178" i="57"/>
  <c r="U177" i="57"/>
  <c r="AA177" i="57" s="1"/>
  <c r="H178" i="57"/>
  <c r="G178" i="57"/>
  <c r="Z178" i="57"/>
  <c r="E178" i="57" s="1"/>
  <c r="F178" i="57" s="1"/>
  <c r="Y177" i="56"/>
  <c r="F177" i="56" s="1"/>
  <c r="AI177" i="55"/>
  <c r="AJ177" i="55"/>
  <c r="AC177" i="55"/>
  <c r="AK177" i="55"/>
  <c r="AD177" i="55"/>
  <c r="AE177" i="55"/>
  <c r="AH177" i="55"/>
  <c r="AF177" i="55"/>
  <c r="AS177" i="55" s="1"/>
  <c r="AG177" i="55"/>
  <c r="AR175" i="57"/>
  <c r="AU175" i="57" s="1"/>
  <c r="AS175" i="57"/>
  <c r="R178" i="47"/>
  <c r="AO186" i="46"/>
  <c r="AP186" i="46" s="1"/>
  <c r="AP176" i="47"/>
  <c r="AS176" i="55"/>
  <c r="F188" i="46"/>
  <c r="S179" i="57"/>
  <c r="I180" i="57"/>
  <c r="Z189" i="46"/>
  <c r="E189" i="46" s="1"/>
  <c r="G189" i="46"/>
  <c r="U188" i="46"/>
  <c r="AA188" i="46" s="1"/>
  <c r="H189" i="46"/>
  <c r="J189" i="46"/>
  <c r="V189" i="46"/>
  <c r="W189" i="46" s="1"/>
  <c r="Y189" i="46" s="1"/>
  <c r="X189" i="46"/>
  <c r="A190" i="46"/>
  <c r="K189" i="46"/>
  <c r="M189" i="46"/>
  <c r="Q189" i="46" s="1"/>
  <c r="N189" i="46"/>
  <c r="R177" i="56"/>
  <c r="AM175" i="55"/>
  <c r="AP175" i="55" s="1"/>
  <c r="AO176" i="58"/>
  <c r="AY176" i="58"/>
  <c r="AM175" i="57"/>
  <c r="M179" i="47"/>
  <c r="X179" i="47"/>
  <c r="Z179" i="47"/>
  <c r="E179" i="47" s="1"/>
  <c r="F179" i="47" s="1"/>
  <c r="G179" i="47"/>
  <c r="J179" i="47"/>
  <c r="V179" i="47"/>
  <c r="W179" i="47" s="1"/>
  <c r="Y179" i="47" s="1"/>
  <c r="U178" i="47"/>
  <c r="AA178" i="47" s="1"/>
  <c r="H179" i="47"/>
  <c r="N179" i="47"/>
  <c r="K179" i="47"/>
  <c r="A180" i="47"/>
  <c r="AY175" i="56"/>
  <c r="AT186" i="46"/>
  <c r="AR176" i="47"/>
  <c r="AU176" i="47" s="1"/>
  <c r="Q177" i="56"/>
  <c r="Y178" i="58"/>
  <c r="F178" i="58" s="1"/>
  <c r="D179" i="55"/>
  <c r="B180" i="55"/>
  <c r="AH178" i="47" l="1"/>
  <c r="AN178" i="47" s="1"/>
  <c r="AJ178" i="47"/>
  <c r="AC178" i="47"/>
  <c r="AK178" i="47"/>
  <c r="AE178" i="47"/>
  <c r="AF178" i="47"/>
  <c r="AD178" i="47"/>
  <c r="AR178" i="47" s="1"/>
  <c r="AG178" i="47"/>
  <c r="AI178" i="47"/>
  <c r="AD178" i="58"/>
  <c r="AR178" i="58" s="1"/>
  <c r="AK178" i="58"/>
  <c r="AC178" i="58"/>
  <c r="AE178" i="58"/>
  <c r="AM178" i="58" s="1"/>
  <c r="AF178" i="58"/>
  <c r="AG178" i="58"/>
  <c r="AH178" i="58"/>
  <c r="AI178" i="58"/>
  <c r="AJ178" i="58"/>
  <c r="AD177" i="56"/>
  <c r="AC177" i="56"/>
  <c r="AR177" i="56" s="1"/>
  <c r="AK177" i="56"/>
  <c r="AY177" i="56" s="1"/>
  <c r="AF177" i="56"/>
  <c r="AS177" i="56" s="1"/>
  <c r="AG177" i="56"/>
  <c r="AN177" i="56" s="1"/>
  <c r="AH177" i="56"/>
  <c r="AI177" i="56"/>
  <c r="AT177" i="56" s="1"/>
  <c r="AJ177" i="56"/>
  <c r="AE177" i="56"/>
  <c r="AG179" i="47"/>
  <c r="AS179" i="47" s="1"/>
  <c r="AI179" i="47"/>
  <c r="AJ179" i="47"/>
  <c r="AD179" i="47"/>
  <c r="AE179" i="47"/>
  <c r="AM179" i="47" s="1"/>
  <c r="AF179" i="47"/>
  <c r="AH179" i="47"/>
  <c r="AK179" i="47"/>
  <c r="AC179" i="47"/>
  <c r="AM177" i="55"/>
  <c r="AP177" i="55" s="1"/>
  <c r="D183" i="56"/>
  <c r="B184" i="56"/>
  <c r="AI188" i="46"/>
  <c r="AT188" i="46" s="1"/>
  <c r="AJ188" i="46"/>
  <c r="AC188" i="46"/>
  <c r="AK188" i="46"/>
  <c r="AD188" i="46"/>
  <c r="AM188" i="46" s="1"/>
  <c r="AE188" i="46"/>
  <c r="AG188" i="46"/>
  <c r="AN188" i="46" s="1"/>
  <c r="AF188" i="46"/>
  <c r="AS188" i="46" s="1"/>
  <c r="AH188" i="46"/>
  <c r="U178" i="57"/>
  <c r="AA178" i="57" s="1"/>
  <c r="H179" i="57"/>
  <c r="J179" i="57"/>
  <c r="V179" i="57"/>
  <c r="W179" i="57" s="1"/>
  <c r="Y179" i="57" s="1"/>
  <c r="K179" i="57"/>
  <c r="A180" i="57"/>
  <c r="M179" i="57"/>
  <c r="Q179" i="57" s="1"/>
  <c r="X179" i="57"/>
  <c r="G179" i="57"/>
  <c r="Z179" i="57"/>
  <c r="E179" i="57" s="1"/>
  <c r="N179" i="57"/>
  <c r="AU186" i="46"/>
  <c r="AW186" i="46" s="1"/>
  <c r="AM187" i="46"/>
  <c r="AP187" i="46" s="1"/>
  <c r="AP177" i="58"/>
  <c r="AW177" i="58" s="1"/>
  <c r="K179" i="56"/>
  <c r="X179" i="56"/>
  <c r="U178" i="56"/>
  <c r="AA178" i="56" s="1"/>
  <c r="M179" i="56"/>
  <c r="Q179" i="56" s="1"/>
  <c r="N179" i="56"/>
  <c r="R179" i="56" s="1"/>
  <c r="G179" i="56"/>
  <c r="A180" i="56"/>
  <c r="H179" i="56"/>
  <c r="J179" i="56"/>
  <c r="V179" i="56"/>
  <c r="W179" i="56" s="1"/>
  <c r="Y179" i="56" s="1"/>
  <c r="Z179" i="56"/>
  <c r="E179" i="56" s="1"/>
  <c r="F179" i="56" s="1"/>
  <c r="AR177" i="47"/>
  <c r="AU177" i="47" s="1"/>
  <c r="AT176" i="56"/>
  <c r="AR176" i="57"/>
  <c r="AD178" i="57"/>
  <c r="AE178" i="57"/>
  <c r="AF178" i="57"/>
  <c r="AG178" i="57"/>
  <c r="AS178" i="57" s="1"/>
  <c r="AH178" i="57"/>
  <c r="AN178" i="57" s="1"/>
  <c r="AC178" i="57"/>
  <c r="AK178" i="57"/>
  <c r="AJ178" i="57"/>
  <c r="AI178" i="57"/>
  <c r="R189" i="46"/>
  <c r="Q178" i="56"/>
  <c r="AN176" i="56"/>
  <c r="AO187" i="46"/>
  <c r="AE177" i="57"/>
  <c r="AM177" i="57" s="1"/>
  <c r="AF177" i="57"/>
  <c r="AG177" i="57"/>
  <c r="AH177" i="57"/>
  <c r="AN177" i="57" s="1"/>
  <c r="AI177" i="57"/>
  <c r="AD177" i="57"/>
  <c r="AC177" i="57"/>
  <c r="AJ177" i="57"/>
  <c r="AT177" i="57" s="1"/>
  <c r="AK177" i="57"/>
  <c r="AW175" i="55"/>
  <c r="Q178" i="55"/>
  <c r="AS176" i="56"/>
  <c r="AU176" i="56" s="1"/>
  <c r="AW176" i="56" s="1"/>
  <c r="I182" i="55"/>
  <c r="S181" i="55"/>
  <c r="B181" i="46"/>
  <c r="D180" i="46"/>
  <c r="F182" i="54"/>
  <c r="P182" i="54" s="1"/>
  <c r="AP176" i="57"/>
  <c r="R179" i="47"/>
  <c r="Q179" i="47"/>
  <c r="F189" i="46"/>
  <c r="AR177" i="55"/>
  <c r="B181" i="54"/>
  <c r="D180" i="54"/>
  <c r="AT187" i="46"/>
  <c r="AU187" i="46" s="1"/>
  <c r="AW187" i="46" s="1"/>
  <c r="AU176" i="55"/>
  <c r="AW176" i="55" s="1"/>
  <c r="D180" i="55"/>
  <c r="B181" i="55"/>
  <c r="Z190" i="46"/>
  <c r="E190" i="46" s="1"/>
  <c r="G190" i="46"/>
  <c r="U189" i="46"/>
  <c r="AA189" i="46" s="1"/>
  <c r="H190" i="46"/>
  <c r="J190" i="46"/>
  <c r="V190" i="46"/>
  <c r="W190" i="46" s="1"/>
  <c r="X190" i="46"/>
  <c r="A191" i="46"/>
  <c r="K190" i="46"/>
  <c r="M190" i="46"/>
  <c r="N190" i="46"/>
  <c r="S180" i="57"/>
  <c r="I181" i="57"/>
  <c r="R178" i="57"/>
  <c r="L182" i="54"/>
  <c r="Y179" i="58"/>
  <c r="F179" i="58" s="1"/>
  <c r="AM177" i="47"/>
  <c r="I183" i="47"/>
  <c r="S182" i="47"/>
  <c r="AP176" i="56"/>
  <c r="K180" i="47"/>
  <c r="A181" i="47"/>
  <c r="N180" i="47"/>
  <c r="Z180" i="47"/>
  <c r="E180" i="47" s="1"/>
  <c r="U179" i="47"/>
  <c r="AA179" i="47" s="1"/>
  <c r="H180" i="47"/>
  <c r="X180" i="47"/>
  <c r="G180" i="47"/>
  <c r="J180" i="47"/>
  <c r="M180" i="47"/>
  <c r="V180" i="47"/>
  <c r="W180" i="47" s="1"/>
  <c r="S182" i="58"/>
  <c r="I183" i="58"/>
  <c r="AY177" i="55"/>
  <c r="AP175" i="57"/>
  <c r="AW175" i="57"/>
  <c r="AO177" i="55"/>
  <c r="AN177" i="55"/>
  <c r="AT177" i="55"/>
  <c r="AN187" i="46"/>
  <c r="AP176" i="58"/>
  <c r="M179" i="55"/>
  <c r="X179" i="55"/>
  <c r="N179" i="55"/>
  <c r="R179" i="55" s="1"/>
  <c r="G179" i="55"/>
  <c r="U178" i="55"/>
  <c r="AA178" i="55" s="1"/>
  <c r="H179" i="55"/>
  <c r="K179" i="55"/>
  <c r="A180" i="55"/>
  <c r="V179" i="55"/>
  <c r="W179" i="55" s="1"/>
  <c r="J179" i="55"/>
  <c r="Z179" i="55"/>
  <c r="E179" i="55" s="1"/>
  <c r="Y178" i="56"/>
  <c r="F178" i="56" s="1"/>
  <c r="AS177" i="47"/>
  <c r="AY176" i="56"/>
  <c r="AS176" i="57"/>
  <c r="A184" i="54"/>
  <c r="M183" i="54"/>
  <c r="E183" i="54" s="1"/>
  <c r="H182" i="54"/>
  <c r="N182" i="54" s="1"/>
  <c r="K183" i="54"/>
  <c r="I183" i="54"/>
  <c r="J183" i="54" s="1"/>
  <c r="S180" i="56"/>
  <c r="I181" i="56"/>
  <c r="AO177" i="47"/>
  <c r="AY177" i="47"/>
  <c r="AW176" i="47"/>
  <c r="Q178" i="57"/>
  <c r="AW176" i="58"/>
  <c r="G180" i="58"/>
  <c r="A181" i="58"/>
  <c r="H180" i="58"/>
  <c r="V180" i="58"/>
  <c r="W180" i="58" s="1"/>
  <c r="J180" i="58"/>
  <c r="K180" i="58"/>
  <c r="X180" i="58"/>
  <c r="U179" i="58"/>
  <c r="AA179" i="58" s="1"/>
  <c r="M180" i="58"/>
  <c r="Q180" i="58" s="1"/>
  <c r="N180" i="58"/>
  <c r="R180" i="58" s="1"/>
  <c r="Z180" i="58"/>
  <c r="E180" i="58" s="1"/>
  <c r="Y178" i="55"/>
  <c r="F178" i="55" s="1"/>
  <c r="AO176" i="57"/>
  <c r="AY176" i="57"/>
  <c r="AC179" i="58" l="1"/>
  <c r="AK179" i="58"/>
  <c r="AG179" i="58"/>
  <c r="AS179" i="58" s="1"/>
  <c r="AH179" i="58"/>
  <c r="AI179" i="58"/>
  <c r="AJ179" i="58"/>
  <c r="AD179" i="58"/>
  <c r="AR179" i="58" s="1"/>
  <c r="AE179" i="58"/>
  <c r="AF179" i="58"/>
  <c r="AH178" i="55"/>
  <c r="AI178" i="55"/>
  <c r="AT178" i="55" s="1"/>
  <c r="AJ178" i="55"/>
  <c r="AC178" i="55"/>
  <c r="AK178" i="55"/>
  <c r="AD178" i="55"/>
  <c r="AM178" i="55" s="1"/>
  <c r="AG178" i="55"/>
  <c r="AE178" i="55"/>
  <c r="AF178" i="55"/>
  <c r="AS178" i="55" s="1"/>
  <c r="AJ178" i="56"/>
  <c r="AD178" i="56"/>
  <c r="AE178" i="56"/>
  <c r="AF178" i="56"/>
  <c r="AG178" i="56"/>
  <c r="AN178" i="56" s="1"/>
  <c r="AH178" i="56"/>
  <c r="AI178" i="56"/>
  <c r="AC178" i="56"/>
  <c r="AR178" i="56" s="1"/>
  <c r="AK178" i="56"/>
  <c r="AY178" i="56" s="1"/>
  <c r="Q180" i="47"/>
  <c r="L183" i="54"/>
  <c r="Y190" i="46"/>
  <c r="AS177" i="57"/>
  <c r="AT178" i="57"/>
  <c r="AU176" i="57"/>
  <c r="AW176" i="57" s="1"/>
  <c r="G180" i="57"/>
  <c r="U179" i="57"/>
  <c r="AA179" i="57" s="1"/>
  <c r="H180" i="57"/>
  <c r="J180" i="57"/>
  <c r="V180" i="57"/>
  <c r="W180" i="57" s="1"/>
  <c r="K180" i="57"/>
  <c r="A181" i="57"/>
  <c r="Z180" i="57"/>
  <c r="E180" i="57" s="1"/>
  <c r="N180" i="57"/>
  <c r="X180" i="57"/>
  <c r="M180" i="57"/>
  <c r="AR179" i="47"/>
  <c r="AU179" i="47" s="1"/>
  <c r="AN178" i="58"/>
  <c r="AS178" i="47"/>
  <c r="AU178" i="47" s="1"/>
  <c r="S181" i="57"/>
  <c r="I182" i="57"/>
  <c r="AY178" i="57"/>
  <c r="AO178" i="57"/>
  <c r="AT179" i="47"/>
  <c r="AS178" i="58"/>
  <c r="F179" i="55"/>
  <c r="Y179" i="55"/>
  <c r="Q179" i="55"/>
  <c r="S183" i="47"/>
  <c r="I184" i="47"/>
  <c r="R190" i="46"/>
  <c r="AI179" i="56"/>
  <c r="AT179" i="56" s="1"/>
  <c r="AH179" i="56"/>
  <c r="AJ179" i="56"/>
  <c r="AK179" i="56"/>
  <c r="AY179" i="56" s="1"/>
  <c r="AC179" i="56"/>
  <c r="AR179" i="56" s="1"/>
  <c r="AD179" i="56"/>
  <c r="AE179" i="56"/>
  <c r="AG179" i="56"/>
  <c r="AN179" i="56" s="1"/>
  <c r="AF179" i="56"/>
  <c r="AS179" i="56" s="1"/>
  <c r="R179" i="57"/>
  <c r="AY188" i="46"/>
  <c r="AP178" i="58"/>
  <c r="AM178" i="47"/>
  <c r="M184" i="54"/>
  <c r="E184" i="54" s="1"/>
  <c r="I184" i="54"/>
  <c r="J184" i="54" s="1"/>
  <c r="H183" i="54"/>
  <c r="N183" i="54" s="1"/>
  <c r="K184" i="54"/>
  <c r="A185" i="54"/>
  <c r="K180" i="55"/>
  <c r="A181" i="55"/>
  <c r="M180" i="55"/>
  <c r="X180" i="55"/>
  <c r="N180" i="55"/>
  <c r="G180" i="55"/>
  <c r="J180" i="55"/>
  <c r="V180" i="55"/>
  <c r="W180" i="55" s="1"/>
  <c r="U179" i="55"/>
  <c r="AA179" i="55" s="1"/>
  <c r="H180" i="55"/>
  <c r="Z180" i="55"/>
  <c r="E180" i="55" s="1"/>
  <c r="I184" i="58"/>
  <c r="S183" i="58"/>
  <c r="AP177" i="47"/>
  <c r="AW177" i="47" s="1"/>
  <c r="Q190" i="46"/>
  <c r="B182" i="54"/>
  <c r="D181" i="54"/>
  <c r="B182" i="46"/>
  <c r="D181" i="46"/>
  <c r="F179" i="57"/>
  <c r="AR188" i="46"/>
  <c r="AU188" i="46" s="1"/>
  <c r="AY179" i="47"/>
  <c r="AO179" i="47"/>
  <c r="AU177" i="56"/>
  <c r="AY178" i="47"/>
  <c r="AO178" i="47"/>
  <c r="AY177" i="57"/>
  <c r="AO177" i="57"/>
  <c r="Y180" i="58"/>
  <c r="F180" i="58" s="1"/>
  <c r="F190" i="46"/>
  <c r="AU177" i="55"/>
  <c r="AW177" i="55" s="1"/>
  <c r="AR177" i="57"/>
  <c r="AO188" i="46"/>
  <c r="AP188" i="46" s="1"/>
  <c r="AN179" i="47"/>
  <c r="AM177" i="56"/>
  <c r="AY178" i="58"/>
  <c r="AO178" i="58"/>
  <c r="F183" i="54"/>
  <c r="P183" i="54" s="1"/>
  <c r="I182" i="56"/>
  <c r="S181" i="56"/>
  <c r="Y180" i="47"/>
  <c r="F180" i="47" s="1"/>
  <c r="R180" i="47"/>
  <c r="Z191" i="46"/>
  <c r="E191" i="46" s="1"/>
  <c r="G191" i="46"/>
  <c r="U190" i="46"/>
  <c r="AA190" i="46" s="1"/>
  <c r="H191" i="46"/>
  <c r="J191" i="46"/>
  <c r="V191" i="46"/>
  <c r="W191" i="46" s="1"/>
  <c r="Y191" i="46" s="1"/>
  <c r="X191" i="46"/>
  <c r="A192" i="46"/>
  <c r="K191" i="46"/>
  <c r="M191" i="46"/>
  <c r="Q191" i="46" s="1"/>
  <c r="N191" i="46"/>
  <c r="R191" i="46" s="1"/>
  <c r="D181" i="55"/>
  <c r="B182" i="55"/>
  <c r="AI189" i="46"/>
  <c r="AT189" i="46" s="1"/>
  <c r="AJ189" i="46"/>
  <c r="AO189" i="46" s="1"/>
  <c r="AC189" i="46"/>
  <c r="AK189" i="46"/>
  <c r="AD189" i="46"/>
  <c r="AE189" i="46"/>
  <c r="AG189" i="46"/>
  <c r="AF189" i="46"/>
  <c r="AS189" i="46" s="1"/>
  <c r="AH189" i="46"/>
  <c r="I183" i="55"/>
  <c r="S182" i="55"/>
  <c r="AM178" i="57"/>
  <c r="AP178" i="57" s="1"/>
  <c r="AO177" i="56"/>
  <c r="AT178" i="58"/>
  <c r="AU178" i="58" s="1"/>
  <c r="AW178" i="58" s="1"/>
  <c r="AT178" i="47"/>
  <c r="AP177" i="57"/>
  <c r="Z181" i="58"/>
  <c r="E181" i="58" s="1"/>
  <c r="F181" i="58" s="1"/>
  <c r="J181" i="58"/>
  <c r="K181" i="58"/>
  <c r="X181" i="58"/>
  <c r="U180" i="58"/>
  <c r="AA180" i="58" s="1"/>
  <c r="M181" i="58"/>
  <c r="N181" i="58"/>
  <c r="G181" i="58"/>
  <c r="A182" i="58"/>
  <c r="H181" i="58"/>
  <c r="V181" i="58"/>
  <c r="W181" i="58" s="1"/>
  <c r="Y181" i="58" s="1"/>
  <c r="J181" i="47"/>
  <c r="V181" i="47"/>
  <c r="W181" i="47" s="1"/>
  <c r="Y181" i="47" s="1"/>
  <c r="M181" i="47"/>
  <c r="X181" i="47"/>
  <c r="N181" i="47"/>
  <c r="R181" i="47" s="1"/>
  <c r="G181" i="47"/>
  <c r="U180" i="47"/>
  <c r="AA180" i="47" s="1"/>
  <c r="H181" i="47"/>
  <c r="Z181" i="47"/>
  <c r="E181" i="47" s="1"/>
  <c r="A182" i="47"/>
  <c r="K181" i="47"/>
  <c r="AR178" i="57"/>
  <c r="AU178" i="57" s="1"/>
  <c r="AW178" i="57" s="1"/>
  <c r="N180" i="56"/>
  <c r="R180" i="56" s="1"/>
  <c r="G180" i="56"/>
  <c r="A181" i="56"/>
  <c r="H180" i="56"/>
  <c r="V180" i="56"/>
  <c r="W180" i="56" s="1"/>
  <c r="Y180" i="56" s="1"/>
  <c r="J180" i="56"/>
  <c r="K180" i="56"/>
  <c r="X180" i="56"/>
  <c r="U179" i="56"/>
  <c r="AA179" i="56" s="1"/>
  <c r="M180" i="56"/>
  <c r="Z180" i="56"/>
  <c r="E180" i="56" s="1"/>
  <c r="B185" i="56"/>
  <c r="D184" i="56"/>
  <c r="AP179" i="47"/>
  <c r="AF180" i="47" l="1"/>
  <c r="AH180" i="47"/>
  <c r="AN180" i="47" s="1"/>
  <c r="AI180" i="47"/>
  <c r="AC180" i="47"/>
  <c r="AK180" i="47"/>
  <c r="AD180" i="47"/>
  <c r="AR180" i="47" s="1"/>
  <c r="AG180" i="47"/>
  <c r="AJ180" i="47"/>
  <c r="AT180" i="47" s="1"/>
  <c r="AE180" i="47"/>
  <c r="AJ180" i="58"/>
  <c r="AC180" i="58"/>
  <c r="AD180" i="58"/>
  <c r="AR180" i="58" s="1"/>
  <c r="AE180" i="58"/>
  <c r="AF180" i="58"/>
  <c r="AG180" i="58"/>
  <c r="AH180" i="58"/>
  <c r="AN180" i="58" s="1"/>
  <c r="AI180" i="58"/>
  <c r="AK180" i="58"/>
  <c r="Q181" i="47"/>
  <c r="Q181" i="58"/>
  <c r="AN189" i="46"/>
  <c r="AW177" i="56"/>
  <c r="B183" i="54"/>
  <c r="D182" i="54"/>
  <c r="Y180" i="55"/>
  <c r="A186" i="54"/>
  <c r="M185" i="54"/>
  <c r="E185" i="54" s="1"/>
  <c r="I185" i="54"/>
  <c r="J185" i="54" s="1"/>
  <c r="K185" i="54"/>
  <c r="H184" i="54"/>
  <c r="N184" i="54" s="1"/>
  <c r="Z181" i="57"/>
  <c r="E181" i="57" s="1"/>
  <c r="G181" i="57"/>
  <c r="U180" i="57"/>
  <c r="AA180" i="57" s="1"/>
  <c r="H181" i="57"/>
  <c r="J181" i="57"/>
  <c r="V181" i="57"/>
  <c r="W181" i="57" s="1"/>
  <c r="N181" i="57"/>
  <c r="K181" i="57"/>
  <c r="A182" i="57"/>
  <c r="M181" i="57"/>
  <c r="Q181" i="57" s="1"/>
  <c r="X181" i="57"/>
  <c r="AN178" i="55"/>
  <c r="AM179" i="58"/>
  <c r="M182" i="47"/>
  <c r="X182" i="47"/>
  <c r="Z182" i="47"/>
  <c r="E182" i="47" s="1"/>
  <c r="F182" i="47" s="1"/>
  <c r="G182" i="47"/>
  <c r="V182" i="47"/>
  <c r="W182" i="47" s="1"/>
  <c r="Y182" i="47" s="1"/>
  <c r="J182" i="47"/>
  <c r="A183" i="47"/>
  <c r="U181" i="47"/>
  <c r="AA181" i="47" s="1"/>
  <c r="H182" i="47"/>
  <c r="N182" i="47"/>
  <c r="K182" i="47"/>
  <c r="F181" i="47"/>
  <c r="AM189" i="46"/>
  <c r="AP189" i="46" s="1"/>
  <c r="Y180" i="57"/>
  <c r="AS178" i="56"/>
  <c r="AY178" i="55"/>
  <c r="AT179" i="58"/>
  <c r="AU179" i="58"/>
  <c r="D185" i="56"/>
  <c r="B186" i="56"/>
  <c r="AY189" i="46"/>
  <c r="F191" i="46"/>
  <c r="AW188" i="46"/>
  <c r="R180" i="55"/>
  <c r="L184" i="54"/>
  <c r="I185" i="47"/>
  <c r="S184" i="47"/>
  <c r="AW179" i="47"/>
  <c r="AR178" i="55"/>
  <c r="AU178" i="55" s="1"/>
  <c r="F180" i="56"/>
  <c r="M181" i="56"/>
  <c r="X181" i="56"/>
  <c r="K181" i="56"/>
  <c r="U180" i="56"/>
  <c r="AA180" i="56" s="1"/>
  <c r="N181" i="56"/>
  <c r="G181" i="56"/>
  <c r="A182" i="56"/>
  <c r="H181" i="56"/>
  <c r="J181" i="56"/>
  <c r="V181" i="56"/>
  <c r="W181" i="56" s="1"/>
  <c r="Y181" i="56" s="1"/>
  <c r="Z181" i="56"/>
  <c r="E181" i="56" s="1"/>
  <c r="F181" i="56" s="1"/>
  <c r="AR189" i="46"/>
  <c r="AU189" i="46" s="1"/>
  <c r="AW189" i="46" s="1"/>
  <c r="Z192" i="46"/>
  <c r="E192" i="46" s="1"/>
  <c r="G192" i="46"/>
  <c r="U191" i="46"/>
  <c r="AA191" i="46" s="1"/>
  <c r="H192" i="46"/>
  <c r="J192" i="46"/>
  <c r="V192" i="46"/>
  <c r="W192" i="46" s="1"/>
  <c r="X192" i="46"/>
  <c r="A193" i="46"/>
  <c r="K192" i="46"/>
  <c r="M192" i="46"/>
  <c r="Q192" i="46" s="1"/>
  <c r="N192" i="46"/>
  <c r="R192" i="46" s="1"/>
  <c r="AP177" i="56"/>
  <c r="AC179" i="57"/>
  <c r="AK179" i="57"/>
  <c r="AD179" i="57"/>
  <c r="AR179" i="57" s="1"/>
  <c r="AU179" i="57" s="1"/>
  <c r="AE179" i="57"/>
  <c r="AM179" i="57" s="1"/>
  <c r="AF179" i="57"/>
  <c r="AG179" i="57"/>
  <c r="AS179" i="57" s="1"/>
  <c r="AJ179" i="57"/>
  <c r="AT179" i="57" s="1"/>
  <c r="AH179" i="57"/>
  <c r="AI179" i="57"/>
  <c r="S184" i="58"/>
  <c r="I185" i="58"/>
  <c r="F184" i="54"/>
  <c r="P184" i="54" s="1"/>
  <c r="AM179" i="56"/>
  <c r="Q180" i="57"/>
  <c r="AM178" i="56"/>
  <c r="AO178" i="55"/>
  <c r="AP178" i="55" s="1"/>
  <c r="AN179" i="58"/>
  <c r="AI190" i="46"/>
  <c r="AJ190" i="46"/>
  <c r="AO190" i="46" s="1"/>
  <c r="AC190" i="46"/>
  <c r="AR190" i="46" s="1"/>
  <c r="AK190" i="46"/>
  <c r="AD190" i="46"/>
  <c r="AM190" i="46" s="1"/>
  <c r="AE190" i="46"/>
  <c r="AG190" i="46"/>
  <c r="AF190" i="46"/>
  <c r="AS190" i="46" s="1"/>
  <c r="AH190" i="46"/>
  <c r="AG179" i="55"/>
  <c r="AH179" i="55"/>
  <c r="AI179" i="55"/>
  <c r="AJ179" i="55"/>
  <c r="AO179" i="55" s="1"/>
  <c r="AC179" i="55"/>
  <c r="AK179" i="55"/>
  <c r="AF179" i="55"/>
  <c r="AD179" i="55"/>
  <c r="AE179" i="55"/>
  <c r="N182" i="58"/>
  <c r="R182" i="58" s="1"/>
  <c r="G182" i="58"/>
  <c r="A183" i="58"/>
  <c r="H182" i="58"/>
  <c r="V182" i="58"/>
  <c r="W182" i="58" s="1"/>
  <c r="J182" i="58"/>
  <c r="K182" i="58"/>
  <c r="X182" i="58"/>
  <c r="U181" i="58"/>
  <c r="AA181" i="58" s="1"/>
  <c r="M182" i="58"/>
  <c r="Q182" i="58" s="1"/>
  <c r="Z182" i="58"/>
  <c r="E182" i="58" s="1"/>
  <c r="AI181" i="58"/>
  <c r="AG181" i="58"/>
  <c r="AH181" i="58"/>
  <c r="AN181" i="58" s="1"/>
  <c r="AJ181" i="58"/>
  <c r="AT181" i="58" s="1"/>
  <c r="AK181" i="58"/>
  <c r="AC181" i="58"/>
  <c r="AD181" i="58"/>
  <c r="AE181" i="58"/>
  <c r="AM181" i="58" s="1"/>
  <c r="AF181" i="58"/>
  <c r="S183" i="55"/>
  <c r="I184" i="55"/>
  <c r="F180" i="55"/>
  <c r="Q180" i="55"/>
  <c r="AP178" i="47"/>
  <c r="AW178" i="47" s="1"/>
  <c r="AU179" i="56"/>
  <c r="AO178" i="56"/>
  <c r="B183" i="46"/>
  <c r="D182" i="46"/>
  <c r="J181" i="55"/>
  <c r="V181" i="55"/>
  <c r="W181" i="55" s="1"/>
  <c r="K181" i="55"/>
  <c r="A182" i="55"/>
  <c r="M181" i="55"/>
  <c r="Q181" i="55" s="1"/>
  <c r="X181" i="55"/>
  <c r="N181" i="55"/>
  <c r="G181" i="55"/>
  <c r="U180" i="55"/>
  <c r="AA180" i="55" s="1"/>
  <c r="H181" i="55"/>
  <c r="Z181" i="55"/>
  <c r="E181" i="55" s="1"/>
  <c r="R180" i="57"/>
  <c r="AY179" i="58"/>
  <c r="AO179" i="58"/>
  <c r="Q180" i="56"/>
  <c r="R181" i="58"/>
  <c r="D182" i="55"/>
  <c r="B183" i="55"/>
  <c r="S182" i="56"/>
  <c r="I183" i="56"/>
  <c r="AU177" i="57"/>
  <c r="AW177" i="57" s="1"/>
  <c r="AO179" i="56"/>
  <c r="S182" i="57"/>
  <c r="I183" i="57"/>
  <c r="F180" i="57"/>
  <c r="AT178" i="56"/>
  <c r="AU178" i="56" s="1"/>
  <c r="I184" i="56" l="1"/>
  <c r="S183" i="56"/>
  <c r="AW179" i="56"/>
  <c r="AR181" i="58"/>
  <c r="AT179" i="55"/>
  <c r="AY190" i="46"/>
  <c r="AP179" i="56"/>
  <c r="R181" i="56"/>
  <c r="N182" i="57"/>
  <c r="Z182" i="57"/>
  <c r="E182" i="57" s="1"/>
  <c r="G182" i="57"/>
  <c r="U181" i="57"/>
  <c r="AA181" i="57" s="1"/>
  <c r="H182" i="57"/>
  <c r="M182" i="57"/>
  <c r="Q182" i="57" s="1"/>
  <c r="X182" i="57"/>
  <c r="J182" i="57"/>
  <c r="K182" i="57"/>
  <c r="A183" i="57"/>
  <c r="V182" i="57"/>
  <c r="W182" i="57" s="1"/>
  <c r="F181" i="57"/>
  <c r="B184" i="54"/>
  <c r="D183" i="54"/>
  <c r="AS180" i="58"/>
  <c r="AS180" i="47"/>
  <c r="S185" i="47"/>
  <c r="I186" i="47"/>
  <c r="AN179" i="55"/>
  <c r="I186" i="58"/>
  <c r="S185" i="58"/>
  <c r="AG181" i="56"/>
  <c r="AI181" i="56"/>
  <c r="AJ181" i="56"/>
  <c r="AO181" i="56" s="1"/>
  <c r="AK181" i="56"/>
  <c r="AC181" i="56"/>
  <c r="AD181" i="56"/>
  <c r="AM181" i="56" s="1"/>
  <c r="AE181" i="56"/>
  <c r="AH181" i="56"/>
  <c r="AF181" i="56"/>
  <c r="AS181" i="56" s="1"/>
  <c r="R182" i="47"/>
  <c r="R181" i="57"/>
  <c r="AM180" i="58"/>
  <c r="AO180" i="47"/>
  <c r="AY180" i="47"/>
  <c r="Y181" i="55"/>
  <c r="F181" i="55" s="1"/>
  <c r="AF180" i="55"/>
  <c r="AG180" i="55"/>
  <c r="AH180" i="55"/>
  <c r="AI180" i="55"/>
  <c r="AJ180" i="55"/>
  <c r="AO180" i="55" s="1"/>
  <c r="AE180" i="55"/>
  <c r="AC180" i="55"/>
  <c r="AD180" i="55"/>
  <c r="AK180" i="55"/>
  <c r="AM179" i="55"/>
  <c r="AT190" i="46"/>
  <c r="AU190" i="46" s="1"/>
  <c r="AW190" i="46" s="1"/>
  <c r="AY179" i="57"/>
  <c r="AO179" i="57"/>
  <c r="Y192" i="46"/>
  <c r="F192" i="46" s="1"/>
  <c r="Q182" i="47"/>
  <c r="Y181" i="57"/>
  <c r="L185" i="54"/>
  <c r="S183" i="57"/>
  <c r="I184" i="57"/>
  <c r="S184" i="55"/>
  <c r="I185" i="55"/>
  <c r="AS179" i="55"/>
  <c r="Q181" i="56"/>
  <c r="AP179" i="58"/>
  <c r="AW179" i="58" s="1"/>
  <c r="F185" i="54"/>
  <c r="P185" i="54" s="1"/>
  <c r="J182" i="55"/>
  <c r="V182" i="55"/>
  <c r="W182" i="55" s="1"/>
  <c r="Y182" i="55" s="1"/>
  <c r="K182" i="55"/>
  <c r="A183" i="55"/>
  <c r="M182" i="55"/>
  <c r="X182" i="55"/>
  <c r="N182" i="55"/>
  <c r="U181" i="55"/>
  <c r="AA181" i="55" s="1"/>
  <c r="H182" i="55"/>
  <c r="G182" i="55"/>
  <c r="Z182" i="55"/>
  <c r="E182" i="55" s="1"/>
  <c r="Z193" i="46"/>
  <c r="E193" i="46" s="1"/>
  <c r="G193" i="46"/>
  <c r="U192" i="46"/>
  <c r="AA192" i="46" s="1"/>
  <c r="H193" i="46"/>
  <c r="J193" i="46"/>
  <c r="V193" i="46"/>
  <c r="W193" i="46" s="1"/>
  <c r="X193" i="46"/>
  <c r="A194" i="46"/>
  <c r="K193" i="46"/>
  <c r="M193" i="46"/>
  <c r="Q193" i="46" s="1"/>
  <c r="N193" i="46"/>
  <c r="R193" i="46" s="1"/>
  <c r="AU180" i="47"/>
  <c r="D183" i="55"/>
  <c r="B184" i="55"/>
  <c r="AY181" i="58"/>
  <c r="AO181" i="58"/>
  <c r="AS181" i="58"/>
  <c r="Y182" i="58"/>
  <c r="AY179" i="55"/>
  <c r="AN190" i="46"/>
  <c r="AN179" i="57"/>
  <c r="AP179" i="57" s="1"/>
  <c r="AW179" i="57" s="1"/>
  <c r="AH180" i="56"/>
  <c r="AD180" i="56"/>
  <c r="AM180" i="56" s="1"/>
  <c r="AE180" i="56"/>
  <c r="AF180" i="56"/>
  <c r="AS180" i="56" s="1"/>
  <c r="AG180" i="56"/>
  <c r="AI180" i="56"/>
  <c r="AT180" i="56" s="1"/>
  <c r="AJ180" i="56"/>
  <c r="AC180" i="56"/>
  <c r="AK180" i="56"/>
  <c r="AY180" i="56" s="1"/>
  <c r="AI191" i="46"/>
  <c r="AT191" i="46" s="1"/>
  <c r="AJ191" i="46"/>
  <c r="AO191" i="46" s="1"/>
  <c r="AC191" i="46"/>
  <c r="AK191" i="46"/>
  <c r="AD191" i="46"/>
  <c r="AM191" i="46" s="1"/>
  <c r="AE191" i="46"/>
  <c r="AG191" i="46"/>
  <c r="AF191" i="46"/>
  <c r="AS191" i="46" s="1"/>
  <c r="AH191" i="46"/>
  <c r="U182" i="47"/>
  <c r="AA182" i="47" s="1"/>
  <c r="H183" i="47"/>
  <c r="K183" i="47"/>
  <c r="A184" i="47"/>
  <c r="N183" i="47"/>
  <c r="R183" i="47" s="1"/>
  <c r="Z183" i="47"/>
  <c r="E183" i="47" s="1"/>
  <c r="V183" i="47"/>
  <c r="W183" i="47" s="1"/>
  <c r="X183" i="47"/>
  <c r="G183" i="47"/>
  <c r="J183" i="47"/>
  <c r="M183" i="47"/>
  <c r="H185" i="54"/>
  <c r="N185" i="54" s="1"/>
  <c r="K186" i="54"/>
  <c r="I186" i="54"/>
  <c r="J186" i="54" s="1"/>
  <c r="M186" i="54"/>
  <c r="E186" i="54" s="1"/>
  <c r="A187" i="54"/>
  <c r="AY180" i="58"/>
  <c r="AO180" i="58"/>
  <c r="AT180" i="58"/>
  <c r="AU180" i="58" s="1"/>
  <c r="AD182" i="47"/>
  <c r="AR182" i="47" s="1"/>
  <c r="AG182" i="47"/>
  <c r="AS182" i="47" s="1"/>
  <c r="AI182" i="47"/>
  <c r="AJ182" i="47"/>
  <c r="AT182" i="47" s="1"/>
  <c r="AE182" i="47"/>
  <c r="AM182" i="47" s="1"/>
  <c r="AF182" i="47"/>
  <c r="AH182" i="47"/>
  <c r="AC182" i="47"/>
  <c r="AK182" i="47"/>
  <c r="AJ180" i="57"/>
  <c r="AT180" i="57" s="1"/>
  <c r="AC180" i="57"/>
  <c r="AK180" i="57"/>
  <c r="AD180" i="57"/>
  <c r="AR180" i="57" s="1"/>
  <c r="AU180" i="57" s="1"/>
  <c r="AE180" i="57"/>
  <c r="AF180" i="57"/>
  <c r="AI180" i="57"/>
  <c r="AG180" i="57"/>
  <c r="AS180" i="57" s="1"/>
  <c r="AH180" i="57"/>
  <c r="AN180" i="57" s="1"/>
  <c r="R181" i="55"/>
  <c r="B184" i="46"/>
  <c r="D183" i="46"/>
  <c r="AR179" i="55"/>
  <c r="AP178" i="56"/>
  <c r="AW178" i="56" s="1"/>
  <c r="K182" i="56"/>
  <c r="A183" i="56"/>
  <c r="G182" i="56"/>
  <c r="H182" i="56"/>
  <c r="V182" i="56"/>
  <c r="W182" i="56" s="1"/>
  <c r="Y182" i="56" s="1"/>
  <c r="J182" i="56"/>
  <c r="X182" i="56"/>
  <c r="M182" i="56"/>
  <c r="U181" i="56"/>
  <c r="AA181" i="56" s="1"/>
  <c r="N182" i="56"/>
  <c r="R182" i="56" s="1"/>
  <c r="Z182" i="56"/>
  <c r="E182" i="56" s="1"/>
  <c r="AW178" i="55"/>
  <c r="AM180" i="47"/>
  <c r="AP180" i="47" s="1"/>
  <c r="AP181" i="58"/>
  <c r="F182" i="58"/>
  <c r="M183" i="58"/>
  <c r="X183" i="58"/>
  <c r="J183" i="58"/>
  <c r="K183" i="58"/>
  <c r="U182" i="58"/>
  <c r="AA182" i="58" s="1"/>
  <c r="N183" i="58"/>
  <c r="R183" i="58" s="1"/>
  <c r="Z183" i="58"/>
  <c r="E183" i="58" s="1"/>
  <c r="F183" i="58" s="1"/>
  <c r="G183" i="58"/>
  <c r="A184" i="58"/>
  <c r="H183" i="58"/>
  <c r="V183" i="58"/>
  <c r="W183" i="58" s="1"/>
  <c r="Y183" i="58" s="1"/>
  <c r="AP190" i="46"/>
  <c r="B187" i="56"/>
  <c r="D186" i="56"/>
  <c r="AE181" i="47"/>
  <c r="AG181" i="47"/>
  <c r="AH181" i="47"/>
  <c r="AN181" i="47" s="1"/>
  <c r="AJ181" i="47"/>
  <c r="AT181" i="47" s="1"/>
  <c r="AC181" i="47"/>
  <c r="AK181" i="47"/>
  <c r="AI181" i="47"/>
  <c r="AF181" i="47"/>
  <c r="AD181" i="47"/>
  <c r="AR181" i="47" s="1"/>
  <c r="AE181" i="55" l="1"/>
  <c r="AF181" i="55"/>
  <c r="AG181" i="55"/>
  <c r="AN181" i="55" s="1"/>
  <c r="AH181" i="55"/>
  <c r="AI181" i="55"/>
  <c r="AD181" i="55"/>
  <c r="AM181" i="55" s="1"/>
  <c r="AJ181" i="55"/>
  <c r="AO181" i="55" s="1"/>
  <c r="AK181" i="55"/>
  <c r="AY181" i="55" s="1"/>
  <c r="AC181" i="55"/>
  <c r="AI192" i="46"/>
  <c r="AT192" i="46" s="1"/>
  <c r="AJ192" i="46"/>
  <c r="AC192" i="46"/>
  <c r="AK192" i="46"/>
  <c r="AY192" i="46" s="1"/>
  <c r="AD192" i="46"/>
  <c r="AM192" i="46" s="1"/>
  <c r="AE192" i="46"/>
  <c r="AG192" i="46"/>
  <c r="AF192" i="46"/>
  <c r="AH192" i="46"/>
  <c r="AM181" i="47"/>
  <c r="B185" i="46"/>
  <c r="D184" i="46"/>
  <c r="Y193" i="46"/>
  <c r="K184" i="58"/>
  <c r="A185" i="58"/>
  <c r="G184" i="58"/>
  <c r="H184" i="58"/>
  <c r="V184" i="58"/>
  <c r="W184" i="58" s="1"/>
  <c r="J184" i="58"/>
  <c r="X184" i="58"/>
  <c r="M184" i="58"/>
  <c r="U183" i="58"/>
  <c r="AA183" i="58" s="1"/>
  <c r="N184" i="58"/>
  <c r="R184" i="58" s="1"/>
  <c r="Z184" i="58"/>
  <c r="E184" i="58" s="1"/>
  <c r="AS181" i="47"/>
  <c r="AH182" i="58"/>
  <c r="AC182" i="58"/>
  <c r="AD182" i="58"/>
  <c r="AR182" i="58" s="1"/>
  <c r="AE182" i="58"/>
  <c r="AF182" i="58"/>
  <c r="AG182" i="58"/>
  <c r="AS182" i="58" s="1"/>
  <c r="AI182" i="58"/>
  <c r="AJ182" i="58"/>
  <c r="AK182" i="58"/>
  <c r="AU179" i="55"/>
  <c r="AW179" i="55" s="1"/>
  <c r="AM180" i="57"/>
  <c r="AP180" i="57" s="1"/>
  <c r="AW180" i="57" s="1"/>
  <c r="Z194" i="46"/>
  <c r="E194" i="46" s="1"/>
  <c r="G194" i="46"/>
  <c r="U193" i="46"/>
  <c r="AA193" i="46" s="1"/>
  <c r="H194" i="46"/>
  <c r="J194" i="46"/>
  <c r="V194" i="46"/>
  <c r="W194" i="46" s="1"/>
  <c r="X194" i="46"/>
  <c r="A195" i="46"/>
  <c r="K194" i="46"/>
  <c r="M194" i="46"/>
  <c r="Q194" i="46" s="1"/>
  <c r="N194" i="46"/>
  <c r="F182" i="55"/>
  <c r="AR180" i="55"/>
  <c r="S186" i="58"/>
  <c r="I187" i="58"/>
  <c r="AR181" i="56"/>
  <c r="AU181" i="56" s="1"/>
  <c r="AI181" i="57"/>
  <c r="AJ181" i="57"/>
  <c r="AT181" i="57" s="1"/>
  <c r="AC181" i="57"/>
  <c r="AK181" i="57"/>
  <c r="AD181" i="57"/>
  <c r="AE181" i="57"/>
  <c r="AH181" i="57"/>
  <c r="AN181" i="57" s="1"/>
  <c r="AF181" i="57"/>
  <c r="AG181" i="57"/>
  <c r="D187" i="56"/>
  <c r="B188" i="56"/>
  <c r="L186" i="54"/>
  <c r="AN191" i="46"/>
  <c r="AR180" i="56"/>
  <c r="AU180" i="56" s="1"/>
  <c r="AT180" i="55"/>
  <c r="AP180" i="58"/>
  <c r="AW180" i="58" s="1"/>
  <c r="AY181" i="56"/>
  <c r="S186" i="47"/>
  <c r="I187" i="47"/>
  <c r="Y182" i="57"/>
  <c r="AU181" i="58"/>
  <c r="AW181" i="58" s="1"/>
  <c r="AG183" i="58"/>
  <c r="AS183" i="58" s="1"/>
  <c r="AH183" i="58"/>
  <c r="AN183" i="58" s="1"/>
  <c r="AI183" i="58"/>
  <c r="AJ183" i="58"/>
  <c r="AT183" i="58" s="1"/>
  <c r="AK183" i="58"/>
  <c r="AC183" i="58"/>
  <c r="AD183" i="58"/>
  <c r="AE183" i="58"/>
  <c r="AM183" i="58" s="1"/>
  <c r="AF183" i="58"/>
  <c r="Y183" i="47"/>
  <c r="F183" i="47" s="1"/>
  <c r="AY181" i="47"/>
  <c r="AO181" i="47"/>
  <c r="F182" i="56"/>
  <c r="AO180" i="56"/>
  <c r="AW180" i="47"/>
  <c r="R182" i="55"/>
  <c r="M183" i="57"/>
  <c r="Q183" i="57" s="1"/>
  <c r="X183" i="57"/>
  <c r="N183" i="57"/>
  <c r="Z183" i="57"/>
  <c r="E183" i="57" s="1"/>
  <c r="G183" i="57"/>
  <c r="U182" i="57"/>
  <c r="AA182" i="57" s="1"/>
  <c r="H183" i="57"/>
  <c r="K183" i="57"/>
  <c r="A184" i="57"/>
  <c r="V183" i="57"/>
  <c r="W183" i="57" s="1"/>
  <c r="J183" i="57"/>
  <c r="F182" i="57"/>
  <c r="AY180" i="57"/>
  <c r="AO180" i="57"/>
  <c r="J183" i="56"/>
  <c r="V183" i="56"/>
  <c r="W183" i="56" s="1"/>
  <c r="M183" i="56"/>
  <c r="U182" i="56"/>
  <c r="AA182" i="56" s="1"/>
  <c r="N183" i="56"/>
  <c r="A184" i="56"/>
  <c r="G183" i="56"/>
  <c r="H183" i="56"/>
  <c r="K183" i="56"/>
  <c r="X183" i="56"/>
  <c r="Z183" i="56"/>
  <c r="E183" i="56" s="1"/>
  <c r="AY182" i="47"/>
  <c r="AO182" i="47"/>
  <c r="AU182" i="47"/>
  <c r="G184" i="47"/>
  <c r="J184" i="47"/>
  <c r="V184" i="47"/>
  <c r="W184" i="47" s="1"/>
  <c r="Y184" i="47" s="1"/>
  <c r="M184" i="47"/>
  <c r="N184" i="47"/>
  <c r="U183" i="47"/>
  <c r="AA183" i="47" s="1"/>
  <c r="H184" i="47"/>
  <c r="Z184" i="47"/>
  <c r="E184" i="47" s="1"/>
  <c r="X184" i="47"/>
  <c r="K184" i="47"/>
  <c r="A185" i="47"/>
  <c r="AP191" i="46"/>
  <c r="AP179" i="55"/>
  <c r="AN180" i="55"/>
  <c r="AT181" i="56"/>
  <c r="R182" i="57"/>
  <c r="I185" i="57"/>
  <c r="S184" i="57"/>
  <c r="D184" i="54"/>
  <c r="B185" i="54"/>
  <c r="Q183" i="47"/>
  <c r="AY191" i="46"/>
  <c r="AN180" i="56"/>
  <c r="AP180" i="56" s="1"/>
  <c r="Q182" i="55"/>
  <c r="AY180" i="55"/>
  <c r="AS180" i="55"/>
  <c r="AN181" i="56"/>
  <c r="AP181" i="56" s="1"/>
  <c r="S184" i="56"/>
  <c r="I185" i="56"/>
  <c r="AU181" i="47"/>
  <c r="K187" i="54"/>
  <c r="A188" i="54"/>
  <c r="M187" i="54"/>
  <c r="E187" i="54" s="1"/>
  <c r="H186" i="54"/>
  <c r="N186" i="54" s="1"/>
  <c r="I187" i="54"/>
  <c r="J187" i="54" s="1"/>
  <c r="L187" i="54" s="1"/>
  <c r="F186" i="54"/>
  <c r="P186" i="54" s="1"/>
  <c r="D184" i="55"/>
  <c r="B185" i="55"/>
  <c r="Q183" i="58"/>
  <c r="Q182" i="56"/>
  <c r="AN182" i="47"/>
  <c r="AP182" i="47" s="1"/>
  <c r="AR191" i="46"/>
  <c r="AU191" i="46" s="1"/>
  <c r="AW191" i="46" s="1"/>
  <c r="F193" i="46"/>
  <c r="U182" i="55"/>
  <c r="AA182" i="55" s="1"/>
  <c r="H183" i="55"/>
  <c r="J183" i="55"/>
  <c r="V183" i="55"/>
  <c r="W183" i="55" s="1"/>
  <c r="K183" i="55"/>
  <c r="A184" i="55"/>
  <c r="M183" i="55"/>
  <c r="Q183" i="55" s="1"/>
  <c r="X183" i="55"/>
  <c r="G183" i="55"/>
  <c r="N183" i="55"/>
  <c r="R183" i="55" s="1"/>
  <c r="Z183" i="55"/>
  <c r="E183" i="55" s="1"/>
  <c r="S185" i="55"/>
  <c r="I186" i="55"/>
  <c r="AM180" i="55"/>
  <c r="AP180" i="55" s="1"/>
  <c r="AC183" i="47" l="1"/>
  <c r="AK183" i="47"/>
  <c r="AF183" i="47"/>
  <c r="AH183" i="47"/>
  <c r="AI183" i="47"/>
  <c r="AD183" i="47"/>
  <c r="AG183" i="47"/>
  <c r="AS183" i="47" s="1"/>
  <c r="AJ183" i="47"/>
  <c r="AT183" i="47" s="1"/>
  <c r="AE183" i="47"/>
  <c r="AM183" i="47" s="1"/>
  <c r="Y183" i="57"/>
  <c r="AW181" i="56"/>
  <c r="S187" i="58"/>
  <c r="I188" i="58"/>
  <c r="S185" i="56"/>
  <c r="I186" i="56"/>
  <c r="B186" i="54"/>
  <c r="D185" i="54"/>
  <c r="Q184" i="47"/>
  <c r="Y183" i="56"/>
  <c r="R183" i="57"/>
  <c r="AS181" i="57"/>
  <c r="AM182" i="58"/>
  <c r="AP182" i="58" s="1"/>
  <c r="Q184" i="58"/>
  <c r="F187" i="54"/>
  <c r="P187" i="54" s="1"/>
  <c r="I186" i="57"/>
  <c r="S185" i="57"/>
  <c r="AM181" i="57"/>
  <c r="Y194" i="46"/>
  <c r="F194" i="46" s="1"/>
  <c r="AY182" i="58"/>
  <c r="AO182" i="58"/>
  <c r="AN182" i="58"/>
  <c r="Y184" i="58"/>
  <c r="AR192" i="46"/>
  <c r="AT181" i="55"/>
  <c r="AI193" i="46"/>
  <c r="AJ193" i="46"/>
  <c r="AO193" i="46" s="1"/>
  <c r="AC193" i="46"/>
  <c r="AR193" i="46" s="1"/>
  <c r="AK193" i="46"/>
  <c r="AY193" i="46" s="1"/>
  <c r="AD193" i="46"/>
  <c r="AE193" i="46"/>
  <c r="AG193" i="46"/>
  <c r="AN193" i="46" s="1"/>
  <c r="AF193" i="46"/>
  <c r="AH193" i="46"/>
  <c r="Z195" i="46"/>
  <c r="E195" i="46" s="1"/>
  <c r="F195" i="46" s="1"/>
  <c r="G195" i="46"/>
  <c r="U194" i="46"/>
  <c r="AA194" i="46" s="1"/>
  <c r="H195" i="46"/>
  <c r="J195" i="46"/>
  <c r="V195" i="46"/>
  <c r="W195" i="46" s="1"/>
  <c r="Y195" i="46" s="1"/>
  <c r="X195" i="46"/>
  <c r="A196" i="46"/>
  <c r="K195" i="46"/>
  <c r="M195" i="46"/>
  <c r="Q195" i="46" s="1"/>
  <c r="N195" i="46"/>
  <c r="AW180" i="56"/>
  <c r="AP181" i="55"/>
  <c r="G184" i="55"/>
  <c r="U183" i="55"/>
  <c r="AA183" i="55" s="1"/>
  <c r="H184" i="55"/>
  <c r="J184" i="55"/>
  <c r="V184" i="55"/>
  <c r="W184" i="55" s="1"/>
  <c r="Y184" i="55" s="1"/>
  <c r="K184" i="55"/>
  <c r="A185" i="55"/>
  <c r="M184" i="55"/>
  <c r="N184" i="55"/>
  <c r="R184" i="55" s="1"/>
  <c r="X184" i="55"/>
  <c r="Z184" i="55"/>
  <c r="E184" i="55" s="1"/>
  <c r="S186" i="55"/>
  <c r="I187" i="55"/>
  <c r="M188" i="54"/>
  <c r="E188" i="54" s="1"/>
  <c r="I188" i="54"/>
  <c r="J188" i="54" s="1"/>
  <c r="H187" i="54"/>
  <c r="N187" i="54" s="1"/>
  <c r="K188" i="54"/>
  <c r="A189" i="54"/>
  <c r="F184" i="47"/>
  <c r="AW182" i="47"/>
  <c r="G184" i="56"/>
  <c r="H184" i="56"/>
  <c r="V184" i="56"/>
  <c r="W184" i="56" s="1"/>
  <c r="J184" i="56"/>
  <c r="K184" i="56"/>
  <c r="X184" i="56"/>
  <c r="M184" i="56"/>
  <c r="U183" i="56"/>
  <c r="AA183" i="56" s="1"/>
  <c r="N184" i="56"/>
  <c r="A185" i="56"/>
  <c r="Z184" i="56"/>
  <c r="E184" i="56" s="1"/>
  <c r="AR183" i="58"/>
  <c r="AU183" i="58" s="1"/>
  <c r="AR181" i="57"/>
  <c r="AU181" i="57" s="1"/>
  <c r="AU180" i="55"/>
  <c r="AW180" i="55" s="1"/>
  <c r="AT182" i="58"/>
  <c r="AP181" i="47"/>
  <c r="AO192" i="46"/>
  <c r="Y183" i="55"/>
  <c r="F183" i="55" s="1"/>
  <c r="R183" i="56"/>
  <c r="I188" i="47"/>
  <c r="S187" i="47"/>
  <c r="AY181" i="57"/>
  <c r="AO181" i="57"/>
  <c r="AD182" i="55"/>
  <c r="AM182" i="55" s="1"/>
  <c r="AE182" i="55"/>
  <c r="AF182" i="55"/>
  <c r="AS182" i="55" s="1"/>
  <c r="AG182" i="55"/>
  <c r="AH182" i="55"/>
  <c r="AC182" i="55"/>
  <c r="AR182" i="55" s="1"/>
  <c r="AK182" i="55"/>
  <c r="AI182" i="55"/>
  <c r="AJ182" i="55"/>
  <c r="AO182" i="55" s="1"/>
  <c r="F184" i="58"/>
  <c r="Z185" i="47"/>
  <c r="E185" i="47" s="1"/>
  <c r="F185" i="47" s="1"/>
  <c r="M185" i="47"/>
  <c r="X185" i="47"/>
  <c r="N185" i="47"/>
  <c r="R185" i="47" s="1"/>
  <c r="G185" i="47"/>
  <c r="K185" i="47"/>
  <c r="A186" i="47"/>
  <c r="U184" i="47"/>
  <c r="AA184" i="47" s="1"/>
  <c r="J185" i="47"/>
  <c r="H185" i="47"/>
  <c r="V185" i="47"/>
  <c r="W185" i="47" s="1"/>
  <c r="Y185" i="47" s="1"/>
  <c r="B186" i="46"/>
  <c r="D185" i="46"/>
  <c r="D185" i="55"/>
  <c r="B186" i="55"/>
  <c r="AW181" i="47"/>
  <c r="AF182" i="56"/>
  <c r="AS182" i="56" s="1"/>
  <c r="AD182" i="56"/>
  <c r="AE182" i="56"/>
  <c r="AG182" i="56"/>
  <c r="AH182" i="56"/>
  <c r="AI182" i="56"/>
  <c r="AT182" i="56" s="1"/>
  <c r="AJ182" i="56"/>
  <c r="AO182" i="56" s="1"/>
  <c r="AC182" i="56"/>
  <c r="AR182" i="56" s="1"/>
  <c r="AU182" i="56" s="1"/>
  <c r="AK182" i="56"/>
  <c r="AY183" i="58"/>
  <c r="AO183" i="58"/>
  <c r="AP183" i="58" s="1"/>
  <c r="B189" i="56"/>
  <c r="D188" i="56"/>
  <c r="R194" i="46"/>
  <c r="J185" i="58"/>
  <c r="K185" i="58"/>
  <c r="X185" i="58"/>
  <c r="M185" i="58"/>
  <c r="U184" i="58"/>
  <c r="AA184" i="58" s="1"/>
  <c r="N185" i="58"/>
  <c r="Z185" i="58"/>
  <c r="E185" i="58" s="1"/>
  <c r="A186" i="58"/>
  <c r="G185" i="58"/>
  <c r="H185" i="58"/>
  <c r="V185" i="58"/>
  <c r="W185" i="58" s="1"/>
  <c r="Y185" i="58" s="1"/>
  <c r="AS192" i="46"/>
  <c r="AS181" i="55"/>
  <c r="AU182" i="58"/>
  <c r="AW182" i="58" s="1"/>
  <c r="K184" i="57"/>
  <c r="A185" i="57"/>
  <c r="M184" i="57"/>
  <c r="X184" i="57"/>
  <c r="Z184" i="57"/>
  <c r="E184" i="57" s="1"/>
  <c r="G184" i="57"/>
  <c r="J184" i="57"/>
  <c r="V184" i="57"/>
  <c r="W184" i="57" s="1"/>
  <c r="H184" i="57"/>
  <c r="N184" i="57"/>
  <c r="R184" i="57" s="1"/>
  <c r="U183" i="57"/>
  <c r="AA183" i="57" s="1"/>
  <c r="R184" i="47"/>
  <c r="F183" i="56"/>
  <c r="Q183" i="56"/>
  <c r="AH182" i="57"/>
  <c r="AN182" i="57" s="1"/>
  <c r="AI182" i="57"/>
  <c r="AJ182" i="57"/>
  <c r="AT182" i="57" s="1"/>
  <c r="AC182" i="57"/>
  <c r="AK182" i="57"/>
  <c r="AD182" i="57"/>
  <c r="AR182" i="57" s="1"/>
  <c r="AG182" i="57"/>
  <c r="AF182" i="57"/>
  <c r="AE182" i="57"/>
  <c r="AM182" i="57" s="1"/>
  <c r="F183" i="57"/>
  <c r="AN192" i="46"/>
  <c r="AP192" i="46" s="1"/>
  <c r="AR181" i="55"/>
  <c r="AC183" i="55" l="1"/>
  <c r="AK183" i="55"/>
  <c r="AD183" i="55"/>
  <c r="AM183" i="55" s="1"/>
  <c r="AE183" i="55"/>
  <c r="AF183" i="55"/>
  <c r="AG183" i="55"/>
  <c r="AN183" i="55" s="1"/>
  <c r="AJ183" i="55"/>
  <c r="AO183" i="55" s="1"/>
  <c r="AH183" i="55"/>
  <c r="AI183" i="55"/>
  <c r="AI194" i="46"/>
  <c r="AJ194" i="46"/>
  <c r="AC194" i="46"/>
  <c r="AK194" i="46"/>
  <c r="AD194" i="46"/>
  <c r="AE194" i="46"/>
  <c r="AG194" i="46"/>
  <c r="AF194" i="46"/>
  <c r="AS194" i="46" s="1"/>
  <c r="AH194" i="46"/>
  <c r="AI185" i="47"/>
  <c r="AD185" i="47"/>
  <c r="AG185" i="47"/>
  <c r="AS185" i="47" s="1"/>
  <c r="AE185" i="47"/>
  <c r="AM185" i="47" s="1"/>
  <c r="AK185" i="47"/>
  <c r="AH185" i="47"/>
  <c r="AJ185" i="47"/>
  <c r="AT185" i="47" s="1"/>
  <c r="AF185" i="47"/>
  <c r="AC185" i="47"/>
  <c r="AO182" i="57"/>
  <c r="AY182" i="57"/>
  <c r="Q184" i="57"/>
  <c r="D186" i="55"/>
  <c r="B187" i="55"/>
  <c r="AF184" i="58"/>
  <c r="AC184" i="58"/>
  <c r="AD184" i="58"/>
  <c r="AR184" i="58" s="1"/>
  <c r="AE184" i="58"/>
  <c r="AG184" i="58"/>
  <c r="AS184" i="58" s="1"/>
  <c r="AH184" i="58"/>
  <c r="AN184" i="58" s="1"/>
  <c r="AI184" i="58"/>
  <c r="AJ184" i="58"/>
  <c r="AK184" i="58"/>
  <c r="R184" i="56"/>
  <c r="S187" i="55"/>
  <c r="I188" i="55"/>
  <c r="I187" i="56"/>
  <c r="S186" i="56"/>
  <c r="N186" i="47"/>
  <c r="U185" i="47"/>
  <c r="AA185" i="47" s="1"/>
  <c r="K186" i="47"/>
  <c r="A187" i="47"/>
  <c r="G186" i="47"/>
  <c r="M186" i="47"/>
  <c r="Q186" i="47" s="1"/>
  <c r="V186" i="47"/>
  <c r="W186" i="47" s="1"/>
  <c r="X186" i="47"/>
  <c r="J186" i="47"/>
  <c r="H186" i="47"/>
  <c r="Z186" i="47"/>
  <c r="E186" i="47" s="1"/>
  <c r="A187" i="58"/>
  <c r="G186" i="58"/>
  <c r="H186" i="58"/>
  <c r="V186" i="58"/>
  <c r="W186" i="58" s="1"/>
  <c r="Y186" i="58" s="1"/>
  <c r="J186" i="58"/>
  <c r="K186" i="58"/>
  <c r="X186" i="58"/>
  <c r="M186" i="58"/>
  <c r="Q186" i="58" s="1"/>
  <c r="U185" i="58"/>
  <c r="AA185" i="58" s="1"/>
  <c r="N186" i="58"/>
  <c r="Z186" i="58"/>
  <c r="E186" i="58" s="1"/>
  <c r="AI195" i="46"/>
  <c r="AT195" i="46" s="1"/>
  <c r="AJ195" i="46"/>
  <c r="AC195" i="46"/>
  <c r="AK195" i="46"/>
  <c r="AD195" i="46"/>
  <c r="AM195" i="46" s="1"/>
  <c r="AE195" i="46"/>
  <c r="AG195" i="46"/>
  <c r="AF195" i="46"/>
  <c r="AS195" i="46" s="1"/>
  <c r="AH195" i="46"/>
  <c r="F185" i="58"/>
  <c r="AT182" i="55"/>
  <c r="Q184" i="56"/>
  <c r="AJ184" i="47"/>
  <c r="AT184" i="47" s="1"/>
  <c r="AE184" i="47"/>
  <c r="AH184" i="47"/>
  <c r="AG184" i="47"/>
  <c r="AS184" i="47" s="1"/>
  <c r="AC184" i="47"/>
  <c r="AF184" i="47"/>
  <c r="AI184" i="47"/>
  <c r="AD184" i="47"/>
  <c r="AK184" i="47"/>
  <c r="F184" i="55"/>
  <c r="Z196" i="46"/>
  <c r="E196" i="46" s="1"/>
  <c r="G196" i="46"/>
  <c r="U195" i="46"/>
  <c r="AA195" i="46" s="1"/>
  <c r="H196" i="46"/>
  <c r="J196" i="46"/>
  <c r="V196" i="46"/>
  <c r="W196" i="46" s="1"/>
  <c r="X196" i="46"/>
  <c r="A197" i="46"/>
  <c r="K196" i="46"/>
  <c r="M196" i="46"/>
  <c r="Q196" i="46" s="1"/>
  <c r="N196" i="46"/>
  <c r="R196" i="46" s="1"/>
  <c r="AT193" i="46"/>
  <c r="AP181" i="57"/>
  <c r="S188" i="58"/>
  <c r="I189" i="58"/>
  <c r="AR183" i="47"/>
  <c r="AU183" i="47" s="1"/>
  <c r="AU181" i="55"/>
  <c r="AW181" i="55" s="1"/>
  <c r="J185" i="57"/>
  <c r="V185" i="57"/>
  <c r="W185" i="57" s="1"/>
  <c r="K185" i="57"/>
  <c r="A186" i="57"/>
  <c r="N185" i="57"/>
  <c r="Z185" i="57"/>
  <c r="E185" i="57" s="1"/>
  <c r="G185" i="57"/>
  <c r="H185" i="57"/>
  <c r="M185" i="57"/>
  <c r="Q185" i="57" s="1"/>
  <c r="U184" i="57"/>
  <c r="AA184" i="57" s="1"/>
  <c r="X185" i="57"/>
  <c r="AG183" i="57"/>
  <c r="AS183" i="57" s="1"/>
  <c r="AH183" i="57"/>
  <c r="AI183" i="57"/>
  <c r="AJ183" i="57"/>
  <c r="AT183" i="57" s="1"/>
  <c r="AC183" i="57"/>
  <c r="AK183" i="57"/>
  <c r="AF183" i="57"/>
  <c r="AD183" i="57"/>
  <c r="AE183" i="57"/>
  <c r="AM183" i="57" s="1"/>
  <c r="Y184" i="57"/>
  <c r="R185" i="58"/>
  <c r="D189" i="56"/>
  <c r="B190" i="56"/>
  <c r="AN182" i="56"/>
  <c r="AY182" i="55"/>
  <c r="A190" i="54"/>
  <c r="I189" i="54"/>
  <c r="J189" i="54" s="1"/>
  <c r="L189" i="54" s="1"/>
  <c r="K189" i="54"/>
  <c r="M189" i="54"/>
  <c r="E189" i="54" s="1"/>
  <c r="F189" i="54" s="1"/>
  <c r="P189" i="54" s="1"/>
  <c r="H188" i="54"/>
  <c r="N188" i="54" s="1"/>
  <c r="AS193" i="46"/>
  <c r="AU193" i="46" s="1"/>
  <c r="AW193" i="46" s="1"/>
  <c r="AU192" i="46"/>
  <c r="AW192" i="46" s="1"/>
  <c r="AN183" i="47"/>
  <c r="B187" i="46"/>
  <c r="D186" i="46"/>
  <c r="AU182" i="55"/>
  <c r="Q185" i="58"/>
  <c r="AM182" i="56"/>
  <c r="AP182" i="56" s="1"/>
  <c r="AW182" i="56" s="1"/>
  <c r="S188" i="47"/>
  <c r="I189" i="47"/>
  <c r="AW183" i="58"/>
  <c r="Q184" i="55"/>
  <c r="I187" i="57"/>
  <c r="S186" i="57"/>
  <c r="AP182" i="57"/>
  <c r="AW181" i="57"/>
  <c r="AS182" i="57"/>
  <c r="AU182" i="57" s="1"/>
  <c r="AW182" i="57" s="1"/>
  <c r="AE183" i="56"/>
  <c r="AI183" i="56"/>
  <c r="AT183" i="56" s="1"/>
  <c r="AJ183" i="56"/>
  <c r="AK183" i="56"/>
  <c r="AC183" i="56"/>
  <c r="AD183" i="56"/>
  <c r="AM183" i="56" s="1"/>
  <c r="AF183" i="56"/>
  <c r="AS183" i="56" s="1"/>
  <c r="AH183" i="56"/>
  <c r="AG183" i="56"/>
  <c r="F184" i="57"/>
  <c r="AY182" i="56"/>
  <c r="Q185" i="47"/>
  <c r="AN182" i="55"/>
  <c r="AP182" i="55" s="1"/>
  <c r="Y184" i="56"/>
  <c r="F184" i="56" s="1"/>
  <c r="L188" i="54"/>
  <c r="F188" i="54" s="1"/>
  <c r="P188" i="54" s="1"/>
  <c r="G185" i="55"/>
  <c r="U184" i="55"/>
  <c r="AA184" i="55" s="1"/>
  <c r="H185" i="55"/>
  <c r="J185" i="55"/>
  <c r="V185" i="55"/>
  <c r="W185" i="55" s="1"/>
  <c r="N185" i="55"/>
  <c r="K185" i="55"/>
  <c r="A186" i="55"/>
  <c r="M185" i="55"/>
  <c r="X185" i="55"/>
  <c r="Z185" i="55"/>
  <c r="E185" i="55" s="1"/>
  <c r="AM193" i="46"/>
  <c r="AP193" i="46" s="1"/>
  <c r="AO183" i="47"/>
  <c r="AY183" i="47"/>
  <c r="U184" i="56"/>
  <c r="AA184" i="56" s="1"/>
  <c r="H185" i="56"/>
  <c r="M185" i="56"/>
  <c r="N185" i="56"/>
  <c r="A186" i="56"/>
  <c r="G185" i="56"/>
  <c r="V185" i="56"/>
  <c r="W185" i="56" s="1"/>
  <c r="K185" i="56"/>
  <c r="X185" i="56"/>
  <c r="J185" i="56"/>
  <c r="Z185" i="56"/>
  <c r="E185" i="56" s="1"/>
  <c r="R195" i="46"/>
  <c r="D186" i="54"/>
  <c r="B187" i="54"/>
  <c r="AP183" i="47"/>
  <c r="AD184" i="56" l="1"/>
  <c r="AM184" i="56" s="1"/>
  <c r="AE184" i="56"/>
  <c r="AF184" i="56"/>
  <c r="AS184" i="56" s="1"/>
  <c r="AG184" i="56"/>
  <c r="AN184" i="56" s="1"/>
  <c r="AH184" i="56"/>
  <c r="AI184" i="56"/>
  <c r="AT184" i="56" s="1"/>
  <c r="AJ184" i="56"/>
  <c r="AO184" i="56" s="1"/>
  <c r="AC184" i="56"/>
  <c r="AK184" i="56"/>
  <c r="AY184" i="56" s="1"/>
  <c r="N186" i="55"/>
  <c r="G186" i="55"/>
  <c r="U185" i="55"/>
  <c r="AA185" i="55" s="1"/>
  <c r="H186" i="55"/>
  <c r="M186" i="55"/>
  <c r="Q186" i="55" s="1"/>
  <c r="X186" i="55"/>
  <c r="V186" i="55"/>
  <c r="W186" i="55" s="1"/>
  <c r="K186" i="55"/>
  <c r="A187" i="55"/>
  <c r="J186" i="55"/>
  <c r="Z186" i="55"/>
  <c r="E186" i="55" s="1"/>
  <c r="AY185" i="47"/>
  <c r="AO185" i="47"/>
  <c r="AP185" i="47" s="1"/>
  <c r="I188" i="56"/>
  <c r="S187" i="56"/>
  <c r="F185" i="56"/>
  <c r="Q185" i="56"/>
  <c r="Q185" i="55"/>
  <c r="AN183" i="56"/>
  <c r="I190" i="47"/>
  <c r="S189" i="47"/>
  <c r="AO183" i="57"/>
  <c r="AY183" i="57"/>
  <c r="Y185" i="57"/>
  <c r="F185" i="57" s="1"/>
  <c r="AE185" i="58"/>
  <c r="AH185" i="58"/>
  <c r="AN185" i="58" s="1"/>
  <c r="AI185" i="58"/>
  <c r="AJ185" i="58"/>
  <c r="AK185" i="58"/>
  <c r="AC185" i="58"/>
  <c r="AD185" i="58"/>
  <c r="AF185" i="58"/>
  <c r="AG185" i="58"/>
  <c r="AO195" i="46"/>
  <c r="R186" i="47"/>
  <c r="AT184" i="58"/>
  <c r="D187" i="55"/>
  <c r="B188" i="55"/>
  <c r="AN185" i="47"/>
  <c r="AN194" i="46"/>
  <c r="F186" i="58"/>
  <c r="R185" i="55"/>
  <c r="AN184" i="47"/>
  <c r="AN195" i="46"/>
  <c r="AP195" i="46" s="1"/>
  <c r="R186" i="58"/>
  <c r="AY194" i="46"/>
  <c r="AS183" i="55"/>
  <c r="D187" i="54"/>
  <c r="B188" i="54"/>
  <c r="Y185" i="56"/>
  <c r="Y185" i="55"/>
  <c r="F185" i="55" s="1"/>
  <c r="AR183" i="56"/>
  <c r="AU183" i="56" s="1"/>
  <c r="AW182" i="55"/>
  <c r="AN183" i="57"/>
  <c r="AW183" i="47"/>
  <c r="Z197" i="46"/>
  <c r="E197" i="46" s="1"/>
  <c r="G197" i="46"/>
  <c r="U196" i="46"/>
  <c r="AA196" i="46" s="1"/>
  <c r="H197" i="46"/>
  <c r="J197" i="46"/>
  <c r="V197" i="46"/>
  <c r="W197" i="46" s="1"/>
  <c r="Y197" i="46" s="1"/>
  <c r="X197" i="46"/>
  <c r="A198" i="46"/>
  <c r="K197" i="46"/>
  <c r="M197" i="46"/>
  <c r="N197" i="46"/>
  <c r="R197" i="46" s="1"/>
  <c r="AJ184" i="55"/>
  <c r="AO184" i="55" s="1"/>
  <c r="AC184" i="55"/>
  <c r="AR184" i="55" s="1"/>
  <c r="AK184" i="55"/>
  <c r="AD184" i="55"/>
  <c r="AE184" i="55"/>
  <c r="AF184" i="55"/>
  <c r="AI184" i="55"/>
  <c r="AG184" i="55"/>
  <c r="AN184" i="55" s="1"/>
  <c r="AH184" i="55"/>
  <c r="AM184" i="47"/>
  <c r="U186" i="58"/>
  <c r="AA186" i="58" s="1"/>
  <c r="H187" i="58"/>
  <c r="K187" i="58"/>
  <c r="X187" i="58"/>
  <c r="M187" i="58"/>
  <c r="N187" i="58"/>
  <c r="R187" i="58" s="1"/>
  <c r="Z187" i="58"/>
  <c r="E187" i="58" s="1"/>
  <c r="A188" i="58"/>
  <c r="G187" i="58"/>
  <c r="V187" i="58"/>
  <c r="W187" i="58" s="1"/>
  <c r="J187" i="58"/>
  <c r="I189" i="55"/>
  <c r="S188" i="55"/>
  <c r="AM184" i="58"/>
  <c r="AR185" i="47"/>
  <c r="AU185" i="47" s="1"/>
  <c r="AR194" i="46"/>
  <c r="D190" i="56"/>
  <c r="B191" i="56"/>
  <c r="Y186" i="47"/>
  <c r="AY183" i="56"/>
  <c r="S187" i="57"/>
  <c r="I188" i="57"/>
  <c r="AP183" i="57"/>
  <c r="R185" i="57"/>
  <c r="I190" i="58"/>
  <c r="S189" i="58"/>
  <c r="AY184" i="47"/>
  <c r="AO184" i="47"/>
  <c r="M187" i="47"/>
  <c r="Q187" i="47" s="1"/>
  <c r="X187" i="47"/>
  <c r="J187" i="47"/>
  <c r="V187" i="47"/>
  <c r="W187" i="47" s="1"/>
  <c r="U186" i="47"/>
  <c r="AA186" i="47" s="1"/>
  <c r="H187" i="47"/>
  <c r="G187" i="47"/>
  <c r="Z187" i="47"/>
  <c r="E187" i="47" s="1"/>
  <c r="K187" i="47"/>
  <c r="N187" i="47"/>
  <c r="A188" i="47"/>
  <c r="AU184" i="58"/>
  <c r="AO194" i="46"/>
  <c r="AP183" i="55"/>
  <c r="AM194" i="46"/>
  <c r="AP194" i="46" s="1"/>
  <c r="G186" i="56"/>
  <c r="H186" i="56"/>
  <c r="V186" i="56"/>
  <c r="W186" i="56" s="1"/>
  <c r="Y186" i="56" s="1"/>
  <c r="J186" i="56"/>
  <c r="K186" i="56"/>
  <c r="X186" i="56"/>
  <c r="U185" i="56"/>
  <c r="AA185" i="56" s="1"/>
  <c r="M186" i="56"/>
  <c r="N186" i="56"/>
  <c r="A187" i="56"/>
  <c r="Z186" i="56"/>
  <c r="E186" i="56" s="1"/>
  <c r="F186" i="56" s="1"/>
  <c r="AO183" i="56"/>
  <c r="AP183" i="56" s="1"/>
  <c r="B188" i="46"/>
  <c r="D187" i="46"/>
  <c r="H189" i="54"/>
  <c r="N189" i="54" s="1"/>
  <c r="K190" i="54"/>
  <c r="M190" i="54"/>
  <c r="E190" i="54" s="1"/>
  <c r="I190" i="54"/>
  <c r="J190" i="54" s="1"/>
  <c r="L190" i="54" s="1"/>
  <c r="A191" i="54"/>
  <c r="AR183" i="57"/>
  <c r="AU183" i="57" s="1"/>
  <c r="J186" i="57"/>
  <c r="V186" i="57"/>
  <c r="W186" i="57" s="1"/>
  <c r="M186" i="57"/>
  <c r="Q186" i="57" s="1"/>
  <c r="X186" i="57"/>
  <c r="N186" i="57"/>
  <c r="R186" i="57" s="1"/>
  <c r="U185" i="57"/>
  <c r="AA185" i="57" s="1"/>
  <c r="H186" i="57"/>
  <c r="G186" i="57"/>
  <c r="K186" i="57"/>
  <c r="Z186" i="57"/>
  <c r="E186" i="57" s="1"/>
  <c r="A187" i="57"/>
  <c r="Y196" i="46"/>
  <c r="F196" i="46" s="1"/>
  <c r="AR184" i="47"/>
  <c r="AU184" i="47" s="1"/>
  <c r="AY195" i="46"/>
  <c r="F186" i="47"/>
  <c r="AT194" i="46"/>
  <c r="AY183" i="55"/>
  <c r="R185" i="56"/>
  <c r="AF184" i="57"/>
  <c r="AG184" i="57"/>
  <c r="AS184" i="57" s="1"/>
  <c r="AI184" i="57"/>
  <c r="AJ184" i="57"/>
  <c r="AE184" i="57"/>
  <c r="AM184" i="57" s="1"/>
  <c r="AD184" i="57"/>
  <c r="AH184" i="57"/>
  <c r="AK184" i="57"/>
  <c r="AC184" i="57"/>
  <c r="AR195" i="46"/>
  <c r="AU195" i="46" s="1"/>
  <c r="AO184" i="58"/>
  <c r="AY184" i="58"/>
  <c r="AT183" i="55"/>
  <c r="AR183" i="55"/>
  <c r="AE185" i="57" l="1"/>
  <c r="AM185" i="57" s="1"/>
  <c r="AF185" i="57"/>
  <c r="AH185" i="57"/>
  <c r="AI185" i="57"/>
  <c r="AD185" i="57"/>
  <c r="AG185" i="57"/>
  <c r="AS185" i="57" s="1"/>
  <c r="AJ185" i="57"/>
  <c r="AT185" i="57" s="1"/>
  <c r="AK185" i="57"/>
  <c r="AC185" i="57"/>
  <c r="AI196" i="46"/>
  <c r="AJ196" i="46"/>
  <c r="AC196" i="46"/>
  <c r="AK196" i="46"/>
  <c r="AD196" i="46"/>
  <c r="AM196" i="46" s="1"/>
  <c r="AE196" i="46"/>
  <c r="AG196" i="46"/>
  <c r="AN196" i="46" s="1"/>
  <c r="AF196" i="46"/>
  <c r="AS196" i="46" s="1"/>
  <c r="AH196" i="46"/>
  <c r="AI185" i="55"/>
  <c r="AT185" i="55" s="1"/>
  <c r="AJ185" i="55"/>
  <c r="AC185" i="55"/>
  <c r="AK185" i="55"/>
  <c r="AY185" i="55" s="1"/>
  <c r="AD185" i="55"/>
  <c r="AM185" i="55" s="1"/>
  <c r="AE185" i="55"/>
  <c r="AH185" i="55"/>
  <c r="AF185" i="55"/>
  <c r="AG185" i="55"/>
  <c r="AT184" i="57"/>
  <c r="AH186" i="47"/>
  <c r="AN186" i="47" s="1"/>
  <c r="AF186" i="47"/>
  <c r="AG186" i="47"/>
  <c r="AJ186" i="47"/>
  <c r="AT186" i="47" s="1"/>
  <c r="AK186" i="47"/>
  <c r="AC186" i="47"/>
  <c r="AD186" i="47"/>
  <c r="AI186" i="47"/>
  <c r="AE186" i="47"/>
  <c r="AM186" i="47" s="1"/>
  <c r="A192" i="54"/>
  <c r="I191" i="54"/>
  <c r="J191" i="54" s="1"/>
  <c r="K191" i="54"/>
  <c r="M191" i="54"/>
  <c r="E191" i="54" s="1"/>
  <c r="H190" i="54"/>
  <c r="N190" i="54" s="1"/>
  <c r="K188" i="47"/>
  <c r="A189" i="47"/>
  <c r="J188" i="47"/>
  <c r="U187" i="47"/>
  <c r="AA187" i="47" s="1"/>
  <c r="V188" i="47"/>
  <c r="W188" i="47" s="1"/>
  <c r="G188" i="47"/>
  <c r="X188" i="47"/>
  <c r="M188" i="47"/>
  <c r="Z188" i="47"/>
  <c r="E188" i="47" s="1"/>
  <c r="N188" i="47"/>
  <c r="H188" i="47"/>
  <c r="AU194" i="46"/>
  <c r="AW194" i="46" s="1"/>
  <c r="G188" i="58"/>
  <c r="A189" i="58"/>
  <c r="H188" i="58"/>
  <c r="V188" i="58"/>
  <c r="W188" i="58" s="1"/>
  <c r="J188" i="58"/>
  <c r="K188" i="58"/>
  <c r="X188" i="58"/>
  <c r="U187" i="58"/>
  <c r="AA187" i="58" s="1"/>
  <c r="M188" i="58"/>
  <c r="Q188" i="58" s="1"/>
  <c r="N188" i="58"/>
  <c r="R188" i="58" s="1"/>
  <c r="Z188" i="58"/>
  <c r="E188" i="58" s="1"/>
  <c r="AP184" i="47"/>
  <c r="AW184" i="47" s="1"/>
  <c r="AR185" i="58"/>
  <c r="Y186" i="55"/>
  <c r="AR184" i="56"/>
  <c r="AU184" i="56" s="1"/>
  <c r="AW184" i="56" s="1"/>
  <c r="AJ186" i="56"/>
  <c r="AE186" i="56"/>
  <c r="AF186" i="56"/>
  <c r="AG186" i="56"/>
  <c r="AN186" i="56" s="1"/>
  <c r="AH186" i="56"/>
  <c r="AI186" i="56"/>
  <c r="AT186" i="56" s="1"/>
  <c r="AK186" i="56"/>
  <c r="AY186" i="56" s="1"/>
  <c r="AD186" i="56"/>
  <c r="AM186" i="56" s="1"/>
  <c r="AC186" i="56"/>
  <c r="R187" i="47"/>
  <c r="AW185" i="47"/>
  <c r="AW183" i="56"/>
  <c r="D188" i="55"/>
  <c r="B189" i="55"/>
  <c r="I189" i="56"/>
  <c r="S188" i="56"/>
  <c r="F190" i="54"/>
  <c r="P190" i="54" s="1"/>
  <c r="R186" i="56"/>
  <c r="Q187" i="58"/>
  <c r="AT184" i="55"/>
  <c r="Q197" i="46"/>
  <c r="AT185" i="58"/>
  <c r="S190" i="47"/>
  <c r="I191" i="47"/>
  <c r="AP184" i="58"/>
  <c r="AY185" i="58"/>
  <c r="AO185" i="58"/>
  <c r="U186" i="57"/>
  <c r="AA186" i="57" s="1"/>
  <c r="H187" i="57"/>
  <c r="K187" i="57"/>
  <c r="A188" i="57"/>
  <c r="M187" i="57"/>
  <c r="Q187" i="57" s="1"/>
  <c r="X187" i="57"/>
  <c r="G187" i="57"/>
  <c r="J187" i="57"/>
  <c r="N187" i="57"/>
  <c r="V187" i="57"/>
  <c r="W187" i="57" s="1"/>
  <c r="Y187" i="57" s="1"/>
  <c r="Z187" i="57"/>
  <c r="E187" i="57" s="1"/>
  <c r="F187" i="57" s="1"/>
  <c r="Q186" i="56"/>
  <c r="I190" i="55"/>
  <c r="S189" i="55"/>
  <c r="AS184" i="55"/>
  <c r="AU184" i="55" s="1"/>
  <c r="AW184" i="55" s="1"/>
  <c r="F197" i="46"/>
  <c r="D188" i="54"/>
  <c r="B189" i="54"/>
  <c r="F186" i="55"/>
  <c r="S188" i="57"/>
  <c r="I189" i="57"/>
  <c r="Y186" i="57"/>
  <c r="F186" i="57" s="1"/>
  <c r="Z198" i="46"/>
  <c r="E198" i="46" s="1"/>
  <c r="G198" i="46"/>
  <c r="U197" i="46"/>
  <c r="AA197" i="46" s="1"/>
  <c r="H198" i="46"/>
  <c r="J198" i="46"/>
  <c r="V198" i="46"/>
  <c r="W198" i="46" s="1"/>
  <c r="Y198" i="46" s="1"/>
  <c r="X198" i="46"/>
  <c r="A199" i="46"/>
  <c r="K198" i="46"/>
  <c r="M198" i="46"/>
  <c r="Q198" i="46" s="1"/>
  <c r="N198" i="46"/>
  <c r="AW195" i="46"/>
  <c r="AO184" i="57"/>
  <c r="AY184" i="57"/>
  <c r="AN184" i="57"/>
  <c r="AU183" i="55"/>
  <c r="AW183" i="55" s="1"/>
  <c r="AR184" i="57"/>
  <c r="AU184" i="57" s="1"/>
  <c r="B189" i="46"/>
  <c r="D188" i="46"/>
  <c r="D191" i="56"/>
  <c r="B192" i="56"/>
  <c r="Y187" i="58"/>
  <c r="F187" i="58" s="1"/>
  <c r="AM184" i="55"/>
  <c r="AP184" i="55" s="1"/>
  <c r="AD186" i="58"/>
  <c r="AC186" i="58"/>
  <c r="AE186" i="58"/>
  <c r="AM186" i="58" s="1"/>
  <c r="AF186" i="58"/>
  <c r="AG186" i="58"/>
  <c r="AS186" i="58" s="1"/>
  <c r="AH186" i="58"/>
  <c r="AI186" i="58"/>
  <c r="AJ186" i="58"/>
  <c r="AK186" i="58"/>
  <c r="AS185" i="58"/>
  <c r="AM185" i="58"/>
  <c r="AP185" i="58" s="1"/>
  <c r="M187" i="55"/>
  <c r="X187" i="55"/>
  <c r="N187" i="55"/>
  <c r="R187" i="55" s="1"/>
  <c r="G187" i="55"/>
  <c r="U186" i="55"/>
  <c r="AA186" i="55" s="1"/>
  <c r="H187" i="55"/>
  <c r="K187" i="55"/>
  <c r="A188" i="55"/>
  <c r="J187" i="55"/>
  <c r="V187" i="55"/>
  <c r="W187" i="55" s="1"/>
  <c r="Z187" i="55"/>
  <c r="E187" i="55" s="1"/>
  <c r="R186" i="55"/>
  <c r="U186" i="56"/>
  <c r="AA186" i="56" s="1"/>
  <c r="M187" i="56"/>
  <c r="N187" i="56"/>
  <c r="G187" i="56"/>
  <c r="A188" i="56"/>
  <c r="H187" i="56"/>
  <c r="V187" i="56"/>
  <c r="W187" i="56" s="1"/>
  <c r="Y187" i="56" s="1"/>
  <c r="K187" i="56"/>
  <c r="X187" i="56"/>
  <c r="J187" i="56"/>
  <c r="Z187" i="56"/>
  <c r="E187" i="56" s="1"/>
  <c r="AP184" i="57"/>
  <c r="AW183" i="57"/>
  <c r="AW184" i="58"/>
  <c r="Y187" i="47"/>
  <c r="F187" i="47" s="1"/>
  <c r="S190" i="58"/>
  <c r="I191" i="58"/>
  <c r="AY184" i="55"/>
  <c r="AC185" i="56"/>
  <c r="AK185" i="56"/>
  <c r="AY185" i="56" s="1"/>
  <c r="AI185" i="56"/>
  <c r="AJ185" i="56"/>
  <c r="AO185" i="56" s="1"/>
  <c r="AD185" i="56"/>
  <c r="AM185" i="56" s="1"/>
  <c r="AE185" i="56"/>
  <c r="AF185" i="56"/>
  <c r="AH185" i="56"/>
  <c r="AG185" i="56"/>
  <c r="AN185" i="56" s="1"/>
  <c r="AP184" i="56"/>
  <c r="AC187" i="58" l="1"/>
  <c r="AK187" i="58"/>
  <c r="AH187" i="58"/>
  <c r="AI187" i="58"/>
  <c r="AJ187" i="58"/>
  <c r="AT187" i="58" s="1"/>
  <c r="AD187" i="58"/>
  <c r="AR187" i="58" s="1"/>
  <c r="AE187" i="58"/>
  <c r="AM187" i="58" s="1"/>
  <c r="AF187" i="58"/>
  <c r="AG187" i="58"/>
  <c r="AS187" i="58" s="1"/>
  <c r="AG187" i="47"/>
  <c r="AS187" i="47" s="1"/>
  <c r="AE187" i="47"/>
  <c r="AI187" i="47"/>
  <c r="AC187" i="47"/>
  <c r="AK187" i="47"/>
  <c r="AD187" i="47"/>
  <c r="AR187" i="47" s="1"/>
  <c r="AU187" i="47" s="1"/>
  <c r="AF187" i="47"/>
  <c r="AJ187" i="47"/>
  <c r="AT187" i="47" s="1"/>
  <c r="AH187" i="47"/>
  <c r="AN187" i="47" s="1"/>
  <c r="AD186" i="57"/>
  <c r="AE186" i="57"/>
  <c r="AG186" i="57"/>
  <c r="AS186" i="57" s="1"/>
  <c r="AH186" i="57"/>
  <c r="AN186" i="57" s="1"/>
  <c r="AC186" i="57"/>
  <c r="AK186" i="57"/>
  <c r="AI186" i="57"/>
  <c r="AJ186" i="57"/>
  <c r="AT186" i="57" s="1"/>
  <c r="AF186" i="57"/>
  <c r="Y187" i="55"/>
  <c r="N188" i="56"/>
  <c r="H188" i="56"/>
  <c r="V188" i="56"/>
  <c r="W188" i="56" s="1"/>
  <c r="Y188" i="56" s="1"/>
  <c r="J188" i="56"/>
  <c r="K188" i="56"/>
  <c r="X188" i="56"/>
  <c r="U187" i="56"/>
  <c r="AA187" i="56" s="1"/>
  <c r="M188" i="56"/>
  <c r="G188" i="56"/>
  <c r="A189" i="56"/>
  <c r="Z188" i="56"/>
  <c r="E188" i="56" s="1"/>
  <c r="F188" i="56" s="1"/>
  <c r="AP185" i="56"/>
  <c r="F187" i="55"/>
  <c r="AN186" i="58"/>
  <c r="D192" i="56"/>
  <c r="B193" i="56"/>
  <c r="G188" i="57"/>
  <c r="U187" i="57"/>
  <c r="AA187" i="57" s="1"/>
  <c r="H188" i="57"/>
  <c r="J188" i="57"/>
  <c r="V188" i="57"/>
  <c r="W188" i="57" s="1"/>
  <c r="K188" i="57"/>
  <c r="A189" i="57"/>
  <c r="Z188" i="57"/>
  <c r="E188" i="57" s="1"/>
  <c r="M188" i="57"/>
  <c r="Q188" i="57" s="1"/>
  <c r="N188" i="57"/>
  <c r="X188" i="57"/>
  <c r="AR186" i="56"/>
  <c r="AO186" i="56"/>
  <c r="AP186" i="56" s="1"/>
  <c r="Y188" i="47"/>
  <c r="F188" i="47" s="1"/>
  <c r="L191" i="54"/>
  <c r="AS186" i="47"/>
  <c r="AY185" i="57"/>
  <c r="AO185" i="57"/>
  <c r="AC187" i="57"/>
  <c r="AK187" i="57"/>
  <c r="AD187" i="57"/>
  <c r="AF187" i="57"/>
  <c r="AG187" i="57"/>
  <c r="AJ187" i="57"/>
  <c r="AI187" i="57"/>
  <c r="AE187" i="57"/>
  <c r="AM187" i="57" s="1"/>
  <c r="AH187" i="57"/>
  <c r="AN187" i="57" s="1"/>
  <c r="I190" i="56"/>
  <c r="S189" i="56"/>
  <c r="I192" i="54"/>
  <c r="J192" i="54" s="1"/>
  <c r="H191" i="54"/>
  <c r="N191" i="54" s="1"/>
  <c r="K192" i="54"/>
  <c r="M192" i="54"/>
  <c r="E192" i="54" s="1"/>
  <c r="A193" i="54"/>
  <c r="R198" i="46"/>
  <c r="K188" i="55"/>
  <c r="A189" i="55"/>
  <c r="M188" i="55"/>
  <c r="Q188" i="55" s="1"/>
  <c r="X188" i="55"/>
  <c r="N188" i="55"/>
  <c r="R188" i="55" s="1"/>
  <c r="G188" i="55"/>
  <c r="J188" i="55"/>
  <c r="V188" i="55"/>
  <c r="W188" i="55" s="1"/>
  <c r="U187" i="55"/>
  <c r="AA187" i="55" s="1"/>
  <c r="H188" i="55"/>
  <c r="Z188" i="55"/>
  <c r="E188" i="55" s="1"/>
  <c r="AP186" i="58"/>
  <c r="B190" i="46"/>
  <c r="D189" i="46"/>
  <c r="R187" i="57"/>
  <c r="AU185" i="58"/>
  <c r="AW185" i="58" s="1"/>
  <c r="R188" i="47"/>
  <c r="J189" i="47"/>
  <c r="V189" i="47"/>
  <c r="W189" i="47" s="1"/>
  <c r="Y189" i="47" s="1"/>
  <c r="U188" i="47"/>
  <c r="AA188" i="47" s="1"/>
  <c r="H189" i="47"/>
  <c r="G189" i="47"/>
  <c r="X189" i="47"/>
  <c r="K189" i="47"/>
  <c r="N189" i="47"/>
  <c r="A190" i="47"/>
  <c r="M189" i="47"/>
  <c r="Q189" i="47" s="1"/>
  <c r="Z189" i="47"/>
  <c r="E189" i="47" s="1"/>
  <c r="F189" i="47" s="1"/>
  <c r="AR185" i="55"/>
  <c r="AU185" i="55" s="1"/>
  <c r="AY196" i="46"/>
  <c r="AR185" i="57"/>
  <c r="AU185" i="57" s="1"/>
  <c r="AH186" i="55"/>
  <c r="AI186" i="55"/>
  <c r="AJ186" i="55"/>
  <c r="AC186" i="55"/>
  <c r="AK186" i="55"/>
  <c r="AY186" i="55" s="1"/>
  <c r="AD186" i="55"/>
  <c r="AM186" i="55" s="1"/>
  <c r="AG186" i="55"/>
  <c r="AE186" i="55"/>
  <c r="AF186" i="55"/>
  <c r="AS186" i="55" s="1"/>
  <c r="F187" i="56"/>
  <c r="R187" i="56"/>
  <c r="AW184" i="57"/>
  <c r="F198" i="46"/>
  <c r="AI197" i="46"/>
  <c r="AT197" i="46" s="1"/>
  <c r="AJ197" i="46"/>
  <c r="AC197" i="46"/>
  <c r="AR197" i="46" s="1"/>
  <c r="AK197" i="46"/>
  <c r="AD197" i="46"/>
  <c r="AE197" i="46"/>
  <c r="AG197" i="46"/>
  <c r="AF197" i="46"/>
  <c r="AS197" i="46" s="1"/>
  <c r="AH197" i="46"/>
  <c r="AR186" i="47"/>
  <c r="AU186" i="47" s="1"/>
  <c r="AO185" i="55"/>
  <c r="AR196" i="46"/>
  <c r="Q187" i="55"/>
  <c r="D189" i="55"/>
  <c r="B190" i="55"/>
  <c r="AP186" i="47"/>
  <c r="AO186" i="58"/>
  <c r="AY186" i="58"/>
  <c r="AR186" i="58"/>
  <c r="Z199" i="46"/>
  <c r="E199" i="46" s="1"/>
  <c r="G199" i="46"/>
  <c r="U198" i="46"/>
  <c r="AA198" i="46" s="1"/>
  <c r="H199" i="46"/>
  <c r="J199" i="46"/>
  <c r="V199" i="46"/>
  <c r="W199" i="46" s="1"/>
  <c r="X199" i="46"/>
  <c r="A200" i="46"/>
  <c r="K199" i="46"/>
  <c r="M199" i="46"/>
  <c r="N199" i="46"/>
  <c r="Y188" i="58"/>
  <c r="F188" i="58" s="1"/>
  <c r="Q188" i="47"/>
  <c r="AN185" i="55"/>
  <c r="AP185" i="55" s="1"/>
  <c r="AO196" i="46"/>
  <c r="AP196" i="46" s="1"/>
  <c r="AN185" i="57"/>
  <c r="AP185" i="57" s="1"/>
  <c r="B190" i="54"/>
  <c r="D189" i="54"/>
  <c r="AR185" i="56"/>
  <c r="Q187" i="56"/>
  <c r="AS185" i="56"/>
  <c r="I192" i="58"/>
  <c r="S191" i="58"/>
  <c r="AT186" i="58"/>
  <c r="AS186" i="56"/>
  <c r="F191" i="54"/>
  <c r="P191" i="54" s="1"/>
  <c r="AO186" i="47"/>
  <c r="AY186" i="47"/>
  <c r="AS185" i="55"/>
  <c r="AT196" i="46"/>
  <c r="AT185" i="56"/>
  <c r="I190" i="57"/>
  <c r="S189" i="57"/>
  <c r="I191" i="55"/>
  <c r="S190" i="55"/>
  <c r="S191" i="47"/>
  <c r="I192" i="47"/>
  <c r="Z189" i="58"/>
  <c r="E189" i="58" s="1"/>
  <c r="K189" i="58"/>
  <c r="X189" i="58"/>
  <c r="U188" i="58"/>
  <c r="AA188" i="58" s="1"/>
  <c r="M189" i="58"/>
  <c r="N189" i="58"/>
  <c r="R189" i="58" s="1"/>
  <c r="G189" i="58"/>
  <c r="A190" i="58"/>
  <c r="H189" i="58"/>
  <c r="V189" i="58"/>
  <c r="W189" i="58" s="1"/>
  <c r="Y189" i="58" s="1"/>
  <c r="J189" i="58"/>
  <c r="AJ188" i="58" l="1"/>
  <c r="AD188" i="58"/>
  <c r="AR188" i="58" s="1"/>
  <c r="AE188" i="58"/>
  <c r="AF188" i="58"/>
  <c r="AG188" i="58"/>
  <c r="AS188" i="58" s="1"/>
  <c r="AH188" i="58"/>
  <c r="AN188" i="58" s="1"/>
  <c r="AI188" i="58"/>
  <c r="AK188" i="58"/>
  <c r="AC188" i="58"/>
  <c r="AF188" i="47"/>
  <c r="AD188" i="47"/>
  <c r="AG188" i="47"/>
  <c r="AH188" i="47"/>
  <c r="AN188" i="47" s="1"/>
  <c r="AI188" i="47"/>
  <c r="AK188" i="47"/>
  <c r="AE188" i="47"/>
  <c r="AM188" i="47" s="1"/>
  <c r="AJ188" i="47"/>
  <c r="AC188" i="47"/>
  <c r="F189" i="58"/>
  <c r="AW186" i="47"/>
  <c r="AW185" i="57"/>
  <c r="N190" i="58"/>
  <c r="R190" i="58" s="1"/>
  <c r="G190" i="58"/>
  <c r="A191" i="58"/>
  <c r="H190" i="58"/>
  <c r="V190" i="58"/>
  <c r="W190" i="58" s="1"/>
  <c r="J190" i="58"/>
  <c r="K190" i="58"/>
  <c r="X190" i="58"/>
  <c r="U189" i="58"/>
  <c r="AA189" i="58" s="1"/>
  <c r="M190" i="58"/>
  <c r="Q190" i="58" s="1"/>
  <c r="Z190" i="58"/>
  <c r="E190" i="58" s="1"/>
  <c r="S192" i="47"/>
  <c r="I193" i="47"/>
  <c r="S192" i="58"/>
  <c r="I193" i="58"/>
  <c r="Y199" i="46"/>
  <c r="AO197" i="46"/>
  <c r="AN186" i="55"/>
  <c r="I191" i="56"/>
  <c r="S190" i="56"/>
  <c r="AO187" i="57"/>
  <c r="AY187" i="57"/>
  <c r="AU186" i="56"/>
  <c r="AW186" i="56" s="1"/>
  <c r="AY186" i="57"/>
  <c r="AO186" i="57"/>
  <c r="AH188" i="56"/>
  <c r="AE188" i="56"/>
  <c r="AF188" i="56"/>
  <c r="AS188" i="56" s="1"/>
  <c r="AG188" i="56"/>
  <c r="AI188" i="56"/>
  <c r="AJ188" i="56"/>
  <c r="AK188" i="56"/>
  <c r="AY188" i="56" s="1"/>
  <c r="AD188" i="56"/>
  <c r="AC188" i="56"/>
  <c r="AR188" i="56" s="1"/>
  <c r="D190" i="55"/>
  <c r="B191" i="55"/>
  <c r="AI198" i="46"/>
  <c r="AJ198" i="46"/>
  <c r="AC198" i="46"/>
  <c r="AR198" i="46" s="1"/>
  <c r="AK198" i="46"/>
  <c r="AY198" i="46" s="1"/>
  <c r="AD198" i="46"/>
  <c r="AE198" i="46"/>
  <c r="AG198" i="46"/>
  <c r="AN198" i="46" s="1"/>
  <c r="AF198" i="46"/>
  <c r="AH198" i="46"/>
  <c r="AE189" i="47"/>
  <c r="AG189" i="47"/>
  <c r="AS189" i="47" s="1"/>
  <c r="AH189" i="47"/>
  <c r="AN189" i="47" s="1"/>
  <c r="AI189" i="47"/>
  <c r="AK189" i="47"/>
  <c r="AC189" i="47"/>
  <c r="AF189" i="47"/>
  <c r="AJ189" i="47"/>
  <c r="AD189" i="47"/>
  <c r="AP187" i="57"/>
  <c r="R188" i="57"/>
  <c r="M189" i="56"/>
  <c r="X189" i="56"/>
  <c r="U188" i="56"/>
  <c r="AA188" i="56" s="1"/>
  <c r="N189" i="56"/>
  <c r="G189" i="56"/>
  <c r="A190" i="56"/>
  <c r="H189" i="56"/>
  <c r="V189" i="56"/>
  <c r="W189" i="56" s="1"/>
  <c r="K189" i="56"/>
  <c r="J189" i="56"/>
  <c r="Z189" i="56"/>
  <c r="E189" i="56" s="1"/>
  <c r="AY187" i="47"/>
  <c r="AO187" i="47"/>
  <c r="AU187" i="58"/>
  <c r="AR186" i="55"/>
  <c r="R188" i="56"/>
  <c r="B191" i="46"/>
  <c r="D190" i="46"/>
  <c r="AU185" i="56"/>
  <c r="AW185" i="56" s="1"/>
  <c r="Q199" i="46"/>
  <c r="AO186" i="55"/>
  <c r="AP186" i="55" s="1"/>
  <c r="A191" i="47"/>
  <c r="G190" i="47"/>
  <c r="J190" i="47"/>
  <c r="K190" i="47"/>
  <c r="X190" i="47"/>
  <c r="U189" i="47"/>
  <c r="AA189" i="47" s="1"/>
  <c r="N190" i="47"/>
  <c r="R190" i="47" s="1"/>
  <c r="Z190" i="47"/>
  <c r="E190" i="47" s="1"/>
  <c r="F190" i="47" s="1"/>
  <c r="H190" i="47"/>
  <c r="M190" i="47"/>
  <c r="Q190" i="47" s="1"/>
  <c r="V190" i="47"/>
  <c r="W190" i="47" s="1"/>
  <c r="Y190" i="47" s="1"/>
  <c r="J189" i="55"/>
  <c r="V189" i="55"/>
  <c r="W189" i="55" s="1"/>
  <c r="K189" i="55"/>
  <c r="A190" i="55"/>
  <c r="M189" i="55"/>
  <c r="Q189" i="55" s="1"/>
  <c r="X189" i="55"/>
  <c r="N189" i="55"/>
  <c r="R189" i="55" s="1"/>
  <c r="G189" i="55"/>
  <c r="H189" i="55"/>
  <c r="U188" i="55"/>
  <c r="AA188" i="55" s="1"/>
  <c r="Z189" i="55"/>
  <c r="E189" i="55" s="1"/>
  <c r="AT187" i="57"/>
  <c r="F188" i="57"/>
  <c r="D193" i="56"/>
  <c r="B194" i="56"/>
  <c r="Q188" i="56"/>
  <c r="AM186" i="57"/>
  <c r="AW185" i="55"/>
  <c r="R199" i="46"/>
  <c r="AN197" i="46"/>
  <c r="S190" i="57"/>
  <c r="I191" i="57"/>
  <c r="D190" i="54"/>
  <c r="B191" i="54"/>
  <c r="F199" i="46"/>
  <c r="AU196" i="46"/>
  <c r="AW196" i="46" s="1"/>
  <c r="AM197" i="46"/>
  <c r="AI187" i="56"/>
  <c r="AJ187" i="56"/>
  <c r="AO187" i="56" s="1"/>
  <c r="AK187" i="56"/>
  <c r="AC187" i="56"/>
  <c r="AD187" i="56"/>
  <c r="AM187" i="56" s="1"/>
  <c r="AE187" i="56"/>
  <c r="AF187" i="56"/>
  <c r="AH187" i="56"/>
  <c r="AG187" i="56"/>
  <c r="AN187" i="56" s="1"/>
  <c r="AT186" i="55"/>
  <c r="R189" i="47"/>
  <c r="L192" i="54"/>
  <c r="F192" i="54" s="1"/>
  <c r="P192" i="54" s="1"/>
  <c r="AS187" i="57"/>
  <c r="Z189" i="57"/>
  <c r="E189" i="57" s="1"/>
  <c r="G189" i="57"/>
  <c r="J189" i="57"/>
  <c r="V189" i="57"/>
  <c r="W189" i="57" s="1"/>
  <c r="N189" i="57"/>
  <c r="R189" i="57" s="1"/>
  <c r="M189" i="57"/>
  <c r="U188" i="57"/>
  <c r="AA188" i="57" s="1"/>
  <c r="X189" i="57"/>
  <c r="A190" i="57"/>
  <c r="K189" i="57"/>
  <c r="H189" i="57"/>
  <c r="AR186" i="57"/>
  <c r="AU186" i="57" s="1"/>
  <c r="AM187" i="47"/>
  <c r="AP187" i="47" s="1"/>
  <c r="AW187" i="47" s="1"/>
  <c r="AN187" i="58"/>
  <c r="AP187" i="58" s="1"/>
  <c r="Q189" i="58"/>
  <c r="S191" i="55"/>
  <c r="I192" i="55"/>
  <c r="Z200" i="46"/>
  <c r="E200" i="46" s="1"/>
  <c r="G200" i="46"/>
  <c r="U199" i="46"/>
  <c r="AA199" i="46" s="1"/>
  <c r="H200" i="46"/>
  <c r="J200" i="46"/>
  <c r="V200" i="46"/>
  <c r="W200" i="46" s="1"/>
  <c r="X200" i="46"/>
  <c r="A201" i="46"/>
  <c r="K200" i="46"/>
  <c r="M200" i="46"/>
  <c r="Q200" i="46" s="1"/>
  <c r="N200" i="46"/>
  <c r="AU186" i="58"/>
  <c r="AW186" i="58" s="1"/>
  <c r="AY197" i="46"/>
  <c r="Y188" i="55"/>
  <c r="F188" i="55" s="1"/>
  <c r="AY187" i="58"/>
  <c r="AO187" i="58"/>
  <c r="M193" i="54"/>
  <c r="E193" i="54" s="1"/>
  <c r="A194" i="54"/>
  <c r="I193" i="54"/>
  <c r="J193" i="54" s="1"/>
  <c r="L193" i="54" s="1"/>
  <c r="H192" i="54"/>
  <c r="N192" i="54" s="1"/>
  <c r="K193" i="54"/>
  <c r="AU197" i="46"/>
  <c r="AR187" i="57"/>
  <c r="AU187" i="57" s="1"/>
  <c r="AW187" i="57" s="1"/>
  <c r="Y188" i="57"/>
  <c r="AG187" i="55"/>
  <c r="AH187" i="55"/>
  <c r="AI187" i="55"/>
  <c r="AJ187" i="55"/>
  <c r="AO187" i="55" s="1"/>
  <c r="AC187" i="55"/>
  <c r="AK187" i="55"/>
  <c r="AF187" i="55"/>
  <c r="AS187" i="55" s="1"/>
  <c r="AD187" i="55"/>
  <c r="AM187" i="55" s="1"/>
  <c r="AE187" i="55"/>
  <c r="AF188" i="55" l="1"/>
  <c r="AS188" i="55" s="1"/>
  <c r="AG188" i="55"/>
  <c r="AN188" i="55" s="1"/>
  <c r="AH188" i="55"/>
  <c r="AI188" i="55"/>
  <c r="AJ188" i="55"/>
  <c r="AE188" i="55"/>
  <c r="AK188" i="55"/>
  <c r="AY188" i="55" s="1"/>
  <c r="AC188" i="55"/>
  <c r="AD188" i="55"/>
  <c r="AM188" i="55" s="1"/>
  <c r="AY187" i="55"/>
  <c r="AR187" i="56"/>
  <c r="D194" i="56"/>
  <c r="B195" i="56"/>
  <c r="AR187" i="55"/>
  <c r="AU187" i="55" s="1"/>
  <c r="Q189" i="57"/>
  <c r="AY187" i="56"/>
  <c r="S191" i="57"/>
  <c r="I192" i="57"/>
  <c r="U190" i="47"/>
  <c r="AA190" i="47" s="1"/>
  <c r="H191" i="47"/>
  <c r="J191" i="47"/>
  <c r="K191" i="47"/>
  <c r="X191" i="47"/>
  <c r="M191" i="47"/>
  <c r="A192" i="47"/>
  <c r="V191" i="47"/>
  <c r="W191" i="47" s="1"/>
  <c r="Y191" i="47" s="1"/>
  <c r="Z191" i="47"/>
  <c r="E191" i="47" s="1"/>
  <c r="G191" i="47"/>
  <c r="N191" i="47"/>
  <c r="AU186" i="55"/>
  <c r="AW186" i="55" s="1"/>
  <c r="Y189" i="56"/>
  <c r="AM198" i="46"/>
  <c r="AM188" i="56"/>
  <c r="AO188" i="58"/>
  <c r="AY188" i="58"/>
  <c r="AJ188" i="57"/>
  <c r="AT188" i="57" s="1"/>
  <c r="AC188" i="57"/>
  <c r="AK188" i="57"/>
  <c r="AE188" i="57"/>
  <c r="AM188" i="57" s="1"/>
  <c r="AF188" i="57"/>
  <c r="AI188" i="57"/>
  <c r="AD188" i="57"/>
  <c r="AG188" i="57"/>
  <c r="AS188" i="57" s="1"/>
  <c r="AH188" i="57"/>
  <c r="AO188" i="47"/>
  <c r="AP188" i="47" s="1"/>
  <c r="AY188" i="47"/>
  <c r="AT187" i="55"/>
  <c r="Y189" i="57"/>
  <c r="AT187" i="56"/>
  <c r="J190" i="55"/>
  <c r="V190" i="55"/>
  <c r="W190" i="55" s="1"/>
  <c r="Y190" i="55" s="1"/>
  <c r="K190" i="55"/>
  <c r="A191" i="55"/>
  <c r="M190" i="55"/>
  <c r="X190" i="55"/>
  <c r="N190" i="55"/>
  <c r="U189" i="55"/>
  <c r="AA189" i="55" s="1"/>
  <c r="H190" i="55"/>
  <c r="G190" i="55"/>
  <c r="Z190" i="55"/>
  <c r="E190" i="55" s="1"/>
  <c r="F190" i="55" s="1"/>
  <c r="AW187" i="58"/>
  <c r="K190" i="56"/>
  <c r="A191" i="56"/>
  <c r="H190" i="56"/>
  <c r="V190" i="56"/>
  <c r="W190" i="56" s="1"/>
  <c r="J190" i="56"/>
  <c r="X190" i="56"/>
  <c r="M190" i="56"/>
  <c r="Q190" i="56" s="1"/>
  <c r="U189" i="56"/>
  <c r="AA189" i="56" s="1"/>
  <c r="N190" i="56"/>
  <c r="R190" i="56" s="1"/>
  <c r="G190" i="56"/>
  <c r="Z190" i="56"/>
  <c r="E190" i="56" s="1"/>
  <c r="AO188" i="56"/>
  <c r="A195" i="54"/>
  <c r="I194" i="54"/>
  <c r="J194" i="54" s="1"/>
  <c r="L194" i="54" s="1"/>
  <c r="H193" i="54"/>
  <c r="N193" i="54" s="1"/>
  <c r="K194" i="54"/>
  <c r="M194" i="54"/>
  <c r="E194" i="54" s="1"/>
  <c r="AP197" i="46"/>
  <c r="AW197" i="46" s="1"/>
  <c r="AR189" i="47"/>
  <c r="AM189" i="47"/>
  <c r="AO198" i="46"/>
  <c r="AT188" i="56"/>
  <c r="S193" i="58"/>
  <c r="I194" i="58"/>
  <c r="R200" i="46"/>
  <c r="AN187" i="55"/>
  <c r="F193" i="54"/>
  <c r="P193" i="54" s="1"/>
  <c r="AS187" i="56"/>
  <c r="Y189" i="55"/>
  <c r="F189" i="55" s="1"/>
  <c r="R189" i="56"/>
  <c r="AT189" i="47"/>
  <c r="AT198" i="46"/>
  <c r="AN188" i="56"/>
  <c r="AI189" i="58"/>
  <c r="AH189" i="58"/>
  <c r="AN189" i="58" s="1"/>
  <c r="AJ189" i="58"/>
  <c r="AT189" i="58" s="1"/>
  <c r="AK189" i="58"/>
  <c r="AC189" i="58"/>
  <c r="AD189" i="58"/>
  <c r="AE189" i="58"/>
  <c r="AM189" i="58" s="1"/>
  <c r="AF189" i="58"/>
  <c r="AG189" i="58"/>
  <c r="AS189" i="58" s="1"/>
  <c r="AS188" i="47"/>
  <c r="AP187" i="55"/>
  <c r="Z201" i="46"/>
  <c r="E201" i="46" s="1"/>
  <c r="G201" i="46"/>
  <c r="U200" i="46"/>
  <c r="AA200" i="46" s="1"/>
  <c r="H201" i="46"/>
  <c r="J201" i="46"/>
  <c r="V201" i="46"/>
  <c r="W201" i="46" s="1"/>
  <c r="X201" i="46"/>
  <c r="A202" i="46"/>
  <c r="K201" i="46"/>
  <c r="M201" i="46"/>
  <c r="Q201" i="46" s="1"/>
  <c r="N201" i="46"/>
  <c r="R201" i="46" s="1"/>
  <c r="S192" i="55"/>
  <c r="I193" i="55"/>
  <c r="N190" i="57"/>
  <c r="Z190" i="57"/>
  <c r="E190" i="57" s="1"/>
  <c r="U189" i="57"/>
  <c r="AA189" i="57" s="1"/>
  <c r="H190" i="57"/>
  <c r="M190" i="57"/>
  <c r="X190" i="57"/>
  <c r="V190" i="57"/>
  <c r="W190" i="57" s="1"/>
  <c r="A191" i="57"/>
  <c r="G190" i="57"/>
  <c r="J190" i="57"/>
  <c r="K190" i="57"/>
  <c r="F189" i="57"/>
  <c r="AI199" i="46"/>
  <c r="AJ199" i="46"/>
  <c r="AO199" i="46" s="1"/>
  <c r="AC199" i="46"/>
  <c r="AR199" i="46" s="1"/>
  <c r="AK199" i="46"/>
  <c r="AD199" i="46"/>
  <c r="AE199" i="46"/>
  <c r="AG199" i="46"/>
  <c r="AN199" i="46" s="1"/>
  <c r="AF199" i="46"/>
  <c r="AH199" i="46"/>
  <c r="AP186" i="57"/>
  <c r="AW186" i="57" s="1"/>
  <c r="F189" i="56"/>
  <c r="AS198" i="46"/>
  <c r="AU198" i="46" s="1"/>
  <c r="D191" i="55"/>
  <c r="B192" i="55"/>
  <c r="S193" i="47"/>
  <c r="I194" i="47"/>
  <c r="Y190" i="58"/>
  <c r="AR188" i="47"/>
  <c r="AM188" i="58"/>
  <c r="AP188" i="58" s="1"/>
  <c r="AD190" i="47"/>
  <c r="AK190" i="47"/>
  <c r="AC190" i="47"/>
  <c r="AE190" i="47"/>
  <c r="AM190" i="47" s="1"/>
  <c r="AG190" i="47"/>
  <c r="AH190" i="47"/>
  <c r="AN190" i="47" s="1"/>
  <c r="AJ190" i="47"/>
  <c r="AT190" i="47" s="1"/>
  <c r="AF190" i="47"/>
  <c r="AI190" i="47"/>
  <c r="AP187" i="56"/>
  <c r="D191" i="54"/>
  <c r="B192" i="54"/>
  <c r="B192" i="46"/>
  <c r="D191" i="46"/>
  <c r="Y200" i="46"/>
  <c r="F200" i="46" s="1"/>
  <c r="Q189" i="56"/>
  <c r="AY189" i="47"/>
  <c r="AO189" i="47"/>
  <c r="AU188" i="56"/>
  <c r="I192" i="56"/>
  <c r="S191" i="56"/>
  <c r="F190" i="58"/>
  <c r="M191" i="58"/>
  <c r="Q191" i="58" s="1"/>
  <c r="X191" i="58"/>
  <c r="K191" i="58"/>
  <c r="U190" i="58"/>
  <c r="AA190" i="58" s="1"/>
  <c r="N191" i="58"/>
  <c r="R191" i="58" s="1"/>
  <c r="Z191" i="58"/>
  <c r="E191" i="58" s="1"/>
  <c r="G191" i="58"/>
  <c r="A192" i="58"/>
  <c r="H191" i="58"/>
  <c r="V191" i="58"/>
  <c r="W191" i="58" s="1"/>
  <c r="Y191" i="58" s="1"/>
  <c r="J191" i="58"/>
  <c r="AT188" i="47"/>
  <c r="AT188" i="58"/>
  <c r="AU188" i="58" s="1"/>
  <c r="AW188" i="58" s="1"/>
  <c r="AE189" i="55" l="1"/>
  <c r="AF189" i="55"/>
  <c r="AG189" i="55"/>
  <c r="AN189" i="55" s="1"/>
  <c r="AH189" i="55"/>
  <c r="AI189" i="55"/>
  <c r="AD189" i="55"/>
  <c r="AM189" i="55" s="1"/>
  <c r="AC189" i="55"/>
  <c r="AR189" i="55" s="1"/>
  <c r="AJ189" i="55"/>
  <c r="AK189" i="55"/>
  <c r="AY189" i="55" s="1"/>
  <c r="AI200" i="46"/>
  <c r="AT200" i="46" s="1"/>
  <c r="AJ200" i="46"/>
  <c r="AC200" i="46"/>
  <c r="AK200" i="46"/>
  <c r="AY200" i="46" s="1"/>
  <c r="AD200" i="46"/>
  <c r="AM200" i="46" s="1"/>
  <c r="AE200" i="46"/>
  <c r="AG200" i="46"/>
  <c r="AF200" i="46"/>
  <c r="AH200" i="46"/>
  <c r="G192" i="58"/>
  <c r="H192" i="58"/>
  <c r="J192" i="58"/>
  <c r="V192" i="58"/>
  <c r="W192" i="58" s="1"/>
  <c r="K192" i="58"/>
  <c r="A193" i="58"/>
  <c r="U191" i="58"/>
  <c r="AA191" i="58" s="1"/>
  <c r="M192" i="58"/>
  <c r="X192" i="58"/>
  <c r="N192" i="58"/>
  <c r="R192" i="58" s="1"/>
  <c r="Z192" i="58"/>
  <c r="E192" i="58" s="1"/>
  <c r="AT199" i="46"/>
  <c r="F191" i="58"/>
  <c r="I193" i="56"/>
  <c r="S192" i="56"/>
  <c r="B193" i="46"/>
  <c r="D192" i="46"/>
  <c r="AS190" i="47"/>
  <c r="S194" i="47"/>
  <c r="I195" i="47"/>
  <c r="AS199" i="46"/>
  <c r="AI189" i="57"/>
  <c r="AJ189" i="57"/>
  <c r="AT189" i="57" s="1"/>
  <c r="AD189" i="57"/>
  <c r="AE189" i="57"/>
  <c r="AH189" i="57"/>
  <c r="AN189" i="57" s="1"/>
  <c r="AC189" i="57"/>
  <c r="AF189" i="57"/>
  <c r="AG189" i="57"/>
  <c r="AS189" i="57" s="1"/>
  <c r="AK189" i="57"/>
  <c r="AY189" i="58"/>
  <c r="AO189" i="58"/>
  <c r="U190" i="55"/>
  <c r="AA190" i="55" s="1"/>
  <c r="H191" i="55"/>
  <c r="J191" i="55"/>
  <c r="V191" i="55"/>
  <c r="W191" i="55" s="1"/>
  <c r="Y191" i="55" s="1"/>
  <c r="K191" i="55"/>
  <c r="A192" i="55"/>
  <c r="M191" i="55"/>
  <c r="X191" i="55"/>
  <c r="G191" i="55"/>
  <c r="N191" i="55"/>
  <c r="R191" i="55" s="1"/>
  <c r="Z191" i="55"/>
  <c r="E191" i="55" s="1"/>
  <c r="AY188" i="57"/>
  <c r="AO188" i="57"/>
  <c r="AR188" i="55"/>
  <c r="B193" i="54"/>
  <c r="D192" i="54"/>
  <c r="F190" i="57"/>
  <c r="AP189" i="47"/>
  <c r="H194" i="54"/>
  <c r="N194" i="54" s="1"/>
  <c r="K195" i="54"/>
  <c r="A196" i="54"/>
  <c r="M195" i="54"/>
  <c r="E195" i="54" s="1"/>
  <c r="I195" i="54"/>
  <c r="J195" i="54" s="1"/>
  <c r="L195" i="54" s="1"/>
  <c r="AN188" i="57"/>
  <c r="R191" i="47"/>
  <c r="D195" i="56"/>
  <c r="B196" i="56"/>
  <c r="D192" i="55"/>
  <c r="B193" i="55"/>
  <c r="AY190" i="47"/>
  <c r="AO190" i="47"/>
  <c r="AP190" i="47" s="1"/>
  <c r="Y201" i="46"/>
  <c r="F201" i="46" s="1"/>
  <c r="AO188" i="55"/>
  <c r="AW188" i="56"/>
  <c r="AD190" i="55"/>
  <c r="AE190" i="55"/>
  <c r="AF190" i="55"/>
  <c r="AG190" i="55"/>
  <c r="AH190" i="55"/>
  <c r="AC190" i="55"/>
  <c r="AK190" i="55"/>
  <c r="AY190" i="55" s="1"/>
  <c r="AI190" i="55"/>
  <c r="AT190" i="55" s="1"/>
  <c r="AJ190" i="55"/>
  <c r="AM199" i="46"/>
  <c r="AP199" i="46" s="1"/>
  <c r="R190" i="57"/>
  <c r="AU189" i="47"/>
  <c r="AR190" i="47"/>
  <c r="AY199" i="46"/>
  <c r="M191" i="57"/>
  <c r="Q191" i="57" s="1"/>
  <c r="X191" i="57"/>
  <c r="N191" i="57"/>
  <c r="G191" i="57"/>
  <c r="U190" i="57"/>
  <c r="AA190" i="57" s="1"/>
  <c r="H191" i="57"/>
  <c r="K191" i="57"/>
  <c r="A192" i="57"/>
  <c r="V191" i="57"/>
  <c r="W191" i="57" s="1"/>
  <c r="Z191" i="57"/>
  <c r="E191" i="57" s="1"/>
  <c r="J191" i="57"/>
  <c r="S193" i="55"/>
  <c r="I194" i="55"/>
  <c r="Y190" i="56"/>
  <c r="AR188" i="57"/>
  <c r="AU188" i="57" s="1"/>
  <c r="AW188" i="57" s="1"/>
  <c r="F191" i="47"/>
  <c r="AU187" i="56"/>
  <c r="AW187" i="56" s="1"/>
  <c r="AT188" i="55"/>
  <c r="Z202" i="46"/>
  <c r="E202" i="46" s="1"/>
  <c r="G202" i="46"/>
  <c r="U201" i="46"/>
  <c r="AA201" i="46" s="1"/>
  <c r="H202" i="46"/>
  <c r="J202" i="46"/>
  <c r="V202" i="46"/>
  <c r="W202" i="46" s="1"/>
  <c r="X202" i="46"/>
  <c r="A203" i="46"/>
  <c r="K202" i="46"/>
  <c r="M202" i="46"/>
  <c r="N202" i="46"/>
  <c r="AG189" i="56"/>
  <c r="AJ189" i="56"/>
  <c r="AO189" i="56" s="1"/>
  <c r="AK189" i="56"/>
  <c r="AC189" i="56"/>
  <c r="AD189" i="56"/>
  <c r="AM189" i="56" s="1"/>
  <c r="AE189" i="56"/>
  <c r="AF189" i="56"/>
  <c r="AS189" i="56" s="1"/>
  <c r="AI189" i="56"/>
  <c r="AH189" i="56"/>
  <c r="AU199" i="46"/>
  <c r="AW199" i="46" s="1"/>
  <c r="Y190" i="57"/>
  <c r="AP189" i="58"/>
  <c r="F190" i="56"/>
  <c r="R190" i="55"/>
  <c r="I193" i="57"/>
  <c r="S192" i="57"/>
  <c r="AH190" i="58"/>
  <c r="AD190" i="58"/>
  <c r="AR190" i="58" s="1"/>
  <c r="AE190" i="58"/>
  <c r="AF190" i="58"/>
  <c r="AG190" i="58"/>
  <c r="AS190" i="58" s="1"/>
  <c r="AI190" i="58"/>
  <c r="AJ190" i="58"/>
  <c r="AT190" i="58" s="1"/>
  <c r="AK190" i="58"/>
  <c r="AC190" i="58"/>
  <c r="AU188" i="47"/>
  <c r="AW188" i="47" s="1"/>
  <c r="AR189" i="58"/>
  <c r="AU189" i="58" s="1"/>
  <c r="S194" i="58"/>
  <c r="I195" i="58"/>
  <c r="F194" i="54"/>
  <c r="P194" i="54" s="1"/>
  <c r="J191" i="56"/>
  <c r="V191" i="56"/>
  <c r="W191" i="56" s="1"/>
  <c r="U190" i="56"/>
  <c r="AA190" i="56" s="1"/>
  <c r="N191" i="56"/>
  <c r="A192" i="56"/>
  <c r="G191" i="56"/>
  <c r="H191" i="56"/>
  <c r="M191" i="56"/>
  <c r="X191" i="56"/>
  <c r="K191" i="56"/>
  <c r="Z191" i="56"/>
  <c r="E191" i="56" s="1"/>
  <c r="AP188" i="56"/>
  <c r="G192" i="47"/>
  <c r="A193" i="47"/>
  <c r="H192" i="47"/>
  <c r="J192" i="47"/>
  <c r="K192" i="47"/>
  <c r="X192" i="47"/>
  <c r="N192" i="47"/>
  <c r="Z192" i="47"/>
  <c r="E192" i="47" s="1"/>
  <c r="F192" i="47" s="1"/>
  <c r="V192" i="47"/>
  <c r="W192" i="47" s="1"/>
  <c r="Y192" i="47" s="1"/>
  <c r="U191" i="47"/>
  <c r="AA191" i="47" s="1"/>
  <c r="M192" i="47"/>
  <c r="Q192" i="47" s="1"/>
  <c r="AW187" i="55"/>
  <c r="Q190" i="57"/>
  <c r="Q190" i="55"/>
  <c r="AP188" i="57"/>
  <c r="AP198" i="46"/>
  <c r="AW198" i="46" s="1"/>
  <c r="Q191" i="47"/>
  <c r="AP188" i="55"/>
  <c r="AI201" i="46" l="1"/>
  <c r="AT201" i="46" s="1"/>
  <c r="AJ201" i="46"/>
  <c r="AC201" i="46"/>
  <c r="AK201" i="46"/>
  <c r="AD201" i="46"/>
  <c r="AE201" i="46"/>
  <c r="AG201" i="46"/>
  <c r="AN201" i="46" s="1"/>
  <c r="AF201" i="46"/>
  <c r="AH201" i="46"/>
  <c r="S195" i="58"/>
  <c r="I196" i="58"/>
  <c r="Q191" i="56"/>
  <c r="F202" i="46"/>
  <c r="R191" i="57"/>
  <c r="AO190" i="55"/>
  <c r="AM190" i="55"/>
  <c r="D196" i="56"/>
  <c r="B197" i="56"/>
  <c r="F191" i="55"/>
  <c r="S195" i="47"/>
  <c r="I196" i="47"/>
  <c r="Y192" i="58"/>
  <c r="AO189" i="55"/>
  <c r="Z203" i="46"/>
  <c r="E203" i="46" s="1"/>
  <c r="G203" i="46"/>
  <c r="U202" i="46"/>
  <c r="AA202" i="46" s="1"/>
  <c r="H203" i="46"/>
  <c r="J203" i="46"/>
  <c r="V203" i="46"/>
  <c r="W203" i="46" s="1"/>
  <c r="Y203" i="46" s="1"/>
  <c r="X203" i="46"/>
  <c r="A204" i="46"/>
  <c r="K203" i="46"/>
  <c r="M203" i="46"/>
  <c r="N203" i="46"/>
  <c r="R203" i="46" s="1"/>
  <c r="AP189" i="55"/>
  <c r="H192" i="56"/>
  <c r="V192" i="56"/>
  <c r="W192" i="56" s="1"/>
  <c r="Y192" i="56" s="1"/>
  <c r="J192" i="56"/>
  <c r="K192" i="56"/>
  <c r="X192" i="56"/>
  <c r="M192" i="56"/>
  <c r="U191" i="56"/>
  <c r="AA191" i="56" s="1"/>
  <c r="N192" i="56"/>
  <c r="G192" i="56"/>
  <c r="A193" i="56"/>
  <c r="Z192" i="56"/>
  <c r="E192" i="56" s="1"/>
  <c r="AW189" i="58"/>
  <c r="AM190" i="58"/>
  <c r="AY189" i="56"/>
  <c r="Y202" i="46"/>
  <c r="AC191" i="47"/>
  <c r="AK191" i="47"/>
  <c r="AG191" i="47"/>
  <c r="AS191" i="47" s="1"/>
  <c r="AH191" i="47"/>
  <c r="AI191" i="47"/>
  <c r="AD191" i="47"/>
  <c r="AR191" i="47" s="1"/>
  <c r="AF191" i="47"/>
  <c r="AE191" i="47"/>
  <c r="AM191" i="47" s="1"/>
  <c r="AJ191" i="47"/>
  <c r="K192" i="57"/>
  <c r="A193" i="57"/>
  <c r="M192" i="57"/>
  <c r="X192" i="57"/>
  <c r="Z192" i="57"/>
  <c r="E192" i="57" s="1"/>
  <c r="G192" i="57"/>
  <c r="J192" i="57"/>
  <c r="V192" i="57"/>
  <c r="W192" i="57" s="1"/>
  <c r="U191" i="57"/>
  <c r="AA191" i="57" s="1"/>
  <c r="H192" i="57"/>
  <c r="N192" i="57"/>
  <c r="AR190" i="55"/>
  <c r="AM189" i="57"/>
  <c r="AR200" i="46"/>
  <c r="AT189" i="55"/>
  <c r="AF190" i="56"/>
  <c r="AE190" i="56"/>
  <c r="AG190" i="56"/>
  <c r="AN190" i="56" s="1"/>
  <c r="AH190" i="56"/>
  <c r="AI190" i="56"/>
  <c r="AT190" i="56" s="1"/>
  <c r="AJ190" i="56"/>
  <c r="AK190" i="56"/>
  <c r="AD190" i="56"/>
  <c r="AC190" i="56"/>
  <c r="AJ192" i="47"/>
  <c r="AT192" i="47" s="1"/>
  <c r="AC192" i="47"/>
  <c r="AD192" i="47"/>
  <c r="AE192" i="47"/>
  <c r="AM192" i="47" s="1"/>
  <c r="AG192" i="47"/>
  <c r="AH192" i="47"/>
  <c r="AN192" i="47" s="1"/>
  <c r="AK192" i="47"/>
  <c r="AI192" i="47"/>
  <c r="AF192" i="47"/>
  <c r="AU190" i="47"/>
  <c r="AW190" i="47" s="1"/>
  <c r="D193" i="54"/>
  <c r="B194" i="54"/>
  <c r="Q191" i="55"/>
  <c r="AR189" i="57"/>
  <c r="AU189" i="57" s="1"/>
  <c r="B194" i="46"/>
  <c r="D193" i="46"/>
  <c r="Q192" i="58"/>
  <c r="AO200" i="46"/>
  <c r="AR189" i="56"/>
  <c r="AN189" i="56"/>
  <c r="AP189" i="56" s="1"/>
  <c r="AW189" i="47"/>
  <c r="AN190" i="55"/>
  <c r="F195" i="54"/>
  <c r="P195" i="54" s="1"/>
  <c r="AU188" i="55"/>
  <c r="AW188" i="55" s="1"/>
  <c r="G192" i="55"/>
  <c r="U191" i="55"/>
  <c r="AA191" i="55" s="1"/>
  <c r="H192" i="55"/>
  <c r="J192" i="55"/>
  <c r="V192" i="55"/>
  <c r="W192" i="55" s="1"/>
  <c r="Y192" i="55" s="1"/>
  <c r="K192" i="55"/>
  <c r="A193" i="55"/>
  <c r="M192" i="55"/>
  <c r="N192" i="55"/>
  <c r="R192" i="55" s="1"/>
  <c r="X192" i="55"/>
  <c r="Z192" i="55"/>
  <c r="E192" i="55" s="1"/>
  <c r="F192" i="55" s="1"/>
  <c r="F192" i="58"/>
  <c r="Z193" i="47"/>
  <c r="E193" i="47" s="1"/>
  <c r="J193" i="47"/>
  <c r="K193" i="47"/>
  <c r="X193" i="47"/>
  <c r="U192" i="47"/>
  <c r="AA192" i="47" s="1"/>
  <c r="M193" i="47"/>
  <c r="G193" i="47"/>
  <c r="A194" i="47"/>
  <c r="V193" i="47"/>
  <c r="W193" i="47" s="1"/>
  <c r="N193" i="47"/>
  <c r="R193" i="47" s="1"/>
  <c r="H193" i="47"/>
  <c r="R191" i="56"/>
  <c r="AU190" i="58"/>
  <c r="R192" i="47"/>
  <c r="AN190" i="58"/>
  <c r="Y191" i="56"/>
  <c r="F191" i="56" s="1"/>
  <c r="AO190" i="58"/>
  <c r="AY190" i="58"/>
  <c r="AT189" i="56"/>
  <c r="R202" i="46"/>
  <c r="S194" i="55"/>
  <c r="I195" i="55"/>
  <c r="AS190" i="55"/>
  <c r="D193" i="55"/>
  <c r="B194" i="55"/>
  <c r="M196" i="54"/>
  <c r="E196" i="54" s="1"/>
  <c r="I196" i="54"/>
  <c r="J196" i="54" s="1"/>
  <c r="H195" i="54"/>
  <c r="N195" i="54" s="1"/>
  <c r="K196" i="54"/>
  <c r="A197" i="54"/>
  <c r="AY189" i="57"/>
  <c r="AO189" i="57"/>
  <c r="S193" i="56"/>
  <c r="I194" i="56"/>
  <c r="Z193" i="58"/>
  <c r="E193" i="58" s="1"/>
  <c r="G193" i="58"/>
  <c r="U192" i="58"/>
  <c r="AA192" i="58" s="1"/>
  <c r="H193" i="58"/>
  <c r="J193" i="58"/>
  <c r="V193" i="58"/>
  <c r="W193" i="58" s="1"/>
  <c r="K193" i="58"/>
  <c r="A194" i="58"/>
  <c r="M193" i="58"/>
  <c r="X193" i="58"/>
  <c r="N193" i="58"/>
  <c r="R193" i="58" s="1"/>
  <c r="AS200" i="46"/>
  <c r="AS189" i="55"/>
  <c r="AU189" i="55" s="1"/>
  <c r="AW189" i="55" s="1"/>
  <c r="Y191" i="57"/>
  <c r="F191" i="57" s="1"/>
  <c r="AH190" i="57"/>
  <c r="AN190" i="57" s="1"/>
  <c r="AI190" i="57"/>
  <c r="AC190" i="57"/>
  <c r="AK190" i="57"/>
  <c r="AD190" i="57"/>
  <c r="AG190" i="57"/>
  <c r="AE190" i="57"/>
  <c r="AF190" i="57"/>
  <c r="AJ190" i="57"/>
  <c r="I194" i="57"/>
  <c r="S193" i="57"/>
  <c r="Q202" i="46"/>
  <c r="AG191" i="58"/>
  <c r="AS191" i="58" s="1"/>
  <c r="AI191" i="58"/>
  <c r="AJ191" i="58"/>
  <c r="AT191" i="58" s="1"/>
  <c r="AK191" i="58"/>
  <c r="AC191" i="58"/>
  <c r="AD191" i="58"/>
  <c r="AR191" i="58" s="1"/>
  <c r="AU191" i="58" s="1"/>
  <c r="AE191" i="58"/>
  <c r="AM191" i="58" s="1"/>
  <c r="AF191" i="58"/>
  <c r="AH191" i="58"/>
  <c r="AN191" i="58" s="1"/>
  <c r="AN200" i="46"/>
  <c r="AP200" i="46" s="1"/>
  <c r="AG191" i="57" l="1"/>
  <c r="AS191" i="57" s="1"/>
  <c r="AH191" i="57"/>
  <c r="AJ191" i="57"/>
  <c r="AC191" i="57"/>
  <c r="AK191" i="57"/>
  <c r="AF191" i="57"/>
  <c r="AD191" i="57"/>
  <c r="AR191" i="57" s="1"/>
  <c r="AE191" i="57"/>
  <c r="AI191" i="57"/>
  <c r="AE191" i="56"/>
  <c r="AJ191" i="56"/>
  <c r="AK191" i="56"/>
  <c r="AY191" i="56" s="1"/>
  <c r="AC191" i="56"/>
  <c r="AD191" i="56"/>
  <c r="AM191" i="56" s="1"/>
  <c r="AF191" i="56"/>
  <c r="AS191" i="56" s="1"/>
  <c r="AG191" i="56"/>
  <c r="AN191" i="56" s="1"/>
  <c r="AI191" i="56"/>
  <c r="AT191" i="56" s="1"/>
  <c r="AH191" i="56"/>
  <c r="AO190" i="57"/>
  <c r="AY190" i="57"/>
  <c r="A198" i="54"/>
  <c r="I197" i="54"/>
  <c r="J197" i="54" s="1"/>
  <c r="K197" i="54"/>
  <c r="M197" i="54"/>
  <c r="E197" i="54" s="1"/>
  <c r="H196" i="54"/>
  <c r="N196" i="54" s="1"/>
  <c r="S195" i="55"/>
  <c r="I196" i="55"/>
  <c r="Q193" i="47"/>
  <c r="AU189" i="56"/>
  <c r="AW189" i="56" s="1"/>
  <c r="AR192" i="47"/>
  <c r="R192" i="57"/>
  <c r="Q192" i="57"/>
  <c r="AN191" i="47"/>
  <c r="F192" i="56"/>
  <c r="AS201" i="46"/>
  <c r="J193" i="57"/>
  <c r="V193" i="57"/>
  <c r="W193" i="57" s="1"/>
  <c r="Y193" i="57" s="1"/>
  <c r="K193" i="57"/>
  <c r="A194" i="57"/>
  <c r="N193" i="57"/>
  <c r="Z193" i="57"/>
  <c r="E193" i="57" s="1"/>
  <c r="F193" i="57" s="1"/>
  <c r="U192" i="57"/>
  <c r="AA192" i="57" s="1"/>
  <c r="X193" i="57"/>
  <c r="G193" i="57"/>
  <c r="H193" i="57"/>
  <c r="M193" i="57"/>
  <c r="Q193" i="57" s="1"/>
  <c r="U192" i="56"/>
  <c r="AA192" i="56" s="1"/>
  <c r="H193" i="56"/>
  <c r="N193" i="56"/>
  <c r="R193" i="56" s="1"/>
  <c r="A194" i="56"/>
  <c r="G193" i="56"/>
  <c r="V193" i="56"/>
  <c r="W193" i="56" s="1"/>
  <c r="J193" i="56"/>
  <c r="M193" i="56"/>
  <c r="Q193" i="56" s="1"/>
  <c r="X193" i="56"/>
  <c r="K193" i="56"/>
  <c r="Z193" i="56"/>
  <c r="E193" i="56" s="1"/>
  <c r="S196" i="47"/>
  <c r="I197" i="47"/>
  <c r="AI202" i="46"/>
  <c r="AJ202" i="46"/>
  <c r="AC202" i="46"/>
  <c r="AR202" i="46" s="1"/>
  <c r="AK202" i="46"/>
  <c r="AY202" i="46" s="1"/>
  <c r="AD202" i="46"/>
  <c r="AE202" i="46"/>
  <c r="AG202" i="46"/>
  <c r="AF202" i="46"/>
  <c r="AH202" i="46"/>
  <c r="AT190" i="57"/>
  <c r="Q193" i="58"/>
  <c r="L196" i="54"/>
  <c r="G193" i="55"/>
  <c r="U192" i="55"/>
  <c r="AA192" i="55" s="1"/>
  <c r="H193" i="55"/>
  <c r="J193" i="55"/>
  <c r="V193" i="55"/>
  <c r="W193" i="55" s="1"/>
  <c r="Y193" i="55" s="1"/>
  <c r="N193" i="55"/>
  <c r="X193" i="55"/>
  <c r="K193" i="55"/>
  <c r="M193" i="55"/>
  <c r="A194" i="55"/>
  <c r="Z193" i="55"/>
  <c r="E193" i="55" s="1"/>
  <c r="AR190" i="56"/>
  <c r="AS190" i="56"/>
  <c r="Y192" i="57"/>
  <c r="AT191" i="47"/>
  <c r="R192" i="56"/>
  <c r="AC191" i="55"/>
  <c r="AK191" i="55"/>
  <c r="AD191" i="55"/>
  <c r="AE191" i="55"/>
  <c r="AF191" i="55"/>
  <c r="AS191" i="55" s="1"/>
  <c r="AG191" i="55"/>
  <c r="AN191" i="55" s="1"/>
  <c r="AJ191" i="55"/>
  <c r="AO191" i="55" s="1"/>
  <c r="AH191" i="55"/>
  <c r="AI191" i="55"/>
  <c r="AM201" i="46"/>
  <c r="AY191" i="58"/>
  <c r="AO191" i="58"/>
  <c r="AP191" i="58" s="1"/>
  <c r="AW191" i="58" s="1"/>
  <c r="I195" i="56"/>
  <c r="S194" i="56"/>
  <c r="B195" i="46"/>
  <c r="D194" i="46"/>
  <c r="AY192" i="47"/>
  <c r="AO192" i="47"/>
  <c r="AM190" i="56"/>
  <c r="AP191" i="47"/>
  <c r="D197" i="56"/>
  <c r="B198" i="56"/>
  <c r="AY201" i="46"/>
  <c r="N194" i="58"/>
  <c r="Z194" i="58"/>
  <c r="E194" i="58" s="1"/>
  <c r="G194" i="58"/>
  <c r="U193" i="58"/>
  <c r="AA193" i="58" s="1"/>
  <c r="H194" i="58"/>
  <c r="J194" i="58"/>
  <c r="V194" i="58"/>
  <c r="W194" i="58" s="1"/>
  <c r="K194" i="58"/>
  <c r="A195" i="58"/>
  <c r="M194" i="58"/>
  <c r="X194" i="58"/>
  <c r="D194" i="55"/>
  <c r="B195" i="55"/>
  <c r="Y193" i="47"/>
  <c r="F193" i="47" s="1"/>
  <c r="AY190" i="56"/>
  <c r="AU200" i="46"/>
  <c r="AW200" i="46" s="1"/>
  <c r="Q192" i="56"/>
  <c r="Q203" i="46"/>
  <c r="S196" i="58"/>
  <c r="I197" i="58"/>
  <c r="AR201" i="46"/>
  <c r="AU201" i="46" s="1"/>
  <c r="Q192" i="55"/>
  <c r="AY191" i="47"/>
  <c r="AO191" i="47"/>
  <c r="F196" i="54"/>
  <c r="P196" i="54" s="1"/>
  <c r="AM190" i="57"/>
  <c r="AP190" i="57" s="1"/>
  <c r="AS190" i="57"/>
  <c r="Y193" i="58"/>
  <c r="F193" i="58" s="1"/>
  <c r="N194" i="47"/>
  <c r="G194" i="47"/>
  <c r="A195" i="47"/>
  <c r="H194" i="47"/>
  <c r="J194" i="47"/>
  <c r="K194" i="47"/>
  <c r="X194" i="47"/>
  <c r="U193" i="47"/>
  <c r="AA193" i="47" s="1"/>
  <c r="M194" i="47"/>
  <c r="Z194" i="47"/>
  <c r="E194" i="47" s="1"/>
  <c r="V194" i="47"/>
  <c r="W194" i="47" s="1"/>
  <c r="AJ192" i="58"/>
  <c r="AC192" i="58"/>
  <c r="AK192" i="58"/>
  <c r="AD192" i="58"/>
  <c r="AR192" i="58" s="1"/>
  <c r="AE192" i="58"/>
  <c r="AM192" i="58" s="1"/>
  <c r="AF192" i="58"/>
  <c r="AG192" i="58"/>
  <c r="AS192" i="58" s="1"/>
  <c r="AH192" i="58"/>
  <c r="AI192" i="58"/>
  <c r="AS192" i="47"/>
  <c r="AO190" i="56"/>
  <c r="AP189" i="57"/>
  <c r="AW189" i="57" s="1"/>
  <c r="F192" i="57"/>
  <c r="AU191" i="47"/>
  <c r="AP190" i="58"/>
  <c r="AW190" i="58" s="1"/>
  <c r="F203" i="46"/>
  <c r="AP190" i="55"/>
  <c r="AO201" i="46"/>
  <c r="I195" i="57"/>
  <c r="S194" i="57"/>
  <c r="AR190" i="57"/>
  <c r="AJ192" i="55"/>
  <c r="AO192" i="55" s="1"/>
  <c r="AC192" i="55"/>
  <c r="AK192" i="55"/>
  <c r="AD192" i="55"/>
  <c r="AE192" i="55"/>
  <c r="AF192" i="55"/>
  <c r="AS192" i="55" s="1"/>
  <c r="AI192" i="55"/>
  <c r="AT192" i="55" s="1"/>
  <c r="AG192" i="55"/>
  <c r="AH192" i="55"/>
  <c r="B195" i="54"/>
  <c r="D194" i="54"/>
  <c r="AP192" i="47"/>
  <c r="AU190" i="55"/>
  <c r="AW190" i="55" s="1"/>
  <c r="Z204" i="46"/>
  <c r="E204" i="46" s="1"/>
  <c r="G204" i="46"/>
  <c r="U203" i="46"/>
  <c r="AA203" i="46" s="1"/>
  <c r="H204" i="46"/>
  <c r="J204" i="46"/>
  <c r="V204" i="46"/>
  <c r="W204" i="46" s="1"/>
  <c r="X204" i="46"/>
  <c r="A205" i="46"/>
  <c r="K204" i="46"/>
  <c r="M204" i="46"/>
  <c r="Q204" i="46" s="1"/>
  <c r="N204" i="46"/>
  <c r="AI193" i="58" l="1"/>
  <c r="AJ193" i="58"/>
  <c r="AT193" i="58" s="1"/>
  <c r="AC193" i="58"/>
  <c r="AK193" i="58"/>
  <c r="AD193" i="58"/>
  <c r="AE193" i="58"/>
  <c r="AF193" i="58"/>
  <c r="AG193" i="58"/>
  <c r="AH193" i="58"/>
  <c r="AN193" i="58" s="1"/>
  <c r="AI193" i="47"/>
  <c r="AG193" i="47"/>
  <c r="AS193" i="47" s="1"/>
  <c r="AH193" i="47"/>
  <c r="AJ193" i="47"/>
  <c r="AC193" i="47"/>
  <c r="AD193" i="47"/>
  <c r="AR193" i="47" s="1"/>
  <c r="AF193" i="47"/>
  <c r="AE193" i="47"/>
  <c r="AK193" i="47"/>
  <c r="R204" i="46"/>
  <c r="AN192" i="55"/>
  <c r="AU190" i="57"/>
  <c r="AW190" i="57" s="1"/>
  <c r="AW191" i="47"/>
  <c r="Q194" i="47"/>
  <c r="R194" i="47"/>
  <c r="Y194" i="58"/>
  <c r="D198" i="56"/>
  <c r="B199" i="56"/>
  <c r="R193" i="55"/>
  <c r="AM202" i="46"/>
  <c r="R193" i="57"/>
  <c r="AM191" i="57"/>
  <c r="J194" i="57"/>
  <c r="V194" i="57"/>
  <c r="W194" i="57" s="1"/>
  <c r="M194" i="57"/>
  <c r="X194" i="57"/>
  <c r="N194" i="57"/>
  <c r="R194" i="57" s="1"/>
  <c r="U193" i="57"/>
  <c r="AA193" i="57" s="1"/>
  <c r="H194" i="57"/>
  <c r="Z194" i="57"/>
  <c r="E194" i="57" s="1"/>
  <c r="A195" i="57"/>
  <c r="G194" i="57"/>
  <c r="K194" i="57"/>
  <c r="AF192" i="57"/>
  <c r="AG192" i="57"/>
  <c r="AS192" i="57" s="1"/>
  <c r="AI192" i="57"/>
  <c r="AJ192" i="57"/>
  <c r="AT192" i="57" s="1"/>
  <c r="AE192" i="57"/>
  <c r="AM192" i="57" s="1"/>
  <c r="AC192" i="57"/>
  <c r="AD192" i="57"/>
  <c r="AH192" i="57"/>
  <c r="AK192" i="57"/>
  <c r="I198" i="58"/>
  <c r="S197" i="58"/>
  <c r="D195" i="55"/>
  <c r="B196" i="55"/>
  <c r="AU190" i="56"/>
  <c r="AW190" i="56" s="1"/>
  <c r="AU192" i="47"/>
  <c r="AW192" i="47" s="1"/>
  <c r="L197" i="54"/>
  <c r="F197" i="54" s="1"/>
  <c r="P197" i="54" s="1"/>
  <c r="AP191" i="56"/>
  <c r="S195" i="57"/>
  <c r="I196" i="57"/>
  <c r="AY192" i="58"/>
  <c r="AO192" i="58"/>
  <c r="AP190" i="56"/>
  <c r="AM191" i="55"/>
  <c r="AP191" i="55" s="1"/>
  <c r="F193" i="55"/>
  <c r="AO202" i="46"/>
  <c r="H197" i="54"/>
  <c r="N197" i="54" s="1"/>
  <c r="K198" i="54"/>
  <c r="M198" i="54"/>
  <c r="E198" i="54" s="1"/>
  <c r="I198" i="54"/>
  <c r="J198" i="54" s="1"/>
  <c r="A199" i="54"/>
  <c r="AR191" i="56"/>
  <c r="AU191" i="56" s="1"/>
  <c r="AO191" i="57"/>
  <c r="AY191" i="57"/>
  <c r="AP201" i="46"/>
  <c r="AW201" i="46" s="1"/>
  <c r="AY191" i="55"/>
  <c r="N194" i="55"/>
  <c r="G194" i="55"/>
  <c r="U193" i="55"/>
  <c r="AA193" i="55" s="1"/>
  <c r="H194" i="55"/>
  <c r="M194" i="55"/>
  <c r="X194" i="55"/>
  <c r="J194" i="55"/>
  <c r="K194" i="55"/>
  <c r="A195" i="55"/>
  <c r="V194" i="55"/>
  <c r="W194" i="55" s="1"/>
  <c r="Y194" i="55" s="1"/>
  <c r="Z194" i="55"/>
  <c r="E194" i="55" s="1"/>
  <c r="AT202" i="46"/>
  <c r="Y193" i="56"/>
  <c r="Z205" i="46"/>
  <c r="E205" i="46" s="1"/>
  <c r="G205" i="46"/>
  <c r="U204" i="46"/>
  <c r="AA204" i="46" s="1"/>
  <c r="H205" i="46"/>
  <c r="J205" i="46"/>
  <c r="V205" i="46"/>
  <c r="W205" i="46" s="1"/>
  <c r="X205" i="46"/>
  <c r="A206" i="46"/>
  <c r="K205" i="46"/>
  <c r="M205" i="46"/>
  <c r="Q205" i="46" s="1"/>
  <c r="N205" i="46"/>
  <c r="R205" i="46" s="1"/>
  <c r="AM192" i="55"/>
  <c r="AP192" i="55" s="1"/>
  <c r="Y204" i="46"/>
  <c r="F204" i="46" s="1"/>
  <c r="AY192" i="55"/>
  <c r="AT192" i="58"/>
  <c r="AU192" i="58" s="1"/>
  <c r="Q194" i="58"/>
  <c r="F194" i="58"/>
  <c r="AT191" i="55"/>
  <c r="AR191" i="55"/>
  <c r="Q193" i="55"/>
  <c r="AS202" i="46"/>
  <c r="AU202" i="46" s="1"/>
  <c r="I198" i="47"/>
  <c r="S197" i="47"/>
  <c r="I197" i="55"/>
  <c r="S196" i="55"/>
  <c r="AO191" i="56"/>
  <c r="AT191" i="57"/>
  <c r="AU191" i="57" s="1"/>
  <c r="B196" i="54"/>
  <c r="D195" i="54"/>
  <c r="AR192" i="55"/>
  <c r="AU192" i="55" s="1"/>
  <c r="AW192" i="55" s="1"/>
  <c r="AI203" i="46"/>
  <c r="AJ203" i="46"/>
  <c r="AC203" i="46"/>
  <c r="AR203" i="46" s="1"/>
  <c r="AK203" i="46"/>
  <c r="AY203" i="46" s="1"/>
  <c r="AD203" i="46"/>
  <c r="AE203" i="46"/>
  <c r="AG203" i="46"/>
  <c r="AN203" i="46" s="1"/>
  <c r="AF203" i="46"/>
  <c r="AS203" i="46" s="1"/>
  <c r="AH203" i="46"/>
  <c r="AN192" i="58"/>
  <c r="AP192" i="58" s="1"/>
  <c r="Y194" i="47"/>
  <c r="M195" i="47"/>
  <c r="X195" i="47"/>
  <c r="J195" i="47"/>
  <c r="K195" i="47"/>
  <c r="U194" i="47"/>
  <c r="AA194" i="47" s="1"/>
  <c r="N195" i="47"/>
  <c r="Z195" i="47"/>
  <c r="E195" i="47" s="1"/>
  <c r="F195" i="47" s="1"/>
  <c r="G195" i="47"/>
  <c r="A196" i="47"/>
  <c r="V195" i="47"/>
  <c r="W195" i="47" s="1"/>
  <c r="Y195" i="47" s="1"/>
  <c r="H195" i="47"/>
  <c r="M195" i="58"/>
  <c r="X195" i="58"/>
  <c r="N195" i="58"/>
  <c r="Z195" i="58"/>
  <c r="E195" i="58" s="1"/>
  <c r="G195" i="58"/>
  <c r="U194" i="58"/>
  <c r="AA194" i="58" s="1"/>
  <c r="H195" i="58"/>
  <c r="J195" i="58"/>
  <c r="V195" i="58"/>
  <c r="W195" i="58" s="1"/>
  <c r="K195" i="58"/>
  <c r="A196" i="58"/>
  <c r="R194" i="58"/>
  <c r="AN202" i="46"/>
  <c r="G194" i="56"/>
  <c r="V194" i="56"/>
  <c r="W194" i="56" s="1"/>
  <c r="J194" i="56"/>
  <c r="K194" i="56"/>
  <c r="X194" i="56"/>
  <c r="U193" i="56"/>
  <c r="AA193" i="56" s="1"/>
  <c r="M194" i="56"/>
  <c r="N194" i="56"/>
  <c r="H194" i="56"/>
  <c r="A195" i="56"/>
  <c r="Z194" i="56"/>
  <c r="E194" i="56" s="1"/>
  <c r="AD192" i="56"/>
  <c r="AM192" i="56" s="1"/>
  <c r="AF192" i="56"/>
  <c r="AS192" i="56" s="1"/>
  <c r="AG192" i="56"/>
  <c r="AH192" i="56"/>
  <c r="AI192" i="56"/>
  <c r="AJ192" i="56"/>
  <c r="AO192" i="56" s="1"/>
  <c r="AK192" i="56"/>
  <c r="AE192" i="56"/>
  <c r="AC192" i="56"/>
  <c r="AN191" i="57"/>
  <c r="I196" i="56"/>
  <c r="S195" i="56"/>
  <c r="F194" i="47"/>
  <c r="B196" i="46"/>
  <c r="D195" i="46"/>
  <c r="F193" i="56"/>
  <c r="AE193" i="57"/>
  <c r="AM193" i="57" s="1"/>
  <c r="AF193" i="57"/>
  <c r="AH193" i="57"/>
  <c r="AI193" i="57"/>
  <c r="AD193" i="57"/>
  <c r="AC193" i="57"/>
  <c r="AG193" i="57"/>
  <c r="AJ193" i="57"/>
  <c r="AT193" i="57" s="1"/>
  <c r="AK193" i="57"/>
  <c r="AW192" i="58" l="1"/>
  <c r="AI204" i="46"/>
  <c r="AT204" i="46" s="1"/>
  <c r="AJ204" i="46"/>
  <c r="AC204" i="46"/>
  <c r="AK204" i="46"/>
  <c r="AD204" i="46"/>
  <c r="AM204" i="46" s="1"/>
  <c r="AE204" i="46"/>
  <c r="AG204" i="46"/>
  <c r="AF204" i="46"/>
  <c r="AS204" i="46" s="1"/>
  <c r="AH204" i="46"/>
  <c r="AY193" i="57"/>
  <c r="AO193" i="57"/>
  <c r="AP193" i="57" s="1"/>
  <c r="R194" i="56"/>
  <c r="Q194" i="56"/>
  <c r="AN193" i="57"/>
  <c r="I197" i="56"/>
  <c r="S196" i="56"/>
  <c r="AN192" i="56"/>
  <c r="K196" i="58"/>
  <c r="A197" i="58"/>
  <c r="M196" i="58"/>
  <c r="X196" i="58"/>
  <c r="N196" i="58"/>
  <c r="Z196" i="58"/>
  <c r="E196" i="58" s="1"/>
  <c r="G196" i="58"/>
  <c r="U195" i="58"/>
  <c r="AA195" i="58" s="1"/>
  <c r="H196" i="58"/>
  <c r="J196" i="58"/>
  <c r="V196" i="58"/>
  <c r="W196" i="58" s="1"/>
  <c r="R195" i="58"/>
  <c r="R195" i="47"/>
  <c r="AT203" i="46"/>
  <c r="I198" i="55"/>
  <c r="S197" i="55"/>
  <c r="Z206" i="46"/>
  <c r="E206" i="46" s="1"/>
  <c r="G206" i="46"/>
  <c r="U205" i="46"/>
  <c r="AA205" i="46" s="1"/>
  <c r="H206" i="46"/>
  <c r="J206" i="46"/>
  <c r="V206" i="46"/>
  <c r="W206" i="46" s="1"/>
  <c r="X206" i="46"/>
  <c r="A207" i="46"/>
  <c r="K206" i="46"/>
  <c r="M206" i="46"/>
  <c r="Q206" i="46" s="1"/>
  <c r="N206" i="46"/>
  <c r="Q194" i="55"/>
  <c r="AS193" i="58"/>
  <c r="AP192" i="56"/>
  <c r="Y195" i="58"/>
  <c r="F195" i="58" s="1"/>
  <c r="Q195" i="58"/>
  <c r="S198" i="47"/>
  <c r="I199" i="47"/>
  <c r="Y205" i="46"/>
  <c r="F194" i="55"/>
  <c r="AW191" i="56"/>
  <c r="AO192" i="57"/>
  <c r="AY192" i="57"/>
  <c r="AP202" i="46"/>
  <c r="AW202" i="46" s="1"/>
  <c r="AM193" i="58"/>
  <c r="AP193" i="58" s="1"/>
  <c r="AR192" i="56"/>
  <c r="D196" i="54"/>
  <c r="B197" i="54"/>
  <c r="A200" i="54"/>
  <c r="I199" i="54"/>
  <c r="J199" i="54" s="1"/>
  <c r="K199" i="54"/>
  <c r="M199" i="54"/>
  <c r="E199" i="54" s="1"/>
  <c r="H198" i="54"/>
  <c r="N198" i="54" s="1"/>
  <c r="AN192" i="57"/>
  <c r="AT193" i="47"/>
  <c r="AU193" i="47" s="1"/>
  <c r="AW193" i="47" s="1"/>
  <c r="AR193" i="58"/>
  <c r="AC193" i="56"/>
  <c r="AK193" i="56"/>
  <c r="AJ193" i="56"/>
  <c r="AO193" i="56" s="1"/>
  <c r="AD193" i="56"/>
  <c r="AM193" i="56" s="1"/>
  <c r="AE193" i="56"/>
  <c r="AF193" i="56"/>
  <c r="AS193" i="56" s="1"/>
  <c r="AG193" i="56"/>
  <c r="AN193" i="56" s="1"/>
  <c r="AI193" i="56"/>
  <c r="AH193" i="56"/>
  <c r="AS193" i="57"/>
  <c r="AY192" i="56"/>
  <c r="N195" i="56"/>
  <c r="G195" i="56"/>
  <c r="A196" i="56"/>
  <c r="H195" i="56"/>
  <c r="V195" i="56"/>
  <c r="W195" i="56" s="1"/>
  <c r="J195" i="56"/>
  <c r="U194" i="56"/>
  <c r="AA194" i="56" s="1"/>
  <c r="M195" i="56"/>
  <c r="Q195" i="56" s="1"/>
  <c r="K195" i="56"/>
  <c r="X195" i="56"/>
  <c r="Z195" i="56"/>
  <c r="E195" i="56" s="1"/>
  <c r="Y194" i="56"/>
  <c r="F194" i="56" s="1"/>
  <c r="AM203" i="46"/>
  <c r="M195" i="55"/>
  <c r="X195" i="55"/>
  <c r="N195" i="55"/>
  <c r="R195" i="55" s="1"/>
  <c r="G195" i="55"/>
  <c r="U194" i="55"/>
  <c r="AA194" i="55" s="1"/>
  <c r="H195" i="55"/>
  <c r="K195" i="55"/>
  <c r="A196" i="55"/>
  <c r="J195" i="55"/>
  <c r="V195" i="55"/>
  <c r="W195" i="55" s="1"/>
  <c r="Y195" i="55" s="1"/>
  <c r="Z195" i="55"/>
  <c r="E195" i="55" s="1"/>
  <c r="F195" i="55" s="1"/>
  <c r="R194" i="55"/>
  <c r="L198" i="54"/>
  <c r="AR192" i="57"/>
  <c r="AU192" i="57" s="1"/>
  <c r="AW192" i="57" s="1"/>
  <c r="Q194" i="57"/>
  <c r="B200" i="56"/>
  <c r="D199" i="56"/>
  <c r="AN193" i="47"/>
  <c r="AY193" i="58"/>
  <c r="AO193" i="58"/>
  <c r="AI193" i="55"/>
  <c r="AJ193" i="55"/>
  <c r="AO193" i="55" s="1"/>
  <c r="AC193" i="55"/>
  <c r="AR193" i="55" s="1"/>
  <c r="AK193" i="55"/>
  <c r="AD193" i="55"/>
  <c r="AM193" i="55" s="1"/>
  <c r="AE193" i="55"/>
  <c r="AH193" i="55"/>
  <c r="AF193" i="55"/>
  <c r="AS193" i="55" s="1"/>
  <c r="AG193" i="55"/>
  <c r="K196" i="47"/>
  <c r="A197" i="47"/>
  <c r="G196" i="47"/>
  <c r="H196" i="47"/>
  <c r="J196" i="47"/>
  <c r="X196" i="47"/>
  <c r="M196" i="47"/>
  <c r="Q196" i="47" s="1"/>
  <c r="U195" i="47"/>
  <c r="AA195" i="47" s="1"/>
  <c r="N196" i="47"/>
  <c r="R196" i="47" s="1"/>
  <c r="V196" i="47"/>
  <c r="W196" i="47" s="1"/>
  <c r="Z196" i="47"/>
  <c r="E196" i="47" s="1"/>
  <c r="Q195" i="47"/>
  <c r="AU191" i="55"/>
  <c r="AW191" i="55" s="1"/>
  <c r="F198" i="54"/>
  <c r="P198" i="54" s="1"/>
  <c r="Y194" i="57"/>
  <c r="I199" i="58"/>
  <c r="S198" i="58"/>
  <c r="AH194" i="47"/>
  <c r="AC194" i="47"/>
  <c r="AD194" i="47"/>
  <c r="AR194" i="47" s="1"/>
  <c r="AE194" i="47"/>
  <c r="AG194" i="47"/>
  <c r="AS194" i="47" s="1"/>
  <c r="AI194" i="47"/>
  <c r="AK194" i="47"/>
  <c r="AF194" i="47"/>
  <c r="AJ194" i="47"/>
  <c r="AU203" i="46"/>
  <c r="S196" i="57"/>
  <c r="I197" i="57"/>
  <c r="D196" i="55"/>
  <c r="B197" i="55"/>
  <c r="AP192" i="57"/>
  <c r="U194" i="57"/>
  <c r="AA194" i="57" s="1"/>
  <c r="H195" i="57"/>
  <c r="K195" i="57"/>
  <c r="A196" i="57"/>
  <c r="M195" i="57"/>
  <c r="X195" i="57"/>
  <c r="G195" i="57"/>
  <c r="Z195" i="57"/>
  <c r="E195" i="57" s="1"/>
  <c r="J195" i="57"/>
  <c r="N195" i="57"/>
  <c r="R195" i="57" s="1"/>
  <c r="V195" i="57"/>
  <c r="W195" i="57" s="1"/>
  <c r="AY193" i="47"/>
  <c r="AO193" i="47"/>
  <c r="B197" i="46"/>
  <c r="D196" i="46"/>
  <c r="AR193" i="57"/>
  <c r="AU193" i="57" s="1"/>
  <c r="AT192" i="56"/>
  <c r="AG195" i="47"/>
  <c r="AS195" i="47" s="1"/>
  <c r="AH195" i="47"/>
  <c r="AI195" i="47"/>
  <c r="AJ195" i="47"/>
  <c r="AC195" i="47"/>
  <c r="AD195" i="47"/>
  <c r="AF195" i="47"/>
  <c r="AE195" i="47"/>
  <c r="AK195" i="47"/>
  <c r="AO203" i="46"/>
  <c r="AH194" i="58"/>
  <c r="AN194" i="58" s="1"/>
  <c r="AI194" i="58"/>
  <c r="AJ194" i="58"/>
  <c r="AT194" i="58" s="1"/>
  <c r="AC194" i="58"/>
  <c r="AK194" i="58"/>
  <c r="AD194" i="58"/>
  <c r="AE194" i="58"/>
  <c r="AM194" i="58" s="1"/>
  <c r="AF194" i="58"/>
  <c r="AG194" i="58"/>
  <c r="AS194" i="58" s="1"/>
  <c r="F205" i="46"/>
  <c r="F194" i="57"/>
  <c r="AP191" i="57"/>
  <c r="AW191" i="57" s="1"/>
  <c r="AM193" i="47"/>
  <c r="AP193" i="47" s="1"/>
  <c r="AG195" i="58" l="1"/>
  <c r="AH195" i="58"/>
  <c r="AI195" i="58"/>
  <c r="AJ195" i="58"/>
  <c r="AC195" i="58"/>
  <c r="AK195" i="58"/>
  <c r="AD195" i="58"/>
  <c r="AR195" i="58" s="1"/>
  <c r="AE195" i="58"/>
  <c r="AF195" i="58"/>
  <c r="AJ194" i="56"/>
  <c r="AF194" i="56"/>
  <c r="AS194" i="56" s="1"/>
  <c r="AG194" i="56"/>
  <c r="AH194" i="56"/>
  <c r="AI194" i="56"/>
  <c r="AT194" i="56" s="1"/>
  <c r="AK194" i="56"/>
  <c r="AY194" i="56" s="1"/>
  <c r="AC194" i="56"/>
  <c r="AR194" i="56" s="1"/>
  <c r="AE194" i="56"/>
  <c r="AD194" i="56"/>
  <c r="AD194" i="57"/>
  <c r="AE194" i="57"/>
  <c r="AG194" i="57"/>
  <c r="AH194" i="57"/>
  <c r="AC194" i="57"/>
  <c r="AK194" i="57"/>
  <c r="AF194" i="57"/>
  <c r="AI194" i="57"/>
  <c r="AJ194" i="57"/>
  <c r="AT194" i="57" s="1"/>
  <c r="B198" i="46"/>
  <c r="D197" i="46"/>
  <c r="AR195" i="47"/>
  <c r="D197" i="55"/>
  <c r="B198" i="55"/>
  <c r="R195" i="56"/>
  <c r="AP193" i="56"/>
  <c r="S199" i="47"/>
  <c r="I200" i="47"/>
  <c r="J197" i="58"/>
  <c r="V197" i="58"/>
  <c r="W197" i="58" s="1"/>
  <c r="Y197" i="58" s="1"/>
  <c r="K197" i="58"/>
  <c r="A198" i="58"/>
  <c r="M197" i="58"/>
  <c r="X197" i="58"/>
  <c r="N197" i="58"/>
  <c r="Z197" i="58"/>
  <c r="E197" i="58" s="1"/>
  <c r="G197" i="58"/>
  <c r="U196" i="58"/>
  <c r="AA196" i="58" s="1"/>
  <c r="H197" i="58"/>
  <c r="AI205" i="46"/>
  <c r="AT205" i="46" s="1"/>
  <c r="AJ205" i="46"/>
  <c r="AO205" i="46" s="1"/>
  <c r="AC205" i="46"/>
  <c r="AK205" i="46"/>
  <c r="AD205" i="46"/>
  <c r="AM205" i="46" s="1"/>
  <c r="AE205" i="46"/>
  <c r="AG205" i="46"/>
  <c r="AF205" i="46"/>
  <c r="AH205" i="46"/>
  <c r="AT195" i="47"/>
  <c r="Q195" i="57"/>
  <c r="I198" i="57"/>
  <c r="S197" i="57"/>
  <c r="AM194" i="47"/>
  <c r="AY193" i="56"/>
  <c r="L199" i="54"/>
  <c r="F199" i="54" s="1"/>
  <c r="P199" i="54" s="1"/>
  <c r="Z207" i="46"/>
  <c r="E207" i="46" s="1"/>
  <c r="G207" i="46"/>
  <c r="U206" i="46"/>
  <c r="AA206" i="46" s="1"/>
  <c r="H207" i="46"/>
  <c r="J207" i="46"/>
  <c r="V207" i="46"/>
  <c r="W207" i="46" s="1"/>
  <c r="X207" i="46"/>
  <c r="A208" i="46"/>
  <c r="K207" i="46"/>
  <c r="M207" i="46"/>
  <c r="N207" i="46"/>
  <c r="AY204" i="46"/>
  <c r="G196" i="57"/>
  <c r="U195" i="57"/>
  <c r="AA195" i="57" s="1"/>
  <c r="H196" i="57"/>
  <c r="J196" i="57"/>
  <c r="V196" i="57"/>
  <c r="W196" i="57" s="1"/>
  <c r="Y196" i="57" s="1"/>
  <c r="K196" i="57"/>
  <c r="A197" i="57"/>
  <c r="Z196" i="57"/>
  <c r="E196" i="57" s="1"/>
  <c r="M196" i="57"/>
  <c r="Q196" i="57" s="1"/>
  <c r="N196" i="57"/>
  <c r="R196" i="57" s="1"/>
  <c r="X196" i="57"/>
  <c r="Q195" i="55"/>
  <c r="AR193" i="56"/>
  <c r="I200" i="54"/>
  <c r="J200" i="54" s="1"/>
  <c r="H199" i="54"/>
  <c r="N199" i="54" s="1"/>
  <c r="K200" i="54"/>
  <c r="M200" i="54"/>
  <c r="E200" i="54" s="1"/>
  <c r="A201" i="54"/>
  <c r="I199" i="55"/>
  <c r="S198" i="55"/>
  <c r="AR204" i="46"/>
  <c r="AU204" i="46" s="1"/>
  <c r="AG195" i="55"/>
  <c r="AH195" i="55"/>
  <c r="AI195" i="55"/>
  <c r="AJ195" i="55"/>
  <c r="AO195" i="55" s="1"/>
  <c r="AC195" i="55"/>
  <c r="AR195" i="55" s="1"/>
  <c r="AK195" i="55"/>
  <c r="AF195" i="55"/>
  <c r="AS195" i="55" s="1"/>
  <c r="AD195" i="55"/>
  <c r="AE195" i="55"/>
  <c r="AN195" i="47"/>
  <c r="Y195" i="57"/>
  <c r="AY193" i="55"/>
  <c r="D200" i="56"/>
  <c r="B201" i="56"/>
  <c r="K196" i="55"/>
  <c r="A197" i="55"/>
  <c r="M196" i="55"/>
  <c r="X196" i="55"/>
  <c r="N196" i="55"/>
  <c r="G196" i="55"/>
  <c r="J196" i="55"/>
  <c r="V196" i="55"/>
  <c r="W196" i="55" s="1"/>
  <c r="U195" i="55"/>
  <c r="AA195" i="55" s="1"/>
  <c r="H196" i="55"/>
  <c r="Z196" i="55"/>
  <c r="E196" i="55" s="1"/>
  <c r="AP203" i="46"/>
  <c r="AW203" i="46" s="1"/>
  <c r="Y195" i="56"/>
  <c r="AT193" i="56"/>
  <c r="AU193" i="58"/>
  <c r="AW193" i="58" s="1"/>
  <c r="B198" i="54"/>
  <c r="D197" i="54"/>
  <c r="Y206" i="46"/>
  <c r="F206" i="46" s="1"/>
  <c r="I198" i="56"/>
  <c r="S197" i="56"/>
  <c r="AO204" i="46"/>
  <c r="AT194" i="47"/>
  <c r="AU194" i="47" s="1"/>
  <c r="AN194" i="47"/>
  <c r="Y196" i="47"/>
  <c r="F196" i="47" s="1"/>
  <c r="J197" i="47"/>
  <c r="V197" i="47"/>
  <c r="W197" i="47" s="1"/>
  <c r="Y197" i="47" s="1"/>
  <c r="K197" i="47"/>
  <c r="X197" i="47"/>
  <c r="M197" i="47"/>
  <c r="U196" i="47"/>
  <c r="AA196" i="47" s="1"/>
  <c r="N197" i="47"/>
  <c r="Z197" i="47"/>
  <c r="E197" i="47" s="1"/>
  <c r="A198" i="47"/>
  <c r="G197" i="47"/>
  <c r="H197" i="47"/>
  <c r="R196" i="58"/>
  <c r="AM195" i="47"/>
  <c r="F195" i="56"/>
  <c r="N196" i="56"/>
  <c r="R196" i="56" s="1"/>
  <c r="V196" i="56"/>
  <c r="W196" i="56" s="1"/>
  <c r="Y196" i="56" s="1"/>
  <c r="J196" i="56"/>
  <c r="K196" i="56"/>
  <c r="X196" i="56"/>
  <c r="U195" i="56"/>
  <c r="AA195" i="56" s="1"/>
  <c r="M196" i="56"/>
  <c r="H196" i="56"/>
  <c r="A197" i="56"/>
  <c r="G196" i="56"/>
  <c r="Z196" i="56"/>
  <c r="E196" i="56" s="1"/>
  <c r="F196" i="56" s="1"/>
  <c r="AH194" i="55"/>
  <c r="AI194" i="55"/>
  <c r="AT194" i="55" s="1"/>
  <c r="AJ194" i="55"/>
  <c r="AC194" i="55"/>
  <c r="AK194" i="55"/>
  <c r="AD194" i="55"/>
  <c r="AM194" i="55" s="1"/>
  <c r="AG194" i="55"/>
  <c r="AN194" i="55" s="1"/>
  <c r="AE194" i="55"/>
  <c r="AF194" i="55"/>
  <c r="AY195" i="47"/>
  <c r="AO195" i="47"/>
  <c r="AR194" i="58"/>
  <c r="AU194" i="58" s="1"/>
  <c r="AY194" i="58"/>
  <c r="AO194" i="58"/>
  <c r="AP194" i="58" s="1"/>
  <c r="AW193" i="57"/>
  <c r="F195" i="57"/>
  <c r="AY194" i="47"/>
  <c r="AO194" i="47"/>
  <c r="S199" i="58"/>
  <c r="I200" i="58"/>
  <c r="AN193" i="55"/>
  <c r="AP193" i="55" s="1"/>
  <c r="AT193" i="55"/>
  <c r="AU193" i="55" s="1"/>
  <c r="AW193" i="55" s="1"/>
  <c r="AU192" i="56"/>
  <c r="AW192" i="56" s="1"/>
  <c r="R206" i="46"/>
  <c r="Y196" i="58"/>
  <c r="F196" i="58" s="1"/>
  <c r="Q196" i="58"/>
  <c r="AN204" i="46"/>
  <c r="AP204" i="46" s="1"/>
  <c r="AF196" i="58" l="1"/>
  <c r="AG196" i="58"/>
  <c r="AS196" i="58" s="1"/>
  <c r="AH196" i="58"/>
  <c r="AN196" i="58" s="1"/>
  <c r="AI196" i="58"/>
  <c r="AJ196" i="58"/>
  <c r="AC196" i="58"/>
  <c r="AK196" i="58"/>
  <c r="AD196" i="58"/>
  <c r="AR196" i="58" s="1"/>
  <c r="AE196" i="58"/>
  <c r="AM196" i="58" s="1"/>
  <c r="AI206" i="46"/>
  <c r="AT206" i="46" s="1"/>
  <c r="AJ206" i="46"/>
  <c r="AO206" i="46" s="1"/>
  <c r="AC206" i="46"/>
  <c r="AR206" i="46" s="1"/>
  <c r="AK206" i="46"/>
  <c r="AD206" i="46"/>
  <c r="AE206" i="46"/>
  <c r="AG206" i="46"/>
  <c r="AF206" i="46"/>
  <c r="AS206" i="46" s="1"/>
  <c r="AH206" i="46"/>
  <c r="AF196" i="47"/>
  <c r="AC196" i="47"/>
  <c r="AD196" i="47"/>
  <c r="AE196" i="47"/>
  <c r="AM196" i="47" s="1"/>
  <c r="AH196" i="47"/>
  <c r="AN196" i="47" s="1"/>
  <c r="AI196" i="47"/>
  <c r="AK196" i="47"/>
  <c r="AJ196" i="47"/>
  <c r="AT196" i="47" s="1"/>
  <c r="AG196" i="47"/>
  <c r="AS196" i="47" s="1"/>
  <c r="Q196" i="55"/>
  <c r="AT195" i="55"/>
  <c r="AU195" i="55" s="1"/>
  <c r="AW195" i="55" s="1"/>
  <c r="Y207" i="46"/>
  <c r="AP194" i="47"/>
  <c r="AW194" i="47" s="1"/>
  <c r="D198" i="55"/>
  <c r="B199" i="55"/>
  <c r="AY194" i="57"/>
  <c r="AO194" i="57"/>
  <c r="AU194" i="56"/>
  <c r="AM195" i="58"/>
  <c r="J197" i="55"/>
  <c r="V197" i="55"/>
  <c r="W197" i="55" s="1"/>
  <c r="K197" i="55"/>
  <c r="A198" i="55"/>
  <c r="M197" i="55"/>
  <c r="X197" i="55"/>
  <c r="N197" i="55"/>
  <c r="G197" i="55"/>
  <c r="H197" i="55"/>
  <c r="U196" i="55"/>
  <c r="AA196" i="55" s="1"/>
  <c r="Z197" i="55"/>
  <c r="E197" i="55" s="1"/>
  <c r="AY194" i="55"/>
  <c r="AI195" i="56"/>
  <c r="AK195" i="56"/>
  <c r="AC195" i="56"/>
  <c r="AD195" i="56"/>
  <c r="AM195" i="56" s="1"/>
  <c r="AP195" i="56" s="1"/>
  <c r="AE195" i="56"/>
  <c r="AF195" i="56"/>
  <c r="AG195" i="56"/>
  <c r="AN195" i="56" s="1"/>
  <c r="AJ195" i="56"/>
  <c r="AO195" i="56" s="1"/>
  <c r="AH195" i="56"/>
  <c r="F197" i="47"/>
  <c r="AN195" i="55"/>
  <c r="L200" i="54"/>
  <c r="F200" i="54" s="1"/>
  <c r="P200" i="54" s="1"/>
  <c r="F196" i="57"/>
  <c r="S198" i="57"/>
  <c r="I199" i="57"/>
  <c r="AY205" i="46"/>
  <c r="AU195" i="47"/>
  <c r="AW195" i="47" s="1"/>
  <c r="AN194" i="57"/>
  <c r="AY195" i="58"/>
  <c r="AO195" i="58"/>
  <c r="S200" i="58"/>
  <c r="I201" i="58"/>
  <c r="AW194" i="58"/>
  <c r="AR194" i="55"/>
  <c r="Q196" i="56"/>
  <c r="AP195" i="47"/>
  <c r="R197" i="47"/>
  <c r="D198" i="54"/>
  <c r="B199" i="54"/>
  <c r="Y196" i="55"/>
  <c r="F196" i="55" s="1"/>
  <c r="B202" i="56"/>
  <c r="D201" i="56"/>
  <c r="AM195" i="55"/>
  <c r="AP195" i="55" s="1"/>
  <c r="AW204" i="46"/>
  <c r="AU193" i="56"/>
  <c r="AW193" i="56" s="1"/>
  <c r="Z197" i="57"/>
  <c r="E197" i="57" s="1"/>
  <c r="F197" i="57" s="1"/>
  <c r="G197" i="57"/>
  <c r="J197" i="57"/>
  <c r="V197" i="57"/>
  <c r="W197" i="57" s="1"/>
  <c r="Y197" i="57" s="1"/>
  <c r="N197" i="57"/>
  <c r="R197" i="57" s="1"/>
  <c r="H197" i="57"/>
  <c r="K197" i="57"/>
  <c r="M197" i="57"/>
  <c r="Q197" i="57" s="1"/>
  <c r="U196" i="57"/>
  <c r="AA196" i="57" s="1"/>
  <c r="A198" i="57"/>
  <c r="X197" i="57"/>
  <c r="R207" i="46"/>
  <c r="AR205" i="46"/>
  <c r="F197" i="58"/>
  <c r="S200" i="47"/>
  <c r="I201" i="47"/>
  <c r="AS194" i="57"/>
  <c r="M197" i="56"/>
  <c r="X197" i="56"/>
  <c r="G197" i="56"/>
  <c r="A198" i="56"/>
  <c r="H197" i="56"/>
  <c r="V197" i="56"/>
  <c r="W197" i="56" s="1"/>
  <c r="J197" i="56"/>
  <c r="U196" i="56"/>
  <c r="AA196" i="56" s="1"/>
  <c r="N197" i="56"/>
  <c r="R197" i="56" s="1"/>
  <c r="K197" i="56"/>
  <c r="Z197" i="56"/>
  <c r="E197" i="56" s="1"/>
  <c r="AO194" i="55"/>
  <c r="Q207" i="46"/>
  <c r="R197" i="58"/>
  <c r="B199" i="46"/>
  <c r="D198" i="46"/>
  <c r="AM194" i="57"/>
  <c r="AP194" i="57" s="1"/>
  <c r="AN194" i="56"/>
  <c r="AT195" i="58"/>
  <c r="A199" i="47"/>
  <c r="G198" i="47"/>
  <c r="H198" i="47"/>
  <c r="V198" i="47"/>
  <c r="W198" i="47" s="1"/>
  <c r="K198" i="47"/>
  <c r="X198" i="47"/>
  <c r="M198" i="47"/>
  <c r="Q198" i="47" s="1"/>
  <c r="J198" i="47"/>
  <c r="U197" i="47"/>
  <c r="AA197" i="47" s="1"/>
  <c r="N198" i="47"/>
  <c r="Z198" i="47"/>
  <c r="E198" i="47" s="1"/>
  <c r="Q197" i="47"/>
  <c r="AY195" i="55"/>
  <c r="S199" i="55"/>
  <c r="I200" i="55"/>
  <c r="F207" i="46"/>
  <c r="AR194" i="57"/>
  <c r="AP194" i="55"/>
  <c r="AS194" i="55"/>
  <c r="R196" i="55"/>
  <c r="M201" i="54"/>
  <c r="E201" i="54" s="1"/>
  <c r="A202" i="54"/>
  <c r="I201" i="54"/>
  <c r="J201" i="54" s="1"/>
  <c r="K201" i="54"/>
  <c r="H200" i="54"/>
  <c r="N200" i="54" s="1"/>
  <c r="Z208" i="46"/>
  <c r="E208" i="46" s="1"/>
  <c r="G208" i="46"/>
  <c r="U207" i="46"/>
  <c r="AA207" i="46" s="1"/>
  <c r="H208" i="46"/>
  <c r="J208" i="46"/>
  <c r="V208" i="46"/>
  <c r="W208" i="46" s="1"/>
  <c r="X208" i="46"/>
  <c r="A209" i="46"/>
  <c r="K208" i="46"/>
  <c r="M208" i="46"/>
  <c r="N208" i="46"/>
  <c r="AS205" i="46"/>
  <c r="Q197" i="58"/>
  <c r="AM194" i="56"/>
  <c r="AO194" i="56"/>
  <c r="AN195" i="58"/>
  <c r="AC195" i="57"/>
  <c r="AK195" i="57"/>
  <c r="AD195" i="57"/>
  <c r="AF195" i="57"/>
  <c r="AG195" i="57"/>
  <c r="AJ195" i="57"/>
  <c r="AE195" i="57"/>
  <c r="AM195" i="57" s="1"/>
  <c r="AH195" i="57"/>
  <c r="AI195" i="57"/>
  <c r="AH196" i="56"/>
  <c r="AF196" i="56"/>
  <c r="AG196" i="56"/>
  <c r="AN196" i="56" s="1"/>
  <c r="AI196" i="56"/>
  <c r="AT196" i="56" s="1"/>
  <c r="AJ196" i="56"/>
  <c r="AK196" i="56"/>
  <c r="AC196" i="56"/>
  <c r="AE196" i="56"/>
  <c r="AD196" i="56"/>
  <c r="I199" i="56"/>
  <c r="S198" i="56"/>
  <c r="AN205" i="46"/>
  <c r="AP205" i="46" s="1"/>
  <c r="J198" i="58"/>
  <c r="V198" i="58"/>
  <c r="W198" i="58" s="1"/>
  <c r="K198" i="58"/>
  <c r="A199" i="58"/>
  <c r="M198" i="58"/>
  <c r="X198" i="58"/>
  <c r="N198" i="58"/>
  <c r="Z198" i="58"/>
  <c r="E198" i="58" s="1"/>
  <c r="G198" i="58"/>
  <c r="U197" i="58"/>
  <c r="AA197" i="58" s="1"/>
  <c r="H198" i="58"/>
  <c r="AS195" i="58"/>
  <c r="AU195" i="58" s="1"/>
  <c r="AW195" i="58" l="1"/>
  <c r="AF196" i="55"/>
  <c r="AS196" i="55" s="1"/>
  <c r="AG196" i="55"/>
  <c r="AN196" i="55" s="1"/>
  <c r="AH196" i="55"/>
  <c r="AI196" i="55"/>
  <c r="AT196" i="55" s="1"/>
  <c r="AJ196" i="55"/>
  <c r="AE196" i="55"/>
  <c r="AC196" i="55"/>
  <c r="AD196" i="55"/>
  <c r="AK196" i="55"/>
  <c r="AI197" i="57"/>
  <c r="AJ197" i="57"/>
  <c r="AD197" i="57"/>
  <c r="AE197" i="57"/>
  <c r="AH197" i="57"/>
  <c r="AN197" i="57" s="1"/>
  <c r="AF197" i="57"/>
  <c r="AG197" i="57"/>
  <c r="AS197" i="57" s="1"/>
  <c r="AK197" i="57"/>
  <c r="AC197" i="57"/>
  <c r="AP195" i="58"/>
  <c r="U198" i="58"/>
  <c r="AA198" i="58" s="1"/>
  <c r="H199" i="58"/>
  <c r="J199" i="58"/>
  <c r="V199" i="58"/>
  <c r="W199" i="58" s="1"/>
  <c r="K199" i="58"/>
  <c r="A200" i="58"/>
  <c r="M199" i="58"/>
  <c r="X199" i="58"/>
  <c r="N199" i="58"/>
  <c r="R199" i="58" s="1"/>
  <c r="Z199" i="58"/>
  <c r="E199" i="58" s="1"/>
  <c r="G199" i="58"/>
  <c r="AM196" i="56"/>
  <c r="AO195" i="57"/>
  <c r="AY195" i="57"/>
  <c r="Q208" i="46"/>
  <c r="Y198" i="47"/>
  <c r="B200" i="46"/>
  <c r="D199" i="46"/>
  <c r="Q197" i="56"/>
  <c r="N198" i="57"/>
  <c r="Z198" i="57"/>
  <c r="E198" i="57" s="1"/>
  <c r="U197" i="57"/>
  <c r="AA197" i="57" s="1"/>
  <c r="H198" i="57"/>
  <c r="M198" i="57"/>
  <c r="X198" i="57"/>
  <c r="G198" i="57"/>
  <c r="J198" i="57"/>
  <c r="K198" i="57"/>
  <c r="V198" i="57"/>
  <c r="W198" i="57" s="1"/>
  <c r="Y198" i="57" s="1"/>
  <c r="A199" i="57"/>
  <c r="D199" i="54"/>
  <c r="B200" i="54"/>
  <c r="AJ196" i="57"/>
  <c r="AT196" i="57" s="1"/>
  <c r="AC196" i="57"/>
  <c r="AK196" i="57"/>
  <c r="AE196" i="57"/>
  <c r="AF196" i="57"/>
  <c r="AI196" i="57"/>
  <c r="AD196" i="57"/>
  <c r="AR196" i="57" s="1"/>
  <c r="AG196" i="57"/>
  <c r="AH196" i="57"/>
  <c r="AN196" i="57" s="1"/>
  <c r="AN206" i="46"/>
  <c r="AU196" i="58"/>
  <c r="Y198" i="58"/>
  <c r="AR196" i="56"/>
  <c r="AN195" i="57"/>
  <c r="Z209" i="46"/>
  <c r="E209" i="46" s="1"/>
  <c r="G209" i="46"/>
  <c r="U208" i="46"/>
  <c r="AA208" i="46" s="1"/>
  <c r="H209" i="46"/>
  <c r="J209" i="46"/>
  <c r="V209" i="46"/>
  <c r="W209" i="46" s="1"/>
  <c r="X209" i="46"/>
  <c r="A210" i="46"/>
  <c r="K209" i="46"/>
  <c r="M209" i="46"/>
  <c r="N209" i="46"/>
  <c r="R198" i="47"/>
  <c r="S201" i="47"/>
  <c r="I202" i="47"/>
  <c r="AR195" i="56"/>
  <c r="R197" i="55"/>
  <c r="AM206" i="46"/>
  <c r="AP206" i="46" s="1"/>
  <c r="AY196" i="56"/>
  <c r="AP195" i="57"/>
  <c r="AU194" i="57"/>
  <c r="AW194" i="57" s="1"/>
  <c r="U198" i="47"/>
  <c r="AA198" i="47" s="1"/>
  <c r="H199" i="47"/>
  <c r="K199" i="47"/>
  <c r="X199" i="47"/>
  <c r="M199" i="47"/>
  <c r="N199" i="47"/>
  <c r="Z199" i="47"/>
  <c r="E199" i="47" s="1"/>
  <c r="F199" i="47" s="1"/>
  <c r="A200" i="47"/>
  <c r="G199" i="47"/>
  <c r="J199" i="47"/>
  <c r="V199" i="47"/>
  <c r="W199" i="47" s="1"/>
  <c r="Y199" i="47" s="1"/>
  <c r="Y197" i="56"/>
  <c r="AE197" i="47"/>
  <c r="AM197" i="47" s="1"/>
  <c r="AH197" i="47"/>
  <c r="AI197" i="47"/>
  <c r="AJ197" i="47"/>
  <c r="AC197" i="47"/>
  <c r="AD197" i="47"/>
  <c r="AG197" i="47"/>
  <c r="AS197" i="47" s="1"/>
  <c r="AK197" i="47"/>
  <c r="AF197" i="47"/>
  <c r="AY195" i="56"/>
  <c r="AR196" i="47"/>
  <c r="AU196" i="47" s="1"/>
  <c r="AY206" i="46"/>
  <c r="AT196" i="58"/>
  <c r="AO196" i="58"/>
  <c r="AY196" i="58"/>
  <c r="F198" i="58"/>
  <c r="AO196" i="56"/>
  <c r="AT195" i="57"/>
  <c r="AP194" i="56"/>
  <c r="AW194" i="56" s="1"/>
  <c r="Y208" i="46"/>
  <c r="L201" i="54"/>
  <c r="AI207" i="46"/>
  <c r="AJ207" i="46"/>
  <c r="AO207" i="46" s="1"/>
  <c r="AC207" i="46"/>
  <c r="AK207" i="46"/>
  <c r="AD207" i="46"/>
  <c r="AE207" i="46"/>
  <c r="AG207" i="46"/>
  <c r="AF207" i="46"/>
  <c r="AS207" i="46" s="1"/>
  <c r="AH207" i="46"/>
  <c r="AE197" i="58"/>
  <c r="AF197" i="58"/>
  <c r="AG197" i="58"/>
  <c r="AS197" i="58" s="1"/>
  <c r="AH197" i="58"/>
  <c r="AI197" i="58"/>
  <c r="AJ197" i="58"/>
  <c r="AC197" i="58"/>
  <c r="AK197" i="58"/>
  <c r="AD197" i="58"/>
  <c r="AR197" i="58" s="1"/>
  <c r="AT195" i="56"/>
  <c r="Q197" i="55"/>
  <c r="AU206" i="46"/>
  <c r="AW206" i="46" s="1"/>
  <c r="F198" i="47"/>
  <c r="R198" i="58"/>
  <c r="AS195" i="57"/>
  <c r="A203" i="54"/>
  <c r="I202" i="54"/>
  <c r="J202" i="54" s="1"/>
  <c r="L202" i="54" s="1"/>
  <c r="H201" i="54"/>
  <c r="N201" i="54" s="1"/>
  <c r="M202" i="54"/>
  <c r="E202" i="54" s="1"/>
  <c r="K202" i="54"/>
  <c r="S200" i="55"/>
  <c r="I201" i="55"/>
  <c r="K198" i="56"/>
  <c r="A199" i="56"/>
  <c r="V198" i="56"/>
  <c r="W198" i="56" s="1"/>
  <c r="Y198" i="56" s="1"/>
  <c r="J198" i="56"/>
  <c r="X198" i="56"/>
  <c r="M198" i="56"/>
  <c r="U197" i="56"/>
  <c r="AA197" i="56" s="1"/>
  <c r="N198" i="56"/>
  <c r="H198" i="56"/>
  <c r="G198" i="56"/>
  <c r="Z198" i="56"/>
  <c r="E198" i="56" s="1"/>
  <c r="F198" i="56" s="1"/>
  <c r="AU205" i="46"/>
  <c r="AW205" i="46" s="1"/>
  <c r="AU194" i="55"/>
  <c r="AW194" i="55" s="1"/>
  <c r="J198" i="55"/>
  <c r="V198" i="55"/>
  <c r="W198" i="55" s="1"/>
  <c r="Y198" i="55" s="1"/>
  <c r="K198" i="55"/>
  <c r="A199" i="55"/>
  <c r="M198" i="55"/>
  <c r="X198" i="55"/>
  <c r="N198" i="55"/>
  <c r="U197" i="55"/>
  <c r="AA197" i="55" s="1"/>
  <c r="H198" i="55"/>
  <c r="G198" i="55"/>
  <c r="Z198" i="55"/>
  <c r="E198" i="55" s="1"/>
  <c r="D199" i="55"/>
  <c r="B200" i="55"/>
  <c r="F201" i="54"/>
  <c r="P201" i="54" s="1"/>
  <c r="F197" i="56"/>
  <c r="D202" i="56"/>
  <c r="B203" i="56"/>
  <c r="S199" i="57"/>
  <c r="I200" i="57"/>
  <c r="F197" i="55"/>
  <c r="F208" i="46"/>
  <c r="Q198" i="58"/>
  <c r="I200" i="56"/>
  <c r="S199" i="56"/>
  <c r="AS196" i="56"/>
  <c r="AR195" i="57"/>
  <c r="AU195" i="57" s="1"/>
  <c r="AW195" i="57" s="1"/>
  <c r="R208" i="46"/>
  <c r="S201" i="58"/>
  <c r="I202" i="58"/>
  <c r="AS195" i="56"/>
  <c r="Y197" i="55"/>
  <c r="AO196" i="47"/>
  <c r="AP196" i="47" s="1"/>
  <c r="AY196" i="47"/>
  <c r="AP196" i="58"/>
  <c r="AW196" i="47" l="1"/>
  <c r="Q198" i="55"/>
  <c r="U198" i="55"/>
  <c r="AA198" i="55" s="1"/>
  <c r="H199" i="55"/>
  <c r="J199" i="55"/>
  <c r="V199" i="55"/>
  <c r="W199" i="55" s="1"/>
  <c r="K199" i="55"/>
  <c r="A200" i="55"/>
  <c r="M199" i="55"/>
  <c r="Q199" i="55" s="1"/>
  <c r="X199" i="55"/>
  <c r="G199" i="55"/>
  <c r="N199" i="55"/>
  <c r="Z199" i="55"/>
  <c r="E199" i="55" s="1"/>
  <c r="I201" i="57"/>
  <c r="S200" i="57"/>
  <c r="F198" i="55"/>
  <c r="R198" i="56"/>
  <c r="S201" i="55"/>
  <c r="I202" i="55"/>
  <c r="AT197" i="58"/>
  <c r="AN207" i="46"/>
  <c r="AT197" i="47"/>
  <c r="G200" i="47"/>
  <c r="A201" i="47"/>
  <c r="H200" i="47"/>
  <c r="V200" i="47"/>
  <c r="W200" i="47" s="1"/>
  <c r="Y200" i="47" s="1"/>
  <c r="K200" i="47"/>
  <c r="X200" i="47"/>
  <c r="U199" i="47"/>
  <c r="AA199" i="47" s="1"/>
  <c r="M200" i="47"/>
  <c r="Z200" i="47"/>
  <c r="E200" i="47" s="1"/>
  <c r="N200" i="47"/>
  <c r="J200" i="47"/>
  <c r="S202" i="47"/>
  <c r="I203" i="47"/>
  <c r="Y209" i="46"/>
  <c r="AM196" i="57"/>
  <c r="R198" i="57"/>
  <c r="AP196" i="56"/>
  <c r="Y199" i="58"/>
  <c r="AR196" i="55"/>
  <c r="AU196" i="55" s="1"/>
  <c r="AD198" i="47"/>
  <c r="AR198" i="47" s="1"/>
  <c r="AC198" i="47"/>
  <c r="AE198" i="47"/>
  <c r="AF198" i="47"/>
  <c r="AH198" i="47"/>
  <c r="AI198" i="47"/>
  <c r="AK198" i="47"/>
  <c r="AG198" i="47"/>
  <c r="AS198" i="47" s="1"/>
  <c r="AJ198" i="47"/>
  <c r="AT198" i="47" s="1"/>
  <c r="Q198" i="56"/>
  <c r="AN197" i="58"/>
  <c r="AM207" i="46"/>
  <c r="AP207" i="46" s="1"/>
  <c r="AN197" i="47"/>
  <c r="AP197" i="47" s="1"/>
  <c r="R199" i="47"/>
  <c r="F199" i="58"/>
  <c r="AM197" i="57"/>
  <c r="AO196" i="55"/>
  <c r="AY207" i="46"/>
  <c r="Q199" i="47"/>
  <c r="R209" i="46"/>
  <c r="B201" i="46"/>
  <c r="D200" i="46"/>
  <c r="AR197" i="57"/>
  <c r="B204" i="56"/>
  <c r="D203" i="56"/>
  <c r="F202" i="54"/>
  <c r="P202" i="54" s="1"/>
  <c r="I201" i="56"/>
  <c r="S200" i="56"/>
  <c r="AG197" i="56"/>
  <c r="AN197" i="56" s="1"/>
  <c r="AK197" i="56"/>
  <c r="AC197" i="56"/>
  <c r="AR197" i="56" s="1"/>
  <c r="AD197" i="56"/>
  <c r="AM197" i="56" s="1"/>
  <c r="AP197" i="56" s="1"/>
  <c r="AE197" i="56"/>
  <c r="AF197" i="56"/>
  <c r="AH197" i="56"/>
  <c r="AJ197" i="56"/>
  <c r="AO197" i="56" s="1"/>
  <c r="AI197" i="56"/>
  <c r="R198" i="55"/>
  <c r="AR207" i="46"/>
  <c r="AD198" i="58"/>
  <c r="AE198" i="58"/>
  <c r="AF198" i="58"/>
  <c r="AG198" i="58"/>
  <c r="AS198" i="58" s="1"/>
  <c r="AH198" i="58"/>
  <c r="AN198" i="58" s="1"/>
  <c r="AI198" i="58"/>
  <c r="AJ198" i="58"/>
  <c r="AT198" i="58" s="1"/>
  <c r="AC198" i="58"/>
  <c r="AK198" i="58"/>
  <c r="AY197" i="47"/>
  <c r="AO197" i="47"/>
  <c r="Q209" i="46"/>
  <c r="AS196" i="57"/>
  <c r="B201" i="54"/>
  <c r="D200" i="54"/>
  <c r="Q198" i="57"/>
  <c r="AT197" i="57"/>
  <c r="AC199" i="47"/>
  <c r="AK199" i="47"/>
  <c r="AH199" i="47"/>
  <c r="AI199" i="47"/>
  <c r="AJ199" i="47"/>
  <c r="AD199" i="47"/>
  <c r="AE199" i="47"/>
  <c r="AM199" i="47" s="1"/>
  <c r="AG199" i="47"/>
  <c r="AS199" i="47" s="1"/>
  <c r="AF199" i="47"/>
  <c r="AY196" i="57"/>
  <c r="AO196" i="57"/>
  <c r="AU197" i="58"/>
  <c r="AM197" i="58"/>
  <c r="F209" i="46"/>
  <c r="AU196" i="57"/>
  <c r="Q199" i="58"/>
  <c r="AF198" i="56"/>
  <c r="AS198" i="56" s="1"/>
  <c r="AG198" i="56"/>
  <c r="AH198" i="56"/>
  <c r="AI198" i="56"/>
  <c r="AT198" i="56" s="1"/>
  <c r="AJ198" i="56"/>
  <c r="AK198" i="56"/>
  <c r="AC198" i="56"/>
  <c r="AR198" i="56" s="1"/>
  <c r="AU198" i="56" s="1"/>
  <c r="AE198" i="56"/>
  <c r="AD198" i="56"/>
  <c r="S202" i="58"/>
  <c r="I203" i="58"/>
  <c r="J199" i="56"/>
  <c r="V199" i="56"/>
  <c r="W199" i="56" s="1"/>
  <c r="Y199" i="56" s="1"/>
  <c r="A200" i="56"/>
  <c r="G199" i="56"/>
  <c r="H199" i="56"/>
  <c r="K199" i="56"/>
  <c r="X199" i="56"/>
  <c r="U198" i="56"/>
  <c r="AA198" i="56" s="1"/>
  <c r="N199" i="56"/>
  <c r="R199" i="56" s="1"/>
  <c r="M199" i="56"/>
  <c r="Z199" i="56"/>
  <c r="E199" i="56" s="1"/>
  <c r="F199" i="56" s="1"/>
  <c r="H202" i="54"/>
  <c r="N202" i="54" s="1"/>
  <c r="K203" i="54"/>
  <c r="A204" i="54"/>
  <c r="M203" i="54"/>
  <c r="E203" i="54" s="1"/>
  <c r="I203" i="54"/>
  <c r="J203" i="54" s="1"/>
  <c r="AY197" i="58"/>
  <c r="AO197" i="58"/>
  <c r="AT207" i="46"/>
  <c r="AR197" i="47"/>
  <c r="AU197" i="47" s="1"/>
  <c r="Z210" i="46"/>
  <c r="E210" i="46" s="1"/>
  <c r="G210" i="46"/>
  <c r="U209" i="46"/>
  <c r="AA209" i="46" s="1"/>
  <c r="H210" i="46"/>
  <c r="J210" i="46"/>
  <c r="V210" i="46"/>
  <c r="W210" i="46" s="1"/>
  <c r="X210" i="46"/>
  <c r="A211" i="46"/>
  <c r="K210" i="46"/>
  <c r="M210" i="46"/>
  <c r="Q210" i="46" s="1"/>
  <c r="N210" i="46"/>
  <c r="M199" i="57"/>
  <c r="X199" i="57"/>
  <c r="N199" i="57"/>
  <c r="G199" i="57"/>
  <c r="U198" i="57"/>
  <c r="AA198" i="57" s="1"/>
  <c r="H199" i="57"/>
  <c r="K199" i="57"/>
  <c r="A200" i="57"/>
  <c r="J199" i="57"/>
  <c r="V199" i="57"/>
  <c r="W199" i="57" s="1"/>
  <c r="Y199" i="57" s="1"/>
  <c r="Z199" i="57"/>
  <c r="E199" i="57" s="1"/>
  <c r="G200" i="58"/>
  <c r="U199" i="58"/>
  <c r="AA199" i="58" s="1"/>
  <c r="H200" i="58"/>
  <c r="J200" i="58"/>
  <c r="V200" i="58"/>
  <c r="W200" i="58" s="1"/>
  <c r="K200" i="58"/>
  <c r="A201" i="58"/>
  <c r="M200" i="58"/>
  <c r="X200" i="58"/>
  <c r="N200" i="58"/>
  <c r="R200" i="58" s="1"/>
  <c r="Z200" i="58"/>
  <c r="E200" i="58" s="1"/>
  <c r="AY197" i="57"/>
  <c r="AO197" i="57"/>
  <c r="AY196" i="55"/>
  <c r="AW196" i="58"/>
  <c r="AI208" i="46"/>
  <c r="AT208" i="46" s="1"/>
  <c r="AJ208" i="46"/>
  <c r="AC208" i="46"/>
  <c r="AK208" i="46"/>
  <c r="AY208" i="46" s="1"/>
  <c r="AD208" i="46"/>
  <c r="AM208" i="46" s="1"/>
  <c r="AE208" i="46"/>
  <c r="AG208" i="46"/>
  <c r="AF208" i="46"/>
  <c r="AS208" i="46" s="1"/>
  <c r="AH208" i="46"/>
  <c r="D200" i="55"/>
  <c r="B201" i="55"/>
  <c r="AE197" i="55"/>
  <c r="AF197" i="55"/>
  <c r="AS197" i="55" s="1"/>
  <c r="AG197" i="55"/>
  <c r="AH197" i="55"/>
  <c r="AI197" i="55"/>
  <c r="AD197" i="55"/>
  <c r="AC197" i="55"/>
  <c r="AJ197" i="55"/>
  <c r="AK197" i="55"/>
  <c r="AY197" i="55" s="1"/>
  <c r="AU195" i="56"/>
  <c r="AW195" i="56" s="1"/>
  <c r="AU196" i="56"/>
  <c r="AW196" i="56" s="1"/>
  <c r="F198" i="57"/>
  <c r="AM196" i="55"/>
  <c r="AP196" i="55" s="1"/>
  <c r="AR208" i="46" l="1"/>
  <c r="AU208" i="46" s="1"/>
  <c r="AR197" i="55"/>
  <c r="AO208" i="46"/>
  <c r="AE199" i="56"/>
  <c r="AK199" i="56"/>
  <c r="AC199" i="56"/>
  <c r="AR199" i="56" s="1"/>
  <c r="AD199" i="56"/>
  <c r="AF199" i="56"/>
  <c r="AG199" i="56"/>
  <c r="AN199" i="56" s="1"/>
  <c r="AH199" i="56"/>
  <c r="AJ199" i="56"/>
  <c r="AI199" i="56"/>
  <c r="AT199" i="56" s="1"/>
  <c r="J200" i="56"/>
  <c r="K200" i="56"/>
  <c r="X200" i="56"/>
  <c r="M200" i="56"/>
  <c r="U199" i="56"/>
  <c r="AA199" i="56" s="1"/>
  <c r="N200" i="56"/>
  <c r="A201" i="56"/>
  <c r="H200" i="56"/>
  <c r="V200" i="56"/>
  <c r="W200" i="56" s="1"/>
  <c r="Y200" i="56" s="1"/>
  <c r="G200" i="56"/>
  <c r="Z200" i="56"/>
  <c r="E200" i="56" s="1"/>
  <c r="AY198" i="56"/>
  <c r="AI209" i="46"/>
  <c r="AJ209" i="46"/>
  <c r="AO209" i="46" s="1"/>
  <c r="AC209" i="46"/>
  <c r="AK209" i="46"/>
  <c r="AD209" i="46"/>
  <c r="AE209" i="46"/>
  <c r="AG209" i="46"/>
  <c r="AF209" i="46"/>
  <c r="AS209" i="46" s="1"/>
  <c r="AH209" i="46"/>
  <c r="AR199" i="47"/>
  <c r="AY197" i="56"/>
  <c r="AC199" i="58"/>
  <c r="AK199" i="58"/>
  <c r="AD199" i="58"/>
  <c r="AR199" i="58" s="1"/>
  <c r="AE199" i="58"/>
  <c r="AF199" i="58"/>
  <c r="AG199" i="58"/>
  <c r="AH199" i="58"/>
  <c r="AN199" i="58" s="1"/>
  <c r="AI199" i="58"/>
  <c r="AJ199" i="58"/>
  <c r="AT199" i="58" s="1"/>
  <c r="AO198" i="47"/>
  <c r="AY198" i="47"/>
  <c r="R200" i="47"/>
  <c r="Z201" i="47"/>
  <c r="E201" i="47" s="1"/>
  <c r="K201" i="47"/>
  <c r="X201" i="47"/>
  <c r="U200" i="47"/>
  <c r="AA200" i="47" s="1"/>
  <c r="M201" i="47"/>
  <c r="N201" i="47"/>
  <c r="G201" i="47"/>
  <c r="H201" i="47"/>
  <c r="J201" i="47"/>
  <c r="V201" i="47"/>
  <c r="W201" i="47" s="1"/>
  <c r="A202" i="47"/>
  <c r="AD198" i="55"/>
  <c r="AE198" i="55"/>
  <c r="AF198" i="55"/>
  <c r="AG198" i="55"/>
  <c r="AN198" i="55" s="1"/>
  <c r="AH198" i="55"/>
  <c r="AC198" i="55"/>
  <c r="AR198" i="55" s="1"/>
  <c r="AK198" i="55"/>
  <c r="AJ198" i="55"/>
  <c r="AO198" i="55" s="1"/>
  <c r="AI198" i="55"/>
  <c r="G200" i="55"/>
  <c r="U199" i="55"/>
  <c r="AA199" i="55" s="1"/>
  <c r="H200" i="55"/>
  <c r="J200" i="55"/>
  <c r="V200" i="55"/>
  <c r="W200" i="55" s="1"/>
  <c r="Y200" i="55" s="1"/>
  <c r="K200" i="55"/>
  <c r="A201" i="55"/>
  <c r="X200" i="55"/>
  <c r="M200" i="55"/>
  <c r="Q200" i="55" s="1"/>
  <c r="N200" i="55"/>
  <c r="Z200" i="55"/>
  <c r="E200" i="55" s="1"/>
  <c r="F200" i="55" s="1"/>
  <c r="AO197" i="55"/>
  <c r="AM197" i="55"/>
  <c r="AP197" i="55" s="1"/>
  <c r="Q200" i="58"/>
  <c r="F199" i="57"/>
  <c r="R199" i="57"/>
  <c r="Y210" i="46"/>
  <c r="F210" i="46" s="1"/>
  <c r="Q199" i="56"/>
  <c r="AO198" i="56"/>
  <c r="AP197" i="58"/>
  <c r="AT199" i="47"/>
  <c r="D201" i="54"/>
  <c r="B202" i="54"/>
  <c r="AT197" i="56"/>
  <c r="B202" i="46"/>
  <c r="D201" i="46"/>
  <c r="F200" i="47"/>
  <c r="AW197" i="58"/>
  <c r="AN198" i="47"/>
  <c r="Q200" i="47"/>
  <c r="I202" i="57"/>
  <c r="S201" i="57"/>
  <c r="Y199" i="55"/>
  <c r="AT197" i="55"/>
  <c r="Q199" i="57"/>
  <c r="L203" i="54"/>
  <c r="S203" i="58"/>
  <c r="I204" i="58"/>
  <c r="AN199" i="47"/>
  <c r="S201" i="56"/>
  <c r="I202" i="56"/>
  <c r="AP196" i="57"/>
  <c r="F199" i="55"/>
  <c r="B202" i="55"/>
  <c r="D201" i="55"/>
  <c r="Z201" i="58"/>
  <c r="E201" i="58" s="1"/>
  <c r="F201" i="58" s="1"/>
  <c r="G201" i="58"/>
  <c r="U200" i="58"/>
  <c r="AA200" i="58" s="1"/>
  <c r="H201" i="58"/>
  <c r="J201" i="58"/>
  <c r="V201" i="58"/>
  <c r="W201" i="58" s="1"/>
  <c r="Y201" i="58" s="1"/>
  <c r="K201" i="58"/>
  <c r="A202" i="58"/>
  <c r="M201" i="58"/>
  <c r="X201" i="58"/>
  <c r="N201" i="58"/>
  <c r="AH198" i="57"/>
  <c r="AI198" i="57"/>
  <c r="AC198" i="57"/>
  <c r="AK198" i="57"/>
  <c r="AD198" i="57"/>
  <c r="AR198" i="57" s="1"/>
  <c r="AG198" i="57"/>
  <c r="AS198" i="57" s="1"/>
  <c r="AF198" i="57"/>
  <c r="AJ198" i="57"/>
  <c r="AE198" i="57"/>
  <c r="AN208" i="46"/>
  <c r="AP208" i="46" s="1"/>
  <c r="AN197" i="55"/>
  <c r="Y200" i="58"/>
  <c r="F200" i="58" s="1"/>
  <c r="K200" i="57"/>
  <c r="A201" i="57"/>
  <c r="M200" i="57"/>
  <c r="X200" i="57"/>
  <c r="Z200" i="57"/>
  <c r="E200" i="57" s="1"/>
  <c r="G200" i="57"/>
  <c r="J200" i="57"/>
  <c r="V200" i="57"/>
  <c r="W200" i="57" s="1"/>
  <c r="Y200" i="57" s="1"/>
  <c r="N200" i="57"/>
  <c r="R200" i="57" s="1"/>
  <c r="U199" i="57"/>
  <c r="AA199" i="57" s="1"/>
  <c r="H200" i="57"/>
  <c r="R210" i="46"/>
  <c r="F203" i="54"/>
  <c r="P203" i="54" s="1"/>
  <c r="AN198" i="56"/>
  <c r="AO199" i="47"/>
  <c r="AY199" i="47"/>
  <c r="AS197" i="56"/>
  <c r="AM198" i="47"/>
  <c r="AP198" i="47" s="1"/>
  <c r="R199" i="55"/>
  <c r="M204" i="54"/>
  <c r="E204" i="54" s="1"/>
  <c r="H203" i="54"/>
  <c r="N203" i="54" s="1"/>
  <c r="K204" i="54"/>
  <c r="A205" i="54"/>
  <c r="I204" i="54"/>
  <c r="J204" i="54" s="1"/>
  <c r="AM198" i="56"/>
  <c r="AM198" i="58"/>
  <c r="AP198" i="58" s="1"/>
  <c r="S203" i="47"/>
  <c r="I204" i="47"/>
  <c r="S202" i="55"/>
  <c r="I203" i="55"/>
  <c r="AY198" i="58"/>
  <c r="AO198" i="58"/>
  <c r="AR198" i="58"/>
  <c r="AU198" i="58" s="1"/>
  <c r="AW198" i="58" s="1"/>
  <c r="D204" i="56"/>
  <c r="B205" i="56"/>
  <c r="AU198" i="47"/>
  <c r="Z211" i="46"/>
  <c r="E211" i="46" s="1"/>
  <c r="G211" i="46"/>
  <c r="U210" i="46"/>
  <c r="AA210" i="46" s="1"/>
  <c r="H211" i="46"/>
  <c r="J211" i="46"/>
  <c r="V211" i="46"/>
  <c r="W211" i="46" s="1"/>
  <c r="X211" i="46"/>
  <c r="A212" i="46"/>
  <c r="K211" i="46"/>
  <c r="M211" i="46"/>
  <c r="N211" i="46"/>
  <c r="AW197" i="47"/>
  <c r="AW196" i="57"/>
  <c r="AP199" i="47"/>
  <c r="AU207" i="46"/>
  <c r="AW207" i="46" s="1"/>
  <c r="AU197" i="56"/>
  <c r="AW197" i="56" s="1"/>
  <c r="AU197" i="57"/>
  <c r="AP197" i="57"/>
  <c r="AW196" i="55"/>
  <c r="AJ200" i="58" l="1"/>
  <c r="AC200" i="58"/>
  <c r="AK200" i="58"/>
  <c r="AD200" i="58"/>
  <c r="AR200" i="58" s="1"/>
  <c r="AE200" i="58"/>
  <c r="AF200" i="58"/>
  <c r="AG200" i="58"/>
  <c r="AH200" i="58"/>
  <c r="AI200" i="58"/>
  <c r="AI210" i="46"/>
  <c r="AT210" i="46" s="1"/>
  <c r="AJ210" i="46"/>
  <c r="AC210" i="46"/>
  <c r="AK210" i="46"/>
  <c r="AD210" i="46"/>
  <c r="AM210" i="46" s="1"/>
  <c r="AE210" i="46"/>
  <c r="AG210" i="46"/>
  <c r="AN210" i="46" s="1"/>
  <c r="AF210" i="46"/>
  <c r="AS210" i="46" s="1"/>
  <c r="AH210" i="46"/>
  <c r="AC199" i="55"/>
  <c r="AK199" i="55"/>
  <c r="AD199" i="55"/>
  <c r="AM199" i="55" s="1"/>
  <c r="AE199" i="55"/>
  <c r="AF199" i="55"/>
  <c r="AG199" i="55"/>
  <c r="AN199" i="55" s="1"/>
  <c r="AJ199" i="55"/>
  <c r="AH199" i="55"/>
  <c r="AI199" i="55"/>
  <c r="AT199" i="55" s="1"/>
  <c r="R211" i="46"/>
  <c r="L204" i="54"/>
  <c r="D202" i="55"/>
  <c r="B203" i="55"/>
  <c r="AW197" i="57"/>
  <c r="Q211" i="46"/>
  <c r="A206" i="54"/>
  <c r="I205" i="54"/>
  <c r="J205" i="54" s="1"/>
  <c r="H204" i="54"/>
  <c r="N204" i="54" s="1"/>
  <c r="K205" i="54"/>
  <c r="M205" i="54"/>
  <c r="E205" i="54" s="1"/>
  <c r="AM199" i="58"/>
  <c r="AN209" i="46"/>
  <c r="F200" i="56"/>
  <c r="AM199" i="56"/>
  <c r="AJ200" i="55"/>
  <c r="AC200" i="55"/>
  <c r="AK200" i="55"/>
  <c r="AY200" i="55" s="1"/>
  <c r="AD200" i="55"/>
  <c r="AM200" i="55" s="1"/>
  <c r="AE200" i="55"/>
  <c r="AF200" i="55"/>
  <c r="AS200" i="55" s="1"/>
  <c r="AI200" i="55"/>
  <c r="AG200" i="55"/>
  <c r="AH200" i="55"/>
  <c r="Z212" i="46"/>
  <c r="E212" i="46" s="1"/>
  <c r="G212" i="46"/>
  <c r="U211" i="46"/>
  <c r="AA211" i="46" s="1"/>
  <c r="H212" i="46"/>
  <c r="J212" i="46"/>
  <c r="V212" i="46"/>
  <c r="W212" i="46" s="1"/>
  <c r="X212" i="46"/>
  <c r="A213" i="46"/>
  <c r="K212" i="46"/>
  <c r="M212" i="46"/>
  <c r="Q212" i="46" s="1"/>
  <c r="N212" i="46"/>
  <c r="AW198" i="47"/>
  <c r="F200" i="57"/>
  <c r="AM198" i="57"/>
  <c r="AN198" i="57"/>
  <c r="R200" i="55"/>
  <c r="AS198" i="55"/>
  <c r="R201" i="47"/>
  <c r="AY199" i="58"/>
  <c r="AO199" i="58"/>
  <c r="AM209" i="46"/>
  <c r="AP209" i="46" s="1"/>
  <c r="AY199" i="56"/>
  <c r="D205" i="56"/>
  <c r="B206" i="56"/>
  <c r="I205" i="47"/>
  <c r="S204" i="47"/>
  <c r="AT198" i="57"/>
  <c r="I203" i="56"/>
  <c r="S202" i="56"/>
  <c r="Q201" i="47"/>
  <c r="AY209" i="46"/>
  <c r="F204" i="54"/>
  <c r="P204" i="54" s="1"/>
  <c r="R201" i="58"/>
  <c r="B203" i="46"/>
  <c r="D202" i="46"/>
  <c r="Y211" i="46"/>
  <c r="F211" i="46" s="1"/>
  <c r="Q200" i="57"/>
  <c r="AT198" i="55"/>
  <c r="AM198" i="55"/>
  <c r="AP198" i="55" s="1"/>
  <c r="AR209" i="46"/>
  <c r="AU209" i="46" s="1"/>
  <c r="AW209" i="46" s="1"/>
  <c r="U200" i="56"/>
  <c r="AA200" i="56" s="1"/>
  <c r="H201" i="56"/>
  <c r="A202" i="56"/>
  <c r="G201" i="56"/>
  <c r="V201" i="56"/>
  <c r="W201" i="56" s="1"/>
  <c r="J201" i="56"/>
  <c r="K201" i="56"/>
  <c r="X201" i="56"/>
  <c r="N201" i="56"/>
  <c r="R201" i="56" s="1"/>
  <c r="M201" i="56"/>
  <c r="Z201" i="56"/>
  <c r="E201" i="56" s="1"/>
  <c r="AO199" i="56"/>
  <c r="J201" i="57"/>
  <c r="V201" i="57"/>
  <c r="W201" i="57" s="1"/>
  <c r="Y201" i="57" s="1"/>
  <c r="K201" i="57"/>
  <c r="A202" i="57"/>
  <c r="N201" i="57"/>
  <c r="R201" i="57" s="1"/>
  <c r="Z201" i="57"/>
  <c r="E201" i="57" s="1"/>
  <c r="M201" i="57"/>
  <c r="Q201" i="57" s="1"/>
  <c r="U200" i="57"/>
  <c r="AA200" i="57" s="1"/>
  <c r="X201" i="57"/>
  <c r="G201" i="57"/>
  <c r="H201" i="57"/>
  <c r="Q201" i="58"/>
  <c r="AI201" i="58"/>
  <c r="AJ201" i="58"/>
  <c r="AC201" i="58"/>
  <c r="AK201" i="58"/>
  <c r="AD201" i="58"/>
  <c r="AE201" i="58"/>
  <c r="AM201" i="58" s="1"/>
  <c r="AF201" i="58"/>
  <c r="AG201" i="58"/>
  <c r="AS201" i="58" s="1"/>
  <c r="AH201" i="58"/>
  <c r="AN201" i="58" s="1"/>
  <c r="I203" i="57"/>
  <c r="S202" i="57"/>
  <c r="B203" i="54"/>
  <c r="D202" i="54"/>
  <c r="AG199" i="57"/>
  <c r="AH199" i="57"/>
  <c r="AJ199" i="57"/>
  <c r="AT199" i="57" s="1"/>
  <c r="AC199" i="57"/>
  <c r="AK199" i="57"/>
  <c r="AF199" i="57"/>
  <c r="AI199" i="57"/>
  <c r="AE199" i="57"/>
  <c r="AD199" i="57"/>
  <c r="G201" i="55"/>
  <c r="U200" i="55"/>
  <c r="AA200" i="55" s="1"/>
  <c r="H201" i="55"/>
  <c r="J201" i="55"/>
  <c r="V201" i="55"/>
  <c r="W201" i="55" s="1"/>
  <c r="N201" i="55"/>
  <c r="K201" i="55"/>
  <c r="A202" i="55"/>
  <c r="M201" i="55"/>
  <c r="Q201" i="55" s="1"/>
  <c r="X201" i="55"/>
  <c r="Z201" i="55"/>
  <c r="E201" i="55" s="1"/>
  <c r="M202" i="47"/>
  <c r="X202" i="47"/>
  <c r="N202" i="47"/>
  <c r="Z202" i="47"/>
  <c r="E202" i="47" s="1"/>
  <c r="H202" i="47"/>
  <c r="U201" i="47"/>
  <c r="AA201" i="47" s="1"/>
  <c r="K202" i="47"/>
  <c r="A203" i="47"/>
  <c r="G202" i="47"/>
  <c r="J202" i="47"/>
  <c r="V202" i="47"/>
  <c r="W202" i="47" s="1"/>
  <c r="AU199" i="47"/>
  <c r="AW199" i="47" s="1"/>
  <c r="R200" i="56"/>
  <c r="AU197" i="55"/>
  <c r="AW197" i="55" s="1"/>
  <c r="S203" i="55"/>
  <c r="I204" i="55"/>
  <c r="AP198" i="56"/>
  <c r="AW198" i="56" s="1"/>
  <c r="AU198" i="57"/>
  <c r="N202" i="58"/>
  <c r="Z202" i="58"/>
  <c r="E202" i="58" s="1"/>
  <c r="G202" i="58"/>
  <c r="U201" i="58"/>
  <c r="AA201" i="58" s="1"/>
  <c r="H202" i="58"/>
  <c r="J202" i="58"/>
  <c r="V202" i="58"/>
  <c r="W202" i="58" s="1"/>
  <c r="K202" i="58"/>
  <c r="A203" i="58"/>
  <c r="M202" i="58"/>
  <c r="X202" i="58"/>
  <c r="S204" i="58"/>
  <c r="I205" i="58"/>
  <c r="AY198" i="55"/>
  <c r="Y201" i="47"/>
  <c r="AS199" i="58"/>
  <c r="AU199" i="58" s="1"/>
  <c r="AT209" i="46"/>
  <c r="AW208" i="46"/>
  <c r="AJ200" i="47"/>
  <c r="AD200" i="47"/>
  <c r="AE200" i="47"/>
  <c r="AM200" i="47" s="1"/>
  <c r="AF200" i="47"/>
  <c r="AH200" i="47"/>
  <c r="AI200" i="47"/>
  <c r="AC200" i="47"/>
  <c r="AK200" i="47"/>
  <c r="AG200" i="47"/>
  <c r="AO198" i="57"/>
  <c r="AY198" i="57"/>
  <c r="AU198" i="55"/>
  <c r="AW198" i="55" s="1"/>
  <c r="F201" i="47"/>
  <c r="Q200" i="56"/>
  <c r="AS199" i="56"/>
  <c r="AU199" i="56" s="1"/>
  <c r="AI211" i="46" l="1"/>
  <c r="AJ211" i="46"/>
  <c r="AC211" i="46"/>
  <c r="AK211" i="46"/>
  <c r="AY211" i="46" s="1"/>
  <c r="AD211" i="46"/>
  <c r="AM211" i="46" s="1"/>
  <c r="AE211" i="46"/>
  <c r="AG211" i="46"/>
  <c r="AF211" i="46"/>
  <c r="AS211" i="46" s="1"/>
  <c r="AH211" i="46"/>
  <c r="AH201" i="47"/>
  <c r="AN201" i="47" s="1"/>
  <c r="AI201" i="47"/>
  <c r="AJ201" i="47"/>
  <c r="AT201" i="47" s="1"/>
  <c r="AD201" i="47"/>
  <c r="AR201" i="47" s="1"/>
  <c r="AE201" i="47"/>
  <c r="AG201" i="47"/>
  <c r="AF201" i="47"/>
  <c r="AK201" i="47"/>
  <c r="AC201" i="47"/>
  <c r="AN200" i="47"/>
  <c r="Y202" i="58"/>
  <c r="Q202" i="47"/>
  <c r="AO199" i="57"/>
  <c r="AY199" i="57"/>
  <c r="S203" i="57"/>
  <c r="I204" i="57"/>
  <c r="AT201" i="58"/>
  <c r="F201" i="57"/>
  <c r="Q201" i="56"/>
  <c r="B204" i="46"/>
  <c r="D203" i="46"/>
  <c r="R212" i="46"/>
  <c r="AP199" i="58"/>
  <c r="AW199" i="58" s="1"/>
  <c r="D203" i="55"/>
  <c r="B204" i="55"/>
  <c r="AS199" i="55"/>
  <c r="AN200" i="58"/>
  <c r="AP200" i="55"/>
  <c r="AS200" i="58"/>
  <c r="J202" i="57"/>
  <c r="V202" i="57"/>
  <c r="W202" i="57" s="1"/>
  <c r="M202" i="57"/>
  <c r="X202" i="57"/>
  <c r="N202" i="57"/>
  <c r="R202" i="57" s="1"/>
  <c r="U201" i="57"/>
  <c r="AA201" i="57" s="1"/>
  <c r="H202" i="57"/>
  <c r="Z202" i="57"/>
  <c r="E202" i="57" s="1"/>
  <c r="A203" i="57"/>
  <c r="G202" i="57"/>
  <c r="K202" i="57"/>
  <c r="AR200" i="47"/>
  <c r="AU200" i="47" s="1"/>
  <c r="AW200" i="47" s="1"/>
  <c r="AN199" i="57"/>
  <c r="Z213" i="46"/>
  <c r="E213" i="46" s="1"/>
  <c r="G213" i="46"/>
  <c r="U212" i="46"/>
  <c r="AA212" i="46" s="1"/>
  <c r="H213" i="46"/>
  <c r="J213" i="46"/>
  <c r="V213" i="46"/>
  <c r="W213" i="46" s="1"/>
  <c r="X213" i="46"/>
  <c r="A214" i="46"/>
  <c r="K213" i="46"/>
  <c r="M213" i="46"/>
  <c r="Q213" i="46" s="1"/>
  <c r="N213" i="46"/>
  <c r="R213" i="46" s="1"/>
  <c r="AR200" i="55"/>
  <c r="AY199" i="55"/>
  <c r="AY210" i="46"/>
  <c r="AM200" i="58"/>
  <c r="AP200" i="58" s="1"/>
  <c r="I205" i="55"/>
  <c r="S204" i="55"/>
  <c r="I206" i="47"/>
  <c r="S205" i="47"/>
  <c r="N202" i="55"/>
  <c r="G202" i="55"/>
  <c r="U201" i="55"/>
  <c r="AA201" i="55" s="1"/>
  <c r="H202" i="55"/>
  <c r="M202" i="55"/>
  <c r="X202" i="55"/>
  <c r="J202" i="55"/>
  <c r="K202" i="55"/>
  <c r="A203" i="55"/>
  <c r="V202" i="55"/>
  <c r="W202" i="55" s="1"/>
  <c r="Y202" i="55" s="1"/>
  <c r="Z202" i="55"/>
  <c r="E202" i="55" s="1"/>
  <c r="F202" i="55" s="1"/>
  <c r="AR199" i="57"/>
  <c r="AU199" i="57" s="1"/>
  <c r="AW199" i="57" s="1"/>
  <c r="AS199" i="57"/>
  <c r="AO200" i="55"/>
  <c r="L205" i="54"/>
  <c r="F205" i="54" s="1"/>
  <c r="P205" i="54" s="1"/>
  <c r="AR199" i="55"/>
  <c r="AU199" i="55" s="1"/>
  <c r="AR210" i="46"/>
  <c r="AU210" i="46" s="1"/>
  <c r="K203" i="47"/>
  <c r="A204" i="47"/>
  <c r="M203" i="47"/>
  <c r="X203" i="47"/>
  <c r="N203" i="47"/>
  <c r="G203" i="47"/>
  <c r="U202" i="47"/>
  <c r="AA202" i="47" s="1"/>
  <c r="H203" i="47"/>
  <c r="J203" i="47"/>
  <c r="V203" i="47"/>
  <c r="W203" i="47" s="1"/>
  <c r="Z203" i="47"/>
  <c r="E203" i="47" s="1"/>
  <c r="AP200" i="47"/>
  <c r="AS200" i="47"/>
  <c r="AT200" i="47"/>
  <c r="AO200" i="47"/>
  <c r="AY200" i="47"/>
  <c r="Q202" i="58"/>
  <c r="F202" i="58"/>
  <c r="F202" i="47"/>
  <c r="AM199" i="57"/>
  <c r="AP199" i="57" s="1"/>
  <c r="AR201" i="58"/>
  <c r="AU201" i="58" s="1"/>
  <c r="Y201" i="56"/>
  <c r="AP198" i="57"/>
  <c r="AW198" i="57" s="1"/>
  <c r="Y212" i="46"/>
  <c r="F212" i="46" s="1"/>
  <c r="AN200" i="55"/>
  <c r="AP199" i="56"/>
  <c r="AW199" i="56" s="1"/>
  <c r="H205" i="54"/>
  <c r="N205" i="54" s="1"/>
  <c r="K206" i="54"/>
  <c r="M206" i="54"/>
  <c r="E206" i="54" s="1"/>
  <c r="I206" i="54"/>
  <c r="J206" i="54" s="1"/>
  <c r="A207" i="54"/>
  <c r="AO210" i="46"/>
  <c r="AP210" i="46" s="1"/>
  <c r="AY200" i="58"/>
  <c r="AO200" i="58"/>
  <c r="I206" i="58"/>
  <c r="S205" i="58"/>
  <c r="M203" i="58"/>
  <c r="Q203" i="58" s="1"/>
  <c r="X203" i="58"/>
  <c r="N203" i="58"/>
  <c r="R203" i="58" s="1"/>
  <c r="Z203" i="58"/>
  <c r="E203" i="58" s="1"/>
  <c r="F203" i="58" s="1"/>
  <c r="G203" i="58"/>
  <c r="U202" i="58"/>
  <c r="AA202" i="58" s="1"/>
  <c r="H203" i="58"/>
  <c r="J203" i="58"/>
  <c r="V203" i="58"/>
  <c r="W203" i="58" s="1"/>
  <c r="Y203" i="58" s="1"/>
  <c r="K203" i="58"/>
  <c r="A204" i="58"/>
  <c r="R202" i="58"/>
  <c r="Y202" i="47"/>
  <c r="R202" i="47"/>
  <c r="R201" i="55"/>
  <c r="B204" i="54"/>
  <c r="D203" i="54"/>
  <c r="AY201" i="58"/>
  <c r="AO201" i="58"/>
  <c r="AP201" i="58" s="1"/>
  <c r="S203" i="56"/>
  <c r="I204" i="56"/>
  <c r="AF200" i="57"/>
  <c r="AG200" i="57"/>
  <c r="AS200" i="57" s="1"/>
  <c r="AI200" i="57"/>
  <c r="AJ200" i="57"/>
  <c r="AT200" i="57" s="1"/>
  <c r="AE200" i="57"/>
  <c r="AM200" i="57" s="1"/>
  <c r="AK200" i="57"/>
  <c r="AC200" i="57"/>
  <c r="AD200" i="57"/>
  <c r="AH200" i="57"/>
  <c r="AT200" i="55"/>
  <c r="AD200" i="56"/>
  <c r="AG200" i="56"/>
  <c r="AN200" i="56" s="1"/>
  <c r="AH200" i="56"/>
  <c r="AI200" i="56"/>
  <c r="AJ200" i="56"/>
  <c r="AO200" i="56" s="1"/>
  <c r="AK200" i="56"/>
  <c r="AC200" i="56"/>
  <c r="AF200" i="56"/>
  <c r="AE200" i="56"/>
  <c r="AO199" i="55"/>
  <c r="AP199" i="55" s="1"/>
  <c r="F201" i="55"/>
  <c r="D206" i="56"/>
  <c r="B207" i="56"/>
  <c r="Y201" i="55"/>
  <c r="F201" i="56"/>
  <c r="G202" i="56"/>
  <c r="J202" i="56"/>
  <c r="K202" i="56"/>
  <c r="X202" i="56"/>
  <c r="U201" i="56"/>
  <c r="AA201" i="56" s="1"/>
  <c r="M202" i="56"/>
  <c r="N202" i="56"/>
  <c r="A203" i="56"/>
  <c r="V202" i="56"/>
  <c r="W202" i="56" s="1"/>
  <c r="H202" i="56"/>
  <c r="Z202" i="56"/>
  <c r="E202" i="56" s="1"/>
  <c r="AT200" i="58"/>
  <c r="AU200" i="58" s="1"/>
  <c r="AW200" i="58" s="1"/>
  <c r="AI212" i="46" l="1"/>
  <c r="AT212" i="46" s="1"/>
  <c r="AJ212" i="46"/>
  <c r="AO212" i="46" s="1"/>
  <c r="AC212" i="46"/>
  <c r="AK212" i="46"/>
  <c r="AD212" i="46"/>
  <c r="AE212" i="46"/>
  <c r="AG212" i="46"/>
  <c r="AF212" i="46"/>
  <c r="AH212" i="46"/>
  <c r="AT200" i="56"/>
  <c r="G203" i="56"/>
  <c r="A204" i="56"/>
  <c r="H203" i="56"/>
  <c r="V203" i="56"/>
  <c r="W203" i="56" s="1"/>
  <c r="J203" i="56"/>
  <c r="K203" i="56"/>
  <c r="X203" i="56"/>
  <c r="N203" i="56"/>
  <c r="U202" i="56"/>
  <c r="AA202" i="56" s="1"/>
  <c r="M203" i="56"/>
  <c r="Q203" i="56" s="1"/>
  <c r="Z203" i="56"/>
  <c r="E203" i="56" s="1"/>
  <c r="AS200" i="56"/>
  <c r="I207" i="58"/>
  <c r="S206" i="58"/>
  <c r="AG202" i="47"/>
  <c r="AS202" i="47" s="1"/>
  <c r="AH202" i="47"/>
  <c r="AI202" i="47"/>
  <c r="AC202" i="47"/>
  <c r="AK202" i="47"/>
  <c r="AD202" i="47"/>
  <c r="AF202" i="47"/>
  <c r="AE202" i="47"/>
  <c r="AM202" i="47" s="1"/>
  <c r="AJ202" i="47"/>
  <c r="AT202" i="47" s="1"/>
  <c r="Q202" i="56"/>
  <c r="AY200" i="56"/>
  <c r="AR200" i="57"/>
  <c r="AU200" i="57" s="1"/>
  <c r="I205" i="56"/>
  <c r="S204" i="56"/>
  <c r="Y203" i="47"/>
  <c r="J204" i="47"/>
  <c r="V204" i="47"/>
  <c r="W204" i="47" s="1"/>
  <c r="K204" i="47"/>
  <c r="A205" i="47"/>
  <c r="M204" i="47"/>
  <c r="Q204" i="47" s="1"/>
  <c r="X204" i="47"/>
  <c r="Z204" i="47"/>
  <c r="E204" i="47" s="1"/>
  <c r="G204" i="47"/>
  <c r="U203" i="47"/>
  <c r="AA203" i="47" s="1"/>
  <c r="H204" i="47"/>
  <c r="N204" i="47"/>
  <c r="Q202" i="55"/>
  <c r="I206" i="55"/>
  <c r="S205" i="55"/>
  <c r="Z214" i="46"/>
  <c r="E214" i="46" s="1"/>
  <c r="G214" i="46"/>
  <c r="U213" i="46"/>
  <c r="AA213" i="46" s="1"/>
  <c r="H214" i="46"/>
  <c r="J214" i="46"/>
  <c r="V214" i="46"/>
  <c r="W214" i="46" s="1"/>
  <c r="X214" i="46"/>
  <c r="A215" i="46"/>
  <c r="K214" i="46"/>
  <c r="M214" i="46"/>
  <c r="N214" i="46"/>
  <c r="AM201" i="47"/>
  <c r="AO200" i="57"/>
  <c r="AY200" i="57"/>
  <c r="A208" i="54"/>
  <c r="I207" i="54"/>
  <c r="J207" i="54" s="1"/>
  <c r="L207" i="54" s="1"/>
  <c r="H206" i="54"/>
  <c r="N206" i="54" s="1"/>
  <c r="K207" i="54"/>
  <c r="M207" i="54"/>
  <c r="E207" i="54" s="1"/>
  <c r="AH202" i="55"/>
  <c r="AI202" i="55"/>
  <c r="AT202" i="55" s="1"/>
  <c r="AJ202" i="55"/>
  <c r="AC202" i="55"/>
  <c r="AR202" i="55" s="1"/>
  <c r="AU202" i="55" s="1"/>
  <c r="AK202" i="55"/>
  <c r="AY202" i="55" s="1"/>
  <c r="AD202" i="55"/>
  <c r="AG202" i="55"/>
  <c r="AE202" i="55"/>
  <c r="AF202" i="55"/>
  <c r="AS202" i="55" s="1"/>
  <c r="Y213" i="46"/>
  <c r="K204" i="58"/>
  <c r="A205" i="58"/>
  <c r="M204" i="58"/>
  <c r="Q204" i="58" s="1"/>
  <c r="X204" i="58"/>
  <c r="N204" i="58"/>
  <c r="R204" i="58" s="1"/>
  <c r="Z204" i="58"/>
  <c r="E204" i="58" s="1"/>
  <c r="G204" i="58"/>
  <c r="U203" i="58"/>
  <c r="AA203" i="58" s="1"/>
  <c r="H204" i="58"/>
  <c r="V204" i="58"/>
  <c r="W204" i="58" s="1"/>
  <c r="Y204" i="58" s="1"/>
  <c r="J204" i="58"/>
  <c r="AI201" i="55"/>
  <c r="AJ201" i="55"/>
  <c r="AO201" i="55" s="1"/>
  <c r="AC201" i="55"/>
  <c r="AR201" i="55" s="1"/>
  <c r="AK201" i="55"/>
  <c r="AD201" i="55"/>
  <c r="AE201" i="55"/>
  <c r="AH201" i="55"/>
  <c r="AF201" i="55"/>
  <c r="AS201" i="55" s="1"/>
  <c r="AG201" i="55"/>
  <c r="L206" i="54"/>
  <c r="F206" i="54" s="1"/>
  <c r="P206" i="54" s="1"/>
  <c r="AW210" i="46"/>
  <c r="AE201" i="57"/>
  <c r="AF201" i="57"/>
  <c r="AH201" i="57"/>
  <c r="AN201" i="57" s="1"/>
  <c r="AI201" i="57"/>
  <c r="AD201" i="57"/>
  <c r="AK201" i="57"/>
  <c r="AC201" i="57"/>
  <c r="AJ201" i="57"/>
  <c r="AG201" i="57"/>
  <c r="AR211" i="46"/>
  <c r="B205" i="46"/>
  <c r="D204" i="46"/>
  <c r="AW201" i="58"/>
  <c r="AW199" i="55"/>
  <c r="M203" i="55"/>
  <c r="X203" i="55"/>
  <c r="N203" i="55"/>
  <c r="R203" i="55" s="1"/>
  <c r="G203" i="55"/>
  <c r="U202" i="55"/>
  <c r="AA202" i="55" s="1"/>
  <c r="H203" i="55"/>
  <c r="K203" i="55"/>
  <c r="A204" i="55"/>
  <c r="J203" i="55"/>
  <c r="V203" i="55"/>
  <c r="W203" i="55" s="1"/>
  <c r="Y203" i="55" s="1"/>
  <c r="Z203" i="55"/>
  <c r="E203" i="55" s="1"/>
  <c r="F203" i="55" s="1"/>
  <c r="R202" i="55"/>
  <c r="AU200" i="55"/>
  <c r="AW200" i="55" s="1"/>
  <c r="Q202" i="57"/>
  <c r="D204" i="55"/>
  <c r="B205" i="55"/>
  <c r="AO211" i="46"/>
  <c r="Y202" i="56"/>
  <c r="F202" i="56" s="1"/>
  <c r="AM200" i="56"/>
  <c r="AP200" i="56" s="1"/>
  <c r="D204" i="54"/>
  <c r="B205" i="54"/>
  <c r="R203" i="47"/>
  <c r="Y202" i="57"/>
  <c r="S204" i="57"/>
  <c r="I205" i="57"/>
  <c r="AY201" i="47"/>
  <c r="AO201" i="47"/>
  <c r="AT211" i="46"/>
  <c r="AG203" i="58"/>
  <c r="AH203" i="58"/>
  <c r="AN203" i="58" s="1"/>
  <c r="AI203" i="58"/>
  <c r="AJ203" i="58"/>
  <c r="AC203" i="58"/>
  <c r="AK203" i="58"/>
  <c r="AD203" i="58"/>
  <c r="AR203" i="58" s="1"/>
  <c r="AE203" i="58"/>
  <c r="AF203" i="58"/>
  <c r="AC201" i="56"/>
  <c r="AR201" i="56" s="1"/>
  <c r="AK201" i="56"/>
  <c r="AY201" i="56" s="1"/>
  <c r="AD201" i="56"/>
  <c r="AM201" i="56" s="1"/>
  <c r="AE201" i="56"/>
  <c r="AF201" i="56"/>
  <c r="AG201" i="56"/>
  <c r="AN201" i="56" s="1"/>
  <c r="AH201" i="56"/>
  <c r="AJ201" i="56"/>
  <c r="AI201" i="56"/>
  <c r="AT201" i="56" s="1"/>
  <c r="S206" i="47"/>
  <c r="I207" i="47"/>
  <c r="U202" i="57"/>
  <c r="AA202" i="57" s="1"/>
  <c r="H203" i="57"/>
  <c r="K203" i="57"/>
  <c r="A204" i="57"/>
  <c r="M203" i="57"/>
  <c r="X203" i="57"/>
  <c r="G203" i="57"/>
  <c r="V203" i="57"/>
  <c r="W203" i="57" s="1"/>
  <c r="Z203" i="57"/>
  <c r="E203" i="57" s="1"/>
  <c r="J203" i="57"/>
  <c r="N203" i="57"/>
  <c r="R203" i="57" s="1"/>
  <c r="B208" i="56"/>
  <c r="D207" i="56"/>
  <c r="R202" i="56"/>
  <c r="AR200" i="56"/>
  <c r="AU200" i="56" s="1"/>
  <c r="AN200" i="57"/>
  <c r="AP200" i="57" s="1"/>
  <c r="AH202" i="58"/>
  <c r="AI202" i="58"/>
  <c r="AJ202" i="58"/>
  <c r="AT202" i="58" s="1"/>
  <c r="AC202" i="58"/>
  <c r="AK202" i="58"/>
  <c r="AD202" i="58"/>
  <c r="AR202" i="58" s="1"/>
  <c r="AE202" i="58"/>
  <c r="AM202" i="58" s="1"/>
  <c r="AF202" i="58"/>
  <c r="AG202" i="58"/>
  <c r="F203" i="47"/>
  <c r="Q203" i="47"/>
  <c r="F213" i="46"/>
  <c r="F202" i="57"/>
  <c r="AS201" i="47"/>
  <c r="AU201" i="47" s="1"/>
  <c r="AN211" i="46"/>
  <c r="AP211" i="46" s="1"/>
  <c r="AJ202" i="56" l="1"/>
  <c r="AO202" i="56" s="1"/>
  <c r="AG202" i="56"/>
  <c r="AN202" i="56" s="1"/>
  <c r="AH202" i="56"/>
  <c r="AI202" i="56"/>
  <c r="AT202" i="56" s="1"/>
  <c r="AK202" i="56"/>
  <c r="AC202" i="56"/>
  <c r="AD202" i="56"/>
  <c r="AM202" i="56" s="1"/>
  <c r="AP202" i="56" s="1"/>
  <c r="AF202" i="56"/>
  <c r="AE202" i="56"/>
  <c r="S205" i="56"/>
  <c r="I206" i="56"/>
  <c r="AD202" i="57"/>
  <c r="AE202" i="57"/>
  <c r="AM202" i="57" s="1"/>
  <c r="AG202" i="57"/>
  <c r="AH202" i="57"/>
  <c r="AN202" i="57" s="1"/>
  <c r="AC202" i="57"/>
  <c r="AK202" i="57"/>
  <c r="AF202" i="57"/>
  <c r="AI202" i="57"/>
  <c r="AJ202" i="57"/>
  <c r="AT202" i="57" s="1"/>
  <c r="AY202" i="58"/>
  <c r="AO202" i="58"/>
  <c r="Q203" i="57"/>
  <c r="AO201" i="56"/>
  <c r="AS203" i="58"/>
  <c r="AU203" i="58" s="1"/>
  <c r="B206" i="54"/>
  <c r="D205" i="54"/>
  <c r="AR201" i="57"/>
  <c r="AN201" i="55"/>
  <c r="AT201" i="55"/>
  <c r="AN202" i="55"/>
  <c r="Q214" i="46"/>
  <c r="S207" i="58"/>
  <c r="I208" i="58"/>
  <c r="AS212" i="46"/>
  <c r="AW200" i="56"/>
  <c r="AI213" i="46"/>
  <c r="AJ213" i="46"/>
  <c r="AC213" i="46"/>
  <c r="AR213" i="46" s="1"/>
  <c r="AK213" i="46"/>
  <c r="AY213" i="46" s="1"/>
  <c r="AD213" i="46"/>
  <c r="AM213" i="46" s="1"/>
  <c r="AE213" i="46"/>
  <c r="AG213" i="46"/>
  <c r="AF213" i="46"/>
  <c r="AS213" i="46" s="1"/>
  <c r="AH213" i="46"/>
  <c r="D208" i="56"/>
  <c r="B209" i="56"/>
  <c r="G204" i="57"/>
  <c r="U203" i="57"/>
  <c r="AA203" i="57" s="1"/>
  <c r="H204" i="57"/>
  <c r="J204" i="57"/>
  <c r="V204" i="57"/>
  <c r="W204" i="57" s="1"/>
  <c r="Y204" i="57" s="1"/>
  <c r="K204" i="57"/>
  <c r="A205" i="57"/>
  <c r="Z204" i="57"/>
  <c r="E204" i="57" s="1"/>
  <c r="X204" i="57"/>
  <c r="M204" i="57"/>
  <c r="N204" i="57"/>
  <c r="AM203" i="58"/>
  <c r="AM202" i="55"/>
  <c r="AP202" i="55" s="1"/>
  <c r="AW202" i="55" s="1"/>
  <c r="AR202" i="47"/>
  <c r="AU202" i="47" s="1"/>
  <c r="Y203" i="56"/>
  <c r="AN212" i="46"/>
  <c r="AF203" i="47"/>
  <c r="AG203" i="47"/>
  <c r="AS203" i="47" s="1"/>
  <c r="AH203" i="47"/>
  <c r="AN203" i="47" s="1"/>
  <c r="AJ203" i="47"/>
  <c r="AT203" i="47" s="1"/>
  <c r="AC203" i="47"/>
  <c r="AK203" i="47"/>
  <c r="AE203" i="47"/>
  <c r="AM203" i="47" s="1"/>
  <c r="AI203" i="47"/>
  <c r="AD203" i="47"/>
  <c r="AY203" i="58"/>
  <c r="AO203" i="58"/>
  <c r="AU211" i="46"/>
  <c r="AW211" i="46" s="1"/>
  <c r="J205" i="58"/>
  <c r="V205" i="58"/>
  <c r="W205" i="58" s="1"/>
  <c r="K205" i="58"/>
  <c r="A206" i="58"/>
  <c r="M205" i="58"/>
  <c r="X205" i="58"/>
  <c r="N205" i="58"/>
  <c r="R205" i="58" s="1"/>
  <c r="Z205" i="58"/>
  <c r="E205" i="58" s="1"/>
  <c r="G205" i="58"/>
  <c r="U204" i="58"/>
  <c r="AA204" i="58" s="1"/>
  <c r="H205" i="58"/>
  <c r="I208" i="54"/>
  <c r="J208" i="54" s="1"/>
  <c r="H207" i="54"/>
  <c r="N207" i="54" s="1"/>
  <c r="K208" i="54"/>
  <c r="M208" i="54"/>
  <c r="E208" i="54" s="1"/>
  <c r="A209" i="54"/>
  <c r="I207" i="55"/>
  <c r="S206" i="55"/>
  <c r="AW200" i="57"/>
  <c r="N204" i="56"/>
  <c r="J204" i="56"/>
  <c r="K204" i="56"/>
  <c r="X204" i="56"/>
  <c r="U203" i="56"/>
  <c r="AA203" i="56" s="1"/>
  <c r="M204" i="56"/>
  <c r="G204" i="56"/>
  <c r="A205" i="56"/>
  <c r="V204" i="56"/>
  <c r="W204" i="56" s="1"/>
  <c r="H204" i="56"/>
  <c r="Z204" i="56"/>
  <c r="E204" i="56" s="1"/>
  <c r="AM212" i="46"/>
  <c r="AP212" i="46" s="1"/>
  <c r="F203" i="56"/>
  <c r="AS201" i="56"/>
  <c r="AU201" i="56" s="1"/>
  <c r="AW201" i="56" s="1"/>
  <c r="AG203" i="55"/>
  <c r="AN203" i="55" s="1"/>
  <c r="AH203" i="55"/>
  <c r="AI203" i="55"/>
  <c r="AJ203" i="55"/>
  <c r="AO203" i="55" s="1"/>
  <c r="AC203" i="55"/>
  <c r="AR203" i="55" s="1"/>
  <c r="AK203" i="55"/>
  <c r="AF203" i="55"/>
  <c r="AD203" i="55"/>
  <c r="AE203" i="55"/>
  <c r="AS202" i="58"/>
  <c r="AN202" i="58"/>
  <c r="I206" i="57"/>
  <c r="S205" i="57"/>
  <c r="AS201" i="57"/>
  <c r="AM201" i="57"/>
  <c r="AM201" i="55"/>
  <c r="AO202" i="55"/>
  <c r="Y214" i="46"/>
  <c r="F214" i="46" s="1"/>
  <c r="J205" i="47"/>
  <c r="V205" i="47"/>
  <c r="W205" i="47" s="1"/>
  <c r="Y205" i="47" s="1"/>
  <c r="K205" i="47"/>
  <c r="A206" i="47"/>
  <c r="N205" i="47"/>
  <c r="Z205" i="47"/>
  <c r="E205" i="47" s="1"/>
  <c r="U204" i="47"/>
  <c r="AA204" i="47" s="1"/>
  <c r="H205" i="47"/>
  <c r="M205" i="47"/>
  <c r="G205" i="47"/>
  <c r="X205" i="47"/>
  <c r="AY212" i="46"/>
  <c r="Y203" i="57"/>
  <c r="F203" i="57" s="1"/>
  <c r="S207" i="47"/>
  <c r="I208" i="47"/>
  <c r="AP201" i="56"/>
  <c r="AT203" i="58"/>
  <c r="Q203" i="55"/>
  <c r="AT201" i="57"/>
  <c r="AY201" i="55"/>
  <c r="R204" i="47"/>
  <c r="AN202" i="47"/>
  <c r="AP202" i="47" s="1"/>
  <c r="R203" i="56"/>
  <c r="AR212" i="46"/>
  <c r="AU212" i="46" s="1"/>
  <c r="AW212" i="46" s="1"/>
  <c r="AO202" i="47"/>
  <c r="AY202" i="47"/>
  <c r="D205" i="55"/>
  <c r="B206" i="55"/>
  <c r="K204" i="55"/>
  <c r="A205" i="55"/>
  <c r="M204" i="55"/>
  <c r="X204" i="55"/>
  <c r="N204" i="55"/>
  <c r="G204" i="55"/>
  <c r="J204" i="55"/>
  <c r="V204" i="55"/>
  <c r="W204" i="55" s="1"/>
  <c r="U203" i="55"/>
  <c r="AA203" i="55" s="1"/>
  <c r="H204" i="55"/>
  <c r="Z204" i="55"/>
  <c r="E204" i="55" s="1"/>
  <c r="AU201" i="55"/>
  <c r="AP201" i="47"/>
  <c r="AW201" i="47" s="1"/>
  <c r="Y204" i="47"/>
  <c r="F204" i="47" s="1"/>
  <c r="B206" i="46"/>
  <c r="D205" i="46"/>
  <c r="Z215" i="46"/>
  <c r="E215" i="46" s="1"/>
  <c r="G215" i="46"/>
  <c r="U214" i="46"/>
  <c r="AA214" i="46" s="1"/>
  <c r="H215" i="46"/>
  <c r="J215" i="46"/>
  <c r="V215" i="46"/>
  <c r="W215" i="46" s="1"/>
  <c r="Y215" i="46" s="1"/>
  <c r="X215" i="46"/>
  <c r="A216" i="46"/>
  <c r="K215" i="46"/>
  <c r="M215" i="46"/>
  <c r="Q215" i="46" s="1"/>
  <c r="N215" i="46"/>
  <c r="AP202" i="58"/>
  <c r="AU202" i="58"/>
  <c r="AW202" i="58" s="1"/>
  <c r="AY201" i="57"/>
  <c r="AO201" i="57"/>
  <c r="F204" i="58"/>
  <c r="F207" i="54"/>
  <c r="P207" i="54" s="1"/>
  <c r="R214" i="46"/>
  <c r="AE204" i="47" l="1"/>
  <c r="AF204" i="47"/>
  <c r="AG204" i="47"/>
  <c r="AI204" i="47"/>
  <c r="AJ204" i="47"/>
  <c r="AT204" i="47" s="1"/>
  <c r="AD204" i="47"/>
  <c r="AR204" i="47" s="1"/>
  <c r="AC204" i="47"/>
  <c r="AK204" i="47"/>
  <c r="AH204" i="47"/>
  <c r="AN204" i="47" s="1"/>
  <c r="AC203" i="57"/>
  <c r="AK203" i="57"/>
  <c r="AD203" i="57"/>
  <c r="AF203" i="57"/>
  <c r="AG203" i="57"/>
  <c r="AS203" i="57" s="1"/>
  <c r="AJ203" i="57"/>
  <c r="AE203" i="57"/>
  <c r="AM203" i="57" s="1"/>
  <c r="AH203" i="57"/>
  <c r="AI203" i="57"/>
  <c r="AI214" i="46"/>
  <c r="AT214" i="46" s="1"/>
  <c r="AJ214" i="46"/>
  <c r="AC214" i="46"/>
  <c r="AR214" i="46" s="1"/>
  <c r="AK214" i="46"/>
  <c r="AY214" i="46" s="1"/>
  <c r="AD214" i="46"/>
  <c r="AE214" i="46"/>
  <c r="AG214" i="46"/>
  <c r="AN214" i="46" s="1"/>
  <c r="AF214" i="46"/>
  <c r="AS214" i="46" s="1"/>
  <c r="AH214" i="46"/>
  <c r="B207" i="46"/>
  <c r="D206" i="46"/>
  <c r="AY203" i="55"/>
  <c r="AT213" i="46"/>
  <c r="AS202" i="57"/>
  <c r="AS202" i="56"/>
  <c r="R204" i="55"/>
  <c r="Q205" i="47"/>
  <c r="AP203" i="58"/>
  <c r="AW203" i="58" s="1"/>
  <c r="AN213" i="46"/>
  <c r="AU201" i="57"/>
  <c r="AR202" i="57"/>
  <c r="AU202" i="57" s="1"/>
  <c r="AR202" i="56"/>
  <c r="AU202" i="56" s="1"/>
  <c r="AW202" i="56" s="1"/>
  <c r="S206" i="57"/>
  <c r="I207" i="57"/>
  <c r="AT203" i="55"/>
  <c r="Y204" i="56"/>
  <c r="R204" i="56"/>
  <c r="L208" i="54"/>
  <c r="F208" i="54" s="1"/>
  <c r="P208" i="54" s="1"/>
  <c r="Q205" i="58"/>
  <c r="AR203" i="47"/>
  <c r="AU203" i="47" s="1"/>
  <c r="R204" i="57"/>
  <c r="AY202" i="56"/>
  <c r="R215" i="46"/>
  <c r="Q204" i="55"/>
  <c r="S208" i="47"/>
  <c r="I209" i="47"/>
  <c r="M205" i="56"/>
  <c r="X205" i="56"/>
  <c r="G205" i="56"/>
  <c r="A206" i="56"/>
  <c r="H205" i="56"/>
  <c r="V205" i="56"/>
  <c r="W205" i="56" s="1"/>
  <c r="J205" i="56"/>
  <c r="K205" i="56"/>
  <c r="U204" i="56"/>
  <c r="AA204" i="56" s="1"/>
  <c r="N205" i="56"/>
  <c r="R205" i="56" s="1"/>
  <c r="Z205" i="56"/>
  <c r="E205" i="56" s="1"/>
  <c r="J206" i="58"/>
  <c r="V206" i="58"/>
  <c r="W206" i="58" s="1"/>
  <c r="Y206" i="58" s="1"/>
  <c r="K206" i="58"/>
  <c r="A207" i="58"/>
  <c r="M206" i="58"/>
  <c r="X206" i="58"/>
  <c r="N206" i="58"/>
  <c r="R206" i="58" s="1"/>
  <c r="Z206" i="58"/>
  <c r="E206" i="58" s="1"/>
  <c r="F206" i="58" s="1"/>
  <c r="G206" i="58"/>
  <c r="H206" i="58"/>
  <c r="U205" i="58"/>
  <c r="AA205" i="58" s="1"/>
  <c r="Q204" i="57"/>
  <c r="S208" i="58"/>
  <c r="I209" i="58"/>
  <c r="D206" i="54"/>
  <c r="B207" i="54"/>
  <c r="I207" i="56"/>
  <c r="S206" i="56"/>
  <c r="J205" i="55"/>
  <c r="V205" i="55"/>
  <c r="W205" i="55" s="1"/>
  <c r="K205" i="55"/>
  <c r="A206" i="55"/>
  <c r="M205" i="55"/>
  <c r="Q205" i="55" s="1"/>
  <c r="X205" i="55"/>
  <c r="N205" i="55"/>
  <c r="R205" i="55" s="1"/>
  <c r="G205" i="55"/>
  <c r="U204" i="55"/>
  <c r="AA204" i="55" s="1"/>
  <c r="H205" i="55"/>
  <c r="Z205" i="55"/>
  <c r="E205" i="55" s="1"/>
  <c r="F205" i="47"/>
  <c r="AP201" i="55"/>
  <c r="AW201" i="55" s="1"/>
  <c r="AY202" i="57"/>
  <c r="AO202" i="57"/>
  <c r="AP202" i="57" s="1"/>
  <c r="F204" i="56"/>
  <c r="F215" i="46"/>
  <c r="R205" i="47"/>
  <c r="AP201" i="57"/>
  <c r="AM203" i="55"/>
  <c r="AP203" i="55" s="1"/>
  <c r="Q204" i="56"/>
  <c r="S207" i="55"/>
  <c r="I208" i="55"/>
  <c r="Y205" i="58"/>
  <c r="F205" i="58" s="1"/>
  <c r="AO203" i="47"/>
  <c r="AP203" i="47" s="1"/>
  <c r="AY203" i="47"/>
  <c r="AW202" i="47"/>
  <c r="F204" i="57"/>
  <c r="B210" i="56"/>
  <c r="D209" i="56"/>
  <c r="AU213" i="46"/>
  <c r="AF204" i="58"/>
  <c r="AG204" i="58"/>
  <c r="AH204" i="58"/>
  <c r="AN204" i="58" s="1"/>
  <c r="AI204" i="58"/>
  <c r="AJ204" i="58"/>
  <c r="AC204" i="58"/>
  <c r="AK204" i="58"/>
  <c r="AD204" i="58"/>
  <c r="AR204" i="58" s="1"/>
  <c r="AE204" i="58"/>
  <c r="Z216" i="46"/>
  <c r="E216" i="46" s="1"/>
  <c r="G216" i="46"/>
  <c r="U215" i="46"/>
  <c r="AA215" i="46" s="1"/>
  <c r="H216" i="46"/>
  <c r="J216" i="46"/>
  <c r="V216" i="46"/>
  <c r="W216" i="46" s="1"/>
  <c r="X216" i="46"/>
  <c r="A217" i="46"/>
  <c r="K216" i="46"/>
  <c r="M216" i="46"/>
  <c r="Q216" i="46" s="1"/>
  <c r="N216" i="46"/>
  <c r="R216" i="46" s="1"/>
  <c r="Y204" i="55"/>
  <c r="F204" i="55" s="1"/>
  <c r="D206" i="55"/>
  <c r="B207" i="55"/>
  <c r="U205" i="47"/>
  <c r="AA205" i="47" s="1"/>
  <c r="H206" i="47"/>
  <c r="J206" i="47"/>
  <c r="V206" i="47"/>
  <c r="W206" i="47" s="1"/>
  <c r="Y206" i="47" s="1"/>
  <c r="M206" i="47"/>
  <c r="Q206" i="47" s="1"/>
  <c r="X206" i="47"/>
  <c r="N206" i="47"/>
  <c r="R206" i="47" s="1"/>
  <c r="G206" i="47"/>
  <c r="A207" i="47"/>
  <c r="Z206" i="47"/>
  <c r="E206" i="47" s="1"/>
  <c r="K206" i="47"/>
  <c r="AS203" i="55"/>
  <c r="AU203" i="55" s="1"/>
  <c r="AW203" i="55" s="1"/>
  <c r="AI203" i="56"/>
  <c r="AT203" i="56" s="1"/>
  <c r="AC203" i="56"/>
  <c r="AD203" i="56"/>
  <c r="AM203" i="56" s="1"/>
  <c r="AE203" i="56"/>
  <c r="AF203" i="56"/>
  <c r="AS203" i="56" s="1"/>
  <c r="AG203" i="56"/>
  <c r="AN203" i="56" s="1"/>
  <c r="AH203" i="56"/>
  <c r="AK203" i="56"/>
  <c r="AY203" i="56" s="1"/>
  <c r="AJ203" i="56"/>
  <c r="AO203" i="56" s="1"/>
  <c r="M209" i="54"/>
  <c r="E209" i="54" s="1"/>
  <c r="A210" i="54"/>
  <c r="H208" i="54"/>
  <c r="N208" i="54" s="1"/>
  <c r="K209" i="54"/>
  <c r="I209" i="54"/>
  <c r="J209" i="54" s="1"/>
  <c r="Z205" i="57"/>
  <c r="E205" i="57" s="1"/>
  <c r="G205" i="57"/>
  <c r="J205" i="57"/>
  <c r="V205" i="57"/>
  <c r="W205" i="57" s="1"/>
  <c r="N205" i="57"/>
  <c r="U204" i="57"/>
  <c r="AA204" i="57" s="1"/>
  <c r="X205" i="57"/>
  <c r="A206" i="57"/>
  <c r="H205" i="57"/>
  <c r="K205" i="57"/>
  <c r="M205" i="57"/>
  <c r="Q205" i="57" s="1"/>
  <c r="AO213" i="46"/>
  <c r="AP213" i="46" s="1"/>
  <c r="AF204" i="55" l="1"/>
  <c r="AG204" i="55"/>
  <c r="AN204" i="55" s="1"/>
  <c r="AH204" i="55"/>
  <c r="AI204" i="55"/>
  <c r="AJ204" i="55"/>
  <c r="AE204" i="55"/>
  <c r="AC204" i="55"/>
  <c r="AR204" i="55" s="1"/>
  <c r="AD204" i="55"/>
  <c r="AK204" i="55"/>
  <c r="AY204" i="55" s="1"/>
  <c r="AE205" i="58"/>
  <c r="AF205" i="58"/>
  <c r="AG205" i="58"/>
  <c r="AH205" i="58"/>
  <c r="AN205" i="58" s="1"/>
  <c r="AI205" i="58"/>
  <c r="AJ205" i="58"/>
  <c r="AT205" i="58" s="1"/>
  <c r="AC205" i="58"/>
  <c r="AK205" i="58"/>
  <c r="AD205" i="58"/>
  <c r="AR205" i="58" s="1"/>
  <c r="AD206" i="58"/>
  <c r="AE206" i="58"/>
  <c r="AF206" i="58"/>
  <c r="AG206" i="58"/>
  <c r="AH206" i="58"/>
  <c r="AN206" i="58" s="1"/>
  <c r="AI206" i="58"/>
  <c r="AJ206" i="58"/>
  <c r="AT206" i="58" s="1"/>
  <c r="AC206" i="58"/>
  <c r="AK206" i="58"/>
  <c r="R205" i="57"/>
  <c r="AP203" i="56"/>
  <c r="Y205" i="57"/>
  <c r="F209" i="54"/>
  <c r="P209" i="54" s="1"/>
  <c r="AR203" i="56"/>
  <c r="AU203" i="56" s="1"/>
  <c r="AT204" i="58"/>
  <c r="D210" i="56"/>
  <c r="B211" i="56"/>
  <c r="B208" i="54"/>
  <c r="D207" i="54"/>
  <c r="K206" i="56"/>
  <c r="A207" i="56"/>
  <c r="J206" i="56"/>
  <c r="X206" i="56"/>
  <c r="M206" i="56"/>
  <c r="Q206" i="56" s="1"/>
  <c r="U205" i="56"/>
  <c r="AA205" i="56" s="1"/>
  <c r="N206" i="56"/>
  <c r="G206" i="56"/>
  <c r="V206" i="56"/>
  <c r="W206" i="56" s="1"/>
  <c r="H206" i="56"/>
  <c r="Z206" i="56"/>
  <c r="E206" i="56" s="1"/>
  <c r="AM214" i="46"/>
  <c r="AP214" i="46" s="1"/>
  <c r="AT203" i="57"/>
  <c r="AD205" i="47"/>
  <c r="AE205" i="47"/>
  <c r="AM205" i="47" s="1"/>
  <c r="AF205" i="47"/>
  <c r="AH205" i="47"/>
  <c r="AN205" i="47" s="1"/>
  <c r="AI205" i="47"/>
  <c r="AC205" i="47"/>
  <c r="AK205" i="47"/>
  <c r="AG205" i="47"/>
  <c r="AJ205" i="47"/>
  <c r="J206" i="55"/>
  <c r="V206" i="55"/>
  <c r="W206" i="55" s="1"/>
  <c r="K206" i="55"/>
  <c r="A207" i="55"/>
  <c r="M206" i="55"/>
  <c r="Q206" i="55" s="1"/>
  <c r="X206" i="55"/>
  <c r="N206" i="55"/>
  <c r="U205" i="55"/>
  <c r="AA205" i="55" s="1"/>
  <c r="H206" i="55"/>
  <c r="G206" i="55"/>
  <c r="Z206" i="55"/>
  <c r="E206" i="55" s="1"/>
  <c r="S209" i="58"/>
  <c r="I210" i="58"/>
  <c r="S207" i="57"/>
  <c r="I208" i="57"/>
  <c r="AU214" i="46"/>
  <c r="F205" i="57"/>
  <c r="AS204" i="58"/>
  <c r="AU204" i="58" s="1"/>
  <c r="Q205" i="56"/>
  <c r="B208" i="46"/>
  <c r="D207" i="46"/>
  <c r="AO214" i="46"/>
  <c r="AR203" i="57"/>
  <c r="AU203" i="57" s="1"/>
  <c r="N206" i="57"/>
  <c r="Z206" i="57"/>
  <c r="E206" i="57" s="1"/>
  <c r="U205" i="57"/>
  <c r="AA205" i="57" s="1"/>
  <c r="H206" i="57"/>
  <c r="M206" i="57"/>
  <c r="X206" i="57"/>
  <c r="A207" i="57"/>
  <c r="G206" i="57"/>
  <c r="J206" i="57"/>
  <c r="K206" i="57"/>
  <c r="V206" i="57"/>
  <c r="W206" i="57" s="1"/>
  <c r="L209" i="54"/>
  <c r="F206" i="47"/>
  <c r="Z217" i="46"/>
  <c r="E217" i="46" s="1"/>
  <c r="G217" i="46"/>
  <c r="U216" i="46"/>
  <c r="AA216" i="46" s="1"/>
  <c r="H217" i="46"/>
  <c r="J217" i="46"/>
  <c r="V217" i="46"/>
  <c r="W217" i="46" s="1"/>
  <c r="X217" i="46"/>
  <c r="A218" i="46"/>
  <c r="K217" i="46"/>
  <c r="M217" i="46"/>
  <c r="N217" i="46"/>
  <c r="R217" i="46" s="1"/>
  <c r="AM204" i="58"/>
  <c r="AI215" i="46"/>
  <c r="AT215" i="46" s="1"/>
  <c r="AJ215" i="46"/>
  <c r="AC215" i="46"/>
  <c r="AR215" i="46" s="1"/>
  <c r="AK215" i="46"/>
  <c r="AD215" i="46"/>
  <c r="AM215" i="46" s="1"/>
  <c r="AE215" i="46"/>
  <c r="AG215" i="46"/>
  <c r="AF215" i="46"/>
  <c r="AS215" i="46" s="1"/>
  <c r="AH215" i="46"/>
  <c r="Y205" i="55"/>
  <c r="F205" i="55" s="1"/>
  <c r="Q206" i="58"/>
  <c r="I210" i="47"/>
  <c r="S209" i="47"/>
  <c r="AW203" i="47"/>
  <c r="AO203" i="57"/>
  <c r="AY203" i="57"/>
  <c r="AS204" i="47"/>
  <c r="AU204" i="47" s="1"/>
  <c r="AW204" i="47" s="1"/>
  <c r="G207" i="47"/>
  <c r="U206" i="47"/>
  <c r="AA206" i="47" s="1"/>
  <c r="H207" i="47"/>
  <c r="K207" i="47"/>
  <c r="A208" i="47"/>
  <c r="Z207" i="47"/>
  <c r="E207" i="47" s="1"/>
  <c r="F207" i="47" s="1"/>
  <c r="M207" i="47"/>
  <c r="Q207" i="47" s="1"/>
  <c r="N207" i="47"/>
  <c r="X207" i="47"/>
  <c r="V207" i="47"/>
  <c r="W207" i="47" s="1"/>
  <c r="Y207" i="47" s="1"/>
  <c r="J207" i="47"/>
  <c r="AH204" i="56"/>
  <c r="AG204" i="56"/>
  <c r="AN204" i="56" s="1"/>
  <c r="AI204" i="56"/>
  <c r="AT204" i="56" s="1"/>
  <c r="AJ204" i="56"/>
  <c r="AK204" i="56"/>
  <c r="AY204" i="56" s="1"/>
  <c r="AC204" i="56"/>
  <c r="AR204" i="56" s="1"/>
  <c r="AD204" i="56"/>
  <c r="AM204" i="56" s="1"/>
  <c r="AF204" i="56"/>
  <c r="AE204" i="56"/>
  <c r="U206" i="58"/>
  <c r="AA206" i="58" s="1"/>
  <c r="H207" i="58"/>
  <c r="J207" i="58"/>
  <c r="V207" i="58"/>
  <c r="W207" i="58" s="1"/>
  <c r="Y207" i="58" s="1"/>
  <c r="K207" i="58"/>
  <c r="A208" i="58"/>
  <c r="M207" i="58"/>
  <c r="X207" i="58"/>
  <c r="N207" i="58"/>
  <c r="Z207" i="58"/>
  <c r="E207" i="58" s="1"/>
  <c r="F207" i="58" s="1"/>
  <c r="G207" i="58"/>
  <c r="AW202" i="57"/>
  <c r="D207" i="55"/>
  <c r="B208" i="55"/>
  <c r="Y216" i="46"/>
  <c r="F216" i="46" s="1"/>
  <c r="AO204" i="58"/>
  <c r="AY204" i="58"/>
  <c r="AW213" i="46"/>
  <c r="S208" i="55"/>
  <c r="I209" i="55"/>
  <c r="Y205" i="56"/>
  <c r="F205" i="56" s="1"/>
  <c r="AW201" i="57"/>
  <c r="AN203" i="57"/>
  <c r="AM204" i="47"/>
  <c r="AP204" i="47" s="1"/>
  <c r="AJ204" i="57"/>
  <c r="AC204" i="57"/>
  <c r="AK204" i="57"/>
  <c r="AE204" i="57"/>
  <c r="AM204" i="57" s="1"/>
  <c r="AF204" i="57"/>
  <c r="AI204" i="57"/>
  <c r="AD204" i="57"/>
  <c r="AG204" i="57"/>
  <c r="AH204" i="57"/>
  <c r="AN204" i="57" s="1"/>
  <c r="A211" i="54"/>
  <c r="I210" i="54"/>
  <c r="J210" i="54" s="1"/>
  <c r="M210" i="54"/>
  <c r="E210" i="54" s="1"/>
  <c r="H209" i="54"/>
  <c r="N209" i="54" s="1"/>
  <c r="K210" i="54"/>
  <c r="I208" i="56"/>
  <c r="S207" i="56"/>
  <c r="AP203" i="57"/>
  <c r="AY204" i="47"/>
  <c r="AO204" i="47"/>
  <c r="AI216" i="46" l="1"/>
  <c r="AJ216" i="46"/>
  <c r="AO216" i="46" s="1"/>
  <c r="AC216" i="46"/>
  <c r="AK216" i="46"/>
  <c r="AD216" i="46"/>
  <c r="AE216" i="46"/>
  <c r="AG216" i="46"/>
  <c r="AF216" i="46"/>
  <c r="AS216" i="46" s="1"/>
  <c r="AH216" i="46"/>
  <c r="AG205" i="56"/>
  <c r="AN205" i="56" s="1"/>
  <c r="AC205" i="56"/>
  <c r="AD205" i="56"/>
  <c r="AE205" i="56"/>
  <c r="AF205" i="56"/>
  <c r="AS205" i="56" s="1"/>
  <c r="AH205" i="56"/>
  <c r="AI205" i="56"/>
  <c r="AK205" i="56"/>
  <c r="AY205" i="56" s="1"/>
  <c r="AJ205" i="56"/>
  <c r="AO205" i="56" s="1"/>
  <c r="AE205" i="55"/>
  <c r="AF205" i="55"/>
  <c r="AS205" i="55" s="1"/>
  <c r="AG205" i="55"/>
  <c r="AH205" i="55"/>
  <c r="AI205" i="55"/>
  <c r="AD205" i="55"/>
  <c r="AM205" i="55" s="1"/>
  <c r="AC205" i="55"/>
  <c r="AJ205" i="55"/>
  <c r="AO205" i="55" s="1"/>
  <c r="AK205" i="55"/>
  <c r="AC207" i="58"/>
  <c r="AK207" i="58"/>
  <c r="AD207" i="58"/>
  <c r="AR207" i="58" s="1"/>
  <c r="AE207" i="58"/>
  <c r="AF207" i="58"/>
  <c r="AG207" i="58"/>
  <c r="AH207" i="58"/>
  <c r="AN207" i="58" s="1"/>
  <c r="AI207" i="58"/>
  <c r="AJ207" i="58"/>
  <c r="AT207" i="58" s="1"/>
  <c r="B209" i="55"/>
  <c r="D208" i="55"/>
  <c r="F210" i="54"/>
  <c r="P210" i="54" s="1"/>
  <c r="S209" i="55"/>
  <c r="I210" i="55"/>
  <c r="L210" i="54"/>
  <c r="AY204" i="57"/>
  <c r="AO204" i="57"/>
  <c r="AP204" i="57" s="1"/>
  <c r="AO204" i="56"/>
  <c r="R207" i="47"/>
  <c r="AO215" i="46"/>
  <c r="Y217" i="46"/>
  <c r="Y206" i="57"/>
  <c r="U206" i="55"/>
  <c r="AA206" i="55" s="1"/>
  <c r="H207" i="55"/>
  <c r="J207" i="55"/>
  <c r="V207" i="55"/>
  <c r="W207" i="55" s="1"/>
  <c r="K207" i="55"/>
  <c r="A208" i="55"/>
  <c r="M207" i="55"/>
  <c r="X207" i="55"/>
  <c r="G207" i="55"/>
  <c r="N207" i="55"/>
  <c r="Z207" i="55"/>
  <c r="E207" i="55" s="1"/>
  <c r="AW203" i="56"/>
  <c r="AM204" i="55"/>
  <c r="H210" i="54"/>
  <c r="N210" i="54" s="1"/>
  <c r="K211" i="54"/>
  <c r="A212" i="54"/>
  <c r="I211" i="54"/>
  <c r="J211" i="54" s="1"/>
  <c r="L211" i="54" s="1"/>
  <c r="M211" i="54"/>
  <c r="E211" i="54" s="1"/>
  <c r="F211" i="54" s="1"/>
  <c r="P211" i="54" s="1"/>
  <c r="AT204" i="57"/>
  <c r="AC207" i="47"/>
  <c r="AK207" i="47"/>
  <c r="AD207" i="47"/>
  <c r="AR207" i="47" s="1"/>
  <c r="AF207" i="47"/>
  <c r="AI207" i="47"/>
  <c r="AH207" i="47"/>
  <c r="AN207" i="47" s="1"/>
  <c r="AJ207" i="47"/>
  <c r="AT207" i="47" s="1"/>
  <c r="AG207" i="47"/>
  <c r="AE207" i="47"/>
  <c r="AM207" i="47" s="1"/>
  <c r="AP204" i="58"/>
  <c r="AW204" i="58" s="1"/>
  <c r="R206" i="57"/>
  <c r="Y206" i="55"/>
  <c r="F206" i="55" s="1"/>
  <c r="Y206" i="56"/>
  <c r="F206" i="56" s="1"/>
  <c r="AS206" i="58"/>
  <c r="R207" i="58"/>
  <c r="AS204" i="57"/>
  <c r="G208" i="47"/>
  <c r="U207" i="47"/>
  <c r="AA207" i="47" s="1"/>
  <c r="H208" i="47"/>
  <c r="J208" i="47"/>
  <c r="V208" i="47"/>
  <c r="W208" i="47" s="1"/>
  <c r="N208" i="47"/>
  <c r="X208" i="47"/>
  <c r="Z208" i="47"/>
  <c r="E208" i="47" s="1"/>
  <c r="K208" i="47"/>
  <c r="A209" i="47"/>
  <c r="M208" i="47"/>
  <c r="Q208" i="47" s="1"/>
  <c r="AW203" i="57"/>
  <c r="AI205" i="57"/>
  <c r="AJ205" i="57"/>
  <c r="AT205" i="57" s="1"/>
  <c r="AD205" i="57"/>
  <c r="AR205" i="57" s="1"/>
  <c r="AE205" i="57"/>
  <c r="AH205" i="57"/>
  <c r="AN205" i="57" s="1"/>
  <c r="AC205" i="57"/>
  <c r="AF205" i="57"/>
  <c r="AG205" i="57"/>
  <c r="AK205" i="57"/>
  <c r="AO204" i="55"/>
  <c r="AN215" i="46"/>
  <c r="I209" i="56"/>
  <c r="S208" i="56"/>
  <c r="AR204" i="57"/>
  <c r="AU204" i="57" s="1"/>
  <c r="Q207" i="58"/>
  <c r="AS204" i="56"/>
  <c r="AU204" i="56" s="1"/>
  <c r="AW204" i="56" s="1"/>
  <c r="Q217" i="46"/>
  <c r="M207" i="57"/>
  <c r="X207" i="57"/>
  <c r="N207" i="57"/>
  <c r="G207" i="57"/>
  <c r="U206" i="57"/>
  <c r="AA206" i="57" s="1"/>
  <c r="H207" i="57"/>
  <c r="K207" i="57"/>
  <c r="A208" i="57"/>
  <c r="Z207" i="57"/>
  <c r="E207" i="57" s="1"/>
  <c r="J207" i="57"/>
  <c r="V207" i="57"/>
  <c r="W207" i="57" s="1"/>
  <c r="AW214" i="46"/>
  <c r="AT205" i="47"/>
  <c r="AR205" i="47"/>
  <c r="R206" i="56"/>
  <c r="B209" i="54"/>
  <c r="D208" i="54"/>
  <c r="AM206" i="58"/>
  <c r="AP206" i="58" s="1"/>
  <c r="AS205" i="58"/>
  <c r="AT204" i="55"/>
  <c r="F206" i="57"/>
  <c r="G208" i="58"/>
  <c r="U207" i="58"/>
  <c r="AA207" i="58" s="1"/>
  <c r="H208" i="58"/>
  <c r="J208" i="58"/>
  <c r="V208" i="58"/>
  <c r="W208" i="58" s="1"/>
  <c r="Y208" i="58" s="1"/>
  <c r="K208" i="58"/>
  <c r="A209" i="58"/>
  <c r="M208" i="58"/>
  <c r="X208" i="58"/>
  <c r="N208" i="58"/>
  <c r="Z208" i="58"/>
  <c r="E208" i="58" s="1"/>
  <c r="F208" i="58" s="1"/>
  <c r="AP204" i="56"/>
  <c r="AP215" i="46"/>
  <c r="F217" i="46"/>
  <c r="I209" i="57"/>
  <c r="S208" i="57"/>
  <c r="R206" i="55"/>
  <c r="AS205" i="47"/>
  <c r="B212" i="56"/>
  <c r="D211" i="56"/>
  <c r="AY206" i="58"/>
  <c r="AO206" i="58"/>
  <c r="AR206" i="58"/>
  <c r="AU206" i="58" s="1"/>
  <c r="AW206" i="58" s="1"/>
  <c r="S210" i="47"/>
  <c r="I211" i="47"/>
  <c r="AY215" i="46"/>
  <c r="Z218" i="46"/>
  <c r="E218" i="46" s="1"/>
  <c r="G218" i="46"/>
  <c r="U217" i="46"/>
  <c r="AA217" i="46" s="1"/>
  <c r="H218" i="46"/>
  <c r="J218" i="46"/>
  <c r="V218" i="46"/>
  <c r="W218" i="46" s="1"/>
  <c r="X218" i="46"/>
  <c r="A219" i="46"/>
  <c r="K218" i="46"/>
  <c r="M218" i="46"/>
  <c r="Q218" i="46" s="1"/>
  <c r="N218" i="46"/>
  <c r="AC206" i="47"/>
  <c r="AK206" i="47"/>
  <c r="AD206" i="47"/>
  <c r="AE206" i="47"/>
  <c r="AM206" i="47" s="1"/>
  <c r="AG206" i="47"/>
  <c r="AS206" i="47" s="1"/>
  <c r="AJ206" i="47"/>
  <c r="AI206" i="47"/>
  <c r="AH206" i="47"/>
  <c r="AF206" i="47"/>
  <c r="Q206" i="57"/>
  <c r="B209" i="46"/>
  <c r="D208" i="46"/>
  <c r="AY205" i="47"/>
  <c r="AO205" i="47"/>
  <c r="AP205" i="47" s="1"/>
  <c r="AU205" i="58"/>
  <c r="AM205" i="58"/>
  <c r="J207" i="56"/>
  <c r="V207" i="56"/>
  <c r="W207" i="56" s="1"/>
  <c r="A208" i="56"/>
  <c r="G207" i="56"/>
  <c r="H207" i="56"/>
  <c r="K207" i="56"/>
  <c r="X207" i="56"/>
  <c r="M207" i="56"/>
  <c r="U206" i="56"/>
  <c r="AA206" i="56" s="1"/>
  <c r="Z207" i="56"/>
  <c r="E207" i="56" s="1"/>
  <c r="N207" i="56"/>
  <c r="AU215" i="46"/>
  <c r="AW215" i="46" s="1"/>
  <c r="S210" i="58"/>
  <c r="I211" i="58"/>
  <c r="AY205" i="58"/>
  <c r="AO205" i="58"/>
  <c r="AS204" i="55"/>
  <c r="AU204" i="55" s="1"/>
  <c r="AF206" i="56" l="1"/>
  <c r="AS206" i="56" s="1"/>
  <c r="AH206" i="56"/>
  <c r="AI206" i="56"/>
  <c r="AT206" i="56" s="1"/>
  <c r="AJ206" i="56"/>
  <c r="AK206" i="56"/>
  <c r="AC206" i="56"/>
  <c r="AD206" i="56"/>
  <c r="AM206" i="56" s="1"/>
  <c r="AG206" i="56"/>
  <c r="AE206" i="56"/>
  <c r="AD206" i="55"/>
  <c r="AM206" i="55" s="1"/>
  <c r="AE206" i="55"/>
  <c r="AF206" i="55"/>
  <c r="AS206" i="55" s="1"/>
  <c r="AG206" i="55"/>
  <c r="AH206" i="55"/>
  <c r="AC206" i="55"/>
  <c r="AR206" i="55" s="1"/>
  <c r="AK206" i="55"/>
  <c r="AI206" i="55"/>
  <c r="AJ206" i="55"/>
  <c r="AO206" i="55" s="1"/>
  <c r="K208" i="57"/>
  <c r="A209" i="57"/>
  <c r="Z208" i="57"/>
  <c r="E208" i="57" s="1"/>
  <c r="G208" i="57"/>
  <c r="J208" i="57"/>
  <c r="V208" i="57"/>
  <c r="W208" i="57" s="1"/>
  <c r="N208" i="57"/>
  <c r="R208" i="57" s="1"/>
  <c r="X208" i="57"/>
  <c r="H208" i="57"/>
  <c r="U207" i="57"/>
  <c r="AA207" i="57" s="1"/>
  <c r="M208" i="57"/>
  <c r="AW205" i="58"/>
  <c r="S211" i="58"/>
  <c r="I212" i="58"/>
  <c r="AT206" i="47"/>
  <c r="Q207" i="57"/>
  <c r="AM205" i="57"/>
  <c r="AS207" i="47"/>
  <c r="Y207" i="55"/>
  <c r="AM207" i="58"/>
  <c r="AP207" i="58" s="1"/>
  <c r="AT205" i="55"/>
  <c r="AN216" i="46"/>
  <c r="I212" i="47"/>
  <c r="S211" i="47"/>
  <c r="R208" i="58"/>
  <c r="R208" i="47"/>
  <c r="R207" i="55"/>
  <c r="AY207" i="58"/>
  <c r="AO207" i="58"/>
  <c r="AN205" i="55"/>
  <c r="AM216" i="46"/>
  <c r="AP216" i="46" s="1"/>
  <c r="AP206" i="47"/>
  <c r="K208" i="56"/>
  <c r="X208" i="56"/>
  <c r="M208" i="56"/>
  <c r="U207" i="56"/>
  <c r="AA207" i="56" s="1"/>
  <c r="N208" i="56"/>
  <c r="A209" i="56"/>
  <c r="G208" i="56"/>
  <c r="J208" i="56"/>
  <c r="H208" i="56"/>
  <c r="V208" i="56"/>
  <c r="W208" i="56" s="1"/>
  <c r="Y208" i="56" s="1"/>
  <c r="Z208" i="56"/>
  <c r="E208" i="56" s="1"/>
  <c r="F208" i="56" s="1"/>
  <c r="AR206" i="47"/>
  <c r="AU205" i="47"/>
  <c r="AW205" i="47" s="1"/>
  <c r="AY205" i="57"/>
  <c r="AO205" i="57"/>
  <c r="Y208" i="47"/>
  <c r="F208" i="47" s="1"/>
  <c r="M212" i="54"/>
  <c r="E212" i="54" s="1"/>
  <c r="H211" i="54"/>
  <c r="N211" i="54" s="1"/>
  <c r="K212" i="54"/>
  <c r="I212" i="54"/>
  <c r="J212" i="54" s="1"/>
  <c r="A213" i="54"/>
  <c r="AM205" i="56"/>
  <c r="AP205" i="56" s="1"/>
  <c r="AY216" i="46"/>
  <c r="AJ208" i="58"/>
  <c r="AT208" i="58" s="1"/>
  <c r="AC208" i="58"/>
  <c r="AK208" i="58"/>
  <c r="AD208" i="58"/>
  <c r="AR208" i="58" s="1"/>
  <c r="AE208" i="58"/>
  <c r="AF208" i="58"/>
  <c r="AG208" i="58"/>
  <c r="AH208" i="58"/>
  <c r="AN208" i="58" s="1"/>
  <c r="AI208" i="58"/>
  <c r="F207" i="55"/>
  <c r="D209" i="55"/>
  <c r="B210" i="55"/>
  <c r="R207" i="56"/>
  <c r="B210" i="46"/>
  <c r="D209" i="46"/>
  <c r="Y218" i="46"/>
  <c r="F218" i="46" s="1"/>
  <c r="F207" i="56"/>
  <c r="Y207" i="56"/>
  <c r="AY206" i="47"/>
  <c r="AO206" i="47"/>
  <c r="Q208" i="58"/>
  <c r="AH206" i="57"/>
  <c r="AN206" i="57" s="1"/>
  <c r="AI206" i="57"/>
  <c r="AC206" i="57"/>
  <c r="AK206" i="57"/>
  <c r="AD206" i="57"/>
  <c r="AG206" i="57"/>
  <c r="AS206" i="57" s="1"/>
  <c r="AE206" i="57"/>
  <c r="AM206" i="57" s="1"/>
  <c r="AF206" i="57"/>
  <c r="AJ206" i="57"/>
  <c r="AT206" i="57" s="1"/>
  <c r="AW204" i="57"/>
  <c r="AS205" i="57"/>
  <c r="S210" i="55"/>
  <c r="I211" i="55"/>
  <c r="AY205" i="55"/>
  <c r="AR205" i="56"/>
  <c r="AR216" i="46"/>
  <c r="D212" i="56"/>
  <c r="B213" i="56"/>
  <c r="D209" i="54"/>
  <c r="B210" i="54"/>
  <c r="I210" i="57"/>
  <c r="S209" i="57"/>
  <c r="Z209" i="58"/>
  <c r="E209" i="58" s="1"/>
  <c r="G209" i="58"/>
  <c r="U208" i="58"/>
  <c r="AA208" i="58" s="1"/>
  <c r="H209" i="58"/>
  <c r="J209" i="58"/>
  <c r="V209" i="58"/>
  <c r="W209" i="58" s="1"/>
  <c r="Y209" i="58" s="1"/>
  <c r="K209" i="58"/>
  <c r="A210" i="58"/>
  <c r="M209" i="58"/>
  <c r="Q209" i="58" s="1"/>
  <c r="X209" i="58"/>
  <c r="N209" i="58"/>
  <c r="R209" i="58" s="1"/>
  <c r="AU207" i="47"/>
  <c r="Q207" i="55"/>
  <c r="AU205" i="57"/>
  <c r="Q207" i="56"/>
  <c r="AP205" i="58"/>
  <c r="AN206" i="47"/>
  <c r="R218" i="46"/>
  <c r="AI217" i="46"/>
  <c r="AT217" i="46" s="1"/>
  <c r="AJ217" i="46"/>
  <c r="AC217" i="46"/>
  <c r="AR217" i="46" s="1"/>
  <c r="AK217" i="46"/>
  <c r="AY217" i="46" s="1"/>
  <c r="AD217" i="46"/>
  <c r="AM217" i="46" s="1"/>
  <c r="AE217" i="46"/>
  <c r="AG217" i="46"/>
  <c r="AN217" i="46" s="1"/>
  <c r="AF217" i="46"/>
  <c r="AH217" i="46"/>
  <c r="Y207" i="57"/>
  <c r="F207" i="57" s="1"/>
  <c r="R207" i="57"/>
  <c r="S209" i="56"/>
  <c r="I210" i="56"/>
  <c r="Z209" i="47"/>
  <c r="E209" i="47" s="1"/>
  <c r="G209" i="47"/>
  <c r="M209" i="47"/>
  <c r="X209" i="47"/>
  <c r="K209" i="47"/>
  <c r="A210" i="47"/>
  <c r="N209" i="47"/>
  <c r="R209" i="47" s="1"/>
  <c r="V209" i="47"/>
  <c r="W209" i="47" s="1"/>
  <c r="H209" i="47"/>
  <c r="J209" i="47"/>
  <c r="U208" i="47"/>
  <c r="AA208" i="47" s="1"/>
  <c r="AO207" i="47"/>
  <c r="AY207" i="47"/>
  <c r="AP204" i="55"/>
  <c r="AW204" i="55" s="1"/>
  <c r="G208" i="55"/>
  <c r="U207" i="55"/>
  <c r="AA207" i="55" s="1"/>
  <c r="H208" i="55"/>
  <c r="J208" i="55"/>
  <c r="V208" i="55"/>
  <c r="W208" i="55" s="1"/>
  <c r="K208" i="55"/>
  <c r="A209" i="55"/>
  <c r="M208" i="55"/>
  <c r="N208" i="55"/>
  <c r="R208" i="55" s="1"/>
  <c r="X208" i="55"/>
  <c r="Z208" i="55"/>
  <c r="E208" i="55" s="1"/>
  <c r="AS207" i="58"/>
  <c r="AU207" i="58" s="1"/>
  <c r="AW207" i="58" s="1"/>
  <c r="AR205" i="55"/>
  <c r="AU205" i="55" s="1"/>
  <c r="AT216" i="46"/>
  <c r="Z219" i="46"/>
  <c r="E219" i="46" s="1"/>
  <c r="G219" i="46"/>
  <c r="U218" i="46"/>
  <c r="AA218" i="46" s="1"/>
  <c r="H219" i="46"/>
  <c r="J219" i="46"/>
  <c r="V219" i="46"/>
  <c r="W219" i="46" s="1"/>
  <c r="Y219" i="46" s="1"/>
  <c r="X219" i="46"/>
  <c r="A220" i="46"/>
  <c r="K219" i="46"/>
  <c r="M219" i="46"/>
  <c r="Q219" i="46" s="1"/>
  <c r="N219" i="46"/>
  <c r="R219" i="46" s="1"/>
  <c r="AP207" i="47"/>
  <c r="AP205" i="55"/>
  <c r="AT205" i="56"/>
  <c r="AJ208" i="47" l="1"/>
  <c r="AT208" i="47" s="1"/>
  <c r="AC208" i="47"/>
  <c r="AK208" i="47"/>
  <c r="AE208" i="47"/>
  <c r="AH208" i="47"/>
  <c r="AF208" i="47"/>
  <c r="AG208" i="47"/>
  <c r="AS208" i="47" s="1"/>
  <c r="AI208" i="47"/>
  <c r="AD208" i="47"/>
  <c r="AI218" i="46"/>
  <c r="AT218" i="46" s="1"/>
  <c r="AJ218" i="46"/>
  <c r="AO218" i="46" s="1"/>
  <c r="AC218" i="46"/>
  <c r="AR218" i="46" s="1"/>
  <c r="AK218" i="46"/>
  <c r="AD218" i="46"/>
  <c r="AE218" i="46"/>
  <c r="AG218" i="46"/>
  <c r="AF218" i="46"/>
  <c r="AS218" i="46" s="1"/>
  <c r="AH218" i="46"/>
  <c r="AG207" i="57"/>
  <c r="AJ207" i="57"/>
  <c r="AC207" i="57"/>
  <c r="AK207" i="57"/>
  <c r="AF207" i="57"/>
  <c r="AD207" i="57"/>
  <c r="AR207" i="57" s="1"/>
  <c r="AE207" i="57"/>
  <c r="AM207" i="57" s="1"/>
  <c r="AH207" i="57"/>
  <c r="AN207" i="57" s="1"/>
  <c r="AI207" i="57"/>
  <c r="AE207" i="56"/>
  <c r="AC207" i="56"/>
  <c r="AD207" i="56"/>
  <c r="AM207" i="56" s="1"/>
  <c r="AF207" i="56"/>
  <c r="AG207" i="56"/>
  <c r="AN207" i="56" s="1"/>
  <c r="AH207" i="56"/>
  <c r="AI207" i="56"/>
  <c r="AT207" i="56" s="1"/>
  <c r="AK207" i="56"/>
  <c r="AY207" i="56" s="1"/>
  <c r="AJ207" i="56"/>
  <c r="Y209" i="47"/>
  <c r="I211" i="56"/>
  <c r="S210" i="56"/>
  <c r="S210" i="57"/>
  <c r="I211" i="57"/>
  <c r="S211" i="55"/>
  <c r="I212" i="55"/>
  <c r="AR206" i="57"/>
  <c r="AU206" i="57" s="1"/>
  <c r="AC207" i="55"/>
  <c r="AR207" i="55" s="1"/>
  <c r="AK207" i="55"/>
  <c r="AD207" i="55"/>
  <c r="AM207" i="55" s="1"/>
  <c r="AE207" i="55"/>
  <c r="AF207" i="55"/>
  <c r="AS207" i="55" s="1"/>
  <c r="AG207" i="55"/>
  <c r="AJ207" i="55"/>
  <c r="AH207" i="55"/>
  <c r="AI207" i="55"/>
  <c r="AT207" i="55" s="1"/>
  <c r="AY206" i="55"/>
  <c r="AN206" i="56"/>
  <c r="N210" i="47"/>
  <c r="Z210" i="47"/>
  <c r="E210" i="47" s="1"/>
  <c r="U209" i="47"/>
  <c r="AA209" i="47" s="1"/>
  <c r="H210" i="47"/>
  <c r="K210" i="47"/>
  <c r="A211" i="47"/>
  <c r="V210" i="47"/>
  <c r="W210" i="47" s="1"/>
  <c r="X210" i="47"/>
  <c r="J210" i="47"/>
  <c r="M210" i="47"/>
  <c r="G210" i="47"/>
  <c r="AU217" i="46"/>
  <c r="S212" i="47"/>
  <c r="I213" i="47"/>
  <c r="AP205" i="57"/>
  <c r="AW205" i="57" s="1"/>
  <c r="Q208" i="57"/>
  <c r="AR206" i="56"/>
  <c r="AU206" i="56" s="1"/>
  <c r="Q208" i="55"/>
  <c r="F219" i="46"/>
  <c r="G209" i="55"/>
  <c r="U208" i="55"/>
  <c r="AA208" i="55" s="1"/>
  <c r="H209" i="55"/>
  <c r="J209" i="55"/>
  <c r="V209" i="55"/>
  <c r="W209" i="55" s="1"/>
  <c r="Y209" i="55" s="1"/>
  <c r="N209" i="55"/>
  <c r="K209" i="55"/>
  <c r="A210" i="55"/>
  <c r="M209" i="55"/>
  <c r="Q209" i="55" s="1"/>
  <c r="X209" i="55"/>
  <c r="Z209" i="55"/>
  <c r="E209" i="55" s="1"/>
  <c r="AO217" i="46"/>
  <c r="AP217" i="46" s="1"/>
  <c r="AW207" i="47"/>
  <c r="D213" i="56"/>
  <c r="B214" i="56"/>
  <c r="AS208" i="58"/>
  <c r="AU208" i="58" s="1"/>
  <c r="AW208" i="58" s="1"/>
  <c r="U208" i="56"/>
  <c r="AA208" i="56" s="1"/>
  <c r="H209" i="56"/>
  <c r="A210" i="56"/>
  <c r="G209" i="56"/>
  <c r="V209" i="56"/>
  <c r="W209" i="56" s="1"/>
  <c r="J209" i="56"/>
  <c r="K209" i="56"/>
  <c r="X209" i="56"/>
  <c r="M209" i="56"/>
  <c r="Q209" i="56" s="1"/>
  <c r="N209" i="56"/>
  <c r="Z209" i="56"/>
  <c r="E209" i="56" s="1"/>
  <c r="J209" i="57"/>
  <c r="V209" i="57"/>
  <c r="W209" i="57" s="1"/>
  <c r="N209" i="57"/>
  <c r="Z209" i="57"/>
  <c r="E209" i="57" s="1"/>
  <c r="X209" i="57"/>
  <c r="G209" i="57"/>
  <c r="U208" i="57"/>
  <c r="AA208" i="57" s="1"/>
  <c r="H209" i="57"/>
  <c r="K209" i="57"/>
  <c r="A210" i="57"/>
  <c r="M209" i="57"/>
  <c r="Q209" i="57" s="1"/>
  <c r="AN206" i="55"/>
  <c r="AP206" i="55" s="1"/>
  <c r="AY206" i="56"/>
  <c r="AY206" i="57"/>
  <c r="AO206" i="57"/>
  <c r="Z220" i="46"/>
  <c r="E220" i="46" s="1"/>
  <c r="G220" i="46"/>
  <c r="U219" i="46"/>
  <c r="AA219" i="46" s="1"/>
  <c r="H220" i="46"/>
  <c r="J220" i="46"/>
  <c r="V220" i="46"/>
  <c r="W220" i="46" s="1"/>
  <c r="Y220" i="46" s="1"/>
  <c r="X220" i="46"/>
  <c r="A221" i="46"/>
  <c r="K220" i="46"/>
  <c r="M220" i="46"/>
  <c r="N220" i="46"/>
  <c r="B211" i="46"/>
  <c r="D210" i="46"/>
  <c r="A214" i="54"/>
  <c r="I213" i="54"/>
  <c r="J213" i="54" s="1"/>
  <c r="H212" i="54"/>
  <c r="N212" i="54" s="1"/>
  <c r="K213" i="54"/>
  <c r="M213" i="54"/>
  <c r="E213" i="54" s="1"/>
  <c r="R208" i="56"/>
  <c r="AO206" i="56"/>
  <c r="AP206" i="56" s="1"/>
  <c r="B211" i="54"/>
  <c r="D210" i="54"/>
  <c r="AW205" i="55"/>
  <c r="Y208" i="55"/>
  <c r="Q209" i="47"/>
  <c r="AS217" i="46"/>
  <c r="AU216" i="46"/>
  <c r="AW216" i="46" s="1"/>
  <c r="AM208" i="58"/>
  <c r="AP208" i="58" s="1"/>
  <c r="L212" i="54"/>
  <c r="F212" i="54" s="1"/>
  <c r="P212" i="54" s="1"/>
  <c r="AU206" i="47"/>
  <c r="AW206" i="47" s="1"/>
  <c r="F209" i="58"/>
  <c r="AU205" i="56"/>
  <c r="AW205" i="56" s="1"/>
  <c r="AP206" i="57"/>
  <c r="D210" i="55"/>
  <c r="B211" i="55"/>
  <c r="AD208" i="56"/>
  <c r="AM208" i="56" s="1"/>
  <c r="AP208" i="56" s="1"/>
  <c r="AH208" i="56"/>
  <c r="AI208" i="56"/>
  <c r="AJ208" i="56"/>
  <c r="AO208" i="56" s="1"/>
  <c r="AK208" i="56"/>
  <c r="AY208" i="56" s="1"/>
  <c r="AC208" i="56"/>
  <c r="AE208" i="56"/>
  <c r="AG208" i="56"/>
  <c r="AN208" i="56" s="1"/>
  <c r="AF208" i="56"/>
  <c r="AS208" i="56" s="1"/>
  <c r="Q208" i="56"/>
  <c r="F208" i="55"/>
  <c r="F209" i="47"/>
  <c r="N210" i="58"/>
  <c r="Z210" i="58"/>
  <c r="E210" i="58" s="1"/>
  <c r="G210" i="58"/>
  <c r="U209" i="58"/>
  <c r="AA209" i="58" s="1"/>
  <c r="H210" i="58"/>
  <c r="J210" i="58"/>
  <c r="V210" i="58"/>
  <c r="W210" i="58" s="1"/>
  <c r="K210" i="58"/>
  <c r="A211" i="58"/>
  <c r="M210" i="58"/>
  <c r="X210" i="58"/>
  <c r="AY208" i="58"/>
  <c r="AO208" i="58"/>
  <c r="S212" i="58"/>
  <c r="I213" i="58"/>
  <c r="Y208" i="57"/>
  <c r="F208" i="57" s="1"/>
  <c r="AT206" i="55"/>
  <c r="AU206" i="55" s="1"/>
  <c r="AW206" i="55" l="1"/>
  <c r="AF208" i="57"/>
  <c r="AI208" i="57"/>
  <c r="AJ208" i="57"/>
  <c r="AE208" i="57"/>
  <c r="AH208" i="57"/>
  <c r="AK208" i="57"/>
  <c r="AC208" i="57"/>
  <c r="AD208" i="57"/>
  <c r="AR208" i="57" s="1"/>
  <c r="AG208" i="57"/>
  <c r="AS208" i="57" s="1"/>
  <c r="AW217" i="46"/>
  <c r="L213" i="54"/>
  <c r="AY207" i="55"/>
  <c r="AS207" i="56"/>
  <c r="AU207" i="57"/>
  <c r="AN218" i="46"/>
  <c r="AU207" i="55"/>
  <c r="S211" i="56"/>
  <c r="I212" i="56"/>
  <c r="N210" i="55"/>
  <c r="R210" i="55" s="1"/>
  <c r="G210" i="55"/>
  <c r="U209" i="55"/>
  <c r="AA209" i="55" s="1"/>
  <c r="H210" i="55"/>
  <c r="M210" i="55"/>
  <c r="X210" i="55"/>
  <c r="J210" i="55"/>
  <c r="K210" i="55"/>
  <c r="V210" i="55"/>
  <c r="W210" i="55" s="1"/>
  <c r="A211" i="55"/>
  <c r="Z210" i="55"/>
  <c r="E210" i="55" s="1"/>
  <c r="D211" i="54"/>
  <c r="B212" i="54"/>
  <c r="D214" i="56"/>
  <c r="B215" i="56"/>
  <c r="AW206" i="57"/>
  <c r="AR207" i="56"/>
  <c r="AU207" i="56" s="1"/>
  <c r="AO207" i="57"/>
  <c r="AP207" i="57" s="1"/>
  <c r="AY207" i="57"/>
  <c r="AM218" i="46"/>
  <c r="AP218" i="46" s="1"/>
  <c r="H213" i="54"/>
  <c r="N213" i="54" s="1"/>
  <c r="K214" i="54"/>
  <c r="M214" i="54"/>
  <c r="E214" i="54" s="1"/>
  <c r="I214" i="54"/>
  <c r="J214" i="54" s="1"/>
  <c r="A215" i="54"/>
  <c r="Q210" i="58"/>
  <c r="D211" i="55"/>
  <c r="B212" i="55"/>
  <c r="B212" i="46"/>
  <c r="D211" i="46"/>
  <c r="R209" i="57"/>
  <c r="R209" i="55"/>
  <c r="AW206" i="56"/>
  <c r="Q210" i="47"/>
  <c r="AO207" i="55"/>
  <c r="I213" i="55"/>
  <c r="S212" i="55"/>
  <c r="AO207" i="56"/>
  <c r="AP207" i="56" s="1"/>
  <c r="AY218" i="46"/>
  <c r="AN208" i="47"/>
  <c r="AI219" i="46"/>
  <c r="AJ219" i="46"/>
  <c r="AC219" i="46"/>
  <c r="AR219" i="46" s="1"/>
  <c r="AK219" i="46"/>
  <c r="AY219" i="46" s="1"/>
  <c r="AD219" i="46"/>
  <c r="AE219" i="46"/>
  <c r="AG219" i="46"/>
  <c r="AN219" i="46" s="1"/>
  <c r="AF219" i="46"/>
  <c r="AS219" i="46" s="1"/>
  <c r="AH219" i="46"/>
  <c r="M211" i="58"/>
  <c r="Q211" i="58" s="1"/>
  <c r="X211" i="58"/>
  <c r="N211" i="58"/>
  <c r="Z211" i="58"/>
  <c r="E211" i="58" s="1"/>
  <c r="G211" i="58"/>
  <c r="U210" i="58"/>
  <c r="AA210" i="58" s="1"/>
  <c r="H211" i="58"/>
  <c r="J211" i="58"/>
  <c r="V211" i="58"/>
  <c r="W211" i="58" s="1"/>
  <c r="K211" i="58"/>
  <c r="A212" i="58"/>
  <c r="R210" i="58"/>
  <c r="AR208" i="56"/>
  <c r="R220" i="46"/>
  <c r="M210" i="57"/>
  <c r="Q210" i="57" s="1"/>
  <c r="X210" i="57"/>
  <c r="N210" i="57"/>
  <c r="U209" i="57"/>
  <c r="AA209" i="57" s="1"/>
  <c r="H210" i="57"/>
  <c r="K210" i="57"/>
  <c r="A211" i="57"/>
  <c r="V210" i="57"/>
  <c r="W210" i="57" s="1"/>
  <c r="Y210" i="57" s="1"/>
  <c r="Z210" i="57"/>
  <c r="E210" i="57" s="1"/>
  <c r="F210" i="57" s="1"/>
  <c r="G210" i="57"/>
  <c r="J210" i="57"/>
  <c r="Y209" i="57"/>
  <c r="F209" i="57" s="1"/>
  <c r="Y209" i="56"/>
  <c r="R210" i="47"/>
  <c r="AN207" i="55"/>
  <c r="AT207" i="57"/>
  <c r="AU218" i="46"/>
  <c r="AW218" i="46" s="1"/>
  <c r="AM208" i="47"/>
  <c r="AI209" i="47"/>
  <c r="AJ209" i="47"/>
  <c r="AT209" i="47" s="1"/>
  <c r="AD209" i="47"/>
  <c r="AG209" i="47"/>
  <c r="AF209" i="47"/>
  <c r="AH209" i="47"/>
  <c r="AN209" i="47" s="1"/>
  <c r="AC209" i="47"/>
  <c r="AK209" i="47"/>
  <c r="AE209" i="47"/>
  <c r="AM209" i="47" s="1"/>
  <c r="F213" i="54"/>
  <c r="P213" i="54" s="1"/>
  <c r="Q220" i="46"/>
  <c r="S211" i="57"/>
  <c r="I212" i="57"/>
  <c r="AS207" i="57"/>
  <c r="AY208" i="47"/>
  <c r="AO208" i="47"/>
  <c r="Y210" i="58"/>
  <c r="F210" i="58" s="1"/>
  <c r="F220" i="46"/>
  <c r="F209" i="56"/>
  <c r="G210" i="56"/>
  <c r="K210" i="56"/>
  <c r="X210" i="56"/>
  <c r="U209" i="56"/>
  <c r="AA209" i="56" s="1"/>
  <c r="M210" i="56"/>
  <c r="N210" i="56"/>
  <c r="A211" i="56"/>
  <c r="H210" i="56"/>
  <c r="J210" i="56"/>
  <c r="V210" i="56"/>
  <c r="W210" i="56" s="1"/>
  <c r="Z210" i="56"/>
  <c r="E210" i="56" s="1"/>
  <c r="F209" i="55"/>
  <c r="Y210" i="47"/>
  <c r="F210" i="47" s="1"/>
  <c r="I214" i="58"/>
  <c r="S213" i="58"/>
  <c r="AJ208" i="55"/>
  <c r="AO208" i="55" s="1"/>
  <c r="AC208" i="55"/>
  <c r="AK208" i="55"/>
  <c r="AD208" i="55"/>
  <c r="AE208" i="55"/>
  <c r="AF208" i="55"/>
  <c r="AI208" i="55"/>
  <c r="AG208" i="55"/>
  <c r="AN208" i="55" s="1"/>
  <c r="AH208" i="55"/>
  <c r="AT208" i="56"/>
  <c r="AI209" i="58"/>
  <c r="AJ209" i="58"/>
  <c r="AT209" i="58" s="1"/>
  <c r="AC209" i="58"/>
  <c r="AK209" i="58"/>
  <c r="AD209" i="58"/>
  <c r="AE209" i="58"/>
  <c r="AM209" i="58" s="1"/>
  <c r="AF209" i="58"/>
  <c r="AG209" i="58"/>
  <c r="AH209" i="58"/>
  <c r="AN209" i="58" s="1"/>
  <c r="Z221" i="46"/>
  <c r="E221" i="46" s="1"/>
  <c r="F221" i="46" s="1"/>
  <c r="G221" i="46"/>
  <c r="U220" i="46"/>
  <c r="AA220" i="46" s="1"/>
  <c r="H221" i="46"/>
  <c r="J221" i="46"/>
  <c r="V221" i="46"/>
  <c r="W221" i="46" s="1"/>
  <c r="Y221" i="46" s="1"/>
  <c r="X221" i="46"/>
  <c r="K221" i="46"/>
  <c r="M221" i="46"/>
  <c r="A222" i="46"/>
  <c r="N221" i="46"/>
  <c r="R209" i="56"/>
  <c r="I214" i="47"/>
  <c r="S213" i="47"/>
  <c r="M211" i="47"/>
  <c r="X211" i="47"/>
  <c r="N211" i="47"/>
  <c r="R211" i="47" s="1"/>
  <c r="G211" i="47"/>
  <c r="J211" i="47"/>
  <c r="V211" i="47"/>
  <c r="W211" i="47" s="1"/>
  <c r="Y211" i="47" s="1"/>
  <c r="K211" i="47"/>
  <c r="A212" i="47"/>
  <c r="H211" i="47"/>
  <c r="Z211" i="47"/>
  <c r="E211" i="47" s="1"/>
  <c r="F211" i="47" s="1"/>
  <c r="U210" i="47"/>
  <c r="AA210" i="47" s="1"/>
  <c r="AP207" i="55"/>
  <c r="AR208" i="47"/>
  <c r="AU208" i="47" s="1"/>
  <c r="AE209" i="57" l="1"/>
  <c r="AM209" i="57" s="1"/>
  <c r="AH209" i="57"/>
  <c r="AI209" i="57"/>
  <c r="AD209" i="57"/>
  <c r="AC209" i="57"/>
  <c r="AF209" i="57"/>
  <c r="AG209" i="57"/>
  <c r="AS209" i="57" s="1"/>
  <c r="AJ209" i="57"/>
  <c r="AT209" i="57" s="1"/>
  <c r="AK209" i="57"/>
  <c r="AH210" i="58"/>
  <c r="AI210" i="58"/>
  <c r="AJ210" i="58"/>
  <c r="AT210" i="58" s="1"/>
  <c r="AC210" i="58"/>
  <c r="AK210" i="58"/>
  <c r="AD210" i="58"/>
  <c r="AR210" i="58" s="1"/>
  <c r="AU210" i="58" s="1"/>
  <c r="AE210" i="58"/>
  <c r="AF210" i="58"/>
  <c r="AG210" i="58"/>
  <c r="AS210" i="58" s="1"/>
  <c r="AH210" i="47"/>
  <c r="AI210" i="47"/>
  <c r="AC210" i="47"/>
  <c r="AK210" i="47"/>
  <c r="AF210" i="47"/>
  <c r="AD210" i="47"/>
  <c r="AR210" i="47" s="1"/>
  <c r="AE210" i="47"/>
  <c r="AG210" i="47"/>
  <c r="AJ210" i="47"/>
  <c r="AT210" i="47" s="1"/>
  <c r="AI209" i="55"/>
  <c r="AT209" i="55" s="1"/>
  <c r="AJ209" i="55"/>
  <c r="AC209" i="55"/>
  <c r="AR209" i="55" s="1"/>
  <c r="AK209" i="55"/>
  <c r="AY209" i="55" s="1"/>
  <c r="AD209" i="55"/>
  <c r="AM209" i="55" s="1"/>
  <c r="AE209" i="55"/>
  <c r="AH209" i="55"/>
  <c r="AF209" i="55"/>
  <c r="AG209" i="55"/>
  <c r="AW207" i="57"/>
  <c r="R210" i="56"/>
  <c r="AP209" i="47"/>
  <c r="R221" i="46"/>
  <c r="AY209" i="58"/>
  <c r="AO209" i="58"/>
  <c r="AS208" i="55"/>
  <c r="Q210" i="56"/>
  <c r="AO209" i="47"/>
  <c r="AY209" i="47"/>
  <c r="AP208" i="47"/>
  <c r="AW208" i="47" s="1"/>
  <c r="AT219" i="46"/>
  <c r="A216" i="54"/>
  <c r="K215" i="54"/>
  <c r="M215" i="54"/>
  <c r="E215" i="54" s="1"/>
  <c r="H214" i="54"/>
  <c r="N214" i="54" s="1"/>
  <c r="I215" i="54"/>
  <c r="J215" i="54" s="1"/>
  <c r="L215" i="54" s="1"/>
  <c r="AW207" i="56"/>
  <c r="M211" i="55"/>
  <c r="Q211" i="55" s="1"/>
  <c r="X211" i="55"/>
  <c r="N211" i="55"/>
  <c r="R211" i="55" s="1"/>
  <c r="G211" i="55"/>
  <c r="U210" i="55"/>
  <c r="AA210" i="55" s="1"/>
  <c r="H211" i="55"/>
  <c r="K211" i="55"/>
  <c r="A212" i="55"/>
  <c r="V211" i="55"/>
  <c r="W211" i="55" s="1"/>
  <c r="Y211" i="55" s="1"/>
  <c r="J211" i="55"/>
  <c r="Z211" i="55"/>
  <c r="E211" i="55" s="1"/>
  <c r="F211" i="55" s="1"/>
  <c r="AN208" i="57"/>
  <c r="Q221" i="46"/>
  <c r="AG211" i="47"/>
  <c r="AH211" i="47"/>
  <c r="AN211" i="47" s="1"/>
  <c r="AJ211" i="47"/>
  <c r="AT211" i="47" s="1"/>
  <c r="AE211" i="47"/>
  <c r="AM211" i="47" s="1"/>
  <c r="AD211" i="47"/>
  <c r="AF211" i="47"/>
  <c r="AK211" i="47"/>
  <c r="AC211" i="47"/>
  <c r="AI211" i="47"/>
  <c r="AY208" i="55"/>
  <c r="Y210" i="56"/>
  <c r="F210" i="56" s="1"/>
  <c r="S212" i="57"/>
  <c r="I213" i="57"/>
  <c r="U210" i="57"/>
  <c r="AA210" i="57" s="1"/>
  <c r="H211" i="57"/>
  <c r="M211" i="57"/>
  <c r="X211" i="57"/>
  <c r="G211" i="57"/>
  <c r="V211" i="57"/>
  <c r="W211" i="57" s="1"/>
  <c r="Y211" i="57" s="1"/>
  <c r="A212" i="57"/>
  <c r="J211" i="57"/>
  <c r="Z211" i="57"/>
  <c r="E211" i="57" s="1"/>
  <c r="K211" i="57"/>
  <c r="N211" i="57"/>
  <c r="R211" i="57" s="1"/>
  <c r="AU208" i="56"/>
  <c r="AW208" i="56" s="1"/>
  <c r="L214" i="54"/>
  <c r="F214" i="54" s="1"/>
  <c r="P214" i="54" s="1"/>
  <c r="Y210" i="55"/>
  <c r="F210" i="55" s="1"/>
  <c r="AM208" i="57"/>
  <c r="AD210" i="57"/>
  <c r="AG210" i="57"/>
  <c r="AS210" i="57" s="1"/>
  <c r="AH210" i="57"/>
  <c r="AC210" i="57"/>
  <c r="AK210" i="57"/>
  <c r="AF210" i="57"/>
  <c r="AI210" i="57"/>
  <c r="AJ210" i="57"/>
  <c r="AE210" i="57"/>
  <c r="AM210" i="57" s="1"/>
  <c r="AO208" i="57"/>
  <c r="AY208" i="57"/>
  <c r="AI221" i="46"/>
  <c r="AT221" i="46" s="1"/>
  <c r="AJ221" i="46"/>
  <c r="AC221" i="46"/>
  <c r="AR221" i="46" s="1"/>
  <c r="AK221" i="46"/>
  <c r="AY221" i="46" s="1"/>
  <c r="AD221" i="46"/>
  <c r="AM221" i="46" s="1"/>
  <c r="AE221" i="46"/>
  <c r="AF221" i="46"/>
  <c r="AS221" i="46" s="1"/>
  <c r="AG221" i="46"/>
  <c r="AH221" i="46"/>
  <c r="AM208" i="55"/>
  <c r="AP208" i="55" s="1"/>
  <c r="Q211" i="47"/>
  <c r="AS209" i="58"/>
  <c r="AR208" i="55"/>
  <c r="AS209" i="47"/>
  <c r="AM219" i="46"/>
  <c r="B216" i="56"/>
  <c r="D215" i="56"/>
  <c r="AT208" i="57"/>
  <c r="AU208" i="57" s="1"/>
  <c r="K212" i="47"/>
  <c r="A213" i="47"/>
  <c r="M212" i="47"/>
  <c r="X212" i="47"/>
  <c r="Z212" i="47"/>
  <c r="E212" i="47" s="1"/>
  <c r="V212" i="47"/>
  <c r="W212" i="47" s="1"/>
  <c r="Y212" i="47" s="1"/>
  <c r="G212" i="47"/>
  <c r="U211" i="47"/>
  <c r="AA211" i="47" s="1"/>
  <c r="H212" i="47"/>
  <c r="J212" i="47"/>
  <c r="N212" i="47"/>
  <c r="R212" i="47" s="1"/>
  <c r="AC209" i="56"/>
  <c r="AK209" i="56"/>
  <c r="AD209" i="56"/>
  <c r="AE209" i="56"/>
  <c r="AF209" i="56"/>
  <c r="AS209" i="56" s="1"/>
  <c r="AG209" i="56"/>
  <c r="AH209" i="56"/>
  <c r="AI209" i="56"/>
  <c r="AJ209" i="56"/>
  <c r="AO209" i="56" s="1"/>
  <c r="AR209" i="47"/>
  <c r="AU209" i="47" s="1"/>
  <c r="K212" i="58"/>
  <c r="A213" i="58"/>
  <c r="M212" i="58"/>
  <c r="X212" i="58"/>
  <c r="N212" i="58"/>
  <c r="R212" i="58" s="1"/>
  <c r="Z212" i="58"/>
  <c r="E212" i="58" s="1"/>
  <c r="G212" i="58"/>
  <c r="U211" i="58"/>
  <c r="AA211" i="58" s="1"/>
  <c r="H212" i="58"/>
  <c r="V212" i="58"/>
  <c r="W212" i="58" s="1"/>
  <c r="Y212" i="58" s="1"/>
  <c r="J212" i="58"/>
  <c r="R211" i="58"/>
  <c r="I214" i="55"/>
  <c r="S213" i="55"/>
  <c r="B213" i="46"/>
  <c r="D212" i="46"/>
  <c r="I213" i="56"/>
  <c r="S212" i="56"/>
  <c r="Z222" i="46"/>
  <c r="E222" i="46" s="1"/>
  <c r="G222" i="46"/>
  <c r="U221" i="46"/>
  <c r="AA221" i="46" s="1"/>
  <c r="H222" i="46"/>
  <c r="J222" i="46"/>
  <c r="K222" i="46"/>
  <c r="M222" i="46"/>
  <c r="Q222" i="46" s="1"/>
  <c r="A223" i="46"/>
  <c r="N222" i="46"/>
  <c r="R222" i="46" s="1"/>
  <c r="V222" i="46"/>
  <c r="W222" i="46" s="1"/>
  <c r="X222" i="46"/>
  <c r="AP209" i="58"/>
  <c r="G211" i="56"/>
  <c r="A212" i="56"/>
  <c r="H211" i="56"/>
  <c r="V211" i="56"/>
  <c r="W211" i="56" s="1"/>
  <c r="Y211" i="56" s="1"/>
  <c r="J211" i="56"/>
  <c r="K211" i="56"/>
  <c r="X211" i="56"/>
  <c r="U210" i="56"/>
  <c r="AA210" i="56" s="1"/>
  <c r="M211" i="56"/>
  <c r="N211" i="56"/>
  <c r="Z211" i="56"/>
  <c r="E211" i="56" s="1"/>
  <c r="AI220" i="46"/>
  <c r="AT220" i="46" s="1"/>
  <c r="AJ220" i="46"/>
  <c r="AO220" i="46" s="1"/>
  <c r="AC220" i="46"/>
  <c r="AR220" i="46" s="1"/>
  <c r="AK220" i="46"/>
  <c r="AD220" i="46"/>
  <c r="AE220" i="46"/>
  <c r="AG220" i="46"/>
  <c r="AF220" i="46"/>
  <c r="AS220" i="46" s="1"/>
  <c r="AH220" i="46"/>
  <c r="AU219" i="46"/>
  <c r="D212" i="55"/>
  <c r="B213" i="55"/>
  <c r="I215" i="47"/>
  <c r="S214" i="47"/>
  <c r="AR209" i="58"/>
  <c r="AT208" i="55"/>
  <c r="I215" i="58"/>
  <c r="S214" i="58"/>
  <c r="R210" i="57"/>
  <c r="Y211" i="58"/>
  <c r="F211" i="58" s="1"/>
  <c r="AO219" i="46"/>
  <c r="D212" i="54"/>
  <c r="B213" i="54"/>
  <c r="Q210" i="55"/>
  <c r="AW207" i="55"/>
  <c r="AG211" i="58" l="1"/>
  <c r="AH211" i="58"/>
  <c r="AI211" i="58"/>
  <c r="AJ211" i="58"/>
  <c r="AC211" i="58"/>
  <c r="AK211" i="58"/>
  <c r="AD211" i="58"/>
  <c r="AR211" i="58" s="1"/>
  <c r="AE211" i="58"/>
  <c r="AF211" i="58"/>
  <c r="AH210" i="55"/>
  <c r="AI210" i="55"/>
  <c r="AT210" i="55" s="1"/>
  <c r="AJ210" i="55"/>
  <c r="AC210" i="55"/>
  <c r="AK210" i="55"/>
  <c r="AD210" i="55"/>
  <c r="AM210" i="55" s="1"/>
  <c r="AG210" i="55"/>
  <c r="AN210" i="55" s="1"/>
  <c r="AE210" i="55"/>
  <c r="AF210" i="55"/>
  <c r="AS210" i="55" s="1"/>
  <c r="AJ210" i="56"/>
  <c r="AO210" i="56" s="1"/>
  <c r="AH210" i="56"/>
  <c r="AI210" i="56"/>
  <c r="AK210" i="56"/>
  <c r="AC210" i="56"/>
  <c r="AR210" i="56" s="1"/>
  <c r="AD210" i="56"/>
  <c r="AE210" i="56"/>
  <c r="AG210" i="56"/>
  <c r="AN210" i="56" s="1"/>
  <c r="AF210" i="56"/>
  <c r="AS210" i="56" s="1"/>
  <c r="S215" i="58"/>
  <c r="I216" i="58"/>
  <c r="AW219" i="46"/>
  <c r="Q212" i="58"/>
  <c r="AU208" i="55"/>
  <c r="AW208" i="55" s="1"/>
  <c r="AT210" i="57"/>
  <c r="AP208" i="57"/>
  <c r="AW208" i="57" s="1"/>
  <c r="G212" i="57"/>
  <c r="K212" i="57"/>
  <c r="A213" i="57"/>
  <c r="Z212" i="57"/>
  <c r="E212" i="57" s="1"/>
  <c r="U211" i="57"/>
  <c r="AA211" i="57" s="1"/>
  <c r="N212" i="57"/>
  <c r="V212" i="57"/>
  <c r="W212" i="57" s="1"/>
  <c r="H212" i="57"/>
  <c r="X212" i="57"/>
  <c r="M212" i="57"/>
  <c r="Q212" i="57" s="1"/>
  <c r="J212" i="57"/>
  <c r="AM210" i="58"/>
  <c r="K212" i="55"/>
  <c r="A213" i="55"/>
  <c r="M212" i="55"/>
  <c r="Q212" i="55" s="1"/>
  <c r="X212" i="55"/>
  <c r="N212" i="55"/>
  <c r="R212" i="55" s="1"/>
  <c r="G212" i="55"/>
  <c r="J212" i="55"/>
  <c r="V212" i="55"/>
  <c r="W212" i="55" s="1"/>
  <c r="U211" i="55"/>
  <c r="AA211" i="55" s="1"/>
  <c r="H212" i="55"/>
  <c r="Z212" i="55"/>
  <c r="E212" i="55" s="1"/>
  <c r="B214" i="54"/>
  <c r="D213" i="54"/>
  <c r="AM209" i="56"/>
  <c r="AU221" i="46"/>
  <c r="AO210" i="47"/>
  <c r="AY210" i="47"/>
  <c r="AY210" i="58"/>
  <c r="AO210" i="58"/>
  <c r="S213" i="56"/>
  <c r="I214" i="56"/>
  <c r="AN220" i="46"/>
  <c r="R211" i="56"/>
  <c r="N212" i="56"/>
  <c r="K212" i="56"/>
  <c r="X212" i="56"/>
  <c r="U211" i="56"/>
  <c r="AA211" i="56" s="1"/>
  <c r="M212" i="56"/>
  <c r="Q212" i="56" s="1"/>
  <c r="G212" i="56"/>
  <c r="A213" i="56"/>
  <c r="H212" i="56"/>
  <c r="J212" i="56"/>
  <c r="V212" i="56"/>
  <c r="W212" i="56" s="1"/>
  <c r="Z212" i="56"/>
  <c r="E212" i="56" s="1"/>
  <c r="AW209" i="47"/>
  <c r="AY209" i="56"/>
  <c r="F212" i="47"/>
  <c r="D216" i="56"/>
  <c r="B217" i="56"/>
  <c r="AO221" i="46"/>
  <c r="AO210" i="57"/>
  <c r="AY210" i="57"/>
  <c r="AS211" i="47"/>
  <c r="AO209" i="55"/>
  <c r="AU209" i="58"/>
  <c r="AW209" i="58" s="1"/>
  <c r="Q211" i="56"/>
  <c r="B214" i="46"/>
  <c r="D213" i="46"/>
  <c r="AR209" i="56"/>
  <c r="AU209" i="56" s="1"/>
  <c r="Q211" i="57"/>
  <c r="F215" i="54"/>
  <c r="P215" i="54" s="1"/>
  <c r="AN209" i="55"/>
  <c r="AP209" i="55" s="1"/>
  <c r="AR209" i="57"/>
  <c r="AU209" i="57" s="1"/>
  <c r="Z223" i="46"/>
  <c r="E223" i="46" s="1"/>
  <c r="G223" i="46"/>
  <c r="U222" i="46"/>
  <c r="AA222" i="46" s="1"/>
  <c r="H223" i="46"/>
  <c r="N223" i="46"/>
  <c r="V223" i="46"/>
  <c r="W223" i="46" s="1"/>
  <c r="Y223" i="46" s="1"/>
  <c r="X223" i="46"/>
  <c r="J223" i="46"/>
  <c r="K223" i="46"/>
  <c r="M223" i="46"/>
  <c r="A224" i="46"/>
  <c r="F211" i="56"/>
  <c r="S215" i="47"/>
  <c r="I216" i="47"/>
  <c r="AM220" i="46"/>
  <c r="F212" i="58"/>
  <c r="AT209" i="56"/>
  <c r="Q212" i="47"/>
  <c r="AP219" i="46"/>
  <c r="AN221" i="46"/>
  <c r="AP221" i="46" s="1"/>
  <c r="AN210" i="57"/>
  <c r="AY211" i="47"/>
  <c r="AO211" i="47"/>
  <c r="AP211" i="47" s="1"/>
  <c r="AS209" i="55"/>
  <c r="AU209" i="55" s="1"/>
  <c r="AN210" i="47"/>
  <c r="J213" i="58"/>
  <c r="V213" i="58"/>
  <c r="W213" i="58" s="1"/>
  <c r="Y213" i="58" s="1"/>
  <c r="K213" i="58"/>
  <c r="A214" i="58"/>
  <c r="M213" i="58"/>
  <c r="X213" i="58"/>
  <c r="N213" i="58"/>
  <c r="Z213" i="58"/>
  <c r="E213" i="58" s="1"/>
  <c r="G213" i="58"/>
  <c r="U212" i="58"/>
  <c r="AA212" i="58" s="1"/>
  <c r="H213" i="58"/>
  <c r="D213" i="55"/>
  <c r="B214" i="55"/>
  <c r="J213" i="47"/>
  <c r="V213" i="47"/>
  <c r="W213" i="47" s="1"/>
  <c r="K213" i="47"/>
  <c r="A214" i="47"/>
  <c r="N213" i="47"/>
  <c r="R213" i="47" s="1"/>
  <c r="U212" i="47"/>
  <c r="AA212" i="47" s="1"/>
  <c r="H213" i="47"/>
  <c r="G213" i="47"/>
  <c r="M213" i="47"/>
  <c r="X213" i="47"/>
  <c r="Z213" i="47"/>
  <c r="E213" i="47" s="1"/>
  <c r="F211" i="57"/>
  <c r="AG211" i="55"/>
  <c r="AH211" i="55"/>
  <c r="AI211" i="55"/>
  <c r="AJ211" i="55"/>
  <c r="AC211" i="55"/>
  <c r="AK211" i="55"/>
  <c r="AF211" i="55"/>
  <c r="AS211" i="55" s="1"/>
  <c r="AD211" i="55"/>
  <c r="AM211" i="55" s="1"/>
  <c r="AE211" i="55"/>
  <c r="I216" i="54"/>
  <c r="J216" i="54" s="1"/>
  <c r="L216" i="54" s="1"/>
  <c r="H215" i="54"/>
  <c r="N215" i="54" s="1"/>
  <c r="K216" i="54"/>
  <c r="M216" i="54"/>
  <c r="E216" i="54" s="1"/>
  <c r="A217" i="54"/>
  <c r="AS210" i="47"/>
  <c r="AU210" i="47" s="1"/>
  <c r="AW210" i="47" s="1"/>
  <c r="AN210" i="58"/>
  <c r="AN209" i="57"/>
  <c r="AY220" i="46"/>
  <c r="I215" i="55"/>
  <c r="S214" i="55"/>
  <c r="AU220" i="46"/>
  <c r="Y222" i="46"/>
  <c r="F222" i="46" s="1"/>
  <c r="AN209" i="56"/>
  <c r="AP210" i="57"/>
  <c r="AR210" i="57"/>
  <c r="AU210" i="57" s="1"/>
  <c r="I214" i="57"/>
  <c r="S213" i="57"/>
  <c r="AR211" i="47"/>
  <c r="AU211" i="47" s="1"/>
  <c r="AM210" i="47"/>
  <c r="AP210" i="47" s="1"/>
  <c r="AY209" i="57"/>
  <c r="AO209" i="57"/>
  <c r="AP209" i="57"/>
  <c r="AI222" i="46" l="1"/>
  <c r="AJ222" i="46"/>
  <c r="AO222" i="46" s="1"/>
  <c r="AC222" i="46"/>
  <c r="AR222" i="46" s="1"/>
  <c r="AK222" i="46"/>
  <c r="AD222" i="46"/>
  <c r="AE222" i="46"/>
  <c r="AF222" i="46"/>
  <c r="AS222" i="46" s="1"/>
  <c r="AH222" i="46"/>
  <c r="AG222" i="46"/>
  <c r="AN222" i="46" s="1"/>
  <c r="AW209" i="55"/>
  <c r="AO211" i="55"/>
  <c r="S215" i="55"/>
  <c r="I216" i="55"/>
  <c r="AT211" i="55"/>
  <c r="J214" i="58"/>
  <c r="V214" i="58"/>
  <c r="W214" i="58" s="1"/>
  <c r="K214" i="58"/>
  <c r="A215" i="58"/>
  <c r="M214" i="58"/>
  <c r="X214" i="58"/>
  <c r="N214" i="58"/>
  <c r="R214" i="58" s="1"/>
  <c r="Z214" i="58"/>
  <c r="E214" i="58" s="1"/>
  <c r="G214" i="58"/>
  <c r="H214" i="58"/>
  <c r="U213" i="58"/>
  <c r="AA213" i="58" s="1"/>
  <c r="R223" i="46"/>
  <c r="D214" i="54"/>
  <c r="B215" i="54"/>
  <c r="Z213" i="57"/>
  <c r="E213" i="57" s="1"/>
  <c r="J213" i="57"/>
  <c r="V213" i="57"/>
  <c r="W213" i="57" s="1"/>
  <c r="N213" i="57"/>
  <c r="K213" i="57"/>
  <c r="M213" i="57"/>
  <c r="Q213" i="57" s="1"/>
  <c r="U212" i="57"/>
  <c r="AA212" i="57" s="1"/>
  <c r="A214" i="57"/>
  <c r="G213" i="57"/>
  <c r="H213" i="57"/>
  <c r="X213" i="57"/>
  <c r="AM210" i="56"/>
  <c r="AP210" i="56" s="1"/>
  <c r="AM211" i="58"/>
  <c r="AI211" i="56"/>
  <c r="AT211" i="56" s="1"/>
  <c r="AD211" i="56"/>
  <c r="AM211" i="56" s="1"/>
  <c r="AE211" i="56"/>
  <c r="AF211" i="56"/>
  <c r="AG211" i="56"/>
  <c r="AN211" i="56" s="1"/>
  <c r="AH211" i="56"/>
  <c r="AJ211" i="56"/>
  <c r="AC211" i="56"/>
  <c r="AR211" i="56" s="1"/>
  <c r="AK211" i="56"/>
  <c r="AY211" i="56" s="1"/>
  <c r="AW210" i="57"/>
  <c r="AN211" i="55"/>
  <c r="Z224" i="46"/>
  <c r="E224" i="46" s="1"/>
  <c r="G224" i="46"/>
  <c r="U223" i="46"/>
  <c r="AA223" i="46" s="1"/>
  <c r="H224" i="46"/>
  <c r="X224" i="46"/>
  <c r="J224" i="46"/>
  <c r="M224" i="46"/>
  <c r="Q224" i="46" s="1"/>
  <c r="A225" i="46"/>
  <c r="N224" i="46"/>
  <c r="V224" i="46"/>
  <c r="W224" i="46" s="1"/>
  <c r="K224" i="46"/>
  <c r="Y212" i="56"/>
  <c r="F212" i="56" s="1"/>
  <c r="J213" i="55"/>
  <c r="V213" i="55"/>
  <c r="W213" i="55" s="1"/>
  <c r="K213" i="55"/>
  <c r="A214" i="55"/>
  <c r="M213" i="55"/>
  <c r="X213" i="55"/>
  <c r="N213" i="55"/>
  <c r="G213" i="55"/>
  <c r="U212" i="55"/>
  <c r="AA212" i="55" s="1"/>
  <c r="H213" i="55"/>
  <c r="Z213" i="55"/>
  <c r="E213" i="55" s="1"/>
  <c r="S216" i="58"/>
  <c r="I217" i="58"/>
  <c r="AY210" i="56"/>
  <c r="AY210" i="55"/>
  <c r="AY211" i="58"/>
  <c r="AO211" i="58"/>
  <c r="J214" i="47"/>
  <c r="V214" i="47"/>
  <c r="W214" i="47" s="1"/>
  <c r="Y214" i="47" s="1"/>
  <c r="M214" i="47"/>
  <c r="X214" i="47"/>
  <c r="G214" i="47"/>
  <c r="Z214" i="47"/>
  <c r="E214" i="47" s="1"/>
  <c r="F214" i="47" s="1"/>
  <c r="U213" i="47"/>
  <c r="AA213" i="47" s="1"/>
  <c r="H214" i="47"/>
  <c r="N214" i="47"/>
  <c r="R214" i="47" s="1"/>
  <c r="A215" i="47"/>
  <c r="K214" i="47"/>
  <c r="Q223" i="46"/>
  <c r="B215" i="46"/>
  <c r="D214" i="46"/>
  <c r="R212" i="56"/>
  <c r="AT210" i="56"/>
  <c r="AU210" i="56" s="1"/>
  <c r="AW210" i="56" s="1"/>
  <c r="AR210" i="55"/>
  <c r="AU210" i="55" s="1"/>
  <c r="AW210" i="55" s="1"/>
  <c r="I215" i="57"/>
  <c r="S214" i="57"/>
  <c r="AP210" i="55"/>
  <c r="AP211" i="55"/>
  <c r="AC211" i="57"/>
  <c r="AK211" i="57"/>
  <c r="AG211" i="57"/>
  <c r="AS211" i="57" s="1"/>
  <c r="AJ211" i="57"/>
  <c r="AT211" i="57" s="1"/>
  <c r="AH211" i="57"/>
  <c r="AI211" i="57"/>
  <c r="AD211" i="57"/>
  <c r="AR211" i="57" s="1"/>
  <c r="AE211" i="57"/>
  <c r="AM211" i="57" s="1"/>
  <c r="AF211" i="57"/>
  <c r="F213" i="58"/>
  <c r="F223" i="46"/>
  <c r="B218" i="56"/>
  <c r="D217" i="56"/>
  <c r="Y212" i="55"/>
  <c r="F212" i="55" s="1"/>
  <c r="AP210" i="58"/>
  <c r="AW210" i="58" s="1"/>
  <c r="Y212" i="57"/>
  <c r="AO210" i="55"/>
  <c r="AT211" i="58"/>
  <c r="K217" i="54"/>
  <c r="M217" i="54"/>
  <c r="E217" i="54" s="1"/>
  <c r="A218" i="54"/>
  <c r="I217" i="54"/>
  <c r="J217" i="54" s="1"/>
  <c r="H216" i="54"/>
  <c r="N216" i="54" s="1"/>
  <c r="AY211" i="55"/>
  <c r="Y213" i="47"/>
  <c r="F213" i="47" s="1"/>
  <c r="R213" i="58"/>
  <c r="AF212" i="58"/>
  <c r="AG212" i="58"/>
  <c r="AH212" i="58"/>
  <c r="AI212" i="58"/>
  <c r="AJ212" i="58"/>
  <c r="AT212" i="58" s="1"/>
  <c r="AC212" i="58"/>
  <c r="AK212" i="58"/>
  <c r="AD212" i="58"/>
  <c r="AR212" i="58" s="1"/>
  <c r="AE212" i="58"/>
  <c r="AM212" i="58" s="1"/>
  <c r="AW209" i="57"/>
  <c r="M213" i="56"/>
  <c r="X213" i="56"/>
  <c r="G213" i="56"/>
  <c r="A214" i="56"/>
  <c r="H213" i="56"/>
  <c r="V213" i="56"/>
  <c r="W213" i="56" s="1"/>
  <c r="J213" i="56"/>
  <c r="K213" i="56"/>
  <c r="U212" i="56"/>
  <c r="AA212" i="56" s="1"/>
  <c r="N213" i="56"/>
  <c r="R213" i="56" s="1"/>
  <c r="Z213" i="56"/>
  <c r="E213" i="56" s="1"/>
  <c r="AW221" i="46"/>
  <c r="R212" i="57"/>
  <c r="F216" i="54"/>
  <c r="P216" i="54" s="1"/>
  <c r="AR211" i="55"/>
  <c r="AU211" i="55" s="1"/>
  <c r="Q213" i="47"/>
  <c r="AP220" i="46"/>
  <c r="AW220" i="46" s="1"/>
  <c r="AF212" i="47"/>
  <c r="AG212" i="47"/>
  <c r="AI212" i="47"/>
  <c r="AD212" i="47"/>
  <c r="AK212" i="47"/>
  <c r="AC212" i="47"/>
  <c r="AE212" i="47"/>
  <c r="AH212" i="47"/>
  <c r="AN212" i="47" s="1"/>
  <c r="AJ212" i="47"/>
  <c r="AT212" i="47" s="1"/>
  <c r="I215" i="56"/>
  <c r="S214" i="56"/>
  <c r="AP209" i="56"/>
  <c r="AW209" i="56" s="1"/>
  <c r="AN211" i="58"/>
  <c r="AW211" i="47"/>
  <c r="D214" i="55"/>
  <c r="B215" i="55"/>
  <c r="Q213" i="58"/>
  <c r="S216" i="47"/>
  <c r="I217" i="47"/>
  <c r="F212" i="57"/>
  <c r="AS211" i="58"/>
  <c r="AU211" i="58" s="1"/>
  <c r="AH212" i="56" l="1"/>
  <c r="AI212" i="56"/>
  <c r="AT212" i="56" s="1"/>
  <c r="AJ212" i="56"/>
  <c r="AO212" i="56" s="1"/>
  <c r="AK212" i="56"/>
  <c r="AC212" i="56"/>
  <c r="AD212" i="56"/>
  <c r="AM212" i="56" s="1"/>
  <c r="AE212" i="56"/>
  <c r="AG212" i="56"/>
  <c r="AF212" i="56"/>
  <c r="AS212" i="56" s="1"/>
  <c r="AE213" i="47"/>
  <c r="AM213" i="47" s="1"/>
  <c r="AF213" i="47"/>
  <c r="AH213" i="47"/>
  <c r="AC213" i="47"/>
  <c r="AK213" i="47"/>
  <c r="AD213" i="47"/>
  <c r="AI213" i="47"/>
  <c r="AJ213" i="47"/>
  <c r="AT213" i="47" s="1"/>
  <c r="AG213" i="47"/>
  <c r="AS213" i="47" s="1"/>
  <c r="AF212" i="55"/>
  <c r="AS212" i="55" s="1"/>
  <c r="AG212" i="55"/>
  <c r="AH212" i="55"/>
  <c r="AI212" i="55"/>
  <c r="AT212" i="55" s="1"/>
  <c r="AJ212" i="55"/>
  <c r="AE212" i="55"/>
  <c r="AC212" i="55"/>
  <c r="AD212" i="55"/>
  <c r="AM212" i="55" s="1"/>
  <c r="AK212" i="55"/>
  <c r="AW211" i="55"/>
  <c r="AS212" i="58"/>
  <c r="AU212" i="58" s="1"/>
  <c r="AW212" i="58" s="1"/>
  <c r="D218" i="56"/>
  <c r="B219" i="56"/>
  <c r="AN211" i="57"/>
  <c r="Q214" i="47"/>
  <c r="S217" i="58"/>
  <c r="I218" i="58"/>
  <c r="Q213" i="55"/>
  <c r="R224" i="46"/>
  <c r="Y213" i="57"/>
  <c r="F213" i="57" s="1"/>
  <c r="AI223" i="46"/>
  <c r="AT223" i="46" s="1"/>
  <c r="AJ223" i="46"/>
  <c r="AC223" i="46"/>
  <c r="AR223" i="46" s="1"/>
  <c r="AU223" i="46" s="1"/>
  <c r="AK223" i="46"/>
  <c r="AY223" i="46" s="1"/>
  <c r="AD223" i="46"/>
  <c r="AG223" i="46"/>
  <c r="AH223" i="46"/>
  <c r="AE223" i="46"/>
  <c r="AF223" i="46"/>
  <c r="AS223" i="46" s="1"/>
  <c r="Z225" i="46"/>
  <c r="E225" i="46" s="1"/>
  <c r="G225" i="46"/>
  <c r="U224" i="46"/>
  <c r="AA224" i="46" s="1"/>
  <c r="H225" i="46"/>
  <c r="K225" i="46"/>
  <c r="M225" i="46"/>
  <c r="A226" i="46"/>
  <c r="N225" i="46"/>
  <c r="R225" i="46" s="1"/>
  <c r="V225" i="46"/>
  <c r="W225" i="46" s="1"/>
  <c r="J225" i="46"/>
  <c r="X225" i="46"/>
  <c r="F213" i="55"/>
  <c r="AS211" i="56"/>
  <c r="S216" i="55"/>
  <c r="I217" i="55"/>
  <c r="S215" i="57"/>
  <c r="I216" i="57"/>
  <c r="AJ212" i="57"/>
  <c r="AF212" i="57"/>
  <c r="AI212" i="57"/>
  <c r="AE212" i="57"/>
  <c r="AG212" i="57"/>
  <c r="AH212" i="57"/>
  <c r="AN212" i="57" s="1"/>
  <c r="AK212" i="57"/>
  <c r="AC212" i="57"/>
  <c r="AD212" i="57"/>
  <c r="AR212" i="57" s="1"/>
  <c r="AR212" i="47"/>
  <c r="S217" i="47"/>
  <c r="I218" i="47"/>
  <c r="AO212" i="58"/>
  <c r="AY212" i="58"/>
  <c r="AY211" i="57"/>
  <c r="AO211" i="57"/>
  <c r="Y213" i="55"/>
  <c r="N214" i="57"/>
  <c r="R214" i="57" s="1"/>
  <c r="M214" i="57"/>
  <c r="X214" i="57"/>
  <c r="H214" i="57"/>
  <c r="Z214" i="57"/>
  <c r="E214" i="57" s="1"/>
  <c r="F214" i="57" s="1"/>
  <c r="J214" i="57"/>
  <c r="K214" i="57"/>
  <c r="U213" i="57"/>
  <c r="AA213" i="57" s="1"/>
  <c r="G214" i="57"/>
  <c r="V214" i="57"/>
  <c r="W214" i="57" s="1"/>
  <c r="Y214" i="57" s="1"/>
  <c r="A215" i="57"/>
  <c r="B216" i="54"/>
  <c r="D215" i="54"/>
  <c r="AM222" i="46"/>
  <c r="AP222" i="46" s="1"/>
  <c r="U214" i="47"/>
  <c r="AA214" i="47" s="1"/>
  <c r="H215" i="47"/>
  <c r="K215" i="47"/>
  <c r="A216" i="47"/>
  <c r="Z215" i="47"/>
  <c r="E215" i="47" s="1"/>
  <c r="G215" i="47"/>
  <c r="M215" i="47"/>
  <c r="Q215" i="47" s="1"/>
  <c r="N215" i="47"/>
  <c r="R215" i="47" s="1"/>
  <c r="V215" i="47"/>
  <c r="W215" i="47" s="1"/>
  <c r="X215" i="47"/>
  <c r="J215" i="47"/>
  <c r="J214" i="55"/>
  <c r="V214" i="55"/>
  <c r="W214" i="55" s="1"/>
  <c r="Y214" i="55" s="1"/>
  <c r="K214" i="55"/>
  <c r="A215" i="55"/>
  <c r="M214" i="55"/>
  <c r="Q214" i="55" s="1"/>
  <c r="X214" i="55"/>
  <c r="N214" i="55"/>
  <c r="U213" i="55"/>
  <c r="AA213" i="55" s="1"/>
  <c r="H214" i="55"/>
  <c r="G214" i="55"/>
  <c r="Z214" i="55"/>
  <c r="E214" i="55" s="1"/>
  <c r="F214" i="55" s="1"/>
  <c r="Y213" i="56"/>
  <c r="F213" i="56" s="1"/>
  <c r="AE213" i="58"/>
  <c r="AF213" i="58"/>
  <c r="AG213" i="58"/>
  <c r="AS213" i="58" s="1"/>
  <c r="AH213" i="58"/>
  <c r="AN213" i="58" s="1"/>
  <c r="AI213" i="58"/>
  <c r="AJ213" i="58"/>
  <c r="AC213" i="58"/>
  <c r="AK213" i="58"/>
  <c r="AD213" i="58"/>
  <c r="AR213" i="58" s="1"/>
  <c r="I216" i="56"/>
  <c r="S215" i="56"/>
  <c r="AS212" i="47"/>
  <c r="K214" i="56"/>
  <c r="A215" i="56"/>
  <c r="M214" i="56"/>
  <c r="U213" i="56"/>
  <c r="AA213" i="56" s="1"/>
  <c r="N214" i="56"/>
  <c r="R214" i="56" s="1"/>
  <c r="G214" i="56"/>
  <c r="H214" i="56"/>
  <c r="J214" i="56"/>
  <c r="X214" i="56"/>
  <c r="V214" i="56"/>
  <c r="W214" i="56" s="1"/>
  <c r="Z214" i="56"/>
  <c r="E214" i="56" s="1"/>
  <c r="AP211" i="56"/>
  <c r="Q214" i="58"/>
  <c r="AY222" i="46"/>
  <c r="AD214" i="47"/>
  <c r="AE214" i="47"/>
  <c r="AM214" i="47" s="1"/>
  <c r="AG214" i="47"/>
  <c r="AS214" i="47" s="1"/>
  <c r="AJ214" i="47"/>
  <c r="AI214" i="47"/>
  <c r="AK214" i="47"/>
  <c r="AC214" i="47"/>
  <c r="AH214" i="47"/>
  <c r="AF214" i="47"/>
  <c r="U214" i="58"/>
  <c r="AA214" i="58" s="1"/>
  <c r="H215" i="58"/>
  <c r="J215" i="58"/>
  <c r="V215" i="58"/>
  <c r="W215" i="58" s="1"/>
  <c r="Y215" i="58" s="1"/>
  <c r="K215" i="58"/>
  <c r="A216" i="58"/>
  <c r="M215" i="58"/>
  <c r="X215" i="58"/>
  <c r="N215" i="58"/>
  <c r="Z215" i="58"/>
  <c r="E215" i="58" s="1"/>
  <c r="F215" i="58" s="1"/>
  <c r="G215" i="58"/>
  <c r="L217" i="54"/>
  <c r="F217" i="54" s="1"/>
  <c r="P217" i="54" s="1"/>
  <c r="AU211" i="57"/>
  <c r="AW211" i="57" s="1"/>
  <c r="B216" i="46"/>
  <c r="D215" i="46"/>
  <c r="R213" i="55"/>
  <c r="AU211" i="56"/>
  <c r="AP211" i="58"/>
  <c r="AW211" i="58" s="1"/>
  <c r="AO212" i="47"/>
  <c r="AY212" i="47"/>
  <c r="AP211" i="57"/>
  <c r="D215" i="55"/>
  <c r="B216" i="55"/>
  <c r="AM212" i="47"/>
  <c r="AP212" i="47" s="1"/>
  <c r="Q213" i="56"/>
  <c r="AN212" i="58"/>
  <c r="AP212" i="58" s="1"/>
  <c r="I218" i="54"/>
  <c r="J218" i="54" s="1"/>
  <c r="M218" i="54"/>
  <c r="E218" i="54" s="1"/>
  <c r="K218" i="54"/>
  <c r="A219" i="54"/>
  <c r="H217" i="54"/>
  <c r="N217" i="54" s="1"/>
  <c r="Y224" i="46"/>
  <c r="F224" i="46" s="1"/>
  <c r="AO211" i="56"/>
  <c r="R213" i="57"/>
  <c r="Y214" i="58"/>
  <c r="F214" i="58" s="1"/>
  <c r="AT222" i="46"/>
  <c r="AU222" i="46" s="1"/>
  <c r="AW222" i="46" s="1"/>
  <c r="AI224" i="46" l="1"/>
  <c r="AT224" i="46" s="1"/>
  <c r="AJ224" i="46"/>
  <c r="AC224" i="46"/>
  <c r="AR224" i="46" s="1"/>
  <c r="AK224" i="46"/>
  <c r="AD224" i="46"/>
  <c r="AF224" i="46"/>
  <c r="AS224" i="46" s="1"/>
  <c r="AE224" i="46"/>
  <c r="AG224" i="46"/>
  <c r="AH224" i="46"/>
  <c r="AG213" i="56"/>
  <c r="AD213" i="56"/>
  <c r="AM213" i="56" s="1"/>
  <c r="AE213" i="56"/>
  <c r="AF213" i="56"/>
  <c r="AS213" i="56" s="1"/>
  <c r="AH213" i="56"/>
  <c r="AI213" i="56"/>
  <c r="AT213" i="56" s="1"/>
  <c r="AJ213" i="56"/>
  <c r="AO213" i="56" s="1"/>
  <c r="AC213" i="56"/>
  <c r="AR213" i="56" s="1"/>
  <c r="AK213" i="56"/>
  <c r="AD214" i="58"/>
  <c r="AR214" i="58" s="1"/>
  <c r="AE214" i="58"/>
  <c r="AF214" i="58"/>
  <c r="AG214" i="58"/>
  <c r="AS214" i="58" s="1"/>
  <c r="AH214" i="58"/>
  <c r="AN214" i="58" s="1"/>
  <c r="AI214" i="58"/>
  <c r="AJ214" i="58"/>
  <c r="AT214" i="58" s="1"/>
  <c r="AC214" i="58"/>
  <c r="AK214" i="58"/>
  <c r="AI213" i="57"/>
  <c r="AE213" i="57"/>
  <c r="AH213" i="57"/>
  <c r="AN213" i="57" s="1"/>
  <c r="AC213" i="57"/>
  <c r="AD213" i="57"/>
  <c r="AF213" i="57"/>
  <c r="AG213" i="57"/>
  <c r="AJ213" i="57"/>
  <c r="AT213" i="57" s="1"/>
  <c r="AK213" i="57"/>
  <c r="R215" i="58"/>
  <c r="D216" i="55"/>
  <c r="B217" i="55"/>
  <c r="A220" i="54"/>
  <c r="K219" i="54"/>
  <c r="M219" i="54"/>
  <c r="E219" i="54" s="1"/>
  <c r="I219" i="54"/>
  <c r="J219" i="54" s="1"/>
  <c r="H218" i="54"/>
  <c r="N218" i="54" s="1"/>
  <c r="B217" i="46"/>
  <c r="D216" i="46"/>
  <c r="Q215" i="58"/>
  <c r="AN214" i="47"/>
  <c r="I217" i="56"/>
  <c r="S216" i="56"/>
  <c r="Y215" i="47"/>
  <c r="I217" i="57"/>
  <c r="S216" i="57"/>
  <c r="AM223" i="46"/>
  <c r="AP223" i="46" s="1"/>
  <c r="AW223" i="46" s="1"/>
  <c r="AO212" i="55"/>
  <c r="AP212" i="55" s="1"/>
  <c r="AR213" i="47"/>
  <c r="AU213" i="47" s="1"/>
  <c r="AH214" i="57"/>
  <c r="AN214" i="57" s="1"/>
  <c r="AD214" i="57"/>
  <c r="AR214" i="57" s="1"/>
  <c r="AG214" i="57"/>
  <c r="AC214" i="57"/>
  <c r="AE214" i="57"/>
  <c r="AF214" i="57"/>
  <c r="AI214" i="57"/>
  <c r="AK214" i="57"/>
  <c r="AJ214" i="57"/>
  <c r="L218" i="54"/>
  <c r="Q214" i="56"/>
  <c r="AD214" i="55"/>
  <c r="AE214" i="55"/>
  <c r="AF214" i="55"/>
  <c r="AS214" i="55" s="1"/>
  <c r="AG214" i="55"/>
  <c r="AN214" i="55" s="1"/>
  <c r="AH214" i="55"/>
  <c r="AC214" i="55"/>
  <c r="AK214" i="55"/>
  <c r="AI214" i="55"/>
  <c r="AJ214" i="55"/>
  <c r="AO214" i="55" s="1"/>
  <c r="B217" i="54"/>
  <c r="D216" i="54"/>
  <c r="AS212" i="57"/>
  <c r="Y225" i="46"/>
  <c r="F225" i="46"/>
  <c r="AO223" i="46"/>
  <c r="AN212" i="55"/>
  <c r="AN213" i="47"/>
  <c r="AP213" i="47" s="1"/>
  <c r="AY212" i="56"/>
  <c r="AY213" i="47"/>
  <c r="AO213" i="47"/>
  <c r="AR212" i="56"/>
  <c r="AU212" i="56" s="1"/>
  <c r="AT214" i="47"/>
  <c r="Y214" i="56"/>
  <c r="F214" i="56" s="1"/>
  <c r="J215" i="56"/>
  <c r="V215" i="56"/>
  <c r="W215" i="56" s="1"/>
  <c r="Y215" i="56" s="1"/>
  <c r="G215" i="56"/>
  <c r="H215" i="56"/>
  <c r="K215" i="56"/>
  <c r="X215" i="56"/>
  <c r="M215" i="56"/>
  <c r="U214" i="56"/>
  <c r="AA214" i="56" s="1"/>
  <c r="N215" i="56"/>
  <c r="A216" i="56"/>
  <c r="Z215" i="56"/>
  <c r="E215" i="56" s="1"/>
  <c r="F215" i="56" s="1"/>
  <c r="AT213" i="58"/>
  <c r="F215" i="47"/>
  <c r="M215" i="57"/>
  <c r="X215" i="57"/>
  <c r="U214" i="57"/>
  <c r="AA214" i="57" s="1"/>
  <c r="H215" i="57"/>
  <c r="K215" i="57"/>
  <c r="A216" i="57"/>
  <c r="V215" i="57"/>
  <c r="W215" i="57" s="1"/>
  <c r="Y215" i="57" s="1"/>
  <c r="G215" i="57"/>
  <c r="Z215" i="57"/>
  <c r="E215" i="57" s="1"/>
  <c r="F215" i="57" s="1"/>
  <c r="J215" i="57"/>
  <c r="N215" i="57"/>
  <c r="S218" i="47"/>
  <c r="I219" i="47"/>
  <c r="AM212" i="57"/>
  <c r="AP212" i="57" s="1"/>
  <c r="AY212" i="55"/>
  <c r="AM213" i="58"/>
  <c r="AO212" i="57"/>
  <c r="AY212" i="57"/>
  <c r="U214" i="55"/>
  <c r="AA214" i="55" s="1"/>
  <c r="H215" i="55"/>
  <c r="J215" i="55"/>
  <c r="V215" i="55"/>
  <c r="W215" i="55" s="1"/>
  <c r="Y215" i="55" s="1"/>
  <c r="K215" i="55"/>
  <c r="A216" i="55"/>
  <c r="M215" i="55"/>
  <c r="X215" i="55"/>
  <c r="G215" i="55"/>
  <c r="N215" i="55"/>
  <c r="R215" i="55" s="1"/>
  <c r="Z215" i="55"/>
  <c r="E215" i="55" s="1"/>
  <c r="F215" i="55" s="1"/>
  <c r="S217" i="55"/>
  <c r="I218" i="55"/>
  <c r="S218" i="58"/>
  <c r="I219" i="58"/>
  <c r="G216" i="47"/>
  <c r="U215" i="47"/>
  <c r="AA215" i="47" s="1"/>
  <c r="H216" i="47"/>
  <c r="J216" i="47"/>
  <c r="V216" i="47"/>
  <c r="W216" i="47" s="1"/>
  <c r="N216" i="47"/>
  <c r="M216" i="47"/>
  <c r="X216" i="47"/>
  <c r="Z216" i="47"/>
  <c r="E216" i="47" s="1"/>
  <c r="A217" i="47"/>
  <c r="K216" i="47"/>
  <c r="Q214" i="57"/>
  <c r="Z226" i="46"/>
  <c r="E226" i="46" s="1"/>
  <c r="G226" i="46"/>
  <c r="U225" i="46"/>
  <c r="AA225" i="46" s="1"/>
  <c r="H226" i="46"/>
  <c r="V226" i="46"/>
  <c r="W226" i="46" s="1"/>
  <c r="J226" i="46"/>
  <c r="X226" i="46"/>
  <c r="K226" i="46"/>
  <c r="M226" i="46"/>
  <c r="Q226" i="46" s="1"/>
  <c r="N226" i="46"/>
  <c r="A227" i="46"/>
  <c r="AW211" i="56"/>
  <c r="AP214" i="47"/>
  <c r="AU212" i="47"/>
  <c r="AW212" i="47" s="1"/>
  <c r="AE213" i="55"/>
  <c r="AF213" i="55"/>
  <c r="AG213" i="55"/>
  <c r="AN213" i="55" s="1"/>
  <c r="AH213" i="55"/>
  <c r="AI213" i="55"/>
  <c r="AD213" i="55"/>
  <c r="AJ213" i="55"/>
  <c r="AK213" i="55"/>
  <c r="AY213" i="55" s="1"/>
  <c r="AC213" i="55"/>
  <c r="AR213" i="55" s="1"/>
  <c r="Q225" i="46"/>
  <c r="B220" i="56"/>
  <c r="D219" i="56"/>
  <c r="AR212" i="55"/>
  <c r="AU212" i="55" s="1"/>
  <c r="G216" i="58"/>
  <c r="U215" i="58"/>
  <c r="AA215" i="58" s="1"/>
  <c r="H216" i="58"/>
  <c r="J216" i="58"/>
  <c r="V216" i="58"/>
  <c r="W216" i="58" s="1"/>
  <c r="K216" i="58"/>
  <c r="A217" i="58"/>
  <c r="M216" i="58"/>
  <c r="Q216" i="58" s="1"/>
  <c r="X216" i="58"/>
  <c r="N216" i="58"/>
  <c r="Z216" i="58"/>
  <c r="E216" i="58" s="1"/>
  <c r="AU213" i="58"/>
  <c r="F218" i="54"/>
  <c r="P218" i="54" s="1"/>
  <c r="AY214" i="47"/>
  <c r="AO214" i="47"/>
  <c r="AY213" i="58"/>
  <c r="AO213" i="58"/>
  <c r="AC215" i="58"/>
  <c r="AK215" i="58"/>
  <c r="AD215" i="58"/>
  <c r="AE215" i="58"/>
  <c r="AF215" i="58"/>
  <c r="AG215" i="58"/>
  <c r="AH215" i="58"/>
  <c r="AN215" i="58" s="1"/>
  <c r="AI215" i="58"/>
  <c r="AJ215" i="58"/>
  <c r="AT215" i="58" s="1"/>
  <c r="AR214" i="47"/>
  <c r="AU214" i="47" s="1"/>
  <c r="AW214" i="47" s="1"/>
  <c r="R214" i="55"/>
  <c r="AT212" i="57"/>
  <c r="AU212" i="57" s="1"/>
  <c r="AW212" i="57" s="1"/>
  <c r="AN223" i="46"/>
  <c r="AN212" i="56"/>
  <c r="AP212" i="56" s="1"/>
  <c r="AF214" i="56" l="1"/>
  <c r="AI214" i="56"/>
  <c r="AJ214" i="56"/>
  <c r="AO214" i="56" s="1"/>
  <c r="AK214" i="56"/>
  <c r="AC214" i="56"/>
  <c r="AD214" i="56"/>
  <c r="AE214" i="56"/>
  <c r="AH214" i="56"/>
  <c r="AG214" i="56"/>
  <c r="AN214" i="56" s="1"/>
  <c r="AY215" i="58"/>
  <c r="AO215" i="58"/>
  <c r="AO213" i="55"/>
  <c r="I220" i="47"/>
  <c r="S219" i="47"/>
  <c r="AR215" i="58"/>
  <c r="AU215" i="58" s="1"/>
  <c r="Y216" i="47"/>
  <c r="AO214" i="57"/>
  <c r="AY214" i="57"/>
  <c r="AW213" i="47"/>
  <c r="M220" i="54"/>
  <c r="E220" i="54" s="1"/>
  <c r="H219" i="54"/>
  <c r="N219" i="54" s="1"/>
  <c r="K220" i="54"/>
  <c r="A221" i="54"/>
  <c r="I220" i="54"/>
  <c r="J220" i="54" s="1"/>
  <c r="AR213" i="57"/>
  <c r="AN224" i="46"/>
  <c r="K216" i="57"/>
  <c r="A217" i="57"/>
  <c r="G216" i="57"/>
  <c r="J216" i="57"/>
  <c r="V216" i="57"/>
  <c r="W216" i="57" s="1"/>
  <c r="X216" i="57"/>
  <c r="H216" i="57"/>
  <c r="Z216" i="57"/>
  <c r="E216" i="57" s="1"/>
  <c r="M216" i="57"/>
  <c r="Q216" i="57" s="1"/>
  <c r="U215" i="57"/>
  <c r="AA215" i="57" s="1"/>
  <c r="N216" i="57"/>
  <c r="D217" i="54"/>
  <c r="B218" i="54"/>
  <c r="D217" i="55"/>
  <c r="B218" i="55"/>
  <c r="M216" i="56"/>
  <c r="U215" i="56"/>
  <c r="AA215" i="56" s="1"/>
  <c r="N216" i="56"/>
  <c r="R216" i="56" s="1"/>
  <c r="A217" i="56"/>
  <c r="G216" i="56"/>
  <c r="H216" i="56"/>
  <c r="V216" i="56"/>
  <c r="W216" i="56" s="1"/>
  <c r="Y216" i="56" s="1"/>
  <c r="K216" i="56"/>
  <c r="X216" i="56"/>
  <c r="J216" i="56"/>
  <c r="Z216" i="56"/>
  <c r="E216" i="56" s="1"/>
  <c r="F216" i="56" s="1"/>
  <c r="AM213" i="55"/>
  <c r="AP213" i="55" s="1"/>
  <c r="Z217" i="47"/>
  <c r="E217" i="47" s="1"/>
  <c r="F217" i="47" s="1"/>
  <c r="G217" i="47"/>
  <c r="M217" i="47"/>
  <c r="Q217" i="47" s="1"/>
  <c r="X217" i="47"/>
  <c r="J217" i="47"/>
  <c r="K217" i="47"/>
  <c r="A218" i="47"/>
  <c r="N217" i="47"/>
  <c r="U216" i="47"/>
  <c r="AA216" i="47" s="1"/>
  <c r="V217" i="47"/>
  <c r="W217" i="47" s="1"/>
  <c r="Y217" i="47" s="1"/>
  <c r="H217" i="47"/>
  <c r="R215" i="56"/>
  <c r="AT214" i="55"/>
  <c r="AM214" i="57"/>
  <c r="AP214" i="57" s="1"/>
  <c r="B218" i="46"/>
  <c r="D217" i="46"/>
  <c r="AM213" i="57"/>
  <c r="AM224" i="46"/>
  <c r="AE215" i="56"/>
  <c r="AD215" i="56"/>
  <c r="AF215" i="56"/>
  <c r="AG215" i="56"/>
  <c r="AH215" i="56"/>
  <c r="AI215" i="56"/>
  <c r="AJ215" i="56"/>
  <c r="AO215" i="56" s="1"/>
  <c r="AC215" i="56"/>
  <c r="AR215" i="56" s="1"/>
  <c r="AK215" i="56"/>
  <c r="R216" i="58"/>
  <c r="AM214" i="55"/>
  <c r="AP214" i="55" s="1"/>
  <c r="AW212" i="55"/>
  <c r="AT213" i="55"/>
  <c r="Y226" i="46"/>
  <c r="F226" i="46" s="1"/>
  <c r="F216" i="47"/>
  <c r="R215" i="57"/>
  <c r="AY214" i="55"/>
  <c r="S217" i="57"/>
  <c r="I218" i="57"/>
  <c r="AY213" i="57"/>
  <c r="AO213" i="57"/>
  <c r="AM214" i="58"/>
  <c r="AY224" i="46"/>
  <c r="AS215" i="58"/>
  <c r="Z217" i="58"/>
  <c r="E217" i="58" s="1"/>
  <c r="F217" i="58" s="1"/>
  <c r="G217" i="58"/>
  <c r="U216" i="58"/>
  <c r="AA216" i="58" s="1"/>
  <c r="H217" i="58"/>
  <c r="J217" i="58"/>
  <c r="V217" i="58"/>
  <c r="W217" i="58" s="1"/>
  <c r="Y217" i="58" s="1"/>
  <c r="K217" i="58"/>
  <c r="A218" i="58"/>
  <c r="M217" i="58"/>
  <c r="X217" i="58"/>
  <c r="N217" i="58"/>
  <c r="S219" i="58"/>
  <c r="I220" i="58"/>
  <c r="Q215" i="55"/>
  <c r="Q215" i="56"/>
  <c r="AI225" i="46"/>
  <c r="AJ225" i="46"/>
  <c r="AO225" i="46" s="1"/>
  <c r="AC225" i="46"/>
  <c r="AK225" i="46"/>
  <c r="AD225" i="46"/>
  <c r="AE225" i="46"/>
  <c r="AF225" i="46"/>
  <c r="AG225" i="46"/>
  <c r="AN225" i="46" s="1"/>
  <c r="AH225" i="46"/>
  <c r="AR214" i="55"/>
  <c r="AU214" i="55" s="1"/>
  <c r="AW214" i="55" s="1"/>
  <c r="AS214" i="57"/>
  <c r="L219" i="54"/>
  <c r="AY214" i="58"/>
  <c r="AO214" i="58"/>
  <c r="AU214" i="58"/>
  <c r="AP213" i="56"/>
  <c r="AU224" i="46"/>
  <c r="AC215" i="55"/>
  <c r="AR215" i="55" s="1"/>
  <c r="AK215" i="55"/>
  <c r="AD215" i="55"/>
  <c r="AE215" i="55"/>
  <c r="AF215" i="55"/>
  <c r="AS215" i="55" s="1"/>
  <c r="AG215" i="55"/>
  <c r="AJ215" i="55"/>
  <c r="AO215" i="55" s="1"/>
  <c r="AH215" i="55"/>
  <c r="AI215" i="55"/>
  <c r="AT215" i="55" s="1"/>
  <c r="D220" i="56"/>
  <c r="B221" i="56"/>
  <c r="Z227" i="46"/>
  <c r="E227" i="46" s="1"/>
  <c r="G227" i="46"/>
  <c r="U226" i="46"/>
  <c r="AA226" i="46" s="1"/>
  <c r="H227" i="46"/>
  <c r="V227" i="46"/>
  <c r="W227" i="46" s="1"/>
  <c r="A228" i="46"/>
  <c r="J227" i="46"/>
  <c r="X227" i="46"/>
  <c r="M227" i="46"/>
  <c r="K227" i="46"/>
  <c r="N227" i="46"/>
  <c r="Q216" i="47"/>
  <c r="G216" i="55"/>
  <c r="U215" i="55"/>
  <c r="AA215" i="55" s="1"/>
  <c r="H216" i="55"/>
  <c r="J216" i="55"/>
  <c r="V216" i="55"/>
  <c r="W216" i="55" s="1"/>
  <c r="Y216" i="55" s="1"/>
  <c r="K216" i="55"/>
  <c r="A217" i="55"/>
  <c r="M216" i="55"/>
  <c r="Q216" i="55" s="1"/>
  <c r="N216" i="55"/>
  <c r="X216" i="55"/>
  <c r="Z216" i="55"/>
  <c r="E216" i="55" s="1"/>
  <c r="AG215" i="57"/>
  <c r="AS215" i="57" s="1"/>
  <c r="AC215" i="57"/>
  <c r="AK215" i="57"/>
  <c r="AF215" i="57"/>
  <c r="AJ215" i="57"/>
  <c r="AT215" i="57" s="1"/>
  <c r="AD215" i="57"/>
  <c r="AE215" i="57"/>
  <c r="AM215" i="57" s="1"/>
  <c r="AH215" i="57"/>
  <c r="AI215" i="57"/>
  <c r="Q215" i="57"/>
  <c r="AW212" i="56"/>
  <c r="F219" i="54"/>
  <c r="P219" i="54" s="1"/>
  <c r="AS213" i="57"/>
  <c r="AY213" i="56"/>
  <c r="AN213" i="56"/>
  <c r="AO224" i="46"/>
  <c r="F216" i="58"/>
  <c r="AM215" i="58"/>
  <c r="AP215" i="58" s="1"/>
  <c r="Y216" i="58"/>
  <c r="AS213" i="55"/>
  <c r="AU213" i="55" s="1"/>
  <c r="AW213" i="55" s="1"/>
  <c r="R226" i="46"/>
  <c r="R216" i="47"/>
  <c r="S218" i="55"/>
  <c r="I219" i="55"/>
  <c r="AP213" i="58"/>
  <c r="AW213" i="58" s="1"/>
  <c r="AC215" i="47"/>
  <c r="AK215" i="47"/>
  <c r="AD215" i="47"/>
  <c r="AF215" i="47"/>
  <c r="AI215" i="47"/>
  <c r="AG215" i="47"/>
  <c r="AH215" i="47"/>
  <c r="AN215" i="47" s="1"/>
  <c r="AJ215" i="47"/>
  <c r="AT215" i="47" s="1"/>
  <c r="AE215" i="47"/>
  <c r="AM215" i="47" s="1"/>
  <c r="AT214" i="57"/>
  <c r="AU214" i="57" s="1"/>
  <c r="AW214" i="57" s="1"/>
  <c r="S217" i="56"/>
  <c r="I218" i="56"/>
  <c r="AU213" i="56"/>
  <c r="AW213" i="56" s="1"/>
  <c r="AI226" i="46" l="1"/>
  <c r="AT226" i="46" s="1"/>
  <c r="AJ226" i="46"/>
  <c r="AC226" i="46"/>
  <c r="AK226" i="46"/>
  <c r="AD226" i="46"/>
  <c r="AH226" i="46"/>
  <c r="AE226" i="46"/>
  <c r="AF226" i="46"/>
  <c r="AG226" i="46"/>
  <c r="AO215" i="57"/>
  <c r="AY215" i="57"/>
  <c r="AJ216" i="58"/>
  <c r="AC216" i="58"/>
  <c r="AK216" i="58"/>
  <c r="AD216" i="58"/>
  <c r="AE216" i="58"/>
  <c r="AM216" i="58" s="1"/>
  <c r="AF216" i="58"/>
  <c r="AG216" i="58"/>
  <c r="AS216" i="58" s="1"/>
  <c r="AH216" i="58"/>
  <c r="AI216" i="58"/>
  <c r="AR215" i="47"/>
  <c r="AO215" i="47"/>
  <c r="AP215" i="47" s="1"/>
  <c r="AY215" i="47"/>
  <c r="G217" i="55"/>
  <c r="U216" i="55"/>
  <c r="AA216" i="55" s="1"/>
  <c r="H217" i="55"/>
  <c r="J217" i="55"/>
  <c r="V217" i="55"/>
  <c r="W217" i="55" s="1"/>
  <c r="N217" i="55"/>
  <c r="K217" i="55"/>
  <c r="A218" i="55"/>
  <c r="X217" i="55"/>
  <c r="M217" i="55"/>
  <c r="Z217" i="55"/>
  <c r="E217" i="55" s="1"/>
  <c r="R227" i="46"/>
  <c r="AN215" i="55"/>
  <c r="AW214" i="58"/>
  <c r="AS225" i="46"/>
  <c r="AP214" i="58"/>
  <c r="AT215" i="56"/>
  <c r="R217" i="47"/>
  <c r="U216" i="56"/>
  <c r="AA216" i="56" s="1"/>
  <c r="H217" i="56"/>
  <c r="G217" i="56"/>
  <c r="V217" i="56"/>
  <c r="W217" i="56" s="1"/>
  <c r="Y217" i="56" s="1"/>
  <c r="J217" i="56"/>
  <c r="K217" i="56"/>
  <c r="X217" i="56"/>
  <c r="M217" i="56"/>
  <c r="N217" i="56"/>
  <c r="R217" i="56" s="1"/>
  <c r="A218" i="56"/>
  <c r="Z217" i="56"/>
  <c r="E217" i="56" s="1"/>
  <c r="R216" i="57"/>
  <c r="AD216" i="56"/>
  <c r="AM216" i="56" s="1"/>
  <c r="AI216" i="56"/>
  <c r="AJ216" i="56"/>
  <c r="AO216" i="56" s="1"/>
  <c r="AK216" i="56"/>
  <c r="AC216" i="56"/>
  <c r="AE216" i="56"/>
  <c r="AF216" i="56"/>
  <c r="AH216" i="56"/>
  <c r="AG216" i="56"/>
  <c r="AN216" i="56" s="1"/>
  <c r="AN215" i="56"/>
  <c r="S219" i="55"/>
  <c r="I220" i="55"/>
  <c r="D221" i="56"/>
  <c r="B222" i="56"/>
  <c r="AM215" i="55"/>
  <c r="AP215" i="55" s="1"/>
  <c r="AY225" i="46"/>
  <c r="R217" i="58"/>
  <c r="S218" i="57"/>
  <c r="I219" i="57"/>
  <c r="AS215" i="56"/>
  <c r="Q216" i="56"/>
  <c r="S220" i="47"/>
  <c r="I221" i="47"/>
  <c r="AR214" i="56"/>
  <c r="N218" i="47"/>
  <c r="R218" i="47" s="1"/>
  <c r="Z218" i="47"/>
  <c r="E218" i="47" s="1"/>
  <c r="U217" i="47"/>
  <c r="AA217" i="47" s="1"/>
  <c r="H218" i="47"/>
  <c r="K218" i="47"/>
  <c r="A219" i="47"/>
  <c r="J218" i="47"/>
  <c r="M218" i="47"/>
  <c r="V218" i="47"/>
  <c r="W218" i="47" s="1"/>
  <c r="Y218" i="47" s="1"/>
  <c r="X218" i="47"/>
  <c r="G218" i="47"/>
  <c r="AW215" i="58"/>
  <c r="AM214" i="56"/>
  <c r="AP214" i="56" s="1"/>
  <c r="AS215" i="47"/>
  <c r="AN215" i="57"/>
  <c r="F216" i="55"/>
  <c r="AY215" i="55"/>
  <c r="AR225" i="46"/>
  <c r="AM215" i="56"/>
  <c r="AP215" i="56" s="1"/>
  <c r="D218" i="55"/>
  <c r="B219" i="55"/>
  <c r="AU213" i="57"/>
  <c r="AY214" i="56"/>
  <c r="J217" i="57"/>
  <c r="V217" i="57"/>
  <c r="W217" i="57" s="1"/>
  <c r="Z217" i="57"/>
  <c r="E217" i="57" s="1"/>
  <c r="N217" i="57"/>
  <c r="U216" i="57"/>
  <c r="AA216" i="57" s="1"/>
  <c r="G217" i="57"/>
  <c r="X217" i="57"/>
  <c r="A218" i="57"/>
  <c r="H217" i="57"/>
  <c r="M217" i="57"/>
  <c r="K217" i="57"/>
  <c r="Z228" i="46"/>
  <c r="E228" i="46" s="1"/>
  <c r="G228" i="46"/>
  <c r="U227" i="46"/>
  <c r="AA227" i="46" s="1"/>
  <c r="H228" i="46"/>
  <c r="V228" i="46"/>
  <c r="W228" i="46" s="1"/>
  <c r="A229" i="46"/>
  <c r="J228" i="46"/>
  <c r="X228" i="46"/>
  <c r="K228" i="46"/>
  <c r="M228" i="46"/>
  <c r="Q228" i="46" s="1"/>
  <c r="N228" i="46"/>
  <c r="AU215" i="55"/>
  <c r="AW215" i="55" s="1"/>
  <c r="Q217" i="58"/>
  <c r="AI217" i="58"/>
  <c r="AJ217" i="58"/>
  <c r="AC217" i="58"/>
  <c r="AK217" i="58"/>
  <c r="AD217" i="58"/>
  <c r="AE217" i="58"/>
  <c r="AM217" i="58" s="1"/>
  <c r="AF217" i="58"/>
  <c r="AG217" i="58"/>
  <c r="AH217" i="58"/>
  <c r="AN217" i="58" s="1"/>
  <c r="AY215" i="56"/>
  <c r="L220" i="54"/>
  <c r="F220" i="54" s="1"/>
  <c r="P220" i="54" s="1"/>
  <c r="I219" i="56"/>
  <c r="S218" i="56"/>
  <c r="AR215" i="57"/>
  <c r="AU215" i="57" s="1"/>
  <c r="R216" i="55"/>
  <c r="Y227" i="46"/>
  <c r="F227" i="46" s="1"/>
  <c r="AW224" i="46"/>
  <c r="AT225" i="46"/>
  <c r="N218" i="58"/>
  <c r="Z218" i="58"/>
  <c r="E218" i="58" s="1"/>
  <c r="G218" i="58"/>
  <c r="U217" i="58"/>
  <c r="AA217" i="58" s="1"/>
  <c r="H218" i="58"/>
  <c r="J218" i="58"/>
  <c r="V218" i="58"/>
  <c r="W218" i="58" s="1"/>
  <c r="Y218" i="58" s="1"/>
  <c r="K218" i="58"/>
  <c r="A219" i="58"/>
  <c r="X218" i="58"/>
  <c r="M218" i="58"/>
  <c r="AU215" i="56"/>
  <c r="AW215" i="56" s="1"/>
  <c r="AP224" i="46"/>
  <c r="B219" i="54"/>
  <c r="D218" i="54"/>
  <c r="Y216" i="57"/>
  <c r="F216" i="57" s="1"/>
  <c r="A222" i="54"/>
  <c r="K221" i="54"/>
  <c r="M221" i="54"/>
  <c r="E221" i="54" s="1"/>
  <c r="I221" i="54"/>
  <c r="J221" i="54" s="1"/>
  <c r="L221" i="54" s="1"/>
  <c r="H220" i="54"/>
  <c r="N220" i="54" s="1"/>
  <c r="AT214" i="56"/>
  <c r="S220" i="58"/>
  <c r="I221" i="58"/>
  <c r="B219" i="46"/>
  <c r="D218" i="46"/>
  <c r="Q227" i="46"/>
  <c r="AM225" i="46"/>
  <c r="AP225" i="46" s="1"/>
  <c r="AP215" i="57"/>
  <c r="AJ216" i="47"/>
  <c r="AT216" i="47" s="1"/>
  <c r="AC216" i="47"/>
  <c r="AK216" i="47"/>
  <c r="AE216" i="47"/>
  <c r="AH216" i="47"/>
  <c r="AG216" i="47"/>
  <c r="AI216" i="47"/>
  <c r="AD216" i="47"/>
  <c r="AF216" i="47"/>
  <c r="AP213" i="57"/>
  <c r="AI217" i="47"/>
  <c r="AJ217" i="47"/>
  <c r="AT217" i="47" s="1"/>
  <c r="AD217" i="47"/>
  <c r="AG217" i="47"/>
  <c r="AE217" i="47"/>
  <c r="AM217" i="47" s="1"/>
  <c r="AF217" i="47"/>
  <c r="AH217" i="47"/>
  <c r="AN217" i="47" s="1"/>
  <c r="AC217" i="47"/>
  <c r="AK217" i="47"/>
  <c r="AS214" i="56"/>
  <c r="AF216" i="57" l="1"/>
  <c r="AJ216" i="57"/>
  <c r="AE216" i="57"/>
  <c r="AH216" i="57"/>
  <c r="AN216" i="57" s="1"/>
  <c r="AI216" i="57"/>
  <c r="AK216" i="57"/>
  <c r="AC216" i="57"/>
  <c r="AD216" i="57"/>
  <c r="AG216" i="57"/>
  <c r="AS216" i="57" s="1"/>
  <c r="AI227" i="46"/>
  <c r="AC227" i="46"/>
  <c r="AK227" i="46"/>
  <c r="AY227" i="46" s="1"/>
  <c r="AD227" i="46"/>
  <c r="AH227" i="46"/>
  <c r="AJ227" i="46"/>
  <c r="AE227" i="46"/>
  <c r="AF227" i="46"/>
  <c r="AS227" i="46" s="1"/>
  <c r="AG227" i="46"/>
  <c r="AS217" i="58"/>
  <c r="Y228" i="46"/>
  <c r="N218" i="57"/>
  <c r="U217" i="57"/>
  <c r="AA217" i="57" s="1"/>
  <c r="G218" i="57"/>
  <c r="A219" i="57"/>
  <c r="H218" i="57"/>
  <c r="V218" i="57"/>
  <c r="W218" i="57" s="1"/>
  <c r="J218" i="57"/>
  <c r="K218" i="57"/>
  <c r="X218" i="57"/>
  <c r="M218" i="57"/>
  <c r="Z218" i="57"/>
  <c r="E218" i="57" s="1"/>
  <c r="AJ216" i="55"/>
  <c r="AO216" i="55" s="1"/>
  <c r="AC216" i="55"/>
  <c r="AR216" i="55" s="1"/>
  <c r="AK216" i="55"/>
  <c r="AD216" i="55"/>
  <c r="AE216" i="55"/>
  <c r="AF216" i="55"/>
  <c r="AI216" i="55"/>
  <c r="AG216" i="55"/>
  <c r="AN216" i="55" s="1"/>
  <c r="AH216" i="55"/>
  <c r="Q218" i="47"/>
  <c r="AU214" i="56"/>
  <c r="AW214" i="56" s="1"/>
  <c r="AT216" i="56"/>
  <c r="N218" i="55"/>
  <c r="G218" i="55"/>
  <c r="U217" i="55"/>
  <c r="AA217" i="55" s="1"/>
  <c r="H218" i="55"/>
  <c r="M218" i="55"/>
  <c r="X218" i="55"/>
  <c r="V218" i="55"/>
  <c r="W218" i="55" s="1"/>
  <c r="J218" i="55"/>
  <c r="K218" i="55"/>
  <c r="A219" i="55"/>
  <c r="Z218" i="55"/>
  <c r="E218" i="55" s="1"/>
  <c r="AR216" i="58"/>
  <c r="AU216" i="58" s="1"/>
  <c r="AS226" i="46"/>
  <c r="Z229" i="46"/>
  <c r="E229" i="46" s="1"/>
  <c r="F229" i="46" s="1"/>
  <c r="G229" i="46"/>
  <c r="U228" i="46"/>
  <c r="AA228" i="46" s="1"/>
  <c r="H229" i="46"/>
  <c r="M229" i="46"/>
  <c r="N229" i="46"/>
  <c r="V229" i="46"/>
  <c r="W229" i="46" s="1"/>
  <c r="Y229" i="46" s="1"/>
  <c r="A230" i="46"/>
  <c r="J229" i="46"/>
  <c r="K229" i="46"/>
  <c r="X229" i="46"/>
  <c r="D219" i="54"/>
  <c r="B220" i="54"/>
  <c r="AW215" i="57"/>
  <c r="M219" i="47"/>
  <c r="X219" i="47"/>
  <c r="N219" i="47"/>
  <c r="G219" i="47"/>
  <c r="J219" i="47"/>
  <c r="V219" i="47"/>
  <c r="W219" i="47" s="1"/>
  <c r="U218" i="47"/>
  <c r="AA218" i="47" s="1"/>
  <c r="H219" i="47"/>
  <c r="K219" i="47"/>
  <c r="A220" i="47"/>
  <c r="Z219" i="47"/>
  <c r="E219" i="47" s="1"/>
  <c r="AU215" i="47"/>
  <c r="AW215" i="47" s="1"/>
  <c r="AS216" i="47"/>
  <c r="Q218" i="58"/>
  <c r="AR217" i="58"/>
  <c r="D219" i="55"/>
  <c r="B220" i="55"/>
  <c r="D222" i="56"/>
  <c r="B223" i="56"/>
  <c r="AS216" i="56"/>
  <c r="F217" i="56"/>
  <c r="Y217" i="55"/>
  <c r="AT216" i="58"/>
  <c r="AM226" i="46"/>
  <c r="AW213" i="57"/>
  <c r="R217" i="55"/>
  <c r="AS217" i="47"/>
  <c r="F221" i="54"/>
  <c r="P221" i="54" s="1"/>
  <c r="AR217" i="47"/>
  <c r="AN216" i="47"/>
  <c r="F218" i="58"/>
  <c r="I220" i="56"/>
  <c r="S219" i="56"/>
  <c r="AY217" i="58"/>
  <c r="AO217" i="58"/>
  <c r="AP217" i="58" s="1"/>
  <c r="F228" i="46"/>
  <c r="R217" i="57"/>
  <c r="G218" i="56"/>
  <c r="U217" i="56"/>
  <c r="AA217" i="56" s="1"/>
  <c r="M218" i="56"/>
  <c r="N218" i="56"/>
  <c r="R218" i="56" s="1"/>
  <c r="A219" i="56"/>
  <c r="H218" i="56"/>
  <c r="V218" i="56"/>
  <c r="W218" i="56" s="1"/>
  <c r="Y218" i="56" s="1"/>
  <c r="K218" i="56"/>
  <c r="X218" i="56"/>
  <c r="J218" i="56"/>
  <c r="Z218" i="56"/>
  <c r="E218" i="56" s="1"/>
  <c r="AN216" i="58"/>
  <c r="AP216" i="58" s="1"/>
  <c r="AY226" i="46"/>
  <c r="AM216" i="47"/>
  <c r="B220" i="46"/>
  <c r="D219" i="46"/>
  <c r="M219" i="58"/>
  <c r="X219" i="58"/>
  <c r="N219" i="58"/>
  <c r="Z219" i="58"/>
  <c r="E219" i="58" s="1"/>
  <c r="G219" i="58"/>
  <c r="U218" i="58"/>
  <c r="AA218" i="58" s="1"/>
  <c r="H219" i="58"/>
  <c r="J219" i="58"/>
  <c r="V219" i="58"/>
  <c r="W219" i="58" s="1"/>
  <c r="K219" i="58"/>
  <c r="A220" i="58"/>
  <c r="I221" i="55"/>
  <c r="S220" i="55"/>
  <c r="AR216" i="56"/>
  <c r="AU216" i="56" s="1"/>
  <c r="AW216" i="56" s="1"/>
  <c r="F217" i="55"/>
  <c r="AR226" i="46"/>
  <c r="AU226" i="46" s="1"/>
  <c r="AR216" i="47"/>
  <c r="I222" i="47"/>
  <c r="S221" i="47"/>
  <c r="AP216" i="56"/>
  <c r="AY216" i="58"/>
  <c r="AO216" i="58"/>
  <c r="R228" i="46"/>
  <c r="H221" i="54"/>
  <c r="N221" i="54" s="1"/>
  <c r="K222" i="54"/>
  <c r="M222" i="54"/>
  <c r="E222" i="54" s="1"/>
  <c r="I222" i="54"/>
  <c r="J222" i="54" s="1"/>
  <c r="L222" i="54" s="1"/>
  <c r="A223" i="54"/>
  <c r="R218" i="58"/>
  <c r="AO217" i="47"/>
  <c r="AP217" i="47" s="1"/>
  <c r="AY217" i="47"/>
  <c r="AY216" i="47"/>
  <c r="AO216" i="47"/>
  <c r="I222" i="58"/>
  <c r="S221" i="58"/>
  <c r="AT217" i="58"/>
  <c r="Q217" i="57"/>
  <c r="Y217" i="57"/>
  <c r="F217" i="57" s="1"/>
  <c r="AU225" i="46"/>
  <c r="AW225" i="46" s="1"/>
  <c r="F218" i="47"/>
  <c r="I220" i="57"/>
  <c r="S219" i="57"/>
  <c r="AY216" i="56"/>
  <c r="Q217" i="56"/>
  <c r="Q217" i="55"/>
  <c r="AO226" i="46"/>
  <c r="AN226" i="46"/>
  <c r="AE217" i="57" l="1"/>
  <c r="AI217" i="57"/>
  <c r="AD217" i="57"/>
  <c r="AR217" i="57" s="1"/>
  <c r="AF217" i="57"/>
  <c r="AG217" i="57"/>
  <c r="AS217" i="57" s="1"/>
  <c r="AH217" i="57"/>
  <c r="AN217" i="57" s="1"/>
  <c r="AJ217" i="57"/>
  <c r="AT217" i="57" s="1"/>
  <c r="AK217" i="57"/>
  <c r="AC217" i="57"/>
  <c r="K220" i="47"/>
  <c r="A221" i="47"/>
  <c r="M220" i="47"/>
  <c r="X220" i="47"/>
  <c r="Z220" i="47"/>
  <c r="E220" i="47" s="1"/>
  <c r="U219" i="47"/>
  <c r="AA219" i="47" s="1"/>
  <c r="H220" i="47"/>
  <c r="J220" i="47"/>
  <c r="V220" i="47"/>
  <c r="W220" i="47" s="1"/>
  <c r="G220" i="47"/>
  <c r="N220" i="47"/>
  <c r="R220" i="47" s="1"/>
  <c r="AI229" i="46"/>
  <c r="AC229" i="46"/>
  <c r="AR229" i="46" s="1"/>
  <c r="AK229" i="46"/>
  <c r="AY229" i="46" s="1"/>
  <c r="AD229" i="46"/>
  <c r="AE229" i="46"/>
  <c r="AF229" i="46"/>
  <c r="AH229" i="46"/>
  <c r="AG229" i="46"/>
  <c r="AJ229" i="46"/>
  <c r="I223" i="58"/>
  <c r="S222" i="58"/>
  <c r="F222" i="54"/>
  <c r="P222" i="54" s="1"/>
  <c r="I223" i="47"/>
  <c r="S222" i="47"/>
  <c r="K220" i="58"/>
  <c r="A221" i="58"/>
  <c r="M220" i="58"/>
  <c r="X220" i="58"/>
  <c r="N220" i="58"/>
  <c r="R220" i="58" s="1"/>
  <c r="Z220" i="58"/>
  <c r="E220" i="58" s="1"/>
  <c r="G220" i="58"/>
  <c r="U219" i="58"/>
  <c r="AA219" i="58" s="1"/>
  <c r="H220" i="58"/>
  <c r="J220" i="58"/>
  <c r="V220" i="58"/>
  <c r="W220" i="58" s="1"/>
  <c r="R219" i="58"/>
  <c r="F218" i="56"/>
  <c r="Q218" i="56"/>
  <c r="S220" i="56"/>
  <c r="I221" i="56"/>
  <c r="D220" i="55"/>
  <c r="B221" i="55"/>
  <c r="Q219" i="47"/>
  <c r="Z230" i="46"/>
  <c r="E230" i="46" s="1"/>
  <c r="G230" i="46"/>
  <c r="U229" i="46"/>
  <c r="AA229" i="46" s="1"/>
  <c r="H230" i="46"/>
  <c r="J230" i="46"/>
  <c r="X230" i="46"/>
  <c r="K230" i="46"/>
  <c r="M230" i="46"/>
  <c r="N230" i="46"/>
  <c r="R230" i="46" s="1"/>
  <c r="V230" i="46"/>
  <c r="W230" i="46" s="1"/>
  <c r="Y230" i="46" s="1"/>
  <c r="A231" i="46"/>
  <c r="Q218" i="55"/>
  <c r="M219" i="57"/>
  <c r="X219" i="57"/>
  <c r="K219" i="57"/>
  <c r="U218" i="57"/>
  <c r="AA218" i="57" s="1"/>
  <c r="N219" i="57"/>
  <c r="R219" i="57" s="1"/>
  <c r="Z219" i="57"/>
  <c r="E219" i="57" s="1"/>
  <c r="F219" i="57" s="1"/>
  <c r="G219" i="57"/>
  <c r="A220" i="57"/>
  <c r="H219" i="57"/>
  <c r="J219" i="57"/>
  <c r="V219" i="57"/>
  <c r="W219" i="57" s="1"/>
  <c r="Y219" i="57" s="1"/>
  <c r="AR216" i="57"/>
  <c r="AU216" i="57" s="1"/>
  <c r="B221" i="46"/>
  <c r="D220" i="46"/>
  <c r="AH218" i="58"/>
  <c r="AI218" i="58"/>
  <c r="AJ218" i="58"/>
  <c r="AT218" i="58" s="1"/>
  <c r="AC218" i="58"/>
  <c r="AK218" i="58"/>
  <c r="AD218" i="58"/>
  <c r="AR218" i="58" s="1"/>
  <c r="AU218" i="58" s="1"/>
  <c r="AE218" i="58"/>
  <c r="AM218" i="58" s="1"/>
  <c r="AF218" i="58"/>
  <c r="AG218" i="58"/>
  <c r="AS218" i="58" s="1"/>
  <c r="AP226" i="46"/>
  <c r="AW216" i="58"/>
  <c r="AO227" i="46"/>
  <c r="AH218" i="47"/>
  <c r="AN218" i="47" s="1"/>
  <c r="AI218" i="47"/>
  <c r="AC218" i="47"/>
  <c r="AK218" i="47"/>
  <c r="AF218" i="47"/>
  <c r="AE218" i="47"/>
  <c r="AG218" i="47"/>
  <c r="AS218" i="47" s="1"/>
  <c r="AD218" i="47"/>
  <c r="AR218" i="47" s="1"/>
  <c r="AJ218" i="47"/>
  <c r="AW226" i="46"/>
  <c r="Y219" i="58"/>
  <c r="F219" i="58" s="1"/>
  <c r="Q219" i="58"/>
  <c r="AU217" i="58"/>
  <c r="AW217" i="58" s="1"/>
  <c r="R229" i="46"/>
  <c r="AT216" i="55"/>
  <c r="Q218" i="57"/>
  <c r="AO216" i="57"/>
  <c r="AY216" i="57"/>
  <c r="S220" i="57"/>
  <c r="I221" i="57"/>
  <c r="AU216" i="47"/>
  <c r="AI217" i="55"/>
  <c r="AJ217" i="55"/>
  <c r="AC217" i="55"/>
  <c r="AR217" i="55" s="1"/>
  <c r="AK217" i="55"/>
  <c r="AY217" i="55" s="1"/>
  <c r="AD217" i="55"/>
  <c r="AE217" i="55"/>
  <c r="AH217" i="55"/>
  <c r="AF217" i="55"/>
  <c r="AG217" i="55"/>
  <c r="AN217" i="55" s="1"/>
  <c r="AU217" i="47"/>
  <c r="AW217" i="47" s="1"/>
  <c r="Y219" i="47"/>
  <c r="F219" i="47" s="1"/>
  <c r="D220" i="54"/>
  <c r="B221" i="54"/>
  <c r="Q229" i="46"/>
  <c r="M219" i="55"/>
  <c r="X219" i="55"/>
  <c r="N219" i="55"/>
  <c r="G219" i="55"/>
  <c r="U218" i="55"/>
  <c r="AA218" i="55" s="1"/>
  <c r="H219" i="55"/>
  <c r="K219" i="55"/>
  <c r="A220" i="55"/>
  <c r="J219" i="55"/>
  <c r="V219" i="55"/>
  <c r="W219" i="55" s="1"/>
  <c r="Z219" i="55"/>
  <c r="E219" i="55" s="1"/>
  <c r="AS216" i="55"/>
  <c r="AU216" i="55" s="1"/>
  <c r="AW216" i="55" s="1"/>
  <c r="R218" i="57"/>
  <c r="AM227" i="46"/>
  <c r="AP227" i="46" s="1"/>
  <c r="AC217" i="56"/>
  <c r="AK217" i="56"/>
  <c r="AE217" i="56"/>
  <c r="AF217" i="56"/>
  <c r="AG217" i="56"/>
  <c r="AH217" i="56"/>
  <c r="AI217" i="56"/>
  <c r="AJ217" i="56"/>
  <c r="AO217" i="56" s="1"/>
  <c r="AD217" i="56"/>
  <c r="R218" i="55"/>
  <c r="AM216" i="55"/>
  <c r="AP216" i="55" s="1"/>
  <c r="AR227" i="46"/>
  <c r="AU227" i="46" s="1"/>
  <c r="AM216" i="57"/>
  <c r="AI228" i="46"/>
  <c r="AC228" i="46"/>
  <c r="AR228" i="46" s="1"/>
  <c r="AK228" i="46"/>
  <c r="AY228" i="46" s="1"/>
  <c r="AD228" i="46"/>
  <c r="AF228" i="46"/>
  <c r="AG228" i="46"/>
  <c r="AH228" i="46"/>
  <c r="AE228" i="46"/>
  <c r="AJ228" i="46"/>
  <c r="AP216" i="47"/>
  <c r="A224" i="54"/>
  <c r="K223" i="54"/>
  <c r="M223" i="54"/>
  <c r="E223" i="54" s="1"/>
  <c r="H222" i="54"/>
  <c r="N222" i="54" s="1"/>
  <c r="I223" i="54"/>
  <c r="J223" i="54" s="1"/>
  <c r="L223" i="54" s="1"/>
  <c r="I222" i="55"/>
  <c r="S221" i="55"/>
  <c r="H219" i="56"/>
  <c r="V219" i="56"/>
  <c r="W219" i="56" s="1"/>
  <c r="Y219" i="56" s="1"/>
  <c r="J219" i="56"/>
  <c r="K219" i="56"/>
  <c r="X219" i="56"/>
  <c r="U218" i="56"/>
  <c r="AA218" i="56" s="1"/>
  <c r="M219" i="56"/>
  <c r="N219" i="56"/>
  <c r="G219" i="56"/>
  <c r="A220" i="56"/>
  <c r="Z219" i="56"/>
  <c r="E219" i="56" s="1"/>
  <c r="D223" i="56"/>
  <c r="B224" i="56"/>
  <c r="R219" i="47"/>
  <c r="Y218" i="55"/>
  <c r="F218" i="55" s="1"/>
  <c r="AY216" i="55"/>
  <c r="Y218" i="57"/>
  <c r="F218" i="57" s="1"/>
  <c r="AN227" i="46"/>
  <c r="AT227" i="46"/>
  <c r="AT216" i="57"/>
  <c r="AG219" i="58" l="1"/>
  <c r="AH219" i="58"/>
  <c r="AI219" i="58"/>
  <c r="AJ219" i="58"/>
  <c r="AC219" i="58"/>
  <c r="AK219" i="58"/>
  <c r="AD219" i="58"/>
  <c r="AR219" i="58" s="1"/>
  <c r="AE219" i="58"/>
  <c r="AM219" i="58" s="1"/>
  <c r="AF219" i="58"/>
  <c r="AH218" i="57"/>
  <c r="AD218" i="57"/>
  <c r="AR218" i="57" s="1"/>
  <c r="AE218" i="57"/>
  <c r="AF218" i="57"/>
  <c r="AG218" i="57"/>
  <c r="AS218" i="57" s="1"/>
  <c r="AI218" i="57"/>
  <c r="AJ218" i="57"/>
  <c r="AT218" i="57" s="1"/>
  <c r="AK218" i="57"/>
  <c r="AC218" i="57"/>
  <c r="AG219" i="47"/>
  <c r="AH219" i="47"/>
  <c r="AJ219" i="47"/>
  <c r="AT219" i="47" s="1"/>
  <c r="AE219" i="47"/>
  <c r="AC219" i="47"/>
  <c r="AD219" i="47"/>
  <c r="AR219" i="47" s="1"/>
  <c r="AF219" i="47"/>
  <c r="AI219" i="47"/>
  <c r="AK219" i="47"/>
  <c r="AH218" i="55"/>
  <c r="AI218" i="55"/>
  <c r="AJ218" i="55"/>
  <c r="AC218" i="55"/>
  <c r="AR218" i="55" s="1"/>
  <c r="AK218" i="55"/>
  <c r="AY218" i="55" s="1"/>
  <c r="AD218" i="55"/>
  <c r="AM218" i="55" s="1"/>
  <c r="AG218" i="55"/>
  <c r="AN218" i="55" s="1"/>
  <c r="AE218" i="55"/>
  <c r="AF218" i="55"/>
  <c r="AS218" i="55" s="1"/>
  <c r="AU228" i="46"/>
  <c r="AT218" i="47"/>
  <c r="AU218" i="47" s="1"/>
  <c r="D221" i="46"/>
  <c r="B222" i="46"/>
  <c r="F230" i="46"/>
  <c r="Q219" i="56"/>
  <c r="R219" i="55"/>
  <c r="Y219" i="55"/>
  <c r="F219" i="55" s="1"/>
  <c r="AW216" i="47"/>
  <c r="AM218" i="47"/>
  <c r="F219" i="56"/>
  <c r="AM228" i="46"/>
  <c r="AM217" i="56"/>
  <c r="AR217" i="56"/>
  <c r="B222" i="54"/>
  <c r="D221" i="54"/>
  <c r="AM217" i="55"/>
  <c r="AP217" i="55" s="1"/>
  <c r="Z231" i="46"/>
  <c r="E231" i="46" s="1"/>
  <c r="G231" i="46"/>
  <c r="U230" i="46"/>
  <c r="AA230" i="46" s="1"/>
  <c r="H231" i="46"/>
  <c r="V231" i="46"/>
  <c r="W231" i="46" s="1"/>
  <c r="A232" i="46"/>
  <c r="J231" i="46"/>
  <c r="X231" i="46"/>
  <c r="M231" i="46"/>
  <c r="K231" i="46"/>
  <c r="N231" i="46"/>
  <c r="R231" i="46" s="1"/>
  <c r="AM229" i="46"/>
  <c r="AY217" i="57"/>
  <c r="AO217" i="57"/>
  <c r="AU229" i="46"/>
  <c r="AO217" i="55"/>
  <c r="AY218" i="58"/>
  <c r="AO218" i="58"/>
  <c r="Q230" i="46"/>
  <c r="Y220" i="58"/>
  <c r="F220" i="58" s="1"/>
  <c r="Q220" i="58"/>
  <c r="AO229" i="46"/>
  <c r="AT229" i="46"/>
  <c r="J221" i="58"/>
  <c r="V221" i="58"/>
  <c r="W221" i="58" s="1"/>
  <c r="K221" i="58"/>
  <c r="A222" i="58"/>
  <c r="M221" i="58"/>
  <c r="Q221" i="58" s="1"/>
  <c r="X221" i="58"/>
  <c r="N221" i="58"/>
  <c r="R221" i="58" s="1"/>
  <c r="Z221" i="58"/>
  <c r="E221" i="58" s="1"/>
  <c r="G221" i="58"/>
  <c r="U220" i="58"/>
  <c r="AA220" i="58" s="1"/>
  <c r="H221" i="58"/>
  <c r="AN229" i="46"/>
  <c r="Q220" i="47"/>
  <c r="J221" i="47"/>
  <c r="V221" i="47"/>
  <c r="W221" i="47" s="1"/>
  <c r="Y221" i="47" s="1"/>
  <c r="K221" i="47"/>
  <c r="A222" i="47"/>
  <c r="N221" i="47"/>
  <c r="U220" i="47"/>
  <c r="AA220" i="47" s="1"/>
  <c r="H221" i="47"/>
  <c r="Z221" i="47"/>
  <c r="E221" i="47" s="1"/>
  <c r="F221" i="47" s="1"/>
  <c r="G221" i="47"/>
  <c r="M221" i="47"/>
  <c r="X221" i="47"/>
  <c r="AU217" i="57"/>
  <c r="N220" i="56"/>
  <c r="U219" i="56"/>
  <c r="AA219" i="56" s="1"/>
  <c r="M220" i="56"/>
  <c r="G220" i="56"/>
  <c r="H220" i="56"/>
  <c r="V220" i="56"/>
  <c r="W220" i="56" s="1"/>
  <c r="A221" i="56"/>
  <c r="K220" i="56"/>
  <c r="X220" i="56"/>
  <c r="J220" i="56"/>
  <c r="Z220" i="56"/>
  <c r="E220" i="56" s="1"/>
  <c r="AG219" i="57"/>
  <c r="AS219" i="57" s="1"/>
  <c r="AI219" i="57"/>
  <c r="AJ219" i="57"/>
  <c r="AK219" i="57"/>
  <c r="AC219" i="57"/>
  <c r="AD219" i="57"/>
  <c r="AR219" i="57" s="1"/>
  <c r="AE219" i="57"/>
  <c r="AM219" i="57" s="1"/>
  <c r="AF219" i="57"/>
  <c r="AH219" i="57"/>
  <c r="AN219" i="57" s="1"/>
  <c r="AT217" i="56"/>
  <c r="R219" i="56"/>
  <c r="AO228" i="46"/>
  <c r="AT217" i="55"/>
  <c r="AU217" i="55" s="1"/>
  <c r="AW217" i="55" s="1"/>
  <c r="D224" i="56"/>
  <c r="B225" i="56"/>
  <c r="AN228" i="46"/>
  <c r="Q219" i="55"/>
  <c r="I222" i="57"/>
  <c r="S221" i="57"/>
  <c r="Q219" i="57"/>
  <c r="S221" i="56"/>
  <c r="I222" i="56"/>
  <c r="AS229" i="46"/>
  <c r="Y220" i="47"/>
  <c r="F220" i="47" s="1"/>
  <c r="I224" i="54"/>
  <c r="J224" i="54" s="1"/>
  <c r="L224" i="54" s="1"/>
  <c r="H223" i="54"/>
  <c r="N223" i="54" s="1"/>
  <c r="K224" i="54"/>
  <c r="M224" i="54"/>
  <c r="E224" i="54" s="1"/>
  <c r="F224" i="54" s="1"/>
  <c r="P224" i="54" s="1"/>
  <c r="A225" i="54"/>
  <c r="AJ218" i="56"/>
  <c r="AI218" i="56"/>
  <c r="AT218" i="56" s="1"/>
  <c r="AK218" i="56"/>
  <c r="AY218" i="56" s="1"/>
  <c r="AC218" i="56"/>
  <c r="AR218" i="56" s="1"/>
  <c r="AD218" i="56"/>
  <c r="AE218" i="56"/>
  <c r="AF218" i="56"/>
  <c r="AH218" i="56"/>
  <c r="AG218" i="56"/>
  <c r="AN218" i="56" s="1"/>
  <c r="S223" i="58"/>
  <c r="I224" i="58"/>
  <c r="AT228" i="46"/>
  <c r="I223" i="55"/>
  <c r="S222" i="55"/>
  <c r="AP216" i="57"/>
  <c r="AW216" i="57" s="1"/>
  <c r="AN217" i="56"/>
  <c r="D221" i="55"/>
  <c r="B222" i="55"/>
  <c r="AW227" i="46"/>
  <c r="AS217" i="56"/>
  <c r="AS217" i="55"/>
  <c r="F223" i="54"/>
  <c r="P223" i="54" s="1"/>
  <c r="AS228" i="46"/>
  <c r="AY217" i="56"/>
  <c r="K220" i="55"/>
  <c r="A221" i="55"/>
  <c r="M220" i="55"/>
  <c r="Q220" i="55" s="1"/>
  <c r="X220" i="55"/>
  <c r="N220" i="55"/>
  <c r="G220" i="55"/>
  <c r="J220" i="55"/>
  <c r="V220" i="55"/>
  <c r="W220" i="55" s="1"/>
  <c r="Y220" i="55" s="1"/>
  <c r="U219" i="55"/>
  <c r="AA219" i="55" s="1"/>
  <c r="H220" i="55"/>
  <c r="Z220" i="55"/>
  <c r="E220" i="55" s="1"/>
  <c r="F220" i="55" s="1"/>
  <c r="AO218" i="47"/>
  <c r="AY218" i="47"/>
  <c r="AN218" i="58"/>
  <c r="AP218" i="58" s="1"/>
  <c r="AW218" i="58" s="1"/>
  <c r="K220" i="57"/>
  <c r="A221" i="57"/>
  <c r="G220" i="57"/>
  <c r="H220" i="57"/>
  <c r="V220" i="57"/>
  <c r="W220" i="57" s="1"/>
  <c r="Y220" i="57" s="1"/>
  <c r="J220" i="57"/>
  <c r="X220" i="57"/>
  <c r="M220" i="57"/>
  <c r="U219" i="57"/>
  <c r="AA219" i="57" s="1"/>
  <c r="N220" i="57"/>
  <c r="Z220" i="57"/>
  <c r="E220" i="57" s="1"/>
  <c r="S223" i="47"/>
  <c r="I224" i="47"/>
  <c r="AM217" i="57"/>
  <c r="AF220" i="47" l="1"/>
  <c r="AG220" i="47"/>
  <c r="AI220" i="47"/>
  <c r="AD220" i="47"/>
  <c r="AC220" i="47"/>
  <c r="AE220" i="47"/>
  <c r="AM220" i="47" s="1"/>
  <c r="AJ220" i="47"/>
  <c r="AT220" i="47" s="1"/>
  <c r="AK220" i="47"/>
  <c r="AH220" i="47"/>
  <c r="AN220" i="47" s="1"/>
  <c r="AG219" i="55"/>
  <c r="AN219" i="55" s="1"/>
  <c r="AH219" i="55"/>
  <c r="AI219" i="55"/>
  <c r="AJ219" i="55"/>
  <c r="AO219" i="55" s="1"/>
  <c r="AC219" i="55"/>
  <c r="AR219" i="55" s="1"/>
  <c r="AK219" i="55"/>
  <c r="AY219" i="55" s="1"/>
  <c r="AF219" i="55"/>
  <c r="AS219" i="55" s="1"/>
  <c r="AD219" i="55"/>
  <c r="AM219" i="55" s="1"/>
  <c r="AE219" i="55"/>
  <c r="AF220" i="58"/>
  <c r="AG220" i="58"/>
  <c r="AS220" i="58" s="1"/>
  <c r="AH220" i="58"/>
  <c r="AN220" i="58" s="1"/>
  <c r="AI220" i="58"/>
  <c r="AJ220" i="58"/>
  <c r="AC220" i="58"/>
  <c r="AK220" i="58"/>
  <c r="AD220" i="58"/>
  <c r="AE220" i="58"/>
  <c r="AM220" i="58" s="1"/>
  <c r="AU219" i="47"/>
  <c r="AP219" i="58"/>
  <c r="AP229" i="46"/>
  <c r="Y231" i="46"/>
  <c r="AU217" i="56"/>
  <c r="AT218" i="55"/>
  <c r="AY219" i="58"/>
  <c r="AO219" i="58"/>
  <c r="I225" i="54"/>
  <c r="J225" i="54" s="1"/>
  <c r="L225" i="54" s="1"/>
  <c r="K225" i="54"/>
  <c r="M225" i="54"/>
  <c r="E225" i="54" s="1"/>
  <c r="A226" i="54"/>
  <c r="H224" i="54"/>
  <c r="N224" i="54" s="1"/>
  <c r="AS218" i="56"/>
  <c r="AU219" i="57"/>
  <c r="R220" i="56"/>
  <c r="R221" i="47"/>
  <c r="Y221" i="58"/>
  <c r="AP217" i="56"/>
  <c r="AN219" i="47"/>
  <c r="AM218" i="57"/>
  <c r="AT219" i="58"/>
  <c r="S224" i="47"/>
  <c r="I225" i="47"/>
  <c r="S224" i="58"/>
  <c r="I225" i="58"/>
  <c r="AW229" i="46"/>
  <c r="D222" i="55"/>
  <c r="B223" i="55"/>
  <c r="AU218" i="55"/>
  <c r="F220" i="57"/>
  <c r="F220" i="56"/>
  <c r="Z232" i="46"/>
  <c r="E232" i="46" s="1"/>
  <c r="G232" i="46"/>
  <c r="U231" i="46"/>
  <c r="AA231" i="46" s="1"/>
  <c r="H232" i="46"/>
  <c r="V232" i="46"/>
  <c r="W232" i="46" s="1"/>
  <c r="A233" i="46"/>
  <c r="J232" i="46"/>
  <c r="X232" i="46"/>
  <c r="K232" i="46"/>
  <c r="M232" i="46"/>
  <c r="N232" i="46"/>
  <c r="R232" i="46" s="1"/>
  <c r="D222" i="54"/>
  <c r="B223" i="54"/>
  <c r="AW217" i="57"/>
  <c r="J222" i="47"/>
  <c r="V222" i="47"/>
  <c r="W222" i="47" s="1"/>
  <c r="Y222" i="47" s="1"/>
  <c r="M222" i="47"/>
  <c r="X222" i="47"/>
  <c r="G222" i="47"/>
  <c r="Z222" i="47"/>
  <c r="E222" i="47" s="1"/>
  <c r="U221" i="47"/>
  <c r="AA221" i="47" s="1"/>
  <c r="H222" i="47"/>
  <c r="N222" i="47"/>
  <c r="R222" i="47" s="1"/>
  <c r="A223" i="47"/>
  <c r="K222" i="47"/>
  <c r="AP228" i="46"/>
  <c r="AW228" i="46" s="1"/>
  <c r="AI230" i="46"/>
  <c r="AC230" i="46"/>
  <c r="AK230" i="46"/>
  <c r="AD230" i="46"/>
  <c r="AM230" i="46" s="1"/>
  <c r="AF230" i="46"/>
  <c r="AS230" i="46" s="1"/>
  <c r="AJ230" i="46"/>
  <c r="AO230" i="46" s="1"/>
  <c r="AE230" i="46"/>
  <c r="AG230" i="46"/>
  <c r="AH230" i="46"/>
  <c r="AY219" i="47"/>
  <c r="AO219" i="47"/>
  <c r="AS219" i="47"/>
  <c r="AU218" i="57"/>
  <c r="J221" i="55"/>
  <c r="V221" i="55"/>
  <c r="W221" i="55" s="1"/>
  <c r="Y221" i="55" s="1"/>
  <c r="K221" i="55"/>
  <c r="A222" i="55"/>
  <c r="M221" i="55"/>
  <c r="X221" i="55"/>
  <c r="N221" i="55"/>
  <c r="R221" i="55" s="1"/>
  <c r="G221" i="55"/>
  <c r="U220" i="55"/>
  <c r="AA220" i="55" s="1"/>
  <c r="H221" i="55"/>
  <c r="Z221" i="55"/>
  <c r="E221" i="55" s="1"/>
  <c r="AO218" i="56"/>
  <c r="S222" i="56"/>
  <c r="I223" i="56"/>
  <c r="Q220" i="56"/>
  <c r="AM219" i="47"/>
  <c r="AP219" i="47" s="1"/>
  <c r="J221" i="57"/>
  <c r="V221" i="57"/>
  <c r="W221" i="57" s="1"/>
  <c r="M221" i="57"/>
  <c r="U220" i="57"/>
  <c r="AA220" i="57" s="1"/>
  <c r="N221" i="57"/>
  <c r="Z221" i="57"/>
  <c r="E221" i="57" s="1"/>
  <c r="A222" i="57"/>
  <c r="G221" i="57"/>
  <c r="H221" i="57"/>
  <c r="X221" i="57"/>
  <c r="K221" i="57"/>
  <c r="Q220" i="57"/>
  <c r="R220" i="55"/>
  <c r="S223" i="55"/>
  <c r="I224" i="55"/>
  <c r="AM218" i="56"/>
  <c r="AP218" i="56" s="1"/>
  <c r="S222" i="57"/>
  <c r="I223" i="57"/>
  <c r="AY219" i="57"/>
  <c r="AO219" i="57"/>
  <c r="AP219" i="57" s="1"/>
  <c r="N221" i="56"/>
  <c r="G221" i="56"/>
  <c r="H221" i="56"/>
  <c r="U220" i="56"/>
  <c r="AA220" i="56" s="1"/>
  <c r="J221" i="56"/>
  <c r="V221" i="56"/>
  <c r="W221" i="56" s="1"/>
  <c r="Y221" i="56" s="1"/>
  <c r="M221" i="56"/>
  <c r="X221" i="56"/>
  <c r="A222" i="56"/>
  <c r="K221" i="56"/>
  <c r="Z221" i="56"/>
  <c r="E221" i="56" s="1"/>
  <c r="F221" i="56" s="1"/>
  <c r="F221" i="58"/>
  <c r="AI219" i="56"/>
  <c r="AE219" i="56"/>
  <c r="AF219" i="56"/>
  <c r="AS219" i="56" s="1"/>
  <c r="AG219" i="56"/>
  <c r="AH219" i="56"/>
  <c r="AJ219" i="56"/>
  <c r="AK219" i="56"/>
  <c r="AY219" i="56" s="1"/>
  <c r="AD219" i="56"/>
  <c r="AM219" i="56" s="1"/>
  <c r="AC219" i="56"/>
  <c r="D222" i="46"/>
  <c r="B223" i="46"/>
  <c r="AN218" i="57"/>
  <c r="AN219" i="58"/>
  <c r="AF220" i="55"/>
  <c r="AG220" i="55"/>
  <c r="AH220" i="55"/>
  <c r="AI220" i="55"/>
  <c r="AT220" i="55" s="1"/>
  <c r="AJ220" i="55"/>
  <c r="AO220" i="55" s="1"/>
  <c r="AE220" i="55"/>
  <c r="AK220" i="55"/>
  <c r="AC220" i="55"/>
  <c r="AD220" i="55"/>
  <c r="AM220" i="55" s="1"/>
  <c r="D225" i="56"/>
  <c r="B226" i="56"/>
  <c r="AE221" i="47"/>
  <c r="AF221" i="47"/>
  <c r="AH221" i="47"/>
  <c r="AC221" i="47"/>
  <c r="AK221" i="47"/>
  <c r="AJ221" i="47"/>
  <c r="AT221" i="47" s="1"/>
  <c r="AD221" i="47"/>
  <c r="AR221" i="47" s="1"/>
  <c r="AG221" i="47"/>
  <c r="AS221" i="47" s="1"/>
  <c r="AI221" i="47"/>
  <c r="J222" i="58"/>
  <c r="V222" i="58"/>
  <c r="W222" i="58" s="1"/>
  <c r="K222" i="58"/>
  <c r="A223" i="58"/>
  <c r="M222" i="58"/>
  <c r="Q222" i="58" s="1"/>
  <c r="X222" i="58"/>
  <c r="N222" i="58"/>
  <c r="R222" i="58" s="1"/>
  <c r="Z222" i="58"/>
  <c r="E222" i="58" s="1"/>
  <c r="G222" i="58"/>
  <c r="H222" i="58"/>
  <c r="U221" i="58"/>
  <c r="AA221" i="58" s="1"/>
  <c r="AO218" i="55"/>
  <c r="R220" i="57"/>
  <c r="AP217" i="57"/>
  <c r="AU218" i="56"/>
  <c r="AW218" i="56" s="1"/>
  <c r="AT219" i="57"/>
  <c r="Y220" i="56"/>
  <c r="Q221" i="47"/>
  <c r="Q231" i="46"/>
  <c r="F231" i="46"/>
  <c r="AP218" i="47"/>
  <c r="AW218" i="47" s="1"/>
  <c r="AP218" i="55"/>
  <c r="AO218" i="57"/>
  <c r="AY218" i="57"/>
  <c r="AS219" i="58"/>
  <c r="AU219" i="58" s="1"/>
  <c r="AW219" i="58" s="1"/>
  <c r="AI220" i="56" l="1"/>
  <c r="AT220" i="56" s="1"/>
  <c r="AJ220" i="56"/>
  <c r="AC220" i="56"/>
  <c r="AK220" i="56"/>
  <c r="AD220" i="56"/>
  <c r="AE220" i="56"/>
  <c r="AF220" i="56"/>
  <c r="AS220" i="56" s="1"/>
  <c r="AH220" i="56"/>
  <c r="AG220" i="56"/>
  <c r="AH221" i="56"/>
  <c r="AI221" i="56"/>
  <c r="AT221" i="56" s="1"/>
  <c r="AJ221" i="56"/>
  <c r="AO221" i="56" s="1"/>
  <c r="AC221" i="56"/>
  <c r="AR221" i="56" s="1"/>
  <c r="AU221" i="56" s="1"/>
  <c r="AK221" i="56"/>
  <c r="AY221" i="56" s="1"/>
  <c r="AD221" i="56"/>
  <c r="AM221" i="56" s="1"/>
  <c r="AE221" i="56"/>
  <c r="AG221" i="56"/>
  <c r="AF221" i="56"/>
  <c r="AS221" i="56" s="1"/>
  <c r="Y222" i="58"/>
  <c r="F222" i="58" s="1"/>
  <c r="S223" i="57"/>
  <c r="I224" i="57"/>
  <c r="Y221" i="57"/>
  <c r="F221" i="55"/>
  <c r="AN230" i="46"/>
  <c r="Q232" i="46"/>
  <c r="S225" i="58"/>
  <c r="I226" i="58"/>
  <c r="F225" i="54"/>
  <c r="P225" i="54" s="1"/>
  <c r="AT220" i="58"/>
  <c r="AO220" i="47"/>
  <c r="AP220" i="47" s="1"/>
  <c r="AY220" i="47"/>
  <c r="AE221" i="58"/>
  <c r="AF221" i="58"/>
  <c r="AG221" i="58"/>
  <c r="AS221" i="58" s="1"/>
  <c r="AH221" i="58"/>
  <c r="AN221" i="58" s="1"/>
  <c r="AI221" i="58"/>
  <c r="AJ221" i="58"/>
  <c r="AT221" i="58" s="1"/>
  <c r="AC221" i="58"/>
  <c r="AK221" i="58"/>
  <c r="AD221" i="58"/>
  <c r="AR221" i="58" s="1"/>
  <c r="I226" i="47"/>
  <c r="S225" i="47"/>
  <c r="G222" i="57"/>
  <c r="H222" i="57"/>
  <c r="V222" i="57"/>
  <c r="W222" i="57" s="1"/>
  <c r="Y222" i="57" s="1"/>
  <c r="J222" i="57"/>
  <c r="K222" i="57"/>
  <c r="X222" i="57"/>
  <c r="M222" i="57"/>
  <c r="U221" i="57"/>
  <c r="AA221" i="57" s="1"/>
  <c r="N222" i="57"/>
  <c r="R222" i="57" s="1"/>
  <c r="Z222" i="57"/>
  <c r="E222" i="57" s="1"/>
  <c r="A223" i="57"/>
  <c r="AW219" i="47"/>
  <c r="AM221" i="47"/>
  <c r="AR219" i="56"/>
  <c r="AT219" i="56"/>
  <c r="Q222" i="47"/>
  <c r="F232" i="46"/>
  <c r="Z233" i="46"/>
  <c r="E233" i="46" s="1"/>
  <c r="G233" i="46"/>
  <c r="U232" i="46"/>
  <c r="AA232" i="46" s="1"/>
  <c r="H233" i="46"/>
  <c r="M233" i="46"/>
  <c r="N233" i="46"/>
  <c r="R233" i="46" s="1"/>
  <c r="V233" i="46"/>
  <c r="W233" i="46" s="1"/>
  <c r="Y233" i="46" s="1"/>
  <c r="A234" i="46"/>
  <c r="J233" i="46"/>
  <c r="K233" i="46"/>
  <c r="X233" i="46"/>
  <c r="AW218" i="55"/>
  <c r="AT219" i="55"/>
  <c r="AR220" i="47"/>
  <c r="AU220" i="47" s="1"/>
  <c r="D226" i="56"/>
  <c r="B227" i="56"/>
  <c r="AU221" i="47"/>
  <c r="S224" i="55"/>
  <c r="I225" i="55"/>
  <c r="AW219" i="57"/>
  <c r="F221" i="57"/>
  <c r="S223" i="56"/>
  <c r="I224" i="56"/>
  <c r="AI231" i="46"/>
  <c r="AC231" i="46"/>
  <c r="AR231" i="46" s="1"/>
  <c r="AK231" i="46"/>
  <c r="AD231" i="46"/>
  <c r="AH231" i="46"/>
  <c r="AJ231" i="46"/>
  <c r="AO231" i="46" s="1"/>
  <c r="AE231" i="46"/>
  <c r="AF231" i="46"/>
  <c r="AS231" i="46" s="1"/>
  <c r="AG231" i="46"/>
  <c r="AY221" i="47"/>
  <c r="AO221" i="47"/>
  <c r="AR220" i="55"/>
  <c r="M222" i="56"/>
  <c r="Q222" i="56" s="1"/>
  <c r="X222" i="56"/>
  <c r="N222" i="56"/>
  <c r="R222" i="56" s="1"/>
  <c r="G222" i="56"/>
  <c r="U221" i="56"/>
  <c r="AA221" i="56" s="1"/>
  <c r="H222" i="56"/>
  <c r="K222" i="56"/>
  <c r="A223" i="56"/>
  <c r="J222" i="56"/>
  <c r="V222" i="56"/>
  <c r="W222" i="56" s="1"/>
  <c r="Y222" i="56" s="1"/>
  <c r="Z222" i="56"/>
  <c r="E222" i="56" s="1"/>
  <c r="R221" i="56"/>
  <c r="R221" i="57"/>
  <c r="AY230" i="46"/>
  <c r="B224" i="54"/>
  <c r="D223" i="54"/>
  <c r="Y232" i="46"/>
  <c r="D223" i="55"/>
  <c r="B224" i="55"/>
  <c r="AP218" i="57"/>
  <c r="AW218" i="57" s="1"/>
  <c r="AR220" i="58"/>
  <c r="U222" i="47"/>
  <c r="AA222" i="47" s="1"/>
  <c r="H223" i="47"/>
  <c r="K223" i="47"/>
  <c r="A224" i="47"/>
  <c r="Z223" i="47"/>
  <c r="E223" i="47" s="1"/>
  <c r="F223" i="47" s="1"/>
  <c r="N223" i="47"/>
  <c r="X223" i="47"/>
  <c r="G223" i="47"/>
  <c r="M223" i="47"/>
  <c r="J223" i="47"/>
  <c r="V223" i="47"/>
  <c r="W223" i="47" s="1"/>
  <c r="Y223" i="47" s="1"/>
  <c r="AN220" i="55"/>
  <c r="AP220" i="55" s="1"/>
  <c r="AS220" i="55"/>
  <c r="AO219" i="56"/>
  <c r="AP230" i="46"/>
  <c r="U222" i="58"/>
  <c r="AA222" i="58" s="1"/>
  <c r="H223" i="58"/>
  <c r="J223" i="58"/>
  <c r="V223" i="58"/>
  <c r="W223" i="58" s="1"/>
  <c r="Y223" i="58" s="1"/>
  <c r="K223" i="58"/>
  <c r="A224" i="58"/>
  <c r="M223" i="58"/>
  <c r="Q223" i="58" s="1"/>
  <c r="X223" i="58"/>
  <c r="N223" i="58"/>
  <c r="Z223" i="58"/>
  <c r="E223" i="58" s="1"/>
  <c r="G223" i="58"/>
  <c r="AY220" i="55"/>
  <c r="AN219" i="56"/>
  <c r="AP219" i="56" s="1"/>
  <c r="Q221" i="55"/>
  <c r="AR230" i="46"/>
  <c r="F222" i="47"/>
  <c r="AO220" i="58"/>
  <c r="AP220" i="58" s="1"/>
  <c r="AY220" i="58"/>
  <c r="AS220" i="47"/>
  <c r="AU219" i="55"/>
  <c r="AF220" i="57"/>
  <c r="AD220" i="57"/>
  <c r="AR220" i="57" s="1"/>
  <c r="AE220" i="57"/>
  <c r="AG220" i="57"/>
  <c r="AH220" i="57"/>
  <c r="AN220" i="57" s="1"/>
  <c r="AI220" i="57"/>
  <c r="AJ220" i="57"/>
  <c r="AT220" i="57" s="1"/>
  <c r="AC220" i="57"/>
  <c r="AK220" i="57"/>
  <c r="AN221" i="47"/>
  <c r="B224" i="46"/>
  <c r="D223" i="46"/>
  <c r="Q221" i="56"/>
  <c r="Q221" i="57"/>
  <c r="J222" i="55"/>
  <c r="V222" i="55"/>
  <c r="W222" i="55" s="1"/>
  <c r="Y222" i="55" s="1"/>
  <c r="K222" i="55"/>
  <c r="A223" i="55"/>
  <c r="M222" i="55"/>
  <c r="X222" i="55"/>
  <c r="N222" i="55"/>
  <c r="U221" i="55"/>
  <c r="AA221" i="55" s="1"/>
  <c r="H222" i="55"/>
  <c r="G222" i="55"/>
  <c r="Z222" i="55"/>
  <c r="E222" i="55" s="1"/>
  <c r="F222" i="55" s="1"/>
  <c r="AT230" i="46"/>
  <c r="I226" i="54"/>
  <c r="J226" i="54" s="1"/>
  <c r="M226" i="54"/>
  <c r="E226" i="54" s="1"/>
  <c r="K226" i="54"/>
  <c r="A227" i="54"/>
  <c r="H225" i="54"/>
  <c r="N225" i="54" s="1"/>
  <c r="AW217" i="56"/>
  <c r="AP219" i="55"/>
  <c r="AD222" i="58" l="1"/>
  <c r="AE222" i="58"/>
  <c r="AM222" i="58" s="1"/>
  <c r="AF222" i="58"/>
  <c r="AG222" i="58"/>
  <c r="AS222" i="58" s="1"/>
  <c r="AH222" i="58"/>
  <c r="AN222" i="58" s="1"/>
  <c r="AI222" i="58"/>
  <c r="AJ222" i="58"/>
  <c r="AC222" i="58"/>
  <c r="AK222" i="58"/>
  <c r="AC223" i="47"/>
  <c r="AK223" i="47"/>
  <c r="AD223" i="47"/>
  <c r="AF223" i="47"/>
  <c r="AI223" i="47"/>
  <c r="AH223" i="47"/>
  <c r="AN223" i="47" s="1"/>
  <c r="AJ223" i="47"/>
  <c r="AG223" i="47"/>
  <c r="AE223" i="47"/>
  <c r="AM223" i="47" s="1"/>
  <c r="I225" i="57"/>
  <c r="S224" i="57"/>
  <c r="R222" i="55"/>
  <c r="F226" i="54"/>
  <c r="P226" i="54" s="1"/>
  <c r="AS220" i="57"/>
  <c r="AD222" i="47"/>
  <c r="AR222" i="47" s="1"/>
  <c r="AE222" i="47"/>
  <c r="AG222" i="47"/>
  <c r="AJ222" i="47"/>
  <c r="AC222" i="47"/>
  <c r="AH222" i="47"/>
  <c r="AI222" i="47"/>
  <c r="AK222" i="47"/>
  <c r="AF222" i="47"/>
  <c r="AU220" i="58"/>
  <c r="AW220" i="58" s="1"/>
  <c r="AN231" i="46"/>
  <c r="AT231" i="46"/>
  <c r="AY221" i="58"/>
  <c r="AO221" i="58"/>
  <c r="AE221" i="55"/>
  <c r="AF221" i="55"/>
  <c r="AS221" i="55" s="1"/>
  <c r="AG221" i="55"/>
  <c r="AH221" i="55"/>
  <c r="AI221" i="55"/>
  <c r="AD221" i="55"/>
  <c r="AM221" i="55" s="1"/>
  <c r="AC221" i="55"/>
  <c r="AR221" i="55" s="1"/>
  <c r="AJ221" i="55"/>
  <c r="AO221" i="55" s="1"/>
  <c r="AK221" i="55"/>
  <c r="G224" i="58"/>
  <c r="U223" i="58"/>
  <c r="AA223" i="58" s="1"/>
  <c r="H224" i="58"/>
  <c r="J224" i="58"/>
  <c r="V224" i="58"/>
  <c r="W224" i="58" s="1"/>
  <c r="Y224" i="58" s="1"/>
  <c r="K224" i="58"/>
  <c r="A225" i="58"/>
  <c r="M224" i="58"/>
  <c r="Q224" i="58" s="1"/>
  <c r="X224" i="58"/>
  <c r="N224" i="58"/>
  <c r="Z224" i="58"/>
  <c r="E224" i="58" s="1"/>
  <c r="F224" i="58" s="1"/>
  <c r="D224" i="55"/>
  <c r="B225" i="55"/>
  <c r="G224" i="47"/>
  <c r="U223" i="47"/>
  <c r="AA223" i="47" s="1"/>
  <c r="H224" i="47"/>
  <c r="J224" i="47"/>
  <c r="V224" i="47"/>
  <c r="W224" i="47" s="1"/>
  <c r="N224" i="47"/>
  <c r="X224" i="47"/>
  <c r="Z224" i="47"/>
  <c r="E224" i="47" s="1"/>
  <c r="K224" i="47"/>
  <c r="A225" i="47"/>
  <c r="M224" i="47"/>
  <c r="AW219" i="55"/>
  <c r="L226" i="54"/>
  <c r="Q222" i="55"/>
  <c r="D224" i="46"/>
  <c r="B225" i="46"/>
  <c r="AM220" i="57"/>
  <c r="AU230" i="46"/>
  <c r="AW230" i="46" s="1"/>
  <c r="R223" i="47"/>
  <c r="I225" i="56"/>
  <c r="S224" i="56"/>
  <c r="D227" i="56"/>
  <c r="B228" i="56"/>
  <c r="F233" i="46"/>
  <c r="AE221" i="57"/>
  <c r="AM221" i="57" s="1"/>
  <c r="AI221" i="57"/>
  <c r="AJ221" i="57"/>
  <c r="AK221" i="57"/>
  <c r="AC221" i="57"/>
  <c r="AD221" i="57"/>
  <c r="AF221" i="57"/>
  <c r="AG221" i="57"/>
  <c r="AS221" i="57" s="1"/>
  <c r="AH221" i="57"/>
  <c r="AW220" i="47"/>
  <c r="F222" i="57"/>
  <c r="AM220" i="56"/>
  <c r="AY220" i="56"/>
  <c r="AI232" i="46"/>
  <c r="AC232" i="46"/>
  <c r="AR232" i="46" s="1"/>
  <c r="AK232" i="46"/>
  <c r="AY232" i="46" s="1"/>
  <c r="AD232" i="46"/>
  <c r="AF232" i="46"/>
  <c r="AS232" i="46" s="1"/>
  <c r="AG232" i="46"/>
  <c r="AH232" i="46"/>
  <c r="AE232" i="46"/>
  <c r="AJ232" i="46"/>
  <c r="AD222" i="55"/>
  <c r="AE222" i="55"/>
  <c r="AF222" i="55"/>
  <c r="AG222" i="55"/>
  <c r="AN222" i="55" s="1"/>
  <c r="AH222" i="55"/>
  <c r="AC222" i="55"/>
  <c r="AR222" i="55" s="1"/>
  <c r="AK222" i="55"/>
  <c r="AI222" i="55"/>
  <c r="AJ222" i="55"/>
  <c r="AO222" i="55" s="1"/>
  <c r="AO220" i="57"/>
  <c r="AY220" i="57"/>
  <c r="S226" i="58"/>
  <c r="I227" i="58"/>
  <c r="K223" i="56"/>
  <c r="A224" i="56"/>
  <c r="M223" i="56"/>
  <c r="X223" i="56"/>
  <c r="N223" i="56"/>
  <c r="R223" i="56" s="1"/>
  <c r="G223" i="56"/>
  <c r="U222" i="56"/>
  <c r="AA222" i="56" s="1"/>
  <c r="H223" i="56"/>
  <c r="J223" i="56"/>
  <c r="V223" i="56"/>
  <c r="W223" i="56" s="1"/>
  <c r="Z223" i="56"/>
  <c r="E223" i="56" s="1"/>
  <c r="AU220" i="55"/>
  <c r="AW220" i="55" s="1"/>
  <c r="AM231" i="46"/>
  <c r="AP231" i="46" s="1"/>
  <c r="Q233" i="46"/>
  <c r="AU219" i="56"/>
  <c r="AW219" i="56" s="1"/>
  <c r="AR220" i="56"/>
  <c r="AU220" i="56" s="1"/>
  <c r="AU220" i="57"/>
  <c r="F222" i="56"/>
  <c r="U222" i="57"/>
  <c r="AA222" i="57" s="1"/>
  <c r="H223" i="57"/>
  <c r="M223" i="57"/>
  <c r="Q223" i="57" s="1"/>
  <c r="N223" i="57"/>
  <c r="Z223" i="57"/>
  <c r="E223" i="57" s="1"/>
  <c r="A224" i="57"/>
  <c r="G223" i="57"/>
  <c r="V223" i="57"/>
  <c r="W223" i="57" s="1"/>
  <c r="J223" i="57"/>
  <c r="K223" i="57"/>
  <c r="X223" i="57"/>
  <c r="A228" i="54"/>
  <c r="I227" i="54"/>
  <c r="J227" i="54" s="1"/>
  <c r="L227" i="54" s="1"/>
  <c r="K227" i="54"/>
  <c r="M227" i="54"/>
  <c r="E227" i="54" s="1"/>
  <c r="H226" i="54"/>
  <c r="N226" i="54" s="1"/>
  <c r="F223" i="58"/>
  <c r="Q223" i="47"/>
  <c r="B225" i="54"/>
  <c r="D224" i="54"/>
  <c r="AY231" i="46"/>
  <c r="S225" i="55"/>
  <c r="I226" i="55"/>
  <c r="AP221" i="47"/>
  <c r="AW221" i="47" s="1"/>
  <c r="Q222" i="57"/>
  <c r="S226" i="47"/>
  <c r="I227" i="47"/>
  <c r="AN221" i="56"/>
  <c r="AP221" i="56" s="1"/>
  <c r="AW221" i="56" s="1"/>
  <c r="AO220" i="56"/>
  <c r="U222" i="55"/>
  <c r="AA222" i="55" s="1"/>
  <c r="H223" i="55"/>
  <c r="J223" i="55"/>
  <c r="V223" i="55"/>
  <c r="W223" i="55" s="1"/>
  <c r="K223" i="55"/>
  <c r="A224" i="55"/>
  <c r="M223" i="55"/>
  <c r="Q223" i="55" s="1"/>
  <c r="X223" i="55"/>
  <c r="G223" i="55"/>
  <c r="N223" i="55"/>
  <c r="R223" i="55" s="1"/>
  <c r="Z223" i="55"/>
  <c r="E223" i="55" s="1"/>
  <c r="Z234" i="46"/>
  <c r="E234" i="46" s="1"/>
  <c r="G234" i="46"/>
  <c r="U233" i="46"/>
  <c r="AA233" i="46" s="1"/>
  <c r="H234" i="46"/>
  <c r="J234" i="46"/>
  <c r="X234" i="46"/>
  <c r="K234" i="46"/>
  <c r="M234" i="46"/>
  <c r="V234" i="46"/>
  <c r="W234" i="46" s="1"/>
  <c r="Y234" i="46" s="1"/>
  <c r="A235" i="46"/>
  <c r="N234" i="46"/>
  <c r="R234" i="46" s="1"/>
  <c r="R223" i="58"/>
  <c r="AU231" i="46"/>
  <c r="AU221" i="58"/>
  <c r="AM221" i="58"/>
  <c r="AN220" i="56"/>
  <c r="Z225" i="47" l="1"/>
  <c r="E225" i="47" s="1"/>
  <c r="G225" i="47"/>
  <c r="M225" i="47"/>
  <c r="X225" i="47"/>
  <c r="K225" i="47"/>
  <c r="A226" i="47"/>
  <c r="N225" i="47"/>
  <c r="V225" i="47"/>
  <c r="W225" i="47" s="1"/>
  <c r="Y225" i="47" s="1"/>
  <c r="H225" i="47"/>
  <c r="U224" i="47"/>
  <c r="AA224" i="47" s="1"/>
  <c r="J225" i="47"/>
  <c r="AT223" i="47"/>
  <c r="F223" i="57"/>
  <c r="M228" i="54"/>
  <c r="E228" i="54" s="1"/>
  <c r="F228" i="54" s="1"/>
  <c r="P228" i="54" s="1"/>
  <c r="H227" i="54"/>
  <c r="N227" i="54" s="1"/>
  <c r="K228" i="54"/>
  <c r="I228" i="54"/>
  <c r="J228" i="54" s="1"/>
  <c r="L228" i="54" s="1"/>
  <c r="A229" i="54"/>
  <c r="R223" i="57"/>
  <c r="AS222" i="55"/>
  <c r="AM232" i="46"/>
  <c r="AN221" i="57"/>
  <c r="AP221" i="57"/>
  <c r="AP220" i="57"/>
  <c r="Z225" i="58"/>
  <c r="E225" i="58" s="1"/>
  <c r="G225" i="58"/>
  <c r="U224" i="58"/>
  <c r="AA224" i="58" s="1"/>
  <c r="H225" i="58"/>
  <c r="J225" i="58"/>
  <c r="V225" i="58"/>
  <c r="W225" i="58" s="1"/>
  <c r="K225" i="58"/>
  <c r="A226" i="58"/>
  <c r="M225" i="58"/>
  <c r="X225" i="58"/>
  <c r="N225" i="58"/>
  <c r="AY221" i="55"/>
  <c r="AY222" i="47"/>
  <c r="AO222" i="47"/>
  <c r="AT222" i="58"/>
  <c r="Z235" i="46"/>
  <c r="E235" i="46" s="1"/>
  <c r="G235" i="46"/>
  <c r="U234" i="46"/>
  <c r="AA234" i="46" s="1"/>
  <c r="H235" i="46"/>
  <c r="V235" i="46"/>
  <c r="W235" i="46" s="1"/>
  <c r="Y235" i="46" s="1"/>
  <c r="J235" i="46"/>
  <c r="M235" i="46"/>
  <c r="A236" i="46"/>
  <c r="K235" i="46"/>
  <c r="N235" i="46"/>
  <c r="R235" i="46" s="1"/>
  <c r="X235" i="46"/>
  <c r="AM222" i="55"/>
  <c r="AP222" i="55" s="1"/>
  <c r="AU232" i="46"/>
  <c r="D228" i="56"/>
  <c r="B229" i="56"/>
  <c r="B226" i="55"/>
  <c r="D225" i="55"/>
  <c r="AN222" i="47"/>
  <c r="F234" i="46"/>
  <c r="Y223" i="55"/>
  <c r="F223" i="55" s="1"/>
  <c r="AC223" i="58"/>
  <c r="AK223" i="58"/>
  <c r="AD223" i="58"/>
  <c r="AE223" i="58"/>
  <c r="AM223" i="58" s="1"/>
  <c r="AF223" i="58"/>
  <c r="AG223" i="58"/>
  <c r="AH223" i="58"/>
  <c r="AN223" i="58" s="1"/>
  <c r="AI223" i="58"/>
  <c r="AJ223" i="58"/>
  <c r="F223" i="56"/>
  <c r="Q223" i="56"/>
  <c r="AT222" i="55"/>
  <c r="AO232" i="46"/>
  <c r="AT232" i="46"/>
  <c r="AR221" i="57"/>
  <c r="R224" i="47"/>
  <c r="AP221" i="55"/>
  <c r="AR223" i="47"/>
  <c r="AU223" i="47" s="1"/>
  <c r="G224" i="55"/>
  <c r="U223" i="55"/>
  <c r="AA223" i="55" s="1"/>
  <c r="H224" i="55"/>
  <c r="J224" i="55"/>
  <c r="V224" i="55"/>
  <c r="W224" i="55" s="1"/>
  <c r="K224" i="55"/>
  <c r="A225" i="55"/>
  <c r="M224" i="55"/>
  <c r="Q224" i="55" s="1"/>
  <c r="N224" i="55"/>
  <c r="X224" i="55"/>
  <c r="Z224" i="55"/>
  <c r="E224" i="55" s="1"/>
  <c r="I228" i="47"/>
  <c r="S227" i="47"/>
  <c r="D225" i="54"/>
  <c r="B226" i="54"/>
  <c r="Q234" i="46"/>
  <c r="Y223" i="57"/>
  <c r="AG222" i="56"/>
  <c r="AN222" i="56" s="1"/>
  <c r="AH222" i="56"/>
  <c r="AI222" i="56"/>
  <c r="AJ222" i="56"/>
  <c r="AC222" i="56"/>
  <c r="AR222" i="56" s="1"/>
  <c r="AK222" i="56"/>
  <c r="AY222" i="56" s="1"/>
  <c r="AD222" i="56"/>
  <c r="AF222" i="56"/>
  <c r="AS222" i="56" s="1"/>
  <c r="AE222" i="56"/>
  <c r="Y223" i="56"/>
  <c r="J224" i="56"/>
  <c r="V224" i="56"/>
  <c r="W224" i="56" s="1"/>
  <c r="Y224" i="56" s="1"/>
  <c r="K224" i="56"/>
  <c r="A225" i="56"/>
  <c r="M224" i="56"/>
  <c r="X224" i="56"/>
  <c r="N224" i="56"/>
  <c r="G224" i="56"/>
  <c r="U223" i="56"/>
  <c r="AA223" i="56" s="1"/>
  <c r="H224" i="56"/>
  <c r="Z224" i="56"/>
  <c r="E224" i="56" s="1"/>
  <c r="F224" i="56" s="1"/>
  <c r="AY222" i="55"/>
  <c r="Y224" i="47"/>
  <c r="F224" i="47" s="1"/>
  <c r="AJ224" i="58"/>
  <c r="AC224" i="58"/>
  <c r="AK224" i="58"/>
  <c r="AD224" i="58"/>
  <c r="AR224" i="58" s="1"/>
  <c r="AE224" i="58"/>
  <c r="AM224" i="58" s="1"/>
  <c r="AF224" i="58"/>
  <c r="AG224" i="58"/>
  <c r="AS224" i="58" s="1"/>
  <c r="AH224" i="58"/>
  <c r="AI224" i="58"/>
  <c r="AT221" i="55"/>
  <c r="AU221" i="55" s="1"/>
  <c r="AW221" i="55" s="1"/>
  <c r="AT222" i="47"/>
  <c r="I226" i="57"/>
  <c r="S225" i="57"/>
  <c r="AO223" i="47"/>
  <c r="AP223" i="47" s="1"/>
  <c r="AY223" i="47"/>
  <c r="AW231" i="46"/>
  <c r="AI233" i="46"/>
  <c r="AC233" i="46"/>
  <c r="AK233" i="46"/>
  <c r="AD233" i="46"/>
  <c r="AE233" i="46"/>
  <c r="AF233" i="46"/>
  <c r="AS233" i="46" s="1"/>
  <c r="AH233" i="46"/>
  <c r="AG233" i="46"/>
  <c r="AJ233" i="46"/>
  <c r="S226" i="55"/>
  <c r="I227" i="55"/>
  <c r="AW220" i="57"/>
  <c r="AU222" i="55"/>
  <c r="AW222" i="55" s="1"/>
  <c r="AP220" i="56"/>
  <c r="AY221" i="57"/>
  <c r="AO221" i="57"/>
  <c r="I226" i="56"/>
  <c r="S225" i="56"/>
  <c r="R224" i="58"/>
  <c r="AS222" i="47"/>
  <c r="AU222" i="47" s="1"/>
  <c r="AW222" i="47" s="1"/>
  <c r="AP222" i="58"/>
  <c r="B226" i="46"/>
  <c r="D225" i="46"/>
  <c r="AP221" i="58"/>
  <c r="F227" i="54"/>
  <c r="P227" i="54" s="1"/>
  <c r="AW221" i="58"/>
  <c r="G224" i="57"/>
  <c r="H224" i="57"/>
  <c r="V224" i="57"/>
  <c r="W224" i="57" s="1"/>
  <c r="Y224" i="57" s="1"/>
  <c r="J224" i="57"/>
  <c r="K224" i="57"/>
  <c r="X224" i="57"/>
  <c r="U223" i="57"/>
  <c r="AA223" i="57" s="1"/>
  <c r="M224" i="57"/>
  <c r="N224" i="57"/>
  <c r="Z224" i="57"/>
  <c r="E224" i="57" s="1"/>
  <c r="A225" i="57"/>
  <c r="AW220" i="56"/>
  <c r="S227" i="58"/>
  <c r="I228" i="58"/>
  <c r="AN232" i="46"/>
  <c r="AD222" i="57"/>
  <c r="AR222" i="57" s="1"/>
  <c r="AE222" i="57"/>
  <c r="AM222" i="57" s="1"/>
  <c r="AF222" i="57"/>
  <c r="AG222" i="57"/>
  <c r="AS222" i="57" s="1"/>
  <c r="AH222" i="57"/>
  <c r="AN222" i="57" s="1"/>
  <c r="AI222" i="57"/>
  <c r="AJ222" i="57"/>
  <c r="AT222" i="57" s="1"/>
  <c r="AC222" i="57"/>
  <c r="AK222" i="57"/>
  <c r="AT221" i="57"/>
  <c r="Q224" i="47"/>
  <c r="AN221" i="55"/>
  <c r="AM222" i="47"/>
  <c r="AP222" i="47" s="1"/>
  <c r="AS223" i="47"/>
  <c r="AY222" i="58"/>
  <c r="AO222" i="58"/>
  <c r="AR222" i="58"/>
  <c r="AJ224" i="47" l="1"/>
  <c r="AC224" i="47"/>
  <c r="AK224" i="47"/>
  <c r="AE224" i="47"/>
  <c r="AM224" i="47" s="1"/>
  <c r="AH224" i="47"/>
  <c r="AF224" i="47"/>
  <c r="AG224" i="47"/>
  <c r="AS224" i="47" s="1"/>
  <c r="AI224" i="47"/>
  <c r="AD224" i="47"/>
  <c r="AR224" i="47" s="1"/>
  <c r="AC223" i="55"/>
  <c r="AK223" i="55"/>
  <c r="AD223" i="55"/>
  <c r="AE223" i="55"/>
  <c r="AF223" i="55"/>
  <c r="AG223" i="55"/>
  <c r="AN223" i="55" s="1"/>
  <c r="AJ223" i="55"/>
  <c r="AO223" i="55" s="1"/>
  <c r="AI223" i="55"/>
  <c r="AH223" i="55"/>
  <c r="AT223" i="58"/>
  <c r="D229" i="56"/>
  <c r="B230" i="56"/>
  <c r="Q235" i="46"/>
  <c r="Y225" i="58"/>
  <c r="F225" i="58" s="1"/>
  <c r="R225" i="47"/>
  <c r="AW223" i="47"/>
  <c r="AY223" i="58"/>
  <c r="AO223" i="58"/>
  <c r="D226" i="55"/>
  <c r="B227" i="55"/>
  <c r="F224" i="57"/>
  <c r="AO222" i="56"/>
  <c r="AP232" i="46"/>
  <c r="AC223" i="57"/>
  <c r="AK223" i="57"/>
  <c r="AI223" i="57"/>
  <c r="AJ223" i="57"/>
  <c r="AT223" i="57" s="1"/>
  <c r="AD223" i="57"/>
  <c r="AR223" i="57" s="1"/>
  <c r="AE223" i="57"/>
  <c r="AM223" i="57" s="1"/>
  <c r="AF223" i="57"/>
  <c r="AH223" i="57"/>
  <c r="AN223" i="57" s="1"/>
  <c r="AG223" i="57"/>
  <c r="N226" i="47"/>
  <c r="Z226" i="47"/>
  <c r="E226" i="47" s="1"/>
  <c r="U225" i="47"/>
  <c r="AA225" i="47" s="1"/>
  <c r="H226" i="47"/>
  <c r="K226" i="47"/>
  <c r="A227" i="47"/>
  <c r="V226" i="47"/>
  <c r="W226" i="47" s="1"/>
  <c r="Y226" i="47" s="1"/>
  <c r="X226" i="47"/>
  <c r="J226" i="47"/>
  <c r="M226" i="47"/>
  <c r="Q226" i="47" s="1"/>
  <c r="G226" i="47"/>
  <c r="Y224" i="55"/>
  <c r="AU221" i="57"/>
  <c r="AW221" i="57" s="1"/>
  <c r="AI234" i="46"/>
  <c r="AT234" i="46" s="1"/>
  <c r="AC234" i="46"/>
  <c r="AK234" i="46"/>
  <c r="AD234" i="46"/>
  <c r="AM234" i="46" s="1"/>
  <c r="AF234" i="46"/>
  <c r="AS234" i="46" s="1"/>
  <c r="AE234" i="46"/>
  <c r="AG234" i="46"/>
  <c r="AH234" i="46"/>
  <c r="AJ234" i="46"/>
  <c r="AO234" i="46" s="1"/>
  <c r="AW232" i="46"/>
  <c r="S228" i="47"/>
  <c r="I229" i="47"/>
  <c r="AS223" i="58"/>
  <c r="R225" i="58"/>
  <c r="J225" i="56"/>
  <c r="V225" i="56"/>
  <c r="W225" i="56" s="1"/>
  <c r="Y225" i="56" s="1"/>
  <c r="K225" i="56"/>
  <c r="A226" i="56"/>
  <c r="M225" i="56"/>
  <c r="X225" i="56"/>
  <c r="N225" i="56"/>
  <c r="U224" i="56"/>
  <c r="AA224" i="56" s="1"/>
  <c r="H225" i="56"/>
  <c r="G225" i="56"/>
  <c r="Z225" i="56"/>
  <c r="E225" i="56" s="1"/>
  <c r="F225" i="56" s="1"/>
  <c r="AF223" i="56"/>
  <c r="AS223" i="56" s="1"/>
  <c r="AG223" i="56"/>
  <c r="AH223" i="56"/>
  <c r="AI223" i="56"/>
  <c r="AT223" i="56" s="1"/>
  <c r="AJ223" i="56"/>
  <c r="AC223" i="56"/>
  <c r="AR223" i="56" s="1"/>
  <c r="AU223" i="56" s="1"/>
  <c r="AK223" i="56"/>
  <c r="AE223" i="56"/>
  <c r="AD223" i="56"/>
  <c r="Z225" i="57"/>
  <c r="E225" i="57" s="1"/>
  <c r="U224" i="57"/>
  <c r="AA224" i="57" s="1"/>
  <c r="M225" i="57"/>
  <c r="N225" i="57"/>
  <c r="G225" i="57"/>
  <c r="A226" i="57"/>
  <c r="H225" i="57"/>
  <c r="V225" i="57"/>
  <c r="W225" i="57" s="1"/>
  <c r="J225" i="57"/>
  <c r="X225" i="57"/>
  <c r="K225" i="57"/>
  <c r="AE224" i="56"/>
  <c r="AF224" i="56"/>
  <c r="AG224" i="56"/>
  <c r="AH224" i="56"/>
  <c r="AI224" i="56"/>
  <c r="AJ224" i="56"/>
  <c r="AD224" i="56"/>
  <c r="AM224" i="56" s="1"/>
  <c r="AK224" i="56"/>
  <c r="AC224" i="56"/>
  <c r="B227" i="54"/>
  <c r="D226" i="54"/>
  <c r="R224" i="57"/>
  <c r="AU222" i="57"/>
  <c r="AR233" i="46"/>
  <c r="R224" i="56"/>
  <c r="F224" i="55"/>
  <c r="A230" i="54"/>
  <c r="I229" i="54"/>
  <c r="J229" i="54" s="1"/>
  <c r="K229" i="54"/>
  <c r="M229" i="54"/>
  <c r="E229" i="54" s="1"/>
  <c r="H228" i="54"/>
  <c r="N228" i="54" s="1"/>
  <c r="Q225" i="47"/>
  <c r="D226" i="46"/>
  <c r="B227" i="46"/>
  <c r="Z236" i="46"/>
  <c r="E236" i="46" s="1"/>
  <c r="F236" i="46" s="1"/>
  <c r="G236" i="46"/>
  <c r="U235" i="46"/>
  <c r="AA235" i="46" s="1"/>
  <c r="H236" i="46"/>
  <c r="V236" i="46"/>
  <c r="W236" i="46" s="1"/>
  <c r="Y236" i="46" s="1"/>
  <c r="J236" i="46"/>
  <c r="K236" i="46"/>
  <c r="X236" i="46"/>
  <c r="N236" i="46"/>
  <c r="R236" i="46" s="1"/>
  <c r="A237" i="46"/>
  <c r="M236" i="46"/>
  <c r="Q236" i="46" s="1"/>
  <c r="G225" i="55"/>
  <c r="U224" i="55"/>
  <c r="AA224" i="55" s="1"/>
  <c r="H225" i="55"/>
  <c r="J225" i="55"/>
  <c r="V225" i="55"/>
  <c r="W225" i="55" s="1"/>
  <c r="N225" i="55"/>
  <c r="R225" i="55" s="1"/>
  <c r="X225" i="55"/>
  <c r="A226" i="55"/>
  <c r="K225" i="55"/>
  <c r="M225" i="55"/>
  <c r="Z225" i="55"/>
  <c r="E225" i="55" s="1"/>
  <c r="I227" i="57"/>
  <c r="S226" i="57"/>
  <c r="AU224" i="58"/>
  <c r="AT222" i="56"/>
  <c r="AU222" i="56" s="1"/>
  <c r="AU222" i="58"/>
  <c r="AW222" i="58" s="1"/>
  <c r="AO222" i="57"/>
  <c r="AP222" i="57" s="1"/>
  <c r="AY222" i="57"/>
  <c r="AY233" i="46"/>
  <c r="S228" i="58"/>
  <c r="I229" i="58"/>
  <c r="AO233" i="46"/>
  <c r="AT233" i="46"/>
  <c r="AT224" i="58"/>
  <c r="AP223" i="58"/>
  <c r="Q225" i="58"/>
  <c r="AM233" i="46"/>
  <c r="Q224" i="57"/>
  <c r="S227" i="55"/>
  <c r="I228" i="55"/>
  <c r="AY224" i="58"/>
  <c r="AO224" i="58"/>
  <c r="S226" i="56"/>
  <c r="I227" i="56"/>
  <c r="AN233" i="46"/>
  <c r="AN224" i="58"/>
  <c r="AP224" i="58" s="1"/>
  <c r="Q224" i="56"/>
  <c r="AM222" i="56"/>
  <c r="R224" i="55"/>
  <c r="AR223" i="58"/>
  <c r="AU223" i="58" s="1"/>
  <c r="AW223" i="58" s="1"/>
  <c r="F235" i="46"/>
  <c r="N226" i="58"/>
  <c r="Z226" i="58"/>
  <c r="E226" i="58" s="1"/>
  <c r="G226" i="58"/>
  <c r="U225" i="58"/>
  <c r="AA225" i="58" s="1"/>
  <c r="H226" i="58"/>
  <c r="J226" i="58"/>
  <c r="V226" i="58"/>
  <c r="W226" i="58" s="1"/>
  <c r="K226" i="58"/>
  <c r="A227" i="58"/>
  <c r="X226" i="58"/>
  <c r="M226" i="58"/>
  <c r="Q226" i="58" s="1"/>
  <c r="F225" i="47"/>
  <c r="AI225" i="58" l="1"/>
  <c r="AJ225" i="58"/>
  <c r="AT225" i="58" s="1"/>
  <c r="AC225" i="58"/>
  <c r="AK225" i="58"/>
  <c r="AD225" i="58"/>
  <c r="AR225" i="58" s="1"/>
  <c r="AE225" i="58"/>
  <c r="AM225" i="58" s="1"/>
  <c r="AF225" i="58"/>
  <c r="AG225" i="58"/>
  <c r="AH225" i="58"/>
  <c r="M227" i="47"/>
  <c r="X227" i="47"/>
  <c r="N227" i="47"/>
  <c r="R227" i="47" s="1"/>
  <c r="G227" i="47"/>
  <c r="J227" i="47"/>
  <c r="V227" i="47"/>
  <c r="W227" i="47" s="1"/>
  <c r="Y227" i="47" s="1"/>
  <c r="K227" i="47"/>
  <c r="A228" i="47"/>
  <c r="H227" i="47"/>
  <c r="U226" i="47"/>
  <c r="AA226" i="47" s="1"/>
  <c r="Z227" i="47"/>
  <c r="E227" i="47" s="1"/>
  <c r="Y226" i="58"/>
  <c r="F226" i="58" s="1"/>
  <c r="AP222" i="56"/>
  <c r="AW222" i="56" s="1"/>
  <c r="I229" i="55"/>
  <c r="S228" i="55"/>
  <c r="AT224" i="56"/>
  <c r="Y225" i="57"/>
  <c r="AM223" i="56"/>
  <c r="U225" i="56"/>
  <c r="AA225" i="56" s="1"/>
  <c r="H226" i="56"/>
  <c r="J226" i="56"/>
  <c r="V226" i="56"/>
  <c r="W226" i="56" s="1"/>
  <c r="K226" i="56"/>
  <c r="A227" i="56"/>
  <c r="M226" i="56"/>
  <c r="X226" i="56"/>
  <c r="N226" i="56"/>
  <c r="G226" i="56"/>
  <c r="Z226" i="56"/>
  <c r="E226" i="56" s="1"/>
  <c r="AR234" i="46"/>
  <c r="AU234" i="46" s="1"/>
  <c r="N226" i="55"/>
  <c r="G226" i="55"/>
  <c r="U225" i="55"/>
  <c r="AA225" i="55" s="1"/>
  <c r="H226" i="55"/>
  <c r="M226" i="55"/>
  <c r="Q226" i="55" s="1"/>
  <c r="X226" i="55"/>
  <c r="J226" i="55"/>
  <c r="K226" i="55"/>
  <c r="A227" i="55"/>
  <c r="V226" i="55"/>
  <c r="W226" i="55" s="1"/>
  <c r="Z226" i="55"/>
  <c r="E226" i="55" s="1"/>
  <c r="N226" i="57"/>
  <c r="H226" i="57"/>
  <c r="V226" i="57"/>
  <c r="W226" i="57" s="1"/>
  <c r="Y226" i="57" s="1"/>
  <c r="J226" i="57"/>
  <c r="K226" i="57"/>
  <c r="X226" i="57"/>
  <c r="U225" i="57"/>
  <c r="AA225" i="57" s="1"/>
  <c r="M226" i="57"/>
  <c r="Z226" i="57"/>
  <c r="E226" i="57" s="1"/>
  <c r="G226" i="57"/>
  <c r="A227" i="57"/>
  <c r="AP223" i="57"/>
  <c r="AI236" i="46"/>
  <c r="AT236" i="46" s="1"/>
  <c r="AF236" i="46"/>
  <c r="AG236" i="46"/>
  <c r="AH236" i="46"/>
  <c r="AK236" i="46"/>
  <c r="AY236" i="46" s="1"/>
  <c r="AD236" i="46"/>
  <c r="AM236" i="46" s="1"/>
  <c r="AE236" i="46"/>
  <c r="AJ236" i="46"/>
  <c r="AC236" i="46"/>
  <c r="H229" i="54"/>
  <c r="N229" i="54" s="1"/>
  <c r="K230" i="54"/>
  <c r="M230" i="54"/>
  <c r="E230" i="54" s="1"/>
  <c r="I230" i="54"/>
  <c r="J230" i="54" s="1"/>
  <c r="L230" i="54" s="1"/>
  <c r="A231" i="54"/>
  <c r="AS224" i="56"/>
  <c r="AN234" i="46"/>
  <c r="D227" i="55"/>
  <c r="B228" i="55"/>
  <c r="D230" i="56"/>
  <c r="B231" i="56"/>
  <c r="AN224" i="47"/>
  <c r="L229" i="54"/>
  <c r="F229" i="54" s="1"/>
  <c r="P229" i="54" s="1"/>
  <c r="B228" i="54"/>
  <c r="D227" i="54"/>
  <c r="AY223" i="56"/>
  <c r="AP233" i="46"/>
  <c r="I230" i="58"/>
  <c r="S229" i="58"/>
  <c r="M227" i="58"/>
  <c r="X227" i="58"/>
  <c r="N227" i="58"/>
  <c r="Z227" i="58"/>
  <c r="E227" i="58" s="1"/>
  <c r="G227" i="58"/>
  <c r="U226" i="58"/>
  <c r="AA226" i="58" s="1"/>
  <c r="H227" i="58"/>
  <c r="J227" i="58"/>
  <c r="V227" i="58"/>
  <c r="W227" i="58" s="1"/>
  <c r="Y227" i="58" s="1"/>
  <c r="A228" i="58"/>
  <c r="K227" i="58"/>
  <c r="R226" i="58"/>
  <c r="S227" i="56"/>
  <c r="I228" i="56"/>
  <c r="I228" i="57"/>
  <c r="S227" i="57"/>
  <c r="Y225" i="55"/>
  <c r="F225" i="55" s="1"/>
  <c r="D227" i="46"/>
  <c r="B228" i="46"/>
  <c r="AJ224" i="55"/>
  <c r="AC224" i="55"/>
  <c r="AK224" i="55"/>
  <c r="AD224" i="55"/>
  <c r="AE224" i="55"/>
  <c r="AF224" i="55"/>
  <c r="AS224" i="55" s="1"/>
  <c r="AI224" i="55"/>
  <c r="AT224" i="55" s="1"/>
  <c r="AG224" i="55"/>
  <c r="AN224" i="55" s="1"/>
  <c r="AH224" i="55"/>
  <c r="AR224" i="56"/>
  <c r="R225" i="57"/>
  <c r="AO223" i="56"/>
  <c r="AM223" i="55"/>
  <c r="AP223" i="55" s="1"/>
  <c r="AP224" i="47"/>
  <c r="AW224" i="58"/>
  <c r="AS223" i="55"/>
  <c r="AI235" i="46"/>
  <c r="AC235" i="46"/>
  <c r="AR235" i="46" s="1"/>
  <c r="AK235" i="46"/>
  <c r="AF235" i="46"/>
  <c r="AG235" i="46"/>
  <c r="AN235" i="46" s="1"/>
  <c r="AH235" i="46"/>
  <c r="AD235" i="46"/>
  <c r="AE235" i="46"/>
  <c r="AJ235" i="46"/>
  <c r="AY224" i="56"/>
  <c r="Q225" i="57"/>
  <c r="R225" i="56"/>
  <c r="F226" i="47"/>
  <c r="AY223" i="55"/>
  <c r="AY224" i="47"/>
  <c r="AO224" i="47"/>
  <c r="AI225" i="47"/>
  <c r="AJ225" i="47"/>
  <c r="AT225" i="47" s="1"/>
  <c r="AD225" i="47"/>
  <c r="AR225" i="47" s="1"/>
  <c r="AG225" i="47"/>
  <c r="AF225" i="47"/>
  <c r="AH225" i="47"/>
  <c r="AN225" i="47" s="1"/>
  <c r="AK225" i="47"/>
  <c r="AE225" i="47"/>
  <c r="AM225" i="47" s="1"/>
  <c r="AC225" i="47"/>
  <c r="AD225" i="56"/>
  <c r="AM225" i="56" s="1"/>
  <c r="AE225" i="56"/>
  <c r="AF225" i="56"/>
  <c r="AG225" i="56"/>
  <c r="AN225" i="56" s="1"/>
  <c r="AH225" i="56"/>
  <c r="AI225" i="56"/>
  <c r="AC225" i="56"/>
  <c r="AK225" i="56"/>
  <c r="AJ225" i="56"/>
  <c r="AO225" i="56" s="1"/>
  <c r="Z237" i="46"/>
  <c r="E237" i="46" s="1"/>
  <c r="A238" i="46"/>
  <c r="G237" i="46"/>
  <c r="J237" i="46"/>
  <c r="X237" i="46"/>
  <c r="H237" i="46"/>
  <c r="K237" i="46"/>
  <c r="M237" i="46"/>
  <c r="U236" i="46"/>
  <c r="AA236" i="46" s="1"/>
  <c r="N237" i="46"/>
  <c r="R237" i="46" s="1"/>
  <c r="V237" i="46"/>
  <c r="W237" i="46" s="1"/>
  <c r="Y237" i="46" s="1"/>
  <c r="AN224" i="56"/>
  <c r="AP224" i="56" s="1"/>
  <c r="AJ224" i="57"/>
  <c r="AE224" i="57"/>
  <c r="AF224" i="57"/>
  <c r="AG224" i="57"/>
  <c r="AS224" i="57" s="1"/>
  <c r="AH224" i="57"/>
  <c r="AI224" i="57"/>
  <c r="AK224" i="57"/>
  <c r="AD224" i="57"/>
  <c r="AR224" i="57" s="1"/>
  <c r="AC224" i="57"/>
  <c r="AU233" i="46"/>
  <c r="AW233" i="46" s="1"/>
  <c r="I230" i="47"/>
  <c r="S229" i="47"/>
  <c r="AP234" i="46"/>
  <c r="R226" i="47"/>
  <c r="AY223" i="57"/>
  <c r="AO223" i="57"/>
  <c r="AR223" i="55"/>
  <c r="Q225" i="55"/>
  <c r="AW222" i="57"/>
  <c r="AO224" i="56"/>
  <c r="F225" i="57"/>
  <c r="AN223" i="56"/>
  <c r="Q225" i="56"/>
  <c r="AY234" i="46"/>
  <c r="AS223" i="57"/>
  <c r="AU223" i="57" s="1"/>
  <c r="AW223" i="57" s="1"/>
  <c r="AT223" i="55"/>
  <c r="AT224" i="47"/>
  <c r="AU224" i="47" s="1"/>
  <c r="AW224" i="47" s="1"/>
  <c r="AH226" i="58" l="1"/>
  <c r="AI226" i="58"/>
  <c r="AJ226" i="58"/>
  <c r="AT226" i="58" s="1"/>
  <c r="AC226" i="58"/>
  <c r="AK226" i="58"/>
  <c r="AD226" i="58"/>
  <c r="AR226" i="58" s="1"/>
  <c r="AE226" i="58"/>
  <c r="AM226" i="58" s="1"/>
  <c r="AF226" i="58"/>
  <c r="AG226" i="58"/>
  <c r="AI225" i="55"/>
  <c r="AT225" i="55" s="1"/>
  <c r="AJ225" i="55"/>
  <c r="AC225" i="55"/>
  <c r="AK225" i="55"/>
  <c r="AD225" i="55"/>
  <c r="AE225" i="55"/>
  <c r="AH225" i="55"/>
  <c r="AF225" i="55"/>
  <c r="AG225" i="55"/>
  <c r="AI225" i="57"/>
  <c r="AJ225" i="57"/>
  <c r="AT225" i="57" s="1"/>
  <c r="AK225" i="57"/>
  <c r="AC225" i="57"/>
  <c r="AD225" i="57"/>
  <c r="AR225" i="57" s="1"/>
  <c r="AU225" i="57" s="1"/>
  <c r="AE225" i="57"/>
  <c r="AM225" i="57" s="1"/>
  <c r="AF225" i="57"/>
  <c r="AG225" i="57"/>
  <c r="AS225" i="57" s="1"/>
  <c r="AH225" i="57"/>
  <c r="Q227" i="58"/>
  <c r="I230" i="55"/>
  <c r="S229" i="55"/>
  <c r="AS225" i="58"/>
  <c r="M227" i="57"/>
  <c r="X227" i="57"/>
  <c r="U226" i="57"/>
  <c r="AA226" i="57" s="1"/>
  <c r="N227" i="57"/>
  <c r="Z227" i="57"/>
  <c r="E227" i="57" s="1"/>
  <c r="F227" i="57" s="1"/>
  <c r="G227" i="57"/>
  <c r="A228" i="57"/>
  <c r="H227" i="57"/>
  <c r="V227" i="57"/>
  <c r="W227" i="57" s="1"/>
  <c r="Y227" i="57" s="1"/>
  <c r="K227" i="57"/>
  <c r="J227" i="57"/>
  <c r="AS235" i="46"/>
  <c r="I231" i="47"/>
  <c r="S230" i="47"/>
  <c r="AN224" i="57"/>
  <c r="F237" i="46"/>
  <c r="AY235" i="46"/>
  <c r="AY224" i="55"/>
  <c r="S228" i="56"/>
  <c r="I229" i="56"/>
  <c r="D228" i="55"/>
  <c r="B229" i="55"/>
  <c r="F230" i="54"/>
  <c r="P230" i="54" s="1"/>
  <c r="F226" i="57"/>
  <c r="R226" i="57"/>
  <c r="AP223" i="56"/>
  <c r="AW223" i="56" s="1"/>
  <c r="F227" i="47"/>
  <c r="AU225" i="58"/>
  <c r="D231" i="56"/>
  <c r="B232" i="56"/>
  <c r="Z238" i="46"/>
  <c r="E238" i="46" s="1"/>
  <c r="K238" i="46"/>
  <c r="X238" i="46"/>
  <c r="M238" i="46"/>
  <c r="U237" i="46"/>
  <c r="AA237" i="46" s="1"/>
  <c r="N238" i="46"/>
  <c r="R238" i="46" s="1"/>
  <c r="A239" i="46"/>
  <c r="V238" i="46"/>
  <c r="W238" i="46" s="1"/>
  <c r="Y238" i="46" s="1"/>
  <c r="G238" i="46"/>
  <c r="H238" i="46"/>
  <c r="J238" i="46"/>
  <c r="I231" i="58"/>
  <c r="S230" i="58"/>
  <c r="R226" i="56"/>
  <c r="Q237" i="46"/>
  <c r="AU235" i="46"/>
  <c r="AW235" i="46" s="1"/>
  <c r="AU224" i="56"/>
  <c r="AW224" i="56" s="1"/>
  <c r="AR224" i="55"/>
  <c r="AU224" i="55" s="1"/>
  <c r="AN236" i="46"/>
  <c r="Q226" i="57"/>
  <c r="Q226" i="56"/>
  <c r="AY225" i="58"/>
  <c r="AO225" i="58"/>
  <c r="AH226" i="47"/>
  <c r="AI226" i="47"/>
  <c r="AC226" i="47"/>
  <c r="AK226" i="47"/>
  <c r="AF226" i="47"/>
  <c r="AD226" i="47"/>
  <c r="AR226" i="47" s="1"/>
  <c r="AE226" i="47"/>
  <c r="AM226" i="47" s="1"/>
  <c r="AG226" i="47"/>
  <c r="AS226" i="47" s="1"/>
  <c r="AJ226" i="47"/>
  <c r="A232" i="54"/>
  <c r="M231" i="54"/>
  <c r="E231" i="54" s="1"/>
  <c r="I231" i="54"/>
  <c r="J231" i="54" s="1"/>
  <c r="L231" i="54" s="1"/>
  <c r="K231" i="54"/>
  <c r="H230" i="54"/>
  <c r="N230" i="54" s="1"/>
  <c r="AS225" i="56"/>
  <c r="AM224" i="55"/>
  <c r="AP224" i="55" s="1"/>
  <c r="AP225" i="56"/>
  <c r="AU223" i="55"/>
  <c r="AW223" i="55" s="1"/>
  <c r="AY225" i="56"/>
  <c r="AO235" i="46"/>
  <c r="AT235" i="46"/>
  <c r="AO224" i="55"/>
  <c r="F227" i="58"/>
  <c r="AS236" i="46"/>
  <c r="Y226" i="55"/>
  <c r="F226" i="55" s="1"/>
  <c r="G227" i="56"/>
  <c r="U226" i="56"/>
  <c r="AA226" i="56" s="1"/>
  <c r="H227" i="56"/>
  <c r="J227" i="56"/>
  <c r="V227" i="56"/>
  <c r="W227" i="56" s="1"/>
  <c r="Y227" i="56" s="1"/>
  <c r="K227" i="56"/>
  <c r="A228" i="56"/>
  <c r="M227" i="56"/>
  <c r="X227" i="56"/>
  <c r="N227" i="56"/>
  <c r="Z227" i="56"/>
  <c r="E227" i="56" s="1"/>
  <c r="Q227" i="47"/>
  <c r="AO224" i="57"/>
  <c r="AY224" i="57"/>
  <c r="AP236" i="46"/>
  <c r="AS225" i="47"/>
  <c r="AU225" i="47" s="1"/>
  <c r="I229" i="57"/>
  <c r="S228" i="57"/>
  <c r="AR225" i="56"/>
  <c r="D228" i="46"/>
  <c r="B229" i="46"/>
  <c r="R227" i="58"/>
  <c r="D228" i="54"/>
  <c r="B229" i="54"/>
  <c r="AR236" i="46"/>
  <c r="M227" i="55"/>
  <c r="X227" i="55"/>
  <c r="N227" i="55"/>
  <c r="R227" i="55" s="1"/>
  <c r="G227" i="55"/>
  <c r="U226" i="55"/>
  <c r="AA226" i="55" s="1"/>
  <c r="H227" i="55"/>
  <c r="K227" i="55"/>
  <c r="A228" i="55"/>
  <c r="J227" i="55"/>
  <c r="V227" i="55"/>
  <c r="W227" i="55" s="1"/>
  <c r="Z227" i="55"/>
  <c r="E227" i="55" s="1"/>
  <c r="R226" i="55"/>
  <c r="K228" i="47"/>
  <c r="A229" i="47"/>
  <c r="M228" i="47"/>
  <c r="X228" i="47"/>
  <c r="Z228" i="47"/>
  <c r="E228" i="47" s="1"/>
  <c r="V228" i="47"/>
  <c r="W228" i="47" s="1"/>
  <c r="Y228" i="47" s="1"/>
  <c r="G228" i="47"/>
  <c r="U227" i="47"/>
  <c r="AA227" i="47" s="1"/>
  <c r="H228" i="47"/>
  <c r="J228" i="47"/>
  <c r="N228" i="47"/>
  <c r="R228" i="47" s="1"/>
  <c r="AM224" i="57"/>
  <c r="AT224" i="57"/>
  <c r="AU224" i="57" s="1"/>
  <c r="AT225" i="56"/>
  <c r="AO225" i="47"/>
  <c r="AP225" i="47" s="1"/>
  <c r="AY225" i="47"/>
  <c r="AM235" i="46"/>
  <c r="AP235" i="46" s="1"/>
  <c r="K228" i="58"/>
  <c r="A229" i="58"/>
  <c r="M228" i="58"/>
  <c r="X228" i="58"/>
  <c r="N228" i="58"/>
  <c r="R228" i="58" s="1"/>
  <c r="Z228" i="58"/>
  <c r="E228" i="58" s="1"/>
  <c r="F228" i="58" s="1"/>
  <c r="G228" i="58"/>
  <c r="U227" i="58"/>
  <c r="AA227" i="58" s="1"/>
  <c r="H228" i="58"/>
  <c r="J228" i="58"/>
  <c r="V228" i="58"/>
  <c r="W228" i="58" s="1"/>
  <c r="Y228" i="58" s="1"/>
  <c r="AO236" i="46"/>
  <c r="AW234" i="46"/>
  <c r="Y226" i="56"/>
  <c r="F226" i="56" s="1"/>
  <c r="AN225" i="58"/>
  <c r="AP225" i="58" s="1"/>
  <c r="AC226" i="56" l="1"/>
  <c r="AK226" i="56"/>
  <c r="AD226" i="56"/>
  <c r="AE226" i="56"/>
  <c r="AF226" i="56"/>
  <c r="AG226" i="56"/>
  <c r="AH226" i="56"/>
  <c r="AJ226" i="56"/>
  <c r="AO226" i="56" s="1"/>
  <c r="AI226" i="56"/>
  <c r="AW225" i="47"/>
  <c r="AH226" i="55"/>
  <c r="AI226" i="55"/>
  <c r="AJ226" i="55"/>
  <c r="AC226" i="55"/>
  <c r="AR226" i="55" s="1"/>
  <c r="AK226" i="55"/>
  <c r="AY226" i="55" s="1"/>
  <c r="AD226" i="55"/>
  <c r="AM226" i="55" s="1"/>
  <c r="AG226" i="55"/>
  <c r="AN226" i="55" s="1"/>
  <c r="AE226" i="55"/>
  <c r="AF226" i="55"/>
  <c r="AS226" i="55" s="1"/>
  <c r="D232" i="56"/>
  <c r="B233" i="56"/>
  <c r="AP225" i="57"/>
  <c r="AW225" i="57" s="1"/>
  <c r="AF228" i="58"/>
  <c r="AG228" i="58"/>
  <c r="AH228" i="58"/>
  <c r="AI228" i="58"/>
  <c r="AJ228" i="58"/>
  <c r="AT228" i="58" s="1"/>
  <c r="AC228" i="58"/>
  <c r="AK228" i="58"/>
  <c r="AD228" i="58"/>
  <c r="AR228" i="58" s="1"/>
  <c r="AE228" i="58"/>
  <c r="S229" i="56"/>
  <c r="I230" i="56"/>
  <c r="AG227" i="57"/>
  <c r="AS227" i="57" s="1"/>
  <c r="AJ227" i="57"/>
  <c r="AT227" i="57" s="1"/>
  <c r="AK227" i="57"/>
  <c r="AC227" i="57"/>
  <c r="AD227" i="57"/>
  <c r="AE227" i="57"/>
  <c r="AF227" i="57"/>
  <c r="AH227" i="57"/>
  <c r="AI227" i="57"/>
  <c r="AM225" i="55"/>
  <c r="AU226" i="58"/>
  <c r="F228" i="47"/>
  <c r="Q227" i="55"/>
  <c r="AU225" i="56"/>
  <c r="AW225" i="56" s="1"/>
  <c r="AG227" i="47"/>
  <c r="AH227" i="47"/>
  <c r="AN227" i="47" s="1"/>
  <c r="AJ227" i="47"/>
  <c r="AT227" i="47" s="1"/>
  <c r="AE227" i="47"/>
  <c r="AD227" i="47"/>
  <c r="AR227" i="47" s="1"/>
  <c r="AF227" i="47"/>
  <c r="AK227" i="47"/>
  <c r="AI227" i="47"/>
  <c r="AC227" i="47"/>
  <c r="R227" i="57"/>
  <c r="AY225" i="57"/>
  <c r="AO225" i="57"/>
  <c r="AY225" i="55"/>
  <c r="AY226" i="58"/>
  <c r="AO226" i="58"/>
  <c r="I231" i="55"/>
  <c r="S230" i="55"/>
  <c r="Q228" i="58"/>
  <c r="AP224" i="57"/>
  <c r="AW224" i="57" s="1"/>
  <c r="K228" i="55"/>
  <c r="A229" i="55"/>
  <c r="M228" i="55"/>
  <c r="Q228" i="55" s="1"/>
  <c r="X228" i="55"/>
  <c r="N228" i="55"/>
  <c r="G228" i="55"/>
  <c r="J228" i="55"/>
  <c r="V228" i="55"/>
  <c r="W228" i="55" s="1"/>
  <c r="U227" i="55"/>
  <c r="AA227" i="55" s="1"/>
  <c r="H228" i="55"/>
  <c r="Z228" i="55"/>
  <c r="E228" i="55" s="1"/>
  <c r="AU236" i="46"/>
  <c r="AW236" i="46" s="1"/>
  <c r="F227" i="56"/>
  <c r="AO226" i="47"/>
  <c r="AY226" i="47"/>
  <c r="S231" i="58"/>
  <c r="I232" i="58"/>
  <c r="Q238" i="46"/>
  <c r="AR225" i="55"/>
  <c r="AU225" i="55" s="1"/>
  <c r="G228" i="56"/>
  <c r="U227" i="56"/>
  <c r="AA227" i="56" s="1"/>
  <c r="H228" i="56"/>
  <c r="J228" i="56"/>
  <c r="V228" i="56"/>
  <c r="W228" i="56" s="1"/>
  <c r="K228" i="56"/>
  <c r="A229" i="56"/>
  <c r="N228" i="56"/>
  <c r="M228" i="56"/>
  <c r="Q228" i="56" s="1"/>
  <c r="X228" i="56"/>
  <c r="Z228" i="56"/>
  <c r="E228" i="56" s="1"/>
  <c r="AW225" i="58"/>
  <c r="J229" i="58"/>
  <c r="V229" i="58"/>
  <c r="W229" i="58" s="1"/>
  <c r="Y229" i="58" s="1"/>
  <c r="K229" i="58"/>
  <c r="A230" i="58"/>
  <c r="M229" i="58"/>
  <c r="X229" i="58"/>
  <c r="N229" i="58"/>
  <c r="Z229" i="58"/>
  <c r="E229" i="58" s="1"/>
  <c r="G229" i="58"/>
  <c r="U228" i="58"/>
  <c r="AA228" i="58" s="1"/>
  <c r="H229" i="58"/>
  <c r="Q228" i="47"/>
  <c r="D229" i="54"/>
  <c r="B230" i="54"/>
  <c r="R227" i="56"/>
  <c r="F231" i="54"/>
  <c r="P231" i="54" s="1"/>
  <c r="AN225" i="57"/>
  <c r="AO225" i="55"/>
  <c r="D229" i="46"/>
  <c r="B230" i="46"/>
  <c r="D229" i="55"/>
  <c r="B230" i="55"/>
  <c r="G239" i="46"/>
  <c r="H239" i="46"/>
  <c r="V239" i="46"/>
  <c r="W239" i="46" s="1"/>
  <c r="Y239" i="46" s="1"/>
  <c r="J239" i="46"/>
  <c r="A240" i="46"/>
  <c r="M239" i="46"/>
  <c r="K239" i="46"/>
  <c r="U238" i="46"/>
  <c r="AA238" i="46" s="1"/>
  <c r="N239" i="46"/>
  <c r="R239" i="46" s="1"/>
  <c r="X239" i="46"/>
  <c r="Z239" i="46"/>
  <c r="E239" i="46" s="1"/>
  <c r="F239" i="46" s="1"/>
  <c r="S231" i="47"/>
  <c r="I232" i="47"/>
  <c r="I230" i="57"/>
  <c r="S229" i="57"/>
  <c r="I232" i="54"/>
  <c r="J232" i="54" s="1"/>
  <c r="H231" i="54"/>
  <c r="N231" i="54" s="1"/>
  <c r="K232" i="54"/>
  <c r="M232" i="54"/>
  <c r="E232" i="54" s="1"/>
  <c r="A233" i="54"/>
  <c r="AW224" i="55"/>
  <c r="AH226" i="57"/>
  <c r="AN226" i="57" s="1"/>
  <c r="AE226" i="57"/>
  <c r="AF226" i="57"/>
  <c r="AG226" i="57"/>
  <c r="AS226" i="57" s="1"/>
  <c r="AI226" i="57"/>
  <c r="AJ226" i="57"/>
  <c r="AT226" i="57" s="1"/>
  <c r="AK226" i="57"/>
  <c r="AC226" i="57"/>
  <c r="AD226" i="57"/>
  <c r="Q227" i="57"/>
  <c r="AN225" i="55"/>
  <c r="K228" i="57"/>
  <c r="A229" i="57"/>
  <c r="H228" i="57"/>
  <c r="V228" i="57"/>
  <c r="W228" i="57" s="1"/>
  <c r="Y228" i="57" s="1"/>
  <c r="J228" i="57"/>
  <c r="X228" i="57"/>
  <c r="M228" i="57"/>
  <c r="U227" i="57"/>
  <c r="AA227" i="57" s="1"/>
  <c r="N228" i="57"/>
  <c r="Z228" i="57"/>
  <c r="E228" i="57" s="1"/>
  <c r="G228" i="57"/>
  <c r="F227" i="55"/>
  <c r="AG227" i="58"/>
  <c r="AH227" i="58"/>
  <c r="AI227" i="58"/>
  <c r="AJ227" i="58"/>
  <c r="AC227" i="58"/>
  <c r="AK227" i="58"/>
  <c r="AD227" i="58"/>
  <c r="AR227" i="58" s="1"/>
  <c r="AE227" i="58"/>
  <c r="AM227" i="58" s="1"/>
  <c r="AF227" i="58"/>
  <c r="Y227" i="55"/>
  <c r="J229" i="47"/>
  <c r="V229" i="47"/>
  <c r="W229" i="47" s="1"/>
  <c r="K229" i="47"/>
  <c r="A230" i="47"/>
  <c r="N229" i="47"/>
  <c r="R229" i="47" s="1"/>
  <c r="U228" i="47"/>
  <c r="AA228" i="47" s="1"/>
  <c r="H229" i="47"/>
  <c r="G229" i="47"/>
  <c r="M229" i="47"/>
  <c r="Z229" i="47"/>
  <c r="E229" i="47" s="1"/>
  <c r="X229" i="47"/>
  <c r="Q227" i="56"/>
  <c r="AT226" i="47"/>
  <c r="AU226" i="47" s="1"/>
  <c r="AW226" i="47" s="1"/>
  <c r="AN226" i="47"/>
  <c r="AP226" i="47" s="1"/>
  <c r="F238" i="46"/>
  <c r="AI237" i="46"/>
  <c r="AC237" i="46"/>
  <c r="AD237" i="46"/>
  <c r="AE237" i="46"/>
  <c r="AG237" i="46"/>
  <c r="AF237" i="46"/>
  <c r="AS237" i="46" s="1"/>
  <c r="AH237" i="46"/>
  <c r="AJ237" i="46"/>
  <c r="AO237" i="46" s="1"/>
  <c r="AK237" i="46"/>
  <c r="AS225" i="55"/>
  <c r="AS226" i="58"/>
  <c r="AN226" i="58"/>
  <c r="AP226" i="58" s="1"/>
  <c r="AS227" i="58" l="1"/>
  <c r="S232" i="47"/>
  <c r="I233" i="47"/>
  <c r="U239" i="46"/>
  <c r="AA239" i="46" s="1"/>
  <c r="H240" i="46"/>
  <c r="J240" i="46"/>
  <c r="V240" i="46"/>
  <c r="W240" i="46" s="1"/>
  <c r="Y240" i="46" s="1"/>
  <c r="K240" i="46"/>
  <c r="A241" i="46"/>
  <c r="N240" i="46"/>
  <c r="X240" i="46"/>
  <c r="Z240" i="46"/>
  <c r="E240" i="46" s="1"/>
  <c r="G240" i="46"/>
  <c r="M240" i="46"/>
  <c r="Q240" i="46" s="1"/>
  <c r="R228" i="56"/>
  <c r="AF228" i="47"/>
  <c r="AG228" i="47"/>
  <c r="AI228" i="47"/>
  <c r="AD228" i="47"/>
  <c r="AK228" i="47"/>
  <c r="AC228" i="47"/>
  <c r="AE228" i="47"/>
  <c r="AM228" i="47" s="1"/>
  <c r="AJ228" i="47"/>
  <c r="AH228" i="47"/>
  <c r="AN228" i="47" s="1"/>
  <c r="AM228" i="58"/>
  <c r="AY227" i="57"/>
  <c r="AO227" i="57"/>
  <c r="J230" i="47"/>
  <c r="V230" i="47"/>
  <c r="W230" i="47" s="1"/>
  <c r="M230" i="47"/>
  <c r="X230" i="47"/>
  <c r="G230" i="47"/>
  <c r="Z230" i="47"/>
  <c r="E230" i="47" s="1"/>
  <c r="U229" i="47"/>
  <c r="AA229" i="47" s="1"/>
  <c r="H230" i="47"/>
  <c r="A231" i="47"/>
  <c r="N230" i="47"/>
  <c r="K230" i="47"/>
  <c r="AM227" i="47"/>
  <c r="AO228" i="58"/>
  <c r="AY228" i="58"/>
  <c r="F228" i="57"/>
  <c r="J229" i="57"/>
  <c r="V229" i="57"/>
  <c r="W229" i="57" s="1"/>
  <c r="U228" i="57"/>
  <c r="AA228" i="57" s="1"/>
  <c r="N229" i="57"/>
  <c r="Z229" i="57"/>
  <c r="E229" i="57" s="1"/>
  <c r="A230" i="57"/>
  <c r="G229" i="57"/>
  <c r="H229" i="57"/>
  <c r="X229" i="57"/>
  <c r="K229" i="57"/>
  <c r="M229" i="57"/>
  <c r="F229" i="58"/>
  <c r="Y228" i="56"/>
  <c r="Y228" i="55"/>
  <c r="F228" i="55" s="1"/>
  <c r="AO226" i="55"/>
  <c r="AP226" i="55" s="1"/>
  <c r="AS226" i="56"/>
  <c r="AG227" i="55"/>
  <c r="AN227" i="55" s="1"/>
  <c r="AH227" i="55"/>
  <c r="AI227" i="55"/>
  <c r="AT227" i="55" s="1"/>
  <c r="AJ227" i="55"/>
  <c r="AC227" i="55"/>
  <c r="AK227" i="55"/>
  <c r="AF227" i="55"/>
  <c r="AS227" i="55" s="1"/>
  <c r="AD227" i="55"/>
  <c r="AM227" i="55" s="1"/>
  <c r="AE227" i="55"/>
  <c r="AW226" i="58"/>
  <c r="AP225" i="55"/>
  <c r="AW225" i="55" s="1"/>
  <c r="R228" i="57"/>
  <c r="R229" i="58"/>
  <c r="AN227" i="57"/>
  <c r="S230" i="56"/>
  <c r="I231" i="56"/>
  <c r="AT226" i="55"/>
  <c r="AU226" i="55" s="1"/>
  <c r="AO226" i="57"/>
  <c r="AY226" i="57"/>
  <c r="N229" i="56"/>
  <c r="G229" i="56"/>
  <c r="U228" i="56"/>
  <c r="AA228" i="56" s="1"/>
  <c r="H229" i="56"/>
  <c r="J229" i="56"/>
  <c r="V229" i="56"/>
  <c r="W229" i="56" s="1"/>
  <c r="M229" i="56"/>
  <c r="X229" i="56"/>
  <c r="A230" i="56"/>
  <c r="K229" i="56"/>
  <c r="Z229" i="56"/>
  <c r="E229" i="56" s="1"/>
  <c r="AD239" i="46"/>
  <c r="AE239" i="46"/>
  <c r="AF239" i="46"/>
  <c r="AH239" i="46"/>
  <c r="AG239" i="46"/>
  <c r="AN239" i="46" s="1"/>
  <c r="AI239" i="46"/>
  <c r="AJ239" i="46"/>
  <c r="AO239" i="46" s="1"/>
  <c r="AK239" i="46"/>
  <c r="AY239" i="46" s="1"/>
  <c r="AC239" i="46"/>
  <c r="AR239" i="46" s="1"/>
  <c r="AN226" i="56"/>
  <c r="AY227" i="58"/>
  <c r="AO227" i="58"/>
  <c r="AM237" i="46"/>
  <c r="Y229" i="47"/>
  <c r="F229" i="47" s="1"/>
  <c r="AR237" i="46"/>
  <c r="Q229" i="47"/>
  <c r="AT227" i="58"/>
  <c r="AU227" i="58" s="1"/>
  <c r="AW227" i="58" s="1"/>
  <c r="L232" i="54"/>
  <c r="D230" i="55"/>
  <c r="B231" i="55"/>
  <c r="D230" i="54"/>
  <c r="B231" i="54"/>
  <c r="F228" i="56"/>
  <c r="AS227" i="47"/>
  <c r="AU227" i="47" s="1"/>
  <c r="AM226" i="56"/>
  <c r="I233" i="54"/>
  <c r="J233" i="54" s="1"/>
  <c r="L233" i="54" s="1"/>
  <c r="M233" i="54"/>
  <c r="E233" i="54" s="1"/>
  <c r="K233" i="54"/>
  <c r="A234" i="54"/>
  <c r="H232" i="54"/>
  <c r="N232" i="54" s="1"/>
  <c r="J229" i="55"/>
  <c r="V229" i="55"/>
  <c r="W229" i="55" s="1"/>
  <c r="Y229" i="55" s="1"/>
  <c r="K229" i="55"/>
  <c r="A230" i="55"/>
  <c r="M229" i="55"/>
  <c r="X229" i="55"/>
  <c r="N229" i="55"/>
  <c r="U228" i="55"/>
  <c r="AA228" i="55" s="1"/>
  <c r="G229" i="55"/>
  <c r="H229" i="55"/>
  <c r="Z229" i="55"/>
  <c r="E229" i="55" s="1"/>
  <c r="S232" i="58"/>
  <c r="I233" i="58"/>
  <c r="D233" i="56"/>
  <c r="B234" i="56"/>
  <c r="AY237" i="46"/>
  <c r="AT237" i="46"/>
  <c r="Q228" i="57"/>
  <c r="AM226" i="57"/>
  <c r="AP226" i="57" s="1"/>
  <c r="Q229" i="58"/>
  <c r="AJ227" i="56"/>
  <c r="AC227" i="56"/>
  <c r="AK227" i="56"/>
  <c r="AD227" i="56"/>
  <c r="AE227" i="56"/>
  <c r="AF227" i="56"/>
  <c r="AS227" i="56" s="1"/>
  <c r="AG227" i="56"/>
  <c r="AI227" i="56"/>
  <c r="AT227" i="56" s="1"/>
  <c r="AH227" i="56"/>
  <c r="R228" i="55"/>
  <c r="S231" i="55"/>
  <c r="I232" i="55"/>
  <c r="AM227" i="57"/>
  <c r="AP227" i="57" s="1"/>
  <c r="AN228" i="58"/>
  <c r="AY226" i="56"/>
  <c r="AN237" i="46"/>
  <c r="F232" i="54"/>
  <c r="P232" i="54" s="1"/>
  <c r="AI238" i="46"/>
  <c r="AH238" i="46"/>
  <c r="AJ238" i="46"/>
  <c r="AO238" i="46" s="1"/>
  <c r="AK238" i="46"/>
  <c r="AD238" i="46"/>
  <c r="AC238" i="46"/>
  <c r="AR238" i="46" s="1"/>
  <c r="AE238" i="46"/>
  <c r="AF238" i="46"/>
  <c r="AG238" i="46"/>
  <c r="AN227" i="58"/>
  <c r="AP227" i="58" s="1"/>
  <c r="AR226" i="57"/>
  <c r="AU226" i="57" s="1"/>
  <c r="AW226" i="57" s="1"/>
  <c r="I231" i="57"/>
  <c r="S230" i="57"/>
  <c r="Q239" i="46"/>
  <c r="B231" i="46"/>
  <c r="D230" i="46"/>
  <c r="J230" i="58"/>
  <c r="V230" i="58"/>
  <c r="W230" i="58" s="1"/>
  <c r="Y230" i="58" s="1"/>
  <c r="K230" i="58"/>
  <c r="A231" i="58"/>
  <c r="M230" i="58"/>
  <c r="X230" i="58"/>
  <c r="N230" i="58"/>
  <c r="Z230" i="58"/>
  <c r="E230" i="58" s="1"/>
  <c r="G230" i="58"/>
  <c r="H230" i="58"/>
  <c r="U229" i="58"/>
  <c r="AA229" i="58" s="1"/>
  <c r="AY227" i="47"/>
  <c r="AO227" i="47"/>
  <c r="AR227" i="57"/>
  <c r="AU227" i="57" s="1"/>
  <c r="AS228" i="58"/>
  <c r="AU228" i="58" s="1"/>
  <c r="AT226" i="56"/>
  <c r="AR226" i="56"/>
  <c r="AF228" i="55" l="1"/>
  <c r="AS228" i="55" s="1"/>
  <c r="AG228" i="55"/>
  <c r="AH228" i="55"/>
  <c r="AI228" i="55"/>
  <c r="AJ228" i="55"/>
  <c r="AE228" i="55"/>
  <c r="AC228" i="55"/>
  <c r="AD228" i="55"/>
  <c r="AM228" i="55" s="1"/>
  <c r="AK228" i="55"/>
  <c r="AE229" i="47"/>
  <c r="AF229" i="47"/>
  <c r="AH229" i="47"/>
  <c r="AN229" i="47" s="1"/>
  <c r="AC229" i="47"/>
  <c r="AK229" i="47"/>
  <c r="AD229" i="47"/>
  <c r="AR229" i="47" s="1"/>
  <c r="AI229" i="47"/>
  <c r="AJ229" i="47"/>
  <c r="AG229" i="47"/>
  <c r="AW226" i="55"/>
  <c r="AT239" i="46"/>
  <c r="AU239" i="46" s="1"/>
  <c r="AW239" i="46" s="1"/>
  <c r="U230" i="58"/>
  <c r="AA230" i="58" s="1"/>
  <c r="H231" i="58"/>
  <c r="J231" i="58"/>
  <c r="V231" i="58"/>
  <c r="W231" i="58" s="1"/>
  <c r="K231" i="58"/>
  <c r="A232" i="58"/>
  <c r="M231" i="58"/>
  <c r="Q231" i="58" s="1"/>
  <c r="X231" i="58"/>
  <c r="N231" i="58"/>
  <c r="Z231" i="58"/>
  <c r="E231" i="58" s="1"/>
  <c r="G231" i="58"/>
  <c r="I232" i="57"/>
  <c r="S231" i="57"/>
  <c r="AY238" i="46"/>
  <c r="U230" i="47"/>
  <c r="AA230" i="47" s="1"/>
  <c r="H231" i="47"/>
  <c r="K231" i="47"/>
  <c r="A232" i="47"/>
  <c r="Z231" i="47"/>
  <c r="E231" i="47" s="1"/>
  <c r="G231" i="47"/>
  <c r="M231" i="47"/>
  <c r="N231" i="47"/>
  <c r="V231" i="47"/>
  <c r="W231" i="47" s="1"/>
  <c r="J231" i="47"/>
  <c r="X231" i="47"/>
  <c r="AM227" i="56"/>
  <c r="M230" i="56"/>
  <c r="X230" i="56"/>
  <c r="N230" i="56"/>
  <c r="G230" i="56"/>
  <c r="U229" i="56"/>
  <c r="AA229" i="56" s="1"/>
  <c r="H230" i="56"/>
  <c r="K230" i="56"/>
  <c r="A231" i="56"/>
  <c r="J230" i="56"/>
  <c r="V230" i="56"/>
  <c r="W230" i="56" s="1"/>
  <c r="Y230" i="56" s="1"/>
  <c r="Z230" i="56"/>
  <c r="E230" i="56" s="1"/>
  <c r="F230" i="56" s="1"/>
  <c r="AY227" i="56"/>
  <c r="R229" i="55"/>
  <c r="I234" i="54"/>
  <c r="J234" i="54" s="1"/>
  <c r="L234" i="54" s="1"/>
  <c r="M234" i="54"/>
  <c r="E234" i="54" s="1"/>
  <c r="H233" i="54"/>
  <c r="N233" i="54" s="1"/>
  <c r="K234" i="54"/>
  <c r="A235" i="54"/>
  <c r="AP237" i="46"/>
  <c r="AY227" i="55"/>
  <c r="H230" i="57"/>
  <c r="V230" i="57"/>
  <c r="W230" i="57" s="1"/>
  <c r="Y230" i="57" s="1"/>
  <c r="J230" i="57"/>
  <c r="A231" i="57"/>
  <c r="K230" i="57"/>
  <c r="X230" i="57"/>
  <c r="M230" i="57"/>
  <c r="Q230" i="57" s="1"/>
  <c r="U229" i="57"/>
  <c r="AA229" i="57" s="1"/>
  <c r="N230" i="57"/>
  <c r="R230" i="57" s="1"/>
  <c r="Z230" i="57"/>
  <c r="E230" i="57" s="1"/>
  <c r="F230" i="57" s="1"/>
  <c r="G230" i="57"/>
  <c r="AR228" i="47"/>
  <c r="AF228" i="57"/>
  <c r="AE228" i="57"/>
  <c r="AM228" i="57" s="1"/>
  <c r="AG228" i="57"/>
  <c r="AS228" i="57" s="1"/>
  <c r="AH228" i="57"/>
  <c r="AN228" i="57" s="1"/>
  <c r="AI228" i="57"/>
  <c r="AJ228" i="57"/>
  <c r="AK228" i="57"/>
  <c r="AC228" i="57"/>
  <c r="AD228" i="57"/>
  <c r="AR228" i="57" s="1"/>
  <c r="S232" i="55"/>
  <c r="I233" i="55"/>
  <c r="AU226" i="56"/>
  <c r="AW226" i="56" s="1"/>
  <c r="AN238" i="46"/>
  <c r="D234" i="56"/>
  <c r="B235" i="56"/>
  <c r="F230" i="58"/>
  <c r="AS238" i="46"/>
  <c r="AR227" i="56"/>
  <c r="AU227" i="56" s="1"/>
  <c r="D231" i="55"/>
  <c r="B232" i="55"/>
  <c r="Q229" i="56"/>
  <c r="AR227" i="55"/>
  <c r="AU227" i="55" s="1"/>
  <c r="AP227" i="47"/>
  <c r="AW227" i="47" s="1"/>
  <c r="F240" i="46"/>
  <c r="AI228" i="56"/>
  <c r="AJ228" i="56"/>
  <c r="AC228" i="56"/>
  <c r="AR228" i="56" s="1"/>
  <c r="AK228" i="56"/>
  <c r="AY228" i="56" s="1"/>
  <c r="AD228" i="56"/>
  <c r="AM228" i="56" s="1"/>
  <c r="AE228" i="56"/>
  <c r="AF228" i="56"/>
  <c r="AH228" i="56"/>
  <c r="AG228" i="56"/>
  <c r="AN228" i="56" s="1"/>
  <c r="AP227" i="55"/>
  <c r="R229" i="56"/>
  <c r="AT238" i="46"/>
  <c r="AU238" i="46" s="1"/>
  <c r="AW238" i="46" s="1"/>
  <c r="R230" i="58"/>
  <c r="D231" i="46"/>
  <c r="B232" i="46"/>
  <c r="AO227" i="56"/>
  <c r="S233" i="58"/>
  <c r="I234" i="58"/>
  <c r="Q229" i="55"/>
  <c r="F233" i="54"/>
  <c r="P233" i="54" s="1"/>
  <c r="AS239" i="46"/>
  <c r="Y229" i="56"/>
  <c r="F229" i="56" s="1"/>
  <c r="AO227" i="55"/>
  <c r="AE229" i="58"/>
  <c r="AF229" i="58"/>
  <c r="AG229" i="58"/>
  <c r="AS229" i="58" s="1"/>
  <c r="AH229" i="58"/>
  <c r="AN229" i="58" s="1"/>
  <c r="AI229" i="58"/>
  <c r="AJ229" i="58"/>
  <c r="AC229" i="58"/>
  <c r="AK229" i="58"/>
  <c r="AD229" i="58"/>
  <c r="AR229" i="58" s="1"/>
  <c r="R229" i="57"/>
  <c r="AP228" i="58"/>
  <c r="AW228" i="58" s="1"/>
  <c r="AS228" i="47"/>
  <c r="I234" i="47"/>
  <c r="S233" i="47"/>
  <c r="AU237" i="46"/>
  <c r="AW227" i="57"/>
  <c r="J230" i="55"/>
  <c r="V230" i="55"/>
  <c r="W230" i="55" s="1"/>
  <c r="Y230" i="55" s="1"/>
  <c r="K230" i="55"/>
  <c r="A231" i="55"/>
  <c r="M230" i="55"/>
  <c r="X230" i="55"/>
  <c r="N230" i="55"/>
  <c r="U229" i="55"/>
  <c r="AA229" i="55" s="1"/>
  <c r="H230" i="55"/>
  <c r="G230" i="55"/>
  <c r="Z230" i="55"/>
  <c r="E230" i="55" s="1"/>
  <c r="F230" i="55" s="1"/>
  <c r="Q229" i="57"/>
  <c r="Q230" i="47"/>
  <c r="R240" i="46"/>
  <c r="B232" i="54"/>
  <c r="D231" i="54"/>
  <c r="AO228" i="47"/>
  <c r="AP228" i="47" s="1"/>
  <c r="AY228" i="47"/>
  <c r="Q230" i="58"/>
  <c r="AM238" i="46"/>
  <c r="AP238" i="46" s="1"/>
  <c r="AN227" i="56"/>
  <c r="F229" i="55"/>
  <c r="AP226" i="56"/>
  <c r="AM239" i="46"/>
  <c r="AP239" i="46" s="1"/>
  <c r="S231" i="56"/>
  <c r="I232" i="56"/>
  <c r="Y229" i="57"/>
  <c r="F229" i="57" s="1"/>
  <c r="R230" i="47"/>
  <c r="Y230" i="47"/>
  <c r="F230" i="47" s="1"/>
  <c r="AT228" i="47"/>
  <c r="U240" i="46"/>
  <c r="AA240" i="46" s="1"/>
  <c r="H241" i="46"/>
  <c r="J241" i="46"/>
  <c r="V241" i="46"/>
  <c r="W241" i="46" s="1"/>
  <c r="Y241" i="46" s="1"/>
  <c r="K241" i="46"/>
  <c r="A242" i="46"/>
  <c r="N241" i="46"/>
  <c r="M241" i="46"/>
  <c r="X241" i="46"/>
  <c r="Z241" i="46"/>
  <c r="E241" i="46" s="1"/>
  <c r="G241" i="46"/>
  <c r="AE229" i="57" l="1"/>
  <c r="AM229" i="57" s="1"/>
  <c r="AJ229" i="57"/>
  <c r="AK229" i="57"/>
  <c r="AC229" i="57"/>
  <c r="AD229" i="57"/>
  <c r="AF229" i="57"/>
  <c r="AG229" i="57"/>
  <c r="AS229" i="57" s="1"/>
  <c r="AH229" i="57"/>
  <c r="AI229" i="57"/>
  <c r="AH229" i="56"/>
  <c r="AI229" i="56"/>
  <c r="AJ229" i="56"/>
  <c r="AC229" i="56"/>
  <c r="AK229" i="56"/>
  <c r="AY229" i="56" s="1"/>
  <c r="AD229" i="56"/>
  <c r="AM229" i="56" s="1"/>
  <c r="AE229" i="56"/>
  <c r="AG229" i="56"/>
  <c r="AN229" i="56" s="1"/>
  <c r="AF229" i="56"/>
  <c r="AD230" i="47"/>
  <c r="AE230" i="47"/>
  <c r="AM230" i="47" s="1"/>
  <c r="AG230" i="47"/>
  <c r="AS230" i="47" s="1"/>
  <c r="AJ230" i="47"/>
  <c r="AI230" i="47"/>
  <c r="AK230" i="47"/>
  <c r="AC230" i="47"/>
  <c r="AF230" i="47"/>
  <c r="AH230" i="47"/>
  <c r="AN230" i="47" s="1"/>
  <c r="U230" i="55"/>
  <c r="AA230" i="55" s="1"/>
  <c r="H231" i="55"/>
  <c r="J231" i="55"/>
  <c r="V231" i="55"/>
  <c r="W231" i="55" s="1"/>
  <c r="Y231" i="55" s="1"/>
  <c r="K231" i="55"/>
  <c r="A232" i="55"/>
  <c r="M231" i="55"/>
  <c r="X231" i="55"/>
  <c r="G231" i="55"/>
  <c r="N231" i="55"/>
  <c r="Z231" i="55"/>
  <c r="E231" i="55" s="1"/>
  <c r="AO228" i="56"/>
  <c r="AP228" i="56" s="1"/>
  <c r="Y231" i="47"/>
  <c r="F231" i="47" s="1"/>
  <c r="F241" i="46"/>
  <c r="AT228" i="56"/>
  <c r="AG230" i="56"/>
  <c r="AH230" i="56"/>
  <c r="AI230" i="56"/>
  <c r="AT230" i="56" s="1"/>
  <c r="AJ230" i="56"/>
  <c r="AO230" i="56" s="1"/>
  <c r="AC230" i="56"/>
  <c r="AK230" i="56"/>
  <c r="AD230" i="56"/>
  <c r="AF230" i="56"/>
  <c r="AE230" i="56"/>
  <c r="R230" i="56"/>
  <c r="R231" i="47"/>
  <c r="AO228" i="55"/>
  <c r="AE230" i="57"/>
  <c r="AF230" i="57"/>
  <c r="AG230" i="57"/>
  <c r="AS230" i="57" s="1"/>
  <c r="AH230" i="57"/>
  <c r="AI230" i="57"/>
  <c r="AJ230" i="57"/>
  <c r="AT230" i="57" s="1"/>
  <c r="AC230" i="57"/>
  <c r="AD230" i="57"/>
  <c r="AK230" i="57"/>
  <c r="AD230" i="55"/>
  <c r="AE230" i="55"/>
  <c r="AF230" i="55"/>
  <c r="AG230" i="55"/>
  <c r="AH230" i="55"/>
  <c r="AC230" i="55"/>
  <c r="AR230" i="55" s="1"/>
  <c r="AK230" i="55"/>
  <c r="AY230" i="55" s="1"/>
  <c r="AI230" i="55"/>
  <c r="AT230" i="55" s="1"/>
  <c r="AJ230" i="55"/>
  <c r="AM229" i="58"/>
  <c r="AD240" i="46"/>
  <c r="AE240" i="46"/>
  <c r="AF240" i="46"/>
  <c r="AS240" i="46" s="1"/>
  <c r="AH240" i="46"/>
  <c r="AC240" i="46"/>
  <c r="AG240" i="46"/>
  <c r="AN240" i="46" s="1"/>
  <c r="AI240" i="46"/>
  <c r="AJ240" i="46"/>
  <c r="AK240" i="46"/>
  <c r="AU228" i="57"/>
  <c r="A236" i="54"/>
  <c r="I235" i="54"/>
  <c r="J235" i="54" s="1"/>
  <c r="M235" i="54"/>
  <c r="E235" i="54" s="1"/>
  <c r="K235" i="54"/>
  <c r="H234" i="54"/>
  <c r="N234" i="54" s="1"/>
  <c r="Q231" i="47"/>
  <c r="G232" i="58"/>
  <c r="U231" i="58"/>
  <c r="AA231" i="58" s="1"/>
  <c r="H232" i="58"/>
  <c r="J232" i="58"/>
  <c r="V232" i="58"/>
  <c r="W232" i="58" s="1"/>
  <c r="K232" i="58"/>
  <c r="A233" i="58"/>
  <c r="M232" i="58"/>
  <c r="X232" i="58"/>
  <c r="N232" i="58"/>
  <c r="Z232" i="58"/>
  <c r="E232" i="58" s="1"/>
  <c r="AT228" i="55"/>
  <c r="I233" i="56"/>
  <c r="S232" i="56"/>
  <c r="D232" i="55"/>
  <c r="B233" i="55"/>
  <c r="R231" i="58"/>
  <c r="AR228" i="55"/>
  <c r="AU228" i="55" s="1"/>
  <c r="S234" i="58"/>
  <c r="I235" i="58"/>
  <c r="S233" i="55"/>
  <c r="I234" i="55"/>
  <c r="R230" i="55"/>
  <c r="AY229" i="58"/>
  <c r="AO229" i="58"/>
  <c r="D232" i="46"/>
  <c r="B233" i="46"/>
  <c r="AS228" i="56"/>
  <c r="AU228" i="56" s="1"/>
  <c r="AD230" i="58"/>
  <c r="AR230" i="58" s="1"/>
  <c r="AE230" i="58"/>
  <c r="AF230" i="58"/>
  <c r="AG230" i="58"/>
  <c r="AS230" i="58" s="1"/>
  <c r="AH230" i="58"/>
  <c r="AN230" i="58" s="1"/>
  <c r="AI230" i="58"/>
  <c r="AJ230" i="58"/>
  <c r="AC230" i="58"/>
  <c r="AK230" i="58"/>
  <c r="AU228" i="47"/>
  <c r="AW228" i="47" s="1"/>
  <c r="Q230" i="56"/>
  <c r="S234" i="47"/>
  <c r="I235" i="47"/>
  <c r="Q241" i="46"/>
  <c r="B233" i="54"/>
  <c r="D232" i="54"/>
  <c r="R241" i="46"/>
  <c r="AE229" i="55"/>
  <c r="AF229" i="55"/>
  <c r="AG229" i="55"/>
  <c r="AH229" i="55"/>
  <c r="AI229" i="55"/>
  <c r="AT229" i="55" s="1"/>
  <c r="AD229" i="55"/>
  <c r="AM229" i="55" s="1"/>
  <c r="AC229" i="55"/>
  <c r="AJ229" i="55"/>
  <c r="AO229" i="55" s="1"/>
  <c r="AK229" i="55"/>
  <c r="AW237" i="46"/>
  <c r="D235" i="56"/>
  <c r="B236" i="56"/>
  <c r="AO228" i="57"/>
  <c r="AP228" i="57" s="1"/>
  <c r="AY228" i="57"/>
  <c r="U230" i="57"/>
  <c r="AA230" i="57" s="1"/>
  <c r="J231" i="57"/>
  <c r="V231" i="57"/>
  <c r="W231" i="57" s="1"/>
  <c r="K231" i="57"/>
  <c r="A232" i="57"/>
  <c r="M231" i="57"/>
  <c r="Q231" i="57" s="1"/>
  <c r="X231" i="57"/>
  <c r="N231" i="57"/>
  <c r="Z231" i="57"/>
  <c r="E231" i="57" s="1"/>
  <c r="G231" i="57"/>
  <c r="H231" i="57"/>
  <c r="K231" i="56"/>
  <c r="A232" i="56"/>
  <c r="M231" i="56"/>
  <c r="Q231" i="56" s="1"/>
  <c r="X231" i="56"/>
  <c r="N231" i="56"/>
  <c r="G231" i="56"/>
  <c r="U230" i="56"/>
  <c r="AA230" i="56" s="1"/>
  <c r="H231" i="56"/>
  <c r="J231" i="56"/>
  <c r="V231" i="56"/>
  <c r="W231" i="56" s="1"/>
  <c r="Z231" i="56"/>
  <c r="E231" i="56" s="1"/>
  <c r="AP227" i="56"/>
  <c r="AW227" i="56" s="1"/>
  <c r="S232" i="57"/>
  <c r="I233" i="57"/>
  <c r="Y231" i="58"/>
  <c r="F231" i="58" s="1"/>
  <c r="AS229" i="47"/>
  <c r="AU229" i="47" s="1"/>
  <c r="AW229" i="47" s="1"/>
  <c r="AM229" i="47"/>
  <c r="AP229" i="47" s="1"/>
  <c r="AN228" i="55"/>
  <c r="AP228" i="55"/>
  <c r="AY229" i="47"/>
  <c r="AO229" i="47"/>
  <c r="U241" i="46"/>
  <c r="AA241" i="46" s="1"/>
  <c r="H242" i="46"/>
  <c r="J242" i="46"/>
  <c r="V242" i="46"/>
  <c r="W242" i="46" s="1"/>
  <c r="Y242" i="46" s="1"/>
  <c r="K242" i="46"/>
  <c r="A243" i="46"/>
  <c r="N242" i="46"/>
  <c r="X242" i="46"/>
  <c r="Z242" i="46"/>
  <c r="E242" i="46" s="1"/>
  <c r="G242" i="46"/>
  <c r="M242" i="46"/>
  <c r="Q230" i="55"/>
  <c r="AT229" i="58"/>
  <c r="AU229" i="58" s="1"/>
  <c r="AW227" i="55"/>
  <c r="AT228" i="57"/>
  <c r="F234" i="54"/>
  <c r="P234" i="54" s="1"/>
  <c r="G232" i="47"/>
  <c r="U231" i="47"/>
  <c r="AA231" i="47" s="1"/>
  <c r="H232" i="47"/>
  <c r="J232" i="47"/>
  <c r="V232" i="47"/>
  <c r="W232" i="47" s="1"/>
  <c r="N232" i="47"/>
  <c r="M232" i="47"/>
  <c r="X232" i="47"/>
  <c r="Z232" i="47"/>
  <c r="E232" i="47" s="1"/>
  <c r="A233" i="47"/>
  <c r="K232" i="47"/>
  <c r="AT229" i="47"/>
  <c r="AY228" i="55"/>
  <c r="AW228" i="56" l="1"/>
  <c r="AC231" i="58"/>
  <c r="AK231" i="58"/>
  <c r="AD231" i="58"/>
  <c r="AR231" i="58" s="1"/>
  <c r="AE231" i="58"/>
  <c r="AF231" i="58"/>
  <c r="AG231" i="58"/>
  <c r="AS231" i="58" s="1"/>
  <c r="AH231" i="58"/>
  <c r="AN231" i="58" s="1"/>
  <c r="AI231" i="58"/>
  <c r="AJ231" i="58"/>
  <c r="AT231" i="58" s="1"/>
  <c r="AC231" i="47"/>
  <c r="AK231" i="47"/>
  <c r="AD231" i="47"/>
  <c r="AR231" i="47" s="1"/>
  <c r="AF231" i="47"/>
  <c r="AI231" i="47"/>
  <c r="AG231" i="47"/>
  <c r="AS231" i="47" s="1"/>
  <c r="AH231" i="47"/>
  <c r="AJ231" i="47"/>
  <c r="AE231" i="47"/>
  <c r="AM231" i="47" s="1"/>
  <c r="M236" i="54"/>
  <c r="E236" i="54" s="1"/>
  <c r="H235" i="54"/>
  <c r="N235" i="54" s="1"/>
  <c r="K236" i="54"/>
  <c r="A237" i="54"/>
  <c r="I236" i="54"/>
  <c r="J236" i="54" s="1"/>
  <c r="AR230" i="57"/>
  <c r="AU230" i="57" s="1"/>
  <c r="AY230" i="47"/>
  <c r="AO230" i="47"/>
  <c r="AN229" i="57"/>
  <c r="AP229" i="57" s="1"/>
  <c r="R232" i="58"/>
  <c r="J232" i="56"/>
  <c r="V232" i="56"/>
  <c r="W232" i="56" s="1"/>
  <c r="K232" i="56"/>
  <c r="A233" i="56"/>
  <c r="M232" i="56"/>
  <c r="X232" i="56"/>
  <c r="N232" i="56"/>
  <c r="R232" i="56" s="1"/>
  <c r="G232" i="56"/>
  <c r="U231" i="56"/>
  <c r="AA231" i="56" s="1"/>
  <c r="H232" i="56"/>
  <c r="Z232" i="56"/>
  <c r="E232" i="56" s="1"/>
  <c r="AN229" i="55"/>
  <c r="AM240" i="46"/>
  <c r="AP240" i="46" s="1"/>
  <c r="AS229" i="55"/>
  <c r="Q232" i="58"/>
  <c r="AO240" i="46"/>
  <c r="AP229" i="58"/>
  <c r="AW229" i="58" s="1"/>
  <c r="AN230" i="55"/>
  <c r="AN230" i="56"/>
  <c r="R231" i="55"/>
  <c r="AR229" i="56"/>
  <c r="AU229" i="56" s="1"/>
  <c r="AR229" i="57"/>
  <c r="AU229" i="57" s="1"/>
  <c r="F231" i="56"/>
  <c r="D236" i="56"/>
  <c r="B237" i="56"/>
  <c r="AW228" i="57"/>
  <c r="U231" i="57"/>
  <c r="AA231" i="57" s="1"/>
  <c r="H232" i="57"/>
  <c r="J232" i="57"/>
  <c r="V232" i="57"/>
  <c r="W232" i="57" s="1"/>
  <c r="Y232" i="57" s="1"/>
  <c r="K232" i="57"/>
  <c r="A233" i="57"/>
  <c r="M232" i="57"/>
  <c r="X232" i="57"/>
  <c r="N232" i="57"/>
  <c r="Z232" i="57"/>
  <c r="E232" i="57" s="1"/>
  <c r="G232" i="57"/>
  <c r="B234" i="55"/>
  <c r="D233" i="55"/>
  <c r="F231" i="55"/>
  <c r="F242" i="46"/>
  <c r="Y231" i="57"/>
  <c r="AY229" i="55"/>
  <c r="AM230" i="58"/>
  <c r="S234" i="55"/>
  <c r="I235" i="55"/>
  <c r="Z233" i="58"/>
  <c r="E233" i="58" s="1"/>
  <c r="F233" i="58" s="1"/>
  <c r="G233" i="58"/>
  <c r="U232" i="58"/>
  <c r="AA232" i="58" s="1"/>
  <c r="H233" i="58"/>
  <c r="J233" i="58"/>
  <c r="V233" i="58"/>
  <c r="W233" i="58" s="1"/>
  <c r="Y233" i="58" s="1"/>
  <c r="K233" i="58"/>
  <c r="A234" i="58"/>
  <c r="M233" i="58"/>
  <c r="Q233" i="58" s="1"/>
  <c r="X233" i="58"/>
  <c r="N233" i="58"/>
  <c r="AT240" i="46"/>
  <c r="AS230" i="55"/>
  <c r="AN230" i="57"/>
  <c r="AS230" i="56"/>
  <c r="AP230" i="47"/>
  <c r="AO229" i="56"/>
  <c r="AP229" i="56" s="1"/>
  <c r="I236" i="47"/>
  <c r="S235" i="47"/>
  <c r="Z233" i="47"/>
  <c r="E233" i="47" s="1"/>
  <c r="G233" i="47"/>
  <c r="M233" i="47"/>
  <c r="X233" i="47"/>
  <c r="J233" i="47"/>
  <c r="K233" i="47"/>
  <c r="A234" i="47"/>
  <c r="N233" i="47"/>
  <c r="H233" i="47"/>
  <c r="U232" i="47"/>
  <c r="AA232" i="47" s="1"/>
  <c r="V233" i="47"/>
  <c r="W233" i="47" s="1"/>
  <c r="Y231" i="56"/>
  <c r="Q232" i="47"/>
  <c r="S233" i="57"/>
  <c r="I234" i="57"/>
  <c r="AY230" i="58"/>
  <c r="AO230" i="58"/>
  <c r="I234" i="56"/>
  <c r="S233" i="56"/>
  <c r="AM230" i="56"/>
  <c r="AP230" i="56" s="1"/>
  <c r="AR230" i="47"/>
  <c r="AU230" i="47" s="1"/>
  <c r="AW230" i="47" s="1"/>
  <c r="AT229" i="56"/>
  <c r="AY229" i="57"/>
  <c r="AO229" i="57"/>
  <c r="AW228" i="55"/>
  <c r="R232" i="47"/>
  <c r="R242" i="46"/>
  <c r="F231" i="57"/>
  <c r="AR229" i="55"/>
  <c r="AU229" i="55" s="1"/>
  <c r="AW229" i="55" s="1"/>
  <c r="S235" i="58"/>
  <c r="I236" i="58"/>
  <c r="Y232" i="58"/>
  <c r="F232" i="58" s="1"/>
  <c r="AR240" i="46"/>
  <c r="AU240" i="46" s="1"/>
  <c r="AW240" i="46" s="1"/>
  <c r="AO230" i="55"/>
  <c r="AM230" i="55"/>
  <c r="AP230" i="55" s="1"/>
  <c r="AY230" i="56"/>
  <c r="Q231" i="55"/>
  <c r="AS229" i="56"/>
  <c r="AT229" i="57"/>
  <c r="AU230" i="55"/>
  <c r="Q242" i="46"/>
  <c r="AY240" i="46"/>
  <c r="AT230" i="47"/>
  <c r="Y232" i="47"/>
  <c r="F232" i="47" s="1"/>
  <c r="U242" i="46"/>
  <c r="AA242" i="46" s="1"/>
  <c r="H243" i="46"/>
  <c r="J243" i="46"/>
  <c r="V243" i="46"/>
  <c r="W243" i="46" s="1"/>
  <c r="Y243" i="46" s="1"/>
  <c r="K243" i="46"/>
  <c r="A244" i="46"/>
  <c r="N243" i="46"/>
  <c r="R243" i="46" s="1"/>
  <c r="M243" i="46"/>
  <c r="Q243" i="46" s="1"/>
  <c r="X243" i="46"/>
  <c r="Z243" i="46"/>
  <c r="E243" i="46" s="1"/>
  <c r="F243" i="46" s="1"/>
  <c r="G243" i="46"/>
  <c r="R231" i="56"/>
  <c r="R231" i="57"/>
  <c r="AP229" i="55"/>
  <c r="B234" i="54"/>
  <c r="D233" i="54"/>
  <c r="AT230" i="58"/>
  <c r="AU230" i="58" s="1"/>
  <c r="D233" i="46"/>
  <c r="B234" i="46"/>
  <c r="L235" i="54"/>
  <c r="F235" i="54" s="1"/>
  <c r="P235" i="54" s="1"/>
  <c r="AY230" i="57"/>
  <c r="AO230" i="57"/>
  <c r="AM230" i="57"/>
  <c r="AP230" i="57" s="1"/>
  <c r="AR230" i="56"/>
  <c r="AU230" i="56" s="1"/>
  <c r="AW230" i="56" s="1"/>
  <c r="AD241" i="46"/>
  <c r="AE241" i="46"/>
  <c r="AF241" i="46"/>
  <c r="AH241" i="46"/>
  <c r="AG241" i="46"/>
  <c r="AN241" i="46" s="1"/>
  <c r="AI241" i="46"/>
  <c r="AJ241" i="46"/>
  <c r="AK241" i="46"/>
  <c r="AY241" i="46" s="1"/>
  <c r="AC241" i="46"/>
  <c r="AR241" i="46" s="1"/>
  <c r="G232" i="55"/>
  <c r="U231" i="55"/>
  <c r="AA231" i="55" s="1"/>
  <c r="H232" i="55"/>
  <c r="J232" i="55"/>
  <c r="V232" i="55"/>
  <c r="W232" i="55" s="1"/>
  <c r="Y232" i="55" s="1"/>
  <c r="K232" i="55"/>
  <c r="A233" i="55"/>
  <c r="X232" i="55"/>
  <c r="M232" i="55"/>
  <c r="Q232" i="55" s="1"/>
  <c r="N232" i="55"/>
  <c r="Z232" i="55"/>
  <c r="E232" i="55" s="1"/>
  <c r="AJ232" i="58" l="1"/>
  <c r="AC232" i="58"/>
  <c r="AK232" i="58"/>
  <c r="AD232" i="58"/>
  <c r="AR232" i="58" s="1"/>
  <c r="AE232" i="58"/>
  <c r="AM232" i="58" s="1"/>
  <c r="AF232" i="58"/>
  <c r="AG232" i="58"/>
  <c r="AS232" i="58" s="1"/>
  <c r="AH232" i="58"/>
  <c r="AN232" i="58" s="1"/>
  <c r="AI232" i="58"/>
  <c r="AJ232" i="47"/>
  <c r="AC232" i="47"/>
  <c r="AK232" i="47"/>
  <c r="AE232" i="47"/>
  <c r="AM232" i="47" s="1"/>
  <c r="AH232" i="47"/>
  <c r="AG232" i="47"/>
  <c r="AS232" i="47" s="1"/>
  <c r="AI232" i="47"/>
  <c r="AF232" i="47"/>
  <c r="AD232" i="47"/>
  <c r="N234" i="58"/>
  <c r="Z234" i="58"/>
  <c r="E234" i="58" s="1"/>
  <c r="G234" i="58"/>
  <c r="U233" i="58"/>
  <c r="AA233" i="58" s="1"/>
  <c r="H234" i="58"/>
  <c r="J234" i="58"/>
  <c r="V234" i="58"/>
  <c r="W234" i="58" s="1"/>
  <c r="K234" i="58"/>
  <c r="A235" i="58"/>
  <c r="M234" i="58"/>
  <c r="X234" i="58"/>
  <c r="D234" i="55"/>
  <c r="B235" i="55"/>
  <c r="AT241" i="46"/>
  <c r="AW229" i="56"/>
  <c r="S234" i="56"/>
  <c r="I235" i="56"/>
  <c r="Y233" i="47"/>
  <c r="Q233" i="47"/>
  <c r="AP230" i="58"/>
  <c r="AW230" i="58" s="1"/>
  <c r="F232" i="57"/>
  <c r="Q232" i="56"/>
  <c r="AM231" i="58"/>
  <c r="G233" i="55"/>
  <c r="U232" i="55"/>
  <c r="AA232" i="55" s="1"/>
  <c r="H233" i="55"/>
  <c r="J233" i="55"/>
  <c r="V233" i="55"/>
  <c r="W233" i="55" s="1"/>
  <c r="Y233" i="55" s="1"/>
  <c r="N233" i="55"/>
  <c r="K233" i="55"/>
  <c r="A234" i="55"/>
  <c r="M233" i="55"/>
  <c r="X233" i="55"/>
  <c r="Z233" i="55"/>
  <c r="E233" i="55" s="1"/>
  <c r="AI233" i="58"/>
  <c r="AJ233" i="58"/>
  <c r="AT233" i="58" s="1"/>
  <c r="AC233" i="58"/>
  <c r="AK233" i="58"/>
  <c r="AD233" i="58"/>
  <c r="AR233" i="58" s="1"/>
  <c r="AE233" i="58"/>
  <c r="AF233" i="58"/>
  <c r="AG233" i="58"/>
  <c r="AS233" i="58" s="1"/>
  <c r="AH233" i="58"/>
  <c r="AN233" i="58" s="1"/>
  <c r="F232" i="55"/>
  <c r="AW230" i="55"/>
  <c r="R232" i="57"/>
  <c r="J233" i="56"/>
  <c r="V233" i="56"/>
  <c r="W233" i="56" s="1"/>
  <c r="K233" i="56"/>
  <c r="A234" i="56"/>
  <c r="M233" i="56"/>
  <c r="Q233" i="56" s="1"/>
  <c r="X233" i="56"/>
  <c r="N233" i="56"/>
  <c r="U232" i="56"/>
  <c r="AA232" i="56" s="1"/>
  <c r="H233" i="56"/>
  <c r="G233" i="56"/>
  <c r="Z233" i="56"/>
  <c r="E233" i="56" s="1"/>
  <c r="AO231" i="47"/>
  <c r="AY231" i="47"/>
  <c r="AU231" i="58"/>
  <c r="S235" i="55"/>
  <c r="I236" i="55"/>
  <c r="U243" i="46"/>
  <c r="AA243" i="46" s="1"/>
  <c r="H244" i="46"/>
  <c r="J244" i="46"/>
  <c r="V244" i="46"/>
  <c r="W244" i="46" s="1"/>
  <c r="Y244" i="46" s="1"/>
  <c r="K244" i="46"/>
  <c r="A245" i="46"/>
  <c r="N244" i="46"/>
  <c r="X244" i="46"/>
  <c r="Z244" i="46"/>
  <c r="E244" i="46" s="1"/>
  <c r="G244" i="46"/>
  <c r="M244" i="46"/>
  <c r="Q244" i="46" s="1"/>
  <c r="R232" i="55"/>
  <c r="AS241" i="46"/>
  <c r="AU241" i="46" s="1"/>
  <c r="AW241" i="46" s="1"/>
  <c r="B235" i="46"/>
  <c r="D234" i="46"/>
  <c r="F233" i="47"/>
  <c r="AW230" i="57"/>
  <c r="AP231" i="47"/>
  <c r="AY231" i="58"/>
  <c r="AO231" i="58"/>
  <c r="AO241" i="46"/>
  <c r="B235" i="54"/>
  <c r="D234" i="54"/>
  <c r="AD231" i="57"/>
  <c r="AR231" i="57" s="1"/>
  <c r="AE231" i="57"/>
  <c r="AM231" i="57" s="1"/>
  <c r="AF231" i="57"/>
  <c r="AG231" i="57"/>
  <c r="AS231" i="57" s="1"/>
  <c r="AH231" i="57"/>
  <c r="AN231" i="57" s="1"/>
  <c r="AI231" i="57"/>
  <c r="AC231" i="57"/>
  <c r="AJ231" i="57"/>
  <c r="AT231" i="57" s="1"/>
  <c r="AK231" i="57"/>
  <c r="S236" i="58"/>
  <c r="I237" i="58"/>
  <c r="R233" i="47"/>
  <c r="R233" i="58"/>
  <c r="AD242" i="46"/>
  <c r="AM242" i="46" s="1"/>
  <c r="AE242" i="46"/>
  <c r="AF242" i="46"/>
  <c r="AH242" i="46"/>
  <c r="AC242" i="46"/>
  <c r="AR242" i="46" s="1"/>
  <c r="AG242" i="46"/>
  <c r="AN242" i="46" s="1"/>
  <c r="AI242" i="46"/>
  <c r="AJ242" i="46"/>
  <c r="AO242" i="46" s="1"/>
  <c r="AK242" i="46"/>
  <c r="Q232" i="57"/>
  <c r="D237" i="56"/>
  <c r="B238" i="56"/>
  <c r="Y232" i="56"/>
  <c r="F232" i="56" s="1"/>
  <c r="L236" i="54"/>
  <c r="F236" i="54" s="1"/>
  <c r="P236" i="54" s="1"/>
  <c r="AT231" i="47"/>
  <c r="AU231" i="47" s="1"/>
  <c r="AW231" i="47" s="1"/>
  <c r="AF231" i="56"/>
  <c r="AS231" i="56" s="1"/>
  <c r="AG231" i="56"/>
  <c r="AN231" i="56" s="1"/>
  <c r="AH231" i="56"/>
  <c r="AI231" i="56"/>
  <c r="AT231" i="56" s="1"/>
  <c r="AJ231" i="56"/>
  <c r="AC231" i="56"/>
  <c r="AK231" i="56"/>
  <c r="AE231" i="56"/>
  <c r="AD231" i="56"/>
  <c r="AM231" i="56" s="1"/>
  <c r="AW229" i="57"/>
  <c r="AD243" i="46"/>
  <c r="AE243" i="46"/>
  <c r="AF243" i="46"/>
  <c r="AH243" i="46"/>
  <c r="AG243" i="46"/>
  <c r="AN243" i="46" s="1"/>
  <c r="AI243" i="46"/>
  <c r="AJ243" i="46"/>
  <c r="AO243" i="46" s="1"/>
  <c r="AK243" i="46"/>
  <c r="AC243" i="46"/>
  <c r="AR243" i="46" s="1"/>
  <c r="AM241" i="46"/>
  <c r="AP241" i="46" s="1"/>
  <c r="S234" i="57"/>
  <c r="I235" i="57"/>
  <c r="N234" i="47"/>
  <c r="R234" i="47" s="1"/>
  <c r="Z234" i="47"/>
  <c r="E234" i="47" s="1"/>
  <c r="U233" i="47"/>
  <c r="AA233" i="47" s="1"/>
  <c r="H234" i="47"/>
  <c r="K234" i="47"/>
  <c r="A235" i="47"/>
  <c r="J234" i="47"/>
  <c r="M234" i="47"/>
  <c r="Q234" i="47" s="1"/>
  <c r="V234" i="47"/>
  <c r="W234" i="47" s="1"/>
  <c r="X234" i="47"/>
  <c r="G234" i="47"/>
  <c r="S236" i="47"/>
  <c r="I237" i="47"/>
  <c r="AC231" i="55"/>
  <c r="AK231" i="55"/>
  <c r="AD231" i="55"/>
  <c r="AE231" i="55"/>
  <c r="AF231" i="55"/>
  <c r="AS231" i="55" s="1"/>
  <c r="AG231" i="55"/>
  <c r="AJ231" i="55"/>
  <c r="AH231" i="55"/>
  <c r="AI231" i="55"/>
  <c r="AT231" i="55" s="1"/>
  <c r="G233" i="57"/>
  <c r="U232" i="57"/>
  <c r="AA232" i="57" s="1"/>
  <c r="H233" i="57"/>
  <c r="J233" i="57"/>
  <c r="V233" i="57"/>
  <c r="W233" i="57" s="1"/>
  <c r="K233" i="57"/>
  <c r="A234" i="57"/>
  <c r="M233" i="57"/>
  <c r="X233" i="57"/>
  <c r="Z233" i="57"/>
  <c r="E233" i="57" s="1"/>
  <c r="N233" i="57"/>
  <c r="R233" i="57" s="1"/>
  <c r="A238" i="54"/>
  <c r="M237" i="54"/>
  <c r="E237" i="54" s="1"/>
  <c r="I237" i="54"/>
  <c r="J237" i="54" s="1"/>
  <c r="H236" i="54"/>
  <c r="N236" i="54" s="1"/>
  <c r="K237" i="54"/>
  <c r="AN231" i="47"/>
  <c r="AE232" i="56" l="1"/>
  <c r="AF232" i="56"/>
  <c r="AG232" i="56"/>
  <c r="AH232" i="56"/>
  <c r="AI232" i="56"/>
  <c r="AJ232" i="56"/>
  <c r="AD232" i="56"/>
  <c r="AM232" i="56" s="1"/>
  <c r="AK232" i="56"/>
  <c r="AY232" i="56" s="1"/>
  <c r="AC232" i="56"/>
  <c r="D235" i="55"/>
  <c r="B236" i="55"/>
  <c r="AT243" i="46"/>
  <c r="AR231" i="56"/>
  <c r="AU231" i="56" s="1"/>
  <c r="F233" i="56"/>
  <c r="Q234" i="58"/>
  <c r="AY232" i="47"/>
  <c r="AO232" i="47"/>
  <c r="F234" i="47"/>
  <c r="U244" i="46"/>
  <c r="AA244" i="46" s="1"/>
  <c r="H245" i="46"/>
  <c r="J245" i="46"/>
  <c r="V245" i="46"/>
  <c r="W245" i="46" s="1"/>
  <c r="K245" i="46"/>
  <c r="A246" i="46"/>
  <c r="N245" i="46"/>
  <c r="M245" i="46"/>
  <c r="Q245" i="46" s="1"/>
  <c r="X245" i="46"/>
  <c r="Z245" i="46"/>
  <c r="E245" i="46" s="1"/>
  <c r="G245" i="46"/>
  <c r="AT242" i="46"/>
  <c r="S235" i="57"/>
  <c r="I236" i="57"/>
  <c r="AY231" i="56"/>
  <c r="Q233" i="57"/>
  <c r="AR231" i="55"/>
  <c r="AU231" i="55" s="1"/>
  <c r="M235" i="47"/>
  <c r="Q235" i="47" s="1"/>
  <c r="X235" i="47"/>
  <c r="N235" i="47"/>
  <c r="G235" i="47"/>
  <c r="J235" i="47"/>
  <c r="V235" i="47"/>
  <c r="W235" i="47" s="1"/>
  <c r="Y235" i="47" s="1"/>
  <c r="U234" i="47"/>
  <c r="AA234" i="47" s="1"/>
  <c r="H235" i="47"/>
  <c r="K235" i="47"/>
  <c r="A236" i="47"/>
  <c r="Z235" i="47"/>
  <c r="E235" i="47" s="1"/>
  <c r="AS243" i="46"/>
  <c r="AO231" i="56"/>
  <c r="D238" i="56"/>
  <c r="B239" i="56"/>
  <c r="AY231" i="57"/>
  <c r="AO231" i="57"/>
  <c r="AP231" i="57" s="1"/>
  <c r="AU231" i="57"/>
  <c r="Y233" i="56"/>
  <c r="AM233" i="58"/>
  <c r="Q233" i="55"/>
  <c r="S235" i="56"/>
  <c r="I236" i="56"/>
  <c r="M235" i="58"/>
  <c r="Q235" i="58" s="1"/>
  <c r="X235" i="58"/>
  <c r="N235" i="58"/>
  <c r="Z235" i="58"/>
  <c r="E235" i="58" s="1"/>
  <c r="G235" i="58"/>
  <c r="U234" i="58"/>
  <c r="AA234" i="58" s="1"/>
  <c r="H235" i="58"/>
  <c r="J235" i="58"/>
  <c r="V235" i="58"/>
  <c r="W235" i="58" s="1"/>
  <c r="A236" i="58"/>
  <c r="K235" i="58"/>
  <c r="R234" i="58"/>
  <c r="H237" i="54"/>
  <c r="N237" i="54" s="1"/>
  <c r="K238" i="54"/>
  <c r="M238" i="54"/>
  <c r="E238" i="54" s="1"/>
  <c r="I238" i="54"/>
  <c r="J238" i="54" s="1"/>
  <c r="L238" i="54" s="1"/>
  <c r="A239" i="54"/>
  <c r="AP231" i="56"/>
  <c r="I238" i="58"/>
  <c r="S237" i="58"/>
  <c r="AY231" i="55"/>
  <c r="AS242" i="46"/>
  <c r="AU242" i="46" s="1"/>
  <c r="AW242" i="46" s="1"/>
  <c r="F244" i="46"/>
  <c r="AU233" i="58"/>
  <c r="N234" i="55"/>
  <c r="G234" i="55"/>
  <c r="U233" i="55"/>
  <c r="AA233" i="55" s="1"/>
  <c r="H234" i="55"/>
  <c r="M234" i="55"/>
  <c r="X234" i="55"/>
  <c r="J234" i="55"/>
  <c r="K234" i="55"/>
  <c r="A235" i="55"/>
  <c r="V234" i="55"/>
  <c r="W234" i="55" s="1"/>
  <c r="Z234" i="55"/>
  <c r="E234" i="55" s="1"/>
  <c r="AP231" i="58"/>
  <c r="AR232" i="47"/>
  <c r="AT232" i="47"/>
  <c r="AY232" i="58"/>
  <c r="AO232" i="58"/>
  <c r="AP232" i="58" s="1"/>
  <c r="Y234" i="47"/>
  <c r="U233" i="56"/>
  <c r="AA233" i="56" s="1"/>
  <c r="H234" i="56"/>
  <c r="J234" i="56"/>
  <c r="V234" i="56"/>
  <c r="W234" i="56" s="1"/>
  <c r="Y234" i="56" s="1"/>
  <c r="K234" i="56"/>
  <c r="A235" i="56"/>
  <c r="M234" i="56"/>
  <c r="Q234" i="56" s="1"/>
  <c r="X234" i="56"/>
  <c r="N234" i="56"/>
  <c r="G234" i="56"/>
  <c r="Z234" i="56"/>
  <c r="E234" i="56" s="1"/>
  <c r="Z234" i="57"/>
  <c r="E234" i="57" s="1"/>
  <c r="G234" i="57"/>
  <c r="U233" i="57"/>
  <c r="AA233" i="57" s="1"/>
  <c r="H234" i="57"/>
  <c r="J234" i="57"/>
  <c r="V234" i="57"/>
  <c r="W234" i="57" s="1"/>
  <c r="K234" i="57"/>
  <c r="A235" i="57"/>
  <c r="M234" i="57"/>
  <c r="N234" i="57"/>
  <c r="R234" i="57" s="1"/>
  <c r="X234" i="57"/>
  <c r="I238" i="47"/>
  <c r="S237" i="47"/>
  <c r="AI233" i="47"/>
  <c r="AJ233" i="47"/>
  <c r="AD233" i="47"/>
  <c r="AR233" i="47" s="1"/>
  <c r="AG233" i="47"/>
  <c r="AE233" i="47"/>
  <c r="AM233" i="47" s="1"/>
  <c r="AF233" i="47"/>
  <c r="AH233" i="47"/>
  <c r="AK233" i="47"/>
  <c r="AC233" i="47"/>
  <c r="L237" i="54"/>
  <c r="AO231" i="55"/>
  <c r="AU243" i="46"/>
  <c r="AM243" i="46"/>
  <c r="AP243" i="46" s="1"/>
  <c r="B236" i="54"/>
  <c r="D235" i="54"/>
  <c r="I237" i="55"/>
  <c r="S236" i="55"/>
  <c r="AY233" i="58"/>
  <c r="AO233" i="58"/>
  <c r="Y234" i="58"/>
  <c r="F234" i="58" s="1"/>
  <c r="AW231" i="58"/>
  <c r="AJ232" i="55"/>
  <c r="AO232" i="55" s="1"/>
  <c r="AC232" i="55"/>
  <c r="AR232" i="55" s="1"/>
  <c r="AK232" i="55"/>
  <c r="AD232" i="55"/>
  <c r="AM232" i="55" s="1"/>
  <c r="AE232" i="55"/>
  <c r="AF232" i="55"/>
  <c r="AI232" i="55"/>
  <c r="AG232" i="55"/>
  <c r="AH232" i="55"/>
  <c r="AC232" i="57"/>
  <c r="AK232" i="57"/>
  <c r="AD232" i="57"/>
  <c r="AE232" i="57"/>
  <c r="AF232" i="57"/>
  <c r="AG232" i="57"/>
  <c r="AS232" i="57" s="1"/>
  <c r="AH232" i="57"/>
  <c r="AN232" i="57" s="1"/>
  <c r="AI232" i="57"/>
  <c r="AJ232" i="57"/>
  <c r="AN232" i="47"/>
  <c r="AP232" i="47" s="1"/>
  <c r="AM231" i="55"/>
  <c r="F233" i="55"/>
  <c r="F237" i="54"/>
  <c r="P237" i="54" s="1"/>
  <c r="Y233" i="57"/>
  <c r="F233" i="57" s="1"/>
  <c r="AN231" i="55"/>
  <c r="AY243" i="46"/>
  <c r="AY242" i="46"/>
  <c r="AP242" i="46"/>
  <c r="D235" i="46"/>
  <c r="B236" i="46"/>
  <c r="R244" i="46"/>
  <c r="R233" i="56"/>
  <c r="R233" i="55"/>
  <c r="AT232" i="58"/>
  <c r="AU232" i="58" s="1"/>
  <c r="AW232" i="58" s="1"/>
  <c r="AH234" i="58" l="1"/>
  <c r="AI234" i="58"/>
  <c r="AJ234" i="58"/>
  <c r="AT234" i="58" s="1"/>
  <c r="AC234" i="58"/>
  <c r="AK234" i="58"/>
  <c r="AD234" i="58"/>
  <c r="AR234" i="58" s="1"/>
  <c r="AE234" i="58"/>
  <c r="AM234" i="58" s="1"/>
  <c r="AF234" i="58"/>
  <c r="AG234" i="58"/>
  <c r="AJ233" i="57"/>
  <c r="AC233" i="57"/>
  <c r="AK233" i="57"/>
  <c r="AD233" i="57"/>
  <c r="AR233" i="57" s="1"/>
  <c r="AE233" i="57"/>
  <c r="AM233" i="57" s="1"/>
  <c r="AF233" i="57"/>
  <c r="AG233" i="57"/>
  <c r="AS233" i="57" s="1"/>
  <c r="AH233" i="57"/>
  <c r="AI233" i="57"/>
  <c r="D236" i="54"/>
  <c r="B237" i="54"/>
  <c r="A240" i="54"/>
  <c r="M239" i="54"/>
  <c r="E239" i="54" s="1"/>
  <c r="H238" i="54"/>
  <c r="N238" i="54" s="1"/>
  <c r="K239" i="54"/>
  <c r="I239" i="54"/>
  <c r="J239" i="54" s="1"/>
  <c r="AT232" i="55"/>
  <c r="Q234" i="55"/>
  <c r="AS232" i="55"/>
  <c r="N235" i="57"/>
  <c r="R235" i="57" s="1"/>
  <c r="Z235" i="57"/>
  <c r="E235" i="57" s="1"/>
  <c r="G235" i="57"/>
  <c r="U234" i="57"/>
  <c r="AA234" i="57" s="1"/>
  <c r="H235" i="57"/>
  <c r="J235" i="57"/>
  <c r="V235" i="57"/>
  <c r="W235" i="57" s="1"/>
  <c r="K235" i="57"/>
  <c r="A236" i="57"/>
  <c r="X235" i="57"/>
  <c r="M235" i="57"/>
  <c r="Q235" i="57" s="1"/>
  <c r="F234" i="56"/>
  <c r="R245" i="46"/>
  <c r="AW231" i="56"/>
  <c r="AT232" i="56"/>
  <c r="F238" i="54"/>
  <c r="P238" i="54" s="1"/>
  <c r="S236" i="56"/>
  <c r="I237" i="56"/>
  <c r="AH234" i="47"/>
  <c r="AI234" i="47"/>
  <c r="AC234" i="47"/>
  <c r="AK234" i="47"/>
  <c r="AF234" i="47"/>
  <c r="AE234" i="47"/>
  <c r="AM234" i="47" s="1"/>
  <c r="AG234" i="47"/>
  <c r="AS234" i="47" s="1"/>
  <c r="AJ234" i="47"/>
  <c r="AT234" i="47" s="1"/>
  <c r="AD234" i="47"/>
  <c r="D236" i="46"/>
  <c r="B237" i="46"/>
  <c r="AI233" i="55"/>
  <c r="AJ233" i="55"/>
  <c r="AC233" i="55"/>
  <c r="AR233" i="55" s="1"/>
  <c r="AK233" i="55"/>
  <c r="AY233" i="55" s="1"/>
  <c r="AD233" i="55"/>
  <c r="AM233" i="55" s="1"/>
  <c r="AE233" i="55"/>
  <c r="AH233" i="55"/>
  <c r="AF233" i="55"/>
  <c r="AG233" i="55"/>
  <c r="AN233" i="55" s="1"/>
  <c r="AM232" i="57"/>
  <c r="AP232" i="57" s="1"/>
  <c r="AT233" i="47"/>
  <c r="AU233" i="47" s="1"/>
  <c r="F234" i="55"/>
  <c r="S236" i="57"/>
  <c r="I237" i="57"/>
  <c r="U245" i="46"/>
  <c r="AA245" i="46" s="1"/>
  <c r="H246" i="46"/>
  <c r="J246" i="46"/>
  <c r="V246" i="46"/>
  <c r="W246" i="46" s="1"/>
  <c r="Y246" i="46" s="1"/>
  <c r="K246" i="46"/>
  <c r="A247" i="46"/>
  <c r="N246" i="46"/>
  <c r="X246" i="46"/>
  <c r="Z246" i="46"/>
  <c r="E246" i="46" s="1"/>
  <c r="G246" i="46"/>
  <c r="M246" i="46"/>
  <c r="Q246" i="46" s="1"/>
  <c r="AD244" i="46"/>
  <c r="AE244" i="46"/>
  <c r="AF244" i="46"/>
  <c r="AS244" i="46" s="1"/>
  <c r="AH244" i="46"/>
  <c r="AC244" i="46"/>
  <c r="AG244" i="46"/>
  <c r="AI244" i="46"/>
  <c r="AJ244" i="46"/>
  <c r="AK244" i="46"/>
  <c r="AD233" i="56"/>
  <c r="AE233" i="56"/>
  <c r="AF233" i="56"/>
  <c r="AS233" i="56" s="1"/>
  <c r="AG233" i="56"/>
  <c r="AH233" i="56"/>
  <c r="AI233" i="56"/>
  <c r="AC233" i="56"/>
  <c r="AK233" i="56"/>
  <c r="AJ233" i="56"/>
  <c r="AO233" i="56" s="1"/>
  <c r="AW243" i="46"/>
  <c r="AS233" i="47"/>
  <c r="D239" i="56"/>
  <c r="B240" i="56"/>
  <c r="AO232" i="56"/>
  <c r="AP231" i="55"/>
  <c r="AR232" i="57"/>
  <c r="AP232" i="55"/>
  <c r="Y234" i="57"/>
  <c r="F234" i="57" s="1"/>
  <c r="R234" i="56"/>
  <c r="Y234" i="55"/>
  <c r="I239" i="58"/>
  <c r="S238" i="58"/>
  <c r="AP233" i="58"/>
  <c r="D236" i="55"/>
  <c r="B237" i="55"/>
  <c r="AN232" i="56"/>
  <c r="AP232" i="56" s="1"/>
  <c r="AY232" i="57"/>
  <c r="AO232" i="57"/>
  <c r="AY232" i="55"/>
  <c r="I238" i="55"/>
  <c r="S237" i="55"/>
  <c r="AO233" i="47"/>
  <c r="AY233" i="47"/>
  <c r="M235" i="55"/>
  <c r="X235" i="55"/>
  <c r="N235" i="55"/>
  <c r="G235" i="55"/>
  <c r="U234" i="55"/>
  <c r="AA234" i="55" s="1"/>
  <c r="H235" i="55"/>
  <c r="K235" i="55"/>
  <c r="A236" i="55"/>
  <c r="J235" i="55"/>
  <c r="V235" i="55"/>
  <c r="W235" i="55" s="1"/>
  <c r="Y235" i="55" s="1"/>
  <c r="Z235" i="55"/>
  <c r="E235" i="55" s="1"/>
  <c r="F235" i="55" s="1"/>
  <c r="R234" i="55"/>
  <c r="F235" i="47"/>
  <c r="R235" i="47"/>
  <c r="Y245" i="46"/>
  <c r="AS232" i="56"/>
  <c r="G235" i="56"/>
  <c r="U234" i="56"/>
  <c r="AA234" i="56" s="1"/>
  <c r="H235" i="56"/>
  <c r="J235" i="56"/>
  <c r="V235" i="56"/>
  <c r="W235" i="56" s="1"/>
  <c r="Y235" i="56" s="1"/>
  <c r="K235" i="56"/>
  <c r="A236" i="56"/>
  <c r="M235" i="56"/>
  <c r="Q235" i="56" s="1"/>
  <c r="X235" i="56"/>
  <c r="N235" i="56"/>
  <c r="Z235" i="56"/>
  <c r="E235" i="56" s="1"/>
  <c r="K236" i="58"/>
  <c r="A237" i="58"/>
  <c r="M236" i="58"/>
  <c r="Q236" i="58" s="1"/>
  <c r="X236" i="58"/>
  <c r="N236" i="58"/>
  <c r="Z236" i="58"/>
  <c r="E236" i="58" s="1"/>
  <c r="G236" i="58"/>
  <c r="U235" i="58"/>
  <c r="AA235" i="58" s="1"/>
  <c r="H236" i="58"/>
  <c r="J236" i="58"/>
  <c r="V236" i="58"/>
  <c r="W236" i="58" s="1"/>
  <c r="F245" i="46"/>
  <c r="AN232" i="55"/>
  <c r="Y235" i="58"/>
  <c r="F235" i="58" s="1"/>
  <c r="AW231" i="55"/>
  <c r="Q234" i="57"/>
  <c r="AU232" i="47"/>
  <c r="AW232" i="47" s="1"/>
  <c r="AT232" i="57"/>
  <c r="AU232" i="55"/>
  <c r="AW232" i="55" s="1"/>
  <c r="AN233" i="47"/>
  <c r="AP233" i="47" s="1"/>
  <c r="I239" i="47"/>
  <c r="S238" i="47"/>
  <c r="AW233" i="58"/>
  <c r="R235" i="58"/>
  <c r="AW231" i="57"/>
  <c r="K236" i="47"/>
  <c r="A237" i="47"/>
  <c r="M236" i="47"/>
  <c r="Q236" i="47" s="1"/>
  <c r="X236" i="47"/>
  <c r="Z236" i="47"/>
  <c r="E236" i="47" s="1"/>
  <c r="U235" i="47"/>
  <c r="AA235" i="47" s="1"/>
  <c r="H236" i="47"/>
  <c r="J236" i="47"/>
  <c r="V236" i="47"/>
  <c r="W236" i="47" s="1"/>
  <c r="Y236" i="47" s="1"/>
  <c r="G236" i="47"/>
  <c r="N236" i="47"/>
  <c r="R236" i="47" s="1"/>
  <c r="AR232" i="56"/>
  <c r="AU232" i="56" s="1"/>
  <c r="AI234" i="57" l="1"/>
  <c r="AJ234" i="57"/>
  <c r="AT234" i="57" s="1"/>
  <c r="AC234" i="57"/>
  <c r="AK234" i="57"/>
  <c r="AD234" i="57"/>
  <c r="AR234" i="57" s="1"/>
  <c r="AE234" i="57"/>
  <c r="AM234" i="57" s="1"/>
  <c r="AF234" i="57"/>
  <c r="AH234" i="57"/>
  <c r="AN234" i="57" s="1"/>
  <c r="AG234" i="57"/>
  <c r="AG235" i="58"/>
  <c r="AH235" i="58"/>
  <c r="AN235" i="58" s="1"/>
  <c r="AI235" i="58"/>
  <c r="AJ235" i="58"/>
  <c r="AT235" i="58" s="1"/>
  <c r="AC235" i="58"/>
  <c r="AK235" i="58"/>
  <c r="AD235" i="58"/>
  <c r="AR235" i="58" s="1"/>
  <c r="AE235" i="58"/>
  <c r="AF235" i="58"/>
  <c r="AW233" i="47"/>
  <c r="AH234" i="55"/>
  <c r="AI234" i="55"/>
  <c r="AJ234" i="55"/>
  <c r="AC234" i="55"/>
  <c r="AR234" i="55" s="1"/>
  <c r="AK234" i="55"/>
  <c r="AY234" i="55" s="1"/>
  <c r="AD234" i="55"/>
  <c r="AG234" i="55"/>
  <c r="AN234" i="55" s="1"/>
  <c r="AE234" i="55"/>
  <c r="AF234" i="55"/>
  <c r="J237" i="58"/>
  <c r="V237" i="58"/>
  <c r="W237" i="58" s="1"/>
  <c r="Y237" i="58" s="1"/>
  <c r="K237" i="58"/>
  <c r="A238" i="58"/>
  <c r="M237" i="58"/>
  <c r="X237" i="58"/>
  <c r="N237" i="58"/>
  <c r="Z237" i="58"/>
  <c r="E237" i="58" s="1"/>
  <c r="G237" i="58"/>
  <c r="U236" i="58"/>
  <c r="AA236" i="58" s="1"/>
  <c r="H237" i="58"/>
  <c r="AU232" i="57"/>
  <c r="AW232" i="57" s="1"/>
  <c r="I239" i="55"/>
  <c r="S238" i="55"/>
  <c r="AR233" i="56"/>
  <c r="AO244" i="46"/>
  <c r="AT233" i="55"/>
  <c r="AO234" i="47"/>
  <c r="AY234" i="47"/>
  <c r="Y235" i="57"/>
  <c r="I240" i="54"/>
  <c r="J240" i="54" s="1"/>
  <c r="H239" i="54"/>
  <c r="N239" i="54" s="1"/>
  <c r="K240" i="54"/>
  <c r="M240" i="54"/>
  <c r="E240" i="54" s="1"/>
  <c r="A241" i="54"/>
  <c r="AU233" i="57"/>
  <c r="AY234" i="58"/>
  <c r="AO234" i="58"/>
  <c r="K236" i="55"/>
  <c r="A237" i="55"/>
  <c r="M236" i="55"/>
  <c r="X236" i="55"/>
  <c r="N236" i="55"/>
  <c r="R236" i="55" s="1"/>
  <c r="G236" i="55"/>
  <c r="J236" i="55"/>
  <c r="V236" i="55"/>
  <c r="W236" i="55" s="1"/>
  <c r="U235" i="55"/>
  <c r="AA235" i="55" s="1"/>
  <c r="H236" i="55"/>
  <c r="Z236" i="55"/>
  <c r="E236" i="55" s="1"/>
  <c r="F235" i="57"/>
  <c r="J237" i="47"/>
  <c r="V237" i="47"/>
  <c r="W237" i="47" s="1"/>
  <c r="Y237" i="47" s="1"/>
  <c r="K237" i="47"/>
  <c r="A238" i="47"/>
  <c r="N237" i="47"/>
  <c r="U236" i="47"/>
  <c r="AA236" i="47" s="1"/>
  <c r="H237" i="47"/>
  <c r="Z237" i="47"/>
  <c r="E237" i="47" s="1"/>
  <c r="G237" i="47"/>
  <c r="M237" i="47"/>
  <c r="Q237" i="47" s="1"/>
  <c r="X237" i="47"/>
  <c r="Y236" i="58"/>
  <c r="M236" i="57"/>
  <c r="X236" i="57"/>
  <c r="N236" i="57"/>
  <c r="R236" i="57" s="1"/>
  <c r="Z236" i="57"/>
  <c r="E236" i="57" s="1"/>
  <c r="F236" i="57" s="1"/>
  <c r="G236" i="57"/>
  <c r="U235" i="57"/>
  <c r="AA235" i="57" s="1"/>
  <c r="H236" i="57"/>
  <c r="K236" i="57"/>
  <c r="A237" i="57"/>
  <c r="V236" i="57"/>
  <c r="W236" i="57" s="1"/>
  <c r="Y236" i="57" s="1"/>
  <c r="J236" i="57"/>
  <c r="AO233" i="55"/>
  <c r="AP233" i="55" s="1"/>
  <c r="F235" i="56"/>
  <c r="AT233" i="56"/>
  <c r="AT244" i="46"/>
  <c r="AS233" i="55"/>
  <c r="AU233" i="55" s="1"/>
  <c r="AW233" i="55" s="1"/>
  <c r="D237" i="46"/>
  <c r="B238" i="46"/>
  <c r="D237" i="54"/>
  <c r="B238" i="54"/>
  <c r="AY233" i="57"/>
  <c r="AO233" i="57"/>
  <c r="G236" i="56"/>
  <c r="U235" i="56"/>
  <c r="AA235" i="56" s="1"/>
  <c r="H236" i="56"/>
  <c r="J236" i="56"/>
  <c r="V236" i="56"/>
  <c r="W236" i="56" s="1"/>
  <c r="Y236" i="56" s="1"/>
  <c r="K236" i="56"/>
  <c r="A237" i="56"/>
  <c r="N236" i="56"/>
  <c r="M236" i="56"/>
  <c r="X236" i="56"/>
  <c r="Z236" i="56"/>
  <c r="E236" i="56" s="1"/>
  <c r="AY233" i="56"/>
  <c r="AM244" i="46"/>
  <c r="R235" i="56"/>
  <c r="AG235" i="55"/>
  <c r="AN235" i="55" s="1"/>
  <c r="AH235" i="55"/>
  <c r="AI235" i="55"/>
  <c r="AJ235" i="55"/>
  <c r="AC235" i="55"/>
  <c r="AK235" i="55"/>
  <c r="AF235" i="55"/>
  <c r="AD235" i="55"/>
  <c r="AE235" i="55"/>
  <c r="R235" i="55"/>
  <c r="S239" i="58"/>
  <c r="I240" i="58"/>
  <c r="D240" i="56"/>
  <c r="B241" i="56"/>
  <c r="AN244" i="46"/>
  <c r="F246" i="46"/>
  <c r="AD245" i="46"/>
  <c r="AM245" i="46" s="1"/>
  <c r="AE245" i="46"/>
  <c r="AF245" i="46"/>
  <c r="AS245" i="46" s="1"/>
  <c r="AH245" i="46"/>
  <c r="AG245" i="46"/>
  <c r="AI245" i="46"/>
  <c r="AJ245" i="46"/>
  <c r="AK245" i="46"/>
  <c r="AY245" i="46" s="1"/>
  <c r="AC245" i="46"/>
  <c r="U246" i="46"/>
  <c r="AA246" i="46" s="1"/>
  <c r="H247" i="46"/>
  <c r="J247" i="46"/>
  <c r="V247" i="46"/>
  <c r="W247" i="46" s="1"/>
  <c r="K247" i="46"/>
  <c r="A248" i="46"/>
  <c r="N247" i="46"/>
  <c r="R247" i="46" s="1"/>
  <c r="M247" i="46"/>
  <c r="Q247" i="46" s="1"/>
  <c r="X247" i="46"/>
  <c r="Z247" i="46"/>
  <c r="E247" i="46" s="1"/>
  <c r="G247" i="46"/>
  <c r="AM233" i="56"/>
  <c r="AP234" i="58"/>
  <c r="AG235" i="47"/>
  <c r="AS235" i="47" s="1"/>
  <c r="AH235" i="47"/>
  <c r="AN235" i="47" s="1"/>
  <c r="AJ235" i="47"/>
  <c r="AE235" i="47"/>
  <c r="AM235" i="47" s="1"/>
  <c r="AC235" i="47"/>
  <c r="AD235" i="47"/>
  <c r="AF235" i="47"/>
  <c r="AK235" i="47"/>
  <c r="AI235" i="47"/>
  <c r="F239" i="54"/>
  <c r="P239" i="54" s="1"/>
  <c r="F236" i="47"/>
  <c r="F236" i="58"/>
  <c r="AN233" i="56"/>
  <c r="AR244" i="46"/>
  <c r="AU244" i="46" s="1"/>
  <c r="S237" i="57"/>
  <c r="I238" i="57"/>
  <c r="AR234" i="47"/>
  <c r="AU234" i="47" s="1"/>
  <c r="AN234" i="47"/>
  <c r="AP234" i="47" s="1"/>
  <c r="AC234" i="56"/>
  <c r="AK234" i="56"/>
  <c r="AD234" i="56"/>
  <c r="AM234" i="56" s="1"/>
  <c r="AE234" i="56"/>
  <c r="AF234" i="56"/>
  <c r="AG234" i="56"/>
  <c r="AH234" i="56"/>
  <c r="AJ234" i="56"/>
  <c r="AO234" i="56" s="1"/>
  <c r="AI234" i="56"/>
  <c r="AT233" i="57"/>
  <c r="D237" i="55"/>
  <c r="B238" i="55"/>
  <c r="AY244" i="46"/>
  <c r="AW232" i="56"/>
  <c r="S239" i="47"/>
  <c r="I240" i="47"/>
  <c r="R236" i="58"/>
  <c r="Q235" i="55"/>
  <c r="R246" i="46"/>
  <c r="S237" i="56"/>
  <c r="I238" i="56"/>
  <c r="L239" i="54"/>
  <c r="AN233" i="57"/>
  <c r="AP233" i="57" s="1"/>
  <c r="AS234" i="58"/>
  <c r="AU234" i="58" s="1"/>
  <c r="AW234" i="58" s="1"/>
  <c r="AN234" i="58"/>
  <c r="AW234" i="47" l="1"/>
  <c r="M241" i="54"/>
  <c r="E241" i="54" s="1"/>
  <c r="I241" i="54"/>
  <c r="J241" i="54" s="1"/>
  <c r="A242" i="54"/>
  <c r="H240" i="54"/>
  <c r="N240" i="54" s="1"/>
  <c r="K241" i="54"/>
  <c r="AY235" i="58"/>
  <c r="AO235" i="58"/>
  <c r="S238" i="56"/>
  <c r="I239" i="56"/>
  <c r="AY235" i="55"/>
  <c r="D238" i="46"/>
  <c r="B239" i="46"/>
  <c r="F236" i="55"/>
  <c r="Q236" i="55"/>
  <c r="AU233" i="56"/>
  <c r="F237" i="58"/>
  <c r="AT234" i="55"/>
  <c r="AW233" i="57"/>
  <c r="U247" i="46"/>
  <c r="AA247" i="46" s="1"/>
  <c r="H248" i="46"/>
  <c r="J248" i="46"/>
  <c r="V248" i="46"/>
  <c r="W248" i="46" s="1"/>
  <c r="K248" i="46"/>
  <c r="A249" i="46"/>
  <c r="N248" i="46"/>
  <c r="X248" i="46"/>
  <c r="Z248" i="46"/>
  <c r="E248" i="46" s="1"/>
  <c r="G248" i="46"/>
  <c r="M248" i="46"/>
  <c r="AS234" i="56"/>
  <c r="AT245" i="46"/>
  <c r="D241" i="56"/>
  <c r="B242" i="56"/>
  <c r="D238" i="55"/>
  <c r="B239" i="55"/>
  <c r="AW244" i="46"/>
  <c r="AR235" i="47"/>
  <c r="AP233" i="56"/>
  <c r="Y247" i="46"/>
  <c r="AN245" i="46"/>
  <c r="AR235" i="55"/>
  <c r="F236" i="56"/>
  <c r="J237" i="55"/>
  <c r="V237" i="55"/>
  <c r="W237" i="55" s="1"/>
  <c r="Y237" i="55" s="1"/>
  <c r="K237" i="55"/>
  <c r="A238" i="55"/>
  <c r="M237" i="55"/>
  <c r="X237" i="55"/>
  <c r="N237" i="55"/>
  <c r="G237" i="55"/>
  <c r="U236" i="55"/>
  <c r="AA236" i="55" s="1"/>
  <c r="H237" i="55"/>
  <c r="Z237" i="55"/>
  <c r="E237" i="55" s="1"/>
  <c r="R237" i="58"/>
  <c r="AS234" i="55"/>
  <c r="AY234" i="57"/>
  <c r="AO234" i="57"/>
  <c r="AP234" i="57" s="1"/>
  <c r="N237" i="56"/>
  <c r="G237" i="56"/>
  <c r="U236" i="56"/>
  <c r="AA236" i="56" s="1"/>
  <c r="H237" i="56"/>
  <c r="J237" i="56"/>
  <c r="V237" i="56"/>
  <c r="W237" i="56" s="1"/>
  <c r="M237" i="56"/>
  <c r="X237" i="56"/>
  <c r="K237" i="56"/>
  <c r="A238" i="56"/>
  <c r="Z237" i="56"/>
  <c r="E237" i="56" s="1"/>
  <c r="AD246" i="46"/>
  <c r="AM246" i="46" s="1"/>
  <c r="AE246" i="46"/>
  <c r="AF246" i="46"/>
  <c r="AH246" i="46"/>
  <c r="AC246" i="46"/>
  <c r="AR246" i="46" s="1"/>
  <c r="AG246" i="46"/>
  <c r="AN246" i="46" s="1"/>
  <c r="AI246" i="46"/>
  <c r="AT246" i="46" s="1"/>
  <c r="AJ246" i="46"/>
  <c r="AO246" i="46" s="1"/>
  <c r="AK246" i="46"/>
  <c r="D238" i="54"/>
  <c r="B239" i="54"/>
  <c r="AN234" i="56"/>
  <c r="AG236" i="57"/>
  <c r="AH236" i="57"/>
  <c r="AN236" i="57" s="1"/>
  <c r="AI236" i="57"/>
  <c r="AJ236" i="57"/>
  <c r="AC236" i="57"/>
  <c r="AK236" i="57"/>
  <c r="AD236" i="57"/>
  <c r="AR236" i="57" s="1"/>
  <c r="AE236" i="57"/>
  <c r="AF236" i="57"/>
  <c r="AP234" i="56"/>
  <c r="S240" i="58"/>
  <c r="I241" i="58"/>
  <c r="AO235" i="55"/>
  <c r="K237" i="57"/>
  <c r="A238" i="57"/>
  <c r="M237" i="57"/>
  <c r="X237" i="57"/>
  <c r="N237" i="57"/>
  <c r="R237" i="57" s="1"/>
  <c r="Z237" i="57"/>
  <c r="E237" i="57" s="1"/>
  <c r="G237" i="57"/>
  <c r="U236" i="57"/>
  <c r="AA236" i="57" s="1"/>
  <c r="H237" i="57"/>
  <c r="V237" i="57"/>
  <c r="W237" i="57" s="1"/>
  <c r="J237" i="57"/>
  <c r="Q236" i="57"/>
  <c r="R237" i="47"/>
  <c r="L240" i="54"/>
  <c r="F240" i="54" s="1"/>
  <c r="P240" i="54" s="1"/>
  <c r="S239" i="55"/>
  <c r="I240" i="55"/>
  <c r="I241" i="47"/>
  <c r="S240" i="47"/>
  <c r="AJ235" i="56"/>
  <c r="AC235" i="56"/>
  <c r="AR235" i="56" s="1"/>
  <c r="AK235" i="56"/>
  <c r="AY235" i="56" s="1"/>
  <c r="AD235" i="56"/>
  <c r="AM235" i="56" s="1"/>
  <c r="AE235" i="56"/>
  <c r="AF235" i="56"/>
  <c r="AG235" i="56"/>
  <c r="AI235" i="56"/>
  <c r="AH235" i="56"/>
  <c r="AU234" i="55"/>
  <c r="AY235" i="47"/>
  <c r="AO235" i="47"/>
  <c r="AP235" i="47" s="1"/>
  <c r="AS235" i="55"/>
  <c r="AY234" i="56"/>
  <c r="AF236" i="58"/>
  <c r="AG236" i="58"/>
  <c r="AH236" i="58"/>
  <c r="AN236" i="58" s="1"/>
  <c r="AI236" i="58"/>
  <c r="AJ236" i="58"/>
  <c r="AT236" i="58" s="1"/>
  <c r="AC236" i="58"/>
  <c r="AK236" i="58"/>
  <c r="AD236" i="58"/>
  <c r="AE236" i="58"/>
  <c r="AM236" i="58" s="1"/>
  <c r="F247" i="46"/>
  <c r="AT235" i="55"/>
  <c r="Q236" i="56"/>
  <c r="J238" i="47"/>
  <c r="V238" i="47"/>
  <c r="W238" i="47" s="1"/>
  <c r="M238" i="47"/>
  <c r="X238" i="47"/>
  <c r="G238" i="47"/>
  <c r="Z238" i="47"/>
  <c r="E238" i="47" s="1"/>
  <c r="U237" i="47"/>
  <c r="AA237" i="47" s="1"/>
  <c r="H238" i="47"/>
  <c r="N238" i="47"/>
  <c r="A239" i="47"/>
  <c r="K238" i="47"/>
  <c r="Y236" i="55"/>
  <c r="Q237" i="58"/>
  <c r="AS235" i="58"/>
  <c r="AU235" i="58" s="1"/>
  <c r="AR245" i="46"/>
  <c r="AU245" i="46" s="1"/>
  <c r="AM235" i="55"/>
  <c r="AP235" i="55" s="1"/>
  <c r="I239" i="57"/>
  <c r="S238" i="57"/>
  <c r="AO245" i="46"/>
  <c r="AP245" i="46" s="1"/>
  <c r="AP244" i="46"/>
  <c r="F237" i="47"/>
  <c r="AH235" i="57"/>
  <c r="AN235" i="57" s="1"/>
  <c r="AI235" i="57"/>
  <c r="AJ235" i="57"/>
  <c r="AT235" i="57" s="1"/>
  <c r="AC235" i="57"/>
  <c r="AK235" i="57"/>
  <c r="AD235" i="57"/>
  <c r="AE235" i="57"/>
  <c r="AM235" i="57" s="1"/>
  <c r="AF235" i="57"/>
  <c r="AG235" i="57"/>
  <c r="AS235" i="57" s="1"/>
  <c r="AO234" i="55"/>
  <c r="AT234" i="56"/>
  <c r="AR234" i="56"/>
  <c r="AF236" i="47"/>
  <c r="AG236" i="47"/>
  <c r="AS236" i="47" s="1"/>
  <c r="AI236" i="47"/>
  <c r="AD236" i="47"/>
  <c r="AC236" i="47"/>
  <c r="AE236" i="47"/>
  <c r="AM236" i="47" s="1"/>
  <c r="AJ236" i="47"/>
  <c r="AT236" i="47" s="1"/>
  <c r="AK236" i="47"/>
  <c r="AH236" i="47"/>
  <c r="AT235" i="47"/>
  <c r="R236" i="56"/>
  <c r="J238" i="58"/>
  <c r="V238" i="58"/>
  <c r="W238" i="58" s="1"/>
  <c r="Y238" i="58" s="1"/>
  <c r="K238" i="58"/>
  <c r="A239" i="58"/>
  <c r="M238" i="58"/>
  <c r="Q238" i="58" s="1"/>
  <c r="X238" i="58"/>
  <c r="N238" i="58"/>
  <c r="Z238" i="58"/>
  <c r="E238" i="58" s="1"/>
  <c r="G238" i="58"/>
  <c r="U237" i="58"/>
  <c r="AA237" i="58" s="1"/>
  <c r="H238" i="58"/>
  <c r="AM234" i="55"/>
  <c r="AP234" i="55" s="1"/>
  <c r="AM235" i="58"/>
  <c r="AS234" i="57"/>
  <c r="AU234" i="57" s="1"/>
  <c r="AW234" i="57" s="1"/>
  <c r="AD247" i="46" l="1"/>
  <c r="AE247" i="46"/>
  <c r="AF247" i="46"/>
  <c r="AH247" i="46"/>
  <c r="AG247" i="46"/>
  <c r="AN247" i="46" s="1"/>
  <c r="AI247" i="46"/>
  <c r="AJ247" i="46"/>
  <c r="AO247" i="46" s="1"/>
  <c r="AK247" i="46"/>
  <c r="AC247" i="46"/>
  <c r="AR247" i="46" s="1"/>
  <c r="R237" i="56"/>
  <c r="AR236" i="47"/>
  <c r="AU236" i="47" s="1"/>
  <c r="AE237" i="47"/>
  <c r="AM237" i="47" s="1"/>
  <c r="AF237" i="47"/>
  <c r="AH237" i="47"/>
  <c r="AC237" i="47"/>
  <c r="AK237" i="47"/>
  <c r="AJ237" i="47"/>
  <c r="AD237" i="47"/>
  <c r="AR237" i="47" s="1"/>
  <c r="AG237" i="47"/>
  <c r="AI237" i="47"/>
  <c r="AS236" i="58"/>
  <c r="AT235" i="56"/>
  <c r="Q237" i="57"/>
  <c r="AM236" i="57"/>
  <c r="R237" i="55"/>
  <c r="AU235" i="55"/>
  <c r="AW235" i="55" s="1"/>
  <c r="D242" i="56"/>
  <c r="B243" i="56"/>
  <c r="R248" i="46"/>
  <c r="AF236" i="55"/>
  <c r="AG236" i="55"/>
  <c r="AH236" i="55"/>
  <c r="AI236" i="55"/>
  <c r="AJ236" i="55"/>
  <c r="AO236" i="55" s="1"/>
  <c r="AE236" i="55"/>
  <c r="AC236" i="55"/>
  <c r="AR236" i="55" s="1"/>
  <c r="AD236" i="55"/>
  <c r="AK236" i="55"/>
  <c r="AO235" i="56"/>
  <c r="AS236" i="57"/>
  <c r="F238" i="58"/>
  <c r="AP236" i="58"/>
  <c r="AN235" i="56"/>
  <c r="AP235" i="56" s="1"/>
  <c r="Y237" i="57"/>
  <c r="F237" i="57" s="1"/>
  <c r="J238" i="57"/>
  <c r="V238" i="57"/>
  <c r="W238" i="57" s="1"/>
  <c r="K238" i="57"/>
  <c r="A239" i="57"/>
  <c r="M238" i="57"/>
  <c r="Q238" i="57" s="1"/>
  <c r="X238" i="57"/>
  <c r="N238" i="57"/>
  <c r="R238" i="57" s="1"/>
  <c r="Z238" i="57"/>
  <c r="E238" i="57" s="1"/>
  <c r="G238" i="57"/>
  <c r="U237" i="57"/>
  <c r="AA237" i="57" s="1"/>
  <c r="H238" i="57"/>
  <c r="D239" i="54"/>
  <c r="B240" i="54"/>
  <c r="AS246" i="46"/>
  <c r="AU246" i="46" s="1"/>
  <c r="AW246" i="46" s="1"/>
  <c r="Q237" i="56"/>
  <c r="U248" i="46"/>
  <c r="AA248" i="46" s="1"/>
  <c r="H249" i="46"/>
  <c r="J249" i="46"/>
  <c r="V249" i="46"/>
  <c r="W249" i="46" s="1"/>
  <c r="Y249" i="46" s="1"/>
  <c r="K249" i="46"/>
  <c r="A250" i="46"/>
  <c r="N249" i="46"/>
  <c r="R249" i="46" s="1"/>
  <c r="M249" i="46"/>
  <c r="X249" i="46"/>
  <c r="Z249" i="46"/>
  <c r="E249" i="46" s="1"/>
  <c r="G249" i="46"/>
  <c r="I242" i="54"/>
  <c r="J242" i="54" s="1"/>
  <c r="M242" i="54"/>
  <c r="E242" i="54" s="1"/>
  <c r="H241" i="54"/>
  <c r="N241" i="54" s="1"/>
  <c r="K242" i="54"/>
  <c r="A243" i="54"/>
  <c r="U238" i="58"/>
  <c r="AA238" i="58" s="1"/>
  <c r="H239" i="58"/>
  <c r="J239" i="58"/>
  <c r="V239" i="58"/>
  <c r="W239" i="58" s="1"/>
  <c r="Y239" i="58" s="1"/>
  <c r="K239" i="58"/>
  <c r="A240" i="58"/>
  <c r="M239" i="58"/>
  <c r="Q239" i="58" s="1"/>
  <c r="X239" i="58"/>
  <c r="N239" i="58"/>
  <c r="Z239" i="58"/>
  <c r="E239" i="58" s="1"/>
  <c r="G239" i="58"/>
  <c r="AW245" i="46"/>
  <c r="AW234" i="55"/>
  <c r="D239" i="55"/>
  <c r="B240" i="55"/>
  <c r="B240" i="46"/>
  <c r="D239" i="46"/>
  <c r="AI236" i="56"/>
  <c r="AT236" i="56" s="1"/>
  <c r="AJ236" i="56"/>
  <c r="AC236" i="56"/>
  <c r="AK236" i="56"/>
  <c r="AY236" i="56" s="1"/>
  <c r="AD236" i="56"/>
  <c r="AM236" i="56" s="1"/>
  <c r="AE236" i="56"/>
  <c r="AF236" i="56"/>
  <c r="AH236" i="56"/>
  <c r="AG236" i="56"/>
  <c r="AN236" i="56" s="1"/>
  <c r="AR235" i="57"/>
  <c r="AU235" i="57" s="1"/>
  <c r="Q238" i="47"/>
  <c r="AR236" i="58"/>
  <c r="AU236" i="58" s="1"/>
  <c r="AW236" i="58" s="1"/>
  <c r="AS235" i="56"/>
  <c r="AU235" i="56" s="1"/>
  <c r="S241" i="47"/>
  <c r="I242" i="47"/>
  <c r="AO236" i="57"/>
  <c r="AY236" i="57"/>
  <c r="Y237" i="56"/>
  <c r="F237" i="56" s="1"/>
  <c r="Q237" i="55"/>
  <c r="AE237" i="58"/>
  <c r="AM237" i="58" s="1"/>
  <c r="AF237" i="58"/>
  <c r="AG237" i="58"/>
  <c r="AS237" i="58" s="1"/>
  <c r="AH237" i="58"/>
  <c r="AI237" i="58"/>
  <c r="AJ237" i="58"/>
  <c r="AC237" i="58"/>
  <c r="AK237" i="58"/>
  <c r="AD237" i="58"/>
  <c r="AR237" i="58" s="1"/>
  <c r="L241" i="54"/>
  <c r="R238" i="58"/>
  <c r="AN236" i="47"/>
  <c r="AP236" i="47" s="1"/>
  <c r="AY235" i="57"/>
  <c r="AO235" i="57"/>
  <c r="AP235" i="57" s="1"/>
  <c r="U238" i="47"/>
  <c r="AA238" i="47" s="1"/>
  <c r="H239" i="47"/>
  <c r="K239" i="47"/>
  <c r="A240" i="47"/>
  <c r="Z239" i="47"/>
  <c r="E239" i="47" s="1"/>
  <c r="J239" i="47"/>
  <c r="N239" i="47"/>
  <c r="G239" i="47"/>
  <c r="M239" i="47"/>
  <c r="Q239" i="47" s="1"/>
  <c r="X239" i="47"/>
  <c r="V239" i="47"/>
  <c r="W239" i="47" s="1"/>
  <c r="Y238" i="47"/>
  <c r="AO236" i="58"/>
  <c r="AY236" i="58"/>
  <c r="S240" i="55"/>
  <c r="I241" i="55"/>
  <c r="AY246" i="46"/>
  <c r="AP246" i="46"/>
  <c r="J238" i="55"/>
  <c r="V238" i="55"/>
  <c r="W238" i="55" s="1"/>
  <c r="K238" i="55"/>
  <c r="A239" i="55"/>
  <c r="M238" i="55"/>
  <c r="Q238" i="55" s="1"/>
  <c r="X238" i="55"/>
  <c r="N238" i="55"/>
  <c r="R238" i="55" s="1"/>
  <c r="U237" i="55"/>
  <c r="AA237" i="55" s="1"/>
  <c r="H238" i="55"/>
  <c r="G238" i="55"/>
  <c r="Z238" i="55"/>
  <c r="E238" i="55" s="1"/>
  <c r="Y248" i="46"/>
  <c r="F248" i="46" s="1"/>
  <c r="AW233" i="56"/>
  <c r="S239" i="56"/>
  <c r="I240" i="56"/>
  <c r="F241" i="54"/>
  <c r="P241" i="54" s="1"/>
  <c r="M238" i="56"/>
  <c r="X238" i="56"/>
  <c r="N238" i="56"/>
  <c r="G238" i="56"/>
  <c r="U237" i="56"/>
  <c r="AA237" i="56" s="1"/>
  <c r="H238" i="56"/>
  <c r="K238" i="56"/>
  <c r="A239" i="56"/>
  <c r="J238" i="56"/>
  <c r="V238" i="56"/>
  <c r="W238" i="56" s="1"/>
  <c r="Y238" i="56" s="1"/>
  <c r="Z238" i="56"/>
  <c r="E238" i="56" s="1"/>
  <c r="F238" i="47"/>
  <c r="AP235" i="58"/>
  <c r="AW235" i="58" s="1"/>
  <c r="AO236" i="47"/>
  <c r="AY236" i="47"/>
  <c r="AU234" i="56"/>
  <c r="AW234" i="56" s="1"/>
  <c r="I240" i="57"/>
  <c r="S239" i="57"/>
  <c r="R238" i="47"/>
  <c r="S241" i="58"/>
  <c r="I242" i="58"/>
  <c r="AT236" i="57"/>
  <c r="AU236" i="57" s="1"/>
  <c r="F237" i="55"/>
  <c r="AU235" i="47"/>
  <c r="AW235" i="47" s="1"/>
  <c r="Q248" i="46"/>
  <c r="AF237" i="57" l="1"/>
  <c r="AG237" i="57"/>
  <c r="AS237" i="57" s="1"/>
  <c r="AH237" i="57"/>
  <c r="AN237" i="57" s="1"/>
  <c r="AI237" i="57"/>
  <c r="AJ237" i="57"/>
  <c r="AT237" i="57" s="1"/>
  <c r="AC237" i="57"/>
  <c r="AK237" i="57"/>
  <c r="AD237" i="57"/>
  <c r="AR237" i="57" s="1"/>
  <c r="AU237" i="57" s="1"/>
  <c r="AE237" i="57"/>
  <c r="AH237" i="56"/>
  <c r="AI237" i="56"/>
  <c r="AJ237" i="56"/>
  <c r="AC237" i="56"/>
  <c r="AK237" i="56"/>
  <c r="AD237" i="56"/>
  <c r="AE237" i="56"/>
  <c r="AG237" i="56"/>
  <c r="AF237" i="56"/>
  <c r="AS237" i="56" s="1"/>
  <c r="AD248" i="46"/>
  <c r="AM248" i="46" s="1"/>
  <c r="AE248" i="46"/>
  <c r="AF248" i="46"/>
  <c r="AS248" i="46" s="1"/>
  <c r="AH248" i="46"/>
  <c r="AC248" i="46"/>
  <c r="AR248" i="46" s="1"/>
  <c r="AU248" i="46" s="1"/>
  <c r="AG248" i="46"/>
  <c r="AI248" i="46"/>
  <c r="AT248" i="46" s="1"/>
  <c r="AJ248" i="46"/>
  <c r="AK248" i="46"/>
  <c r="AW235" i="56"/>
  <c r="S242" i="58"/>
  <c r="I243" i="58"/>
  <c r="AW235" i="57"/>
  <c r="AD238" i="58"/>
  <c r="AE238" i="58"/>
  <c r="AM238" i="58" s="1"/>
  <c r="AF238" i="58"/>
  <c r="AG238" i="58"/>
  <c r="AH238" i="58"/>
  <c r="AN238" i="58" s="1"/>
  <c r="AI238" i="58"/>
  <c r="AJ238" i="58"/>
  <c r="AT238" i="58" s="1"/>
  <c r="AK238" i="58"/>
  <c r="AC238" i="58"/>
  <c r="AS247" i="46"/>
  <c r="R239" i="47"/>
  <c r="AT237" i="58"/>
  <c r="AO236" i="56"/>
  <c r="L242" i="54"/>
  <c r="F242" i="54" s="1"/>
  <c r="P242" i="54" s="1"/>
  <c r="J239" i="57"/>
  <c r="V239" i="57"/>
  <c r="W239" i="57" s="1"/>
  <c r="K239" i="57"/>
  <c r="A240" i="57"/>
  <c r="M239" i="57"/>
  <c r="X239" i="57"/>
  <c r="N239" i="57"/>
  <c r="R239" i="57" s="1"/>
  <c r="Z239" i="57"/>
  <c r="E239" i="57" s="1"/>
  <c r="G239" i="57"/>
  <c r="H239" i="57"/>
  <c r="U238" i="57"/>
  <c r="AA238" i="57" s="1"/>
  <c r="AT236" i="55"/>
  <c r="AU237" i="58"/>
  <c r="AP236" i="56"/>
  <c r="B241" i="55"/>
  <c r="D240" i="55"/>
  <c r="AS237" i="47"/>
  <c r="U238" i="55"/>
  <c r="AA238" i="55" s="1"/>
  <c r="H239" i="55"/>
  <c r="J239" i="55"/>
  <c r="V239" i="55"/>
  <c r="W239" i="55" s="1"/>
  <c r="Y239" i="55" s="1"/>
  <c r="K239" i="55"/>
  <c r="A240" i="55"/>
  <c r="M239" i="55"/>
  <c r="X239" i="55"/>
  <c r="G239" i="55"/>
  <c r="N239" i="55"/>
  <c r="Z239" i="55"/>
  <c r="E239" i="55" s="1"/>
  <c r="AT237" i="47"/>
  <c r="AU237" i="47" s="1"/>
  <c r="AM247" i="46"/>
  <c r="AP247" i="46" s="1"/>
  <c r="AE237" i="55"/>
  <c r="AF237" i="55"/>
  <c r="AG237" i="55"/>
  <c r="AH237" i="55"/>
  <c r="AI237" i="55"/>
  <c r="AT237" i="55" s="1"/>
  <c r="AD237" i="55"/>
  <c r="AM237" i="55" s="1"/>
  <c r="AC237" i="55"/>
  <c r="AR237" i="55" s="1"/>
  <c r="AJ237" i="55"/>
  <c r="AK237" i="55"/>
  <c r="I241" i="56"/>
  <c r="S240" i="56"/>
  <c r="AY237" i="58"/>
  <c r="AO237" i="58"/>
  <c r="U249" i="46"/>
  <c r="AA249" i="46" s="1"/>
  <c r="H250" i="46"/>
  <c r="J250" i="46"/>
  <c r="V250" i="46"/>
  <c r="W250" i="46" s="1"/>
  <c r="K250" i="46"/>
  <c r="A251" i="46"/>
  <c r="N250" i="46"/>
  <c r="X250" i="46"/>
  <c r="Z250" i="46"/>
  <c r="E250" i="46" s="1"/>
  <c r="G250" i="46"/>
  <c r="M250" i="46"/>
  <c r="S241" i="55"/>
  <c r="I242" i="55"/>
  <c r="AR236" i="56"/>
  <c r="AW236" i="47"/>
  <c r="AD238" i="47"/>
  <c r="AR238" i="47" s="1"/>
  <c r="AE238" i="47"/>
  <c r="AM238" i="47" s="1"/>
  <c r="AG238" i="47"/>
  <c r="AS238" i="47" s="1"/>
  <c r="AJ238" i="47"/>
  <c r="AT238" i="47" s="1"/>
  <c r="AC238" i="47"/>
  <c r="AH238" i="47"/>
  <c r="AI238" i="47"/>
  <c r="AK238" i="47"/>
  <c r="AF238" i="47"/>
  <c r="F238" i="56"/>
  <c r="R238" i="56"/>
  <c r="AN237" i="58"/>
  <c r="S242" i="47"/>
  <c r="I243" i="47"/>
  <c r="F239" i="58"/>
  <c r="F249" i="46"/>
  <c r="Y238" i="57"/>
  <c r="F238" i="57" s="1"/>
  <c r="AN236" i="55"/>
  <c r="AP236" i="57"/>
  <c r="AW236" i="57" s="1"/>
  <c r="AY237" i="47"/>
  <c r="AO237" i="47"/>
  <c r="AY247" i="46"/>
  <c r="G240" i="58"/>
  <c r="U239" i="58"/>
  <c r="AA239" i="58" s="1"/>
  <c r="H240" i="58"/>
  <c r="J240" i="58"/>
  <c r="V240" i="58"/>
  <c r="W240" i="58" s="1"/>
  <c r="K240" i="58"/>
  <c r="A241" i="58"/>
  <c r="M240" i="58"/>
  <c r="X240" i="58"/>
  <c r="N240" i="58"/>
  <c r="Z240" i="58"/>
  <c r="E240" i="58" s="1"/>
  <c r="D243" i="56"/>
  <c r="B244" i="56"/>
  <c r="Y238" i="55"/>
  <c r="F238" i="55" s="1"/>
  <c r="G240" i="47"/>
  <c r="J240" i="47"/>
  <c r="V240" i="47"/>
  <c r="W240" i="47" s="1"/>
  <c r="Y240" i="47" s="1"/>
  <c r="N240" i="47"/>
  <c r="H240" i="47"/>
  <c r="X240" i="47"/>
  <c r="K240" i="47"/>
  <c r="M240" i="47"/>
  <c r="U239" i="47"/>
  <c r="AA239" i="47" s="1"/>
  <c r="Z240" i="47"/>
  <c r="E240" i="47" s="1"/>
  <c r="A241" i="47"/>
  <c r="AS236" i="56"/>
  <c r="R239" i="58"/>
  <c r="AY236" i="55"/>
  <c r="AS236" i="55"/>
  <c r="AU236" i="55" s="1"/>
  <c r="AW236" i="55" s="1"/>
  <c r="K239" i="56"/>
  <c r="A240" i="56"/>
  <c r="M239" i="56"/>
  <c r="X239" i="56"/>
  <c r="N239" i="56"/>
  <c r="R239" i="56" s="1"/>
  <c r="G239" i="56"/>
  <c r="U238" i="56"/>
  <c r="AA238" i="56" s="1"/>
  <c r="H239" i="56"/>
  <c r="J239" i="56"/>
  <c r="V239" i="56"/>
  <c r="W239" i="56" s="1"/>
  <c r="Z239" i="56"/>
  <c r="E239" i="56" s="1"/>
  <c r="AP237" i="58"/>
  <c r="B241" i="54"/>
  <c r="D240" i="54"/>
  <c r="S240" i="57"/>
  <c r="I241" i="57"/>
  <c r="Q238" i="56"/>
  <c r="Y239" i="47"/>
  <c r="F239" i="47" s="1"/>
  <c r="D240" i="46"/>
  <c r="B241" i="46"/>
  <c r="A244" i="54"/>
  <c r="M243" i="54"/>
  <c r="E243" i="54" s="1"/>
  <c r="I243" i="54"/>
  <c r="J243" i="54" s="1"/>
  <c r="H242" i="54"/>
  <c r="N242" i="54" s="1"/>
  <c r="K243" i="54"/>
  <c r="Q249" i="46"/>
  <c r="AM236" i="55"/>
  <c r="AP236" i="55" s="1"/>
  <c r="AN237" i="47"/>
  <c r="AP237" i="47" s="1"/>
  <c r="AT247" i="46"/>
  <c r="AU247" i="46" s="1"/>
  <c r="AW247" i="46" s="1"/>
  <c r="AC239" i="47" l="1"/>
  <c r="AK239" i="47"/>
  <c r="AF239" i="47"/>
  <c r="AI239" i="47"/>
  <c r="AE239" i="47"/>
  <c r="AM239" i="47" s="1"/>
  <c r="AG239" i="47"/>
  <c r="AS239" i="47" s="1"/>
  <c r="AH239" i="47"/>
  <c r="AN239" i="47" s="1"/>
  <c r="AJ239" i="47"/>
  <c r="AT239" i="47" s="1"/>
  <c r="AD239" i="47"/>
  <c r="AR239" i="47" s="1"/>
  <c r="AD238" i="55"/>
  <c r="AM238" i="55" s="1"/>
  <c r="AE238" i="55"/>
  <c r="AF238" i="55"/>
  <c r="AG238" i="55"/>
  <c r="AH238" i="55"/>
  <c r="AC238" i="55"/>
  <c r="AR238" i="55" s="1"/>
  <c r="AK238" i="55"/>
  <c r="AY238" i="55" s="1"/>
  <c r="AI238" i="55"/>
  <c r="AJ238" i="55"/>
  <c r="AW237" i="47"/>
  <c r="AE238" i="57"/>
  <c r="AM238" i="57" s="1"/>
  <c r="AF238" i="57"/>
  <c r="AG238" i="57"/>
  <c r="AS238" i="57" s="1"/>
  <c r="AH238" i="57"/>
  <c r="AN238" i="57" s="1"/>
  <c r="AI238" i="57"/>
  <c r="AJ238" i="57"/>
  <c r="AD238" i="57"/>
  <c r="AK238" i="57"/>
  <c r="AC238" i="57"/>
  <c r="M244" i="54"/>
  <c r="E244" i="54" s="1"/>
  <c r="H243" i="54"/>
  <c r="N243" i="54" s="1"/>
  <c r="K244" i="54"/>
  <c r="A245" i="54"/>
  <c r="I244" i="54"/>
  <c r="J244" i="54" s="1"/>
  <c r="AO237" i="57"/>
  <c r="AY237" i="57"/>
  <c r="D241" i="46"/>
  <c r="B242" i="46"/>
  <c r="AU238" i="47"/>
  <c r="Q239" i="56"/>
  <c r="F240" i="47"/>
  <c r="Q240" i="58"/>
  <c r="I244" i="47"/>
  <c r="S243" i="47"/>
  <c r="AY238" i="47"/>
  <c r="AO238" i="47"/>
  <c r="R250" i="46"/>
  <c r="R239" i="55"/>
  <c r="AW237" i="58"/>
  <c r="AS238" i="58"/>
  <c r="AR237" i="56"/>
  <c r="S243" i="58"/>
  <c r="I244" i="58"/>
  <c r="F239" i="57"/>
  <c r="AM237" i="56"/>
  <c r="AP237" i="56" s="1"/>
  <c r="AC239" i="58"/>
  <c r="AK239" i="58"/>
  <c r="AD239" i="58"/>
  <c r="AE239" i="58"/>
  <c r="AM239" i="58" s="1"/>
  <c r="AF239" i="58"/>
  <c r="AG239" i="58"/>
  <c r="AS239" i="58" s="1"/>
  <c r="AH239" i="58"/>
  <c r="AN239" i="58" s="1"/>
  <c r="AI239" i="58"/>
  <c r="AJ239" i="58"/>
  <c r="F239" i="56"/>
  <c r="Y239" i="56"/>
  <c r="J240" i="56"/>
  <c r="V240" i="56"/>
  <c r="W240" i="56" s="1"/>
  <c r="Y240" i="56" s="1"/>
  <c r="K240" i="56"/>
  <c r="A241" i="56"/>
  <c r="M240" i="56"/>
  <c r="Q240" i="56" s="1"/>
  <c r="X240" i="56"/>
  <c r="N240" i="56"/>
  <c r="G240" i="56"/>
  <c r="U239" i="56"/>
  <c r="AA239" i="56" s="1"/>
  <c r="H240" i="56"/>
  <c r="Z240" i="56"/>
  <c r="E240" i="56" s="1"/>
  <c r="F240" i="56" s="1"/>
  <c r="Z241" i="58"/>
  <c r="E241" i="58" s="1"/>
  <c r="G241" i="58"/>
  <c r="U240" i="58"/>
  <c r="AA240" i="58" s="1"/>
  <c r="H241" i="58"/>
  <c r="J241" i="58"/>
  <c r="V241" i="58"/>
  <c r="W241" i="58" s="1"/>
  <c r="K241" i="58"/>
  <c r="A242" i="58"/>
  <c r="M241" i="58"/>
  <c r="X241" i="58"/>
  <c r="N241" i="58"/>
  <c r="AU236" i="56"/>
  <c r="AW236" i="56" s="1"/>
  <c r="U250" i="46"/>
  <c r="AA250" i="46" s="1"/>
  <c r="H251" i="46"/>
  <c r="J251" i="46"/>
  <c r="V251" i="46"/>
  <c r="W251" i="46" s="1"/>
  <c r="Y251" i="46" s="1"/>
  <c r="K251" i="46"/>
  <c r="A252" i="46"/>
  <c r="N251" i="46"/>
  <c r="M251" i="46"/>
  <c r="X251" i="46"/>
  <c r="Z251" i="46"/>
  <c r="E251" i="46" s="1"/>
  <c r="G251" i="46"/>
  <c r="AN237" i="55"/>
  <c r="AP237" i="55" s="1"/>
  <c r="Q239" i="57"/>
  <c r="AY248" i="46"/>
  <c r="AO237" i="56"/>
  <c r="D241" i="54"/>
  <c r="B242" i="54"/>
  <c r="Q240" i="47"/>
  <c r="AN238" i="47"/>
  <c r="AP238" i="47" s="1"/>
  <c r="S242" i="55"/>
  <c r="I243" i="55"/>
  <c r="I242" i="56"/>
  <c r="S241" i="56"/>
  <c r="AS237" i="55"/>
  <c r="U239" i="57"/>
  <c r="AA239" i="57" s="1"/>
  <c r="H240" i="57"/>
  <c r="J240" i="57"/>
  <c r="V240" i="57"/>
  <c r="W240" i="57" s="1"/>
  <c r="K240" i="57"/>
  <c r="A241" i="57"/>
  <c r="M240" i="57"/>
  <c r="X240" i="57"/>
  <c r="N240" i="57"/>
  <c r="Z240" i="57"/>
  <c r="E240" i="57" s="1"/>
  <c r="G240" i="57"/>
  <c r="AO248" i="46"/>
  <c r="AT237" i="56"/>
  <c r="AU237" i="55"/>
  <c r="R240" i="47"/>
  <c r="AD249" i="46"/>
  <c r="AE249" i="46"/>
  <c r="AF249" i="46"/>
  <c r="AS249" i="46" s="1"/>
  <c r="AH249" i="46"/>
  <c r="AG249" i="46"/>
  <c r="AI249" i="46"/>
  <c r="AT249" i="46" s="1"/>
  <c r="AJ249" i="46"/>
  <c r="AK249" i="46"/>
  <c r="AC249" i="46"/>
  <c r="AR249" i="46" s="1"/>
  <c r="AU249" i="46" s="1"/>
  <c r="F239" i="55"/>
  <c r="S241" i="57"/>
  <c r="I242" i="57"/>
  <c r="D244" i="56"/>
  <c r="B245" i="56"/>
  <c r="Y240" i="58"/>
  <c r="F240" i="58" s="1"/>
  <c r="Y250" i="46"/>
  <c r="F250" i="46" s="1"/>
  <c r="AY237" i="55"/>
  <c r="Q239" i="55"/>
  <c r="AR238" i="58"/>
  <c r="AU238" i="58" s="1"/>
  <c r="R240" i="58"/>
  <c r="AG238" i="56"/>
  <c r="AN238" i="56" s="1"/>
  <c r="AH238" i="56"/>
  <c r="AI238" i="56"/>
  <c r="AJ238" i="56"/>
  <c r="AO238" i="56" s="1"/>
  <c r="AC238" i="56"/>
  <c r="AR238" i="56" s="1"/>
  <c r="AK238" i="56"/>
  <c r="AD238" i="56"/>
  <c r="AF238" i="56"/>
  <c r="AE238" i="56"/>
  <c r="D241" i="55"/>
  <c r="B242" i="55"/>
  <c r="Z241" i="47"/>
  <c r="E241" i="47" s="1"/>
  <c r="M241" i="47"/>
  <c r="X241" i="47"/>
  <c r="V241" i="47"/>
  <c r="W241" i="47" s="1"/>
  <c r="A242" i="47"/>
  <c r="H241" i="47"/>
  <c r="J241" i="47"/>
  <c r="K241" i="47"/>
  <c r="G241" i="47"/>
  <c r="N241" i="47"/>
  <c r="U240" i="47"/>
  <c r="AA240" i="47" s="1"/>
  <c r="AY237" i="56"/>
  <c r="L243" i="54"/>
  <c r="F243" i="54" s="1"/>
  <c r="P243" i="54" s="1"/>
  <c r="Q250" i="46"/>
  <c r="AO237" i="55"/>
  <c r="G240" i="55"/>
  <c r="U239" i="55"/>
  <c r="AA239" i="55" s="1"/>
  <c r="H240" i="55"/>
  <c r="J240" i="55"/>
  <c r="V240" i="55"/>
  <c r="W240" i="55" s="1"/>
  <c r="K240" i="55"/>
  <c r="A241" i="55"/>
  <c r="M240" i="55"/>
  <c r="N240" i="55"/>
  <c r="R240" i="55" s="1"/>
  <c r="X240" i="55"/>
  <c r="Z240" i="55"/>
  <c r="E240" i="55" s="1"/>
  <c r="Y239" i="57"/>
  <c r="AY238" i="58"/>
  <c r="AO238" i="58"/>
  <c r="AP238" i="58" s="1"/>
  <c r="AN248" i="46"/>
  <c r="AP248" i="46" s="1"/>
  <c r="AW248" i="46" s="1"/>
  <c r="AN237" i="56"/>
  <c r="AM237" i="57"/>
  <c r="AP237" i="57" s="1"/>
  <c r="AW237" i="57" s="1"/>
  <c r="AJ240" i="58" l="1"/>
  <c r="AC240" i="58"/>
  <c r="AK240" i="58"/>
  <c r="AD240" i="58"/>
  <c r="AR240" i="58" s="1"/>
  <c r="AE240" i="58"/>
  <c r="AM240" i="58" s="1"/>
  <c r="AF240" i="58"/>
  <c r="AG240" i="58"/>
  <c r="AS240" i="58" s="1"/>
  <c r="AH240" i="58"/>
  <c r="AI240" i="58"/>
  <c r="AD250" i="46"/>
  <c r="AM250" i="46" s="1"/>
  <c r="AE250" i="46"/>
  <c r="AF250" i="46"/>
  <c r="AH250" i="46"/>
  <c r="AC250" i="46"/>
  <c r="AR250" i="46" s="1"/>
  <c r="AG250" i="46"/>
  <c r="AN250" i="46" s="1"/>
  <c r="AI250" i="46"/>
  <c r="AT250" i="46" s="1"/>
  <c r="AJ250" i="46"/>
  <c r="AK250" i="46"/>
  <c r="Q241" i="58"/>
  <c r="AD239" i="57"/>
  <c r="AE239" i="57"/>
  <c r="AF239" i="57"/>
  <c r="AG239" i="57"/>
  <c r="AS239" i="57" s="1"/>
  <c r="AH239" i="57"/>
  <c r="AI239" i="57"/>
  <c r="AJ239" i="57"/>
  <c r="AT239" i="57" s="1"/>
  <c r="AK239" i="57"/>
  <c r="AC239" i="57"/>
  <c r="D242" i="46"/>
  <c r="B243" i="46"/>
  <c r="AY249" i="46"/>
  <c r="AE240" i="56"/>
  <c r="AF240" i="56"/>
  <c r="AG240" i="56"/>
  <c r="AN240" i="56" s="1"/>
  <c r="AH240" i="56"/>
  <c r="AI240" i="56"/>
  <c r="AT240" i="56" s="1"/>
  <c r="AJ240" i="56"/>
  <c r="AD240" i="56"/>
  <c r="AC240" i="56"/>
  <c r="AR240" i="56" s="1"/>
  <c r="AK240" i="56"/>
  <c r="AY240" i="56" s="1"/>
  <c r="G241" i="55"/>
  <c r="U240" i="55"/>
  <c r="AA240" i="55" s="1"/>
  <c r="H241" i="55"/>
  <c r="J241" i="55"/>
  <c r="V241" i="55"/>
  <c r="W241" i="55" s="1"/>
  <c r="N241" i="55"/>
  <c r="K241" i="55"/>
  <c r="A242" i="55"/>
  <c r="M241" i="55"/>
  <c r="Q241" i="55" s="1"/>
  <c r="X241" i="55"/>
  <c r="Z241" i="55"/>
  <c r="E241" i="55" s="1"/>
  <c r="AO249" i="46"/>
  <c r="AW237" i="55"/>
  <c r="B243" i="54"/>
  <c r="D242" i="54"/>
  <c r="AN238" i="55"/>
  <c r="AP238" i="55" s="1"/>
  <c r="AW238" i="47"/>
  <c r="S244" i="58"/>
  <c r="I245" i="58"/>
  <c r="Q240" i="57"/>
  <c r="F251" i="46"/>
  <c r="Y241" i="58"/>
  <c r="F241" i="58" s="1"/>
  <c r="AU237" i="56"/>
  <c r="AW237" i="56" s="1"/>
  <c r="S244" i="47"/>
  <c r="I245" i="47"/>
  <c r="AS238" i="55"/>
  <c r="AU238" i="55" s="1"/>
  <c r="F241" i="47"/>
  <c r="F240" i="57"/>
  <c r="J241" i="56"/>
  <c r="V241" i="56"/>
  <c r="W241" i="56" s="1"/>
  <c r="K241" i="56"/>
  <c r="A242" i="56"/>
  <c r="M241" i="56"/>
  <c r="X241" i="56"/>
  <c r="N241" i="56"/>
  <c r="R241" i="56" s="1"/>
  <c r="U240" i="56"/>
  <c r="AA240" i="56" s="1"/>
  <c r="H241" i="56"/>
  <c r="G241" i="56"/>
  <c r="Z241" i="56"/>
  <c r="E241" i="56" s="1"/>
  <c r="N242" i="47"/>
  <c r="U241" i="47"/>
  <c r="AA241" i="47" s="1"/>
  <c r="H242" i="47"/>
  <c r="K242" i="47"/>
  <c r="A243" i="47"/>
  <c r="V242" i="47"/>
  <c r="W242" i="47" s="1"/>
  <c r="G242" i="47"/>
  <c r="X242" i="47"/>
  <c r="Z242" i="47"/>
  <c r="E242" i="47" s="1"/>
  <c r="J242" i="47"/>
  <c r="M242" i="47"/>
  <c r="Q242" i="47" s="1"/>
  <c r="D245" i="56"/>
  <c r="B246" i="56"/>
  <c r="Y240" i="55"/>
  <c r="Y241" i="47"/>
  <c r="AS238" i="56"/>
  <c r="AN249" i="46"/>
  <c r="G241" i="57"/>
  <c r="U240" i="57"/>
  <c r="AA240" i="57" s="1"/>
  <c r="H241" i="57"/>
  <c r="J241" i="57"/>
  <c r="V241" i="57"/>
  <c r="W241" i="57" s="1"/>
  <c r="K241" i="57"/>
  <c r="A242" i="57"/>
  <c r="M241" i="57"/>
  <c r="X241" i="57"/>
  <c r="N241" i="57"/>
  <c r="R241" i="57" s="1"/>
  <c r="Z241" i="57"/>
  <c r="E241" i="57" s="1"/>
  <c r="S242" i="56"/>
  <c r="I243" i="56"/>
  <c r="AR239" i="58"/>
  <c r="AY238" i="57"/>
  <c r="AO238" i="57"/>
  <c r="AP238" i="57" s="1"/>
  <c r="AU238" i="56"/>
  <c r="AW238" i="56" s="1"/>
  <c r="AC239" i="55"/>
  <c r="AR239" i="55" s="1"/>
  <c r="AU239" i="55" s="1"/>
  <c r="AK239" i="55"/>
  <c r="AY239" i="55" s="1"/>
  <c r="AD239" i="55"/>
  <c r="AM239" i="55" s="1"/>
  <c r="AE239" i="55"/>
  <c r="AF239" i="55"/>
  <c r="AS239" i="55" s="1"/>
  <c r="AG239" i="55"/>
  <c r="AJ239" i="55"/>
  <c r="AH239" i="55"/>
  <c r="AI239" i="55"/>
  <c r="AT239" i="55" s="1"/>
  <c r="AM249" i="46"/>
  <c r="AP249" i="46" s="1"/>
  <c r="AW249" i="46" s="1"/>
  <c r="R240" i="57"/>
  <c r="AM238" i="56"/>
  <c r="AP238" i="56" s="1"/>
  <c r="S242" i="57"/>
  <c r="I243" i="57"/>
  <c r="S243" i="55"/>
  <c r="I244" i="55"/>
  <c r="Q251" i="46"/>
  <c r="R240" i="56"/>
  <c r="AF239" i="56"/>
  <c r="AG239" i="56"/>
  <c r="AN239" i="56" s="1"/>
  <c r="AH239" i="56"/>
  <c r="AI239" i="56"/>
  <c r="AJ239" i="56"/>
  <c r="AO239" i="56" s="1"/>
  <c r="AC239" i="56"/>
  <c r="AR239" i="56" s="1"/>
  <c r="AK239" i="56"/>
  <c r="AY239" i="56" s="1"/>
  <c r="AE239" i="56"/>
  <c r="AD239" i="56"/>
  <c r="AM239" i="56" s="1"/>
  <c r="AY239" i="58"/>
  <c r="AO239" i="58"/>
  <c r="AP239" i="58" s="1"/>
  <c r="AJ240" i="47"/>
  <c r="AT240" i="47" s="1"/>
  <c r="AE240" i="47"/>
  <c r="AM240" i="47" s="1"/>
  <c r="AH240" i="47"/>
  <c r="AN240" i="47" s="1"/>
  <c r="AK240" i="47"/>
  <c r="AC240" i="47"/>
  <c r="AD240" i="47"/>
  <c r="AR240" i="47" s="1"/>
  <c r="AF240" i="47"/>
  <c r="AI240" i="47"/>
  <c r="AG240" i="47"/>
  <c r="AS240" i="47" s="1"/>
  <c r="L244" i="54"/>
  <c r="F244" i="54" s="1"/>
  <c r="P244" i="54" s="1"/>
  <c r="AR238" i="57"/>
  <c r="AU238" i="57" s="1"/>
  <c r="AO238" i="55"/>
  <c r="AO239" i="47"/>
  <c r="AP239" i="47" s="1"/>
  <c r="AY239" i="47"/>
  <c r="U251" i="46"/>
  <c r="AA251" i="46" s="1"/>
  <c r="H252" i="46"/>
  <c r="J252" i="46"/>
  <c r="V252" i="46"/>
  <c r="W252" i="46" s="1"/>
  <c r="Y252" i="46" s="1"/>
  <c r="K252" i="46"/>
  <c r="A253" i="46"/>
  <c r="N252" i="46"/>
  <c r="X252" i="46"/>
  <c r="Z252" i="46"/>
  <c r="E252" i="46" s="1"/>
  <c r="G252" i="46"/>
  <c r="M252" i="46"/>
  <c r="Q252" i="46" s="1"/>
  <c r="D242" i="55"/>
  <c r="B243" i="55"/>
  <c r="Q240" i="55"/>
  <c r="AT238" i="56"/>
  <c r="N242" i="58"/>
  <c r="Z242" i="58"/>
  <c r="E242" i="58" s="1"/>
  <c r="G242" i="58"/>
  <c r="U241" i="58"/>
  <c r="AA241" i="58" s="1"/>
  <c r="H242" i="58"/>
  <c r="J242" i="58"/>
  <c r="V242" i="58"/>
  <c r="W242" i="58" s="1"/>
  <c r="K242" i="58"/>
  <c r="A243" i="58"/>
  <c r="M242" i="58"/>
  <c r="X242" i="58"/>
  <c r="F240" i="55"/>
  <c r="R241" i="47"/>
  <c r="Q241" i="47"/>
  <c r="AY238" i="56"/>
  <c r="AW238" i="58"/>
  <c r="Y240" i="57"/>
  <c r="R251" i="46"/>
  <c r="R241" i="58"/>
  <c r="AT239" i="58"/>
  <c r="A246" i="54"/>
  <c r="I245" i="54"/>
  <c r="J245" i="54" s="1"/>
  <c r="L245" i="54" s="1"/>
  <c r="H244" i="54"/>
  <c r="N244" i="54" s="1"/>
  <c r="K245" i="54"/>
  <c r="M245" i="54"/>
  <c r="E245" i="54" s="1"/>
  <c r="AT238" i="57"/>
  <c r="AT238" i="55"/>
  <c r="AU239" i="47"/>
  <c r="AI241" i="58" l="1"/>
  <c r="AJ241" i="58"/>
  <c r="AC241" i="58"/>
  <c r="AK241" i="58"/>
  <c r="AD241" i="58"/>
  <c r="AR241" i="58" s="1"/>
  <c r="AE241" i="58"/>
  <c r="AM241" i="58" s="1"/>
  <c r="AF241" i="58"/>
  <c r="AG241" i="58"/>
  <c r="AH241" i="58"/>
  <c r="AN241" i="58" s="1"/>
  <c r="AW238" i="55"/>
  <c r="I245" i="55"/>
  <c r="S244" i="55"/>
  <c r="AC240" i="57"/>
  <c r="AK240" i="57"/>
  <c r="AD240" i="57"/>
  <c r="AE240" i="57"/>
  <c r="AM240" i="57" s="1"/>
  <c r="AF240" i="57"/>
  <c r="AG240" i="57"/>
  <c r="AS240" i="57" s="1"/>
  <c r="AH240" i="57"/>
  <c r="AN240" i="57" s="1"/>
  <c r="AI240" i="57"/>
  <c r="AJ240" i="57"/>
  <c r="AT240" i="57" s="1"/>
  <c r="N242" i="55"/>
  <c r="R242" i="55" s="1"/>
  <c r="G242" i="55"/>
  <c r="U241" i="55"/>
  <c r="AA241" i="55" s="1"/>
  <c r="H242" i="55"/>
  <c r="M242" i="55"/>
  <c r="X242" i="55"/>
  <c r="J242" i="55"/>
  <c r="A243" i="55"/>
  <c r="K242" i="55"/>
  <c r="V242" i="55"/>
  <c r="W242" i="55" s="1"/>
  <c r="Y242" i="55" s="1"/>
  <c r="Z242" i="55"/>
  <c r="E242" i="55" s="1"/>
  <c r="F242" i="55" s="1"/>
  <c r="AN239" i="57"/>
  <c r="AN240" i="58"/>
  <c r="AJ240" i="55"/>
  <c r="AC240" i="55"/>
  <c r="AK240" i="55"/>
  <c r="AY240" i="55" s="1"/>
  <c r="AD240" i="55"/>
  <c r="AM240" i="55" s="1"/>
  <c r="AE240" i="55"/>
  <c r="AF240" i="55"/>
  <c r="AS240" i="55" s="1"/>
  <c r="AI240" i="55"/>
  <c r="AG240" i="55"/>
  <c r="AH240" i="55"/>
  <c r="AI241" i="47"/>
  <c r="AD241" i="47"/>
  <c r="AR241" i="47" s="1"/>
  <c r="AG241" i="47"/>
  <c r="AS241" i="47" s="1"/>
  <c r="AH241" i="47"/>
  <c r="AJ241" i="47"/>
  <c r="AC241" i="47"/>
  <c r="AF241" i="47"/>
  <c r="AK241" i="47"/>
  <c r="AE241" i="47"/>
  <c r="AT239" i="56"/>
  <c r="AU239" i="56" s="1"/>
  <c r="AW239" i="56" s="1"/>
  <c r="S243" i="57"/>
  <c r="I244" i="57"/>
  <c r="AM240" i="56"/>
  <c r="Q242" i="58"/>
  <c r="F252" i="46"/>
  <c r="AO239" i="55"/>
  <c r="Q241" i="57"/>
  <c r="F242" i="47"/>
  <c r="R242" i="47"/>
  <c r="Q241" i="56"/>
  <c r="I246" i="58"/>
  <c r="S245" i="58"/>
  <c r="Y241" i="55"/>
  <c r="AO240" i="56"/>
  <c r="AM239" i="57"/>
  <c r="AP240" i="58"/>
  <c r="H245" i="54"/>
  <c r="N245" i="54" s="1"/>
  <c r="K246" i="54"/>
  <c r="M246" i="54"/>
  <c r="E246" i="54" s="1"/>
  <c r="I246" i="54"/>
  <c r="J246" i="54" s="1"/>
  <c r="A247" i="54"/>
  <c r="AD251" i="46"/>
  <c r="AE251" i="46"/>
  <c r="AF251" i="46"/>
  <c r="AS251" i="46" s="1"/>
  <c r="AH251" i="46"/>
  <c r="AG251" i="46"/>
  <c r="AN251" i="46" s="1"/>
  <c r="AI251" i="46"/>
  <c r="AT251" i="46" s="1"/>
  <c r="AJ251" i="46"/>
  <c r="AK251" i="46"/>
  <c r="AC251" i="46"/>
  <c r="AR251" i="46" s="1"/>
  <c r="D243" i="54"/>
  <c r="B244" i="54"/>
  <c r="D243" i="46"/>
  <c r="B244" i="46"/>
  <c r="F245" i="54"/>
  <c r="P245" i="54" s="1"/>
  <c r="M243" i="58"/>
  <c r="X243" i="58"/>
  <c r="N243" i="58"/>
  <c r="Z243" i="58"/>
  <c r="E243" i="58" s="1"/>
  <c r="F243" i="58" s="1"/>
  <c r="G243" i="58"/>
  <c r="U242" i="58"/>
  <c r="AA242" i="58" s="1"/>
  <c r="H243" i="58"/>
  <c r="J243" i="58"/>
  <c r="V243" i="58"/>
  <c r="W243" i="58" s="1"/>
  <c r="Y243" i="58" s="1"/>
  <c r="A244" i="58"/>
  <c r="K243" i="58"/>
  <c r="R242" i="58"/>
  <c r="AN239" i="55"/>
  <c r="AP239" i="55" s="1"/>
  <c r="AW239" i="55" s="1"/>
  <c r="Z242" i="57"/>
  <c r="E242" i="57" s="1"/>
  <c r="G242" i="57"/>
  <c r="U241" i="57"/>
  <c r="AA241" i="57" s="1"/>
  <c r="H242" i="57"/>
  <c r="J242" i="57"/>
  <c r="V242" i="57"/>
  <c r="W242" i="57" s="1"/>
  <c r="Y242" i="57" s="1"/>
  <c r="K242" i="57"/>
  <c r="A243" i="57"/>
  <c r="M242" i="57"/>
  <c r="N242" i="57"/>
  <c r="X242" i="57"/>
  <c r="U241" i="56"/>
  <c r="AA241" i="56" s="1"/>
  <c r="H242" i="56"/>
  <c r="J242" i="56"/>
  <c r="V242" i="56"/>
  <c r="W242" i="56" s="1"/>
  <c r="Y242" i="56" s="1"/>
  <c r="K242" i="56"/>
  <c r="A243" i="56"/>
  <c r="M242" i="56"/>
  <c r="Q242" i="56" s="1"/>
  <c r="X242" i="56"/>
  <c r="N242" i="56"/>
  <c r="G242" i="56"/>
  <c r="Z242" i="56"/>
  <c r="E242" i="56" s="1"/>
  <c r="I246" i="47"/>
  <c r="S245" i="47"/>
  <c r="AR239" i="57"/>
  <c r="AU239" i="57" s="1"/>
  <c r="AS250" i="46"/>
  <c r="AW239" i="47"/>
  <c r="AU240" i="56"/>
  <c r="AU250" i="46"/>
  <c r="R252" i="46"/>
  <c r="AU240" i="47"/>
  <c r="AP239" i="56"/>
  <c r="AS239" i="56"/>
  <c r="AU239" i="58"/>
  <c r="AW239" i="58" s="1"/>
  <c r="F241" i="55"/>
  <c r="AY239" i="57"/>
  <c r="AO239" i="57"/>
  <c r="AY240" i="58"/>
  <c r="AO240" i="58"/>
  <c r="AW238" i="57"/>
  <c r="R241" i="55"/>
  <c r="Y242" i="58"/>
  <c r="F242" i="58" s="1"/>
  <c r="U252" i="46"/>
  <c r="AA252" i="46" s="1"/>
  <c r="H253" i="46"/>
  <c r="J253" i="46"/>
  <c r="V253" i="46"/>
  <c r="W253" i="46" s="1"/>
  <c r="K253" i="46"/>
  <c r="A254" i="46"/>
  <c r="N253" i="46"/>
  <c r="M253" i="46"/>
  <c r="Q253" i="46" s="1"/>
  <c r="X253" i="46"/>
  <c r="Z253" i="46"/>
  <c r="E253" i="46" s="1"/>
  <c r="G253" i="46"/>
  <c r="S243" i="56"/>
  <c r="I244" i="56"/>
  <c r="Y241" i="57"/>
  <c r="F241" i="57" s="1"/>
  <c r="Y242" i="47"/>
  <c r="Y241" i="56"/>
  <c r="F241" i="56" s="1"/>
  <c r="AY250" i="46"/>
  <c r="AP250" i="46"/>
  <c r="D243" i="55"/>
  <c r="B244" i="55"/>
  <c r="AY240" i="47"/>
  <c r="AO240" i="47"/>
  <c r="AP240" i="47" s="1"/>
  <c r="D246" i="56"/>
  <c r="B247" i="56"/>
  <c r="M243" i="47"/>
  <c r="X243" i="47"/>
  <c r="G243" i="47"/>
  <c r="J243" i="47"/>
  <c r="V243" i="47"/>
  <c r="W243" i="47" s="1"/>
  <c r="K243" i="47"/>
  <c r="N243" i="47"/>
  <c r="R243" i="47" s="1"/>
  <c r="A244" i="47"/>
  <c r="U242" i="47"/>
  <c r="AA242" i="47" s="1"/>
  <c r="Z243" i="47"/>
  <c r="E243" i="47" s="1"/>
  <c r="H243" i="47"/>
  <c r="AS240" i="56"/>
  <c r="AO250" i="46"/>
  <c r="AT240" i="58"/>
  <c r="AU240" i="58" s="1"/>
  <c r="AW240" i="58" s="1"/>
  <c r="AH242" i="58" l="1"/>
  <c r="AI242" i="58"/>
  <c r="AJ242" i="58"/>
  <c r="AT242" i="58" s="1"/>
  <c r="AC242" i="58"/>
  <c r="AK242" i="58"/>
  <c r="AD242" i="58"/>
  <c r="AR242" i="58" s="1"/>
  <c r="AU242" i="58" s="1"/>
  <c r="AE242" i="58"/>
  <c r="AM242" i="58" s="1"/>
  <c r="AF242" i="58"/>
  <c r="AG242" i="58"/>
  <c r="AS242" i="58" s="1"/>
  <c r="AJ241" i="57"/>
  <c r="AC241" i="57"/>
  <c r="AK241" i="57"/>
  <c r="AD241" i="57"/>
  <c r="AR241" i="57" s="1"/>
  <c r="AE241" i="57"/>
  <c r="AM241" i="57" s="1"/>
  <c r="AF241" i="57"/>
  <c r="AG241" i="57"/>
  <c r="AI241" i="57"/>
  <c r="AH241" i="57"/>
  <c r="AD241" i="56"/>
  <c r="AE241" i="56"/>
  <c r="AF241" i="56"/>
  <c r="AG241" i="56"/>
  <c r="AH241" i="56"/>
  <c r="AI241" i="56"/>
  <c r="AT241" i="56" s="1"/>
  <c r="AC241" i="56"/>
  <c r="AR241" i="56" s="1"/>
  <c r="AK241" i="56"/>
  <c r="AJ241" i="56"/>
  <c r="AO241" i="56" s="1"/>
  <c r="K244" i="47"/>
  <c r="A245" i="47"/>
  <c r="Z244" i="47"/>
  <c r="E244" i="47" s="1"/>
  <c r="F244" i="47" s="1"/>
  <c r="H244" i="47"/>
  <c r="J244" i="47"/>
  <c r="N244" i="47"/>
  <c r="U243" i="47"/>
  <c r="AA243" i="47" s="1"/>
  <c r="G244" i="47"/>
  <c r="M244" i="47"/>
  <c r="Q244" i="47" s="1"/>
  <c r="X244" i="47"/>
  <c r="V244" i="47"/>
  <c r="W244" i="47" s="1"/>
  <c r="Y244" i="47" s="1"/>
  <c r="D244" i="54"/>
  <c r="B245" i="54"/>
  <c r="AG243" i="58"/>
  <c r="AH243" i="58"/>
  <c r="AI243" i="58"/>
  <c r="AJ243" i="58"/>
  <c r="AT243" i="58" s="1"/>
  <c r="AC243" i="58"/>
  <c r="AK243" i="58"/>
  <c r="AD243" i="58"/>
  <c r="AR243" i="58" s="1"/>
  <c r="AE243" i="58"/>
  <c r="AF243" i="58"/>
  <c r="Y253" i="46"/>
  <c r="Q243" i="47"/>
  <c r="AW240" i="47"/>
  <c r="AW239" i="57"/>
  <c r="G243" i="56"/>
  <c r="U242" i="56"/>
  <c r="AA242" i="56" s="1"/>
  <c r="H243" i="56"/>
  <c r="J243" i="56"/>
  <c r="V243" i="56"/>
  <c r="W243" i="56" s="1"/>
  <c r="K243" i="56"/>
  <c r="A244" i="56"/>
  <c r="M243" i="56"/>
  <c r="X243" i="56"/>
  <c r="N243" i="56"/>
  <c r="Z243" i="56"/>
  <c r="E243" i="56" s="1"/>
  <c r="Q242" i="57"/>
  <c r="F242" i="57"/>
  <c r="S244" i="57"/>
  <c r="I245" i="57"/>
  <c r="AN241" i="47"/>
  <c r="AR240" i="57"/>
  <c r="AU240" i="57" s="1"/>
  <c r="AW240" i="57" s="1"/>
  <c r="AS241" i="58"/>
  <c r="AW250" i="46"/>
  <c r="R243" i="58"/>
  <c r="AU251" i="46"/>
  <c r="AM251" i="46"/>
  <c r="AM241" i="47"/>
  <c r="AP241" i="47" s="1"/>
  <c r="AR240" i="55"/>
  <c r="AU240" i="55" s="1"/>
  <c r="AH242" i="47"/>
  <c r="AC242" i="47"/>
  <c r="AK242" i="47"/>
  <c r="AF242" i="47"/>
  <c r="AE242" i="47"/>
  <c r="AG242" i="47"/>
  <c r="AS242" i="47" s="1"/>
  <c r="AJ242" i="47"/>
  <c r="AT242" i="47" s="1"/>
  <c r="AD242" i="47"/>
  <c r="AR242" i="47" s="1"/>
  <c r="AI242" i="47"/>
  <c r="AY240" i="57"/>
  <c r="AO240" i="57"/>
  <c r="M243" i="55"/>
  <c r="X243" i="55"/>
  <c r="N243" i="55"/>
  <c r="R243" i="55" s="1"/>
  <c r="G243" i="55"/>
  <c r="U242" i="55"/>
  <c r="AA242" i="55" s="1"/>
  <c r="H243" i="55"/>
  <c r="K243" i="55"/>
  <c r="A244" i="55"/>
  <c r="V243" i="55"/>
  <c r="W243" i="55" s="1"/>
  <c r="Y243" i="55" s="1"/>
  <c r="J243" i="55"/>
  <c r="Z243" i="55"/>
  <c r="E243" i="55" s="1"/>
  <c r="F243" i="55" s="1"/>
  <c r="AI241" i="55"/>
  <c r="AT241" i="55" s="1"/>
  <c r="AJ241" i="55"/>
  <c r="AO241" i="55" s="1"/>
  <c r="AC241" i="55"/>
  <c r="AR241" i="55" s="1"/>
  <c r="AK241" i="55"/>
  <c r="AD241" i="55"/>
  <c r="AE241" i="55"/>
  <c r="AH241" i="55"/>
  <c r="AF241" i="55"/>
  <c r="AG241" i="55"/>
  <c r="AN241" i="55" s="1"/>
  <c r="Y243" i="47"/>
  <c r="R253" i="46"/>
  <c r="K244" i="58"/>
  <c r="A245" i="58"/>
  <c r="M244" i="58"/>
  <c r="Q244" i="58" s="1"/>
  <c r="X244" i="58"/>
  <c r="N244" i="58"/>
  <c r="R244" i="58" s="1"/>
  <c r="Z244" i="58"/>
  <c r="E244" i="58" s="1"/>
  <c r="F244" i="58" s="1"/>
  <c r="G244" i="58"/>
  <c r="U243" i="58"/>
  <c r="AA243" i="58" s="1"/>
  <c r="H244" i="58"/>
  <c r="J244" i="58"/>
  <c r="V244" i="58"/>
  <c r="W244" i="58" s="1"/>
  <c r="Y244" i="58" s="1"/>
  <c r="AY251" i="46"/>
  <c r="A248" i="54"/>
  <c r="K247" i="54"/>
  <c r="I247" i="54"/>
  <c r="J247" i="54" s="1"/>
  <c r="H246" i="54"/>
  <c r="N246" i="54" s="1"/>
  <c r="M247" i="54"/>
  <c r="E247" i="54" s="1"/>
  <c r="AD252" i="46"/>
  <c r="AE252" i="46"/>
  <c r="AF252" i="46"/>
  <c r="AH252" i="46"/>
  <c r="AC252" i="46"/>
  <c r="AR252" i="46" s="1"/>
  <c r="AG252" i="46"/>
  <c r="AI252" i="46"/>
  <c r="AJ252" i="46"/>
  <c r="AO252" i="46" s="1"/>
  <c r="AK252" i="46"/>
  <c r="AY241" i="47"/>
  <c r="AO241" i="47"/>
  <c r="AO240" i="55"/>
  <c r="AP240" i="55" s="1"/>
  <c r="AY241" i="58"/>
  <c r="AO241" i="58"/>
  <c r="N243" i="57"/>
  <c r="Z243" i="57"/>
  <c r="E243" i="57" s="1"/>
  <c r="G243" i="57"/>
  <c r="U242" i="57"/>
  <c r="AA242" i="57" s="1"/>
  <c r="H243" i="57"/>
  <c r="J243" i="57"/>
  <c r="V243" i="57"/>
  <c r="W243" i="57" s="1"/>
  <c r="Y243" i="57" s="1"/>
  <c r="M243" i="57"/>
  <c r="X243" i="57"/>
  <c r="K243" i="57"/>
  <c r="A244" i="57"/>
  <c r="AP239" i="57"/>
  <c r="AP241" i="58"/>
  <c r="U253" i="46"/>
  <c r="AA253" i="46" s="1"/>
  <c r="H254" i="46"/>
  <c r="J254" i="46"/>
  <c r="V254" i="46"/>
  <c r="W254" i="46" s="1"/>
  <c r="K254" i="46"/>
  <c r="A255" i="46"/>
  <c r="N254" i="46"/>
  <c r="X254" i="46"/>
  <c r="Z254" i="46"/>
  <c r="E254" i="46" s="1"/>
  <c r="G254" i="46"/>
  <c r="M254" i="46"/>
  <c r="R242" i="56"/>
  <c r="Q243" i="58"/>
  <c r="AO251" i="46"/>
  <c r="L246" i="54"/>
  <c r="F246" i="54" s="1"/>
  <c r="P246" i="54" s="1"/>
  <c r="AN240" i="55"/>
  <c r="Q242" i="55"/>
  <c r="I246" i="55"/>
  <c r="S245" i="55"/>
  <c r="F253" i="46"/>
  <c r="S246" i="47"/>
  <c r="I247" i="47"/>
  <c r="F242" i="56"/>
  <c r="D244" i="55"/>
  <c r="B245" i="55"/>
  <c r="S244" i="56"/>
  <c r="I245" i="56"/>
  <c r="I247" i="58"/>
  <c r="S246" i="58"/>
  <c r="AT240" i="55"/>
  <c r="AT241" i="58"/>
  <c r="AU241" i="58" s="1"/>
  <c r="AW241" i="58" s="1"/>
  <c r="D247" i="56"/>
  <c r="B248" i="56"/>
  <c r="F243" i="47"/>
  <c r="R242" i="57"/>
  <c r="D244" i="46"/>
  <c r="B245" i="46"/>
  <c r="AP240" i="56"/>
  <c r="AW240" i="56" s="1"/>
  <c r="AT241" i="47"/>
  <c r="AU241" i="47" s="1"/>
  <c r="AW241" i="47" s="1"/>
  <c r="AH242" i="55"/>
  <c r="AI242" i="55"/>
  <c r="AT242" i="55" s="1"/>
  <c r="AJ242" i="55"/>
  <c r="AO242" i="55" s="1"/>
  <c r="AC242" i="55"/>
  <c r="AR242" i="55" s="1"/>
  <c r="AK242" i="55"/>
  <c r="AD242" i="55"/>
  <c r="AG242" i="55"/>
  <c r="AE242" i="55"/>
  <c r="AF242" i="55"/>
  <c r="AS242" i="55" s="1"/>
  <c r="AP240" i="57"/>
  <c r="AW240" i="55" l="1"/>
  <c r="D245" i="55"/>
  <c r="B246" i="55"/>
  <c r="AG243" i="55"/>
  <c r="AH243" i="55"/>
  <c r="AI243" i="55"/>
  <c r="AJ243" i="55"/>
  <c r="AO243" i="55" s="1"/>
  <c r="AC243" i="55"/>
  <c r="AK243" i="55"/>
  <c r="AF243" i="55"/>
  <c r="AD243" i="55"/>
  <c r="AE243" i="55"/>
  <c r="AY243" i="58"/>
  <c r="AO243" i="58"/>
  <c r="S245" i="56"/>
  <c r="I246" i="56"/>
  <c r="Q254" i="46"/>
  <c r="Q243" i="57"/>
  <c r="AN252" i="46"/>
  <c r="L247" i="54"/>
  <c r="F247" i="54" s="1"/>
  <c r="P247" i="54" s="1"/>
  <c r="AU242" i="47"/>
  <c r="R243" i="56"/>
  <c r="AM243" i="58"/>
  <c r="B246" i="54"/>
  <c r="D245" i="54"/>
  <c r="AS241" i="57"/>
  <c r="D248" i="56"/>
  <c r="B249" i="56"/>
  <c r="AF244" i="58"/>
  <c r="AG244" i="58"/>
  <c r="AH244" i="58"/>
  <c r="AN244" i="58" s="1"/>
  <c r="AI244" i="58"/>
  <c r="AJ244" i="58"/>
  <c r="AT244" i="58" s="1"/>
  <c r="AC244" i="58"/>
  <c r="AK244" i="58"/>
  <c r="AD244" i="58"/>
  <c r="AR244" i="58" s="1"/>
  <c r="AE244" i="58"/>
  <c r="AM244" i="58" s="1"/>
  <c r="AN242" i="55"/>
  <c r="AS252" i="46"/>
  <c r="AU252" i="46" s="1"/>
  <c r="AW252" i="46" s="1"/>
  <c r="AM242" i="47"/>
  <c r="AP251" i="46"/>
  <c r="S245" i="57"/>
  <c r="I246" i="57"/>
  <c r="G244" i="56"/>
  <c r="U243" i="56"/>
  <c r="AA243" i="56" s="1"/>
  <c r="H244" i="56"/>
  <c r="J244" i="56"/>
  <c r="V244" i="56"/>
  <c r="W244" i="56" s="1"/>
  <c r="K244" i="56"/>
  <c r="A245" i="56"/>
  <c r="N244" i="56"/>
  <c r="R244" i="56" s="1"/>
  <c r="M244" i="56"/>
  <c r="Q244" i="56" s="1"/>
  <c r="X244" i="56"/>
  <c r="Z244" i="56"/>
  <c r="E244" i="56" s="1"/>
  <c r="J245" i="47"/>
  <c r="V245" i="47"/>
  <c r="W245" i="47" s="1"/>
  <c r="N245" i="47"/>
  <c r="U244" i="47"/>
  <c r="AA244" i="47" s="1"/>
  <c r="H245" i="47"/>
  <c r="G245" i="47"/>
  <c r="X245" i="47"/>
  <c r="K245" i="47"/>
  <c r="M245" i="47"/>
  <c r="Q245" i="47" s="1"/>
  <c r="Z245" i="47"/>
  <c r="E245" i="47" s="1"/>
  <c r="A246" i="47"/>
  <c r="AS241" i="56"/>
  <c r="AU241" i="56" s="1"/>
  <c r="AW241" i="56" s="1"/>
  <c r="AY242" i="58"/>
  <c r="AO242" i="58"/>
  <c r="AF244" i="47"/>
  <c r="AI244" i="47"/>
  <c r="AD244" i="47"/>
  <c r="AR244" i="47" s="1"/>
  <c r="AE244" i="47"/>
  <c r="AM244" i="47" s="1"/>
  <c r="AG244" i="47"/>
  <c r="AS244" i="47" s="1"/>
  <c r="AH244" i="47"/>
  <c r="AJ244" i="47"/>
  <c r="AT244" i="47" s="1"/>
  <c r="AC244" i="47"/>
  <c r="AK244" i="47"/>
  <c r="AM242" i="55"/>
  <c r="AP242" i="55" s="1"/>
  <c r="AC242" i="56"/>
  <c r="AK242" i="56"/>
  <c r="AY242" i="56" s="1"/>
  <c r="AD242" i="56"/>
  <c r="AM242" i="56" s="1"/>
  <c r="AE242" i="56"/>
  <c r="AF242" i="56"/>
  <c r="AS242" i="56" s="1"/>
  <c r="AG242" i="56"/>
  <c r="AH242" i="56"/>
  <c r="AJ242" i="56"/>
  <c r="AI242" i="56"/>
  <c r="AT242" i="56" s="1"/>
  <c r="Q243" i="55"/>
  <c r="AW251" i="46"/>
  <c r="AY241" i="57"/>
  <c r="AO241" i="57"/>
  <c r="I247" i="55"/>
  <c r="S246" i="55"/>
  <c r="Q243" i="56"/>
  <c r="D245" i="46"/>
  <c r="B246" i="46"/>
  <c r="R254" i="46"/>
  <c r="AY242" i="55"/>
  <c r="S247" i="47"/>
  <c r="I248" i="47"/>
  <c r="U254" i="46"/>
  <c r="AA254" i="46" s="1"/>
  <c r="H255" i="46"/>
  <c r="J255" i="46"/>
  <c r="V255" i="46"/>
  <c r="W255" i="46" s="1"/>
  <c r="Y255" i="46" s="1"/>
  <c r="K255" i="46"/>
  <c r="A256" i="46"/>
  <c r="N255" i="46"/>
  <c r="M255" i="46"/>
  <c r="X255" i="46"/>
  <c r="Z255" i="46"/>
  <c r="E255" i="46" s="1"/>
  <c r="G255" i="46"/>
  <c r="M244" i="57"/>
  <c r="Q244" i="57" s="1"/>
  <c r="X244" i="57"/>
  <c r="N244" i="57"/>
  <c r="R244" i="57" s="1"/>
  <c r="Z244" i="57"/>
  <c r="E244" i="57" s="1"/>
  <c r="G244" i="57"/>
  <c r="U243" i="57"/>
  <c r="AA243" i="57" s="1"/>
  <c r="H244" i="57"/>
  <c r="V244" i="57"/>
  <c r="W244" i="57" s="1"/>
  <c r="Y244" i="57" s="1"/>
  <c r="J244" i="57"/>
  <c r="K244" i="57"/>
  <c r="A245" i="57"/>
  <c r="AY252" i="46"/>
  <c r="AM252" i="46"/>
  <c r="AP252" i="46" s="1"/>
  <c r="J245" i="58"/>
  <c r="V245" i="58"/>
  <c r="W245" i="58" s="1"/>
  <c r="K245" i="58"/>
  <c r="A246" i="58"/>
  <c r="M245" i="58"/>
  <c r="Q245" i="58" s="1"/>
  <c r="X245" i="58"/>
  <c r="N245" i="58"/>
  <c r="Z245" i="58"/>
  <c r="E245" i="58" s="1"/>
  <c r="G245" i="58"/>
  <c r="U244" i="58"/>
  <c r="AA244" i="58" s="1"/>
  <c r="H245" i="58"/>
  <c r="AM241" i="55"/>
  <c r="AP241" i="55" s="1"/>
  <c r="K244" i="55"/>
  <c r="A245" i="55"/>
  <c r="M244" i="55"/>
  <c r="X244" i="55"/>
  <c r="N244" i="55"/>
  <c r="G244" i="55"/>
  <c r="J244" i="55"/>
  <c r="V244" i="55"/>
  <c r="W244" i="55" s="1"/>
  <c r="Y244" i="55" s="1"/>
  <c r="U243" i="55"/>
  <c r="AA243" i="55" s="1"/>
  <c r="H244" i="55"/>
  <c r="Z244" i="55"/>
  <c r="E244" i="55" s="1"/>
  <c r="AO242" i="47"/>
  <c r="AY242" i="47"/>
  <c r="AI242" i="57"/>
  <c r="AJ242" i="57"/>
  <c r="AT242" i="57" s="1"/>
  <c r="AC242" i="57"/>
  <c r="AK242" i="57"/>
  <c r="AD242" i="57"/>
  <c r="AE242" i="57"/>
  <c r="AF242" i="57"/>
  <c r="AG242" i="57"/>
  <c r="AS242" i="57" s="1"/>
  <c r="AH242" i="57"/>
  <c r="Y243" i="56"/>
  <c r="F243" i="56" s="1"/>
  <c r="AM241" i="56"/>
  <c r="AP241" i="56" s="1"/>
  <c r="AN241" i="56"/>
  <c r="F243" i="57"/>
  <c r="AY241" i="55"/>
  <c r="AN243" i="58"/>
  <c r="AY241" i="56"/>
  <c r="AN241" i="57"/>
  <c r="AP241" i="57" s="1"/>
  <c r="AT241" i="57"/>
  <c r="AU241" i="57" s="1"/>
  <c r="AW241" i="57" s="1"/>
  <c r="I248" i="54"/>
  <c r="J248" i="54" s="1"/>
  <c r="L248" i="54" s="1"/>
  <c r="H247" i="54"/>
  <c r="N247" i="54" s="1"/>
  <c r="K248" i="54"/>
  <c r="A249" i="54"/>
  <c r="M248" i="54"/>
  <c r="E248" i="54" s="1"/>
  <c r="AS241" i="55"/>
  <c r="AU242" i="55"/>
  <c r="AW242" i="55" s="1"/>
  <c r="S247" i="58"/>
  <c r="I248" i="58"/>
  <c r="AG243" i="47"/>
  <c r="AJ243" i="47"/>
  <c r="AE243" i="47"/>
  <c r="AM243" i="47" s="1"/>
  <c r="AC243" i="47"/>
  <c r="AD243" i="47"/>
  <c r="AH243" i="47"/>
  <c r="AN243" i="47" s="1"/>
  <c r="AI243" i="47"/>
  <c r="AK243" i="47"/>
  <c r="AF243" i="47"/>
  <c r="AD253" i="46"/>
  <c r="AE253" i="46"/>
  <c r="AF253" i="46"/>
  <c r="AH253" i="46"/>
  <c r="AG253" i="46"/>
  <c r="AN253" i="46" s="1"/>
  <c r="AI253" i="46"/>
  <c r="AT253" i="46" s="1"/>
  <c r="AJ253" i="46"/>
  <c r="AK253" i="46"/>
  <c r="AY253" i="46" s="1"/>
  <c r="AC253" i="46"/>
  <c r="AR253" i="46" s="1"/>
  <c r="Y254" i="46"/>
  <c r="F254" i="46" s="1"/>
  <c r="R243" i="57"/>
  <c r="AT252" i="46"/>
  <c r="AU241" i="55"/>
  <c r="AN242" i="47"/>
  <c r="AS243" i="58"/>
  <c r="AU243" i="58" s="1"/>
  <c r="R244" i="47"/>
  <c r="AN242" i="58"/>
  <c r="AP242" i="58" s="1"/>
  <c r="AW242" i="58" s="1"/>
  <c r="AJ243" i="56" l="1"/>
  <c r="AO243" i="56" s="1"/>
  <c r="AC243" i="56"/>
  <c r="AK243" i="56"/>
  <c r="AD243" i="56"/>
  <c r="AE243" i="56"/>
  <c r="AF243" i="56"/>
  <c r="AS243" i="56" s="1"/>
  <c r="AG243" i="56"/>
  <c r="AI243" i="56"/>
  <c r="AT243" i="56" s="1"/>
  <c r="AH243" i="56"/>
  <c r="AD254" i="46"/>
  <c r="AM254" i="46" s="1"/>
  <c r="AE254" i="46"/>
  <c r="AF254" i="46"/>
  <c r="AS254" i="46" s="1"/>
  <c r="AH254" i="46"/>
  <c r="AC254" i="46"/>
  <c r="AR254" i="46" s="1"/>
  <c r="AU254" i="46" s="1"/>
  <c r="AG254" i="46"/>
  <c r="AI254" i="46"/>
  <c r="AT254" i="46" s="1"/>
  <c r="AJ254" i="46"/>
  <c r="AO254" i="46" s="1"/>
  <c r="AK254" i="46"/>
  <c r="AW241" i="55"/>
  <c r="AS243" i="47"/>
  <c r="AO253" i="46"/>
  <c r="AY243" i="47"/>
  <c r="AO243" i="47"/>
  <c r="S248" i="58"/>
  <c r="I249" i="58"/>
  <c r="AY242" i="57"/>
  <c r="AO242" i="57"/>
  <c r="AN244" i="47"/>
  <c r="AS244" i="58"/>
  <c r="AU244" i="58" s="1"/>
  <c r="AT243" i="55"/>
  <c r="AN243" i="55"/>
  <c r="AR243" i="47"/>
  <c r="AN242" i="57"/>
  <c r="Y245" i="58"/>
  <c r="F255" i="46"/>
  <c r="AR242" i="56"/>
  <c r="AU242" i="56" s="1"/>
  <c r="AU244" i="47"/>
  <c r="AW244" i="47" s="1"/>
  <c r="M246" i="47"/>
  <c r="X246" i="47"/>
  <c r="G246" i="47"/>
  <c r="V246" i="47"/>
  <c r="W246" i="47" s="1"/>
  <c r="A247" i="47"/>
  <c r="H246" i="47"/>
  <c r="J246" i="47"/>
  <c r="Z246" i="47"/>
  <c r="E246" i="47" s="1"/>
  <c r="K246" i="47"/>
  <c r="N246" i="47"/>
  <c r="R246" i="47" s="1"/>
  <c r="U245" i="47"/>
  <c r="AA245" i="47" s="1"/>
  <c r="R245" i="47"/>
  <c r="AO244" i="58"/>
  <c r="AP244" i="58" s="1"/>
  <c r="AY244" i="58"/>
  <c r="AM243" i="55"/>
  <c r="AP243" i="55" s="1"/>
  <c r="D246" i="55"/>
  <c r="B247" i="55"/>
  <c r="I247" i="57"/>
  <c r="S246" i="57"/>
  <c r="N245" i="56"/>
  <c r="G245" i="56"/>
  <c r="U244" i="56"/>
  <c r="AA244" i="56" s="1"/>
  <c r="H245" i="56"/>
  <c r="J245" i="56"/>
  <c r="V245" i="56"/>
  <c r="W245" i="56" s="1"/>
  <c r="Y245" i="56" s="1"/>
  <c r="M245" i="56"/>
  <c r="Q245" i="56" s="1"/>
  <c r="X245" i="56"/>
  <c r="K245" i="56"/>
  <c r="A246" i="56"/>
  <c r="Z245" i="56"/>
  <c r="E245" i="56" s="1"/>
  <c r="F245" i="56" s="1"/>
  <c r="AS253" i="46"/>
  <c r="AU253" i="46" s="1"/>
  <c r="F248" i="54"/>
  <c r="P248" i="54" s="1"/>
  <c r="R244" i="55"/>
  <c r="AO242" i="56"/>
  <c r="AP242" i="56" s="1"/>
  <c r="Y245" i="47"/>
  <c r="F245" i="47" s="1"/>
  <c r="Y244" i="56"/>
  <c r="AP242" i="47"/>
  <c r="AW242" i="47" s="1"/>
  <c r="AS243" i="55"/>
  <c r="AP243" i="47"/>
  <c r="K249" i="54"/>
  <c r="A250" i="54"/>
  <c r="H248" i="54"/>
  <c r="N248" i="54" s="1"/>
  <c r="I249" i="54"/>
  <c r="J249" i="54" s="1"/>
  <c r="M249" i="54"/>
  <c r="E249" i="54" s="1"/>
  <c r="F245" i="58"/>
  <c r="Q255" i="46"/>
  <c r="I249" i="47"/>
  <c r="S248" i="47"/>
  <c r="AO244" i="47"/>
  <c r="AY244" i="47"/>
  <c r="AY243" i="55"/>
  <c r="AP244" i="47"/>
  <c r="D249" i="56"/>
  <c r="B250" i="56"/>
  <c r="AM253" i="46"/>
  <c r="AT243" i="47"/>
  <c r="AM242" i="57"/>
  <c r="AP242" i="57" s="1"/>
  <c r="F244" i="55"/>
  <c r="Q244" i="55"/>
  <c r="R245" i="58"/>
  <c r="F244" i="57"/>
  <c r="R255" i="46"/>
  <c r="S247" i="55"/>
  <c r="I248" i="55"/>
  <c r="AN242" i="56"/>
  <c r="F244" i="56"/>
  <c r="D246" i="54"/>
  <c r="B247" i="54"/>
  <c r="S246" i="56"/>
  <c r="I247" i="56"/>
  <c r="AR243" i="55"/>
  <c r="J246" i="58"/>
  <c r="V246" i="58"/>
  <c r="W246" i="58" s="1"/>
  <c r="K246" i="58"/>
  <c r="A247" i="58"/>
  <c r="M246" i="58"/>
  <c r="Q246" i="58" s="1"/>
  <c r="X246" i="58"/>
  <c r="N246" i="58"/>
  <c r="R246" i="58" s="1"/>
  <c r="Z246" i="58"/>
  <c r="E246" i="58" s="1"/>
  <c r="G246" i="58"/>
  <c r="U245" i="58"/>
  <c r="AA245" i="58" s="1"/>
  <c r="H246" i="58"/>
  <c r="D246" i="46"/>
  <c r="B247" i="46"/>
  <c r="AH243" i="57"/>
  <c r="AI243" i="57"/>
  <c r="AJ243" i="57"/>
  <c r="AC243" i="57"/>
  <c r="AK243" i="57"/>
  <c r="AD243" i="57"/>
  <c r="AR243" i="57" s="1"/>
  <c r="AE243" i="57"/>
  <c r="AM243" i="57" s="1"/>
  <c r="AF243" i="57"/>
  <c r="AG243" i="57"/>
  <c r="AS243" i="57" s="1"/>
  <c r="AR242" i="57"/>
  <c r="AU242" i="57" s="1"/>
  <c r="AW242" i="57" s="1"/>
  <c r="J245" i="55"/>
  <c r="V245" i="55"/>
  <c r="W245" i="55" s="1"/>
  <c r="K245" i="55"/>
  <c r="A246" i="55"/>
  <c r="M245" i="55"/>
  <c r="Q245" i="55" s="1"/>
  <c r="X245" i="55"/>
  <c r="N245" i="55"/>
  <c r="R245" i="55" s="1"/>
  <c r="G245" i="55"/>
  <c r="U244" i="55"/>
  <c r="AA244" i="55" s="1"/>
  <c r="H245" i="55"/>
  <c r="Z245" i="55"/>
  <c r="E245" i="55" s="1"/>
  <c r="K245" i="57"/>
  <c r="A246" i="57"/>
  <c r="M245" i="57"/>
  <c r="X245" i="57"/>
  <c r="N245" i="57"/>
  <c r="Z245" i="57"/>
  <c r="E245" i="57" s="1"/>
  <c r="G245" i="57"/>
  <c r="U244" i="57"/>
  <c r="AA244" i="57" s="1"/>
  <c r="H245" i="57"/>
  <c r="J245" i="57"/>
  <c r="V245" i="57"/>
  <c r="W245" i="57" s="1"/>
  <c r="U255" i="46"/>
  <c r="AA255" i="46" s="1"/>
  <c r="H256" i="46"/>
  <c r="J256" i="46"/>
  <c r="V256" i="46"/>
  <c r="W256" i="46" s="1"/>
  <c r="K256" i="46"/>
  <c r="A257" i="46"/>
  <c r="N256" i="46"/>
  <c r="R256" i="46" s="1"/>
  <c r="X256" i="46"/>
  <c r="Z256" i="46"/>
  <c r="E256" i="46" s="1"/>
  <c r="G256" i="46"/>
  <c r="M256" i="46"/>
  <c r="AP243" i="58"/>
  <c r="AW243" i="58" s="1"/>
  <c r="AE245" i="47" l="1"/>
  <c r="AH245" i="47"/>
  <c r="AC245" i="47"/>
  <c r="AK245" i="47"/>
  <c r="AJ245" i="47"/>
  <c r="AT245" i="47" s="1"/>
  <c r="AD245" i="47"/>
  <c r="AR245" i="47" s="1"/>
  <c r="AF245" i="47"/>
  <c r="AI245" i="47"/>
  <c r="AG245" i="47"/>
  <c r="AW244" i="58"/>
  <c r="AE245" i="58"/>
  <c r="AF245" i="58"/>
  <c r="AG245" i="58"/>
  <c r="AS245" i="58" s="1"/>
  <c r="AH245" i="58"/>
  <c r="AI245" i="58"/>
  <c r="AJ245" i="58"/>
  <c r="AT245" i="58" s="1"/>
  <c r="AC245" i="58"/>
  <c r="AK245" i="58"/>
  <c r="AD245" i="58"/>
  <c r="AR245" i="58" s="1"/>
  <c r="AW254" i="46"/>
  <c r="J246" i="55"/>
  <c r="V246" i="55"/>
  <c r="W246" i="55" s="1"/>
  <c r="K246" i="55"/>
  <c r="A247" i="55"/>
  <c r="M246" i="55"/>
  <c r="X246" i="55"/>
  <c r="N246" i="55"/>
  <c r="U245" i="55"/>
  <c r="AA245" i="55" s="1"/>
  <c r="H246" i="55"/>
  <c r="G246" i="55"/>
  <c r="Z246" i="55"/>
  <c r="E246" i="55" s="1"/>
  <c r="AN243" i="57"/>
  <c r="AP243" i="57" s="1"/>
  <c r="Y245" i="57"/>
  <c r="Q245" i="57"/>
  <c r="AG244" i="57"/>
  <c r="AS244" i="57" s="1"/>
  <c r="AH244" i="57"/>
  <c r="AN244" i="57" s="1"/>
  <c r="AI244" i="57"/>
  <c r="AJ244" i="57"/>
  <c r="AT244" i="57" s="1"/>
  <c r="AC244" i="57"/>
  <c r="AK244" i="57"/>
  <c r="AD244" i="57"/>
  <c r="AE244" i="57"/>
  <c r="AM244" i="57" s="1"/>
  <c r="AF244" i="57"/>
  <c r="D250" i="56"/>
  <c r="B251" i="56"/>
  <c r="D247" i="55"/>
  <c r="B248" i="55"/>
  <c r="Q246" i="47"/>
  <c r="AN254" i="46"/>
  <c r="AN243" i="56"/>
  <c r="B248" i="54"/>
  <c r="D247" i="54"/>
  <c r="AY243" i="57"/>
  <c r="AO243" i="57"/>
  <c r="AI244" i="56"/>
  <c r="AT244" i="56" s="1"/>
  <c r="AJ244" i="56"/>
  <c r="AC244" i="56"/>
  <c r="AK244" i="56"/>
  <c r="AY244" i="56" s="1"/>
  <c r="AD244" i="56"/>
  <c r="AM244" i="56" s="1"/>
  <c r="AE244" i="56"/>
  <c r="AF244" i="56"/>
  <c r="AS244" i="56" s="1"/>
  <c r="AH244" i="56"/>
  <c r="AG244" i="56"/>
  <c r="AF244" i="55"/>
  <c r="AG244" i="55"/>
  <c r="AH244" i="55"/>
  <c r="AI244" i="55"/>
  <c r="AT244" i="55" s="1"/>
  <c r="AJ244" i="55"/>
  <c r="AE244" i="55"/>
  <c r="AC244" i="55"/>
  <c r="AR244" i="55" s="1"/>
  <c r="AK244" i="55"/>
  <c r="AD244" i="55"/>
  <c r="L249" i="54"/>
  <c r="M246" i="56"/>
  <c r="X246" i="56"/>
  <c r="N246" i="56"/>
  <c r="G246" i="56"/>
  <c r="U245" i="56"/>
  <c r="AA245" i="56" s="1"/>
  <c r="H246" i="56"/>
  <c r="K246" i="56"/>
  <c r="A247" i="56"/>
  <c r="J246" i="56"/>
  <c r="V246" i="56"/>
  <c r="W246" i="56" s="1"/>
  <c r="Z246" i="56"/>
  <c r="E246" i="56" s="1"/>
  <c r="AD255" i="46"/>
  <c r="AM255" i="46" s="1"/>
  <c r="AE255" i="46"/>
  <c r="AF255" i="46"/>
  <c r="AH255" i="46"/>
  <c r="AG255" i="46"/>
  <c r="AN255" i="46" s="1"/>
  <c r="AI255" i="46"/>
  <c r="AJ255" i="46"/>
  <c r="AO255" i="46" s="1"/>
  <c r="AK255" i="46"/>
  <c r="AY255" i="46" s="1"/>
  <c r="AC255" i="46"/>
  <c r="AR255" i="46" s="1"/>
  <c r="AM243" i="56"/>
  <c r="AP243" i="56" s="1"/>
  <c r="U256" i="46"/>
  <c r="AA256" i="46" s="1"/>
  <c r="H257" i="46"/>
  <c r="J257" i="46"/>
  <c r="V257" i="46"/>
  <c r="W257" i="46" s="1"/>
  <c r="Y257" i="46" s="1"/>
  <c r="K257" i="46"/>
  <c r="A258" i="46"/>
  <c r="N257" i="46"/>
  <c r="M257" i="46"/>
  <c r="X257" i="46"/>
  <c r="Z257" i="46"/>
  <c r="E257" i="46" s="1"/>
  <c r="G257" i="46"/>
  <c r="AH245" i="56"/>
  <c r="AI245" i="56"/>
  <c r="AT245" i="56" s="1"/>
  <c r="AJ245" i="56"/>
  <c r="AC245" i="56"/>
  <c r="AR245" i="56" s="1"/>
  <c r="AK245" i="56"/>
  <c r="AD245" i="56"/>
  <c r="AM245" i="56" s="1"/>
  <c r="AE245" i="56"/>
  <c r="AG245" i="56"/>
  <c r="AF245" i="56"/>
  <c r="AS245" i="56" s="1"/>
  <c r="AW242" i="56"/>
  <c r="Y256" i="46"/>
  <c r="F256" i="46" s="1"/>
  <c r="Y245" i="55"/>
  <c r="F245" i="55" s="1"/>
  <c r="Y246" i="58"/>
  <c r="R245" i="56"/>
  <c r="U246" i="47"/>
  <c r="AA246" i="47" s="1"/>
  <c r="H247" i="47"/>
  <c r="K247" i="47"/>
  <c r="A248" i="47"/>
  <c r="Z247" i="47"/>
  <c r="E247" i="47" s="1"/>
  <c r="N247" i="47"/>
  <c r="V247" i="47"/>
  <c r="W247" i="47" s="1"/>
  <c r="G247" i="47"/>
  <c r="X247" i="47"/>
  <c r="J247" i="47"/>
  <c r="M247" i="47"/>
  <c r="Q247" i="47" s="1"/>
  <c r="AY243" i="56"/>
  <c r="J246" i="57"/>
  <c r="V246" i="57"/>
  <c r="W246" i="57" s="1"/>
  <c r="K246" i="57"/>
  <c r="A247" i="57"/>
  <c r="M246" i="57"/>
  <c r="X246" i="57"/>
  <c r="N246" i="57"/>
  <c r="R246" i="57" s="1"/>
  <c r="Z246" i="57"/>
  <c r="E246" i="57" s="1"/>
  <c r="G246" i="57"/>
  <c r="U245" i="57"/>
  <c r="AA245" i="57" s="1"/>
  <c r="H246" i="57"/>
  <c r="D247" i="46"/>
  <c r="B248" i="46"/>
  <c r="F249" i="54"/>
  <c r="P249" i="54" s="1"/>
  <c r="Q256" i="46"/>
  <c r="F245" i="57"/>
  <c r="AT243" i="57"/>
  <c r="AU243" i="57" s="1"/>
  <c r="AW243" i="57" s="1"/>
  <c r="S248" i="55"/>
  <c r="I249" i="55"/>
  <c r="I250" i="54"/>
  <c r="J250" i="54" s="1"/>
  <c r="M250" i="54"/>
  <c r="E250" i="54" s="1"/>
  <c r="K250" i="54"/>
  <c r="A251" i="54"/>
  <c r="H249" i="54"/>
  <c r="N249" i="54" s="1"/>
  <c r="Y246" i="47"/>
  <c r="F246" i="47" s="1"/>
  <c r="S249" i="58"/>
  <c r="I250" i="58"/>
  <c r="AY254" i="46"/>
  <c r="AP254" i="46"/>
  <c r="AR243" i="56"/>
  <c r="AU243" i="56" s="1"/>
  <c r="AW243" i="56" s="1"/>
  <c r="F246" i="58"/>
  <c r="AU243" i="55"/>
  <c r="AW243" i="55" s="1"/>
  <c r="AP253" i="46"/>
  <c r="AW253" i="46" s="1"/>
  <c r="I248" i="57"/>
  <c r="S247" i="57"/>
  <c r="AU243" i="47"/>
  <c r="AW243" i="47" s="1"/>
  <c r="U246" i="58"/>
  <c r="AA246" i="58" s="1"/>
  <c r="H247" i="58"/>
  <c r="J247" i="58"/>
  <c r="V247" i="58"/>
  <c r="W247" i="58" s="1"/>
  <c r="Y247" i="58" s="1"/>
  <c r="K247" i="58"/>
  <c r="A248" i="58"/>
  <c r="M247" i="58"/>
  <c r="X247" i="58"/>
  <c r="N247" i="58"/>
  <c r="Z247" i="58"/>
  <c r="E247" i="58" s="1"/>
  <c r="F247" i="58" s="1"/>
  <c r="G247" i="58"/>
  <c r="R245" i="57"/>
  <c r="S247" i="56"/>
  <c r="I248" i="56"/>
  <c r="S249" i="47"/>
  <c r="I250" i="47"/>
  <c r="AE245" i="55" l="1"/>
  <c r="AF245" i="55"/>
  <c r="AS245" i="55" s="1"/>
  <c r="AG245" i="55"/>
  <c r="AH245" i="55"/>
  <c r="AI245" i="55"/>
  <c r="AD245" i="55"/>
  <c r="AM245" i="55" s="1"/>
  <c r="AJ245" i="55"/>
  <c r="AO245" i="55" s="1"/>
  <c r="AK245" i="55"/>
  <c r="AC245" i="55"/>
  <c r="AD246" i="47"/>
  <c r="AG246" i="47"/>
  <c r="AJ246" i="47"/>
  <c r="AH246" i="47"/>
  <c r="AN246" i="47" s="1"/>
  <c r="AI246" i="47"/>
  <c r="AC246" i="47"/>
  <c r="AF246" i="47"/>
  <c r="AK246" i="47"/>
  <c r="AE246" i="47"/>
  <c r="AM246" i="47" s="1"/>
  <c r="AD256" i="46"/>
  <c r="AE256" i="46"/>
  <c r="AF256" i="46"/>
  <c r="AS256" i="46" s="1"/>
  <c r="AH256" i="46"/>
  <c r="AC256" i="46"/>
  <c r="AR256" i="46" s="1"/>
  <c r="AG256" i="46"/>
  <c r="AI256" i="46"/>
  <c r="AJ256" i="46"/>
  <c r="AO256" i="46" s="1"/>
  <c r="AK256" i="46"/>
  <c r="AC247" i="58"/>
  <c r="AK247" i="58"/>
  <c r="AD247" i="58"/>
  <c r="AR247" i="58" s="1"/>
  <c r="AE247" i="58"/>
  <c r="AM247" i="58" s="1"/>
  <c r="AF247" i="58"/>
  <c r="AG247" i="58"/>
  <c r="AS247" i="58" s="1"/>
  <c r="AH247" i="58"/>
  <c r="AN247" i="58" s="1"/>
  <c r="AI247" i="58"/>
  <c r="AJ247" i="58"/>
  <c r="AD246" i="58"/>
  <c r="AE246" i="58"/>
  <c r="AM246" i="58" s="1"/>
  <c r="AF246" i="58"/>
  <c r="AG246" i="58"/>
  <c r="AH246" i="58"/>
  <c r="AN246" i="58" s="1"/>
  <c r="AI246" i="58"/>
  <c r="AJ246" i="58"/>
  <c r="AK246" i="58"/>
  <c r="AC246" i="58"/>
  <c r="AP244" i="56"/>
  <c r="AF245" i="57"/>
  <c r="AG245" i="57"/>
  <c r="AH245" i="57"/>
  <c r="AN245" i="57" s="1"/>
  <c r="AI245" i="57"/>
  <c r="AJ245" i="57"/>
  <c r="AC245" i="57"/>
  <c r="AK245" i="57"/>
  <c r="AE245" i="57"/>
  <c r="AD245" i="57"/>
  <c r="AR245" i="57" s="1"/>
  <c r="G248" i="47"/>
  <c r="J248" i="47"/>
  <c r="V248" i="47"/>
  <c r="W248" i="47" s="1"/>
  <c r="N248" i="47"/>
  <c r="K248" i="47"/>
  <c r="Z248" i="47"/>
  <c r="E248" i="47" s="1"/>
  <c r="M248" i="47"/>
  <c r="Q248" i="47" s="1"/>
  <c r="X248" i="47"/>
  <c r="A249" i="47"/>
  <c r="U247" i="47"/>
  <c r="AA247" i="47" s="1"/>
  <c r="H248" i="47"/>
  <c r="AO245" i="56"/>
  <c r="U257" i="46"/>
  <c r="AA257" i="46" s="1"/>
  <c r="H258" i="46"/>
  <c r="J258" i="46"/>
  <c r="V258" i="46"/>
  <c r="W258" i="46" s="1"/>
  <c r="K258" i="46"/>
  <c r="A259" i="46"/>
  <c r="N258" i="46"/>
  <c r="X258" i="46"/>
  <c r="Z258" i="46"/>
  <c r="E258" i="46" s="1"/>
  <c r="G258" i="46"/>
  <c r="M258" i="46"/>
  <c r="Q258" i="46" s="1"/>
  <c r="R246" i="56"/>
  <c r="AO244" i="55"/>
  <c r="D251" i="56"/>
  <c r="B252" i="56"/>
  <c r="Y246" i="55"/>
  <c r="AN245" i="58"/>
  <c r="A252" i="54"/>
  <c r="K251" i="54"/>
  <c r="I251" i="54"/>
  <c r="J251" i="54" s="1"/>
  <c r="L251" i="54" s="1"/>
  <c r="H250" i="54"/>
  <c r="N250" i="54" s="1"/>
  <c r="M251" i="54"/>
  <c r="E251" i="54" s="1"/>
  <c r="D248" i="46"/>
  <c r="B249" i="46"/>
  <c r="Q246" i="57"/>
  <c r="AN245" i="56"/>
  <c r="AP245" i="56" s="1"/>
  <c r="K247" i="56"/>
  <c r="A248" i="56"/>
  <c r="M247" i="56"/>
  <c r="X247" i="56"/>
  <c r="N247" i="56"/>
  <c r="G247" i="56"/>
  <c r="U246" i="56"/>
  <c r="AA246" i="56" s="1"/>
  <c r="H247" i="56"/>
  <c r="J247" i="56"/>
  <c r="V247" i="56"/>
  <c r="W247" i="56" s="1"/>
  <c r="Y247" i="56" s="1"/>
  <c r="Z247" i="56"/>
  <c r="E247" i="56" s="1"/>
  <c r="AN244" i="55"/>
  <c r="AR244" i="56"/>
  <c r="AU244" i="56" s="1"/>
  <c r="R246" i="55"/>
  <c r="AU245" i="58"/>
  <c r="AM245" i="58"/>
  <c r="Y246" i="56"/>
  <c r="F246" i="56" s="1"/>
  <c r="B249" i="54"/>
  <c r="D248" i="54"/>
  <c r="Q247" i="58"/>
  <c r="L250" i="54"/>
  <c r="F250" i="54" s="1"/>
  <c r="P250" i="54" s="1"/>
  <c r="J247" i="57"/>
  <c r="V247" i="57"/>
  <c r="W247" i="57" s="1"/>
  <c r="Y247" i="57" s="1"/>
  <c r="K247" i="57"/>
  <c r="A248" i="57"/>
  <c r="M247" i="57"/>
  <c r="X247" i="57"/>
  <c r="N247" i="57"/>
  <c r="R247" i="57" s="1"/>
  <c r="Z247" i="57"/>
  <c r="E247" i="57" s="1"/>
  <c r="F247" i="57" s="1"/>
  <c r="U246" i="57"/>
  <c r="AA246" i="57" s="1"/>
  <c r="H247" i="57"/>
  <c r="G247" i="57"/>
  <c r="F257" i="46"/>
  <c r="AM244" i="55"/>
  <c r="AP244" i="55" s="1"/>
  <c r="AS244" i="55"/>
  <c r="AO244" i="56"/>
  <c r="AR244" i="57"/>
  <c r="AU244" i="57" s="1"/>
  <c r="AY245" i="58"/>
  <c r="AO245" i="58"/>
  <c r="AY245" i="47"/>
  <c r="AO245" i="47"/>
  <c r="R247" i="58"/>
  <c r="S250" i="47"/>
  <c r="I251" i="47"/>
  <c r="I249" i="56"/>
  <c r="S248" i="56"/>
  <c r="G248" i="58"/>
  <c r="U247" i="58"/>
  <c r="AA247" i="58" s="1"/>
  <c r="H248" i="58"/>
  <c r="J248" i="58"/>
  <c r="V248" i="58"/>
  <c r="W248" i="58" s="1"/>
  <c r="Y248" i="58" s="1"/>
  <c r="K248" i="58"/>
  <c r="A249" i="58"/>
  <c r="M248" i="58"/>
  <c r="X248" i="58"/>
  <c r="N248" i="58"/>
  <c r="Z248" i="58"/>
  <c r="E248" i="58" s="1"/>
  <c r="S250" i="58"/>
  <c r="I251" i="58"/>
  <c r="S249" i="55"/>
  <c r="I250" i="55"/>
  <c r="Y247" i="47"/>
  <c r="AS255" i="46"/>
  <c r="AY244" i="55"/>
  <c r="AN244" i="56"/>
  <c r="AO244" i="57"/>
  <c r="AP244" i="57" s="1"/>
  <c r="AY244" i="57"/>
  <c r="Q246" i="55"/>
  <c r="AT255" i="46"/>
  <c r="S248" i="57"/>
  <c r="I249" i="57"/>
  <c r="Y246" i="57"/>
  <c r="F246" i="57" s="1"/>
  <c r="R247" i="47"/>
  <c r="AY245" i="56"/>
  <c r="Q257" i="46"/>
  <c r="AU244" i="55"/>
  <c r="AW244" i="55" s="1"/>
  <c r="D248" i="55"/>
  <c r="B249" i="55"/>
  <c r="U246" i="55"/>
  <c r="AA246" i="55" s="1"/>
  <c r="H247" i="55"/>
  <c r="J247" i="55"/>
  <c r="V247" i="55"/>
  <c r="W247" i="55" s="1"/>
  <c r="K247" i="55"/>
  <c r="A248" i="55"/>
  <c r="M247" i="55"/>
  <c r="X247" i="55"/>
  <c r="G247" i="55"/>
  <c r="N247" i="55"/>
  <c r="Z247" i="55"/>
  <c r="E247" i="55" s="1"/>
  <c r="AN245" i="47"/>
  <c r="Q246" i="56"/>
  <c r="F247" i="47"/>
  <c r="AU245" i="56"/>
  <c r="R257" i="46"/>
  <c r="AU255" i="46"/>
  <c r="AP255" i="46"/>
  <c r="F246" i="55"/>
  <c r="AS245" i="47"/>
  <c r="AU245" i="47" s="1"/>
  <c r="AW245" i="47" s="1"/>
  <c r="AM245" i="47"/>
  <c r="AP245" i="47" s="1"/>
  <c r="AE246" i="57" l="1"/>
  <c r="AF246" i="57"/>
  <c r="AG246" i="57"/>
  <c r="AH246" i="57"/>
  <c r="AN246" i="57" s="1"/>
  <c r="AI246" i="57"/>
  <c r="AJ246" i="57"/>
  <c r="AT246" i="57" s="1"/>
  <c r="AK246" i="57"/>
  <c r="AC246" i="57"/>
  <c r="AD246" i="57"/>
  <c r="AR246" i="57" s="1"/>
  <c r="AG246" i="56"/>
  <c r="AN246" i="56" s="1"/>
  <c r="AH246" i="56"/>
  <c r="AI246" i="56"/>
  <c r="AJ246" i="56"/>
  <c r="AC246" i="56"/>
  <c r="AR246" i="56" s="1"/>
  <c r="AK246" i="56"/>
  <c r="AY246" i="56" s="1"/>
  <c r="AD246" i="56"/>
  <c r="AF246" i="56"/>
  <c r="AS246" i="56" s="1"/>
  <c r="AE246" i="56"/>
  <c r="Z249" i="58"/>
  <c r="E249" i="58" s="1"/>
  <c r="G249" i="58"/>
  <c r="U248" i="58"/>
  <c r="AA248" i="58" s="1"/>
  <c r="H249" i="58"/>
  <c r="J249" i="58"/>
  <c r="V249" i="58"/>
  <c r="W249" i="58" s="1"/>
  <c r="K249" i="58"/>
  <c r="A250" i="58"/>
  <c r="M249" i="58"/>
  <c r="X249" i="58"/>
  <c r="N249" i="58"/>
  <c r="AW255" i="46"/>
  <c r="AW245" i="56"/>
  <c r="Q247" i="55"/>
  <c r="Q248" i="58"/>
  <c r="AP245" i="58"/>
  <c r="Y258" i="46"/>
  <c r="AS245" i="57"/>
  <c r="AS246" i="58"/>
  <c r="AN256" i="46"/>
  <c r="AY245" i="55"/>
  <c r="AC247" i="47"/>
  <c r="AK247" i="47"/>
  <c r="AF247" i="47"/>
  <c r="AI247" i="47"/>
  <c r="AE247" i="47"/>
  <c r="AM247" i="47" s="1"/>
  <c r="AG247" i="47"/>
  <c r="AS247" i="47" s="1"/>
  <c r="AJ247" i="47"/>
  <c r="AT247" i="47" s="1"/>
  <c r="AD247" i="47"/>
  <c r="AH247" i="47"/>
  <c r="I250" i="56"/>
  <c r="S249" i="56"/>
  <c r="D249" i="46"/>
  <c r="B250" i="46"/>
  <c r="F258" i="46"/>
  <c r="AO245" i="57"/>
  <c r="AY245" i="57"/>
  <c r="AR246" i="58"/>
  <c r="AY247" i="58"/>
  <c r="AO247" i="58"/>
  <c r="AT245" i="55"/>
  <c r="S250" i="55"/>
  <c r="I251" i="55"/>
  <c r="AW244" i="57"/>
  <c r="Y247" i="55"/>
  <c r="S251" i="58"/>
  <c r="I252" i="58"/>
  <c r="AD246" i="55"/>
  <c r="AE246" i="55"/>
  <c r="AF246" i="55"/>
  <c r="AG246" i="55"/>
  <c r="AN246" i="55" s="1"/>
  <c r="AH246" i="55"/>
  <c r="AC246" i="55"/>
  <c r="AK246" i="55"/>
  <c r="AI246" i="55"/>
  <c r="AJ246" i="55"/>
  <c r="AO246" i="55" s="1"/>
  <c r="F247" i="55"/>
  <c r="AW244" i="56"/>
  <c r="R247" i="56"/>
  <c r="B253" i="56"/>
  <c r="D252" i="56"/>
  <c r="R248" i="47"/>
  <c r="AY246" i="58"/>
  <c r="AO246" i="58"/>
  <c r="AP246" i="58" s="1"/>
  <c r="AT247" i="58"/>
  <c r="AU247" i="58" s="1"/>
  <c r="AW247" i="58" s="1"/>
  <c r="AT246" i="47"/>
  <c r="AD247" i="57"/>
  <c r="AR247" i="57" s="1"/>
  <c r="AE247" i="57"/>
  <c r="AF247" i="57"/>
  <c r="AG247" i="57"/>
  <c r="AS247" i="57" s="1"/>
  <c r="AH247" i="57"/>
  <c r="AN247" i="57" s="1"/>
  <c r="AI247" i="57"/>
  <c r="AC247" i="57"/>
  <c r="AJ247" i="57"/>
  <c r="AK247" i="57"/>
  <c r="R247" i="55"/>
  <c r="F248" i="58"/>
  <c r="Q247" i="57"/>
  <c r="F251" i="54"/>
  <c r="P251" i="54" s="1"/>
  <c r="R258" i="46"/>
  <c r="Y248" i="47"/>
  <c r="F248" i="47" s="1"/>
  <c r="AT245" i="57"/>
  <c r="AU245" i="57" s="1"/>
  <c r="AW245" i="57" s="1"/>
  <c r="AT246" i="58"/>
  <c r="AY256" i="46"/>
  <c r="AM256" i="46"/>
  <c r="AS246" i="47"/>
  <c r="AN245" i="55"/>
  <c r="AP245" i="55" s="1"/>
  <c r="AW245" i="58"/>
  <c r="AM245" i="57"/>
  <c r="AP245" i="57" s="1"/>
  <c r="S249" i="57"/>
  <c r="I250" i="57"/>
  <c r="R248" i="58"/>
  <c r="AD257" i="46"/>
  <c r="AE257" i="46"/>
  <c r="AF257" i="46"/>
  <c r="AS257" i="46" s="1"/>
  <c r="AH257" i="46"/>
  <c r="AG257" i="46"/>
  <c r="AI257" i="46"/>
  <c r="AT257" i="46" s="1"/>
  <c r="AJ257" i="46"/>
  <c r="AO257" i="46" s="1"/>
  <c r="AK257" i="46"/>
  <c r="AC257" i="46"/>
  <c r="AR257" i="46" s="1"/>
  <c r="U247" i="57"/>
  <c r="AA247" i="57" s="1"/>
  <c r="H248" i="57"/>
  <c r="J248" i="57"/>
  <c r="V248" i="57"/>
  <c r="W248" i="57" s="1"/>
  <c r="K248" i="57"/>
  <c r="A249" i="57"/>
  <c r="M248" i="57"/>
  <c r="X248" i="57"/>
  <c r="N248" i="57"/>
  <c r="Z248" i="57"/>
  <c r="E248" i="57" s="1"/>
  <c r="G248" i="57"/>
  <c r="B250" i="54"/>
  <c r="D249" i="54"/>
  <c r="F247" i="56"/>
  <c r="Q247" i="56"/>
  <c r="U258" i="46"/>
  <c r="AA258" i="46" s="1"/>
  <c r="H259" i="46"/>
  <c r="J259" i="46"/>
  <c r="V259" i="46"/>
  <c r="W259" i="46" s="1"/>
  <c r="Y259" i="46" s="1"/>
  <c r="K259" i="46"/>
  <c r="A260" i="46"/>
  <c r="N259" i="46"/>
  <c r="R259" i="46" s="1"/>
  <c r="M259" i="46"/>
  <c r="X259" i="46"/>
  <c r="Z259" i="46"/>
  <c r="E259" i="46" s="1"/>
  <c r="G259" i="46"/>
  <c r="AR246" i="47"/>
  <c r="G248" i="55"/>
  <c r="U247" i="55"/>
  <c r="AA247" i="55" s="1"/>
  <c r="H248" i="55"/>
  <c r="J248" i="55"/>
  <c r="V248" i="55"/>
  <c r="W248" i="55" s="1"/>
  <c r="K248" i="55"/>
  <c r="A249" i="55"/>
  <c r="M248" i="55"/>
  <c r="N248" i="55"/>
  <c r="X248" i="55"/>
  <c r="Z248" i="55"/>
  <c r="E248" i="55" s="1"/>
  <c r="M252" i="54"/>
  <c r="E252" i="54" s="1"/>
  <c r="H251" i="54"/>
  <c r="N251" i="54" s="1"/>
  <c r="K252" i="54"/>
  <c r="A253" i="54"/>
  <c r="I252" i="54"/>
  <c r="J252" i="54" s="1"/>
  <c r="AP247" i="58"/>
  <c r="I252" i="47"/>
  <c r="S251" i="47"/>
  <c r="D249" i="55"/>
  <c r="B250" i="55"/>
  <c r="J248" i="56"/>
  <c r="V248" i="56"/>
  <c r="W248" i="56" s="1"/>
  <c r="K248" i="56"/>
  <c r="A249" i="56"/>
  <c r="M248" i="56"/>
  <c r="X248" i="56"/>
  <c r="N248" i="56"/>
  <c r="G248" i="56"/>
  <c r="H248" i="56"/>
  <c r="U247" i="56"/>
  <c r="AA247" i="56" s="1"/>
  <c r="Z248" i="56"/>
  <c r="E248" i="56" s="1"/>
  <c r="H249" i="47"/>
  <c r="K249" i="47"/>
  <c r="A250" i="47"/>
  <c r="U248" i="47"/>
  <c r="AA248" i="47" s="1"/>
  <c r="M249" i="47"/>
  <c r="Q249" i="47" s="1"/>
  <c r="X249" i="47"/>
  <c r="N249" i="47"/>
  <c r="Z249" i="47"/>
  <c r="E249" i="47" s="1"/>
  <c r="G249" i="47"/>
  <c r="V249" i="47"/>
  <c r="W249" i="47" s="1"/>
  <c r="J249" i="47"/>
  <c r="AT256" i="46"/>
  <c r="AU256" i="46" s="1"/>
  <c r="AY246" i="47"/>
  <c r="AO246" i="47"/>
  <c r="AP246" i="47" s="1"/>
  <c r="AR245" i="55"/>
  <c r="AU245" i="55" s="1"/>
  <c r="AJ248" i="47" l="1"/>
  <c r="AK248" i="47"/>
  <c r="AC248" i="47"/>
  <c r="AE248" i="47"/>
  <c r="AF248" i="47"/>
  <c r="AG248" i="47"/>
  <c r="AS248" i="47" s="1"/>
  <c r="AD248" i="47"/>
  <c r="AI248" i="47"/>
  <c r="AH248" i="47"/>
  <c r="AY246" i="57"/>
  <c r="AO246" i="57"/>
  <c r="F248" i="56"/>
  <c r="R248" i="55"/>
  <c r="AW245" i="55"/>
  <c r="R249" i="47"/>
  <c r="Y248" i="56"/>
  <c r="L252" i="54"/>
  <c r="Q248" i="55"/>
  <c r="AU246" i="47"/>
  <c r="AW246" i="47" s="1"/>
  <c r="B251" i="54"/>
  <c r="D250" i="54"/>
  <c r="Y248" i="57"/>
  <c r="F248" i="57" s="1"/>
  <c r="AN257" i="46"/>
  <c r="AS246" i="55"/>
  <c r="AR247" i="47"/>
  <c r="AU247" i="47" s="1"/>
  <c r="Y249" i="58"/>
  <c r="AM246" i="56"/>
  <c r="G249" i="55"/>
  <c r="U248" i="55"/>
  <c r="AA248" i="55" s="1"/>
  <c r="H249" i="55"/>
  <c r="J249" i="55"/>
  <c r="V249" i="55"/>
  <c r="W249" i="55" s="1"/>
  <c r="N249" i="55"/>
  <c r="K249" i="55"/>
  <c r="A250" i="55"/>
  <c r="M249" i="55"/>
  <c r="X249" i="55"/>
  <c r="Z249" i="55"/>
  <c r="E249" i="55" s="1"/>
  <c r="AD258" i="46"/>
  <c r="AM258" i="46" s="1"/>
  <c r="AE258" i="46"/>
  <c r="AF258" i="46"/>
  <c r="AS258" i="46" s="1"/>
  <c r="AH258" i="46"/>
  <c r="AC258" i="46"/>
  <c r="AG258" i="46"/>
  <c r="AN258" i="46" s="1"/>
  <c r="AI258" i="46"/>
  <c r="AJ258" i="46"/>
  <c r="AO258" i="46" s="1"/>
  <c r="AK258" i="46"/>
  <c r="AY258" i="46" s="1"/>
  <c r="R248" i="56"/>
  <c r="Y248" i="55"/>
  <c r="F259" i="46"/>
  <c r="R248" i="57"/>
  <c r="AT246" i="55"/>
  <c r="S252" i="58"/>
  <c r="I253" i="58"/>
  <c r="R249" i="58"/>
  <c r="AO246" i="56"/>
  <c r="S251" i="55"/>
  <c r="I252" i="55"/>
  <c r="D250" i="46"/>
  <c r="B251" i="46"/>
  <c r="G250" i="47"/>
  <c r="U249" i="47"/>
  <c r="AA249" i="47" s="1"/>
  <c r="H250" i="47"/>
  <c r="J250" i="47"/>
  <c r="V250" i="47"/>
  <c r="W250" i="47" s="1"/>
  <c r="K250" i="47"/>
  <c r="A251" i="47"/>
  <c r="M250" i="47"/>
  <c r="Q250" i="47" s="1"/>
  <c r="X250" i="47"/>
  <c r="Z250" i="47"/>
  <c r="E250" i="47" s="1"/>
  <c r="N250" i="47"/>
  <c r="R250" i="47" s="1"/>
  <c r="F252" i="54"/>
  <c r="P252" i="54" s="1"/>
  <c r="AU257" i="46"/>
  <c r="AM257" i="46"/>
  <c r="AP257" i="46" s="1"/>
  <c r="AP256" i="46"/>
  <c r="AW256" i="46" s="1"/>
  <c r="AJ248" i="58"/>
  <c r="AT248" i="58" s="1"/>
  <c r="AC248" i="58"/>
  <c r="AK248" i="58"/>
  <c r="AD248" i="58"/>
  <c r="AR248" i="58" s="1"/>
  <c r="AE248" i="58"/>
  <c r="AF248" i="58"/>
  <c r="AG248" i="58"/>
  <c r="AS248" i="58" s="1"/>
  <c r="AH248" i="58"/>
  <c r="AN248" i="58" s="1"/>
  <c r="AI248" i="58"/>
  <c r="AY246" i="55"/>
  <c r="AT246" i="56"/>
  <c r="AU246" i="56" s="1"/>
  <c r="Y249" i="47"/>
  <c r="Q248" i="56"/>
  <c r="F248" i="55"/>
  <c r="Q259" i="46"/>
  <c r="Q248" i="57"/>
  <c r="AY257" i="46"/>
  <c r="AM247" i="57"/>
  <c r="AR246" i="55"/>
  <c r="Q249" i="58"/>
  <c r="F249" i="58"/>
  <c r="AS246" i="57"/>
  <c r="A254" i="54"/>
  <c r="K253" i="54"/>
  <c r="M253" i="54"/>
  <c r="E253" i="54" s="1"/>
  <c r="I253" i="54"/>
  <c r="J253" i="54" s="1"/>
  <c r="H252" i="54"/>
  <c r="N252" i="54" s="1"/>
  <c r="D250" i="55"/>
  <c r="B251" i="55"/>
  <c r="J249" i="56"/>
  <c r="V249" i="56"/>
  <c r="W249" i="56" s="1"/>
  <c r="Y249" i="56" s="1"/>
  <c r="K249" i="56"/>
  <c r="A250" i="56"/>
  <c r="M249" i="56"/>
  <c r="Q249" i="56" s="1"/>
  <c r="X249" i="56"/>
  <c r="N249" i="56"/>
  <c r="U248" i="56"/>
  <c r="AA248" i="56" s="1"/>
  <c r="H249" i="56"/>
  <c r="G249" i="56"/>
  <c r="Z249" i="56"/>
  <c r="E249" i="56" s="1"/>
  <c r="F249" i="56" s="1"/>
  <c r="S252" i="47"/>
  <c r="I253" i="47"/>
  <c r="AF247" i="56"/>
  <c r="AG247" i="56"/>
  <c r="AN247" i="56" s="1"/>
  <c r="AH247" i="56"/>
  <c r="AI247" i="56"/>
  <c r="AJ247" i="56"/>
  <c r="AC247" i="56"/>
  <c r="AR247" i="56" s="1"/>
  <c r="AK247" i="56"/>
  <c r="AY247" i="56" s="1"/>
  <c r="AE247" i="56"/>
  <c r="AD247" i="56"/>
  <c r="G249" i="57"/>
  <c r="U248" i="57"/>
  <c r="AA248" i="57" s="1"/>
  <c r="H249" i="57"/>
  <c r="J249" i="57"/>
  <c r="V249" i="57"/>
  <c r="W249" i="57" s="1"/>
  <c r="Y249" i="57" s="1"/>
  <c r="K249" i="57"/>
  <c r="A250" i="57"/>
  <c r="M249" i="57"/>
  <c r="X249" i="57"/>
  <c r="N249" i="57"/>
  <c r="Z249" i="57"/>
  <c r="E249" i="57" s="1"/>
  <c r="S250" i="57"/>
  <c r="I251" i="57"/>
  <c r="AY247" i="57"/>
  <c r="AO247" i="57"/>
  <c r="D253" i="56"/>
  <c r="B254" i="56"/>
  <c r="AU246" i="58"/>
  <c r="AW246" i="58" s="1"/>
  <c r="S250" i="56"/>
  <c r="I251" i="56"/>
  <c r="AO247" i="47"/>
  <c r="AY247" i="47"/>
  <c r="N250" i="58"/>
  <c r="Z250" i="58"/>
  <c r="E250" i="58" s="1"/>
  <c r="G250" i="58"/>
  <c r="U249" i="58"/>
  <c r="AA249" i="58" s="1"/>
  <c r="H250" i="58"/>
  <c r="J250" i="58"/>
  <c r="V250" i="58"/>
  <c r="W250" i="58" s="1"/>
  <c r="Y250" i="58" s="1"/>
  <c r="K250" i="58"/>
  <c r="A251" i="58"/>
  <c r="M250" i="58"/>
  <c r="X250" i="58"/>
  <c r="AC247" i="55"/>
  <c r="AK247" i="55"/>
  <c r="AD247" i="55"/>
  <c r="AE247" i="55"/>
  <c r="AF247" i="55"/>
  <c r="AS247" i="55" s="1"/>
  <c r="AG247" i="55"/>
  <c r="AN247" i="55" s="1"/>
  <c r="AJ247" i="55"/>
  <c r="AO247" i="55" s="1"/>
  <c r="AH247" i="55"/>
  <c r="AI247" i="55"/>
  <c r="AM246" i="55"/>
  <c r="AP246" i="55" s="1"/>
  <c r="F249" i="47"/>
  <c r="U259" i="46"/>
  <c r="AA259" i="46" s="1"/>
  <c r="H260" i="46"/>
  <c r="J260" i="46"/>
  <c r="V260" i="46"/>
  <c r="W260" i="46" s="1"/>
  <c r="K260" i="46"/>
  <c r="A261" i="46"/>
  <c r="N260" i="46"/>
  <c r="R260" i="46" s="1"/>
  <c r="X260" i="46"/>
  <c r="Z260" i="46"/>
  <c r="E260" i="46" s="1"/>
  <c r="G260" i="46"/>
  <c r="M260" i="46"/>
  <c r="Q260" i="46" s="1"/>
  <c r="AT247" i="57"/>
  <c r="AU247" i="57" s="1"/>
  <c r="AN247" i="47"/>
  <c r="AP247" i="47" s="1"/>
  <c r="AU246" i="57"/>
  <c r="AM246" i="57"/>
  <c r="AP246" i="57" s="1"/>
  <c r="AC248" i="57" l="1"/>
  <c r="AK248" i="57"/>
  <c r="AD248" i="57"/>
  <c r="AE248" i="57"/>
  <c r="AM248" i="57" s="1"/>
  <c r="AF248" i="57"/>
  <c r="AG248" i="57"/>
  <c r="AS248" i="57" s="1"/>
  <c r="AH248" i="57"/>
  <c r="AN248" i="57" s="1"/>
  <c r="AJ248" i="57"/>
  <c r="AI248" i="57"/>
  <c r="D251" i="46"/>
  <c r="B252" i="46"/>
  <c r="AM247" i="55"/>
  <c r="AP247" i="55" s="1"/>
  <c r="S251" i="57"/>
  <c r="I252" i="57"/>
  <c r="Z250" i="57"/>
  <c r="E250" i="57" s="1"/>
  <c r="G250" i="57"/>
  <c r="U249" i="57"/>
  <c r="AA249" i="57" s="1"/>
  <c r="H250" i="57"/>
  <c r="J250" i="57"/>
  <c r="V250" i="57"/>
  <c r="W250" i="57" s="1"/>
  <c r="Y250" i="57" s="1"/>
  <c r="K250" i="57"/>
  <c r="A251" i="57"/>
  <c r="N250" i="57"/>
  <c r="R250" i="57" s="1"/>
  <c r="X250" i="57"/>
  <c r="M250" i="57"/>
  <c r="S253" i="47"/>
  <c r="I254" i="47"/>
  <c r="L253" i="54"/>
  <c r="F253" i="54" s="1"/>
  <c r="P253" i="54" s="1"/>
  <c r="AP247" i="57"/>
  <c r="AW247" i="57" s="1"/>
  <c r="I254" i="58"/>
  <c r="S253" i="58"/>
  <c r="AP258" i="46"/>
  <c r="AR248" i="47"/>
  <c r="AO247" i="56"/>
  <c r="H253" i="54"/>
  <c r="N253" i="54" s="1"/>
  <c r="K254" i="54"/>
  <c r="M254" i="54"/>
  <c r="E254" i="54" s="1"/>
  <c r="I254" i="54"/>
  <c r="J254" i="54" s="1"/>
  <c r="L254" i="54" s="1"/>
  <c r="A255" i="54"/>
  <c r="I253" i="55"/>
  <c r="S252" i="55"/>
  <c r="Q249" i="55"/>
  <c r="B252" i="54"/>
  <c r="D251" i="54"/>
  <c r="AE248" i="56"/>
  <c r="AF248" i="56"/>
  <c r="AS248" i="56" s="1"/>
  <c r="AG248" i="56"/>
  <c r="AH248" i="56"/>
  <c r="AI248" i="56"/>
  <c r="AJ248" i="56"/>
  <c r="AO248" i="56" s="1"/>
  <c r="AD248" i="56"/>
  <c r="AM248" i="56" s="1"/>
  <c r="AC248" i="56"/>
  <c r="AK248" i="56"/>
  <c r="AM248" i="47"/>
  <c r="AD249" i="56"/>
  <c r="AE249" i="56"/>
  <c r="AF249" i="56"/>
  <c r="AG249" i="56"/>
  <c r="AH249" i="56"/>
  <c r="AI249" i="56"/>
  <c r="AC249" i="56"/>
  <c r="AR249" i="56" s="1"/>
  <c r="AK249" i="56"/>
  <c r="AJ249" i="56"/>
  <c r="AW246" i="57"/>
  <c r="AR247" i="55"/>
  <c r="AT247" i="56"/>
  <c r="AJ248" i="55"/>
  <c r="AO248" i="55" s="1"/>
  <c r="AC248" i="55"/>
  <c r="AK248" i="55"/>
  <c r="AD248" i="55"/>
  <c r="AM248" i="55" s="1"/>
  <c r="AE248" i="55"/>
  <c r="AF248" i="55"/>
  <c r="AI248" i="55"/>
  <c r="AH248" i="55"/>
  <c r="AG248" i="55"/>
  <c r="AN248" i="55" s="1"/>
  <c r="AW257" i="46"/>
  <c r="Y250" i="47"/>
  <c r="AD259" i="46"/>
  <c r="AM259" i="46" s="1"/>
  <c r="AE259" i="46"/>
  <c r="AF259" i="46"/>
  <c r="AH259" i="46"/>
  <c r="AG259" i="46"/>
  <c r="AN259" i="46" s="1"/>
  <c r="AI259" i="46"/>
  <c r="AT259" i="46" s="1"/>
  <c r="AJ259" i="46"/>
  <c r="AK259" i="46"/>
  <c r="AY259" i="46" s="1"/>
  <c r="AC259" i="46"/>
  <c r="AR259" i="46" s="1"/>
  <c r="AR258" i="46"/>
  <c r="N250" i="55"/>
  <c r="G250" i="55"/>
  <c r="U249" i="55"/>
  <c r="AA249" i="55" s="1"/>
  <c r="H250" i="55"/>
  <c r="M250" i="55"/>
  <c r="X250" i="55"/>
  <c r="V250" i="55"/>
  <c r="W250" i="55" s="1"/>
  <c r="Y250" i="55" s="1"/>
  <c r="A251" i="55"/>
  <c r="J250" i="55"/>
  <c r="K250" i="55"/>
  <c r="Z250" i="55"/>
  <c r="E250" i="55" s="1"/>
  <c r="F250" i="55" s="1"/>
  <c r="AP246" i="56"/>
  <c r="AW246" i="56" s="1"/>
  <c r="Z251" i="47"/>
  <c r="E251" i="47" s="1"/>
  <c r="G251" i="47"/>
  <c r="J251" i="47"/>
  <c r="V251" i="47"/>
  <c r="W251" i="47" s="1"/>
  <c r="Y251" i="47" s="1"/>
  <c r="K251" i="47"/>
  <c r="A252" i="47"/>
  <c r="M251" i="47"/>
  <c r="Q251" i="47" s="1"/>
  <c r="H251" i="47"/>
  <c r="N251" i="47"/>
  <c r="R251" i="47" s="1"/>
  <c r="U250" i="47"/>
  <c r="AA250" i="47" s="1"/>
  <c r="X251" i="47"/>
  <c r="AT258" i="46"/>
  <c r="U260" i="46"/>
  <c r="AA260" i="46" s="1"/>
  <c r="H261" i="46"/>
  <c r="J261" i="46"/>
  <c r="V261" i="46"/>
  <c r="W261" i="46" s="1"/>
  <c r="K261" i="46"/>
  <c r="A262" i="46"/>
  <c r="N261" i="46"/>
  <c r="M261" i="46"/>
  <c r="X261" i="46"/>
  <c r="Z261" i="46"/>
  <c r="E261" i="46" s="1"/>
  <c r="G261" i="46"/>
  <c r="AY247" i="55"/>
  <c r="AT247" i="55"/>
  <c r="F249" i="57"/>
  <c r="Y260" i="46"/>
  <c r="F260" i="46" s="1"/>
  <c r="D254" i="56"/>
  <c r="B255" i="56"/>
  <c r="R249" i="57"/>
  <c r="D251" i="55"/>
  <c r="B252" i="55"/>
  <c r="AI249" i="58"/>
  <c r="AJ249" i="58"/>
  <c r="AT249" i="58" s="1"/>
  <c r="AC249" i="58"/>
  <c r="AK249" i="58"/>
  <c r="AD249" i="58"/>
  <c r="AR249" i="58" s="1"/>
  <c r="AE249" i="58"/>
  <c r="AM249" i="58" s="1"/>
  <c r="AF249" i="58"/>
  <c r="AG249" i="58"/>
  <c r="AH249" i="58"/>
  <c r="AN249" i="58" s="1"/>
  <c r="AM248" i="58"/>
  <c r="AY248" i="47"/>
  <c r="AO248" i="47"/>
  <c r="F250" i="58"/>
  <c r="R249" i="56"/>
  <c r="AU248" i="58"/>
  <c r="R249" i="55"/>
  <c r="AW247" i="47"/>
  <c r="AN248" i="47"/>
  <c r="AT248" i="47"/>
  <c r="AC249" i="47"/>
  <c r="AK249" i="47"/>
  <c r="AD249" i="47"/>
  <c r="AR249" i="47" s="1"/>
  <c r="AF249" i="47"/>
  <c r="AG249" i="47"/>
  <c r="AH249" i="47"/>
  <c r="AN249" i="47" s="1"/>
  <c r="AI249" i="47"/>
  <c r="AE249" i="47"/>
  <c r="AJ249" i="47"/>
  <c r="U249" i="56"/>
  <c r="AA249" i="56" s="1"/>
  <c r="H250" i="56"/>
  <c r="J250" i="56"/>
  <c r="V250" i="56"/>
  <c r="W250" i="56" s="1"/>
  <c r="K250" i="56"/>
  <c r="A251" i="56"/>
  <c r="M250" i="56"/>
  <c r="X250" i="56"/>
  <c r="N250" i="56"/>
  <c r="G250" i="56"/>
  <c r="Z250" i="56"/>
  <c r="E250" i="56" s="1"/>
  <c r="S251" i="56"/>
  <c r="I252" i="56"/>
  <c r="Q250" i="58"/>
  <c r="M251" i="58"/>
  <c r="Q251" i="58" s="1"/>
  <c r="X251" i="58"/>
  <c r="N251" i="58"/>
  <c r="Z251" i="58"/>
  <c r="E251" i="58" s="1"/>
  <c r="F251" i="58" s="1"/>
  <c r="G251" i="58"/>
  <c r="U250" i="58"/>
  <c r="AA250" i="58" s="1"/>
  <c r="H251" i="58"/>
  <c r="J251" i="58"/>
  <c r="V251" i="58"/>
  <c r="W251" i="58" s="1"/>
  <c r="Y251" i="58" s="1"/>
  <c r="A252" i="58"/>
  <c r="K251" i="58"/>
  <c r="R250" i="58"/>
  <c r="Q249" i="57"/>
  <c r="AM247" i="56"/>
  <c r="AS247" i="56"/>
  <c r="AU247" i="56" s="1"/>
  <c r="AU246" i="55"/>
  <c r="AW246" i="55" s="1"/>
  <c r="AY248" i="58"/>
  <c r="AO248" i="58"/>
  <c r="F250" i="47"/>
  <c r="Y249" i="55"/>
  <c r="F249" i="55" s="1"/>
  <c r="AD260" i="46" l="1"/>
  <c r="AE260" i="46"/>
  <c r="AF260" i="46"/>
  <c r="AH260" i="46"/>
  <c r="AC260" i="46"/>
  <c r="AG260" i="46"/>
  <c r="AN260" i="46" s="1"/>
  <c r="AI260" i="46"/>
  <c r="AT260" i="46" s="1"/>
  <c r="AJ260" i="46"/>
  <c r="AK260" i="46"/>
  <c r="AI249" i="55"/>
  <c r="AT249" i="55" s="1"/>
  <c r="AJ249" i="55"/>
  <c r="AO249" i="55" s="1"/>
  <c r="AC249" i="55"/>
  <c r="AK249" i="55"/>
  <c r="AD249" i="55"/>
  <c r="AE249" i="55"/>
  <c r="AH249" i="55"/>
  <c r="AF249" i="55"/>
  <c r="AG249" i="55"/>
  <c r="AN249" i="55" s="1"/>
  <c r="D252" i="54"/>
  <c r="B253" i="54"/>
  <c r="AJ250" i="47"/>
  <c r="AC250" i="47"/>
  <c r="AK250" i="47"/>
  <c r="AE250" i="47"/>
  <c r="AF250" i="47"/>
  <c r="AG250" i="47"/>
  <c r="AD250" i="47"/>
  <c r="AR250" i="47" s="1"/>
  <c r="AI250" i="47"/>
  <c r="AH250" i="47"/>
  <c r="AH250" i="55"/>
  <c r="AI250" i="55"/>
  <c r="AT250" i="55" s="1"/>
  <c r="AJ250" i="55"/>
  <c r="AO250" i="55" s="1"/>
  <c r="AC250" i="55"/>
  <c r="AK250" i="55"/>
  <c r="AD250" i="55"/>
  <c r="AM250" i="55" s="1"/>
  <c r="AG250" i="55"/>
  <c r="AN250" i="55" s="1"/>
  <c r="AE250" i="55"/>
  <c r="AF250" i="55"/>
  <c r="Y250" i="56"/>
  <c r="F250" i="56" s="1"/>
  <c r="AS249" i="47"/>
  <c r="AS249" i="58"/>
  <c r="D252" i="55"/>
  <c r="B253" i="55"/>
  <c r="Y261" i="46"/>
  <c r="F261" i="46" s="1"/>
  <c r="Q250" i="55"/>
  <c r="AO259" i="46"/>
  <c r="AR248" i="55"/>
  <c r="AT249" i="56"/>
  <c r="AR248" i="56"/>
  <c r="AU248" i="56" s="1"/>
  <c r="S252" i="57"/>
  <c r="I253" i="57"/>
  <c r="AT248" i="57"/>
  <c r="N252" i="47"/>
  <c r="Z252" i="47"/>
  <c r="E252" i="47" s="1"/>
  <c r="U251" i="47"/>
  <c r="AA251" i="47" s="1"/>
  <c r="H252" i="47"/>
  <c r="J252" i="47"/>
  <c r="V252" i="47"/>
  <c r="W252" i="47" s="1"/>
  <c r="G252" i="47"/>
  <c r="M252" i="47"/>
  <c r="Q252" i="47" s="1"/>
  <c r="X252" i="47"/>
  <c r="A253" i="47"/>
  <c r="K252" i="47"/>
  <c r="R250" i="56"/>
  <c r="AO249" i="47"/>
  <c r="AY249" i="47"/>
  <c r="AH250" i="58"/>
  <c r="AI250" i="58"/>
  <c r="AJ250" i="58"/>
  <c r="AC250" i="58"/>
  <c r="AK250" i="58"/>
  <c r="AD250" i="58"/>
  <c r="AE250" i="58"/>
  <c r="AM250" i="58" s="1"/>
  <c r="AF250" i="58"/>
  <c r="AG250" i="58"/>
  <c r="AS250" i="58" s="1"/>
  <c r="AU249" i="58"/>
  <c r="D255" i="56"/>
  <c r="B256" i="56"/>
  <c r="AT248" i="55"/>
  <c r="AU247" i="55"/>
  <c r="AW247" i="55" s="1"/>
  <c r="AS249" i="56"/>
  <c r="AT248" i="56"/>
  <c r="D252" i="46"/>
  <c r="B253" i="46"/>
  <c r="I255" i="47"/>
  <c r="S254" i="47"/>
  <c r="AT249" i="47"/>
  <c r="AU249" i="47" s="1"/>
  <c r="AW249" i="47" s="1"/>
  <c r="AY249" i="58"/>
  <c r="AO249" i="58"/>
  <c r="AP249" i="58" s="1"/>
  <c r="Q261" i="46"/>
  <c r="R250" i="55"/>
  <c r="AS259" i="46"/>
  <c r="AS248" i="55"/>
  <c r="I254" i="55"/>
  <c r="S253" i="55"/>
  <c r="AU248" i="47"/>
  <c r="Q250" i="57"/>
  <c r="AP248" i="57"/>
  <c r="AN249" i="56"/>
  <c r="Q250" i="56"/>
  <c r="AM249" i="47"/>
  <c r="AP249" i="47" s="1"/>
  <c r="R261" i="46"/>
  <c r="M251" i="55"/>
  <c r="X251" i="55"/>
  <c r="N251" i="55"/>
  <c r="R251" i="55" s="1"/>
  <c r="G251" i="55"/>
  <c r="U250" i="55"/>
  <c r="AA250" i="55" s="1"/>
  <c r="H251" i="55"/>
  <c r="K251" i="55"/>
  <c r="A252" i="55"/>
  <c r="J251" i="55"/>
  <c r="V251" i="55"/>
  <c r="W251" i="55" s="1"/>
  <c r="Y251" i="55" s="1"/>
  <c r="Z251" i="55"/>
  <c r="E251" i="55" s="1"/>
  <c r="F251" i="55" s="1"/>
  <c r="AU258" i="46"/>
  <c r="AW258" i="46" s="1"/>
  <c r="AO249" i="56"/>
  <c r="AM249" i="56"/>
  <c r="AP249" i="56" s="1"/>
  <c r="AN248" i="56"/>
  <c r="AP248" i="56" s="1"/>
  <c r="A256" i="54"/>
  <c r="I255" i="54"/>
  <c r="J255" i="54" s="1"/>
  <c r="L255" i="54" s="1"/>
  <c r="K255" i="54"/>
  <c r="H254" i="54"/>
  <c r="N254" i="54" s="1"/>
  <c r="M255" i="54"/>
  <c r="E255" i="54" s="1"/>
  <c r="F255" i="54" s="1"/>
  <c r="P255" i="54" s="1"/>
  <c r="AR248" i="57"/>
  <c r="K252" i="58"/>
  <c r="A253" i="58"/>
  <c r="M252" i="58"/>
  <c r="Q252" i="58" s="1"/>
  <c r="X252" i="58"/>
  <c r="N252" i="58"/>
  <c r="R252" i="58" s="1"/>
  <c r="Z252" i="58"/>
  <c r="E252" i="58" s="1"/>
  <c r="F252" i="58" s="1"/>
  <c r="G252" i="58"/>
  <c r="U251" i="58"/>
  <c r="AA251" i="58" s="1"/>
  <c r="H252" i="58"/>
  <c r="J252" i="58"/>
  <c r="V252" i="58"/>
  <c r="W252" i="58" s="1"/>
  <c r="Y252" i="58" s="1"/>
  <c r="G251" i="56"/>
  <c r="U250" i="56"/>
  <c r="AA250" i="56" s="1"/>
  <c r="H251" i="56"/>
  <c r="J251" i="56"/>
  <c r="V251" i="56"/>
  <c r="W251" i="56" s="1"/>
  <c r="K251" i="56"/>
  <c r="A252" i="56"/>
  <c r="M251" i="56"/>
  <c r="Q251" i="56" s="1"/>
  <c r="X251" i="56"/>
  <c r="N251" i="56"/>
  <c r="Z251" i="56"/>
  <c r="E251" i="56" s="1"/>
  <c r="AP248" i="58"/>
  <c r="AJ249" i="57"/>
  <c r="AC249" i="57"/>
  <c r="AK249" i="57"/>
  <c r="AD249" i="57"/>
  <c r="AR249" i="57" s="1"/>
  <c r="AE249" i="57"/>
  <c r="AF249" i="57"/>
  <c r="AG249" i="57"/>
  <c r="AS249" i="57" s="1"/>
  <c r="AH249" i="57"/>
  <c r="AI249" i="57"/>
  <c r="U261" i="46"/>
  <c r="AA261" i="46" s="1"/>
  <c r="H262" i="46"/>
  <c r="J262" i="46"/>
  <c r="V262" i="46"/>
  <c r="W262" i="46" s="1"/>
  <c r="Y262" i="46" s="1"/>
  <c r="K262" i="46"/>
  <c r="A263" i="46"/>
  <c r="N262" i="46"/>
  <c r="X262" i="46"/>
  <c r="Z262" i="46"/>
  <c r="E262" i="46" s="1"/>
  <c r="F262" i="46" s="1"/>
  <c r="G262" i="46"/>
  <c r="M262" i="46"/>
  <c r="Q262" i="46" s="1"/>
  <c r="AU259" i="46"/>
  <c r="AP259" i="46"/>
  <c r="AP248" i="55"/>
  <c r="AY249" i="56"/>
  <c r="AP248" i="47"/>
  <c r="F250" i="57"/>
  <c r="AY248" i="57"/>
  <c r="AO248" i="57"/>
  <c r="AG251" i="58"/>
  <c r="AH251" i="58"/>
  <c r="AN251" i="58" s="1"/>
  <c r="AI251" i="58"/>
  <c r="AJ251" i="58"/>
  <c r="AC251" i="58"/>
  <c r="AK251" i="58"/>
  <c r="AD251" i="58"/>
  <c r="AR251" i="58" s="1"/>
  <c r="AE251" i="58"/>
  <c r="AM251" i="58" s="1"/>
  <c r="AF251" i="58"/>
  <c r="AW248" i="58"/>
  <c r="R251" i="58"/>
  <c r="AP247" i="56"/>
  <c r="AW247" i="56" s="1"/>
  <c r="S252" i="56"/>
  <c r="I253" i="56"/>
  <c r="F251" i="47"/>
  <c r="AY248" i="55"/>
  <c r="AU249" i="56"/>
  <c r="AW249" i="56" s="1"/>
  <c r="AY248" i="56"/>
  <c r="F254" i="54"/>
  <c r="P254" i="54" s="1"/>
  <c r="I255" i="58"/>
  <c r="S254" i="58"/>
  <c r="N251" i="57"/>
  <c r="Z251" i="57"/>
  <c r="E251" i="57" s="1"/>
  <c r="F251" i="57" s="1"/>
  <c r="G251" i="57"/>
  <c r="U250" i="57"/>
  <c r="AA250" i="57" s="1"/>
  <c r="H251" i="57"/>
  <c r="J251" i="57"/>
  <c r="V251" i="57"/>
  <c r="W251" i="57" s="1"/>
  <c r="Y251" i="57" s="1"/>
  <c r="X251" i="57"/>
  <c r="K251" i="57"/>
  <c r="A252" i="57"/>
  <c r="M251" i="57"/>
  <c r="AC250" i="56" l="1"/>
  <c r="AK250" i="56"/>
  <c r="AD250" i="56"/>
  <c r="AE250" i="56"/>
  <c r="AF250" i="56"/>
  <c r="AG250" i="56"/>
  <c r="AH250" i="56"/>
  <c r="AJ250" i="56"/>
  <c r="AO250" i="56" s="1"/>
  <c r="AI250" i="56"/>
  <c r="AD261" i="46"/>
  <c r="AM261" i="46" s="1"/>
  <c r="AE261" i="46"/>
  <c r="AF261" i="46"/>
  <c r="AH261" i="46"/>
  <c r="AG261" i="46"/>
  <c r="AN261" i="46" s="1"/>
  <c r="AI261" i="46"/>
  <c r="AT261" i="46" s="1"/>
  <c r="AJ261" i="46"/>
  <c r="AO261" i="46" s="1"/>
  <c r="AK261" i="46"/>
  <c r="AC261" i="46"/>
  <c r="AR261" i="46" s="1"/>
  <c r="AW249" i="58"/>
  <c r="Q251" i="57"/>
  <c r="AU249" i="57"/>
  <c r="S253" i="56"/>
  <c r="I254" i="56"/>
  <c r="S255" i="58"/>
  <c r="I256" i="58"/>
  <c r="AT251" i="58"/>
  <c r="R262" i="46"/>
  <c r="AN249" i="57"/>
  <c r="AU248" i="57"/>
  <c r="AW248" i="57" s="1"/>
  <c r="AT250" i="58"/>
  <c r="R252" i="47"/>
  <c r="AN250" i="47"/>
  <c r="AT250" i="47"/>
  <c r="AO260" i="46"/>
  <c r="AF252" i="58"/>
  <c r="AG252" i="58"/>
  <c r="AS252" i="58" s="1"/>
  <c r="AH252" i="58"/>
  <c r="AN252" i="58" s="1"/>
  <c r="AI252" i="58"/>
  <c r="AJ252" i="58"/>
  <c r="AC252" i="58"/>
  <c r="AK252" i="58"/>
  <c r="AD252" i="58"/>
  <c r="AR252" i="58" s="1"/>
  <c r="AE252" i="58"/>
  <c r="AM252" i="58" s="1"/>
  <c r="AN250" i="58"/>
  <c r="AP250" i="58" s="1"/>
  <c r="S253" i="57"/>
  <c r="I254" i="57"/>
  <c r="AP250" i="55"/>
  <c r="AM249" i="55"/>
  <c r="AP249" i="55" s="1"/>
  <c r="AS251" i="58"/>
  <c r="AW259" i="46"/>
  <c r="AM249" i="57"/>
  <c r="AW248" i="47"/>
  <c r="Y252" i="47"/>
  <c r="F252" i="47" s="1"/>
  <c r="AY250" i="55"/>
  <c r="AS250" i="47"/>
  <c r="AU250" i="47" s="1"/>
  <c r="AY249" i="55"/>
  <c r="AR260" i="46"/>
  <c r="B254" i="54"/>
  <c r="D253" i="54"/>
  <c r="AG251" i="55"/>
  <c r="AH251" i="55"/>
  <c r="AI251" i="55"/>
  <c r="AT251" i="55" s="1"/>
  <c r="AJ251" i="55"/>
  <c r="AC251" i="55"/>
  <c r="AK251" i="55"/>
  <c r="AF251" i="55"/>
  <c r="AD251" i="55"/>
  <c r="AE251" i="55"/>
  <c r="Q251" i="55"/>
  <c r="AW248" i="56"/>
  <c r="AR250" i="55"/>
  <c r="AR249" i="55"/>
  <c r="U262" i="46"/>
  <c r="AA262" i="46" s="1"/>
  <c r="H263" i="46"/>
  <c r="J263" i="46"/>
  <c r="V263" i="46"/>
  <c r="W263" i="46" s="1"/>
  <c r="Y263" i="46" s="1"/>
  <c r="K263" i="46"/>
  <c r="A264" i="46"/>
  <c r="N263" i="46"/>
  <c r="M263" i="46"/>
  <c r="X263" i="46"/>
  <c r="Z263" i="46"/>
  <c r="E263" i="46" s="1"/>
  <c r="G263" i="46"/>
  <c r="D253" i="46"/>
  <c r="B254" i="46"/>
  <c r="R251" i="56"/>
  <c r="M252" i="57"/>
  <c r="X252" i="57"/>
  <c r="N252" i="57"/>
  <c r="Z252" i="57"/>
  <c r="E252" i="57" s="1"/>
  <c r="F252" i="57" s="1"/>
  <c r="G252" i="57"/>
  <c r="U251" i="57"/>
  <c r="AA251" i="57" s="1"/>
  <c r="H252" i="57"/>
  <c r="J252" i="57"/>
  <c r="K252" i="57"/>
  <c r="A253" i="57"/>
  <c r="V252" i="57"/>
  <c r="W252" i="57" s="1"/>
  <c r="Y252" i="57" s="1"/>
  <c r="AH251" i="57"/>
  <c r="AI251" i="57"/>
  <c r="AJ251" i="57"/>
  <c r="AT251" i="57" s="1"/>
  <c r="AC251" i="57"/>
  <c r="AK251" i="57"/>
  <c r="AD251" i="57"/>
  <c r="AR251" i="57" s="1"/>
  <c r="AE251" i="57"/>
  <c r="AM251" i="57" s="1"/>
  <c r="AF251" i="57"/>
  <c r="AG251" i="57"/>
  <c r="AS251" i="57" s="1"/>
  <c r="AI251" i="47"/>
  <c r="AJ251" i="47"/>
  <c r="AT251" i="47" s="1"/>
  <c r="AD251" i="47"/>
  <c r="AE251" i="47"/>
  <c r="AM251" i="47" s="1"/>
  <c r="AF251" i="47"/>
  <c r="AC251" i="47"/>
  <c r="AG251" i="47"/>
  <c r="AK251" i="47"/>
  <c r="AH251" i="47"/>
  <c r="AN251" i="47" s="1"/>
  <c r="AU251" i="58"/>
  <c r="AY249" i="57"/>
  <c r="AO249" i="57"/>
  <c r="G252" i="56"/>
  <c r="U251" i="56"/>
  <c r="AA251" i="56" s="1"/>
  <c r="H252" i="56"/>
  <c r="J252" i="56"/>
  <c r="V252" i="56"/>
  <c r="W252" i="56" s="1"/>
  <c r="Y252" i="56" s="1"/>
  <c r="K252" i="56"/>
  <c r="A253" i="56"/>
  <c r="N252" i="56"/>
  <c r="M252" i="56"/>
  <c r="X252" i="56"/>
  <c r="Z252" i="56"/>
  <c r="E252" i="56" s="1"/>
  <c r="J253" i="58"/>
  <c r="V253" i="58"/>
  <c r="W253" i="58" s="1"/>
  <c r="Y253" i="58" s="1"/>
  <c r="K253" i="58"/>
  <c r="A254" i="58"/>
  <c r="M253" i="58"/>
  <c r="X253" i="58"/>
  <c r="N253" i="58"/>
  <c r="Z253" i="58"/>
  <c r="E253" i="58" s="1"/>
  <c r="G253" i="58"/>
  <c r="U252" i="58"/>
  <c r="AA252" i="58" s="1"/>
  <c r="H253" i="58"/>
  <c r="I256" i="54"/>
  <c r="J256" i="54" s="1"/>
  <c r="H255" i="54"/>
  <c r="N255" i="54" s="1"/>
  <c r="K256" i="54"/>
  <c r="M256" i="54"/>
  <c r="E256" i="54" s="1"/>
  <c r="A257" i="54"/>
  <c r="K252" i="55"/>
  <c r="A253" i="55"/>
  <c r="M252" i="55"/>
  <c r="Q252" i="55" s="1"/>
  <c r="X252" i="55"/>
  <c r="N252" i="55"/>
  <c r="G252" i="55"/>
  <c r="J252" i="55"/>
  <c r="V252" i="55"/>
  <c r="W252" i="55" s="1"/>
  <c r="Y252" i="55" s="1"/>
  <c r="U251" i="55"/>
  <c r="AA251" i="55" s="1"/>
  <c r="H252" i="55"/>
  <c r="Z252" i="55"/>
  <c r="E252" i="55" s="1"/>
  <c r="F252" i="55" s="1"/>
  <c r="I255" i="55"/>
  <c r="S254" i="55"/>
  <c r="AR250" i="58"/>
  <c r="AM250" i="47"/>
  <c r="AS260" i="46"/>
  <c r="D253" i="55"/>
  <c r="B254" i="55"/>
  <c r="AD262" i="46"/>
  <c r="AE262" i="46"/>
  <c r="AF262" i="46"/>
  <c r="AH262" i="46"/>
  <c r="AC262" i="46"/>
  <c r="AR262" i="46" s="1"/>
  <c r="AG262" i="46"/>
  <c r="AN262" i="46" s="1"/>
  <c r="AI262" i="46"/>
  <c r="AJ262" i="46"/>
  <c r="AO262" i="46" s="1"/>
  <c r="AK262" i="46"/>
  <c r="I256" i="47"/>
  <c r="S255" i="47"/>
  <c r="AY250" i="58"/>
  <c r="AO250" i="58"/>
  <c r="AU248" i="55"/>
  <c r="AW248" i="55" s="1"/>
  <c r="AY250" i="47"/>
  <c r="AO250" i="47"/>
  <c r="R251" i="57"/>
  <c r="AY251" i="58"/>
  <c r="AO251" i="58"/>
  <c r="AP251" i="58" s="1"/>
  <c r="AI250" i="57"/>
  <c r="AJ250" i="57"/>
  <c r="AC250" i="57"/>
  <c r="AK250" i="57"/>
  <c r="AD250" i="57"/>
  <c r="AR250" i="57" s="1"/>
  <c r="AE250" i="57"/>
  <c r="AF250" i="57"/>
  <c r="AG250" i="57"/>
  <c r="AS250" i="57" s="1"/>
  <c r="AH250" i="57"/>
  <c r="AN250" i="57" s="1"/>
  <c r="AT249" i="57"/>
  <c r="Y251" i="56"/>
  <c r="F251" i="56" s="1"/>
  <c r="D256" i="56"/>
  <c r="B257" i="56"/>
  <c r="M253" i="47"/>
  <c r="X253" i="47"/>
  <c r="N253" i="47"/>
  <c r="G253" i="47"/>
  <c r="U252" i="47"/>
  <c r="AA252" i="47" s="1"/>
  <c r="H253" i="47"/>
  <c r="J253" i="47"/>
  <c r="A254" i="47"/>
  <c r="Z253" i="47"/>
  <c r="E253" i="47" s="1"/>
  <c r="K253" i="47"/>
  <c r="V253" i="47"/>
  <c r="W253" i="47" s="1"/>
  <c r="Y253" i="47" s="1"/>
  <c r="AS250" i="55"/>
  <c r="AS249" i="55"/>
  <c r="AY260" i="46"/>
  <c r="AM260" i="46"/>
  <c r="AP260" i="46" s="1"/>
  <c r="AJ251" i="56" l="1"/>
  <c r="AO251" i="56" s="1"/>
  <c r="AC251" i="56"/>
  <c r="AK251" i="56"/>
  <c r="AD251" i="56"/>
  <c r="AM251" i="56" s="1"/>
  <c r="AE251" i="56"/>
  <c r="AF251" i="56"/>
  <c r="AG251" i="56"/>
  <c r="AN251" i="56" s="1"/>
  <c r="AI251" i="56"/>
  <c r="AH251" i="56"/>
  <c r="AH252" i="47"/>
  <c r="AI252" i="47"/>
  <c r="AC252" i="47"/>
  <c r="AK252" i="47"/>
  <c r="AD252" i="47"/>
  <c r="AR252" i="47" s="1"/>
  <c r="AU252" i="47" s="1"/>
  <c r="AE252" i="47"/>
  <c r="AM252" i="47" s="1"/>
  <c r="AF252" i="47"/>
  <c r="AG252" i="47"/>
  <c r="AS252" i="47" s="1"/>
  <c r="AJ252" i="47"/>
  <c r="AT252" i="47" s="1"/>
  <c r="AY250" i="57"/>
  <c r="AO250" i="57"/>
  <c r="R253" i="47"/>
  <c r="AU250" i="58"/>
  <c r="AW250" i="58" s="1"/>
  <c r="F253" i="47"/>
  <c r="Q253" i="47"/>
  <c r="AM250" i="57"/>
  <c r="AP250" i="57" s="1"/>
  <c r="AY262" i="46"/>
  <c r="AM262" i="46"/>
  <c r="AP262" i="46" s="1"/>
  <c r="S255" i="55"/>
  <c r="I256" i="55"/>
  <c r="L256" i="54"/>
  <c r="F256" i="54" s="1"/>
  <c r="P256" i="54" s="1"/>
  <c r="J254" i="58"/>
  <c r="V254" i="58"/>
  <c r="W254" i="58" s="1"/>
  <c r="K254" i="58"/>
  <c r="A255" i="58"/>
  <c r="M254" i="58"/>
  <c r="X254" i="58"/>
  <c r="N254" i="58"/>
  <c r="R254" i="58" s="1"/>
  <c r="Z254" i="58"/>
  <c r="E254" i="58" s="1"/>
  <c r="G254" i="58"/>
  <c r="U253" i="58"/>
  <c r="AA253" i="58" s="1"/>
  <c r="H254" i="58"/>
  <c r="N253" i="56"/>
  <c r="G253" i="56"/>
  <c r="U252" i="56"/>
  <c r="AA252" i="56" s="1"/>
  <c r="H253" i="56"/>
  <c r="J253" i="56"/>
  <c r="V253" i="56"/>
  <c r="W253" i="56" s="1"/>
  <c r="Y253" i="56" s="1"/>
  <c r="M253" i="56"/>
  <c r="X253" i="56"/>
  <c r="K253" i="56"/>
  <c r="A254" i="56"/>
  <c r="Z253" i="56"/>
  <c r="E253" i="56" s="1"/>
  <c r="AR251" i="47"/>
  <c r="AU251" i="47" s="1"/>
  <c r="D254" i="46"/>
  <c r="B255" i="46"/>
  <c r="AT252" i="58"/>
  <c r="S254" i="56"/>
  <c r="I255" i="56"/>
  <c r="AF252" i="55"/>
  <c r="AG252" i="55"/>
  <c r="AH252" i="55"/>
  <c r="AI252" i="55"/>
  <c r="AT252" i="55" s="1"/>
  <c r="AJ252" i="55"/>
  <c r="AO252" i="55" s="1"/>
  <c r="AE252" i="55"/>
  <c r="AK252" i="55"/>
  <c r="AC252" i="55"/>
  <c r="AD252" i="55"/>
  <c r="AM252" i="55" s="1"/>
  <c r="AW251" i="58"/>
  <c r="J253" i="55"/>
  <c r="V253" i="55"/>
  <c r="W253" i="55" s="1"/>
  <c r="Y253" i="55" s="1"/>
  <c r="K253" i="55"/>
  <c r="A254" i="55"/>
  <c r="M253" i="55"/>
  <c r="X253" i="55"/>
  <c r="N253" i="55"/>
  <c r="G253" i="55"/>
  <c r="H253" i="55"/>
  <c r="U252" i="55"/>
  <c r="AA252" i="55" s="1"/>
  <c r="Z253" i="55"/>
  <c r="E253" i="55" s="1"/>
  <c r="AY251" i="47"/>
  <c r="AO251" i="47"/>
  <c r="AN251" i="57"/>
  <c r="AG252" i="57"/>
  <c r="AS252" i="57" s="1"/>
  <c r="AH252" i="57"/>
  <c r="AN252" i="57" s="1"/>
  <c r="AI252" i="57"/>
  <c r="AJ252" i="57"/>
  <c r="AT252" i="57" s="1"/>
  <c r="AC252" i="57"/>
  <c r="AK252" i="57"/>
  <c r="AD252" i="57"/>
  <c r="AF252" i="57"/>
  <c r="AE252" i="57"/>
  <c r="AM252" i="57" s="1"/>
  <c r="F263" i="46"/>
  <c r="AM251" i="55"/>
  <c r="AP249" i="57"/>
  <c r="AW249" i="57" s="1"/>
  <c r="AS250" i="56"/>
  <c r="AT250" i="57"/>
  <c r="I257" i="54"/>
  <c r="J257" i="54" s="1"/>
  <c r="A258" i="54"/>
  <c r="H256" i="54"/>
  <c r="N256" i="54" s="1"/>
  <c r="M257" i="54"/>
  <c r="E257" i="54" s="1"/>
  <c r="K257" i="54"/>
  <c r="F253" i="58"/>
  <c r="F252" i="56"/>
  <c r="AS251" i="47"/>
  <c r="R252" i="57"/>
  <c r="AS251" i="55"/>
  <c r="D254" i="54"/>
  <c r="B255" i="54"/>
  <c r="AP252" i="58"/>
  <c r="AS261" i="46"/>
  <c r="D257" i="56"/>
  <c r="B258" i="56"/>
  <c r="R253" i="58"/>
  <c r="AP251" i="57"/>
  <c r="K253" i="57"/>
  <c r="A254" i="57"/>
  <c r="M253" i="57"/>
  <c r="X253" i="57"/>
  <c r="N253" i="57"/>
  <c r="Z253" i="57"/>
  <c r="E253" i="57" s="1"/>
  <c r="G253" i="57"/>
  <c r="U252" i="57"/>
  <c r="AA252" i="57" s="1"/>
  <c r="H253" i="57"/>
  <c r="V253" i="57"/>
  <c r="W253" i="57" s="1"/>
  <c r="Y253" i="57" s="1"/>
  <c r="J253" i="57"/>
  <c r="Q263" i="46"/>
  <c r="AU249" i="55"/>
  <c r="AW249" i="55" s="1"/>
  <c r="AY251" i="55"/>
  <c r="AU260" i="46"/>
  <c r="AW260" i="46" s="1"/>
  <c r="AU252" i="58"/>
  <c r="AM250" i="56"/>
  <c r="AU250" i="57"/>
  <c r="AW250" i="57" s="1"/>
  <c r="D254" i="55"/>
  <c r="B255" i="55"/>
  <c r="AT262" i="46"/>
  <c r="Q252" i="56"/>
  <c r="AU251" i="57"/>
  <c r="Q252" i="57"/>
  <c r="R263" i="46"/>
  <c r="AU250" i="55"/>
  <c r="AW250" i="55" s="1"/>
  <c r="AR251" i="55"/>
  <c r="AU251" i="55" s="1"/>
  <c r="AO252" i="58"/>
  <c r="AY252" i="58"/>
  <c r="S256" i="58"/>
  <c r="I257" i="58"/>
  <c r="AU261" i="46"/>
  <c r="AP261" i="46"/>
  <c r="AY250" i="56"/>
  <c r="K254" i="47"/>
  <c r="A255" i="47"/>
  <c r="M254" i="47"/>
  <c r="X254" i="47"/>
  <c r="Z254" i="47"/>
  <c r="E254" i="47" s="1"/>
  <c r="G254" i="47"/>
  <c r="U253" i="47"/>
  <c r="AA253" i="47" s="1"/>
  <c r="V254" i="47"/>
  <c r="W254" i="47" s="1"/>
  <c r="Y254" i="47" s="1"/>
  <c r="H254" i="47"/>
  <c r="J254" i="47"/>
  <c r="N254" i="47"/>
  <c r="R254" i="47" s="1"/>
  <c r="I255" i="57"/>
  <c r="S254" i="57"/>
  <c r="AN251" i="55"/>
  <c r="AN250" i="56"/>
  <c r="AP250" i="47"/>
  <c r="AW250" i="47" s="1"/>
  <c r="AS262" i="46"/>
  <c r="AU262" i="46" s="1"/>
  <c r="AW262" i="46" s="1"/>
  <c r="S256" i="47"/>
  <c r="I257" i="47"/>
  <c r="R252" i="55"/>
  <c r="Q253" i="58"/>
  <c r="R252" i="56"/>
  <c r="AP251" i="47"/>
  <c r="AY251" i="57"/>
  <c r="AO251" i="57"/>
  <c r="U263" i="46"/>
  <c r="AA263" i="46" s="1"/>
  <c r="H264" i="46"/>
  <c r="J264" i="46"/>
  <c r="V264" i="46"/>
  <c r="W264" i="46" s="1"/>
  <c r="Y264" i="46" s="1"/>
  <c r="K264" i="46"/>
  <c r="A265" i="46"/>
  <c r="N264" i="46"/>
  <c r="X264" i="46"/>
  <c r="Z264" i="46"/>
  <c r="E264" i="46" s="1"/>
  <c r="F264" i="46" s="1"/>
  <c r="G264" i="46"/>
  <c r="M264" i="46"/>
  <c r="Q264" i="46" s="1"/>
  <c r="AO251" i="55"/>
  <c r="AY261" i="46"/>
  <c r="AT250" i="56"/>
  <c r="AR250" i="56"/>
  <c r="AU250" i="56" l="1"/>
  <c r="R264" i="46"/>
  <c r="J254" i="57"/>
  <c r="V254" i="57"/>
  <c r="W254" i="57" s="1"/>
  <c r="K254" i="57"/>
  <c r="M254" i="57"/>
  <c r="Q254" i="57" s="1"/>
  <c r="X254" i="57"/>
  <c r="N254" i="57"/>
  <c r="Z254" i="57"/>
  <c r="E254" i="57" s="1"/>
  <c r="G254" i="57"/>
  <c r="A255" i="57"/>
  <c r="U253" i="57"/>
  <c r="AA253" i="57" s="1"/>
  <c r="H254" i="57"/>
  <c r="AE253" i="58"/>
  <c r="AF253" i="58"/>
  <c r="AG253" i="58"/>
  <c r="AH253" i="58"/>
  <c r="AN253" i="58" s="1"/>
  <c r="AI253" i="58"/>
  <c r="AJ253" i="58"/>
  <c r="AT253" i="58" s="1"/>
  <c r="AC253" i="58"/>
  <c r="AK253" i="58"/>
  <c r="AD253" i="58"/>
  <c r="AR253" i="58" s="1"/>
  <c r="F253" i="55"/>
  <c r="D255" i="46"/>
  <c r="B256" i="46"/>
  <c r="AG253" i="47"/>
  <c r="AH253" i="47"/>
  <c r="AN253" i="47" s="1"/>
  <c r="AJ253" i="47"/>
  <c r="AC253" i="47"/>
  <c r="AK253" i="47"/>
  <c r="AE253" i="47"/>
  <c r="AM253" i="47" s="1"/>
  <c r="AF253" i="47"/>
  <c r="AD253" i="47"/>
  <c r="AI253" i="47"/>
  <c r="AT251" i="56"/>
  <c r="AS251" i="56"/>
  <c r="F254" i="47"/>
  <c r="S257" i="58"/>
  <c r="I258" i="58"/>
  <c r="AW251" i="57"/>
  <c r="AD263" i="46"/>
  <c r="AE263" i="46"/>
  <c r="AF263" i="46"/>
  <c r="AH263" i="46"/>
  <c r="AG263" i="46"/>
  <c r="AN263" i="46" s="1"/>
  <c r="AI263" i="46"/>
  <c r="AT263" i="46" s="1"/>
  <c r="AJ263" i="46"/>
  <c r="AK263" i="46"/>
  <c r="AY263" i="46" s="1"/>
  <c r="AC263" i="46"/>
  <c r="AR263" i="46" s="1"/>
  <c r="AN252" i="55"/>
  <c r="F253" i="56"/>
  <c r="AY252" i="47"/>
  <c r="AO252" i="47"/>
  <c r="S255" i="57"/>
  <c r="I256" i="57"/>
  <c r="F253" i="57"/>
  <c r="I258" i="54"/>
  <c r="J258" i="54" s="1"/>
  <c r="L258" i="54" s="1"/>
  <c r="M258" i="54"/>
  <c r="E258" i="54" s="1"/>
  <c r="K258" i="54"/>
  <c r="A259" i="54"/>
  <c r="H257" i="54"/>
  <c r="N257" i="54" s="1"/>
  <c r="AP252" i="57"/>
  <c r="R253" i="55"/>
  <c r="AP252" i="55"/>
  <c r="AS252" i="55"/>
  <c r="M254" i="56"/>
  <c r="X254" i="56"/>
  <c r="N254" i="56"/>
  <c r="R254" i="56" s="1"/>
  <c r="G254" i="56"/>
  <c r="U253" i="56"/>
  <c r="AA253" i="56" s="1"/>
  <c r="H254" i="56"/>
  <c r="K254" i="56"/>
  <c r="A255" i="56"/>
  <c r="V254" i="56"/>
  <c r="W254" i="56" s="1"/>
  <c r="Y254" i="56" s="1"/>
  <c r="J254" i="56"/>
  <c r="Z254" i="56"/>
  <c r="E254" i="56" s="1"/>
  <c r="F254" i="56" s="1"/>
  <c r="Q254" i="58"/>
  <c r="AP251" i="56"/>
  <c r="U264" i="46"/>
  <c r="AA264" i="46" s="1"/>
  <c r="H265" i="46"/>
  <c r="J265" i="46"/>
  <c r="V265" i="46"/>
  <c r="W265" i="46" s="1"/>
  <c r="Y265" i="46" s="1"/>
  <c r="K265" i="46"/>
  <c r="A266" i="46"/>
  <c r="N265" i="46"/>
  <c r="R265" i="46" s="1"/>
  <c r="M265" i="46"/>
  <c r="Q265" i="46" s="1"/>
  <c r="X265" i="46"/>
  <c r="Z265" i="46"/>
  <c r="E265" i="46" s="1"/>
  <c r="F265" i="46" s="1"/>
  <c r="G265" i="46"/>
  <c r="AP251" i="55"/>
  <c r="S257" i="47"/>
  <c r="I258" i="47"/>
  <c r="Q254" i="47"/>
  <c r="R253" i="57"/>
  <c r="L257" i="54"/>
  <c r="F257" i="54" s="1"/>
  <c r="P257" i="54" s="1"/>
  <c r="AR252" i="55"/>
  <c r="AU252" i="55" s="1"/>
  <c r="AW252" i="55" s="1"/>
  <c r="S255" i="56"/>
  <c r="I256" i="56"/>
  <c r="R253" i="56"/>
  <c r="U254" i="58"/>
  <c r="AA254" i="58" s="1"/>
  <c r="H255" i="58"/>
  <c r="J255" i="58"/>
  <c r="V255" i="58"/>
  <c r="W255" i="58" s="1"/>
  <c r="K255" i="58"/>
  <c r="A256" i="58"/>
  <c r="M255" i="58"/>
  <c r="X255" i="58"/>
  <c r="N255" i="58"/>
  <c r="R255" i="58" s="1"/>
  <c r="Z255" i="58"/>
  <c r="E255" i="58" s="1"/>
  <c r="G255" i="58"/>
  <c r="AY251" i="56"/>
  <c r="AW252" i="58"/>
  <c r="B256" i="54"/>
  <c r="D255" i="54"/>
  <c r="S256" i="55"/>
  <c r="I257" i="55"/>
  <c r="AD264" i="46"/>
  <c r="AE264" i="46"/>
  <c r="AF264" i="46"/>
  <c r="AH264" i="46"/>
  <c r="AC264" i="46"/>
  <c r="AG264" i="46"/>
  <c r="AN264" i="46" s="1"/>
  <c r="AI264" i="46"/>
  <c r="AJ264" i="46"/>
  <c r="AO264" i="46" s="1"/>
  <c r="AK264" i="46"/>
  <c r="J255" i="47"/>
  <c r="V255" i="47"/>
  <c r="W255" i="47" s="1"/>
  <c r="K255" i="47"/>
  <c r="A256" i="47"/>
  <c r="N255" i="47"/>
  <c r="R255" i="47" s="1"/>
  <c r="Z255" i="47"/>
  <c r="E255" i="47" s="1"/>
  <c r="U254" i="47"/>
  <c r="AA254" i="47" s="1"/>
  <c r="H255" i="47"/>
  <c r="G255" i="47"/>
  <c r="M255" i="47"/>
  <c r="X255" i="47"/>
  <c r="D255" i="55"/>
  <c r="B256" i="55"/>
  <c r="D258" i="56"/>
  <c r="B259" i="56"/>
  <c r="AR252" i="57"/>
  <c r="AU252" i="57" s="1"/>
  <c r="Q253" i="55"/>
  <c r="AY252" i="55"/>
  <c r="AN252" i="47"/>
  <c r="AR251" i="56"/>
  <c r="AU251" i="56" s="1"/>
  <c r="AP250" i="56"/>
  <c r="AP252" i="47"/>
  <c r="AW252" i="47" s="1"/>
  <c r="AW261" i="46"/>
  <c r="AW251" i="47"/>
  <c r="AW251" i="55"/>
  <c r="Q253" i="57"/>
  <c r="AI252" i="56"/>
  <c r="AT252" i="56" s="1"/>
  <c r="AJ252" i="56"/>
  <c r="AC252" i="56"/>
  <c r="AK252" i="56"/>
  <c r="AY252" i="56" s="1"/>
  <c r="AD252" i="56"/>
  <c r="AM252" i="56" s="1"/>
  <c r="AE252" i="56"/>
  <c r="AF252" i="56"/>
  <c r="AH252" i="56"/>
  <c r="AG252" i="56"/>
  <c r="AN252" i="56" s="1"/>
  <c r="AY252" i="57"/>
  <c r="AO252" i="57"/>
  <c r="J254" i="55"/>
  <c r="V254" i="55"/>
  <c r="W254" i="55" s="1"/>
  <c r="Y254" i="55" s="1"/>
  <c r="K254" i="55"/>
  <c r="A255" i="55"/>
  <c r="M254" i="55"/>
  <c r="X254" i="55"/>
  <c r="N254" i="55"/>
  <c r="U253" i="55"/>
  <c r="AA253" i="55" s="1"/>
  <c r="H254" i="55"/>
  <c r="G254" i="55"/>
  <c r="Z254" i="55"/>
  <c r="E254" i="55" s="1"/>
  <c r="Q253" i="56"/>
  <c r="Y254" i="58"/>
  <c r="F254" i="58" s="1"/>
  <c r="AD254" i="58" l="1"/>
  <c r="AR254" i="58" s="1"/>
  <c r="AE254" i="58"/>
  <c r="AF254" i="58"/>
  <c r="AG254" i="58"/>
  <c r="AS254" i="58" s="1"/>
  <c r="AH254" i="58"/>
  <c r="AN254" i="58" s="1"/>
  <c r="AI254" i="58"/>
  <c r="AJ254" i="58"/>
  <c r="AT254" i="58" s="1"/>
  <c r="AC254" i="58"/>
  <c r="AK254" i="58"/>
  <c r="Q254" i="55"/>
  <c r="AS252" i="56"/>
  <c r="F254" i="55"/>
  <c r="AW252" i="57"/>
  <c r="AY264" i="46"/>
  <c r="AM264" i="46"/>
  <c r="AP264" i="46" s="1"/>
  <c r="S256" i="57"/>
  <c r="I257" i="57"/>
  <c r="AO263" i="46"/>
  <c r="S258" i="58"/>
  <c r="I259" i="58"/>
  <c r="AS253" i="58"/>
  <c r="AU253" i="58" s="1"/>
  <c r="R254" i="57"/>
  <c r="AE253" i="55"/>
  <c r="AF253" i="55"/>
  <c r="AS253" i="55" s="1"/>
  <c r="AG253" i="55"/>
  <c r="AN253" i="55" s="1"/>
  <c r="AH253" i="55"/>
  <c r="AI253" i="55"/>
  <c r="AD253" i="55"/>
  <c r="AM253" i="55" s="1"/>
  <c r="AC253" i="55"/>
  <c r="AR253" i="55" s="1"/>
  <c r="AJ253" i="55"/>
  <c r="AO253" i="55" s="1"/>
  <c r="AK253" i="55"/>
  <c r="AY253" i="55" s="1"/>
  <c r="AY253" i="47"/>
  <c r="AO253" i="47"/>
  <c r="AM253" i="58"/>
  <c r="AR252" i="56"/>
  <c r="AU252" i="56" s="1"/>
  <c r="AW252" i="56" s="1"/>
  <c r="D256" i="55"/>
  <c r="B257" i="55"/>
  <c r="Q255" i="58"/>
  <c r="I257" i="56"/>
  <c r="S256" i="56"/>
  <c r="U265" i="46"/>
  <c r="AA265" i="46" s="1"/>
  <c r="H266" i="46"/>
  <c r="J266" i="46"/>
  <c r="V266" i="46"/>
  <c r="W266" i="46" s="1"/>
  <c r="Y266" i="46" s="1"/>
  <c r="K266" i="46"/>
  <c r="A267" i="46"/>
  <c r="N266" i="46"/>
  <c r="R266" i="46" s="1"/>
  <c r="X266" i="46"/>
  <c r="Z266" i="46"/>
  <c r="E266" i="46" s="1"/>
  <c r="G266" i="46"/>
  <c r="M266" i="46"/>
  <c r="Q266" i="46" s="1"/>
  <c r="AG254" i="56"/>
  <c r="AN254" i="56" s="1"/>
  <c r="AH254" i="56"/>
  <c r="AI254" i="56"/>
  <c r="AJ254" i="56"/>
  <c r="AO254" i="56" s="1"/>
  <c r="AC254" i="56"/>
  <c r="AK254" i="56"/>
  <c r="AD254" i="56"/>
  <c r="AF254" i="56"/>
  <c r="AE254" i="56"/>
  <c r="A260" i="54"/>
  <c r="I259" i="54"/>
  <c r="J259" i="54" s="1"/>
  <c r="L259" i="54" s="1"/>
  <c r="H258" i="54"/>
  <c r="N258" i="54" s="1"/>
  <c r="K259" i="54"/>
  <c r="M259" i="54"/>
  <c r="E259" i="54" s="1"/>
  <c r="AY253" i="58"/>
  <c r="AO253" i="58"/>
  <c r="I259" i="47"/>
  <c r="S258" i="47"/>
  <c r="R254" i="55"/>
  <c r="AO252" i="56"/>
  <c r="AW251" i="56"/>
  <c r="J256" i="47"/>
  <c r="M256" i="47"/>
  <c r="X256" i="47"/>
  <c r="N256" i="47"/>
  <c r="R256" i="47" s="1"/>
  <c r="U255" i="47"/>
  <c r="AA255" i="47" s="1"/>
  <c r="H256" i="47"/>
  <c r="K256" i="47"/>
  <c r="Z256" i="47"/>
  <c r="E256" i="47" s="1"/>
  <c r="A257" i="47"/>
  <c r="V256" i="47"/>
  <c r="W256" i="47" s="1"/>
  <c r="G256" i="47"/>
  <c r="AR264" i="46"/>
  <c r="B257" i="54"/>
  <c r="D256" i="54"/>
  <c r="G256" i="58"/>
  <c r="U255" i="58"/>
  <c r="AA255" i="58" s="1"/>
  <c r="H256" i="58"/>
  <c r="J256" i="58"/>
  <c r="V256" i="58"/>
  <c r="W256" i="58" s="1"/>
  <c r="Y256" i="58" s="1"/>
  <c r="K256" i="58"/>
  <c r="A257" i="58"/>
  <c r="M256" i="58"/>
  <c r="X256" i="58"/>
  <c r="N256" i="58"/>
  <c r="Z256" i="58"/>
  <c r="E256" i="58" s="1"/>
  <c r="AH253" i="56"/>
  <c r="AI253" i="56"/>
  <c r="AJ253" i="56"/>
  <c r="AO253" i="56" s="1"/>
  <c r="AC253" i="56"/>
  <c r="AK253" i="56"/>
  <c r="AY253" i="56" s="1"/>
  <c r="AD253" i="56"/>
  <c r="AM253" i="56" s="1"/>
  <c r="AE253" i="56"/>
  <c r="AG253" i="56"/>
  <c r="AF253" i="56"/>
  <c r="AS253" i="56" s="1"/>
  <c r="AS263" i="46"/>
  <c r="AT253" i="47"/>
  <c r="Y254" i="57"/>
  <c r="Q254" i="56"/>
  <c r="F258" i="54"/>
  <c r="P258" i="54" s="1"/>
  <c r="K255" i="57"/>
  <c r="A256" i="57"/>
  <c r="M255" i="57"/>
  <c r="X255" i="57"/>
  <c r="N255" i="57"/>
  <c r="R255" i="57" s="1"/>
  <c r="Z255" i="57"/>
  <c r="E255" i="57" s="1"/>
  <c r="G255" i="57"/>
  <c r="U254" i="57"/>
  <c r="AA254" i="57" s="1"/>
  <c r="V255" i="57"/>
  <c r="W255" i="57" s="1"/>
  <c r="H255" i="57"/>
  <c r="J255" i="57"/>
  <c r="AP253" i="47"/>
  <c r="AF254" i="47"/>
  <c r="AG254" i="47"/>
  <c r="AI254" i="47"/>
  <c r="AJ254" i="47"/>
  <c r="AT254" i="47" s="1"/>
  <c r="AC254" i="47"/>
  <c r="AE254" i="47"/>
  <c r="AK254" i="47"/>
  <c r="AH254" i="47"/>
  <c r="AN254" i="47" s="1"/>
  <c r="AD254" i="47"/>
  <c r="AR254" i="47" s="1"/>
  <c r="Q255" i="47"/>
  <c r="Y255" i="47"/>
  <c r="F255" i="47" s="1"/>
  <c r="AS264" i="46"/>
  <c r="Y255" i="58"/>
  <c r="F255" i="58" s="1"/>
  <c r="K255" i="56"/>
  <c r="A256" i="56"/>
  <c r="M255" i="56"/>
  <c r="Q255" i="56" s="1"/>
  <c r="X255" i="56"/>
  <c r="N255" i="56"/>
  <c r="G255" i="56"/>
  <c r="U254" i="56"/>
  <c r="AA254" i="56" s="1"/>
  <c r="H255" i="56"/>
  <c r="J255" i="56"/>
  <c r="V255" i="56"/>
  <c r="W255" i="56" s="1"/>
  <c r="Z255" i="56"/>
  <c r="E255" i="56" s="1"/>
  <c r="AU263" i="46"/>
  <c r="AW263" i="46" s="1"/>
  <c r="AM263" i="46"/>
  <c r="AP263" i="46" s="1"/>
  <c r="AS253" i="47"/>
  <c r="AP252" i="56"/>
  <c r="D259" i="56"/>
  <c r="B260" i="56"/>
  <c r="S257" i="55"/>
  <c r="I258" i="55"/>
  <c r="AT264" i="46"/>
  <c r="U254" i="55"/>
  <c r="AA254" i="55" s="1"/>
  <c r="H255" i="55"/>
  <c r="J255" i="55"/>
  <c r="V255" i="55"/>
  <c r="W255" i="55" s="1"/>
  <c r="K255" i="55"/>
  <c r="A256" i="55"/>
  <c r="M255" i="55"/>
  <c r="Q255" i="55" s="1"/>
  <c r="X255" i="55"/>
  <c r="G255" i="55"/>
  <c r="N255" i="55"/>
  <c r="Z255" i="55"/>
  <c r="E255" i="55" s="1"/>
  <c r="AD265" i="46"/>
  <c r="AE265" i="46"/>
  <c r="AF265" i="46"/>
  <c r="AH265" i="46"/>
  <c r="AG265" i="46"/>
  <c r="AN265" i="46" s="1"/>
  <c r="AI265" i="46"/>
  <c r="AJ265" i="46"/>
  <c r="AK265" i="46"/>
  <c r="AC265" i="46"/>
  <c r="AR265" i="46" s="1"/>
  <c r="AF253" i="57"/>
  <c r="AG253" i="57"/>
  <c r="AS253" i="57" s="1"/>
  <c r="AH253" i="57"/>
  <c r="AN253" i="57" s="1"/>
  <c r="AI253" i="57"/>
  <c r="AJ253" i="57"/>
  <c r="AC253" i="57"/>
  <c r="AK253" i="57"/>
  <c r="AD253" i="57"/>
  <c r="AR253" i="57" s="1"/>
  <c r="AE253" i="57"/>
  <c r="AM253" i="57" s="1"/>
  <c r="AR253" i="47"/>
  <c r="D256" i="46"/>
  <c r="B257" i="46"/>
  <c r="F254" i="57"/>
  <c r="AW250" i="56"/>
  <c r="AC255" i="58" l="1"/>
  <c r="AK255" i="58"/>
  <c r="AD255" i="58"/>
  <c r="AE255" i="58"/>
  <c r="AM255" i="58" s="1"/>
  <c r="AF255" i="58"/>
  <c r="AG255" i="58"/>
  <c r="AS255" i="58" s="1"/>
  <c r="AH255" i="58"/>
  <c r="AN255" i="58" s="1"/>
  <c r="AI255" i="58"/>
  <c r="AJ255" i="58"/>
  <c r="AT255" i="58" s="1"/>
  <c r="AE255" i="47"/>
  <c r="AF255" i="47"/>
  <c r="AH255" i="47"/>
  <c r="AN255" i="47" s="1"/>
  <c r="AI255" i="47"/>
  <c r="AC255" i="47"/>
  <c r="AD255" i="47"/>
  <c r="AJ255" i="47"/>
  <c r="AK255" i="47"/>
  <c r="AG255" i="47"/>
  <c r="AS255" i="47" s="1"/>
  <c r="AT253" i="56"/>
  <c r="AS254" i="56"/>
  <c r="AS265" i="46"/>
  <c r="AU265" i="46" s="1"/>
  <c r="AW265" i="46" s="1"/>
  <c r="R255" i="55"/>
  <c r="AE254" i="57"/>
  <c r="AG254" i="57"/>
  <c r="AH254" i="57"/>
  <c r="AN254" i="57" s="1"/>
  <c r="AI254" i="57"/>
  <c r="AJ254" i="57"/>
  <c r="AT254" i="57" s="1"/>
  <c r="AC254" i="57"/>
  <c r="AD254" i="57"/>
  <c r="AR254" i="57" s="1"/>
  <c r="AF254" i="57"/>
  <c r="AK254" i="57"/>
  <c r="AT253" i="57"/>
  <c r="AT265" i="46"/>
  <c r="R255" i="56"/>
  <c r="AS254" i="47"/>
  <c r="F255" i="57"/>
  <c r="AR253" i="56"/>
  <c r="AU253" i="56" s="1"/>
  <c r="Z257" i="58"/>
  <c r="E257" i="58" s="1"/>
  <c r="G257" i="58"/>
  <c r="U256" i="58"/>
  <c r="AA256" i="58" s="1"/>
  <c r="H257" i="58"/>
  <c r="J257" i="58"/>
  <c r="V257" i="58"/>
  <c r="W257" i="58" s="1"/>
  <c r="M257" i="58"/>
  <c r="Q257" i="58" s="1"/>
  <c r="X257" i="58"/>
  <c r="K257" i="58"/>
  <c r="A258" i="58"/>
  <c r="N257" i="58"/>
  <c r="R257" i="58" s="1"/>
  <c r="B258" i="54"/>
  <c r="D257" i="54"/>
  <c r="M260" i="54"/>
  <c r="E260" i="54" s="1"/>
  <c r="H259" i="54"/>
  <c r="N259" i="54" s="1"/>
  <c r="K260" i="54"/>
  <c r="I260" i="54"/>
  <c r="J260" i="54" s="1"/>
  <c r="A261" i="54"/>
  <c r="B258" i="55"/>
  <c r="D257" i="55"/>
  <c r="G256" i="55"/>
  <c r="U255" i="55"/>
  <c r="AA255" i="55" s="1"/>
  <c r="H256" i="55"/>
  <c r="J256" i="55"/>
  <c r="V256" i="55"/>
  <c r="W256" i="55" s="1"/>
  <c r="K256" i="55"/>
  <c r="A257" i="55"/>
  <c r="M256" i="55"/>
  <c r="N256" i="55"/>
  <c r="X256" i="55"/>
  <c r="Z256" i="55"/>
  <c r="E256" i="55" s="1"/>
  <c r="Y255" i="56"/>
  <c r="F255" i="56" s="1"/>
  <c r="J256" i="56"/>
  <c r="V256" i="56"/>
  <c r="W256" i="56" s="1"/>
  <c r="Y256" i="56" s="1"/>
  <c r="K256" i="56"/>
  <c r="A257" i="56"/>
  <c r="M256" i="56"/>
  <c r="X256" i="56"/>
  <c r="N256" i="56"/>
  <c r="R256" i="56" s="1"/>
  <c r="G256" i="56"/>
  <c r="H256" i="56"/>
  <c r="U255" i="56"/>
  <c r="AA255" i="56" s="1"/>
  <c r="Z256" i="56"/>
  <c r="E256" i="56" s="1"/>
  <c r="AO254" i="47"/>
  <c r="AY254" i="47"/>
  <c r="Q255" i="57"/>
  <c r="Y256" i="47"/>
  <c r="F256" i="47" s="1"/>
  <c r="Q256" i="47"/>
  <c r="AM254" i="56"/>
  <c r="AP254" i="56" s="1"/>
  <c r="AP253" i="58"/>
  <c r="AW253" i="58" s="1"/>
  <c r="AP253" i="55"/>
  <c r="S259" i="58"/>
  <c r="I260" i="58"/>
  <c r="S258" i="55"/>
  <c r="I259" i="55"/>
  <c r="B261" i="56"/>
  <c r="D260" i="56"/>
  <c r="AM254" i="47"/>
  <c r="AP254" i="47" s="1"/>
  <c r="U255" i="57"/>
  <c r="AA255" i="57" s="1"/>
  <c r="H256" i="57"/>
  <c r="J256" i="57"/>
  <c r="V256" i="57"/>
  <c r="W256" i="57" s="1"/>
  <c r="Y256" i="57" s="1"/>
  <c r="K256" i="57"/>
  <c r="A257" i="57"/>
  <c r="M256" i="57"/>
  <c r="X256" i="57"/>
  <c r="N256" i="57"/>
  <c r="G256" i="57"/>
  <c r="Z256" i="57"/>
  <c r="E256" i="57" s="1"/>
  <c r="AN253" i="56"/>
  <c r="AP253" i="56" s="1"/>
  <c r="F256" i="58"/>
  <c r="U256" i="47"/>
  <c r="AA256" i="47" s="1"/>
  <c r="H257" i="47"/>
  <c r="K257" i="47"/>
  <c r="A258" i="47"/>
  <c r="M257" i="47"/>
  <c r="Q257" i="47" s="1"/>
  <c r="X257" i="47"/>
  <c r="N257" i="47"/>
  <c r="R257" i="47" s="1"/>
  <c r="G257" i="47"/>
  <c r="J257" i="47"/>
  <c r="Z257" i="47"/>
  <c r="E257" i="47" s="1"/>
  <c r="V257" i="47"/>
  <c r="W257" i="47" s="1"/>
  <c r="F259" i="54"/>
  <c r="P259" i="54" s="1"/>
  <c r="AY254" i="56"/>
  <c r="F266" i="46"/>
  <c r="AT253" i="55"/>
  <c r="AU253" i="55" s="1"/>
  <c r="AW253" i="55" s="1"/>
  <c r="AD254" i="55"/>
  <c r="AE254" i="55"/>
  <c r="AF254" i="55"/>
  <c r="AS254" i="55" s="1"/>
  <c r="AG254" i="55"/>
  <c r="AN254" i="55" s="1"/>
  <c r="AH254" i="55"/>
  <c r="AC254" i="55"/>
  <c r="AR254" i="55" s="1"/>
  <c r="AK254" i="55"/>
  <c r="AY254" i="55" s="1"/>
  <c r="AI254" i="55"/>
  <c r="AT254" i="55" s="1"/>
  <c r="AJ254" i="55"/>
  <c r="D257" i="46"/>
  <c r="B258" i="46"/>
  <c r="AU254" i="47"/>
  <c r="AW254" i="47" s="1"/>
  <c r="AU253" i="57"/>
  <c r="AM265" i="46"/>
  <c r="AP265" i="46" s="1"/>
  <c r="Y255" i="55"/>
  <c r="F255" i="55" s="1"/>
  <c r="Y255" i="57"/>
  <c r="R256" i="58"/>
  <c r="AR254" i="56"/>
  <c r="AU254" i="56" s="1"/>
  <c r="AW254" i="56" s="1"/>
  <c r="I260" i="47"/>
  <c r="S259" i="47"/>
  <c r="I258" i="56"/>
  <c r="S257" i="56"/>
  <c r="I258" i="57"/>
  <c r="S257" i="57"/>
  <c r="AM254" i="58"/>
  <c r="AU264" i="46"/>
  <c r="AW264" i="46" s="1"/>
  <c r="AU253" i="47"/>
  <c r="AW253" i="47" s="1"/>
  <c r="AO253" i="57"/>
  <c r="AP253" i="57" s="1"/>
  <c r="AY253" i="57"/>
  <c r="AY265" i="46"/>
  <c r="AO265" i="46"/>
  <c r="Q256" i="58"/>
  <c r="AT254" i="56"/>
  <c r="U266" i="46"/>
  <c r="AA266" i="46" s="1"/>
  <c r="H267" i="46"/>
  <c r="J267" i="46"/>
  <c r="V267" i="46"/>
  <c r="W267" i="46" s="1"/>
  <c r="K267" i="46"/>
  <c r="A268" i="46"/>
  <c r="N267" i="46"/>
  <c r="M267" i="46"/>
  <c r="X267" i="46"/>
  <c r="Z267" i="46"/>
  <c r="E267" i="46" s="1"/>
  <c r="G267" i="46"/>
  <c r="AY254" i="58"/>
  <c r="AO254" i="58"/>
  <c r="AU254" i="58"/>
  <c r="AF255" i="56" l="1"/>
  <c r="AS255" i="56" s="1"/>
  <c r="AG255" i="56"/>
  <c r="AN255" i="56" s="1"/>
  <c r="AH255" i="56"/>
  <c r="AI255" i="56"/>
  <c r="AJ255" i="56"/>
  <c r="AC255" i="56"/>
  <c r="AR255" i="56" s="1"/>
  <c r="AK255" i="56"/>
  <c r="AY255" i="56" s="1"/>
  <c r="AE255" i="56"/>
  <c r="AD255" i="56"/>
  <c r="AM255" i="56" s="1"/>
  <c r="AD256" i="47"/>
  <c r="AG256" i="47"/>
  <c r="AH256" i="47"/>
  <c r="AN256" i="47" s="1"/>
  <c r="AF256" i="47"/>
  <c r="AI256" i="47"/>
  <c r="AK256" i="47"/>
  <c r="AE256" i="47"/>
  <c r="AM256" i="47" s="1"/>
  <c r="AJ256" i="47"/>
  <c r="AC256" i="47"/>
  <c r="AC255" i="55"/>
  <c r="AK255" i="55"/>
  <c r="AD255" i="55"/>
  <c r="AE255" i="55"/>
  <c r="AF255" i="55"/>
  <c r="AS255" i="55" s="1"/>
  <c r="AG255" i="55"/>
  <c r="AN255" i="55" s="1"/>
  <c r="AJ255" i="55"/>
  <c r="AO255" i="55" s="1"/>
  <c r="AH255" i="55"/>
  <c r="AI255" i="55"/>
  <c r="AD255" i="57"/>
  <c r="AF255" i="57"/>
  <c r="AG255" i="57"/>
  <c r="AS255" i="57" s="1"/>
  <c r="AH255" i="57"/>
  <c r="AN255" i="57" s="1"/>
  <c r="AI255" i="57"/>
  <c r="AC255" i="57"/>
  <c r="AE255" i="57"/>
  <c r="AM255" i="57" s="1"/>
  <c r="AJ255" i="57"/>
  <c r="AK255" i="57"/>
  <c r="S258" i="57"/>
  <c r="I259" i="57"/>
  <c r="Y267" i="46"/>
  <c r="F267" i="46" s="1"/>
  <c r="AO254" i="55"/>
  <c r="AM254" i="55"/>
  <c r="AP254" i="55" s="1"/>
  <c r="AJ256" i="58"/>
  <c r="AC256" i="58"/>
  <c r="AK256" i="58"/>
  <c r="AD256" i="58"/>
  <c r="AR256" i="58" s="1"/>
  <c r="AE256" i="58"/>
  <c r="AM256" i="58" s="1"/>
  <c r="AF256" i="58"/>
  <c r="AH256" i="58"/>
  <c r="AG256" i="58"/>
  <c r="AI256" i="58"/>
  <c r="Y256" i="55"/>
  <c r="L260" i="54"/>
  <c r="F257" i="58"/>
  <c r="AR255" i="47"/>
  <c r="AW253" i="56"/>
  <c r="AD266" i="46"/>
  <c r="AE266" i="46"/>
  <c r="AF266" i="46"/>
  <c r="AH266" i="46"/>
  <c r="AC266" i="46"/>
  <c r="AR266" i="46" s="1"/>
  <c r="AG266" i="46"/>
  <c r="AN266" i="46" s="1"/>
  <c r="AI266" i="46"/>
  <c r="AJ266" i="46"/>
  <c r="AO266" i="46" s="1"/>
  <c r="AK266" i="46"/>
  <c r="AY266" i="46" s="1"/>
  <c r="AU254" i="55"/>
  <c r="AW254" i="55" s="1"/>
  <c r="F260" i="54"/>
  <c r="P260" i="54" s="1"/>
  <c r="Y257" i="58"/>
  <c r="Q267" i="46"/>
  <c r="S260" i="47"/>
  <c r="I261" i="47"/>
  <c r="AW253" i="57"/>
  <c r="G258" i="47"/>
  <c r="J258" i="47"/>
  <c r="V258" i="47"/>
  <c r="W258" i="47" s="1"/>
  <c r="K258" i="47"/>
  <c r="A259" i="47"/>
  <c r="Z258" i="47"/>
  <c r="E258" i="47" s="1"/>
  <c r="M258" i="47"/>
  <c r="Q258" i="47" s="1"/>
  <c r="U257" i="47"/>
  <c r="AA257" i="47" s="1"/>
  <c r="H258" i="47"/>
  <c r="X258" i="47"/>
  <c r="N258" i="47"/>
  <c r="R256" i="57"/>
  <c r="S260" i="58"/>
  <c r="I261" i="58"/>
  <c r="Q256" i="56"/>
  <c r="R256" i="55"/>
  <c r="F256" i="57"/>
  <c r="S259" i="55"/>
  <c r="I260" i="55"/>
  <c r="R267" i="46"/>
  <c r="AP254" i="58"/>
  <c r="AW254" i="58" s="1"/>
  <c r="Y257" i="47"/>
  <c r="F257" i="47" s="1"/>
  <c r="J257" i="56"/>
  <c r="V257" i="56"/>
  <c r="W257" i="56" s="1"/>
  <c r="K257" i="56"/>
  <c r="A258" i="56"/>
  <c r="M257" i="56"/>
  <c r="X257" i="56"/>
  <c r="N257" i="56"/>
  <c r="U256" i="56"/>
  <c r="AA256" i="56" s="1"/>
  <c r="H257" i="56"/>
  <c r="G257" i="56"/>
  <c r="Z257" i="56"/>
  <c r="E257" i="56" s="1"/>
  <c r="Q256" i="55"/>
  <c r="B259" i="54"/>
  <c r="D258" i="54"/>
  <c r="AM255" i="47"/>
  <c r="AP255" i="47" s="1"/>
  <c r="AR255" i="58"/>
  <c r="AU255" i="58" s="1"/>
  <c r="S258" i="56"/>
  <c r="I259" i="56"/>
  <c r="F256" i="55"/>
  <c r="D258" i="46"/>
  <c r="B259" i="46"/>
  <c r="Q256" i="57"/>
  <c r="F256" i="56"/>
  <c r="G257" i="55"/>
  <c r="U256" i="55"/>
  <c r="AA256" i="55" s="1"/>
  <c r="H257" i="55"/>
  <c r="J257" i="55"/>
  <c r="V257" i="55"/>
  <c r="W257" i="55" s="1"/>
  <c r="N257" i="55"/>
  <c r="R257" i="55" s="1"/>
  <c r="X257" i="55"/>
  <c r="K257" i="55"/>
  <c r="M257" i="55"/>
  <c r="Q257" i="55" s="1"/>
  <c r="A258" i="55"/>
  <c r="Z257" i="55"/>
  <c r="E257" i="55" s="1"/>
  <c r="D258" i="55"/>
  <c r="B259" i="55"/>
  <c r="AS254" i="57"/>
  <c r="AU254" i="57" s="1"/>
  <c r="AW254" i="57" s="1"/>
  <c r="AY255" i="47"/>
  <c r="AO255" i="47"/>
  <c r="AY255" i="58"/>
  <c r="AO255" i="58"/>
  <c r="AP255" i="58" s="1"/>
  <c r="U267" i="46"/>
  <c r="AA267" i="46" s="1"/>
  <c r="H268" i="46"/>
  <c r="J268" i="46"/>
  <c r="V268" i="46"/>
  <c r="W268" i="46" s="1"/>
  <c r="Y268" i="46" s="1"/>
  <c r="K268" i="46"/>
  <c r="A269" i="46"/>
  <c r="N268" i="46"/>
  <c r="X268" i="46"/>
  <c r="Z268" i="46"/>
  <c r="E268" i="46" s="1"/>
  <c r="G268" i="46"/>
  <c r="M268" i="46"/>
  <c r="Q268" i="46" s="1"/>
  <c r="G257" i="57"/>
  <c r="J257" i="57"/>
  <c r="V257" i="57"/>
  <c r="W257" i="57" s="1"/>
  <c r="K257" i="57"/>
  <c r="A258" i="57"/>
  <c r="M257" i="57"/>
  <c r="X257" i="57"/>
  <c r="H257" i="57"/>
  <c r="U256" i="57"/>
  <c r="AA256" i="57" s="1"/>
  <c r="Z257" i="57"/>
  <c r="E257" i="57" s="1"/>
  <c r="N257" i="57"/>
  <c r="D261" i="56"/>
  <c r="B262" i="56"/>
  <c r="A262" i="54"/>
  <c r="M261" i="54"/>
  <c r="E261" i="54" s="1"/>
  <c r="H260" i="54"/>
  <c r="N260" i="54" s="1"/>
  <c r="I261" i="54"/>
  <c r="J261" i="54" s="1"/>
  <c r="L261" i="54" s="1"/>
  <c r="K261" i="54"/>
  <c r="N258" i="58"/>
  <c r="Z258" i="58"/>
  <c r="E258" i="58" s="1"/>
  <c r="G258" i="58"/>
  <c r="U257" i="58"/>
  <c r="AA257" i="58" s="1"/>
  <c r="H258" i="58"/>
  <c r="K258" i="58"/>
  <c r="A259" i="58"/>
  <c r="J258" i="58"/>
  <c r="M258" i="58"/>
  <c r="Q258" i="58" s="1"/>
  <c r="V258" i="58"/>
  <c r="W258" i="58" s="1"/>
  <c r="Y258" i="58" s="1"/>
  <c r="X258" i="58"/>
  <c r="AY254" i="57"/>
  <c r="AO254" i="57"/>
  <c r="AM254" i="57"/>
  <c r="AP254" i="57" s="1"/>
  <c r="AT255" i="47"/>
  <c r="AD267" i="46" l="1"/>
  <c r="AM267" i="46" s="1"/>
  <c r="AE267" i="46"/>
  <c r="AF267" i="46"/>
  <c r="AH267" i="46"/>
  <c r="AG267" i="46"/>
  <c r="AN267" i="46" s="1"/>
  <c r="AI267" i="46"/>
  <c r="AJ267" i="46"/>
  <c r="AO267" i="46" s="1"/>
  <c r="AK267" i="46"/>
  <c r="AY267" i="46" s="1"/>
  <c r="AC267" i="46"/>
  <c r="AR267" i="46" s="1"/>
  <c r="AC257" i="47"/>
  <c r="AK257" i="47"/>
  <c r="AF257" i="47"/>
  <c r="AG257" i="47"/>
  <c r="AS257" i="47" s="1"/>
  <c r="AD257" i="47"/>
  <c r="AR257" i="47" s="1"/>
  <c r="AE257" i="47"/>
  <c r="AM257" i="47" s="1"/>
  <c r="AI257" i="47"/>
  <c r="AH257" i="47"/>
  <c r="AN257" i="47" s="1"/>
  <c r="AJ257" i="47"/>
  <c r="AE256" i="56"/>
  <c r="AF256" i="56"/>
  <c r="AG256" i="56"/>
  <c r="AH256" i="56"/>
  <c r="AI256" i="56"/>
  <c r="AJ256" i="56"/>
  <c r="AO256" i="56" s="1"/>
  <c r="AD256" i="56"/>
  <c r="AC256" i="56"/>
  <c r="AR256" i="56" s="1"/>
  <c r="AK256" i="56"/>
  <c r="S259" i="56"/>
  <c r="I260" i="56"/>
  <c r="Y257" i="56"/>
  <c r="F257" i="56" s="1"/>
  <c r="AM266" i="46"/>
  <c r="AP266" i="46" s="1"/>
  <c r="AN256" i="58"/>
  <c r="AY256" i="47"/>
  <c r="AO256" i="47"/>
  <c r="AP256" i="47" s="1"/>
  <c r="D259" i="55"/>
  <c r="B260" i="55"/>
  <c r="Y257" i="55"/>
  <c r="F257" i="55" s="1"/>
  <c r="D259" i="46"/>
  <c r="B260" i="46"/>
  <c r="R257" i="56"/>
  <c r="I262" i="58"/>
  <c r="S261" i="58"/>
  <c r="AI257" i="58"/>
  <c r="AJ257" i="58"/>
  <c r="AT257" i="58" s="1"/>
  <c r="AC257" i="58"/>
  <c r="AK257" i="58"/>
  <c r="AD257" i="58"/>
  <c r="AE257" i="58"/>
  <c r="AM257" i="58" s="1"/>
  <c r="AG257" i="58"/>
  <c r="AF257" i="58"/>
  <c r="AH257" i="58"/>
  <c r="AN257" i="58" s="1"/>
  <c r="AM255" i="55"/>
  <c r="AP255" i="55" s="1"/>
  <c r="AO255" i="56"/>
  <c r="AU255" i="47"/>
  <c r="AW255" i="47" s="1"/>
  <c r="S259" i="57"/>
  <c r="I260" i="57"/>
  <c r="F261" i="54"/>
  <c r="P261" i="54" s="1"/>
  <c r="Q257" i="57"/>
  <c r="F268" i="46"/>
  <c r="Z259" i="47"/>
  <c r="E259" i="47" s="1"/>
  <c r="G259" i="47"/>
  <c r="V259" i="47"/>
  <c r="W259" i="47" s="1"/>
  <c r="H259" i="47"/>
  <c r="K259" i="47"/>
  <c r="A260" i="47"/>
  <c r="U258" i="47"/>
  <c r="AA258" i="47" s="1"/>
  <c r="N259" i="47"/>
  <c r="R259" i="47" s="1"/>
  <c r="J259" i="47"/>
  <c r="M259" i="47"/>
  <c r="Q259" i="47" s="1"/>
  <c r="X259" i="47"/>
  <c r="AY256" i="58"/>
  <c r="AO256" i="58"/>
  <c r="AO255" i="57"/>
  <c r="AP255" i="57" s="1"/>
  <c r="AY255" i="57"/>
  <c r="AR255" i="57"/>
  <c r="AY255" i="55"/>
  <c r="AT255" i="56"/>
  <c r="M259" i="58"/>
  <c r="X259" i="58"/>
  <c r="N259" i="58"/>
  <c r="Z259" i="58"/>
  <c r="E259" i="58" s="1"/>
  <c r="F259" i="58" s="1"/>
  <c r="G259" i="58"/>
  <c r="U258" i="58"/>
  <c r="AA258" i="58" s="1"/>
  <c r="H259" i="58"/>
  <c r="J259" i="58"/>
  <c r="V259" i="58"/>
  <c r="W259" i="58" s="1"/>
  <c r="Y259" i="58" s="1"/>
  <c r="K259" i="58"/>
  <c r="A260" i="58"/>
  <c r="AW255" i="58"/>
  <c r="S261" i="47"/>
  <c r="I262" i="47"/>
  <c r="AU255" i="56"/>
  <c r="H261" i="54"/>
  <c r="N261" i="54" s="1"/>
  <c r="K262" i="54"/>
  <c r="M262" i="54"/>
  <c r="E262" i="54" s="1"/>
  <c r="I262" i="54"/>
  <c r="J262" i="54" s="1"/>
  <c r="L262" i="54" s="1"/>
  <c r="A263" i="54"/>
  <c r="D262" i="56"/>
  <c r="B263" i="56"/>
  <c r="Z258" i="57"/>
  <c r="E258" i="57" s="1"/>
  <c r="U257" i="57"/>
  <c r="AA257" i="57" s="1"/>
  <c r="H258" i="57"/>
  <c r="J258" i="57"/>
  <c r="V258" i="57"/>
  <c r="W258" i="57" s="1"/>
  <c r="Y258" i="57" s="1"/>
  <c r="K258" i="57"/>
  <c r="A259" i="57"/>
  <c r="G258" i="57"/>
  <c r="M258" i="57"/>
  <c r="Q258" i="57" s="1"/>
  <c r="X258" i="57"/>
  <c r="N258" i="57"/>
  <c r="D259" i="54"/>
  <c r="B260" i="54"/>
  <c r="Q257" i="56"/>
  <c r="I261" i="55"/>
  <c r="S260" i="55"/>
  <c r="AT255" i="57"/>
  <c r="AT255" i="55"/>
  <c r="AR255" i="55"/>
  <c r="AU255" i="55" s="1"/>
  <c r="AW255" i="55" s="1"/>
  <c r="AS256" i="47"/>
  <c r="AP256" i="58"/>
  <c r="F258" i="58"/>
  <c r="R268" i="46"/>
  <c r="N258" i="55"/>
  <c r="R258" i="55" s="1"/>
  <c r="G258" i="55"/>
  <c r="U257" i="55"/>
  <c r="AA257" i="55" s="1"/>
  <c r="H258" i="55"/>
  <c r="M258" i="55"/>
  <c r="X258" i="55"/>
  <c r="J258" i="55"/>
  <c r="K258" i="55"/>
  <c r="A259" i="55"/>
  <c r="V258" i="55"/>
  <c r="W258" i="55" s="1"/>
  <c r="Z258" i="55"/>
  <c r="E258" i="55" s="1"/>
  <c r="AJ256" i="55"/>
  <c r="AC256" i="55"/>
  <c r="AK256" i="55"/>
  <c r="AY256" i="55" s="1"/>
  <c r="AD256" i="55"/>
  <c r="AM256" i="55" s="1"/>
  <c r="AE256" i="55"/>
  <c r="AF256" i="55"/>
  <c r="AS256" i="55" s="1"/>
  <c r="AI256" i="55"/>
  <c r="AG256" i="55"/>
  <c r="AH256" i="55"/>
  <c r="U257" i="56"/>
  <c r="AA257" i="56" s="1"/>
  <c r="H258" i="56"/>
  <c r="J258" i="56"/>
  <c r="V258" i="56"/>
  <c r="W258" i="56" s="1"/>
  <c r="K258" i="56"/>
  <c r="A259" i="56"/>
  <c r="M258" i="56"/>
  <c r="X258" i="56"/>
  <c r="N258" i="56"/>
  <c r="G258" i="56"/>
  <c r="Z258" i="56"/>
  <c r="E258" i="56" s="1"/>
  <c r="R258" i="47"/>
  <c r="Y258" i="47"/>
  <c r="F258" i="47" s="1"/>
  <c r="AS266" i="46"/>
  <c r="AU266" i="46" s="1"/>
  <c r="AW266" i="46" s="1"/>
  <c r="AT256" i="58"/>
  <c r="AR256" i="47"/>
  <c r="AU256" i="47" s="1"/>
  <c r="AT266" i="46"/>
  <c r="R258" i="58"/>
  <c r="R257" i="57"/>
  <c r="Y257" i="57"/>
  <c r="F257" i="57" s="1"/>
  <c r="U268" i="46"/>
  <c r="AA268" i="46" s="1"/>
  <c r="H269" i="46"/>
  <c r="J269" i="46"/>
  <c r="V269" i="46"/>
  <c r="W269" i="46" s="1"/>
  <c r="Y269" i="46" s="1"/>
  <c r="K269" i="46"/>
  <c r="A270" i="46"/>
  <c r="N269" i="46"/>
  <c r="M269" i="46"/>
  <c r="Q269" i="46" s="1"/>
  <c r="X269" i="46"/>
  <c r="Z269" i="46"/>
  <c r="E269" i="46" s="1"/>
  <c r="G269" i="46"/>
  <c r="AC256" i="57"/>
  <c r="AK256" i="57"/>
  <c r="AE256" i="57"/>
  <c r="AF256" i="57"/>
  <c r="AG256" i="57"/>
  <c r="AH256" i="57"/>
  <c r="AN256" i="57" s="1"/>
  <c r="AD256" i="57"/>
  <c r="AI256" i="57"/>
  <c r="AJ256" i="57"/>
  <c r="AT256" i="57" s="1"/>
  <c r="AS256" i="58"/>
  <c r="AU256" i="58" s="1"/>
  <c r="AW256" i="58" s="1"/>
  <c r="AT256" i="47"/>
  <c r="AP255" i="56"/>
  <c r="AD257" i="56" l="1"/>
  <c r="AM257" i="56" s="1"/>
  <c r="AE257" i="56"/>
  <c r="AF257" i="56"/>
  <c r="AG257" i="56"/>
  <c r="AH257" i="56"/>
  <c r="AI257" i="56"/>
  <c r="AT257" i="56" s="1"/>
  <c r="AC257" i="56"/>
  <c r="AR257" i="56" s="1"/>
  <c r="AK257" i="56"/>
  <c r="AY257" i="56" s="1"/>
  <c r="AJ257" i="56"/>
  <c r="AO257" i="56" s="1"/>
  <c r="AI257" i="55"/>
  <c r="AT257" i="55" s="1"/>
  <c r="AJ257" i="55"/>
  <c r="AC257" i="55"/>
  <c r="AK257" i="55"/>
  <c r="AD257" i="55"/>
  <c r="AE257" i="55"/>
  <c r="AH257" i="55"/>
  <c r="AF257" i="55"/>
  <c r="AS257" i="55" s="1"/>
  <c r="AG257" i="55"/>
  <c r="AN257" i="55" s="1"/>
  <c r="AJ258" i="47"/>
  <c r="AE258" i="47"/>
  <c r="AF258" i="47"/>
  <c r="AC258" i="47"/>
  <c r="AG258" i="47"/>
  <c r="AS258" i="47" s="1"/>
  <c r="AI258" i="47"/>
  <c r="AD258" i="47"/>
  <c r="AK258" i="47"/>
  <c r="AH258" i="47"/>
  <c r="AJ257" i="57"/>
  <c r="AT257" i="57" s="1"/>
  <c r="AD257" i="57"/>
  <c r="AE257" i="57"/>
  <c r="AM257" i="57" s="1"/>
  <c r="AF257" i="57"/>
  <c r="AG257" i="57"/>
  <c r="AC257" i="57"/>
  <c r="AH257" i="57"/>
  <c r="AN257" i="57" s="1"/>
  <c r="AI257" i="57"/>
  <c r="AK257" i="57"/>
  <c r="U269" i="46"/>
  <c r="AA269" i="46" s="1"/>
  <c r="H270" i="46"/>
  <c r="J270" i="46"/>
  <c r="V270" i="46"/>
  <c r="W270" i="46" s="1"/>
  <c r="K270" i="46"/>
  <c r="A271" i="46"/>
  <c r="N270" i="46"/>
  <c r="X270" i="46"/>
  <c r="Z270" i="46"/>
  <c r="E270" i="46" s="1"/>
  <c r="G270" i="46"/>
  <c r="M270" i="46"/>
  <c r="Q270" i="46" s="1"/>
  <c r="AG259" i="58"/>
  <c r="AH259" i="58"/>
  <c r="AN259" i="58" s="1"/>
  <c r="AI259" i="58"/>
  <c r="AJ259" i="58"/>
  <c r="AC259" i="58"/>
  <c r="AK259" i="58"/>
  <c r="AE259" i="58"/>
  <c r="AD259" i="58"/>
  <c r="AR259" i="58" s="1"/>
  <c r="AF259" i="58"/>
  <c r="D260" i="55"/>
  <c r="B261" i="55"/>
  <c r="AM256" i="57"/>
  <c r="R269" i="46"/>
  <c r="Y258" i="56"/>
  <c r="I262" i="55"/>
  <c r="S261" i="55"/>
  <c r="D263" i="56"/>
  <c r="B264" i="56"/>
  <c r="S262" i="47"/>
  <c r="I263" i="47"/>
  <c r="AU255" i="57"/>
  <c r="AW255" i="57" s="1"/>
  <c r="AT256" i="56"/>
  <c r="AU256" i="56" s="1"/>
  <c r="AP257" i="47"/>
  <c r="A264" i="54"/>
  <c r="K263" i="54"/>
  <c r="M263" i="54"/>
  <c r="E263" i="54" s="1"/>
  <c r="H262" i="54"/>
  <c r="N262" i="54" s="1"/>
  <c r="I263" i="54"/>
  <c r="J263" i="54" s="1"/>
  <c r="S260" i="56"/>
  <c r="I261" i="56"/>
  <c r="AR256" i="55"/>
  <c r="AU256" i="55" s="1"/>
  <c r="Q258" i="55"/>
  <c r="K260" i="58"/>
  <c r="A261" i="58"/>
  <c r="M260" i="58"/>
  <c r="X260" i="58"/>
  <c r="N260" i="58"/>
  <c r="R260" i="58" s="1"/>
  <c r="G260" i="58"/>
  <c r="J260" i="58"/>
  <c r="V260" i="58"/>
  <c r="W260" i="58" s="1"/>
  <c r="Y260" i="58" s="1"/>
  <c r="Z260" i="58"/>
  <c r="E260" i="58" s="1"/>
  <c r="F260" i="58" s="1"/>
  <c r="U259" i="58"/>
  <c r="AA259" i="58" s="1"/>
  <c r="H260" i="58"/>
  <c r="R259" i="58"/>
  <c r="N260" i="47"/>
  <c r="U259" i="47"/>
  <c r="AA259" i="47" s="1"/>
  <c r="H260" i="47"/>
  <c r="J260" i="47"/>
  <c r="X260" i="47"/>
  <c r="M260" i="47"/>
  <c r="G260" i="47"/>
  <c r="V260" i="47"/>
  <c r="W260" i="47" s="1"/>
  <c r="K260" i="47"/>
  <c r="Z260" i="47"/>
  <c r="E260" i="47" s="1"/>
  <c r="A261" i="47"/>
  <c r="AS256" i="56"/>
  <c r="AT267" i="46"/>
  <c r="AW256" i="47"/>
  <c r="AO256" i="55"/>
  <c r="F262" i="54"/>
  <c r="P262" i="54" s="1"/>
  <c r="S260" i="57"/>
  <c r="I261" i="57"/>
  <c r="AS257" i="58"/>
  <c r="AY256" i="56"/>
  <c r="AH258" i="58"/>
  <c r="AI258" i="58"/>
  <c r="AJ258" i="58"/>
  <c r="AC258" i="58"/>
  <c r="AK258" i="58"/>
  <c r="AD258" i="58"/>
  <c r="AR258" i="58" s="1"/>
  <c r="AF258" i="58"/>
  <c r="AG258" i="58"/>
  <c r="AE258" i="58"/>
  <c r="R258" i="56"/>
  <c r="R258" i="57"/>
  <c r="Q259" i="58"/>
  <c r="AP257" i="58"/>
  <c r="I263" i="58"/>
  <c r="S262" i="58"/>
  <c r="AO257" i="47"/>
  <c r="AY257" i="47"/>
  <c r="AS267" i="46"/>
  <c r="AY256" i="57"/>
  <c r="AO256" i="57"/>
  <c r="AD268" i="46"/>
  <c r="AM268" i="46" s="1"/>
  <c r="AE268" i="46"/>
  <c r="AF268" i="46"/>
  <c r="AH268" i="46"/>
  <c r="AC268" i="46"/>
  <c r="AG268" i="46"/>
  <c r="AN268" i="46" s="1"/>
  <c r="AI268" i="46"/>
  <c r="AJ268" i="46"/>
  <c r="AO268" i="46" s="1"/>
  <c r="AK268" i="46"/>
  <c r="AY268" i="46" s="1"/>
  <c r="D260" i="54"/>
  <c r="B261" i="54"/>
  <c r="AR256" i="57"/>
  <c r="F269" i="46"/>
  <c r="Q258" i="56"/>
  <c r="AN256" i="55"/>
  <c r="AP256" i="55" s="1"/>
  <c r="AS256" i="57"/>
  <c r="G259" i="56"/>
  <c r="U258" i="56"/>
  <c r="AA258" i="56" s="1"/>
  <c r="H259" i="56"/>
  <c r="J259" i="56"/>
  <c r="V259" i="56"/>
  <c r="W259" i="56" s="1"/>
  <c r="Y259" i="56" s="1"/>
  <c r="K259" i="56"/>
  <c r="A260" i="56"/>
  <c r="M259" i="56"/>
  <c r="Q259" i="56" s="1"/>
  <c r="X259" i="56"/>
  <c r="N259" i="56"/>
  <c r="Z259" i="56"/>
  <c r="E259" i="56" s="1"/>
  <c r="AT256" i="55"/>
  <c r="Y258" i="55"/>
  <c r="F258" i="55" s="1"/>
  <c r="Y259" i="47"/>
  <c r="F259" i="47" s="1"/>
  <c r="AR257" i="58"/>
  <c r="AU257" i="58" s="1"/>
  <c r="AW257" i="58" s="1"/>
  <c r="AM256" i="56"/>
  <c r="AT257" i="47"/>
  <c r="AU257" i="47" s="1"/>
  <c r="AW257" i="47" s="1"/>
  <c r="F258" i="56"/>
  <c r="N259" i="57"/>
  <c r="G259" i="57"/>
  <c r="U258" i="57"/>
  <c r="AA258" i="57" s="1"/>
  <c r="H259" i="57"/>
  <c r="J259" i="57"/>
  <c r="V259" i="57"/>
  <c r="W259" i="57" s="1"/>
  <c r="K259" i="57"/>
  <c r="M259" i="57"/>
  <c r="X259" i="57"/>
  <c r="A260" i="57"/>
  <c r="Z259" i="57"/>
  <c r="E259" i="57" s="1"/>
  <c r="AN256" i="56"/>
  <c r="M259" i="55"/>
  <c r="Q259" i="55" s="1"/>
  <c r="X259" i="55"/>
  <c r="N259" i="55"/>
  <c r="G259" i="55"/>
  <c r="U258" i="55"/>
  <c r="AA258" i="55" s="1"/>
  <c r="H259" i="55"/>
  <c r="K259" i="55"/>
  <c r="A260" i="55"/>
  <c r="J259" i="55"/>
  <c r="V259" i="55"/>
  <c r="W259" i="55" s="1"/>
  <c r="Y259" i="55" s="1"/>
  <c r="Z259" i="55"/>
  <c r="E259" i="55" s="1"/>
  <c r="F258" i="57"/>
  <c r="AW255" i="56"/>
  <c r="AY257" i="58"/>
  <c r="AO257" i="58"/>
  <c r="D260" i="46"/>
  <c r="B261" i="46"/>
  <c r="AU267" i="46"/>
  <c r="AW267" i="46" s="1"/>
  <c r="AP267" i="46"/>
  <c r="AH258" i="55" l="1"/>
  <c r="AI258" i="55"/>
  <c r="AJ258" i="55"/>
  <c r="AC258" i="55"/>
  <c r="AK258" i="55"/>
  <c r="AY258" i="55" s="1"/>
  <c r="AD258" i="55"/>
  <c r="AM258" i="55" s="1"/>
  <c r="AG258" i="55"/>
  <c r="AN258" i="55" s="1"/>
  <c r="AE258" i="55"/>
  <c r="AF258" i="55"/>
  <c r="AI259" i="47"/>
  <c r="AD259" i="47"/>
  <c r="AG259" i="47"/>
  <c r="AS259" i="47" s="1"/>
  <c r="AH259" i="47"/>
  <c r="AN259" i="47" s="1"/>
  <c r="AK259" i="47"/>
  <c r="AC259" i="47"/>
  <c r="AF259" i="47"/>
  <c r="AJ259" i="47"/>
  <c r="AT259" i="47" s="1"/>
  <c r="AE259" i="47"/>
  <c r="S263" i="58"/>
  <c r="I264" i="58"/>
  <c r="AW256" i="55"/>
  <c r="Y259" i="57"/>
  <c r="AP256" i="56"/>
  <c r="AW256" i="56" s="1"/>
  <c r="AP268" i="46"/>
  <c r="AS258" i="58"/>
  <c r="I264" i="54"/>
  <c r="J264" i="54" s="1"/>
  <c r="H263" i="54"/>
  <c r="N263" i="54" s="1"/>
  <c r="K264" i="54"/>
  <c r="M264" i="54"/>
  <c r="E264" i="54" s="1"/>
  <c r="A265" i="54"/>
  <c r="AS259" i="58"/>
  <c r="Y270" i="46"/>
  <c r="AS257" i="57"/>
  <c r="I263" i="55"/>
  <c r="S262" i="55"/>
  <c r="AP257" i="57"/>
  <c r="F259" i="57"/>
  <c r="AD269" i="46"/>
  <c r="AE269" i="46"/>
  <c r="AF269" i="46"/>
  <c r="AH269" i="46"/>
  <c r="AG269" i="46"/>
  <c r="AN269" i="46" s="1"/>
  <c r="AI269" i="46"/>
  <c r="AJ269" i="46"/>
  <c r="AK269" i="46"/>
  <c r="AY269" i="46" s="1"/>
  <c r="AC269" i="46"/>
  <c r="AR269" i="46" s="1"/>
  <c r="AO258" i="58"/>
  <c r="AY258" i="58"/>
  <c r="R260" i="47"/>
  <c r="AY259" i="58"/>
  <c r="AO259" i="58"/>
  <c r="F270" i="46"/>
  <c r="AR257" i="57"/>
  <c r="AU257" i="57" s="1"/>
  <c r="AW257" i="57" s="1"/>
  <c r="AY257" i="55"/>
  <c r="M261" i="47"/>
  <c r="Q261" i="47" s="1"/>
  <c r="X261" i="47"/>
  <c r="G261" i="47"/>
  <c r="J261" i="47"/>
  <c r="K261" i="47"/>
  <c r="Z261" i="47"/>
  <c r="E261" i="47" s="1"/>
  <c r="F261" i="47" s="1"/>
  <c r="A262" i="47"/>
  <c r="N261" i="47"/>
  <c r="V261" i="47"/>
  <c r="W261" i="47" s="1"/>
  <c r="Y261" i="47" s="1"/>
  <c r="H261" i="47"/>
  <c r="U260" i="47"/>
  <c r="AA260" i="47" s="1"/>
  <c r="K260" i="55"/>
  <c r="A261" i="55"/>
  <c r="M260" i="55"/>
  <c r="Q260" i="55" s="1"/>
  <c r="X260" i="55"/>
  <c r="N260" i="55"/>
  <c r="G260" i="55"/>
  <c r="J260" i="55"/>
  <c r="V260" i="55"/>
  <c r="W260" i="55" s="1"/>
  <c r="U259" i="55"/>
  <c r="AA259" i="55" s="1"/>
  <c r="H260" i="55"/>
  <c r="Z260" i="55"/>
  <c r="E260" i="55" s="1"/>
  <c r="M260" i="57"/>
  <c r="X260" i="57"/>
  <c r="Z260" i="57"/>
  <c r="E260" i="57" s="1"/>
  <c r="G260" i="57"/>
  <c r="U259" i="57"/>
  <c r="AA259" i="57" s="1"/>
  <c r="H260" i="57"/>
  <c r="J260" i="57"/>
  <c r="K260" i="57"/>
  <c r="N260" i="57"/>
  <c r="A261" i="57"/>
  <c r="V260" i="57"/>
  <c r="W260" i="57" s="1"/>
  <c r="AU256" i="57"/>
  <c r="AR268" i="46"/>
  <c r="Y260" i="47"/>
  <c r="F260" i="47" s="1"/>
  <c r="L263" i="54"/>
  <c r="F263" i="54" s="1"/>
  <c r="P263" i="54" s="1"/>
  <c r="AY257" i="57"/>
  <c r="AO257" i="57"/>
  <c r="AM258" i="47"/>
  <c r="AR257" i="55"/>
  <c r="AU257" i="55" s="1"/>
  <c r="AN257" i="56"/>
  <c r="G260" i="56"/>
  <c r="U259" i="56"/>
  <c r="AA259" i="56" s="1"/>
  <c r="H260" i="56"/>
  <c r="J260" i="56"/>
  <c r="V260" i="56"/>
  <c r="W260" i="56" s="1"/>
  <c r="K260" i="56"/>
  <c r="A261" i="56"/>
  <c r="N260" i="56"/>
  <c r="M260" i="56"/>
  <c r="X260" i="56"/>
  <c r="Z260" i="56"/>
  <c r="E260" i="56" s="1"/>
  <c r="AT268" i="46"/>
  <c r="S261" i="56"/>
  <c r="I262" i="56"/>
  <c r="AM257" i="55"/>
  <c r="R259" i="57"/>
  <c r="F259" i="56"/>
  <c r="AT258" i="58"/>
  <c r="AU258" i="58" s="1"/>
  <c r="Q260" i="58"/>
  <c r="I264" i="47"/>
  <c r="S263" i="47"/>
  <c r="AP256" i="57"/>
  <c r="AT259" i="58"/>
  <c r="AU259" i="58" s="1"/>
  <c r="AW259" i="58" s="1"/>
  <c r="R270" i="46"/>
  <c r="AN258" i="47"/>
  <c r="AT258" i="47"/>
  <c r="AO257" i="55"/>
  <c r="AS257" i="56"/>
  <c r="AU257" i="56" s="1"/>
  <c r="AW257" i="56" s="1"/>
  <c r="D261" i="46"/>
  <c r="B262" i="46"/>
  <c r="S261" i="57"/>
  <c r="I262" i="57"/>
  <c r="AI258" i="57"/>
  <c r="AC258" i="57"/>
  <c r="AK258" i="57"/>
  <c r="AD258" i="57"/>
  <c r="AE258" i="57"/>
  <c r="AF258" i="57"/>
  <c r="AG258" i="57"/>
  <c r="AS258" i="57" s="1"/>
  <c r="AH258" i="57"/>
  <c r="AN258" i="57" s="1"/>
  <c r="AJ258" i="57"/>
  <c r="AT258" i="57" s="1"/>
  <c r="Q259" i="57"/>
  <c r="AC258" i="56"/>
  <c r="AK258" i="56"/>
  <c r="AD258" i="56"/>
  <c r="AM258" i="56" s="1"/>
  <c r="AE258" i="56"/>
  <c r="AF258" i="56"/>
  <c r="AG258" i="56"/>
  <c r="AH258" i="56"/>
  <c r="AJ258" i="56"/>
  <c r="AO258" i="56" s="1"/>
  <c r="AI258" i="56"/>
  <c r="R259" i="56"/>
  <c r="B262" i="54"/>
  <c r="D261" i="54"/>
  <c r="AS268" i="46"/>
  <c r="Q260" i="47"/>
  <c r="J261" i="58"/>
  <c r="V261" i="58"/>
  <c r="W261" i="58" s="1"/>
  <c r="Y261" i="58" s="1"/>
  <c r="K261" i="58"/>
  <c r="A262" i="58"/>
  <c r="M261" i="58"/>
  <c r="X261" i="58"/>
  <c r="Z261" i="58"/>
  <c r="E261" i="58" s="1"/>
  <c r="U260" i="58"/>
  <c r="AA260" i="58" s="1"/>
  <c r="H261" i="58"/>
  <c r="N261" i="58"/>
  <c r="R261" i="58" s="1"/>
  <c r="G261" i="58"/>
  <c r="D261" i="55"/>
  <c r="B262" i="55"/>
  <c r="U270" i="46"/>
  <c r="AA270" i="46" s="1"/>
  <c r="H271" i="46"/>
  <c r="J271" i="46"/>
  <c r="V271" i="46"/>
  <c r="W271" i="46" s="1"/>
  <c r="Y271" i="46" s="1"/>
  <c r="K271" i="46"/>
  <c r="A272" i="46"/>
  <c r="N271" i="46"/>
  <c r="R271" i="46" s="1"/>
  <c r="M271" i="46"/>
  <c r="X271" i="46"/>
  <c r="Z271" i="46"/>
  <c r="E271" i="46" s="1"/>
  <c r="G271" i="46"/>
  <c r="AY258" i="47"/>
  <c r="AO258" i="47"/>
  <c r="AM259" i="58"/>
  <c r="AP259" i="58" s="1"/>
  <c r="F259" i="55"/>
  <c r="R259" i="55"/>
  <c r="AM258" i="58"/>
  <c r="AN258" i="58"/>
  <c r="AF260" i="58"/>
  <c r="AG260" i="58"/>
  <c r="AS260" i="58" s="1"/>
  <c r="AH260" i="58"/>
  <c r="AJ260" i="58"/>
  <c r="AD260" i="58"/>
  <c r="AR260" i="58" s="1"/>
  <c r="AC260" i="58"/>
  <c r="AK260" i="58"/>
  <c r="AE260" i="58"/>
  <c r="AI260" i="58"/>
  <c r="D264" i="56"/>
  <c r="B265" i="56"/>
  <c r="AR258" i="47"/>
  <c r="AP257" i="56"/>
  <c r="AH260" i="47" l="1"/>
  <c r="AC260" i="47"/>
  <c r="AK260" i="47"/>
  <c r="AI260" i="47"/>
  <c r="AJ260" i="47"/>
  <c r="AT260" i="47" s="1"/>
  <c r="AE260" i="47"/>
  <c r="AM260" i="47" s="1"/>
  <c r="AG260" i="47"/>
  <c r="AS260" i="47" s="1"/>
  <c r="AD260" i="47"/>
  <c r="AR260" i="47" s="1"/>
  <c r="AF260" i="47"/>
  <c r="AO259" i="47"/>
  <c r="AY259" i="47"/>
  <c r="U271" i="46"/>
  <c r="AA271" i="46" s="1"/>
  <c r="H272" i="46"/>
  <c r="J272" i="46"/>
  <c r="V272" i="46"/>
  <c r="W272" i="46" s="1"/>
  <c r="K272" i="46"/>
  <c r="A273" i="46"/>
  <c r="N272" i="46"/>
  <c r="X272" i="46"/>
  <c r="Z272" i="46"/>
  <c r="E272" i="46" s="1"/>
  <c r="G272" i="46"/>
  <c r="M272" i="46"/>
  <c r="AY258" i="56"/>
  <c r="D265" i="56"/>
  <c r="B266" i="56"/>
  <c r="AN260" i="58"/>
  <c r="AT258" i="56"/>
  <c r="AR258" i="56"/>
  <c r="AU258" i="56" s="1"/>
  <c r="AY258" i="57"/>
  <c r="AO258" i="57"/>
  <c r="S264" i="47"/>
  <c r="I265" i="47"/>
  <c r="Y260" i="56"/>
  <c r="F260" i="56" s="1"/>
  <c r="R260" i="57"/>
  <c r="Q260" i="57"/>
  <c r="R261" i="47"/>
  <c r="AU269" i="46"/>
  <c r="AM269" i="46"/>
  <c r="J261" i="55"/>
  <c r="V261" i="55"/>
  <c r="W261" i="55" s="1"/>
  <c r="K261" i="55"/>
  <c r="A262" i="55"/>
  <c r="M261" i="55"/>
  <c r="Q261" i="55" s="1"/>
  <c r="X261" i="55"/>
  <c r="N261" i="55"/>
  <c r="R261" i="55" s="1"/>
  <c r="H261" i="55"/>
  <c r="U260" i="55"/>
  <c r="AA260" i="55" s="1"/>
  <c r="G261" i="55"/>
  <c r="Z261" i="55"/>
  <c r="E261" i="55" s="1"/>
  <c r="AO269" i="46"/>
  <c r="F271" i="46"/>
  <c r="AN258" i="56"/>
  <c r="AP258" i="56" s="1"/>
  <c r="I263" i="57"/>
  <c r="S262" i="57"/>
  <c r="AJ259" i="56"/>
  <c r="AO259" i="56" s="1"/>
  <c r="AC259" i="56"/>
  <c r="AK259" i="56"/>
  <c r="AD259" i="56"/>
  <c r="AM259" i="56" s="1"/>
  <c r="AE259" i="56"/>
  <c r="AF259" i="56"/>
  <c r="AG259" i="56"/>
  <c r="AN259" i="56" s="1"/>
  <c r="AI259" i="56"/>
  <c r="AT259" i="56" s="1"/>
  <c r="AH259" i="56"/>
  <c r="AT269" i="46"/>
  <c r="S264" i="58"/>
  <c r="I265" i="58"/>
  <c r="AR258" i="55"/>
  <c r="F264" i="54"/>
  <c r="P264" i="54" s="1"/>
  <c r="AO260" i="58"/>
  <c r="AY260" i="58"/>
  <c r="F261" i="58"/>
  <c r="AS258" i="56"/>
  <c r="Q260" i="56"/>
  <c r="AU268" i="46"/>
  <c r="AW268" i="46" s="1"/>
  <c r="Y260" i="55"/>
  <c r="F260" i="55" s="1"/>
  <c r="S263" i="55"/>
  <c r="I264" i="55"/>
  <c r="AR259" i="47"/>
  <c r="AU259" i="47" s="1"/>
  <c r="AO258" i="55"/>
  <c r="K262" i="47"/>
  <c r="A263" i="47"/>
  <c r="Z262" i="47"/>
  <c r="E262" i="47" s="1"/>
  <c r="M262" i="47"/>
  <c r="Q262" i="47" s="1"/>
  <c r="N262" i="47"/>
  <c r="R262" i="47" s="1"/>
  <c r="U261" i="47"/>
  <c r="AA261" i="47" s="1"/>
  <c r="H262" i="47"/>
  <c r="V262" i="47"/>
  <c r="W262" i="47" s="1"/>
  <c r="J262" i="47"/>
  <c r="G262" i="47"/>
  <c r="X262" i="47"/>
  <c r="AP258" i="55"/>
  <c r="AG261" i="47"/>
  <c r="AS261" i="47" s="1"/>
  <c r="AJ261" i="47"/>
  <c r="AK261" i="47"/>
  <c r="AD261" i="47"/>
  <c r="AF261" i="47"/>
  <c r="AI261" i="47"/>
  <c r="AE261" i="47"/>
  <c r="AM261" i="47" s="1"/>
  <c r="AH261" i="47"/>
  <c r="AC261" i="47"/>
  <c r="AD270" i="46"/>
  <c r="AM270" i="46" s="1"/>
  <c r="AE270" i="46"/>
  <c r="AF270" i="46"/>
  <c r="AH270" i="46"/>
  <c r="AC270" i="46"/>
  <c r="AR270" i="46" s="1"/>
  <c r="AG270" i="46"/>
  <c r="AN270" i="46" s="1"/>
  <c r="AI270" i="46"/>
  <c r="AJ270" i="46"/>
  <c r="AO270" i="46" s="1"/>
  <c r="AK270" i="46"/>
  <c r="AY270" i="46" s="1"/>
  <c r="AM260" i="58"/>
  <c r="AP260" i="58" s="1"/>
  <c r="AP258" i="58"/>
  <c r="AW258" i="58" s="1"/>
  <c r="Q271" i="46"/>
  <c r="D262" i="55"/>
  <c r="B263" i="55"/>
  <c r="AP257" i="55"/>
  <c r="AW257" i="55" s="1"/>
  <c r="R260" i="56"/>
  <c r="AW256" i="57"/>
  <c r="L264" i="54"/>
  <c r="AM259" i="47"/>
  <c r="AP259" i="47" s="1"/>
  <c r="AT258" i="55"/>
  <c r="AH259" i="57"/>
  <c r="AN259" i="57" s="1"/>
  <c r="AJ259" i="57"/>
  <c r="AT259" i="57" s="1"/>
  <c r="AC259" i="57"/>
  <c r="AK259" i="57"/>
  <c r="AD259" i="57"/>
  <c r="AE259" i="57"/>
  <c r="AG259" i="57"/>
  <c r="AI259" i="57"/>
  <c r="AF259" i="57"/>
  <c r="AG259" i="55"/>
  <c r="AH259" i="55"/>
  <c r="AI259" i="55"/>
  <c r="AT259" i="55" s="1"/>
  <c r="AJ259" i="55"/>
  <c r="AO259" i="55" s="1"/>
  <c r="AC259" i="55"/>
  <c r="AK259" i="55"/>
  <c r="AF259" i="55"/>
  <c r="AD259" i="55"/>
  <c r="AM259" i="55" s="1"/>
  <c r="AE259" i="55"/>
  <c r="Q261" i="58"/>
  <c r="D262" i="54"/>
  <c r="B263" i="54"/>
  <c r="AM258" i="57"/>
  <c r="AP258" i="57" s="1"/>
  <c r="D262" i="46"/>
  <c r="B263" i="46"/>
  <c r="S262" i="56"/>
  <c r="I263" i="56"/>
  <c r="N261" i="56"/>
  <c r="G261" i="56"/>
  <c r="U260" i="56"/>
  <c r="AA260" i="56" s="1"/>
  <c r="H261" i="56"/>
  <c r="J261" i="56"/>
  <c r="V261" i="56"/>
  <c r="W261" i="56" s="1"/>
  <c r="M261" i="56"/>
  <c r="X261" i="56"/>
  <c r="K261" i="56"/>
  <c r="A262" i="56"/>
  <c r="Z261" i="56"/>
  <c r="E261" i="56" s="1"/>
  <c r="Y260" i="57"/>
  <c r="F260" i="57"/>
  <c r="AS269" i="46"/>
  <c r="AS258" i="55"/>
  <c r="I265" i="54"/>
  <c r="J265" i="54" s="1"/>
  <c r="L265" i="54" s="1"/>
  <c r="K265" i="54"/>
  <c r="M265" i="54"/>
  <c r="E265" i="54" s="1"/>
  <c r="A266" i="54"/>
  <c r="H264" i="54"/>
  <c r="N264" i="54" s="1"/>
  <c r="AU258" i="47"/>
  <c r="AT260" i="58"/>
  <c r="AU260" i="58" s="1"/>
  <c r="AW260" i="58" s="1"/>
  <c r="J262" i="58"/>
  <c r="V262" i="58"/>
  <c r="W262" i="58" s="1"/>
  <c r="K262" i="58"/>
  <c r="A263" i="58"/>
  <c r="N262" i="58"/>
  <c r="G262" i="58"/>
  <c r="U261" i="58"/>
  <c r="AA261" i="58" s="1"/>
  <c r="X262" i="58"/>
  <c r="Z262" i="58"/>
  <c r="E262" i="58" s="1"/>
  <c r="M262" i="58"/>
  <c r="H262" i="58"/>
  <c r="AR258" i="57"/>
  <c r="AU258" i="57" s="1"/>
  <c r="AW258" i="57" s="1"/>
  <c r="AP258" i="47"/>
  <c r="K261" i="57"/>
  <c r="A262" i="57"/>
  <c r="N261" i="57"/>
  <c r="R261" i="57" s="1"/>
  <c r="Z261" i="57"/>
  <c r="E261" i="57" s="1"/>
  <c r="G261" i="57"/>
  <c r="U260" i="57"/>
  <c r="AA260" i="57" s="1"/>
  <c r="H261" i="57"/>
  <c r="J261" i="57"/>
  <c r="M261" i="57"/>
  <c r="V261" i="57"/>
  <c r="W261" i="57" s="1"/>
  <c r="X261" i="57"/>
  <c r="R260" i="55"/>
  <c r="AI260" i="56" l="1"/>
  <c r="AT260" i="56" s="1"/>
  <c r="AJ260" i="56"/>
  <c r="AC260" i="56"/>
  <c r="AK260" i="56"/>
  <c r="AD260" i="56"/>
  <c r="AE260" i="56"/>
  <c r="AF260" i="56"/>
  <c r="AS260" i="56" s="1"/>
  <c r="AH260" i="56"/>
  <c r="AG260" i="56"/>
  <c r="AF260" i="55"/>
  <c r="AS260" i="55" s="1"/>
  <c r="AG260" i="55"/>
  <c r="AH260" i="55"/>
  <c r="AI260" i="55"/>
  <c r="AJ260" i="55"/>
  <c r="AO260" i="55" s="1"/>
  <c r="AE260" i="55"/>
  <c r="AC260" i="55"/>
  <c r="AR260" i="55" s="1"/>
  <c r="AD260" i="55"/>
  <c r="AK260" i="55"/>
  <c r="S263" i="56"/>
  <c r="I264" i="56"/>
  <c r="AN261" i="47"/>
  <c r="Q262" i="58"/>
  <c r="Y262" i="58"/>
  <c r="F262" i="58" s="1"/>
  <c r="M262" i="56"/>
  <c r="Q262" i="56" s="1"/>
  <c r="X262" i="56"/>
  <c r="N262" i="56"/>
  <c r="G262" i="56"/>
  <c r="U261" i="56"/>
  <c r="AA261" i="56" s="1"/>
  <c r="H262" i="56"/>
  <c r="K262" i="56"/>
  <c r="A263" i="56"/>
  <c r="V262" i="56"/>
  <c r="W262" i="56" s="1"/>
  <c r="Y262" i="56" s="1"/>
  <c r="J262" i="56"/>
  <c r="Z262" i="56"/>
  <c r="E262" i="56" s="1"/>
  <c r="B264" i="54"/>
  <c r="D263" i="54"/>
  <c r="AR259" i="57"/>
  <c r="AP270" i="46"/>
  <c r="AT261" i="47"/>
  <c r="S264" i="55"/>
  <c r="I265" i="55"/>
  <c r="AP269" i="46"/>
  <c r="Q272" i="46"/>
  <c r="R261" i="56"/>
  <c r="AS259" i="56"/>
  <c r="Y261" i="57"/>
  <c r="J262" i="57"/>
  <c r="V262" i="57"/>
  <c r="W262" i="57" s="1"/>
  <c r="Y262" i="57" s="1"/>
  <c r="M262" i="57"/>
  <c r="X262" i="57"/>
  <c r="N262" i="57"/>
  <c r="Z262" i="57"/>
  <c r="E262" i="57" s="1"/>
  <c r="G262" i="57"/>
  <c r="K262" i="57"/>
  <c r="U261" i="57"/>
  <c r="AA261" i="57" s="1"/>
  <c r="H262" i="57"/>
  <c r="A263" i="57"/>
  <c r="AW258" i="47"/>
  <c r="Q261" i="56"/>
  <c r="AN259" i="55"/>
  <c r="D263" i="55"/>
  <c r="B264" i="55"/>
  <c r="F262" i="47"/>
  <c r="AU258" i="55"/>
  <c r="AW258" i="55" s="1"/>
  <c r="AD271" i="46"/>
  <c r="AM271" i="46" s="1"/>
  <c r="AE271" i="46"/>
  <c r="AF271" i="46"/>
  <c r="AH271" i="46"/>
  <c r="AG271" i="46"/>
  <c r="AN271" i="46" s="1"/>
  <c r="AI271" i="46"/>
  <c r="AJ271" i="46"/>
  <c r="AO271" i="46" s="1"/>
  <c r="AK271" i="46"/>
  <c r="AY271" i="46" s="1"/>
  <c r="AC271" i="46"/>
  <c r="AR271" i="46" s="1"/>
  <c r="AY259" i="57"/>
  <c r="AO259" i="57"/>
  <c r="AT270" i="46"/>
  <c r="AW258" i="56"/>
  <c r="AG260" i="57"/>
  <c r="AI260" i="57"/>
  <c r="AJ260" i="57"/>
  <c r="AT260" i="57" s="1"/>
  <c r="AC260" i="57"/>
  <c r="AK260" i="57"/>
  <c r="AD260" i="57"/>
  <c r="AR260" i="57" s="1"/>
  <c r="AH260" i="57"/>
  <c r="AE260" i="57"/>
  <c r="AM260" i="57" s="1"/>
  <c r="AF260" i="57"/>
  <c r="Y261" i="56"/>
  <c r="D263" i="46"/>
  <c r="B264" i="46"/>
  <c r="AP259" i="55"/>
  <c r="J263" i="47"/>
  <c r="V263" i="47"/>
  <c r="W263" i="47" s="1"/>
  <c r="Y263" i="47" s="1"/>
  <c r="N263" i="47"/>
  <c r="R263" i="47" s="1"/>
  <c r="G263" i="47"/>
  <c r="X263" i="47"/>
  <c r="M263" i="47"/>
  <c r="A264" i="47"/>
  <c r="Z263" i="47"/>
  <c r="E263" i="47" s="1"/>
  <c r="K263" i="47"/>
  <c r="U262" i="47"/>
  <c r="AA262" i="47" s="1"/>
  <c r="H263" i="47"/>
  <c r="S265" i="58"/>
  <c r="I266" i="58"/>
  <c r="AP259" i="56"/>
  <c r="J262" i="55"/>
  <c r="V262" i="55"/>
  <c r="W262" i="55" s="1"/>
  <c r="K262" i="55"/>
  <c r="A263" i="55"/>
  <c r="M262" i="55"/>
  <c r="Q262" i="55" s="1"/>
  <c r="X262" i="55"/>
  <c r="N262" i="55"/>
  <c r="U261" i="55"/>
  <c r="AA261" i="55" s="1"/>
  <c r="H262" i="55"/>
  <c r="G262" i="55"/>
  <c r="Z262" i="55"/>
  <c r="E262" i="55" s="1"/>
  <c r="R272" i="46"/>
  <c r="AY260" i="47"/>
  <c r="AO260" i="47"/>
  <c r="F272" i="46"/>
  <c r="R262" i="58"/>
  <c r="AS259" i="55"/>
  <c r="AY259" i="56"/>
  <c r="D266" i="56"/>
  <c r="B267" i="56"/>
  <c r="U272" i="46"/>
  <c r="AA272" i="46" s="1"/>
  <c r="H273" i="46"/>
  <c r="J273" i="46"/>
  <c r="V273" i="46"/>
  <c r="W273" i="46" s="1"/>
  <c r="K273" i="46"/>
  <c r="A274" i="46"/>
  <c r="N273" i="46"/>
  <c r="R273" i="46" s="1"/>
  <c r="M273" i="46"/>
  <c r="Q273" i="46" s="1"/>
  <c r="X273" i="46"/>
  <c r="Z273" i="46"/>
  <c r="E273" i="46" s="1"/>
  <c r="G273" i="46"/>
  <c r="S263" i="57"/>
  <c r="I264" i="57"/>
  <c r="Q261" i="57"/>
  <c r="U262" i="58"/>
  <c r="AA262" i="58" s="1"/>
  <c r="H263" i="58"/>
  <c r="J263" i="58"/>
  <c r="V263" i="58"/>
  <c r="W263" i="58" s="1"/>
  <c r="M263" i="58"/>
  <c r="X263" i="58"/>
  <c r="Z263" i="58"/>
  <c r="E263" i="58" s="1"/>
  <c r="A264" i="58"/>
  <c r="G263" i="58"/>
  <c r="K263" i="58"/>
  <c r="N263" i="58"/>
  <c r="R263" i="58" s="1"/>
  <c r="M266" i="54"/>
  <c r="E266" i="54" s="1"/>
  <c r="A267" i="54"/>
  <c r="H265" i="54"/>
  <c r="N265" i="54" s="1"/>
  <c r="K266" i="54"/>
  <c r="I266" i="54"/>
  <c r="J266" i="54" s="1"/>
  <c r="L266" i="54" s="1"/>
  <c r="AY259" i="55"/>
  <c r="AS259" i="57"/>
  <c r="AS270" i="46"/>
  <c r="AU270" i="46" s="1"/>
  <c r="AW270" i="46" s="1"/>
  <c r="AR261" i="47"/>
  <c r="Y262" i="47"/>
  <c r="AE261" i="58"/>
  <c r="AM261" i="58" s="1"/>
  <c r="AF261" i="58"/>
  <c r="AG261" i="58"/>
  <c r="AS261" i="58" s="1"/>
  <c r="AI261" i="58"/>
  <c r="AC261" i="58"/>
  <c r="AK261" i="58"/>
  <c r="AD261" i="58"/>
  <c r="AH261" i="58"/>
  <c r="AJ261" i="58"/>
  <c r="AR259" i="56"/>
  <c r="AU259" i="56" s="1"/>
  <c r="AW259" i="56" s="1"/>
  <c r="Y261" i="55"/>
  <c r="F261" i="55" s="1"/>
  <c r="S265" i="47"/>
  <c r="I266" i="47"/>
  <c r="AN260" i="47"/>
  <c r="AP260" i="47" s="1"/>
  <c r="F261" i="57"/>
  <c r="AW269" i="46"/>
  <c r="F265" i="54"/>
  <c r="P265" i="54" s="1"/>
  <c r="F261" i="56"/>
  <c r="AR259" i="55"/>
  <c r="AU259" i="55" s="1"/>
  <c r="AW259" i="55" s="1"/>
  <c r="AM259" i="57"/>
  <c r="AP259" i="57" s="1"/>
  <c r="AY261" i="47"/>
  <c r="AO261" i="47"/>
  <c r="AP261" i="47" s="1"/>
  <c r="AW259" i="47"/>
  <c r="Y272" i="46"/>
  <c r="AU260" i="47"/>
  <c r="AD262" i="58" l="1"/>
  <c r="AE262" i="58"/>
  <c r="AF262" i="58"/>
  <c r="AH262" i="58"/>
  <c r="AJ262" i="58"/>
  <c r="AC262" i="58"/>
  <c r="AG262" i="58"/>
  <c r="AS262" i="58" s="1"/>
  <c r="AI262" i="58"/>
  <c r="AK262" i="58"/>
  <c r="AE261" i="55"/>
  <c r="AF261" i="55"/>
  <c r="AG261" i="55"/>
  <c r="AN261" i="55" s="1"/>
  <c r="AH261" i="55"/>
  <c r="AI261" i="55"/>
  <c r="AT261" i="55" s="1"/>
  <c r="AD261" i="55"/>
  <c r="AM261" i="55" s="1"/>
  <c r="AP261" i="55" s="1"/>
  <c r="AC261" i="55"/>
  <c r="AJ261" i="55"/>
  <c r="AO261" i="55" s="1"/>
  <c r="AK261" i="55"/>
  <c r="AY261" i="55" s="1"/>
  <c r="K263" i="56"/>
  <c r="A264" i="56"/>
  <c r="M263" i="56"/>
  <c r="X263" i="56"/>
  <c r="N263" i="56"/>
  <c r="R263" i="56" s="1"/>
  <c r="G263" i="56"/>
  <c r="U262" i="56"/>
  <c r="AA262" i="56" s="1"/>
  <c r="H263" i="56"/>
  <c r="J263" i="56"/>
  <c r="V263" i="56"/>
  <c r="W263" i="56" s="1"/>
  <c r="Z263" i="56"/>
  <c r="E263" i="56" s="1"/>
  <c r="F263" i="58"/>
  <c r="AN260" i="57"/>
  <c r="AP260" i="57" s="1"/>
  <c r="D264" i="55"/>
  <c r="B265" i="55"/>
  <c r="AS260" i="57"/>
  <c r="AF262" i="47"/>
  <c r="AI262" i="47"/>
  <c r="AC262" i="47"/>
  <c r="AE262" i="47"/>
  <c r="AM262" i="47" s="1"/>
  <c r="AH262" i="47"/>
  <c r="AN262" i="47" s="1"/>
  <c r="AK262" i="47"/>
  <c r="AG262" i="47"/>
  <c r="AS262" i="47" s="1"/>
  <c r="AJ262" i="47"/>
  <c r="AD262" i="47"/>
  <c r="AT271" i="46"/>
  <c r="S264" i="57"/>
  <c r="I265" i="57"/>
  <c r="Y262" i="55"/>
  <c r="F263" i="47"/>
  <c r="AU260" i="57"/>
  <c r="AU259" i="57"/>
  <c r="AW259" i="57" s="1"/>
  <c r="AT260" i="55"/>
  <c r="AU260" i="55" s="1"/>
  <c r="AW260" i="55" s="1"/>
  <c r="AM260" i="56"/>
  <c r="G264" i="58"/>
  <c r="U263" i="58"/>
  <c r="AA263" i="58" s="1"/>
  <c r="H264" i="58"/>
  <c r="K264" i="58"/>
  <c r="A265" i="58"/>
  <c r="N264" i="58"/>
  <c r="X264" i="58"/>
  <c r="Z264" i="58"/>
  <c r="E264" i="58" s="1"/>
  <c r="J264" i="58"/>
  <c r="V264" i="58"/>
  <c r="W264" i="58" s="1"/>
  <c r="Y264" i="58" s="1"/>
  <c r="M264" i="58"/>
  <c r="F262" i="55"/>
  <c r="AT261" i="58"/>
  <c r="A268" i="54"/>
  <c r="I267" i="54"/>
  <c r="J267" i="54" s="1"/>
  <c r="H266" i="54"/>
  <c r="N266" i="54" s="1"/>
  <c r="K267" i="54"/>
  <c r="M267" i="54"/>
  <c r="E267" i="54" s="1"/>
  <c r="Q263" i="58"/>
  <c r="Y273" i="46"/>
  <c r="M264" i="47"/>
  <c r="X264" i="47"/>
  <c r="U263" i="47"/>
  <c r="AA263" i="47" s="1"/>
  <c r="H264" i="47"/>
  <c r="K264" i="47"/>
  <c r="Z264" i="47"/>
  <c r="E264" i="47" s="1"/>
  <c r="A265" i="47"/>
  <c r="G264" i="47"/>
  <c r="J264" i="47"/>
  <c r="V264" i="47"/>
  <c r="W264" i="47" s="1"/>
  <c r="Y264" i="47" s="1"/>
  <c r="N264" i="47"/>
  <c r="AO260" i="57"/>
  <c r="AY260" i="57"/>
  <c r="AS271" i="46"/>
  <c r="F262" i="57"/>
  <c r="I265" i="56"/>
  <c r="S264" i="56"/>
  <c r="AY260" i="56"/>
  <c r="D267" i="56"/>
  <c r="B268" i="56"/>
  <c r="AH261" i="56"/>
  <c r="AI261" i="56"/>
  <c r="AJ261" i="56"/>
  <c r="AO261" i="56" s="1"/>
  <c r="AC261" i="56"/>
  <c r="AK261" i="56"/>
  <c r="AD261" i="56"/>
  <c r="AM261" i="56" s="1"/>
  <c r="AE261" i="56"/>
  <c r="AG261" i="56"/>
  <c r="AF261" i="56"/>
  <c r="AS261" i="56" s="1"/>
  <c r="U273" i="46"/>
  <c r="AA273" i="46" s="1"/>
  <c r="H274" i="46"/>
  <c r="J274" i="46"/>
  <c r="V274" i="46"/>
  <c r="W274" i="46" s="1"/>
  <c r="K274" i="46"/>
  <c r="A275" i="46"/>
  <c r="N274" i="46"/>
  <c r="R274" i="46" s="1"/>
  <c r="X274" i="46"/>
  <c r="Z274" i="46"/>
  <c r="E274" i="46" s="1"/>
  <c r="G274" i="46"/>
  <c r="M274" i="46"/>
  <c r="AW260" i="47"/>
  <c r="AN261" i="58"/>
  <c r="AF261" i="57"/>
  <c r="AH261" i="57"/>
  <c r="AN261" i="57" s="1"/>
  <c r="AI261" i="57"/>
  <c r="AJ261" i="57"/>
  <c r="AT261" i="57" s="1"/>
  <c r="AC261" i="57"/>
  <c r="AK261" i="57"/>
  <c r="AD261" i="57"/>
  <c r="AR261" i="57" s="1"/>
  <c r="AE261" i="57"/>
  <c r="AG261" i="57"/>
  <c r="AS261" i="57" s="1"/>
  <c r="AR261" i="58"/>
  <c r="AU261" i="58" s="1"/>
  <c r="AU261" i="47"/>
  <c r="AW261" i="47" s="1"/>
  <c r="F266" i="54"/>
  <c r="P266" i="54" s="1"/>
  <c r="Y263" i="58"/>
  <c r="Q263" i="47"/>
  <c r="D264" i="46"/>
  <c r="B265" i="46"/>
  <c r="R262" i="57"/>
  <c r="B265" i="54"/>
  <c r="D264" i="54"/>
  <c r="AN260" i="55"/>
  <c r="AR260" i="56"/>
  <c r="AU260" i="56" s="1"/>
  <c r="AY261" i="58"/>
  <c r="AO261" i="58"/>
  <c r="AP261" i="58" s="1"/>
  <c r="F273" i="46"/>
  <c r="AD272" i="46"/>
  <c r="AE272" i="46"/>
  <c r="AF272" i="46"/>
  <c r="AH272" i="46"/>
  <c r="AC272" i="46"/>
  <c r="AG272" i="46"/>
  <c r="AI272" i="46"/>
  <c r="AT272" i="46" s="1"/>
  <c r="AJ272" i="46"/>
  <c r="AK272" i="46"/>
  <c r="R262" i="55"/>
  <c r="I267" i="58"/>
  <c r="S266" i="58"/>
  <c r="AU271" i="46"/>
  <c r="AW271" i="46" s="1"/>
  <c r="AP271" i="46"/>
  <c r="F262" i="56"/>
  <c r="R262" i="56"/>
  <c r="AY260" i="55"/>
  <c r="AO260" i="56"/>
  <c r="U262" i="55"/>
  <c r="AA262" i="55" s="1"/>
  <c r="H263" i="55"/>
  <c r="J263" i="55"/>
  <c r="V263" i="55"/>
  <c r="W263" i="55" s="1"/>
  <c r="K263" i="55"/>
  <c r="A264" i="55"/>
  <c r="M263" i="55"/>
  <c r="Q263" i="55" s="1"/>
  <c r="X263" i="55"/>
  <c r="G263" i="55"/>
  <c r="N263" i="55"/>
  <c r="Z263" i="55"/>
  <c r="E263" i="55" s="1"/>
  <c r="I267" i="47"/>
  <c r="S266" i="47"/>
  <c r="K263" i="57"/>
  <c r="A264" i="57"/>
  <c r="M263" i="57"/>
  <c r="Q263" i="57" s="1"/>
  <c r="X263" i="57"/>
  <c r="N263" i="57"/>
  <c r="Z263" i="57"/>
  <c r="E263" i="57" s="1"/>
  <c r="F263" i="57" s="1"/>
  <c r="U262" i="57"/>
  <c r="AA262" i="57" s="1"/>
  <c r="V263" i="57"/>
  <c r="W263" i="57" s="1"/>
  <c r="Y263" i="57" s="1"/>
  <c r="G263" i="57"/>
  <c r="H263" i="57"/>
  <c r="J263" i="57"/>
  <c r="Q262" i="57"/>
  <c r="S265" i="55"/>
  <c r="I266" i="55"/>
  <c r="AM260" i="55"/>
  <c r="AP260" i="55" s="1"/>
  <c r="AN260" i="56"/>
  <c r="B266" i="54" l="1"/>
  <c r="D265" i="54"/>
  <c r="I266" i="57"/>
  <c r="S265" i="57"/>
  <c r="AY272" i="46"/>
  <c r="AD263" i="57"/>
  <c r="AF263" i="57"/>
  <c r="AG263" i="57"/>
  <c r="AH263" i="57"/>
  <c r="AN263" i="57" s="1"/>
  <c r="AI263" i="57"/>
  <c r="AE263" i="57"/>
  <c r="AJ263" i="57"/>
  <c r="AT263" i="57" s="1"/>
  <c r="AK263" i="57"/>
  <c r="AC263" i="57"/>
  <c r="R263" i="55"/>
  <c r="S267" i="58"/>
  <c r="I268" i="58"/>
  <c r="AS272" i="46"/>
  <c r="AT261" i="56"/>
  <c r="F264" i="47"/>
  <c r="F267" i="54"/>
  <c r="P267" i="54" s="1"/>
  <c r="Q264" i="58"/>
  <c r="AO262" i="47"/>
  <c r="AP262" i="47" s="1"/>
  <c r="AY262" i="47"/>
  <c r="AR261" i="55"/>
  <c r="B269" i="56"/>
  <c r="D268" i="56"/>
  <c r="AC263" i="58"/>
  <c r="AK263" i="58"/>
  <c r="AD263" i="58"/>
  <c r="AE263" i="58"/>
  <c r="AM263" i="58" s="1"/>
  <c r="AG263" i="58"/>
  <c r="AI263" i="58"/>
  <c r="AF263" i="58"/>
  <c r="AH263" i="58"/>
  <c r="AN263" i="58" s="1"/>
  <c r="AJ263" i="58"/>
  <c r="AT263" i="58" s="1"/>
  <c r="G264" i="55"/>
  <c r="U263" i="55"/>
  <c r="AA263" i="55" s="1"/>
  <c r="H264" i="55"/>
  <c r="J264" i="55"/>
  <c r="V264" i="55"/>
  <c r="W264" i="55" s="1"/>
  <c r="K264" i="55"/>
  <c r="A265" i="55"/>
  <c r="X264" i="55"/>
  <c r="M264" i="55"/>
  <c r="Q264" i="55" s="1"/>
  <c r="N264" i="55"/>
  <c r="Z264" i="55"/>
  <c r="E264" i="55" s="1"/>
  <c r="AO272" i="46"/>
  <c r="AD273" i="46"/>
  <c r="AE273" i="46"/>
  <c r="AF273" i="46"/>
  <c r="AH273" i="46"/>
  <c r="AG273" i="46"/>
  <c r="AN273" i="46" s="1"/>
  <c r="AI273" i="46"/>
  <c r="AJ273" i="46"/>
  <c r="AO273" i="46" s="1"/>
  <c r="AK273" i="46"/>
  <c r="AC273" i="46"/>
  <c r="AR273" i="46" s="1"/>
  <c r="D265" i="46"/>
  <c r="B266" i="46"/>
  <c r="AM261" i="57"/>
  <c r="AP261" i="57" s="1"/>
  <c r="U274" i="46"/>
  <c r="AA274" i="46" s="1"/>
  <c r="H275" i="46"/>
  <c r="J275" i="46"/>
  <c r="V275" i="46"/>
  <c r="W275" i="46" s="1"/>
  <c r="K275" i="46"/>
  <c r="A276" i="46"/>
  <c r="N275" i="46"/>
  <c r="M275" i="46"/>
  <c r="Q275" i="46" s="1"/>
  <c r="X275" i="46"/>
  <c r="Z275" i="46"/>
  <c r="E275" i="46" s="1"/>
  <c r="G275" i="46"/>
  <c r="R264" i="47"/>
  <c r="L267" i="54"/>
  <c r="F264" i="58"/>
  <c r="AP260" i="56"/>
  <c r="F263" i="56"/>
  <c r="Q263" i="56"/>
  <c r="AT262" i="58"/>
  <c r="AG262" i="56"/>
  <c r="AN262" i="56" s="1"/>
  <c r="AH262" i="56"/>
  <c r="AI262" i="56"/>
  <c r="AJ262" i="56"/>
  <c r="AC262" i="56"/>
  <c r="AK262" i="56"/>
  <c r="AY262" i="56" s="1"/>
  <c r="AD262" i="56"/>
  <c r="AM262" i="56" s="1"/>
  <c r="AF262" i="56"/>
  <c r="AE262" i="56"/>
  <c r="AU261" i="57"/>
  <c r="H267" i="54"/>
  <c r="N267" i="54" s="1"/>
  <c r="K268" i="54"/>
  <c r="M268" i="54"/>
  <c r="E268" i="54" s="1"/>
  <c r="I268" i="54"/>
  <c r="J268" i="54" s="1"/>
  <c r="L268" i="54" s="1"/>
  <c r="A269" i="54"/>
  <c r="Y263" i="56"/>
  <c r="J264" i="56"/>
  <c r="V264" i="56"/>
  <c r="W264" i="56" s="1"/>
  <c r="K264" i="56"/>
  <c r="A265" i="56"/>
  <c r="M264" i="56"/>
  <c r="Q264" i="56" s="1"/>
  <c r="X264" i="56"/>
  <c r="N264" i="56"/>
  <c r="G264" i="56"/>
  <c r="H264" i="56"/>
  <c r="U263" i="56"/>
  <c r="AA263" i="56" s="1"/>
  <c r="Z264" i="56"/>
  <c r="E264" i="56" s="1"/>
  <c r="AN262" i="58"/>
  <c r="S267" i="47"/>
  <c r="I268" i="47"/>
  <c r="Y263" i="55"/>
  <c r="AN272" i="46"/>
  <c r="AO261" i="57"/>
  <c r="AY261" i="57"/>
  <c r="Y274" i="46"/>
  <c r="F274" i="46" s="1"/>
  <c r="AY261" i="56"/>
  <c r="Q264" i="47"/>
  <c r="R264" i="58"/>
  <c r="AR262" i="47"/>
  <c r="AS261" i="55"/>
  <c r="AW261" i="58"/>
  <c r="U263" i="57"/>
  <c r="AA263" i="57" s="1"/>
  <c r="H264" i="57"/>
  <c r="J264" i="57"/>
  <c r="V264" i="57"/>
  <c r="W264" i="57" s="1"/>
  <c r="Y264" i="57" s="1"/>
  <c r="K264" i="57"/>
  <c r="A265" i="57"/>
  <c r="M264" i="57"/>
  <c r="Q264" i="57" s="1"/>
  <c r="X264" i="57"/>
  <c r="N264" i="57"/>
  <c r="Z264" i="57"/>
  <c r="E264" i="57" s="1"/>
  <c r="G264" i="57"/>
  <c r="AM272" i="46"/>
  <c r="AP272" i="46" s="1"/>
  <c r="S266" i="55"/>
  <c r="I267" i="55"/>
  <c r="F263" i="55"/>
  <c r="AR272" i="46"/>
  <c r="AU272" i="46" s="1"/>
  <c r="AW260" i="56"/>
  <c r="Q274" i="46"/>
  <c r="AR261" i="56"/>
  <c r="AU261" i="56" s="1"/>
  <c r="I266" i="56"/>
  <c r="S265" i="56"/>
  <c r="AD262" i="55"/>
  <c r="AE262" i="55"/>
  <c r="AF262" i="55"/>
  <c r="AS262" i="55" s="1"/>
  <c r="AG262" i="55"/>
  <c r="AH262" i="55"/>
  <c r="AC262" i="55"/>
  <c r="AK262" i="55"/>
  <c r="AY262" i="55" s="1"/>
  <c r="AI262" i="55"/>
  <c r="AT262" i="55" s="1"/>
  <c r="AJ262" i="55"/>
  <c r="Z265" i="58"/>
  <c r="E265" i="58" s="1"/>
  <c r="G265" i="58"/>
  <c r="U264" i="58"/>
  <c r="AA264" i="58" s="1"/>
  <c r="H265" i="58"/>
  <c r="J265" i="58"/>
  <c r="V265" i="58"/>
  <c r="W265" i="58" s="1"/>
  <c r="Y265" i="58" s="1"/>
  <c r="M265" i="58"/>
  <c r="Q265" i="58" s="1"/>
  <c r="X265" i="58"/>
  <c r="A266" i="58"/>
  <c r="K265" i="58"/>
  <c r="N265" i="58"/>
  <c r="AW260" i="57"/>
  <c r="AT262" i="47"/>
  <c r="AM262" i="58"/>
  <c r="AP262" i="58" s="1"/>
  <c r="AN261" i="56"/>
  <c r="AP261" i="56" s="1"/>
  <c r="R263" i="57"/>
  <c r="AE262" i="57"/>
  <c r="AG262" i="57"/>
  <c r="AH262" i="57"/>
  <c r="AI262" i="57"/>
  <c r="AJ262" i="57"/>
  <c r="AD262" i="57"/>
  <c r="AR262" i="57" s="1"/>
  <c r="AF262" i="57"/>
  <c r="AK262" i="57"/>
  <c r="AC262" i="57"/>
  <c r="U264" i="47"/>
  <c r="AA264" i="47" s="1"/>
  <c r="H265" i="47"/>
  <c r="K265" i="47"/>
  <c r="A266" i="47"/>
  <c r="G265" i="47"/>
  <c r="V265" i="47"/>
  <c r="W265" i="47" s="1"/>
  <c r="Y265" i="47" s="1"/>
  <c r="J265" i="47"/>
  <c r="N265" i="47"/>
  <c r="R265" i="47" s="1"/>
  <c r="X265" i="47"/>
  <c r="Z265" i="47"/>
  <c r="E265" i="47" s="1"/>
  <c r="M265" i="47"/>
  <c r="AE263" i="47"/>
  <c r="AH263" i="47"/>
  <c r="AN263" i="47" s="1"/>
  <c r="AC263" i="47"/>
  <c r="AD263" i="47"/>
  <c r="AG263" i="47"/>
  <c r="AJ263" i="47"/>
  <c r="AT263" i="47" s="1"/>
  <c r="AI263" i="47"/>
  <c r="AF263" i="47"/>
  <c r="AK263" i="47"/>
  <c r="B266" i="55"/>
  <c r="D265" i="55"/>
  <c r="AY262" i="58"/>
  <c r="AO262" i="58"/>
  <c r="AR262" i="58"/>
  <c r="AU262" i="58" s="1"/>
  <c r="AD274" i="46" l="1"/>
  <c r="AM274" i="46" s="1"/>
  <c r="AE274" i="46"/>
  <c r="AF274" i="46"/>
  <c r="AH274" i="46"/>
  <c r="AC274" i="46"/>
  <c r="AG274" i="46"/>
  <c r="AN274" i="46" s="1"/>
  <c r="AI274" i="46"/>
  <c r="AT274" i="46" s="1"/>
  <c r="AJ274" i="46"/>
  <c r="AK274" i="46"/>
  <c r="AY274" i="46" s="1"/>
  <c r="AS263" i="47"/>
  <c r="N266" i="58"/>
  <c r="Z266" i="58"/>
  <c r="E266" i="58" s="1"/>
  <c r="G266" i="58"/>
  <c r="K266" i="58"/>
  <c r="A267" i="58"/>
  <c r="H266" i="58"/>
  <c r="J266" i="58"/>
  <c r="M266" i="58"/>
  <c r="X266" i="58"/>
  <c r="U265" i="58"/>
  <c r="AA265" i="58" s="1"/>
  <c r="V266" i="58"/>
  <c r="W266" i="58" s="1"/>
  <c r="Y266" i="58" s="1"/>
  <c r="F265" i="58"/>
  <c r="AC263" i="55"/>
  <c r="AR263" i="55" s="1"/>
  <c r="AK263" i="55"/>
  <c r="AD263" i="55"/>
  <c r="AM263" i="55" s="1"/>
  <c r="AE263" i="55"/>
  <c r="AF263" i="55"/>
  <c r="AS263" i="55" s="1"/>
  <c r="AG263" i="55"/>
  <c r="AJ263" i="55"/>
  <c r="AO263" i="55" s="1"/>
  <c r="AH263" i="55"/>
  <c r="AI263" i="55"/>
  <c r="AT263" i="55" s="1"/>
  <c r="AR263" i="47"/>
  <c r="AU263" i="47" s="1"/>
  <c r="AY262" i="57"/>
  <c r="AO262" i="57"/>
  <c r="AO262" i="55"/>
  <c r="AM262" i="55"/>
  <c r="S267" i="55"/>
  <c r="I268" i="55"/>
  <c r="G265" i="57"/>
  <c r="J265" i="57"/>
  <c r="V265" i="57"/>
  <c r="W265" i="57" s="1"/>
  <c r="K265" i="57"/>
  <c r="A266" i="57"/>
  <c r="M265" i="57"/>
  <c r="X265" i="57"/>
  <c r="U264" i="57"/>
  <c r="AA264" i="57" s="1"/>
  <c r="Z265" i="57"/>
  <c r="E265" i="57" s="1"/>
  <c r="H265" i="57"/>
  <c r="N265" i="57"/>
  <c r="R265" i="57" s="1"/>
  <c r="AU262" i="47"/>
  <c r="AW262" i="47" s="1"/>
  <c r="R264" i="56"/>
  <c r="M269" i="54"/>
  <c r="E269" i="54" s="1"/>
  <c r="A270" i="54"/>
  <c r="I269" i="54"/>
  <c r="J269" i="54" s="1"/>
  <c r="K269" i="54"/>
  <c r="H268" i="54"/>
  <c r="N268" i="54" s="1"/>
  <c r="AS262" i="56"/>
  <c r="AT273" i="46"/>
  <c r="R264" i="55"/>
  <c r="AR263" i="58"/>
  <c r="AS263" i="57"/>
  <c r="AY263" i="58"/>
  <c r="AO263" i="58"/>
  <c r="D266" i="55"/>
  <c r="B267" i="55"/>
  <c r="AR263" i="57"/>
  <c r="AY263" i="47"/>
  <c r="AO263" i="47"/>
  <c r="AM263" i="47"/>
  <c r="AP263" i="47" s="1"/>
  <c r="G266" i="47"/>
  <c r="J266" i="47"/>
  <c r="V266" i="47"/>
  <c r="W266" i="47" s="1"/>
  <c r="Y266" i="47" s="1"/>
  <c r="U265" i="47"/>
  <c r="AA265" i="47" s="1"/>
  <c r="H266" i="47"/>
  <c r="X266" i="47"/>
  <c r="M266" i="47"/>
  <c r="Z266" i="47"/>
  <c r="E266" i="47" s="1"/>
  <c r="F266" i="47" s="1"/>
  <c r="K266" i="47"/>
  <c r="N266" i="47"/>
  <c r="A267" i="47"/>
  <c r="AT262" i="57"/>
  <c r="AR262" i="55"/>
  <c r="AU262" i="55" s="1"/>
  <c r="AW261" i="56"/>
  <c r="J265" i="56"/>
  <c r="V265" i="56"/>
  <c r="W265" i="56" s="1"/>
  <c r="Y265" i="56" s="1"/>
  <c r="K265" i="56"/>
  <c r="A266" i="56"/>
  <c r="M265" i="56"/>
  <c r="X265" i="56"/>
  <c r="N265" i="56"/>
  <c r="U264" i="56"/>
  <c r="AA264" i="56" s="1"/>
  <c r="H265" i="56"/>
  <c r="G265" i="56"/>
  <c r="Z265" i="56"/>
  <c r="E265" i="56" s="1"/>
  <c r="F265" i="56" s="1"/>
  <c r="AR262" i="56"/>
  <c r="R275" i="46"/>
  <c r="D266" i="46"/>
  <c r="B267" i="46"/>
  <c r="AS273" i="46"/>
  <c r="G265" i="55"/>
  <c r="U264" i="55"/>
  <c r="AA264" i="55" s="1"/>
  <c r="H265" i="55"/>
  <c r="J265" i="55"/>
  <c r="V265" i="55"/>
  <c r="W265" i="55" s="1"/>
  <c r="N265" i="55"/>
  <c r="K265" i="55"/>
  <c r="A266" i="55"/>
  <c r="M265" i="55"/>
  <c r="Q265" i="55" s="1"/>
  <c r="X265" i="55"/>
  <c r="Z265" i="55"/>
  <c r="E265" i="55" s="1"/>
  <c r="AD264" i="47"/>
  <c r="AG264" i="47"/>
  <c r="AS264" i="47" s="1"/>
  <c r="AE264" i="47"/>
  <c r="AF264" i="47"/>
  <c r="AI264" i="47"/>
  <c r="AK264" i="47"/>
  <c r="AC264" i="47"/>
  <c r="AJ264" i="47"/>
  <c r="AT264" i="47" s="1"/>
  <c r="AH264" i="47"/>
  <c r="AO263" i="57"/>
  <c r="AY263" i="57"/>
  <c r="S266" i="56"/>
  <c r="I267" i="56"/>
  <c r="Q265" i="47"/>
  <c r="F264" i="57"/>
  <c r="F264" i="56"/>
  <c r="AO262" i="56"/>
  <c r="AJ264" i="58"/>
  <c r="AC264" i="58"/>
  <c r="AK264" i="58"/>
  <c r="AD264" i="58"/>
  <c r="AF264" i="58"/>
  <c r="AH264" i="58"/>
  <c r="AN264" i="58" s="1"/>
  <c r="AE264" i="58"/>
  <c r="AM264" i="58" s="1"/>
  <c r="AG264" i="58"/>
  <c r="AI264" i="58"/>
  <c r="U275" i="46"/>
  <c r="AA275" i="46" s="1"/>
  <c r="H276" i="46"/>
  <c r="J276" i="46"/>
  <c r="V276" i="46"/>
  <c r="W276" i="46" s="1"/>
  <c r="Y276" i="46" s="1"/>
  <c r="K276" i="46"/>
  <c r="A277" i="46"/>
  <c r="N276" i="46"/>
  <c r="X276" i="46"/>
  <c r="Z276" i="46"/>
  <c r="E276" i="46" s="1"/>
  <c r="G276" i="46"/>
  <c r="M276" i="46"/>
  <c r="AP262" i="56"/>
  <c r="AU262" i="57"/>
  <c r="F268" i="54"/>
  <c r="P268" i="54" s="1"/>
  <c r="F265" i="47"/>
  <c r="AN262" i="57"/>
  <c r="R265" i="58"/>
  <c r="AN262" i="55"/>
  <c r="R264" i="57"/>
  <c r="Y264" i="56"/>
  <c r="AT262" i="56"/>
  <c r="AU273" i="46"/>
  <c r="AW273" i="46" s="1"/>
  <c r="AM273" i="46"/>
  <c r="AP273" i="46" s="1"/>
  <c r="Y264" i="55"/>
  <c r="F264" i="55" s="1"/>
  <c r="D269" i="56"/>
  <c r="B270" i="56"/>
  <c r="AM263" i="57"/>
  <c r="S266" i="57"/>
  <c r="I267" i="57"/>
  <c r="S268" i="47"/>
  <c r="I269" i="47"/>
  <c r="AF263" i="56"/>
  <c r="AS263" i="56" s="1"/>
  <c r="AG263" i="56"/>
  <c r="AH263" i="56"/>
  <c r="AI263" i="56"/>
  <c r="AJ263" i="56"/>
  <c r="AC263" i="56"/>
  <c r="AR263" i="56" s="1"/>
  <c r="AK263" i="56"/>
  <c r="AY263" i="56" s="1"/>
  <c r="AE263" i="56"/>
  <c r="AD263" i="56"/>
  <c r="AM263" i="56" s="1"/>
  <c r="AW262" i="58"/>
  <c r="AS262" i="57"/>
  <c r="AW272" i="46"/>
  <c r="AW261" i="57"/>
  <c r="Y275" i="46"/>
  <c r="F275" i="46" s="1"/>
  <c r="AY273" i="46"/>
  <c r="AS263" i="58"/>
  <c r="AU261" i="55"/>
  <c r="AW261" i="55" s="1"/>
  <c r="AM262" i="57"/>
  <c r="AP263" i="58"/>
  <c r="I269" i="58"/>
  <c r="S268" i="58"/>
  <c r="D266" i="54"/>
  <c r="B267" i="54"/>
  <c r="AJ264" i="55" l="1"/>
  <c r="AO264" i="55" s="1"/>
  <c r="AC264" i="55"/>
  <c r="AR264" i="55" s="1"/>
  <c r="AK264" i="55"/>
  <c r="AD264" i="55"/>
  <c r="AE264" i="55"/>
  <c r="AF264" i="55"/>
  <c r="AS264" i="55" s="1"/>
  <c r="AI264" i="55"/>
  <c r="AT264" i="55" s="1"/>
  <c r="AG264" i="55"/>
  <c r="AH264" i="55"/>
  <c r="AD275" i="46"/>
  <c r="AM275" i="46" s="1"/>
  <c r="AE275" i="46"/>
  <c r="AF275" i="46"/>
  <c r="AH275" i="46"/>
  <c r="AG275" i="46"/>
  <c r="AN275" i="46" s="1"/>
  <c r="AI275" i="46"/>
  <c r="AT275" i="46" s="1"/>
  <c r="AJ275" i="46"/>
  <c r="AK275" i="46"/>
  <c r="AY275" i="46" s="1"/>
  <c r="AC275" i="46"/>
  <c r="AR275" i="46" s="1"/>
  <c r="AJ266" i="47"/>
  <c r="AE266" i="47"/>
  <c r="AM266" i="47" s="1"/>
  <c r="AH266" i="47"/>
  <c r="AN266" i="47" s="1"/>
  <c r="AI266" i="47"/>
  <c r="AD266" i="47"/>
  <c r="AR266" i="47" s="1"/>
  <c r="AG266" i="47"/>
  <c r="AS266" i="47" s="1"/>
  <c r="AK266" i="47"/>
  <c r="AC266" i="47"/>
  <c r="AF266" i="47"/>
  <c r="B268" i="54"/>
  <c r="D267" i="54"/>
  <c r="I270" i="47"/>
  <c r="S269" i="47"/>
  <c r="AC265" i="47"/>
  <c r="AK265" i="47"/>
  <c r="AF265" i="47"/>
  <c r="AG265" i="47"/>
  <c r="AS265" i="47" s="1"/>
  <c r="AH265" i="47"/>
  <c r="AN265" i="47" s="1"/>
  <c r="AJ265" i="47"/>
  <c r="AT265" i="47" s="1"/>
  <c r="AE265" i="47"/>
  <c r="AM265" i="47" s="1"/>
  <c r="AD265" i="47"/>
  <c r="AR265" i="47" s="1"/>
  <c r="AI265" i="47"/>
  <c r="R276" i="46"/>
  <c r="AS264" i="58"/>
  <c r="AN264" i="47"/>
  <c r="AR264" i="47"/>
  <c r="AU264" i="47" s="1"/>
  <c r="AU262" i="56"/>
  <c r="AW262" i="56" s="1"/>
  <c r="U265" i="56"/>
  <c r="AA265" i="56" s="1"/>
  <c r="H266" i="56"/>
  <c r="J266" i="56"/>
  <c r="V266" i="56"/>
  <c r="W266" i="56" s="1"/>
  <c r="K266" i="56"/>
  <c r="A267" i="56"/>
  <c r="M266" i="56"/>
  <c r="Q266" i="56" s="1"/>
  <c r="X266" i="56"/>
  <c r="N266" i="56"/>
  <c r="R266" i="56" s="1"/>
  <c r="G266" i="56"/>
  <c r="Z266" i="56"/>
  <c r="E266" i="56" s="1"/>
  <c r="R266" i="47"/>
  <c r="AW263" i="47"/>
  <c r="AY263" i="55"/>
  <c r="AO274" i="46"/>
  <c r="AP274" i="46" s="1"/>
  <c r="F265" i="55"/>
  <c r="S267" i="57"/>
  <c r="I268" i="57"/>
  <c r="AC264" i="57"/>
  <c r="AK264" i="57"/>
  <c r="AE264" i="57"/>
  <c r="AF264" i="57"/>
  <c r="AG264" i="57"/>
  <c r="AS264" i="57" s="1"/>
  <c r="AH264" i="57"/>
  <c r="AN264" i="57" s="1"/>
  <c r="AI264" i="57"/>
  <c r="AJ264" i="57"/>
  <c r="AT264" i="57" s="1"/>
  <c r="AD264" i="57"/>
  <c r="AR264" i="57" s="1"/>
  <c r="Q266" i="47"/>
  <c r="AU263" i="58"/>
  <c r="AW263" i="58" s="1"/>
  <c r="A271" i="54"/>
  <c r="I270" i="54"/>
  <c r="J270" i="54" s="1"/>
  <c r="L270" i="54" s="1"/>
  <c r="H269" i="54"/>
  <c r="N269" i="54" s="1"/>
  <c r="K270" i="54"/>
  <c r="M270" i="54"/>
  <c r="E270" i="54" s="1"/>
  <c r="AR274" i="46"/>
  <c r="AU263" i="55"/>
  <c r="AO264" i="47"/>
  <c r="AY264" i="47"/>
  <c r="AT263" i="56"/>
  <c r="AP263" i="57"/>
  <c r="Q276" i="46"/>
  <c r="AR264" i="58"/>
  <c r="S267" i="56"/>
  <c r="I268" i="56"/>
  <c r="N266" i="55"/>
  <c r="R266" i="55" s="1"/>
  <c r="G266" i="55"/>
  <c r="U265" i="55"/>
  <c r="AA265" i="55" s="1"/>
  <c r="H266" i="55"/>
  <c r="M266" i="55"/>
  <c r="X266" i="55"/>
  <c r="J266" i="55"/>
  <c r="K266" i="55"/>
  <c r="A267" i="55"/>
  <c r="V266" i="55"/>
  <c r="W266" i="55" s="1"/>
  <c r="Y266" i="55" s="1"/>
  <c r="Z266" i="55"/>
  <c r="E266" i="55" s="1"/>
  <c r="Q265" i="57"/>
  <c r="AP262" i="55"/>
  <c r="AN263" i="55"/>
  <c r="F266" i="58"/>
  <c r="M267" i="58"/>
  <c r="Q267" i="58" s="1"/>
  <c r="X267" i="58"/>
  <c r="N267" i="58"/>
  <c r="Z267" i="58"/>
  <c r="E267" i="58" s="1"/>
  <c r="U266" i="58"/>
  <c r="AA266" i="58" s="1"/>
  <c r="H267" i="58"/>
  <c r="J267" i="58"/>
  <c r="V267" i="58"/>
  <c r="W267" i="58" s="1"/>
  <c r="G267" i="58"/>
  <c r="K267" i="58"/>
  <c r="A268" i="58"/>
  <c r="AI265" i="58"/>
  <c r="AJ265" i="58"/>
  <c r="AC265" i="58"/>
  <c r="AK265" i="58"/>
  <c r="AE265" i="58"/>
  <c r="AG265" i="58"/>
  <c r="AS265" i="58" s="1"/>
  <c r="AD265" i="58"/>
  <c r="AR265" i="58" s="1"/>
  <c r="AF265" i="58"/>
  <c r="AH265" i="58"/>
  <c r="I270" i="58"/>
  <c r="S269" i="58"/>
  <c r="D270" i="56"/>
  <c r="B271" i="56"/>
  <c r="AO264" i="58"/>
  <c r="AP264" i="58" s="1"/>
  <c r="AY264" i="58"/>
  <c r="D267" i="46"/>
  <c r="B268" i="46"/>
  <c r="R265" i="56"/>
  <c r="AW262" i="55"/>
  <c r="AU263" i="57"/>
  <c r="Z266" i="57"/>
  <c r="E266" i="57" s="1"/>
  <c r="U265" i="57"/>
  <c r="AA265" i="57" s="1"/>
  <c r="H266" i="57"/>
  <c r="J266" i="57"/>
  <c r="V266" i="57"/>
  <c r="W266" i="57" s="1"/>
  <c r="Y266" i="57" s="1"/>
  <c r="K266" i="57"/>
  <c r="A267" i="57"/>
  <c r="X266" i="57"/>
  <c r="M266" i="57"/>
  <c r="N266" i="57"/>
  <c r="G266" i="57"/>
  <c r="R266" i="58"/>
  <c r="AS274" i="46"/>
  <c r="U276" i="46"/>
  <c r="AA276" i="46" s="1"/>
  <c r="H277" i="46"/>
  <c r="J277" i="46"/>
  <c r="V277" i="46"/>
  <c r="W277" i="46" s="1"/>
  <c r="Y277" i="46" s="1"/>
  <c r="K277" i="46"/>
  <c r="A278" i="46"/>
  <c r="N277" i="46"/>
  <c r="M277" i="46"/>
  <c r="Q277" i="46" s="1"/>
  <c r="X277" i="46"/>
  <c r="Z277" i="46"/>
  <c r="E277" i="46" s="1"/>
  <c r="G277" i="46"/>
  <c r="AE264" i="56"/>
  <c r="AF264" i="56"/>
  <c r="AG264" i="56"/>
  <c r="AN264" i="56" s="1"/>
  <c r="AH264" i="56"/>
  <c r="AI264" i="56"/>
  <c r="AT264" i="56" s="1"/>
  <c r="AJ264" i="56"/>
  <c r="AD264" i="56"/>
  <c r="AC264" i="56"/>
  <c r="AR264" i="56" s="1"/>
  <c r="AK264" i="56"/>
  <c r="AU263" i="56"/>
  <c r="AO263" i="56"/>
  <c r="AP262" i="57"/>
  <c r="AW262" i="57" s="1"/>
  <c r="AN263" i="56"/>
  <c r="AP263" i="56" s="1"/>
  <c r="F276" i="46"/>
  <c r="AM264" i="47"/>
  <c r="R265" i="55"/>
  <c r="D267" i="55"/>
  <c r="B268" i="55"/>
  <c r="Q266" i="58"/>
  <c r="AD265" i="56"/>
  <c r="AM265" i="56" s="1"/>
  <c r="AE265" i="56"/>
  <c r="AF265" i="56"/>
  <c r="AS265" i="56" s="1"/>
  <c r="AG265" i="56"/>
  <c r="AH265" i="56"/>
  <c r="AI265" i="56"/>
  <c r="AC265" i="56"/>
  <c r="AR265" i="56" s="1"/>
  <c r="AK265" i="56"/>
  <c r="AY265" i="56" s="1"/>
  <c r="AJ265" i="56"/>
  <c r="L269" i="54"/>
  <c r="F269" i="54" s="1"/>
  <c r="P269" i="54" s="1"/>
  <c r="I269" i="55"/>
  <c r="S268" i="55"/>
  <c r="AT264" i="58"/>
  <c r="Y265" i="55"/>
  <c r="Q265" i="56"/>
  <c r="Z267" i="47"/>
  <c r="E267" i="47" s="1"/>
  <c r="F267" i="47" s="1"/>
  <c r="J267" i="47"/>
  <c r="X267" i="47"/>
  <c r="K267" i="47"/>
  <c r="A268" i="47"/>
  <c r="N267" i="47"/>
  <c r="U266" i="47"/>
  <c r="AA266" i="47" s="1"/>
  <c r="H267" i="47"/>
  <c r="G267" i="47"/>
  <c r="V267" i="47"/>
  <c r="W267" i="47" s="1"/>
  <c r="Y267" i="47" s="1"/>
  <c r="M267" i="47"/>
  <c r="Y265" i="57"/>
  <c r="F265" i="57" s="1"/>
  <c r="AP263" i="55"/>
  <c r="AJ265" i="57" l="1"/>
  <c r="AD265" i="57"/>
  <c r="AR265" i="57" s="1"/>
  <c r="AE265" i="57"/>
  <c r="AF265" i="57"/>
  <c r="AG265" i="57"/>
  <c r="AI265" i="57"/>
  <c r="AK265" i="57"/>
  <c r="AC265" i="57"/>
  <c r="AH265" i="57"/>
  <c r="AN265" i="57" s="1"/>
  <c r="AI267" i="47"/>
  <c r="AD267" i="47"/>
  <c r="AJ267" i="47"/>
  <c r="AK267" i="47"/>
  <c r="AC267" i="47"/>
  <c r="AF267" i="47"/>
  <c r="AH267" i="47"/>
  <c r="AE267" i="47"/>
  <c r="AM267" i="47" s="1"/>
  <c r="AG267" i="47"/>
  <c r="AO265" i="56"/>
  <c r="R277" i="46"/>
  <c r="K268" i="58"/>
  <c r="A269" i="58"/>
  <c r="M268" i="58"/>
  <c r="Q268" i="58" s="1"/>
  <c r="X268" i="58"/>
  <c r="N268" i="58"/>
  <c r="G268" i="58"/>
  <c r="H268" i="58"/>
  <c r="J268" i="58"/>
  <c r="U267" i="58"/>
  <c r="AA267" i="58" s="1"/>
  <c r="Z268" i="58"/>
  <c r="E268" i="58" s="1"/>
  <c r="V268" i="58"/>
  <c r="W268" i="58" s="1"/>
  <c r="R267" i="58"/>
  <c r="F266" i="55"/>
  <c r="S270" i="47"/>
  <c r="I271" i="47"/>
  <c r="AO275" i="46"/>
  <c r="AP275" i="46" s="1"/>
  <c r="AN264" i="55"/>
  <c r="U277" i="46"/>
  <c r="AA277" i="46" s="1"/>
  <c r="H278" i="46"/>
  <c r="J278" i="46"/>
  <c r="V278" i="46"/>
  <c r="W278" i="46" s="1"/>
  <c r="Y278" i="46" s="1"/>
  <c r="K278" i="46"/>
  <c r="A279" i="46"/>
  <c r="N278" i="46"/>
  <c r="R278" i="46" s="1"/>
  <c r="X278" i="46"/>
  <c r="Z278" i="46"/>
  <c r="E278" i="46" s="1"/>
  <c r="G278" i="46"/>
  <c r="M278" i="46"/>
  <c r="D268" i="55"/>
  <c r="B269" i="55"/>
  <c r="D268" i="54"/>
  <c r="B269" i="54"/>
  <c r="AT265" i="56"/>
  <c r="Q266" i="57"/>
  <c r="F266" i="57"/>
  <c r="D271" i="56"/>
  <c r="B272" i="56"/>
  <c r="AM265" i="58"/>
  <c r="Y267" i="58"/>
  <c r="F267" i="58" s="1"/>
  <c r="AH266" i="58"/>
  <c r="AN266" i="58" s="1"/>
  <c r="AI266" i="58"/>
  <c r="AJ266" i="58"/>
  <c r="AT266" i="58" s="1"/>
  <c r="AD266" i="58"/>
  <c r="AF266" i="58"/>
  <c r="AC266" i="58"/>
  <c r="AE266" i="58"/>
  <c r="AG266" i="58"/>
  <c r="AS266" i="58" s="1"/>
  <c r="AK266" i="58"/>
  <c r="S268" i="56"/>
  <c r="I269" i="56"/>
  <c r="H270" i="54"/>
  <c r="N270" i="54" s="1"/>
  <c r="K271" i="54"/>
  <c r="M271" i="54"/>
  <c r="E271" i="54" s="1"/>
  <c r="F271" i="54" s="1"/>
  <c r="P271" i="54" s="1"/>
  <c r="I271" i="54"/>
  <c r="J271" i="54" s="1"/>
  <c r="L271" i="54" s="1"/>
  <c r="A272" i="54"/>
  <c r="G267" i="56"/>
  <c r="U266" i="56"/>
  <c r="AA266" i="56" s="1"/>
  <c r="H267" i="56"/>
  <c r="J267" i="56"/>
  <c r="V267" i="56"/>
  <c r="W267" i="56" s="1"/>
  <c r="K267" i="56"/>
  <c r="A268" i="56"/>
  <c r="M267" i="56"/>
  <c r="X267" i="56"/>
  <c r="N267" i="56"/>
  <c r="Z267" i="56"/>
  <c r="E267" i="56" s="1"/>
  <c r="AU265" i="56"/>
  <c r="AS264" i="56"/>
  <c r="AU264" i="56" s="1"/>
  <c r="M267" i="55"/>
  <c r="X267" i="55"/>
  <c r="N267" i="55"/>
  <c r="R267" i="55" s="1"/>
  <c r="G267" i="55"/>
  <c r="U266" i="55"/>
  <c r="AA266" i="55" s="1"/>
  <c r="H267" i="55"/>
  <c r="K267" i="55"/>
  <c r="A268" i="55"/>
  <c r="V267" i="55"/>
  <c r="W267" i="55" s="1"/>
  <c r="J267" i="55"/>
  <c r="Z267" i="55"/>
  <c r="E267" i="55" s="1"/>
  <c r="AW263" i="57"/>
  <c r="AY265" i="58"/>
  <c r="AO265" i="58"/>
  <c r="AW263" i="55"/>
  <c r="AM264" i="57"/>
  <c r="AP264" i="57" s="1"/>
  <c r="AT266" i="47"/>
  <c r="AU266" i="47" s="1"/>
  <c r="AW266" i="47" s="1"/>
  <c r="AS275" i="46"/>
  <c r="AM264" i="55"/>
  <c r="AP264" i="55" s="1"/>
  <c r="R266" i="57"/>
  <c r="AY264" i="56"/>
  <c r="R267" i="47"/>
  <c r="N268" i="47"/>
  <c r="R268" i="47" s="1"/>
  <c r="U267" i="47"/>
  <c r="AA267" i="47" s="1"/>
  <c r="H268" i="47"/>
  <c r="K268" i="47"/>
  <c r="Z268" i="47"/>
  <c r="E268" i="47" s="1"/>
  <c r="A269" i="47"/>
  <c r="M268" i="47"/>
  <c r="G268" i="47"/>
  <c r="V268" i="47"/>
  <c r="W268" i="47" s="1"/>
  <c r="Y268" i="47" s="1"/>
  <c r="J268" i="47"/>
  <c r="X268" i="47"/>
  <c r="AN265" i="56"/>
  <c r="AP265" i="56" s="1"/>
  <c r="AP264" i="47"/>
  <c r="AW264" i="47" s="1"/>
  <c r="AM264" i="56"/>
  <c r="F277" i="46"/>
  <c r="N267" i="57"/>
  <c r="G267" i="57"/>
  <c r="U266" i="57"/>
  <c r="AA266" i="57" s="1"/>
  <c r="H267" i="57"/>
  <c r="J267" i="57"/>
  <c r="V267" i="57"/>
  <c r="W267" i="57" s="1"/>
  <c r="Y267" i="57" s="1"/>
  <c r="X267" i="57"/>
  <c r="A268" i="57"/>
  <c r="Z267" i="57"/>
  <c r="E267" i="57" s="1"/>
  <c r="F267" i="57" s="1"/>
  <c r="M267" i="57"/>
  <c r="Q267" i="57" s="1"/>
  <c r="K267" i="57"/>
  <c r="AU264" i="58"/>
  <c r="AW264" i="58" s="1"/>
  <c r="AY264" i="57"/>
  <c r="AO264" i="57"/>
  <c r="Y266" i="56"/>
  <c r="AO265" i="47"/>
  <c r="AP265" i="47" s="1"/>
  <c r="AY265" i="47"/>
  <c r="AY264" i="55"/>
  <c r="I270" i="55"/>
  <c r="S269" i="55"/>
  <c r="AD276" i="46"/>
  <c r="AM276" i="46" s="1"/>
  <c r="AE276" i="46"/>
  <c r="AF276" i="46"/>
  <c r="AH276" i="46"/>
  <c r="AC276" i="46"/>
  <c r="AR276" i="46" s="1"/>
  <c r="AG276" i="46"/>
  <c r="AN276" i="46" s="1"/>
  <c r="AI276" i="46"/>
  <c r="AT276" i="46" s="1"/>
  <c r="AJ276" i="46"/>
  <c r="AK276" i="46"/>
  <c r="AO264" i="56"/>
  <c r="I271" i="58"/>
  <c r="S270" i="58"/>
  <c r="AT265" i="58"/>
  <c r="AU265" i="58" s="1"/>
  <c r="Q266" i="55"/>
  <c r="AU274" i="46"/>
  <c r="AW274" i="46" s="1"/>
  <c r="AU264" i="57"/>
  <c r="F266" i="56"/>
  <c r="AY266" i="47"/>
  <c r="AO266" i="47"/>
  <c r="AP266" i="47" s="1"/>
  <c r="AU275" i="46"/>
  <c r="AU264" i="55"/>
  <c r="AW264" i="55" s="1"/>
  <c r="AI265" i="55"/>
  <c r="AT265" i="55" s="1"/>
  <c r="AJ265" i="55"/>
  <c r="AO265" i="55" s="1"/>
  <c r="AC265" i="55"/>
  <c r="AR265" i="55" s="1"/>
  <c r="AK265" i="55"/>
  <c r="AD265" i="55"/>
  <c r="AE265" i="55"/>
  <c r="AH265" i="55"/>
  <c r="AF265" i="55"/>
  <c r="AG265" i="55"/>
  <c r="AN265" i="55" s="1"/>
  <c r="AW263" i="56"/>
  <c r="Q267" i="47"/>
  <c r="D268" i="46"/>
  <c r="B269" i="46"/>
  <c r="AN265" i="58"/>
  <c r="F270" i="54"/>
  <c r="P270" i="54" s="1"/>
  <c r="S268" i="57"/>
  <c r="I269" i="57"/>
  <c r="AU265" i="47"/>
  <c r="AG267" i="58" l="1"/>
  <c r="AH267" i="58"/>
  <c r="AN267" i="58" s="1"/>
  <c r="AI267" i="58"/>
  <c r="AC267" i="58"/>
  <c r="AK267" i="58"/>
  <c r="AE267" i="58"/>
  <c r="AD267" i="58"/>
  <c r="AF267" i="58"/>
  <c r="AJ267" i="58"/>
  <c r="AO266" i="58"/>
  <c r="AY266" i="58"/>
  <c r="D269" i="54"/>
  <c r="B270" i="54"/>
  <c r="AY265" i="57"/>
  <c r="AO265" i="57"/>
  <c r="S269" i="57"/>
  <c r="I270" i="57"/>
  <c r="AW264" i="57"/>
  <c r="AO276" i="46"/>
  <c r="R267" i="56"/>
  <c r="Y268" i="58"/>
  <c r="F268" i="58" s="1"/>
  <c r="AN267" i="47"/>
  <c r="J269" i="58"/>
  <c r="V269" i="58"/>
  <c r="W269" i="58" s="1"/>
  <c r="K269" i="58"/>
  <c r="A270" i="58"/>
  <c r="M269" i="58"/>
  <c r="X269" i="58"/>
  <c r="Z269" i="58"/>
  <c r="E269" i="58" s="1"/>
  <c r="U268" i="58"/>
  <c r="AA268" i="58" s="1"/>
  <c r="H269" i="58"/>
  <c r="G269" i="58"/>
  <c r="N269" i="58"/>
  <c r="A273" i="54"/>
  <c r="I272" i="54"/>
  <c r="J272" i="54" s="1"/>
  <c r="M272" i="54"/>
  <c r="E272" i="54" s="1"/>
  <c r="K272" i="54"/>
  <c r="H271" i="54"/>
  <c r="N271" i="54" s="1"/>
  <c r="AH267" i="57"/>
  <c r="AJ267" i="57"/>
  <c r="AC267" i="57"/>
  <c r="AK267" i="57"/>
  <c r="AD267" i="57"/>
  <c r="AR267" i="57" s="1"/>
  <c r="AE267" i="57"/>
  <c r="AM267" i="57" s="1"/>
  <c r="AF267" i="57"/>
  <c r="AG267" i="57"/>
  <c r="AS267" i="57" s="1"/>
  <c r="AI267" i="57"/>
  <c r="R267" i="57"/>
  <c r="Y267" i="55"/>
  <c r="Q267" i="55"/>
  <c r="G268" i="56"/>
  <c r="U267" i="56"/>
  <c r="AA267" i="56" s="1"/>
  <c r="H268" i="56"/>
  <c r="J268" i="56"/>
  <c r="V268" i="56"/>
  <c r="W268" i="56" s="1"/>
  <c r="K268" i="56"/>
  <c r="A269" i="56"/>
  <c r="N268" i="56"/>
  <c r="R268" i="56" s="1"/>
  <c r="X268" i="56"/>
  <c r="M268" i="56"/>
  <c r="Q268" i="56" s="1"/>
  <c r="Z268" i="56"/>
  <c r="E268" i="56" s="1"/>
  <c r="AM266" i="58"/>
  <c r="AP266" i="58" s="1"/>
  <c r="AP265" i="58"/>
  <c r="AW265" i="58" s="1"/>
  <c r="D269" i="55"/>
  <c r="B270" i="55"/>
  <c r="I272" i="47"/>
  <c r="S271" i="47"/>
  <c r="AY267" i="47"/>
  <c r="AO267" i="47"/>
  <c r="AS265" i="57"/>
  <c r="U278" i="46"/>
  <c r="AA278" i="46" s="1"/>
  <c r="H279" i="46"/>
  <c r="J279" i="46"/>
  <c r="V279" i="46"/>
  <c r="W279" i="46" s="1"/>
  <c r="Y279" i="46" s="1"/>
  <c r="K279" i="46"/>
  <c r="A280" i="46"/>
  <c r="N279" i="46"/>
  <c r="M279" i="46"/>
  <c r="Q279" i="46" s="1"/>
  <c r="X279" i="46"/>
  <c r="Z279" i="46"/>
  <c r="E279" i="46" s="1"/>
  <c r="F279" i="46" s="1"/>
  <c r="G279" i="46"/>
  <c r="M268" i="57"/>
  <c r="X268" i="57"/>
  <c r="Z268" i="57"/>
  <c r="E268" i="57" s="1"/>
  <c r="G268" i="57"/>
  <c r="U267" i="57"/>
  <c r="AA267" i="57" s="1"/>
  <c r="H268" i="57"/>
  <c r="A269" i="57"/>
  <c r="N268" i="57"/>
  <c r="V268" i="57"/>
  <c r="W268" i="57" s="1"/>
  <c r="J268" i="57"/>
  <c r="K268" i="57"/>
  <c r="AD277" i="46"/>
  <c r="AE277" i="46"/>
  <c r="AF277" i="46"/>
  <c r="AH277" i="46"/>
  <c r="AG277" i="46"/>
  <c r="AN277" i="46" s="1"/>
  <c r="AI277" i="46"/>
  <c r="AJ277" i="46"/>
  <c r="AK277" i="46"/>
  <c r="AY277" i="46" s="1"/>
  <c r="AC277" i="46"/>
  <c r="AR277" i="46" s="1"/>
  <c r="K268" i="55"/>
  <c r="A269" i="55"/>
  <c r="M268" i="55"/>
  <c r="X268" i="55"/>
  <c r="N268" i="55"/>
  <c r="R268" i="55" s="1"/>
  <c r="G268" i="55"/>
  <c r="J268" i="55"/>
  <c r="V268" i="55"/>
  <c r="W268" i="55" s="1"/>
  <c r="H268" i="55"/>
  <c r="U267" i="55"/>
  <c r="AA267" i="55" s="1"/>
  <c r="Z268" i="55"/>
  <c r="E268" i="55" s="1"/>
  <c r="D272" i="56"/>
  <c r="B273" i="56"/>
  <c r="AT267" i="47"/>
  <c r="F267" i="55"/>
  <c r="Q268" i="47"/>
  <c r="D269" i="46"/>
  <c r="B270" i="46"/>
  <c r="AM265" i="55"/>
  <c r="AP265" i="55" s="1"/>
  <c r="S271" i="58"/>
  <c r="I272" i="58"/>
  <c r="AS276" i="46"/>
  <c r="AU276" i="46" s="1"/>
  <c r="AW276" i="46" s="1"/>
  <c r="AP264" i="56"/>
  <c r="AW264" i="56" s="1"/>
  <c r="M269" i="47"/>
  <c r="X269" i="47"/>
  <c r="G269" i="47"/>
  <c r="N269" i="47"/>
  <c r="K269" i="47"/>
  <c r="Z269" i="47"/>
  <c r="E269" i="47" s="1"/>
  <c r="A270" i="47"/>
  <c r="U268" i="47"/>
  <c r="AA268" i="47" s="1"/>
  <c r="J269" i="47"/>
  <c r="H269" i="47"/>
  <c r="V269" i="47"/>
  <c r="W269" i="47" s="1"/>
  <c r="Y269" i="47" s="1"/>
  <c r="AW265" i="56"/>
  <c r="Y267" i="56"/>
  <c r="Q278" i="46"/>
  <c r="AR267" i="47"/>
  <c r="AM265" i="57"/>
  <c r="AP265" i="57" s="1"/>
  <c r="AW275" i="46"/>
  <c r="AY265" i="55"/>
  <c r="F268" i="47"/>
  <c r="AR266" i="58"/>
  <c r="AU266" i="58" s="1"/>
  <c r="AW266" i="58" s="1"/>
  <c r="AI266" i="57"/>
  <c r="AC266" i="57"/>
  <c r="AK266" i="57"/>
  <c r="AD266" i="57"/>
  <c r="AR266" i="57" s="1"/>
  <c r="AU266" i="57" s="1"/>
  <c r="AE266" i="57"/>
  <c r="AF266" i="57"/>
  <c r="AJ266" i="57"/>
  <c r="AT266" i="57" s="1"/>
  <c r="AG266" i="57"/>
  <c r="AS266" i="57" s="1"/>
  <c r="AH266" i="57"/>
  <c r="AH266" i="55"/>
  <c r="AI266" i="55"/>
  <c r="AJ266" i="55"/>
  <c r="AO266" i="55" s="1"/>
  <c r="AC266" i="55"/>
  <c r="AK266" i="55"/>
  <c r="AD266" i="55"/>
  <c r="AG266" i="55"/>
  <c r="AN266" i="55" s="1"/>
  <c r="AE266" i="55"/>
  <c r="AF266" i="55"/>
  <c r="R268" i="58"/>
  <c r="AS267" i="47"/>
  <c r="I271" i="55"/>
  <c r="S270" i="55"/>
  <c r="AS265" i="55"/>
  <c r="Q267" i="56"/>
  <c r="AW265" i="47"/>
  <c r="AU265" i="55"/>
  <c r="AW265" i="55" s="1"/>
  <c r="AC266" i="56"/>
  <c r="AK266" i="56"/>
  <c r="AD266" i="56"/>
  <c r="AE266" i="56"/>
  <c r="AF266" i="56"/>
  <c r="AS266" i="56" s="1"/>
  <c r="AG266" i="56"/>
  <c r="AH266" i="56"/>
  <c r="AJ266" i="56"/>
  <c r="AO266" i="56" s="1"/>
  <c r="AI266" i="56"/>
  <c r="AY276" i="46"/>
  <c r="AP276" i="46"/>
  <c r="F267" i="56"/>
  <c r="S269" i="56"/>
  <c r="I270" i="56"/>
  <c r="F278" i="46"/>
  <c r="AP267" i="47"/>
  <c r="AT265" i="57"/>
  <c r="AU265" i="57" s="1"/>
  <c r="AW265" i="57" s="1"/>
  <c r="AF268" i="58" l="1"/>
  <c r="AG268" i="58"/>
  <c r="AS268" i="58" s="1"/>
  <c r="AH268" i="58"/>
  <c r="AJ268" i="58"/>
  <c r="AD268" i="58"/>
  <c r="AE268" i="58"/>
  <c r="AM268" i="58" s="1"/>
  <c r="AI268" i="58"/>
  <c r="AK268" i="58"/>
  <c r="AC268" i="58"/>
  <c r="U279" i="46"/>
  <c r="AA279" i="46" s="1"/>
  <c r="H280" i="46"/>
  <c r="K280" i="46"/>
  <c r="A281" i="46"/>
  <c r="N280" i="46"/>
  <c r="R280" i="46" s="1"/>
  <c r="M280" i="46"/>
  <c r="Q280" i="46" s="1"/>
  <c r="V280" i="46"/>
  <c r="W280" i="46" s="1"/>
  <c r="X280" i="46"/>
  <c r="G280" i="46"/>
  <c r="Z280" i="46"/>
  <c r="E280" i="46" s="1"/>
  <c r="J280" i="46"/>
  <c r="B271" i="54"/>
  <c r="D270" i="54"/>
  <c r="AD278" i="46"/>
  <c r="AM278" i="46" s="1"/>
  <c r="AE278" i="46"/>
  <c r="AF278" i="46"/>
  <c r="AS278" i="46" s="1"/>
  <c r="AH278" i="46"/>
  <c r="AC278" i="46"/>
  <c r="AG278" i="46"/>
  <c r="AI278" i="46"/>
  <c r="AJ278" i="46"/>
  <c r="AK278" i="46"/>
  <c r="AY278" i="46" s="1"/>
  <c r="AY266" i="57"/>
  <c r="AO266" i="57"/>
  <c r="AM266" i="56"/>
  <c r="AT266" i="56"/>
  <c r="AR266" i="56"/>
  <c r="AU266" i="56" s="1"/>
  <c r="AR266" i="55"/>
  <c r="AM266" i="57"/>
  <c r="AP266" i="57" s="1"/>
  <c r="AW266" i="57" s="1"/>
  <c r="Q269" i="47"/>
  <c r="Y268" i="55"/>
  <c r="AM277" i="46"/>
  <c r="R279" i="46"/>
  <c r="AM267" i="58"/>
  <c r="AO277" i="46"/>
  <c r="S270" i="56"/>
  <c r="I271" i="56"/>
  <c r="AN266" i="56"/>
  <c r="AS266" i="55"/>
  <c r="F269" i="47"/>
  <c r="S272" i="58"/>
  <c r="I273" i="58"/>
  <c r="D273" i="56"/>
  <c r="B274" i="56"/>
  <c r="AT277" i="46"/>
  <c r="Y268" i="57"/>
  <c r="Q268" i="57"/>
  <c r="S272" i="47"/>
  <c r="I273" i="47"/>
  <c r="AY267" i="57"/>
  <c r="AO267" i="57"/>
  <c r="L272" i="54"/>
  <c r="Q269" i="58"/>
  <c r="F272" i="54"/>
  <c r="P272" i="54" s="1"/>
  <c r="AN266" i="57"/>
  <c r="R268" i="57"/>
  <c r="D270" i="55"/>
  <c r="B271" i="55"/>
  <c r="N269" i="56"/>
  <c r="R269" i="56" s="1"/>
  <c r="G269" i="56"/>
  <c r="U268" i="56"/>
  <c r="AA268" i="56" s="1"/>
  <c r="H269" i="56"/>
  <c r="J269" i="56"/>
  <c r="V269" i="56"/>
  <c r="W269" i="56" s="1"/>
  <c r="M269" i="56"/>
  <c r="Q269" i="56" s="1"/>
  <c r="X269" i="56"/>
  <c r="A270" i="56"/>
  <c r="K269" i="56"/>
  <c r="Z269" i="56"/>
  <c r="E269" i="56" s="1"/>
  <c r="I273" i="54"/>
  <c r="J273" i="54" s="1"/>
  <c r="L273" i="54" s="1"/>
  <c r="H272" i="54"/>
  <c r="N272" i="54" s="1"/>
  <c r="K273" i="54"/>
  <c r="M273" i="54"/>
  <c r="E273" i="54" s="1"/>
  <c r="F273" i="54" s="1"/>
  <c r="P273" i="54" s="1"/>
  <c r="A274" i="54"/>
  <c r="J270" i="58"/>
  <c r="V270" i="58"/>
  <c r="W270" i="58" s="1"/>
  <c r="K270" i="58"/>
  <c r="A271" i="58"/>
  <c r="N270" i="58"/>
  <c r="G270" i="58"/>
  <c r="H270" i="58"/>
  <c r="M270" i="58"/>
  <c r="U269" i="58"/>
  <c r="AA269" i="58" s="1"/>
  <c r="X270" i="58"/>
  <c r="Z270" i="58"/>
  <c r="E270" i="58" s="1"/>
  <c r="F268" i="57"/>
  <c r="K270" i="47"/>
  <c r="A271" i="47"/>
  <c r="Z270" i="47"/>
  <c r="E270" i="47" s="1"/>
  <c r="U269" i="47"/>
  <c r="AA269" i="47" s="1"/>
  <c r="H270" i="47"/>
  <c r="V270" i="47"/>
  <c r="W270" i="47" s="1"/>
  <c r="J270" i="47"/>
  <c r="N270" i="47"/>
  <c r="M270" i="47"/>
  <c r="X270" i="47"/>
  <c r="G270" i="47"/>
  <c r="AU267" i="57"/>
  <c r="AJ267" i="56"/>
  <c r="AO267" i="56" s="1"/>
  <c r="AC267" i="56"/>
  <c r="AR267" i="56" s="1"/>
  <c r="AK267" i="56"/>
  <c r="AD267" i="56"/>
  <c r="AE267" i="56"/>
  <c r="AF267" i="56"/>
  <c r="AG267" i="56"/>
  <c r="AN267" i="56" s="1"/>
  <c r="AI267" i="56"/>
  <c r="AT267" i="56" s="1"/>
  <c r="AH267" i="56"/>
  <c r="R269" i="47"/>
  <c r="F268" i="55"/>
  <c r="Q268" i="55"/>
  <c r="K269" i="57"/>
  <c r="A270" i="57"/>
  <c r="N269" i="57"/>
  <c r="R269" i="57" s="1"/>
  <c r="Z269" i="57"/>
  <c r="E269" i="57" s="1"/>
  <c r="G269" i="57"/>
  <c r="U268" i="57"/>
  <c r="AA268" i="57" s="1"/>
  <c r="H269" i="57"/>
  <c r="V269" i="57"/>
  <c r="W269" i="57" s="1"/>
  <c r="X269" i="57"/>
  <c r="J269" i="57"/>
  <c r="M269" i="57"/>
  <c r="Q269" i="57" s="1"/>
  <c r="AD279" i="46"/>
  <c r="AM279" i="46" s="1"/>
  <c r="AF279" i="46"/>
  <c r="AS279" i="46" s="1"/>
  <c r="AH279" i="46"/>
  <c r="AE279" i="46"/>
  <c r="AG279" i="46"/>
  <c r="AI279" i="46"/>
  <c r="AJ279" i="46"/>
  <c r="AK279" i="46"/>
  <c r="AY279" i="46" s="1"/>
  <c r="AC279" i="46"/>
  <c r="AT267" i="57"/>
  <c r="R269" i="58"/>
  <c r="I271" i="57"/>
  <c r="S270" i="57"/>
  <c r="AT267" i="58"/>
  <c r="AS267" i="58"/>
  <c r="AY267" i="58"/>
  <c r="AO267" i="58"/>
  <c r="AT266" i="55"/>
  <c r="AM266" i="55"/>
  <c r="AP266" i="55" s="1"/>
  <c r="AH268" i="47"/>
  <c r="AC268" i="47"/>
  <c r="AK268" i="47"/>
  <c r="AE268" i="47"/>
  <c r="AM268" i="47" s="1"/>
  <c r="AG268" i="47"/>
  <c r="AS268" i="47" s="1"/>
  <c r="AJ268" i="47"/>
  <c r="AT268" i="47" s="1"/>
  <c r="AD268" i="47"/>
  <c r="AR268" i="47" s="1"/>
  <c r="AF268" i="47"/>
  <c r="AI268" i="47"/>
  <c r="D270" i="46"/>
  <c r="B271" i="46"/>
  <c r="J269" i="55"/>
  <c r="V269" i="55"/>
  <c r="W269" i="55" s="1"/>
  <c r="Y269" i="55" s="1"/>
  <c r="K269" i="55"/>
  <c r="A270" i="55"/>
  <c r="M269" i="55"/>
  <c r="X269" i="55"/>
  <c r="N269" i="55"/>
  <c r="G269" i="55"/>
  <c r="U268" i="55"/>
  <c r="AA268" i="55" s="1"/>
  <c r="H269" i="55"/>
  <c r="Z269" i="55"/>
  <c r="E269" i="55" s="1"/>
  <c r="F269" i="55" s="1"/>
  <c r="AS277" i="46"/>
  <c r="AU277" i="46" s="1"/>
  <c r="Y268" i="56"/>
  <c r="F268" i="56" s="1"/>
  <c r="AN267" i="57"/>
  <c r="AP267" i="57" s="1"/>
  <c r="Y269" i="58"/>
  <c r="AG267" i="55"/>
  <c r="AH267" i="55"/>
  <c r="AI267" i="55"/>
  <c r="AJ267" i="55"/>
  <c r="AO267" i="55" s="1"/>
  <c r="AC267" i="55"/>
  <c r="AR267" i="55" s="1"/>
  <c r="AK267" i="55"/>
  <c r="AF267" i="55"/>
  <c r="AS267" i="55" s="1"/>
  <c r="AD267" i="55"/>
  <c r="AE267" i="55"/>
  <c r="F269" i="58"/>
  <c r="AU267" i="47"/>
  <c r="AW267" i="47" s="1"/>
  <c r="AY266" i="56"/>
  <c r="S271" i="55"/>
  <c r="I272" i="55"/>
  <c r="AY266" i="55"/>
  <c r="AR267" i="58"/>
  <c r="AI268" i="56" l="1"/>
  <c r="AT268" i="56" s="1"/>
  <c r="AJ268" i="56"/>
  <c r="AC268" i="56"/>
  <c r="AK268" i="56"/>
  <c r="AD268" i="56"/>
  <c r="AE268" i="56"/>
  <c r="AF268" i="56"/>
  <c r="AS268" i="56" s="1"/>
  <c r="AH268" i="56"/>
  <c r="AG268" i="56"/>
  <c r="AN268" i="56" s="1"/>
  <c r="AE269" i="55"/>
  <c r="AF269" i="55"/>
  <c r="AS269" i="55" s="1"/>
  <c r="AG269" i="55"/>
  <c r="AH269" i="55"/>
  <c r="AI269" i="55"/>
  <c r="AT269" i="55" s="1"/>
  <c r="AD269" i="55"/>
  <c r="AM269" i="55" s="1"/>
  <c r="AJ269" i="55"/>
  <c r="AO269" i="55" s="1"/>
  <c r="AK269" i="55"/>
  <c r="AC269" i="55"/>
  <c r="AR269" i="55" s="1"/>
  <c r="AR279" i="46"/>
  <c r="AW267" i="57"/>
  <c r="AU267" i="55"/>
  <c r="J270" i="55"/>
  <c r="V270" i="55"/>
  <c r="W270" i="55" s="1"/>
  <c r="K270" i="55"/>
  <c r="A271" i="55"/>
  <c r="M270" i="55"/>
  <c r="X270" i="55"/>
  <c r="N270" i="55"/>
  <c r="R270" i="55" s="1"/>
  <c r="U269" i="55"/>
  <c r="AA269" i="55" s="1"/>
  <c r="H270" i="55"/>
  <c r="G270" i="55"/>
  <c r="Z270" i="55"/>
  <c r="E270" i="55" s="1"/>
  <c r="AU268" i="47"/>
  <c r="Y270" i="58"/>
  <c r="D274" i="56"/>
  <c r="B275" i="56"/>
  <c r="Y280" i="46"/>
  <c r="AO268" i="58"/>
  <c r="AY268" i="58"/>
  <c r="AT267" i="55"/>
  <c r="J270" i="57"/>
  <c r="V270" i="57"/>
  <c r="W270" i="57" s="1"/>
  <c r="Y270" i="57" s="1"/>
  <c r="M270" i="57"/>
  <c r="Q270" i="57" s="1"/>
  <c r="X270" i="57"/>
  <c r="N270" i="57"/>
  <c r="Z270" i="57"/>
  <c r="E270" i="57" s="1"/>
  <c r="G270" i="57"/>
  <c r="H270" i="57"/>
  <c r="U269" i="57"/>
  <c r="AA269" i="57" s="1"/>
  <c r="A271" i="57"/>
  <c r="K270" i="57"/>
  <c r="AS267" i="56"/>
  <c r="J271" i="47"/>
  <c r="V271" i="47"/>
  <c r="W271" i="47" s="1"/>
  <c r="N271" i="47"/>
  <c r="G271" i="47"/>
  <c r="X271" i="47"/>
  <c r="M271" i="47"/>
  <c r="Q271" i="47" s="1"/>
  <c r="U270" i="47"/>
  <c r="AA270" i="47" s="1"/>
  <c r="H271" i="47"/>
  <c r="A272" i="47"/>
  <c r="K271" i="47"/>
  <c r="Z271" i="47"/>
  <c r="E271" i="47" s="1"/>
  <c r="I274" i="47"/>
  <c r="S273" i="47"/>
  <c r="AP267" i="58"/>
  <c r="AU266" i="55"/>
  <c r="AW266" i="55" s="1"/>
  <c r="AT278" i="46"/>
  <c r="D271" i="54"/>
  <c r="B272" i="54"/>
  <c r="U280" i="46"/>
  <c r="AA280" i="46" s="1"/>
  <c r="H281" i="46"/>
  <c r="K281" i="46"/>
  <c r="A282" i="46"/>
  <c r="N281" i="46"/>
  <c r="R281" i="46" s="1"/>
  <c r="J281" i="46"/>
  <c r="M281" i="46"/>
  <c r="Q281" i="46" s="1"/>
  <c r="V281" i="46"/>
  <c r="W281" i="46" s="1"/>
  <c r="Y281" i="46" s="1"/>
  <c r="X281" i="46"/>
  <c r="G281" i="46"/>
  <c r="Z281" i="46"/>
  <c r="E281" i="46" s="1"/>
  <c r="F281" i="46" s="1"/>
  <c r="AR268" i="58"/>
  <c r="AU268" i="58" s="1"/>
  <c r="M274" i="54"/>
  <c r="E274" i="54" s="1"/>
  <c r="A275" i="54"/>
  <c r="H273" i="54"/>
  <c r="N273" i="54" s="1"/>
  <c r="K274" i="54"/>
  <c r="I274" i="54"/>
  <c r="J274" i="54" s="1"/>
  <c r="AE269" i="58"/>
  <c r="AF269" i="58"/>
  <c r="AG269" i="58"/>
  <c r="AS269" i="58" s="1"/>
  <c r="AI269" i="58"/>
  <c r="AC269" i="58"/>
  <c r="AK269" i="58"/>
  <c r="AH269" i="58"/>
  <c r="AJ269" i="58"/>
  <c r="AD269" i="58"/>
  <c r="AY268" i="47"/>
  <c r="AO268" i="47"/>
  <c r="AT279" i="46"/>
  <c r="Q270" i="47"/>
  <c r="Y269" i="56"/>
  <c r="AG269" i="47"/>
  <c r="AJ269" i="47"/>
  <c r="AC269" i="47"/>
  <c r="AD269" i="47"/>
  <c r="AR269" i="47" s="1"/>
  <c r="AF269" i="47"/>
  <c r="AI269" i="47"/>
  <c r="AE269" i="47"/>
  <c r="AH269" i="47"/>
  <c r="AN269" i="47" s="1"/>
  <c r="AK269" i="47"/>
  <c r="AN278" i="46"/>
  <c r="AT268" i="58"/>
  <c r="F269" i="57"/>
  <c r="M270" i="56"/>
  <c r="Q270" i="56" s="1"/>
  <c r="X270" i="56"/>
  <c r="N270" i="56"/>
  <c r="G270" i="56"/>
  <c r="U269" i="56"/>
  <c r="AA269" i="56" s="1"/>
  <c r="H270" i="56"/>
  <c r="K270" i="56"/>
  <c r="A271" i="56"/>
  <c r="J270" i="56"/>
  <c r="V270" i="56"/>
  <c r="W270" i="56" s="1"/>
  <c r="Y270" i="56" s="1"/>
  <c r="Z270" i="56"/>
  <c r="E270" i="56" s="1"/>
  <c r="F270" i="56" s="1"/>
  <c r="AO279" i="46"/>
  <c r="AN267" i="55"/>
  <c r="D271" i="46"/>
  <c r="B272" i="46"/>
  <c r="AU267" i="58"/>
  <c r="AW267" i="58" s="1"/>
  <c r="AM267" i="55"/>
  <c r="AP267" i="55" s="1"/>
  <c r="R269" i="55"/>
  <c r="AN279" i="46"/>
  <c r="AP279" i="46" s="1"/>
  <c r="Y269" i="57"/>
  <c r="AM267" i="56"/>
  <c r="AP267" i="56" s="1"/>
  <c r="R270" i="47"/>
  <c r="R270" i="58"/>
  <c r="AR278" i="46"/>
  <c r="AU278" i="46" s="1"/>
  <c r="F280" i="46"/>
  <c r="AN268" i="58"/>
  <c r="AP268" i="58" s="1"/>
  <c r="Q270" i="58"/>
  <c r="D271" i="55"/>
  <c r="B272" i="55"/>
  <c r="S273" i="58"/>
  <c r="I274" i="58"/>
  <c r="AO278" i="46"/>
  <c r="AP278" i="46" s="1"/>
  <c r="AP268" i="47"/>
  <c r="AN268" i="47"/>
  <c r="I272" i="57"/>
  <c r="S271" i="57"/>
  <c r="AF268" i="55"/>
  <c r="AG268" i="55"/>
  <c r="AH268" i="55"/>
  <c r="AI268" i="55"/>
  <c r="AJ268" i="55"/>
  <c r="AO268" i="55" s="1"/>
  <c r="AE268" i="55"/>
  <c r="AC268" i="55"/>
  <c r="AR268" i="55" s="1"/>
  <c r="AD268" i="55"/>
  <c r="AM268" i="55" s="1"/>
  <c r="AK268" i="55"/>
  <c r="AY267" i="56"/>
  <c r="AG268" i="57"/>
  <c r="AS268" i="57" s="1"/>
  <c r="AI268" i="57"/>
  <c r="AJ268" i="57"/>
  <c r="AT268" i="57" s="1"/>
  <c r="AC268" i="57"/>
  <c r="AK268" i="57"/>
  <c r="AD268" i="57"/>
  <c r="AR268" i="57" s="1"/>
  <c r="AE268" i="57"/>
  <c r="AF268" i="57"/>
  <c r="AH268" i="57"/>
  <c r="AN268" i="57" s="1"/>
  <c r="U270" i="58"/>
  <c r="AA270" i="58" s="1"/>
  <c r="H271" i="58"/>
  <c r="J271" i="58"/>
  <c r="V271" i="58"/>
  <c r="W271" i="58" s="1"/>
  <c r="Y271" i="58" s="1"/>
  <c r="M271" i="58"/>
  <c r="Q271" i="58" s="1"/>
  <c r="X271" i="58"/>
  <c r="Z271" i="58"/>
  <c r="E271" i="58" s="1"/>
  <c r="K271" i="58"/>
  <c r="N271" i="58"/>
  <c r="A272" i="58"/>
  <c r="G271" i="58"/>
  <c r="AP277" i="46"/>
  <c r="AW277" i="46" s="1"/>
  <c r="AP266" i="56"/>
  <c r="AW266" i="56" s="1"/>
  <c r="S272" i="55"/>
  <c r="I273" i="55"/>
  <c r="AY267" i="55"/>
  <c r="Q269" i="55"/>
  <c r="AU267" i="56"/>
  <c r="AW267" i="56" s="1"/>
  <c r="Y270" i="47"/>
  <c r="F270" i="47" s="1"/>
  <c r="F270" i="58"/>
  <c r="F269" i="56"/>
  <c r="S271" i="56"/>
  <c r="I272" i="56"/>
  <c r="AF270" i="47" l="1"/>
  <c r="AI270" i="47"/>
  <c r="AD270" i="47"/>
  <c r="AE270" i="47"/>
  <c r="AM270" i="47" s="1"/>
  <c r="AH270" i="47"/>
  <c r="AN270" i="47" s="1"/>
  <c r="AK270" i="47"/>
  <c r="AC270" i="47"/>
  <c r="AG270" i="47"/>
  <c r="AS270" i="47" s="1"/>
  <c r="AJ270" i="47"/>
  <c r="AT270" i="47" s="1"/>
  <c r="AD280" i="46"/>
  <c r="AF280" i="46"/>
  <c r="AH280" i="46"/>
  <c r="AC280" i="46"/>
  <c r="AR280" i="46" s="1"/>
  <c r="AE280" i="46"/>
  <c r="AG280" i="46"/>
  <c r="AN280" i="46" s="1"/>
  <c r="AI280" i="46"/>
  <c r="AT280" i="46" s="1"/>
  <c r="AJ280" i="46"/>
  <c r="AK280" i="46"/>
  <c r="AW278" i="46"/>
  <c r="K271" i="57"/>
  <c r="A272" i="57"/>
  <c r="M271" i="57"/>
  <c r="Q271" i="57" s="1"/>
  <c r="X271" i="57"/>
  <c r="N271" i="57"/>
  <c r="R271" i="57" s="1"/>
  <c r="Z271" i="57"/>
  <c r="E271" i="57" s="1"/>
  <c r="G271" i="57"/>
  <c r="H271" i="57"/>
  <c r="J271" i="57"/>
  <c r="U270" i="57"/>
  <c r="AA270" i="57" s="1"/>
  <c r="V271" i="57"/>
  <c r="W271" i="57" s="1"/>
  <c r="AM269" i="47"/>
  <c r="AP269" i="47" s="1"/>
  <c r="A276" i="54"/>
  <c r="I275" i="54"/>
  <c r="J275" i="54" s="1"/>
  <c r="L275" i="54" s="1"/>
  <c r="H274" i="54"/>
  <c r="N274" i="54" s="1"/>
  <c r="K275" i="54"/>
  <c r="M275" i="54"/>
  <c r="E275" i="54" s="1"/>
  <c r="I273" i="56"/>
  <c r="S272" i="56"/>
  <c r="S274" i="58"/>
  <c r="I275" i="58"/>
  <c r="D272" i="46"/>
  <c r="B273" i="46"/>
  <c r="AD281" i="46"/>
  <c r="AF281" i="46"/>
  <c r="AS281" i="46" s="1"/>
  <c r="AH281" i="46"/>
  <c r="AC281" i="46"/>
  <c r="AE281" i="46"/>
  <c r="AG281" i="46"/>
  <c r="AI281" i="46"/>
  <c r="AJ281" i="46"/>
  <c r="AO281" i="46" s="1"/>
  <c r="AK281" i="46"/>
  <c r="AN269" i="55"/>
  <c r="AP269" i="55" s="1"/>
  <c r="AM268" i="56"/>
  <c r="AP268" i="56" s="1"/>
  <c r="R271" i="58"/>
  <c r="AN268" i="55"/>
  <c r="AR269" i="58"/>
  <c r="AM269" i="58"/>
  <c r="I275" i="47"/>
  <c r="S274" i="47"/>
  <c r="Q270" i="55"/>
  <c r="AU279" i="46"/>
  <c r="AW279" i="46" s="1"/>
  <c r="AY268" i="56"/>
  <c r="G272" i="58"/>
  <c r="U271" i="58"/>
  <c r="AA271" i="58" s="1"/>
  <c r="H272" i="58"/>
  <c r="K272" i="58"/>
  <c r="A273" i="58"/>
  <c r="N272" i="58"/>
  <c r="R272" i="58" s="1"/>
  <c r="M272" i="58"/>
  <c r="Q272" i="58" s="1"/>
  <c r="V272" i="58"/>
  <c r="W272" i="58" s="1"/>
  <c r="X272" i="58"/>
  <c r="Z272" i="58"/>
  <c r="E272" i="58" s="1"/>
  <c r="J272" i="58"/>
  <c r="AT268" i="55"/>
  <c r="AF269" i="57"/>
  <c r="AH269" i="57"/>
  <c r="AN269" i="57" s="1"/>
  <c r="AI269" i="57"/>
  <c r="AJ269" i="57"/>
  <c r="AC269" i="57"/>
  <c r="AK269" i="57"/>
  <c r="AD269" i="57"/>
  <c r="AE269" i="57"/>
  <c r="AM269" i="57" s="1"/>
  <c r="AG269" i="57"/>
  <c r="AS269" i="57" s="1"/>
  <c r="D275" i="56"/>
  <c r="B276" i="56"/>
  <c r="S273" i="55"/>
  <c r="I274" i="55"/>
  <c r="F271" i="58"/>
  <c r="AH269" i="56"/>
  <c r="AI269" i="56"/>
  <c r="AT269" i="56" s="1"/>
  <c r="AJ269" i="56"/>
  <c r="AC269" i="56"/>
  <c r="AR269" i="56" s="1"/>
  <c r="AK269" i="56"/>
  <c r="AY269" i="56" s="1"/>
  <c r="AD269" i="56"/>
  <c r="AE269" i="56"/>
  <c r="AG269" i="56"/>
  <c r="AN269" i="56" s="1"/>
  <c r="AF269" i="56"/>
  <c r="AM268" i="57"/>
  <c r="AY268" i="55"/>
  <c r="AS268" i="55"/>
  <c r="AU268" i="55" s="1"/>
  <c r="AW268" i="55" s="1"/>
  <c r="B273" i="55"/>
  <c r="D272" i="55"/>
  <c r="AT269" i="47"/>
  <c r="AT269" i="58"/>
  <c r="L274" i="54"/>
  <c r="R271" i="47"/>
  <c r="AW268" i="47"/>
  <c r="U270" i="55"/>
  <c r="AA270" i="55" s="1"/>
  <c r="H271" i="55"/>
  <c r="J271" i="55"/>
  <c r="V271" i="55"/>
  <c r="W271" i="55" s="1"/>
  <c r="K271" i="55"/>
  <c r="A272" i="55"/>
  <c r="M271" i="55"/>
  <c r="X271" i="55"/>
  <c r="G271" i="55"/>
  <c r="N271" i="55"/>
  <c r="Z271" i="55"/>
  <c r="E271" i="55" s="1"/>
  <c r="AU269" i="55"/>
  <c r="AR268" i="56"/>
  <c r="AU268" i="56" s="1"/>
  <c r="AW268" i="58"/>
  <c r="AD270" i="58"/>
  <c r="AE270" i="58"/>
  <c r="AM270" i="58" s="1"/>
  <c r="AF270" i="58"/>
  <c r="AH270" i="58"/>
  <c r="AJ270" i="58"/>
  <c r="AT270" i="58" s="1"/>
  <c r="AI270" i="58"/>
  <c r="AK270" i="58"/>
  <c r="AG270" i="58"/>
  <c r="AC270" i="58"/>
  <c r="AU268" i="57"/>
  <c r="AP268" i="55"/>
  <c r="AO269" i="47"/>
  <c r="AY269" i="47"/>
  <c r="AS269" i="47"/>
  <c r="AU269" i="47" s="1"/>
  <c r="AW269" i="47" s="1"/>
  <c r="AN269" i="58"/>
  <c r="B273" i="54"/>
  <c r="D272" i="54"/>
  <c r="Y271" i="47"/>
  <c r="F271" i="47" s="1"/>
  <c r="F270" i="57"/>
  <c r="AY269" i="55"/>
  <c r="AO268" i="56"/>
  <c r="F274" i="54"/>
  <c r="P274" i="54" s="1"/>
  <c r="AW267" i="55"/>
  <c r="K271" i="56"/>
  <c r="A272" i="56"/>
  <c r="M271" i="56"/>
  <c r="Q271" i="56" s="1"/>
  <c r="X271" i="56"/>
  <c r="N271" i="56"/>
  <c r="R271" i="56" s="1"/>
  <c r="G271" i="56"/>
  <c r="U270" i="56"/>
  <c r="AA270" i="56" s="1"/>
  <c r="H271" i="56"/>
  <c r="J271" i="56"/>
  <c r="V271" i="56"/>
  <c r="W271" i="56" s="1"/>
  <c r="Y271" i="56" s="1"/>
  <c r="Z271" i="56"/>
  <c r="E271" i="56" s="1"/>
  <c r="F271" i="56" s="1"/>
  <c r="U281" i="46"/>
  <c r="AA281" i="46" s="1"/>
  <c r="H282" i="46"/>
  <c r="K282" i="46"/>
  <c r="A283" i="46"/>
  <c r="N282" i="46"/>
  <c r="G282" i="46"/>
  <c r="Z282" i="46"/>
  <c r="E282" i="46" s="1"/>
  <c r="F282" i="46" s="1"/>
  <c r="J282" i="46"/>
  <c r="M282" i="46"/>
  <c r="V282" i="46"/>
  <c r="W282" i="46" s="1"/>
  <c r="Y282" i="46" s="1"/>
  <c r="X282" i="46"/>
  <c r="AO268" i="57"/>
  <c r="AY268" i="57"/>
  <c r="S272" i="57"/>
  <c r="I273" i="57"/>
  <c r="AG270" i="56"/>
  <c r="AH270" i="56"/>
  <c r="AI270" i="56"/>
  <c r="AT270" i="56" s="1"/>
  <c r="AJ270" i="56"/>
  <c r="AC270" i="56"/>
  <c r="AK270" i="56"/>
  <c r="AY270" i="56" s="1"/>
  <c r="AD270" i="56"/>
  <c r="AM270" i="56" s="1"/>
  <c r="AF270" i="56"/>
  <c r="AS270" i="56" s="1"/>
  <c r="AE270" i="56"/>
  <c r="R270" i="56"/>
  <c r="AY269" i="58"/>
  <c r="AO269" i="58"/>
  <c r="M272" i="47"/>
  <c r="X272" i="47"/>
  <c r="G272" i="47"/>
  <c r="V272" i="47"/>
  <c r="W272" i="47" s="1"/>
  <c r="Y272" i="47" s="1"/>
  <c r="A273" i="47"/>
  <c r="U271" i="47"/>
  <c r="AA271" i="47" s="1"/>
  <c r="H272" i="47"/>
  <c r="K272" i="47"/>
  <c r="Z272" i="47"/>
  <c r="E272" i="47" s="1"/>
  <c r="N272" i="47"/>
  <c r="R272" i="47" s="1"/>
  <c r="J272" i="47"/>
  <c r="R270" i="57"/>
  <c r="Y270" i="55"/>
  <c r="F270" i="55" s="1"/>
  <c r="AD270" i="55" l="1"/>
  <c r="AM270" i="55" s="1"/>
  <c r="AE270" i="55"/>
  <c r="AF270" i="55"/>
  <c r="AS270" i="55" s="1"/>
  <c r="AG270" i="55"/>
  <c r="AH270" i="55"/>
  <c r="AC270" i="55"/>
  <c r="AR270" i="55" s="1"/>
  <c r="AK270" i="55"/>
  <c r="AY270" i="55" s="1"/>
  <c r="AI270" i="55"/>
  <c r="AJ270" i="55"/>
  <c r="AE271" i="47"/>
  <c r="AH271" i="47"/>
  <c r="AF271" i="47"/>
  <c r="AG271" i="47"/>
  <c r="AS271" i="47" s="1"/>
  <c r="AJ271" i="47"/>
  <c r="AT271" i="47" s="1"/>
  <c r="AD271" i="47"/>
  <c r="AR271" i="47" s="1"/>
  <c r="AU271" i="47" s="1"/>
  <c r="AI271" i="47"/>
  <c r="AK271" i="47"/>
  <c r="AC271" i="47"/>
  <c r="B277" i="56"/>
  <c r="D276" i="56"/>
  <c r="AD282" i="46"/>
  <c r="AF282" i="46"/>
  <c r="AS282" i="46" s="1"/>
  <c r="AH282" i="46"/>
  <c r="AC282" i="46"/>
  <c r="AE282" i="46"/>
  <c r="AG282" i="46"/>
  <c r="AI282" i="46"/>
  <c r="AT282" i="46" s="1"/>
  <c r="AJ282" i="46"/>
  <c r="AK282" i="46"/>
  <c r="AO270" i="47"/>
  <c r="AP270" i="47" s="1"/>
  <c r="AY270" i="47"/>
  <c r="U272" i="47"/>
  <c r="AA272" i="47" s="1"/>
  <c r="J273" i="47"/>
  <c r="V273" i="47"/>
  <c r="W273" i="47" s="1"/>
  <c r="K273" i="47"/>
  <c r="A274" i="47"/>
  <c r="N273" i="47"/>
  <c r="G273" i="47"/>
  <c r="X273" i="47"/>
  <c r="Z273" i="47"/>
  <c r="E273" i="47" s="1"/>
  <c r="H273" i="47"/>
  <c r="M273" i="47"/>
  <c r="AN270" i="56"/>
  <c r="Q282" i="46"/>
  <c r="AN270" i="58"/>
  <c r="R271" i="55"/>
  <c r="AM269" i="56"/>
  <c r="AP269" i="56" s="1"/>
  <c r="AT269" i="57"/>
  <c r="Y272" i="58"/>
  <c r="AR281" i="46"/>
  <c r="H275" i="54"/>
  <c r="N275" i="54" s="1"/>
  <c r="K276" i="54"/>
  <c r="M276" i="54"/>
  <c r="E276" i="54" s="1"/>
  <c r="I276" i="54"/>
  <c r="J276" i="54" s="1"/>
  <c r="L276" i="54" s="1"/>
  <c r="A277" i="54"/>
  <c r="AF271" i="56"/>
  <c r="AG271" i="56"/>
  <c r="AN271" i="56" s="1"/>
  <c r="AH271" i="56"/>
  <c r="AI271" i="56"/>
  <c r="AJ271" i="56"/>
  <c r="AC271" i="56"/>
  <c r="AR271" i="56" s="1"/>
  <c r="AK271" i="56"/>
  <c r="AE271" i="56"/>
  <c r="AD271" i="56"/>
  <c r="AR270" i="58"/>
  <c r="Q271" i="55"/>
  <c r="AO269" i="56"/>
  <c r="Z273" i="58"/>
  <c r="E273" i="58" s="1"/>
  <c r="G273" i="58"/>
  <c r="U272" i="58"/>
  <c r="AA272" i="58" s="1"/>
  <c r="H273" i="58"/>
  <c r="J273" i="58"/>
  <c r="V273" i="58"/>
  <c r="W273" i="58" s="1"/>
  <c r="Y273" i="58" s="1"/>
  <c r="M273" i="58"/>
  <c r="Q273" i="58" s="1"/>
  <c r="X273" i="58"/>
  <c r="N273" i="58"/>
  <c r="A274" i="58"/>
  <c r="K273" i="58"/>
  <c r="AY281" i="46"/>
  <c r="AM281" i="46"/>
  <c r="U271" i="57"/>
  <c r="AA271" i="57" s="1"/>
  <c r="H272" i="57"/>
  <c r="J272" i="57"/>
  <c r="V272" i="57"/>
  <c r="W272" i="57" s="1"/>
  <c r="Y272" i="57" s="1"/>
  <c r="K272" i="57"/>
  <c r="A273" i="57"/>
  <c r="M272" i="57"/>
  <c r="Q272" i="57" s="1"/>
  <c r="X272" i="57"/>
  <c r="N272" i="57"/>
  <c r="G272" i="57"/>
  <c r="Z272" i="57"/>
  <c r="E272" i="57" s="1"/>
  <c r="F272" i="57" s="1"/>
  <c r="D273" i="55"/>
  <c r="B274" i="55"/>
  <c r="J272" i="56"/>
  <c r="V272" i="56"/>
  <c r="W272" i="56" s="1"/>
  <c r="K272" i="56"/>
  <c r="A273" i="56"/>
  <c r="M272" i="56"/>
  <c r="X272" i="56"/>
  <c r="N272" i="56"/>
  <c r="G272" i="56"/>
  <c r="H272" i="56"/>
  <c r="U271" i="56"/>
  <c r="AA271" i="56" s="1"/>
  <c r="Z272" i="56"/>
  <c r="E272" i="56" s="1"/>
  <c r="I274" i="56"/>
  <c r="S273" i="56"/>
  <c r="F272" i="47"/>
  <c r="Q272" i="47"/>
  <c r="AR270" i="56"/>
  <c r="AU270" i="56" s="1"/>
  <c r="AW270" i="56" s="1"/>
  <c r="R282" i="46"/>
  <c r="B274" i="54"/>
  <c r="D273" i="54"/>
  <c r="AS270" i="58"/>
  <c r="G272" i="55"/>
  <c r="U271" i="55"/>
  <c r="AA271" i="55" s="1"/>
  <c r="H272" i="55"/>
  <c r="J272" i="55"/>
  <c r="V272" i="55"/>
  <c r="W272" i="55" s="1"/>
  <c r="Y272" i="55" s="1"/>
  <c r="K272" i="55"/>
  <c r="A273" i="55"/>
  <c r="M272" i="55"/>
  <c r="N272" i="55"/>
  <c r="X272" i="55"/>
  <c r="Z272" i="55"/>
  <c r="E272" i="55" s="1"/>
  <c r="AP268" i="57"/>
  <c r="AW268" i="57" s="1"/>
  <c r="AP269" i="57"/>
  <c r="S275" i="47"/>
  <c r="I276" i="47"/>
  <c r="F275" i="54"/>
  <c r="P275" i="54" s="1"/>
  <c r="I274" i="57"/>
  <c r="S273" i="57"/>
  <c r="AO270" i="56"/>
  <c r="U282" i="46"/>
  <c r="AA282" i="46" s="1"/>
  <c r="H283" i="46"/>
  <c r="K283" i="46"/>
  <c r="A284" i="46"/>
  <c r="N283" i="46"/>
  <c r="X283" i="46"/>
  <c r="G283" i="46"/>
  <c r="Z283" i="46"/>
  <c r="E283" i="46" s="1"/>
  <c r="J283" i="46"/>
  <c r="M283" i="46"/>
  <c r="V283" i="46"/>
  <c r="W283" i="46" s="1"/>
  <c r="AY270" i="58"/>
  <c r="AO270" i="58"/>
  <c r="AP270" i="58" s="1"/>
  <c r="AW268" i="56"/>
  <c r="AS269" i="56"/>
  <c r="AU269" i="56" s="1"/>
  <c r="AW269" i="56" s="1"/>
  <c r="AR269" i="57"/>
  <c r="AU269" i="57" s="1"/>
  <c r="AP269" i="58"/>
  <c r="AT281" i="46"/>
  <c r="D273" i="46"/>
  <c r="B274" i="46"/>
  <c r="AS280" i="46"/>
  <c r="AU280" i="46" s="1"/>
  <c r="AR270" i="47"/>
  <c r="AU270" i="47" s="1"/>
  <c r="AE270" i="57"/>
  <c r="AM270" i="57" s="1"/>
  <c r="AG270" i="57"/>
  <c r="AH270" i="57"/>
  <c r="AN270" i="57" s="1"/>
  <c r="AI270" i="57"/>
  <c r="AJ270" i="57"/>
  <c r="AD270" i="57"/>
  <c r="AF270" i="57"/>
  <c r="AK270" i="57"/>
  <c r="AC270" i="57"/>
  <c r="AP270" i="56"/>
  <c r="AW269" i="55"/>
  <c r="Y271" i="55"/>
  <c r="F271" i="55" s="1"/>
  <c r="AC271" i="58"/>
  <c r="AK271" i="58"/>
  <c r="AD271" i="58"/>
  <c r="AR271" i="58" s="1"/>
  <c r="AE271" i="58"/>
  <c r="AM271" i="58" s="1"/>
  <c r="AG271" i="58"/>
  <c r="AI271" i="58"/>
  <c r="AJ271" i="58"/>
  <c r="AT271" i="58" s="1"/>
  <c r="AH271" i="58"/>
  <c r="AN271" i="58" s="1"/>
  <c r="AF271" i="58"/>
  <c r="AO269" i="57"/>
  <c r="AY269" i="57"/>
  <c r="F272" i="58"/>
  <c r="AU269" i="58"/>
  <c r="AN281" i="46"/>
  <c r="AY280" i="46"/>
  <c r="AM280" i="46"/>
  <c r="Y271" i="57"/>
  <c r="S274" i="55"/>
  <c r="I275" i="55"/>
  <c r="S275" i="58"/>
  <c r="I276" i="58"/>
  <c r="F271" i="57"/>
  <c r="AO280" i="46"/>
  <c r="AC271" i="55" l="1"/>
  <c r="AR271" i="55" s="1"/>
  <c r="AK271" i="55"/>
  <c r="AD271" i="55"/>
  <c r="AE271" i="55"/>
  <c r="AF271" i="55"/>
  <c r="AG271" i="55"/>
  <c r="AN271" i="55" s="1"/>
  <c r="AJ271" i="55"/>
  <c r="AO271" i="55" s="1"/>
  <c r="AH271" i="55"/>
  <c r="AI271" i="55"/>
  <c r="AT271" i="55" s="1"/>
  <c r="M277" i="54"/>
  <c r="E277" i="54" s="1"/>
  <c r="A278" i="54"/>
  <c r="I277" i="54"/>
  <c r="J277" i="54" s="1"/>
  <c r="H276" i="54"/>
  <c r="N276" i="54" s="1"/>
  <c r="K277" i="54"/>
  <c r="AW270" i="47"/>
  <c r="Q283" i="46"/>
  <c r="I277" i="58"/>
  <c r="S276" i="58"/>
  <c r="G273" i="55"/>
  <c r="U272" i="55"/>
  <c r="AA272" i="55" s="1"/>
  <c r="H273" i="55"/>
  <c r="J273" i="55"/>
  <c r="V273" i="55"/>
  <c r="W273" i="55" s="1"/>
  <c r="N273" i="55"/>
  <c r="K273" i="55"/>
  <c r="A274" i="55"/>
  <c r="M273" i="55"/>
  <c r="X273" i="55"/>
  <c r="Z273" i="55"/>
  <c r="E273" i="55" s="1"/>
  <c r="AW269" i="58"/>
  <c r="AS271" i="58"/>
  <c r="AS270" i="57"/>
  <c r="AW269" i="57"/>
  <c r="D274" i="54"/>
  <c r="B275" i="54"/>
  <c r="Y272" i="56"/>
  <c r="F272" i="56" s="1"/>
  <c r="AP281" i="46"/>
  <c r="AM271" i="56"/>
  <c r="AS271" i="56"/>
  <c r="AU271" i="56" s="1"/>
  <c r="AR282" i="46"/>
  <c r="AU282" i="46" s="1"/>
  <c r="AT270" i="55"/>
  <c r="AJ272" i="58"/>
  <c r="AT272" i="58" s="1"/>
  <c r="AC272" i="58"/>
  <c r="AK272" i="58"/>
  <c r="AD272" i="58"/>
  <c r="AF272" i="58"/>
  <c r="AH272" i="58"/>
  <c r="AN272" i="58" s="1"/>
  <c r="AI272" i="58"/>
  <c r="AG272" i="58"/>
  <c r="AE272" i="58"/>
  <c r="AM272" i="58" s="1"/>
  <c r="AY270" i="57"/>
  <c r="AO270" i="57"/>
  <c r="AY271" i="56"/>
  <c r="AY271" i="58"/>
  <c r="AO271" i="58"/>
  <c r="R272" i="56"/>
  <c r="N274" i="58"/>
  <c r="Z274" i="58"/>
  <c r="E274" i="58" s="1"/>
  <c r="G274" i="58"/>
  <c r="K274" i="58"/>
  <c r="A275" i="58"/>
  <c r="U273" i="58"/>
  <c r="AA273" i="58" s="1"/>
  <c r="V274" i="58"/>
  <c r="W274" i="58" s="1"/>
  <c r="X274" i="58"/>
  <c r="M274" i="58"/>
  <c r="H274" i="58"/>
  <c r="J274" i="58"/>
  <c r="F276" i="54"/>
  <c r="P276" i="54" s="1"/>
  <c r="R273" i="47"/>
  <c r="AY282" i="46"/>
  <c r="AM282" i="46"/>
  <c r="AU271" i="58"/>
  <c r="AU270" i="55"/>
  <c r="AW270" i="55" s="1"/>
  <c r="R283" i="46"/>
  <c r="F272" i="55"/>
  <c r="AR270" i="57"/>
  <c r="D274" i="46"/>
  <c r="B275" i="46"/>
  <c r="U283" i="46"/>
  <c r="AA283" i="46" s="1"/>
  <c r="H284" i="46"/>
  <c r="K284" i="46"/>
  <c r="A285" i="46"/>
  <c r="N284" i="46"/>
  <c r="V284" i="46"/>
  <c r="W284" i="46" s="1"/>
  <c r="Y284" i="46" s="1"/>
  <c r="X284" i="46"/>
  <c r="G284" i="46"/>
  <c r="Z284" i="46"/>
  <c r="E284" i="46" s="1"/>
  <c r="J284" i="46"/>
  <c r="M284" i="46"/>
  <c r="Q284" i="46" s="1"/>
  <c r="S274" i="57"/>
  <c r="I275" i="57"/>
  <c r="AF272" i="47"/>
  <c r="AG272" i="47"/>
  <c r="AI272" i="47"/>
  <c r="AC272" i="47"/>
  <c r="AK272" i="47"/>
  <c r="AE272" i="47"/>
  <c r="AM272" i="47" s="1"/>
  <c r="AH272" i="47"/>
  <c r="AN272" i="47" s="1"/>
  <c r="AJ272" i="47"/>
  <c r="AD272" i="47"/>
  <c r="AR272" i="47" s="1"/>
  <c r="R273" i="58"/>
  <c r="F273" i="58"/>
  <c r="AO271" i="56"/>
  <c r="J274" i="47"/>
  <c r="V274" i="47"/>
  <c r="W274" i="47" s="1"/>
  <c r="Y274" i="47" s="1"/>
  <c r="M274" i="47"/>
  <c r="Q274" i="47" s="1"/>
  <c r="X274" i="47"/>
  <c r="Z274" i="47"/>
  <c r="E274" i="47" s="1"/>
  <c r="U273" i="47"/>
  <c r="AA273" i="47" s="1"/>
  <c r="H274" i="47"/>
  <c r="A275" i="47"/>
  <c r="K274" i="47"/>
  <c r="G274" i="47"/>
  <c r="N274" i="47"/>
  <c r="R274" i="47" s="1"/>
  <c r="AO282" i="46"/>
  <c r="AN270" i="55"/>
  <c r="S275" i="55"/>
  <c r="I276" i="55"/>
  <c r="D274" i="55"/>
  <c r="B275" i="55"/>
  <c r="AP280" i="46"/>
  <c r="AW280" i="46" s="1"/>
  <c r="AT270" i="57"/>
  <c r="Y283" i="46"/>
  <c r="F283" i="46" s="1"/>
  <c r="R272" i="55"/>
  <c r="Q272" i="56"/>
  <c r="AC272" i="57"/>
  <c r="AK272" i="57"/>
  <c r="AE272" i="57"/>
  <c r="AM272" i="57" s="1"/>
  <c r="AF272" i="57"/>
  <c r="AG272" i="57"/>
  <c r="AS272" i="57" s="1"/>
  <c r="AH272" i="57"/>
  <c r="AI272" i="57"/>
  <c r="AJ272" i="57"/>
  <c r="AT272" i="57" s="1"/>
  <c r="AD272" i="57"/>
  <c r="AR272" i="57" s="1"/>
  <c r="AT271" i="56"/>
  <c r="D277" i="56"/>
  <c r="B278" i="56"/>
  <c r="AN271" i="47"/>
  <c r="AP270" i="57"/>
  <c r="AD271" i="57"/>
  <c r="AF271" i="57"/>
  <c r="AG271" i="57"/>
  <c r="AH271" i="57"/>
  <c r="AI271" i="57"/>
  <c r="AE271" i="57"/>
  <c r="AM271" i="57" s="1"/>
  <c r="AJ271" i="57"/>
  <c r="AT271" i="57" s="1"/>
  <c r="AK271" i="57"/>
  <c r="AC271" i="57"/>
  <c r="Q272" i="55"/>
  <c r="S274" i="56"/>
  <c r="I275" i="56"/>
  <c r="J273" i="56"/>
  <c r="V273" i="56"/>
  <c r="W273" i="56" s="1"/>
  <c r="Y273" i="56" s="1"/>
  <c r="K273" i="56"/>
  <c r="A274" i="56"/>
  <c r="M273" i="56"/>
  <c r="X273" i="56"/>
  <c r="N273" i="56"/>
  <c r="U272" i="56"/>
  <c r="AA272" i="56" s="1"/>
  <c r="H273" i="56"/>
  <c r="G273" i="56"/>
  <c r="Z273" i="56"/>
  <c r="E273" i="56" s="1"/>
  <c r="F273" i="56" s="1"/>
  <c r="AU281" i="46"/>
  <c r="Q273" i="47"/>
  <c r="Y273" i="47"/>
  <c r="F273" i="47" s="1"/>
  <c r="AN282" i="46"/>
  <c r="AM271" i="47"/>
  <c r="AP271" i="58"/>
  <c r="G273" i="57"/>
  <c r="J273" i="57"/>
  <c r="V273" i="57"/>
  <c r="W273" i="57" s="1"/>
  <c r="K273" i="57"/>
  <c r="A274" i="57"/>
  <c r="M273" i="57"/>
  <c r="X273" i="57"/>
  <c r="H273" i="57"/>
  <c r="N273" i="57"/>
  <c r="R273" i="57" s="1"/>
  <c r="Z273" i="57"/>
  <c r="E273" i="57" s="1"/>
  <c r="U272" i="57"/>
  <c r="AA272" i="57" s="1"/>
  <c r="S276" i="47"/>
  <c r="I277" i="47"/>
  <c r="R272" i="57"/>
  <c r="AU270" i="58"/>
  <c r="AW270" i="58" s="1"/>
  <c r="AY271" i="47"/>
  <c r="AO271" i="47"/>
  <c r="AO270" i="55"/>
  <c r="AP270" i="55"/>
  <c r="AE273" i="47" l="1"/>
  <c r="AF273" i="47"/>
  <c r="AH273" i="47"/>
  <c r="AJ273" i="47"/>
  <c r="AT273" i="47" s="1"/>
  <c r="AD273" i="47"/>
  <c r="AC273" i="47"/>
  <c r="AI273" i="47"/>
  <c r="AG273" i="47"/>
  <c r="AS273" i="47" s="1"/>
  <c r="AK273" i="47"/>
  <c r="AE272" i="56"/>
  <c r="AF272" i="56"/>
  <c r="AG272" i="56"/>
  <c r="AH272" i="56"/>
  <c r="AI272" i="56"/>
  <c r="AT272" i="56" s="1"/>
  <c r="AJ272" i="56"/>
  <c r="AO272" i="56" s="1"/>
  <c r="AD272" i="56"/>
  <c r="AM272" i="56" s="1"/>
  <c r="AC272" i="56"/>
  <c r="AR272" i="56" s="1"/>
  <c r="AK272" i="56"/>
  <c r="AD283" i="46"/>
  <c r="AF283" i="46"/>
  <c r="AH283" i="46"/>
  <c r="AK283" i="46"/>
  <c r="AY283" i="46" s="1"/>
  <c r="AC283" i="46"/>
  <c r="AR283" i="46" s="1"/>
  <c r="AE283" i="46"/>
  <c r="AG283" i="46"/>
  <c r="AI283" i="46"/>
  <c r="AT283" i="46" s="1"/>
  <c r="AJ283" i="46"/>
  <c r="AS271" i="55"/>
  <c r="AU271" i="55" s="1"/>
  <c r="AW271" i="55" s="1"/>
  <c r="I278" i="47"/>
  <c r="S277" i="47"/>
  <c r="F274" i="47"/>
  <c r="Y273" i="57"/>
  <c r="AW281" i="46"/>
  <c r="U273" i="56"/>
  <c r="AA273" i="56" s="1"/>
  <c r="H274" i="56"/>
  <c r="J274" i="56"/>
  <c r="V274" i="56"/>
  <c r="W274" i="56" s="1"/>
  <c r="K274" i="56"/>
  <c r="A275" i="56"/>
  <c r="M274" i="56"/>
  <c r="X274" i="56"/>
  <c r="N274" i="56"/>
  <c r="G274" i="56"/>
  <c r="Z274" i="56"/>
  <c r="E274" i="56" s="1"/>
  <c r="AO271" i="57"/>
  <c r="AY271" i="57"/>
  <c r="AN272" i="57"/>
  <c r="AT272" i="47"/>
  <c r="S275" i="57"/>
  <c r="I276" i="57"/>
  <c r="R284" i="46"/>
  <c r="AJ272" i="55"/>
  <c r="AO272" i="55" s="1"/>
  <c r="AC272" i="55"/>
  <c r="AK272" i="55"/>
  <c r="AD272" i="55"/>
  <c r="AM272" i="55" s="1"/>
  <c r="AE272" i="55"/>
  <c r="AF272" i="55"/>
  <c r="AI272" i="55"/>
  <c r="AG272" i="55"/>
  <c r="AH272" i="55"/>
  <c r="AR272" i="58"/>
  <c r="AP271" i="56"/>
  <c r="AW271" i="56" s="1"/>
  <c r="Y273" i="55"/>
  <c r="F273" i="55" s="1"/>
  <c r="AO272" i="47"/>
  <c r="AY272" i="47"/>
  <c r="AW271" i="58"/>
  <c r="Q274" i="58"/>
  <c r="R274" i="58"/>
  <c r="B276" i="54"/>
  <c r="D275" i="54"/>
  <c r="L277" i="54"/>
  <c r="AD273" i="56"/>
  <c r="AE273" i="56"/>
  <c r="AF273" i="56"/>
  <c r="AS273" i="56" s="1"/>
  <c r="AG273" i="56"/>
  <c r="AH273" i="56"/>
  <c r="AI273" i="56"/>
  <c r="AT273" i="56" s="1"/>
  <c r="AC273" i="56"/>
  <c r="AK273" i="56"/>
  <c r="AJ273" i="56"/>
  <c r="AO273" i="56" s="1"/>
  <c r="AO272" i="58"/>
  <c r="AP272" i="58" s="1"/>
  <c r="AY272" i="58"/>
  <c r="D275" i="55"/>
  <c r="B276" i="55"/>
  <c r="AP271" i="47"/>
  <c r="AW271" i="47" s="1"/>
  <c r="S275" i="56"/>
  <c r="I276" i="56"/>
  <c r="AN271" i="57"/>
  <c r="AP271" i="57" s="1"/>
  <c r="AY272" i="57"/>
  <c r="AO272" i="57"/>
  <c r="AP272" i="57" s="1"/>
  <c r="U274" i="47"/>
  <c r="AA274" i="47" s="1"/>
  <c r="H275" i="47"/>
  <c r="K275" i="47"/>
  <c r="A276" i="47"/>
  <c r="N275" i="47"/>
  <c r="R275" i="47" s="1"/>
  <c r="G275" i="47"/>
  <c r="Z275" i="47"/>
  <c r="E275" i="47" s="1"/>
  <c r="M275" i="47"/>
  <c r="X275" i="47"/>
  <c r="J275" i="47"/>
  <c r="V275" i="47"/>
  <c r="W275" i="47" s="1"/>
  <c r="F284" i="46"/>
  <c r="AP282" i="46"/>
  <c r="AW282" i="46" s="1"/>
  <c r="AS272" i="58"/>
  <c r="Q273" i="55"/>
  <c r="A279" i="54"/>
  <c r="I278" i="54"/>
  <c r="J278" i="54" s="1"/>
  <c r="L278" i="54" s="1"/>
  <c r="H277" i="54"/>
  <c r="N277" i="54" s="1"/>
  <c r="K278" i="54"/>
  <c r="M278" i="54"/>
  <c r="E278" i="54" s="1"/>
  <c r="AM271" i="55"/>
  <c r="AP271" i="55" s="1"/>
  <c r="F273" i="57"/>
  <c r="AP272" i="47"/>
  <c r="Q273" i="57"/>
  <c r="R273" i="56"/>
  <c r="AS271" i="57"/>
  <c r="AU272" i="57"/>
  <c r="I277" i="55"/>
  <c r="S276" i="55"/>
  <c r="AI273" i="58"/>
  <c r="AJ273" i="58"/>
  <c r="AC273" i="58"/>
  <c r="AK273" i="58"/>
  <c r="AE273" i="58"/>
  <c r="AM273" i="58" s="1"/>
  <c r="AG273" i="58"/>
  <c r="AD273" i="58"/>
  <c r="AF273" i="58"/>
  <c r="AH273" i="58"/>
  <c r="AN273" i="58" s="1"/>
  <c r="D275" i="46"/>
  <c r="B276" i="46"/>
  <c r="Y274" i="58"/>
  <c r="F274" i="58" s="1"/>
  <c r="N274" i="55"/>
  <c r="G274" i="55"/>
  <c r="U273" i="55"/>
  <c r="AA273" i="55" s="1"/>
  <c r="H274" i="55"/>
  <c r="M274" i="55"/>
  <c r="X274" i="55"/>
  <c r="J274" i="55"/>
  <c r="K274" i="55"/>
  <c r="V274" i="55"/>
  <c r="W274" i="55" s="1"/>
  <c r="A275" i="55"/>
  <c r="Z274" i="55"/>
  <c r="E274" i="55" s="1"/>
  <c r="F277" i="54"/>
  <c r="P277" i="54" s="1"/>
  <c r="AY271" i="55"/>
  <c r="D278" i="56"/>
  <c r="B279" i="56"/>
  <c r="Z274" i="57"/>
  <c r="E274" i="57" s="1"/>
  <c r="U273" i="57"/>
  <c r="AA273" i="57" s="1"/>
  <c r="H274" i="57"/>
  <c r="J274" i="57"/>
  <c r="V274" i="57"/>
  <c r="W274" i="57" s="1"/>
  <c r="Y274" i="57" s="1"/>
  <c r="K274" i="57"/>
  <c r="A275" i="57"/>
  <c r="M274" i="57"/>
  <c r="N274" i="57"/>
  <c r="R274" i="57" s="1"/>
  <c r="G274" i="57"/>
  <c r="X274" i="57"/>
  <c r="AS272" i="47"/>
  <c r="AU272" i="47" s="1"/>
  <c r="AW272" i="47" s="1"/>
  <c r="I278" i="58"/>
  <c r="S277" i="58"/>
  <c r="U284" i="46"/>
  <c r="AA284" i="46" s="1"/>
  <c r="H285" i="46"/>
  <c r="K285" i="46"/>
  <c r="A286" i="46"/>
  <c r="N285" i="46"/>
  <c r="R285" i="46" s="1"/>
  <c r="V285" i="46"/>
  <c r="W285" i="46" s="1"/>
  <c r="Y285" i="46" s="1"/>
  <c r="X285" i="46"/>
  <c r="G285" i="46"/>
  <c r="Z285" i="46"/>
  <c r="E285" i="46" s="1"/>
  <c r="J285" i="46"/>
  <c r="M285" i="46"/>
  <c r="Q273" i="56"/>
  <c r="AR271" i="57"/>
  <c r="AU271" i="57" s="1"/>
  <c r="AU270" i="57"/>
  <c r="AW270" i="57" s="1"/>
  <c r="M275" i="58"/>
  <c r="X275" i="58"/>
  <c r="N275" i="58"/>
  <c r="Z275" i="58"/>
  <c r="E275" i="58" s="1"/>
  <c r="U274" i="58"/>
  <c r="AA274" i="58" s="1"/>
  <c r="H275" i="58"/>
  <c r="J275" i="58"/>
  <c r="V275" i="58"/>
  <c r="W275" i="58" s="1"/>
  <c r="Y275" i="58" s="1"/>
  <c r="A276" i="58"/>
  <c r="G275" i="58"/>
  <c r="K275" i="58"/>
  <c r="R273" i="55"/>
  <c r="AI273" i="55" l="1"/>
  <c r="AT273" i="55" s="1"/>
  <c r="AJ273" i="55"/>
  <c r="AO273" i="55" s="1"/>
  <c r="AC273" i="55"/>
  <c r="AR273" i="55" s="1"/>
  <c r="AK273" i="55"/>
  <c r="AD273" i="55"/>
  <c r="AE273" i="55"/>
  <c r="AH273" i="55"/>
  <c r="AG273" i="55"/>
  <c r="AF273" i="55"/>
  <c r="AH274" i="58"/>
  <c r="AI274" i="58"/>
  <c r="AJ274" i="58"/>
  <c r="AD274" i="58"/>
  <c r="AF274" i="58"/>
  <c r="AC274" i="58"/>
  <c r="AE274" i="58"/>
  <c r="AM274" i="58" s="1"/>
  <c r="AK274" i="58"/>
  <c r="AG274" i="58"/>
  <c r="F274" i="56"/>
  <c r="S278" i="47"/>
  <c r="I279" i="47"/>
  <c r="AW271" i="57"/>
  <c r="R275" i="58"/>
  <c r="K276" i="58"/>
  <c r="A277" i="58"/>
  <c r="M276" i="58"/>
  <c r="X276" i="58"/>
  <c r="N276" i="58"/>
  <c r="G276" i="58"/>
  <c r="U275" i="58"/>
  <c r="AA275" i="58" s="1"/>
  <c r="V276" i="58"/>
  <c r="W276" i="58" s="1"/>
  <c r="Y276" i="58" s="1"/>
  <c r="Z276" i="58"/>
  <c r="E276" i="58" s="1"/>
  <c r="H276" i="58"/>
  <c r="J276" i="58"/>
  <c r="Q275" i="58"/>
  <c r="Q274" i="55"/>
  <c r="AT273" i="58"/>
  <c r="AN273" i="56"/>
  <c r="AU272" i="58"/>
  <c r="AW272" i="58" s="1"/>
  <c r="AR272" i="55"/>
  <c r="Y274" i="56"/>
  <c r="U285" i="46"/>
  <c r="AA285" i="46" s="1"/>
  <c r="H286" i="46"/>
  <c r="K286" i="46"/>
  <c r="A287" i="46"/>
  <c r="N286" i="46"/>
  <c r="V286" i="46"/>
  <c r="W286" i="46" s="1"/>
  <c r="X286" i="46"/>
  <c r="G286" i="46"/>
  <c r="Z286" i="46"/>
  <c r="E286" i="46" s="1"/>
  <c r="J286" i="46"/>
  <c r="M286" i="46"/>
  <c r="Q286" i="46" s="1"/>
  <c r="M275" i="55"/>
  <c r="Q275" i="55" s="1"/>
  <c r="X275" i="55"/>
  <c r="N275" i="55"/>
  <c r="G275" i="55"/>
  <c r="U274" i="55"/>
  <c r="AA274" i="55" s="1"/>
  <c r="H275" i="55"/>
  <c r="K275" i="55"/>
  <c r="A276" i="55"/>
  <c r="V275" i="55"/>
  <c r="W275" i="55" s="1"/>
  <c r="Y275" i="55" s="1"/>
  <c r="J275" i="55"/>
  <c r="Z275" i="55"/>
  <c r="E275" i="55" s="1"/>
  <c r="AR273" i="58"/>
  <c r="AU273" i="58" s="1"/>
  <c r="I278" i="55"/>
  <c r="S277" i="55"/>
  <c r="F278" i="54"/>
  <c r="P278" i="54" s="1"/>
  <c r="AD284" i="46"/>
  <c r="AM284" i="46" s="1"/>
  <c r="AF284" i="46"/>
  <c r="AS284" i="46" s="1"/>
  <c r="AH284" i="46"/>
  <c r="AJ284" i="46"/>
  <c r="AK284" i="46"/>
  <c r="AY284" i="46" s="1"/>
  <c r="AC284" i="46"/>
  <c r="AE284" i="46"/>
  <c r="AG284" i="46"/>
  <c r="AN284" i="46" s="1"/>
  <c r="AI284" i="46"/>
  <c r="AT284" i="46" s="1"/>
  <c r="G276" i="47"/>
  <c r="U275" i="47"/>
  <c r="AA275" i="47" s="1"/>
  <c r="H276" i="47"/>
  <c r="J276" i="47"/>
  <c r="V276" i="47"/>
  <c r="W276" i="47" s="1"/>
  <c r="M276" i="47"/>
  <c r="X276" i="47"/>
  <c r="Z276" i="47"/>
  <c r="E276" i="47" s="1"/>
  <c r="N276" i="47"/>
  <c r="R276" i="47" s="1"/>
  <c r="A277" i="47"/>
  <c r="K276" i="47"/>
  <c r="AM273" i="56"/>
  <c r="AT272" i="55"/>
  <c r="S276" i="57"/>
  <c r="I277" i="57"/>
  <c r="R274" i="56"/>
  <c r="AS283" i="46"/>
  <c r="AU283" i="46" s="1"/>
  <c r="AW283" i="46" s="1"/>
  <c r="AN272" i="56"/>
  <c r="I279" i="58"/>
  <c r="S278" i="58"/>
  <c r="AN272" i="55"/>
  <c r="AR273" i="47"/>
  <c r="AU273" i="47" s="1"/>
  <c r="Q285" i="46"/>
  <c r="Y274" i="55"/>
  <c r="F274" i="55" s="1"/>
  <c r="R274" i="55"/>
  <c r="AS273" i="58"/>
  <c r="AW272" i="57"/>
  <c r="Y275" i="47"/>
  <c r="F275" i="47" s="1"/>
  <c r="AY273" i="56"/>
  <c r="AS272" i="55"/>
  <c r="AO283" i="46"/>
  <c r="AM283" i="46"/>
  <c r="AP283" i="46" s="1"/>
  <c r="AS272" i="56"/>
  <c r="AU272" i="56" s="1"/>
  <c r="AW272" i="56" s="1"/>
  <c r="AN273" i="47"/>
  <c r="F274" i="57"/>
  <c r="AP273" i="58"/>
  <c r="D276" i="55"/>
  <c r="B277" i="55"/>
  <c r="AR273" i="56"/>
  <c r="AU273" i="56" s="1"/>
  <c r="Q274" i="56"/>
  <c r="AY272" i="56"/>
  <c r="Q274" i="57"/>
  <c r="D279" i="56"/>
  <c r="B280" i="56"/>
  <c r="AY273" i="58"/>
  <c r="AO273" i="58"/>
  <c r="D276" i="54"/>
  <c r="B277" i="54"/>
  <c r="AP272" i="55"/>
  <c r="G275" i="56"/>
  <c r="U274" i="56"/>
  <c r="AA274" i="56" s="1"/>
  <c r="H275" i="56"/>
  <c r="J275" i="56"/>
  <c r="V275" i="56"/>
  <c r="W275" i="56" s="1"/>
  <c r="K275" i="56"/>
  <c r="A276" i="56"/>
  <c r="M275" i="56"/>
  <c r="Q275" i="56" s="1"/>
  <c r="X275" i="56"/>
  <c r="N275" i="56"/>
  <c r="Z275" i="56"/>
  <c r="E275" i="56" s="1"/>
  <c r="AN283" i="46"/>
  <c r="AY273" i="47"/>
  <c r="AO273" i="47"/>
  <c r="AM273" i="47"/>
  <c r="AP273" i="47" s="1"/>
  <c r="AJ273" i="57"/>
  <c r="AD273" i="57"/>
  <c r="AE273" i="57"/>
  <c r="AM273" i="57" s="1"/>
  <c r="AF273" i="57"/>
  <c r="AG273" i="57"/>
  <c r="AI273" i="57"/>
  <c r="AK273" i="57"/>
  <c r="AC273" i="57"/>
  <c r="AH273" i="57"/>
  <c r="AN273" i="57" s="1"/>
  <c r="S276" i="56"/>
  <c r="I277" i="56"/>
  <c r="F275" i="58"/>
  <c r="F285" i="46"/>
  <c r="N275" i="57"/>
  <c r="R275" i="57" s="1"/>
  <c r="G275" i="57"/>
  <c r="U274" i="57"/>
  <c r="AA274" i="57" s="1"/>
  <c r="H275" i="57"/>
  <c r="J275" i="57"/>
  <c r="V275" i="57"/>
  <c r="W275" i="57" s="1"/>
  <c r="M275" i="57"/>
  <c r="K275" i="57"/>
  <c r="X275" i="57"/>
  <c r="Z275" i="57"/>
  <c r="E275" i="57" s="1"/>
  <c r="A276" i="57"/>
  <c r="D276" i="46"/>
  <c r="B277" i="46"/>
  <c r="H278" i="54"/>
  <c r="N278" i="54" s="1"/>
  <c r="K279" i="54"/>
  <c r="M279" i="54"/>
  <c r="E279" i="54" s="1"/>
  <c r="I279" i="54"/>
  <c r="J279" i="54" s="1"/>
  <c r="L279" i="54" s="1"/>
  <c r="A280" i="54"/>
  <c r="Q275" i="47"/>
  <c r="AY272" i="55"/>
  <c r="AD274" i="47"/>
  <c r="AE274" i="47"/>
  <c r="AM274" i="47" s="1"/>
  <c r="AG274" i="47"/>
  <c r="AI274" i="47"/>
  <c r="AC274" i="47"/>
  <c r="AK274" i="47"/>
  <c r="AF274" i="47"/>
  <c r="AJ274" i="47"/>
  <c r="AT274" i="47" s="1"/>
  <c r="AH274" i="47"/>
  <c r="AP272" i="56"/>
  <c r="AC275" i="47" l="1"/>
  <c r="AK275" i="47"/>
  <c r="AD275" i="47"/>
  <c r="AR275" i="47" s="1"/>
  <c r="AF275" i="47"/>
  <c r="AH275" i="47"/>
  <c r="AN275" i="47" s="1"/>
  <c r="AJ275" i="47"/>
  <c r="AT275" i="47" s="1"/>
  <c r="AE275" i="47"/>
  <c r="AM275" i="47" s="1"/>
  <c r="AG275" i="47"/>
  <c r="AS275" i="47" s="1"/>
  <c r="AI275" i="47"/>
  <c r="AH274" i="55"/>
  <c r="AI274" i="55"/>
  <c r="AT274" i="55" s="1"/>
  <c r="AJ274" i="55"/>
  <c r="AC274" i="55"/>
  <c r="AK274" i="55"/>
  <c r="AY274" i="55" s="1"/>
  <c r="AD274" i="55"/>
  <c r="AM274" i="55" s="1"/>
  <c r="AG274" i="55"/>
  <c r="AE274" i="55"/>
  <c r="AF274" i="55"/>
  <c r="AS274" i="55" s="1"/>
  <c r="U286" i="46"/>
  <c r="AA286" i="46" s="1"/>
  <c r="H287" i="46"/>
  <c r="K287" i="46"/>
  <c r="A288" i="46"/>
  <c r="N287" i="46"/>
  <c r="R287" i="46" s="1"/>
  <c r="V287" i="46"/>
  <c r="W287" i="46" s="1"/>
  <c r="X287" i="46"/>
  <c r="G287" i="46"/>
  <c r="Z287" i="46"/>
  <c r="E287" i="46" s="1"/>
  <c r="J287" i="46"/>
  <c r="M287" i="46"/>
  <c r="Q287" i="46" s="1"/>
  <c r="F276" i="58"/>
  <c r="AN273" i="55"/>
  <c r="A281" i="54"/>
  <c r="I280" i="54"/>
  <c r="J280" i="54" s="1"/>
  <c r="M280" i="54"/>
  <c r="E280" i="54" s="1"/>
  <c r="H279" i="54"/>
  <c r="N279" i="54" s="1"/>
  <c r="K280" i="54"/>
  <c r="AY273" i="57"/>
  <c r="AO273" i="57"/>
  <c r="S277" i="57"/>
  <c r="I278" i="57"/>
  <c r="F279" i="54"/>
  <c r="P279" i="54" s="1"/>
  <c r="AD285" i="46"/>
  <c r="AF285" i="46"/>
  <c r="AS285" i="46" s="1"/>
  <c r="AH285" i="46"/>
  <c r="AI285" i="46"/>
  <c r="AT285" i="46" s="1"/>
  <c r="AJ285" i="46"/>
  <c r="AK285" i="46"/>
  <c r="AC285" i="46"/>
  <c r="AR285" i="46" s="1"/>
  <c r="AE285" i="46"/>
  <c r="AG285" i="46"/>
  <c r="AS273" i="57"/>
  <c r="Y275" i="56"/>
  <c r="D277" i="55"/>
  <c r="B278" i="55"/>
  <c r="AW273" i="47"/>
  <c r="Q276" i="47"/>
  <c r="I280" i="47"/>
  <c r="S279" i="47"/>
  <c r="AR274" i="58"/>
  <c r="AM273" i="55"/>
  <c r="AP273" i="55" s="1"/>
  <c r="M276" i="57"/>
  <c r="X276" i="57"/>
  <c r="Z276" i="57"/>
  <c r="E276" i="57" s="1"/>
  <c r="G276" i="57"/>
  <c r="U275" i="57"/>
  <c r="AA275" i="57" s="1"/>
  <c r="H276" i="57"/>
  <c r="N276" i="57"/>
  <c r="R276" i="57" s="1"/>
  <c r="V276" i="57"/>
  <c r="W276" i="57" s="1"/>
  <c r="Y276" i="57" s="1"/>
  <c r="J276" i="57"/>
  <c r="K276" i="57"/>
  <c r="A277" i="57"/>
  <c r="G276" i="56"/>
  <c r="U275" i="56"/>
  <c r="AA275" i="56" s="1"/>
  <c r="H276" i="56"/>
  <c r="J276" i="56"/>
  <c r="V276" i="56"/>
  <c r="W276" i="56" s="1"/>
  <c r="Y276" i="56" s="1"/>
  <c r="K276" i="56"/>
  <c r="A277" i="56"/>
  <c r="N276" i="56"/>
  <c r="X276" i="56"/>
  <c r="M276" i="56"/>
  <c r="Z276" i="56"/>
  <c r="E276" i="56" s="1"/>
  <c r="AP284" i="46"/>
  <c r="AS274" i="47"/>
  <c r="Q275" i="57"/>
  <c r="AG275" i="58"/>
  <c r="AS275" i="58" s="1"/>
  <c r="AH275" i="58"/>
  <c r="AN275" i="58" s="1"/>
  <c r="AI275" i="58"/>
  <c r="AC275" i="58"/>
  <c r="AK275" i="58"/>
  <c r="AE275" i="58"/>
  <c r="AD275" i="58"/>
  <c r="AR275" i="58" s="1"/>
  <c r="AF275" i="58"/>
  <c r="AJ275" i="58"/>
  <c r="Y276" i="47"/>
  <c r="AR284" i="46"/>
  <c r="AU284" i="46" s="1"/>
  <c r="I279" i="55"/>
  <c r="S278" i="55"/>
  <c r="R276" i="58"/>
  <c r="AT274" i="58"/>
  <c r="AY273" i="55"/>
  <c r="D277" i="54"/>
  <c r="B278" i="54"/>
  <c r="AP274" i="47"/>
  <c r="S277" i="56"/>
  <c r="I278" i="56"/>
  <c r="AP273" i="57"/>
  <c r="AP273" i="56"/>
  <c r="AW273" i="56" s="1"/>
  <c r="AC274" i="56"/>
  <c r="AK274" i="56"/>
  <c r="AD274" i="56"/>
  <c r="AM274" i="56" s="1"/>
  <c r="AE274" i="56"/>
  <c r="AF274" i="56"/>
  <c r="AG274" i="56"/>
  <c r="AH274" i="56"/>
  <c r="AJ274" i="56"/>
  <c r="AI274" i="56"/>
  <c r="AT274" i="56" s="1"/>
  <c r="AN274" i="47"/>
  <c r="AR273" i="57"/>
  <c r="R275" i="56"/>
  <c r="AI274" i="57"/>
  <c r="AC274" i="57"/>
  <c r="AK274" i="57"/>
  <c r="AD274" i="57"/>
  <c r="AE274" i="57"/>
  <c r="AM274" i="57" s="1"/>
  <c r="AF274" i="57"/>
  <c r="AJ274" i="57"/>
  <c r="AG274" i="57"/>
  <c r="AS274" i="57" s="1"/>
  <c r="AH274" i="57"/>
  <c r="AN274" i="57" s="1"/>
  <c r="S279" i="58"/>
  <c r="I280" i="58"/>
  <c r="AO284" i="46"/>
  <c r="F275" i="55"/>
  <c r="R275" i="55"/>
  <c r="Y286" i="46"/>
  <c r="F286" i="46" s="1"/>
  <c r="Q276" i="58"/>
  <c r="AS274" i="58"/>
  <c r="AN274" i="58"/>
  <c r="AY274" i="47"/>
  <c r="AO274" i="47"/>
  <c r="F276" i="47"/>
  <c r="K276" i="55"/>
  <c r="A277" i="55"/>
  <c r="M276" i="55"/>
  <c r="X276" i="55"/>
  <c r="N276" i="55"/>
  <c r="R276" i="55" s="1"/>
  <c r="G276" i="55"/>
  <c r="J276" i="55"/>
  <c r="V276" i="55"/>
  <c r="W276" i="55" s="1"/>
  <c r="U275" i="55"/>
  <c r="AA275" i="55" s="1"/>
  <c r="H276" i="55"/>
  <c r="Z276" i="55"/>
  <c r="E276" i="55" s="1"/>
  <c r="Y275" i="57"/>
  <c r="F275" i="57" s="1"/>
  <c r="F275" i="56"/>
  <c r="D280" i="56"/>
  <c r="B281" i="56"/>
  <c r="AW273" i="58"/>
  <c r="AR274" i="47"/>
  <c r="D277" i="46"/>
  <c r="B278" i="46"/>
  <c r="AT273" i="57"/>
  <c r="Z277" i="47"/>
  <c r="E277" i="47" s="1"/>
  <c r="G277" i="47"/>
  <c r="K277" i="47"/>
  <c r="A278" i="47"/>
  <c r="N277" i="47"/>
  <c r="H277" i="47"/>
  <c r="J277" i="47"/>
  <c r="X277" i="47"/>
  <c r="U276" i="47"/>
  <c r="AA276" i="47" s="1"/>
  <c r="M277" i="47"/>
  <c r="V277" i="47"/>
  <c r="W277" i="47" s="1"/>
  <c r="R286" i="46"/>
  <c r="AU272" i="55"/>
  <c r="AW272" i="55" s="1"/>
  <c r="J277" i="58"/>
  <c r="V277" i="58"/>
  <c r="W277" i="58" s="1"/>
  <c r="Y277" i="58" s="1"/>
  <c r="K277" i="58"/>
  <c r="A278" i="58"/>
  <c r="M277" i="58"/>
  <c r="X277" i="58"/>
  <c r="Z277" i="58"/>
  <c r="E277" i="58" s="1"/>
  <c r="U276" i="58"/>
  <c r="AA276" i="58" s="1"/>
  <c r="H277" i="58"/>
  <c r="G277" i="58"/>
  <c r="N277" i="58"/>
  <c r="R277" i="58" s="1"/>
  <c r="AO274" i="58"/>
  <c r="AP274" i="58" s="1"/>
  <c r="AY274" i="58"/>
  <c r="AS273" i="55"/>
  <c r="AU273" i="55" s="1"/>
  <c r="AW273" i="55" s="1"/>
  <c r="AD286" i="46" l="1"/>
  <c r="AF286" i="46"/>
  <c r="AH286" i="46"/>
  <c r="AG286" i="46"/>
  <c r="AN286" i="46" s="1"/>
  <c r="AI286" i="46"/>
  <c r="AJ286" i="46"/>
  <c r="AK286" i="46"/>
  <c r="AY286" i="46" s="1"/>
  <c r="AC286" i="46"/>
  <c r="AR286" i="46" s="1"/>
  <c r="AE286" i="46"/>
  <c r="AH275" i="57"/>
  <c r="AJ275" i="57"/>
  <c r="AC275" i="57"/>
  <c r="AK275" i="57"/>
  <c r="AD275" i="57"/>
  <c r="AR275" i="57" s="1"/>
  <c r="AE275" i="57"/>
  <c r="AM275" i="57" s="1"/>
  <c r="AF275" i="57"/>
  <c r="AG275" i="57"/>
  <c r="AI275" i="57"/>
  <c r="J278" i="58"/>
  <c r="V278" i="58"/>
  <c r="W278" i="58" s="1"/>
  <c r="Y278" i="58" s="1"/>
  <c r="K278" i="58"/>
  <c r="A279" i="58"/>
  <c r="N278" i="58"/>
  <c r="R278" i="58" s="1"/>
  <c r="G278" i="58"/>
  <c r="Z278" i="58"/>
  <c r="E278" i="58" s="1"/>
  <c r="H278" i="58"/>
  <c r="M278" i="58"/>
  <c r="Q278" i="58" s="1"/>
  <c r="U277" i="58"/>
  <c r="AA277" i="58" s="1"/>
  <c r="X278" i="58"/>
  <c r="AY274" i="57"/>
  <c r="AO274" i="57"/>
  <c r="AU274" i="58"/>
  <c r="AW274" i="58" s="1"/>
  <c r="D278" i="46"/>
  <c r="B279" i="46"/>
  <c r="AU274" i="47"/>
  <c r="AW274" i="47" s="1"/>
  <c r="B279" i="54"/>
  <c r="D278" i="54"/>
  <c r="F277" i="58"/>
  <c r="Y277" i="47"/>
  <c r="Q277" i="58"/>
  <c r="Q277" i="47"/>
  <c r="D281" i="56"/>
  <c r="B282" i="56"/>
  <c r="AR274" i="57"/>
  <c r="AU274" i="57" s="1"/>
  <c r="AO274" i="56"/>
  <c r="Q276" i="57"/>
  <c r="D278" i="55"/>
  <c r="B279" i="55"/>
  <c r="AO285" i="46"/>
  <c r="Y287" i="46"/>
  <c r="AN274" i="55"/>
  <c r="AP274" i="55" s="1"/>
  <c r="F277" i="47"/>
  <c r="S280" i="58"/>
  <c r="I281" i="58"/>
  <c r="AY275" i="58"/>
  <c r="AO275" i="58"/>
  <c r="Q276" i="55"/>
  <c r="S279" i="55"/>
  <c r="I280" i="55"/>
  <c r="Q276" i="56"/>
  <c r="S280" i="47"/>
  <c r="I281" i="47"/>
  <c r="AN285" i="46"/>
  <c r="AM285" i="46"/>
  <c r="AO274" i="55"/>
  <c r="AJ275" i="56"/>
  <c r="AO275" i="56" s="1"/>
  <c r="AC275" i="56"/>
  <c r="AR275" i="56" s="1"/>
  <c r="AK275" i="56"/>
  <c r="AD275" i="56"/>
  <c r="AE275" i="56"/>
  <c r="AF275" i="56"/>
  <c r="AG275" i="56"/>
  <c r="AI275" i="56"/>
  <c r="AH275" i="56"/>
  <c r="S278" i="56"/>
  <c r="I279" i="56"/>
  <c r="AF276" i="58"/>
  <c r="AG276" i="58"/>
  <c r="AS276" i="58" s="1"/>
  <c r="AH276" i="58"/>
  <c r="AN276" i="58" s="1"/>
  <c r="AJ276" i="58"/>
  <c r="AT276" i="58" s="1"/>
  <c r="AD276" i="58"/>
  <c r="AC276" i="58"/>
  <c r="AE276" i="58"/>
  <c r="AM276" i="58" s="1"/>
  <c r="AI276" i="58"/>
  <c r="AK276" i="58"/>
  <c r="AS274" i="56"/>
  <c r="F276" i="56"/>
  <c r="R277" i="47"/>
  <c r="J277" i="55"/>
  <c r="V277" i="55"/>
  <c r="W277" i="55" s="1"/>
  <c r="Y277" i="55" s="1"/>
  <c r="K277" i="55"/>
  <c r="A278" i="55"/>
  <c r="M277" i="55"/>
  <c r="X277" i="55"/>
  <c r="N277" i="55"/>
  <c r="G277" i="55"/>
  <c r="U276" i="55"/>
  <c r="AA276" i="55" s="1"/>
  <c r="H277" i="55"/>
  <c r="Z277" i="55"/>
  <c r="E277" i="55" s="1"/>
  <c r="F277" i="55" s="1"/>
  <c r="AU273" i="57"/>
  <c r="AW273" i="57" s="1"/>
  <c r="AU275" i="47"/>
  <c r="N278" i="47"/>
  <c r="Z278" i="47"/>
  <c r="E278" i="47" s="1"/>
  <c r="U277" i="47"/>
  <c r="AA277" i="47" s="1"/>
  <c r="H278" i="47"/>
  <c r="J278" i="47"/>
  <c r="V278" i="47"/>
  <c r="W278" i="47" s="1"/>
  <c r="Y278" i="47" s="1"/>
  <c r="M278" i="47"/>
  <c r="X278" i="47"/>
  <c r="G278" i="47"/>
  <c r="K278" i="47"/>
  <c r="A279" i="47"/>
  <c r="AY274" i="56"/>
  <c r="R276" i="56"/>
  <c r="K277" i="57"/>
  <c r="A278" i="57"/>
  <c r="N277" i="57"/>
  <c r="Z277" i="57"/>
  <c r="E277" i="57" s="1"/>
  <c r="G277" i="57"/>
  <c r="U276" i="57"/>
  <c r="AA276" i="57" s="1"/>
  <c r="H277" i="57"/>
  <c r="V277" i="57"/>
  <c r="W277" i="57" s="1"/>
  <c r="X277" i="57"/>
  <c r="J277" i="57"/>
  <c r="M277" i="57"/>
  <c r="F276" i="57"/>
  <c r="AU285" i="46"/>
  <c r="I279" i="57"/>
  <c r="S278" i="57"/>
  <c r="L280" i="54"/>
  <c r="F280" i="54" s="1"/>
  <c r="P280" i="54" s="1"/>
  <c r="AO275" i="47"/>
  <c r="AP275" i="47" s="1"/>
  <c r="AY275" i="47"/>
  <c r="AN274" i="56"/>
  <c r="AP274" i="56" s="1"/>
  <c r="AM275" i="58"/>
  <c r="AP275" i="58" s="1"/>
  <c r="U287" i="46"/>
  <c r="AA287" i="46" s="1"/>
  <c r="H288" i="46"/>
  <c r="K288" i="46"/>
  <c r="A289" i="46"/>
  <c r="N288" i="46"/>
  <c r="M288" i="46"/>
  <c r="V288" i="46"/>
  <c r="W288" i="46" s="1"/>
  <c r="X288" i="46"/>
  <c r="G288" i="46"/>
  <c r="Z288" i="46"/>
  <c r="E288" i="46" s="1"/>
  <c r="J288" i="46"/>
  <c r="AR274" i="55"/>
  <c r="AU274" i="55" s="1"/>
  <c r="AT274" i="57"/>
  <c r="AW284" i="46"/>
  <c r="F287" i="46"/>
  <c r="Y276" i="55"/>
  <c r="F276" i="55" s="1"/>
  <c r="AJ276" i="47"/>
  <c r="AT276" i="47" s="1"/>
  <c r="AC276" i="47"/>
  <c r="AK276" i="47"/>
  <c r="AE276" i="47"/>
  <c r="AM276" i="47" s="1"/>
  <c r="AG276" i="47"/>
  <c r="AI276" i="47"/>
  <c r="AD276" i="47"/>
  <c r="AF276" i="47"/>
  <c r="AH276" i="47"/>
  <c r="AN276" i="47" s="1"/>
  <c r="AG275" i="55"/>
  <c r="AH275" i="55"/>
  <c r="AI275" i="55"/>
  <c r="AT275" i="55" s="1"/>
  <c r="AJ275" i="55"/>
  <c r="AO275" i="55" s="1"/>
  <c r="AC275" i="55"/>
  <c r="AK275" i="55"/>
  <c r="AF275" i="55"/>
  <c r="AD275" i="55"/>
  <c r="AE275" i="55"/>
  <c r="AP274" i="57"/>
  <c r="AR274" i="56"/>
  <c r="AU274" i="56" s="1"/>
  <c r="AT275" i="58"/>
  <c r="AU275" i="58" s="1"/>
  <c r="AW275" i="58" s="1"/>
  <c r="N277" i="56"/>
  <c r="G277" i="56"/>
  <c r="U276" i="56"/>
  <c r="AA276" i="56" s="1"/>
  <c r="H277" i="56"/>
  <c r="J277" i="56"/>
  <c r="V277" i="56"/>
  <c r="W277" i="56" s="1"/>
  <c r="Y277" i="56" s="1"/>
  <c r="M277" i="56"/>
  <c r="X277" i="56"/>
  <c r="A278" i="56"/>
  <c r="K277" i="56"/>
  <c r="Z277" i="56"/>
  <c r="E277" i="56" s="1"/>
  <c r="AY285" i="46"/>
  <c r="I281" i="54"/>
  <c r="J281" i="54" s="1"/>
  <c r="L281" i="54" s="1"/>
  <c r="H280" i="54"/>
  <c r="N280" i="54" s="1"/>
  <c r="K281" i="54"/>
  <c r="M281" i="54"/>
  <c r="E281" i="54" s="1"/>
  <c r="A282" i="54"/>
  <c r="AF276" i="55" l="1"/>
  <c r="AG276" i="55"/>
  <c r="AN276" i="55" s="1"/>
  <c r="AH276" i="55"/>
  <c r="AI276" i="55"/>
  <c r="AT276" i="55" s="1"/>
  <c r="AJ276" i="55"/>
  <c r="AE276" i="55"/>
  <c r="AC276" i="55"/>
  <c r="AR276" i="55" s="1"/>
  <c r="AD276" i="55"/>
  <c r="AK276" i="55"/>
  <c r="AP276" i="58"/>
  <c r="Y277" i="57"/>
  <c r="F277" i="56"/>
  <c r="M279" i="47"/>
  <c r="Q279" i="47" s="1"/>
  <c r="X279" i="47"/>
  <c r="N279" i="47"/>
  <c r="R279" i="47" s="1"/>
  <c r="G279" i="47"/>
  <c r="K279" i="47"/>
  <c r="A280" i="47"/>
  <c r="H279" i="47"/>
  <c r="J279" i="47"/>
  <c r="U278" i="47"/>
  <c r="AA278" i="47" s="1"/>
  <c r="V279" i="47"/>
  <c r="W279" i="47" s="1"/>
  <c r="Y279" i="47" s="1"/>
  <c r="Z279" i="47"/>
  <c r="E279" i="47" s="1"/>
  <c r="F279" i="47" s="1"/>
  <c r="AN275" i="56"/>
  <c r="Q277" i="56"/>
  <c r="AW274" i="56"/>
  <c r="AW274" i="55"/>
  <c r="U288" i="46"/>
  <c r="AA288" i="46" s="1"/>
  <c r="H289" i="46"/>
  <c r="K289" i="46"/>
  <c r="A290" i="46"/>
  <c r="N289" i="46"/>
  <c r="J289" i="46"/>
  <c r="M289" i="46"/>
  <c r="V289" i="46"/>
  <c r="W289" i="46" s="1"/>
  <c r="X289" i="46"/>
  <c r="G289" i="46"/>
  <c r="Z289" i="46"/>
  <c r="E289" i="46" s="1"/>
  <c r="J278" i="57"/>
  <c r="V278" i="57"/>
  <c r="W278" i="57" s="1"/>
  <c r="M278" i="57"/>
  <c r="X278" i="57"/>
  <c r="N278" i="57"/>
  <c r="R278" i="57" s="1"/>
  <c r="Z278" i="57"/>
  <c r="E278" i="57" s="1"/>
  <c r="G278" i="57"/>
  <c r="U277" i="57"/>
  <c r="AA277" i="57" s="1"/>
  <c r="A279" i="57"/>
  <c r="K278" i="57"/>
  <c r="H278" i="57"/>
  <c r="Q278" i="47"/>
  <c r="J278" i="55"/>
  <c r="V278" i="55"/>
  <c r="W278" i="55" s="1"/>
  <c r="Y278" i="55" s="1"/>
  <c r="K278" i="55"/>
  <c r="A279" i="55"/>
  <c r="M278" i="55"/>
  <c r="Q278" i="55" s="1"/>
  <c r="X278" i="55"/>
  <c r="N278" i="55"/>
  <c r="U277" i="55"/>
  <c r="AA277" i="55" s="1"/>
  <c r="H278" i="55"/>
  <c r="G278" i="55"/>
  <c r="Z278" i="55"/>
  <c r="E278" i="55" s="1"/>
  <c r="S279" i="56"/>
  <c r="I280" i="56"/>
  <c r="AY275" i="56"/>
  <c r="AY276" i="47"/>
  <c r="AO276" i="47"/>
  <c r="AP276" i="47" s="1"/>
  <c r="AI277" i="47"/>
  <c r="AJ277" i="47"/>
  <c r="AT277" i="47" s="1"/>
  <c r="AD277" i="47"/>
  <c r="AR277" i="47" s="1"/>
  <c r="AU277" i="47" s="1"/>
  <c r="AF277" i="47"/>
  <c r="AH277" i="47"/>
  <c r="AE277" i="47"/>
  <c r="AG277" i="47"/>
  <c r="AS277" i="47" s="1"/>
  <c r="AK277" i="47"/>
  <c r="AC277" i="47"/>
  <c r="AN275" i="55"/>
  <c r="D282" i="56"/>
  <c r="B283" i="56"/>
  <c r="AO286" i="46"/>
  <c r="AM275" i="55"/>
  <c r="AR276" i="58"/>
  <c r="AU276" i="58" s="1"/>
  <c r="AT275" i="56"/>
  <c r="AU275" i="56" s="1"/>
  <c r="AY275" i="57"/>
  <c r="AO275" i="57"/>
  <c r="AT286" i="46"/>
  <c r="AE277" i="55"/>
  <c r="AF277" i="55"/>
  <c r="AS277" i="55" s="1"/>
  <c r="AG277" i="55"/>
  <c r="AH277" i="55"/>
  <c r="AI277" i="55"/>
  <c r="AT277" i="55" s="1"/>
  <c r="AD277" i="55"/>
  <c r="AM277" i="55" s="1"/>
  <c r="AJ277" i="55"/>
  <c r="AK277" i="55"/>
  <c r="AY277" i="55" s="1"/>
  <c r="AC277" i="55"/>
  <c r="AW274" i="57"/>
  <c r="D279" i="54"/>
  <c r="B280" i="54"/>
  <c r="S279" i="57"/>
  <c r="I280" i="57"/>
  <c r="AY275" i="55"/>
  <c r="AR276" i="47"/>
  <c r="AU276" i="47" s="1"/>
  <c r="AD287" i="46"/>
  <c r="AF287" i="46"/>
  <c r="AH287" i="46"/>
  <c r="AE287" i="46"/>
  <c r="AG287" i="46"/>
  <c r="AN287" i="46" s="1"/>
  <c r="AI287" i="46"/>
  <c r="AJ287" i="46"/>
  <c r="AK287" i="46"/>
  <c r="AY287" i="46" s="1"/>
  <c r="AC287" i="46"/>
  <c r="AR287" i="46" s="1"/>
  <c r="Y288" i="46"/>
  <c r="F288" i="46" s="1"/>
  <c r="F278" i="47"/>
  <c r="R277" i="55"/>
  <c r="AI276" i="56"/>
  <c r="AJ276" i="56"/>
  <c r="AO276" i="56" s="1"/>
  <c r="AC276" i="56"/>
  <c r="AR276" i="56" s="1"/>
  <c r="AK276" i="56"/>
  <c r="AD276" i="56"/>
  <c r="AM276" i="56" s="1"/>
  <c r="AE276" i="56"/>
  <c r="AF276" i="56"/>
  <c r="AS276" i="56" s="1"/>
  <c r="AH276" i="56"/>
  <c r="AG276" i="56"/>
  <c r="AS275" i="56"/>
  <c r="AP285" i="46"/>
  <c r="AW285" i="46" s="1"/>
  <c r="D279" i="55"/>
  <c r="B280" i="55"/>
  <c r="AT275" i="57"/>
  <c r="U278" i="58"/>
  <c r="AA278" i="58" s="1"/>
  <c r="H279" i="58"/>
  <c r="J279" i="58"/>
  <c r="V279" i="58"/>
  <c r="W279" i="58" s="1"/>
  <c r="Y279" i="58" s="1"/>
  <c r="M279" i="58"/>
  <c r="Q279" i="58" s="1"/>
  <c r="X279" i="58"/>
  <c r="Z279" i="58"/>
  <c r="E279" i="58" s="1"/>
  <c r="G279" i="58"/>
  <c r="K279" i="58"/>
  <c r="N279" i="58"/>
  <c r="R279" i="58" s="1"/>
  <c r="A280" i="58"/>
  <c r="M278" i="56"/>
  <c r="X278" i="56"/>
  <c r="N278" i="56"/>
  <c r="G278" i="56"/>
  <c r="U277" i="56"/>
  <c r="AA277" i="56" s="1"/>
  <c r="H278" i="56"/>
  <c r="K278" i="56"/>
  <c r="A279" i="56"/>
  <c r="J278" i="56"/>
  <c r="V278" i="56"/>
  <c r="W278" i="56" s="1"/>
  <c r="Z278" i="56"/>
  <c r="E278" i="56" s="1"/>
  <c r="R277" i="56"/>
  <c r="AR275" i="55"/>
  <c r="Q288" i="46"/>
  <c r="AG276" i="57"/>
  <c r="AS276" i="57" s="1"/>
  <c r="AI276" i="57"/>
  <c r="AJ276" i="57"/>
  <c r="AT276" i="57" s="1"/>
  <c r="AC276" i="57"/>
  <c r="AK276" i="57"/>
  <c r="AD276" i="57"/>
  <c r="AF276" i="57"/>
  <c r="AH276" i="57"/>
  <c r="AE276" i="57"/>
  <c r="AM276" i="57" s="1"/>
  <c r="F277" i="57"/>
  <c r="R278" i="47"/>
  <c r="D279" i="46"/>
  <c r="B280" i="46"/>
  <c r="AN275" i="57"/>
  <c r="AP275" i="57" s="1"/>
  <c r="AS286" i="46"/>
  <c r="AU286" i="46" s="1"/>
  <c r="AW286" i="46" s="1"/>
  <c r="S280" i="55"/>
  <c r="I281" i="55"/>
  <c r="AS275" i="55"/>
  <c r="M282" i="54"/>
  <c r="E282" i="54" s="1"/>
  <c r="F282" i="54" s="1"/>
  <c r="P282" i="54" s="1"/>
  <c r="A283" i="54"/>
  <c r="H281" i="54"/>
  <c r="N281" i="54" s="1"/>
  <c r="K282" i="54"/>
  <c r="I282" i="54"/>
  <c r="J282" i="54" s="1"/>
  <c r="L282" i="54" s="1"/>
  <c r="F281" i="54"/>
  <c r="P281" i="54" s="1"/>
  <c r="AS276" i="47"/>
  <c r="R288" i="46"/>
  <c r="Q277" i="57"/>
  <c r="R277" i="57"/>
  <c r="AW275" i="47"/>
  <c r="Q277" i="55"/>
  <c r="AO276" i="58"/>
  <c r="AY276" i="58"/>
  <c r="AM275" i="56"/>
  <c r="I282" i="47"/>
  <c r="S281" i="47"/>
  <c r="S281" i="58"/>
  <c r="I282" i="58"/>
  <c r="AE277" i="58"/>
  <c r="AF277" i="58"/>
  <c r="AG277" i="58"/>
  <c r="AS277" i="58" s="1"/>
  <c r="AI277" i="58"/>
  <c r="AC277" i="58"/>
  <c r="AK277" i="58"/>
  <c r="AD277" i="58"/>
  <c r="AH277" i="58"/>
  <c r="AJ277" i="58"/>
  <c r="F278" i="58"/>
  <c r="AS275" i="57"/>
  <c r="AU275" i="57" s="1"/>
  <c r="AW275" i="57" s="1"/>
  <c r="AM286" i="46"/>
  <c r="AP286" i="46" s="1"/>
  <c r="AD288" i="46" l="1"/>
  <c r="AM288" i="46" s="1"/>
  <c r="AF288" i="46"/>
  <c r="AH288" i="46"/>
  <c r="AC288" i="46"/>
  <c r="AR288" i="46" s="1"/>
  <c r="AE288" i="46"/>
  <c r="AG288" i="46"/>
  <c r="AN288" i="46" s="1"/>
  <c r="AI288" i="46"/>
  <c r="AT288" i="46" s="1"/>
  <c r="AJ288" i="46"/>
  <c r="AO288" i="46" s="1"/>
  <c r="AK288" i="46"/>
  <c r="AY288" i="46" s="1"/>
  <c r="I281" i="56"/>
  <c r="S280" i="56"/>
  <c r="K279" i="57"/>
  <c r="A280" i="57"/>
  <c r="M279" i="57"/>
  <c r="X279" i="57"/>
  <c r="N279" i="57"/>
  <c r="Z279" i="57"/>
  <c r="E279" i="57" s="1"/>
  <c r="U278" i="57"/>
  <c r="AA278" i="57" s="1"/>
  <c r="V279" i="57"/>
  <c r="W279" i="57" s="1"/>
  <c r="Y279" i="57" s="1"/>
  <c r="J279" i="57"/>
  <c r="G279" i="57"/>
  <c r="H279" i="57"/>
  <c r="I283" i="47"/>
  <c r="S282" i="47"/>
  <c r="Q278" i="56"/>
  <c r="AP275" i="56"/>
  <c r="AW275" i="56" s="1"/>
  <c r="AF277" i="57"/>
  <c r="AH277" i="57"/>
  <c r="AN277" i="57" s="1"/>
  <c r="AI277" i="57"/>
  <c r="AJ277" i="57"/>
  <c r="AC277" i="57"/>
  <c r="AK277" i="57"/>
  <c r="AG277" i="57"/>
  <c r="AD277" i="57"/>
  <c r="AE277" i="57"/>
  <c r="AM277" i="57" s="1"/>
  <c r="K279" i="56"/>
  <c r="A280" i="56"/>
  <c r="M279" i="56"/>
  <c r="X279" i="56"/>
  <c r="N279" i="56"/>
  <c r="G279" i="56"/>
  <c r="U278" i="56"/>
  <c r="AA278" i="56" s="1"/>
  <c r="H279" i="56"/>
  <c r="J279" i="56"/>
  <c r="V279" i="56"/>
  <c r="W279" i="56" s="1"/>
  <c r="Y279" i="56" s="1"/>
  <c r="Z279" i="56"/>
  <c r="E279" i="56" s="1"/>
  <c r="G280" i="58"/>
  <c r="U279" i="58"/>
  <c r="AA279" i="58" s="1"/>
  <c r="H280" i="58"/>
  <c r="K280" i="58"/>
  <c r="A281" i="58"/>
  <c r="N280" i="58"/>
  <c r="R280" i="58" s="1"/>
  <c r="J280" i="58"/>
  <c r="M280" i="58"/>
  <c r="Z280" i="58"/>
  <c r="E280" i="58" s="1"/>
  <c r="V280" i="58"/>
  <c r="W280" i="58" s="1"/>
  <c r="X280" i="58"/>
  <c r="AN276" i="56"/>
  <c r="AT276" i="56"/>
  <c r="AU276" i="56" s="1"/>
  <c r="AW276" i="56" s="1"/>
  <c r="AT287" i="46"/>
  <c r="AU287" i="46" s="1"/>
  <c r="S280" i="57"/>
  <c r="I281" i="57"/>
  <c r="F278" i="55"/>
  <c r="AM276" i="55"/>
  <c r="AH277" i="56"/>
  <c r="AI277" i="56"/>
  <c r="AT277" i="56" s="1"/>
  <c r="AJ277" i="56"/>
  <c r="AO277" i="56" s="1"/>
  <c r="AC277" i="56"/>
  <c r="AR277" i="56" s="1"/>
  <c r="AK277" i="56"/>
  <c r="AD277" i="56"/>
  <c r="AE277" i="56"/>
  <c r="AG277" i="56"/>
  <c r="AF277" i="56"/>
  <c r="AS277" i="56" s="1"/>
  <c r="F278" i="57"/>
  <c r="AD278" i="58"/>
  <c r="AR278" i="58" s="1"/>
  <c r="AE278" i="58"/>
  <c r="AF278" i="58"/>
  <c r="AH278" i="58"/>
  <c r="AJ278" i="58"/>
  <c r="AC278" i="58"/>
  <c r="AG278" i="58"/>
  <c r="AS278" i="58" s="1"/>
  <c r="AI278" i="58"/>
  <c r="AK278" i="58"/>
  <c r="AT277" i="58"/>
  <c r="AM277" i="58"/>
  <c r="AU275" i="55"/>
  <c r="AW275" i="55" s="1"/>
  <c r="AN277" i="55"/>
  <c r="AP277" i="55" s="1"/>
  <c r="AP275" i="55"/>
  <c r="AM277" i="47"/>
  <c r="AP277" i="47" s="1"/>
  <c r="AW277" i="47" s="1"/>
  <c r="Q289" i="46"/>
  <c r="AO276" i="55"/>
  <c r="AN276" i="57"/>
  <c r="AP276" i="57" s="1"/>
  <c r="AW276" i="58"/>
  <c r="AN277" i="58"/>
  <c r="I283" i="58"/>
  <c r="S282" i="58"/>
  <c r="AR276" i="57"/>
  <c r="AU276" i="57" s="1"/>
  <c r="F279" i="58"/>
  <c r="D280" i="55"/>
  <c r="B281" i="55"/>
  <c r="AP276" i="56"/>
  <c r="AS287" i="46"/>
  <c r="AN277" i="47"/>
  <c r="R278" i="55"/>
  <c r="Q278" i="57"/>
  <c r="K280" i="47"/>
  <c r="A281" i="47"/>
  <c r="M280" i="47"/>
  <c r="X280" i="47"/>
  <c r="Z280" i="47"/>
  <c r="E280" i="47" s="1"/>
  <c r="U279" i="47"/>
  <c r="AA279" i="47" s="1"/>
  <c r="H280" i="47"/>
  <c r="J280" i="47"/>
  <c r="V280" i="47"/>
  <c r="W280" i="47" s="1"/>
  <c r="Y280" i="47" s="1"/>
  <c r="N280" i="47"/>
  <c r="G280" i="47"/>
  <c r="S281" i="55"/>
  <c r="I282" i="55"/>
  <c r="AO277" i="47"/>
  <c r="AY277" i="47"/>
  <c r="AH278" i="47"/>
  <c r="AN278" i="47" s="1"/>
  <c r="AI278" i="47"/>
  <c r="AC278" i="47"/>
  <c r="AK278" i="47"/>
  <c r="AE278" i="47"/>
  <c r="AG278" i="47"/>
  <c r="AS278" i="47" s="1"/>
  <c r="AF278" i="47"/>
  <c r="AJ278" i="47"/>
  <c r="AD278" i="47"/>
  <c r="AR278" i="47" s="1"/>
  <c r="B281" i="54"/>
  <c r="D280" i="54"/>
  <c r="Y289" i="46"/>
  <c r="AR277" i="58"/>
  <c r="AU277" i="58" s="1"/>
  <c r="A284" i="54"/>
  <c r="I283" i="54"/>
  <c r="J283" i="54" s="1"/>
  <c r="H282" i="54"/>
  <c r="N282" i="54" s="1"/>
  <c r="K283" i="54"/>
  <c r="M283" i="54"/>
  <c r="E283" i="54" s="1"/>
  <c r="D280" i="46"/>
  <c r="B281" i="46"/>
  <c r="AO276" i="57"/>
  <c r="AY276" i="57"/>
  <c r="R278" i="56"/>
  <c r="AY276" i="56"/>
  <c r="AM287" i="46"/>
  <c r="AR277" i="55"/>
  <c r="AU277" i="55" s="1"/>
  <c r="D283" i="56"/>
  <c r="B284" i="56"/>
  <c r="Y278" i="57"/>
  <c r="R289" i="46"/>
  <c r="AY277" i="58"/>
  <c r="AO277" i="58"/>
  <c r="Y278" i="56"/>
  <c r="F278" i="56" s="1"/>
  <c r="AW276" i="47"/>
  <c r="U289" i="46"/>
  <c r="AA289" i="46" s="1"/>
  <c r="H290" i="46"/>
  <c r="K290" i="46"/>
  <c r="A291" i="46"/>
  <c r="N290" i="46"/>
  <c r="R290" i="46" s="1"/>
  <c r="G290" i="46"/>
  <c r="Z290" i="46"/>
  <c r="E290" i="46" s="1"/>
  <c r="F290" i="46" s="1"/>
  <c r="J290" i="46"/>
  <c r="M290" i="46"/>
  <c r="V290" i="46"/>
  <c r="W290" i="46" s="1"/>
  <c r="Y290" i="46" s="1"/>
  <c r="X290" i="46"/>
  <c r="AO287" i="46"/>
  <c r="AO277" i="55"/>
  <c r="U278" i="55"/>
  <c r="AA278" i="55" s="1"/>
  <c r="H279" i="55"/>
  <c r="J279" i="55"/>
  <c r="V279" i="55"/>
  <c r="W279" i="55" s="1"/>
  <c r="K279" i="55"/>
  <c r="A280" i="55"/>
  <c r="M279" i="55"/>
  <c r="X279" i="55"/>
  <c r="G279" i="55"/>
  <c r="N279" i="55"/>
  <c r="R279" i="55" s="1"/>
  <c r="Z279" i="55"/>
  <c r="E279" i="55" s="1"/>
  <c r="F289" i="46"/>
  <c r="AG279" i="47"/>
  <c r="AH279" i="47"/>
  <c r="AJ279" i="47"/>
  <c r="AT279" i="47" s="1"/>
  <c r="AD279" i="47"/>
  <c r="AR279" i="47" s="1"/>
  <c r="AF279" i="47"/>
  <c r="AI279" i="47"/>
  <c r="AK279" i="47"/>
  <c r="AE279" i="47"/>
  <c r="AC279" i="47"/>
  <c r="AY276" i="55"/>
  <c r="AS276" i="55"/>
  <c r="AU276" i="55" s="1"/>
  <c r="AG278" i="56" l="1"/>
  <c r="AN278" i="56" s="1"/>
  <c r="AH278" i="56"/>
  <c r="AI278" i="56"/>
  <c r="AT278" i="56" s="1"/>
  <c r="AJ278" i="56"/>
  <c r="AC278" i="56"/>
  <c r="AK278" i="56"/>
  <c r="AY278" i="56" s="1"/>
  <c r="AD278" i="56"/>
  <c r="AM278" i="56" s="1"/>
  <c r="AF278" i="56"/>
  <c r="AE278" i="56"/>
  <c r="B282" i="54"/>
  <c r="D281" i="54"/>
  <c r="AC279" i="58"/>
  <c r="AK279" i="58"/>
  <c r="AD279" i="58"/>
  <c r="AE279" i="58"/>
  <c r="AG279" i="58"/>
  <c r="AS279" i="58" s="1"/>
  <c r="AI279" i="58"/>
  <c r="AF279" i="58"/>
  <c r="AH279" i="58"/>
  <c r="AN279" i="58" s="1"/>
  <c r="AJ279" i="58"/>
  <c r="AT279" i="58" s="1"/>
  <c r="AY278" i="58"/>
  <c r="AO278" i="58"/>
  <c r="J280" i="56"/>
  <c r="V280" i="56"/>
  <c r="W280" i="56" s="1"/>
  <c r="K280" i="56"/>
  <c r="A281" i="56"/>
  <c r="M280" i="56"/>
  <c r="Q280" i="56" s="1"/>
  <c r="X280" i="56"/>
  <c r="N280" i="56"/>
  <c r="R280" i="56" s="1"/>
  <c r="G280" i="56"/>
  <c r="U279" i="56"/>
  <c r="AA279" i="56" s="1"/>
  <c r="H280" i="56"/>
  <c r="Z280" i="56"/>
  <c r="E280" i="56" s="1"/>
  <c r="U279" i="57"/>
  <c r="AA279" i="57" s="1"/>
  <c r="H280" i="57"/>
  <c r="J280" i="57"/>
  <c r="V280" i="57"/>
  <c r="W280" i="57" s="1"/>
  <c r="Y280" i="57" s="1"/>
  <c r="K280" i="57"/>
  <c r="A281" i="57"/>
  <c r="M280" i="57"/>
  <c r="X280" i="57"/>
  <c r="N280" i="57"/>
  <c r="Z280" i="57"/>
  <c r="E280" i="57" s="1"/>
  <c r="F280" i="57" s="1"/>
  <c r="G280" i="57"/>
  <c r="Z281" i="58"/>
  <c r="E281" i="58" s="1"/>
  <c r="G281" i="58"/>
  <c r="U280" i="58"/>
  <c r="AA280" i="58" s="1"/>
  <c r="H281" i="58"/>
  <c r="J281" i="58"/>
  <c r="V281" i="58"/>
  <c r="W281" i="58" s="1"/>
  <c r="Y281" i="58" s="1"/>
  <c r="M281" i="58"/>
  <c r="Q281" i="58" s="1"/>
  <c r="X281" i="58"/>
  <c r="K281" i="58"/>
  <c r="N281" i="58"/>
  <c r="A282" i="58"/>
  <c r="AN279" i="47"/>
  <c r="G280" i="55"/>
  <c r="U279" i="55"/>
  <c r="AA279" i="55" s="1"/>
  <c r="H280" i="55"/>
  <c r="J280" i="55"/>
  <c r="V280" i="55"/>
  <c r="W280" i="55" s="1"/>
  <c r="K280" i="55"/>
  <c r="A281" i="55"/>
  <c r="M280" i="55"/>
  <c r="N280" i="55"/>
  <c r="R280" i="55" s="1"/>
  <c r="X280" i="55"/>
  <c r="Z280" i="55"/>
  <c r="E280" i="55" s="1"/>
  <c r="L283" i="54"/>
  <c r="F283" i="54" s="1"/>
  <c r="P283" i="54" s="1"/>
  <c r="S283" i="58"/>
  <c r="I284" i="58"/>
  <c r="AN277" i="56"/>
  <c r="AR277" i="57"/>
  <c r="I282" i="56"/>
  <c r="S281" i="56"/>
  <c r="U290" i="46"/>
  <c r="AA290" i="46" s="1"/>
  <c r="H291" i="46"/>
  <c r="K291" i="46"/>
  <c r="A292" i="46"/>
  <c r="N291" i="46"/>
  <c r="X291" i="46"/>
  <c r="G291" i="46"/>
  <c r="Z291" i="46"/>
  <c r="E291" i="46" s="1"/>
  <c r="F291" i="46" s="1"/>
  <c r="J291" i="46"/>
  <c r="M291" i="46"/>
  <c r="V291" i="46"/>
  <c r="W291" i="46" s="1"/>
  <c r="Y291" i="46" s="1"/>
  <c r="AS279" i="47"/>
  <c r="D284" i="56"/>
  <c r="B285" i="56"/>
  <c r="H283" i="54"/>
  <c r="N283" i="54" s="1"/>
  <c r="K284" i="54"/>
  <c r="M284" i="54"/>
  <c r="E284" i="54" s="1"/>
  <c r="I284" i="54"/>
  <c r="J284" i="54" s="1"/>
  <c r="A285" i="54"/>
  <c r="S282" i="55"/>
  <c r="I283" i="55"/>
  <c r="F280" i="47"/>
  <c r="AT278" i="58"/>
  <c r="AU278" i="58" s="1"/>
  <c r="AW278" i="58" s="1"/>
  <c r="AP276" i="55"/>
  <c r="AW276" i="55" s="1"/>
  <c r="AS277" i="57"/>
  <c r="F279" i="57"/>
  <c r="AU279" i="47"/>
  <c r="AM279" i="47"/>
  <c r="AD289" i="46"/>
  <c r="AF289" i="46"/>
  <c r="AS289" i="46" s="1"/>
  <c r="AH289" i="46"/>
  <c r="AC289" i="46"/>
  <c r="AE289" i="46"/>
  <c r="AG289" i="46"/>
  <c r="AI289" i="46"/>
  <c r="AT289" i="46" s="1"/>
  <c r="AJ289" i="46"/>
  <c r="AK289" i="46"/>
  <c r="Y279" i="55"/>
  <c r="Q290" i="46"/>
  <c r="AM278" i="47"/>
  <c r="AP278" i="47" s="1"/>
  <c r="AN278" i="58"/>
  <c r="AM277" i="56"/>
  <c r="AP277" i="56" s="1"/>
  <c r="AD278" i="55"/>
  <c r="AE278" i="55"/>
  <c r="AF278" i="55"/>
  <c r="AG278" i="55"/>
  <c r="AN278" i="55" s="1"/>
  <c r="AH278" i="55"/>
  <c r="AC278" i="55"/>
  <c r="AR278" i="55" s="1"/>
  <c r="AK278" i="55"/>
  <c r="AY278" i="55" s="1"/>
  <c r="AI278" i="55"/>
  <c r="AT278" i="55" s="1"/>
  <c r="AJ278" i="55"/>
  <c r="Y280" i="58"/>
  <c r="R279" i="56"/>
  <c r="AO277" i="57"/>
  <c r="AP277" i="57" s="1"/>
  <c r="AY277" i="57"/>
  <c r="R279" i="57"/>
  <c r="AW276" i="57"/>
  <c r="AE278" i="57"/>
  <c r="AM278" i="57" s="1"/>
  <c r="AG278" i="57"/>
  <c r="AH278" i="57"/>
  <c r="AN278" i="57" s="1"/>
  <c r="AI278" i="57"/>
  <c r="AJ278" i="57"/>
  <c r="AT278" i="57" s="1"/>
  <c r="AC278" i="57"/>
  <c r="AK278" i="57"/>
  <c r="AD278" i="57"/>
  <c r="AR278" i="57" s="1"/>
  <c r="AF278" i="57"/>
  <c r="AT278" i="47"/>
  <c r="AO279" i="47"/>
  <c r="AY279" i="47"/>
  <c r="F279" i="55"/>
  <c r="AW277" i="55"/>
  <c r="D281" i="46"/>
  <c r="B282" i="46"/>
  <c r="AY278" i="47"/>
  <c r="AO278" i="47"/>
  <c r="Q280" i="47"/>
  <c r="D281" i="55"/>
  <c r="B282" i="55"/>
  <c r="AP277" i="58"/>
  <c r="AW277" i="58" s="1"/>
  <c r="AY277" i="56"/>
  <c r="F280" i="58"/>
  <c r="S283" i="47"/>
  <c r="I284" i="47"/>
  <c r="AS288" i="46"/>
  <c r="AU288" i="46" s="1"/>
  <c r="AW288" i="46" s="1"/>
  <c r="AU278" i="47"/>
  <c r="AW278" i="47" s="1"/>
  <c r="Q279" i="55"/>
  <c r="AD290" i="46"/>
  <c r="AM290" i="46" s="1"/>
  <c r="AF290" i="46"/>
  <c r="AS290" i="46" s="1"/>
  <c r="AH290" i="46"/>
  <c r="AC290" i="46"/>
  <c r="AR290" i="46" s="1"/>
  <c r="AE290" i="46"/>
  <c r="AG290" i="46"/>
  <c r="AI290" i="46"/>
  <c r="AJ290" i="46"/>
  <c r="AO290" i="46" s="1"/>
  <c r="AK290" i="46"/>
  <c r="AP287" i="46"/>
  <c r="AW287" i="46" s="1"/>
  <c r="R280" i="47"/>
  <c r="J281" i="47"/>
  <c r="V281" i="47"/>
  <c r="W281" i="47" s="1"/>
  <c r="K281" i="47"/>
  <c r="A282" i="47"/>
  <c r="N281" i="47"/>
  <c r="R281" i="47" s="1"/>
  <c r="G281" i="47"/>
  <c r="M281" i="47"/>
  <c r="Z281" i="47"/>
  <c r="E281" i="47" s="1"/>
  <c r="H281" i="47"/>
  <c r="U280" i="47"/>
  <c r="AA280" i="47" s="1"/>
  <c r="X281" i="47"/>
  <c r="AM278" i="58"/>
  <c r="AP278" i="58" s="1"/>
  <c r="AU277" i="56"/>
  <c r="AW277" i="56" s="1"/>
  <c r="I282" i="57"/>
  <c r="S281" i="57"/>
  <c r="Q280" i="58"/>
  <c r="F279" i="56"/>
  <c r="Q279" i="56"/>
  <c r="AT277" i="57"/>
  <c r="Q279" i="57"/>
  <c r="AP288" i="46"/>
  <c r="D282" i="55" l="1"/>
  <c r="B283" i="55"/>
  <c r="AT290" i="46"/>
  <c r="Q281" i="47"/>
  <c r="AY278" i="57"/>
  <c r="AO278" i="57"/>
  <c r="AP278" i="57" s="1"/>
  <c r="AD279" i="57"/>
  <c r="AR279" i="57" s="1"/>
  <c r="AF279" i="57"/>
  <c r="AG279" i="57"/>
  <c r="AH279" i="57"/>
  <c r="AN279" i="57" s="1"/>
  <c r="AI279" i="57"/>
  <c r="AC279" i="57"/>
  <c r="AK279" i="57"/>
  <c r="AE279" i="57"/>
  <c r="AJ279" i="57"/>
  <c r="AT279" i="57" s="1"/>
  <c r="S282" i="57"/>
  <c r="I283" i="57"/>
  <c r="AY290" i="46"/>
  <c r="AR289" i="46"/>
  <c r="AU289" i="46" s="1"/>
  <c r="AY279" i="58"/>
  <c r="AO279" i="58"/>
  <c r="AS278" i="56"/>
  <c r="AC280" i="57"/>
  <c r="AK280" i="57"/>
  <c r="AE280" i="57"/>
  <c r="AF280" i="57"/>
  <c r="AG280" i="57"/>
  <c r="AS280" i="57" s="1"/>
  <c r="AH280" i="57"/>
  <c r="AN280" i="57" s="1"/>
  <c r="AD280" i="57"/>
  <c r="AR280" i="57" s="1"/>
  <c r="AI280" i="57"/>
  <c r="AJ280" i="57"/>
  <c r="J282" i="47"/>
  <c r="V282" i="47"/>
  <c r="W282" i="47" s="1"/>
  <c r="M282" i="47"/>
  <c r="Q282" i="47" s="1"/>
  <c r="X282" i="47"/>
  <c r="Z282" i="47"/>
  <c r="E282" i="47" s="1"/>
  <c r="U281" i="47"/>
  <c r="AA281" i="47" s="1"/>
  <c r="H282" i="47"/>
  <c r="N282" i="47"/>
  <c r="K282" i="47"/>
  <c r="G282" i="47"/>
  <c r="A283" i="47"/>
  <c r="J281" i="56"/>
  <c r="V281" i="56"/>
  <c r="W281" i="56" s="1"/>
  <c r="Y281" i="56" s="1"/>
  <c r="K281" i="56"/>
  <c r="A282" i="56"/>
  <c r="M281" i="56"/>
  <c r="X281" i="56"/>
  <c r="N281" i="56"/>
  <c r="U280" i="56"/>
  <c r="AA280" i="56" s="1"/>
  <c r="H281" i="56"/>
  <c r="G281" i="56"/>
  <c r="Z281" i="56"/>
  <c r="E281" i="56" s="1"/>
  <c r="F281" i="56" s="1"/>
  <c r="AN290" i="46"/>
  <c r="AP290" i="46" s="1"/>
  <c r="AY289" i="46"/>
  <c r="AM289" i="46"/>
  <c r="AF280" i="47"/>
  <c r="AG280" i="47"/>
  <c r="AS280" i="47" s="1"/>
  <c r="AI280" i="47"/>
  <c r="AC280" i="47"/>
  <c r="AK280" i="47"/>
  <c r="AE280" i="47"/>
  <c r="AM280" i="47" s="1"/>
  <c r="AJ280" i="47"/>
  <c r="AH280" i="47"/>
  <c r="AN280" i="47" s="1"/>
  <c r="AD280" i="47"/>
  <c r="D285" i="56"/>
  <c r="B286" i="56"/>
  <c r="AU277" i="57"/>
  <c r="AW277" i="57" s="1"/>
  <c r="Q280" i="55"/>
  <c r="D282" i="54"/>
  <c r="B283" i="54"/>
  <c r="AR278" i="56"/>
  <c r="AU278" i="56" s="1"/>
  <c r="AS278" i="55"/>
  <c r="R280" i="57"/>
  <c r="Y281" i="47"/>
  <c r="F281" i="47" s="1"/>
  <c r="S284" i="47"/>
  <c r="I285" i="47"/>
  <c r="AS278" i="57"/>
  <c r="AO278" i="55"/>
  <c r="AM278" i="55"/>
  <c r="AO289" i="46"/>
  <c r="AP279" i="47"/>
  <c r="AW279" i="47" s="1"/>
  <c r="S283" i="55"/>
  <c r="I284" i="55"/>
  <c r="R291" i="46"/>
  <c r="G281" i="55"/>
  <c r="U280" i="55"/>
  <c r="AA280" i="55" s="1"/>
  <c r="H281" i="55"/>
  <c r="J281" i="55"/>
  <c r="V281" i="55"/>
  <c r="W281" i="55" s="1"/>
  <c r="Y281" i="55" s="1"/>
  <c r="N281" i="55"/>
  <c r="K281" i="55"/>
  <c r="A282" i="55"/>
  <c r="M281" i="55"/>
  <c r="Q281" i="55" s="1"/>
  <c r="X281" i="55"/>
  <c r="Z281" i="55"/>
  <c r="E281" i="55" s="1"/>
  <c r="Q280" i="57"/>
  <c r="Y280" i="56"/>
  <c r="F280" i="56" s="1"/>
  <c r="AO278" i="56"/>
  <c r="AU290" i="46"/>
  <c r="U291" i="46"/>
  <c r="AA291" i="46" s="1"/>
  <c r="H292" i="46"/>
  <c r="K292" i="46"/>
  <c r="A293" i="46"/>
  <c r="N292" i="46"/>
  <c r="R292" i="46" s="1"/>
  <c r="V292" i="46"/>
  <c r="W292" i="46" s="1"/>
  <c r="Y292" i="46" s="1"/>
  <c r="X292" i="46"/>
  <c r="G292" i="46"/>
  <c r="Z292" i="46"/>
  <c r="E292" i="46" s="1"/>
  <c r="J292" i="46"/>
  <c r="M292" i="46"/>
  <c r="I285" i="58"/>
  <c r="S284" i="58"/>
  <c r="N282" i="58"/>
  <c r="R282" i="58" s="1"/>
  <c r="Z282" i="58"/>
  <c r="E282" i="58" s="1"/>
  <c r="G282" i="58"/>
  <c r="K282" i="58"/>
  <c r="H282" i="58"/>
  <c r="J282" i="58"/>
  <c r="M282" i="58"/>
  <c r="Q282" i="58" s="1"/>
  <c r="U281" i="58"/>
  <c r="AA281" i="58" s="1"/>
  <c r="V282" i="58"/>
  <c r="W282" i="58" s="1"/>
  <c r="Y282" i="58" s="1"/>
  <c r="X282" i="58"/>
  <c r="A283" i="58"/>
  <c r="G281" i="57"/>
  <c r="J281" i="57"/>
  <c r="V281" i="57"/>
  <c r="W281" i="57" s="1"/>
  <c r="K281" i="57"/>
  <c r="A282" i="57"/>
  <c r="M281" i="57"/>
  <c r="Q281" i="57" s="1"/>
  <c r="X281" i="57"/>
  <c r="Z281" i="57"/>
  <c r="E281" i="57" s="1"/>
  <c r="U280" i="57"/>
  <c r="AA280" i="57" s="1"/>
  <c r="H281" i="57"/>
  <c r="N281" i="57"/>
  <c r="AC279" i="55"/>
  <c r="AK279" i="55"/>
  <c r="AY279" i="55" s="1"/>
  <c r="AD279" i="55"/>
  <c r="AM279" i="55" s="1"/>
  <c r="AE279" i="55"/>
  <c r="AF279" i="55"/>
  <c r="AS279" i="55" s="1"/>
  <c r="AG279" i="55"/>
  <c r="AJ279" i="55"/>
  <c r="AH279" i="55"/>
  <c r="AI279" i="55"/>
  <c r="AT279" i="55" s="1"/>
  <c r="AD291" i="46"/>
  <c r="AM291" i="46" s="1"/>
  <c r="AF291" i="46"/>
  <c r="AS291" i="46" s="1"/>
  <c r="AH291" i="46"/>
  <c r="AK291" i="46"/>
  <c r="AC291" i="46"/>
  <c r="AE291" i="46"/>
  <c r="AG291" i="46"/>
  <c r="AI291" i="46"/>
  <c r="AJ291" i="46"/>
  <c r="AO291" i="46" s="1"/>
  <c r="AP278" i="56"/>
  <c r="S282" i="56"/>
  <c r="I283" i="56"/>
  <c r="AF279" i="56"/>
  <c r="AG279" i="56"/>
  <c r="AN279" i="56" s="1"/>
  <c r="AH279" i="56"/>
  <c r="AI279" i="56"/>
  <c r="AJ279" i="56"/>
  <c r="AO279" i="56" s="1"/>
  <c r="AC279" i="56"/>
  <c r="AR279" i="56" s="1"/>
  <c r="AK279" i="56"/>
  <c r="AY279" i="56" s="1"/>
  <c r="AE279" i="56"/>
  <c r="AD279" i="56"/>
  <c r="AJ280" i="58"/>
  <c r="AC280" i="58"/>
  <c r="AK280" i="58"/>
  <c r="AD280" i="58"/>
  <c r="AR280" i="58" s="1"/>
  <c r="AF280" i="58"/>
  <c r="AH280" i="58"/>
  <c r="AN280" i="58" s="1"/>
  <c r="AE280" i="58"/>
  <c r="AG280" i="58"/>
  <c r="AI280" i="58"/>
  <c r="D282" i="46"/>
  <c r="B283" i="46"/>
  <c r="AU278" i="57"/>
  <c r="AN289" i="46"/>
  <c r="M285" i="54"/>
  <c r="E285" i="54" s="1"/>
  <c r="A286" i="54"/>
  <c r="I285" i="54"/>
  <c r="J285" i="54" s="1"/>
  <c r="H284" i="54"/>
  <c r="N284" i="54" s="1"/>
  <c r="K285" i="54"/>
  <c r="Y280" i="55"/>
  <c r="F280" i="55" s="1"/>
  <c r="R281" i="58"/>
  <c r="AM279" i="58"/>
  <c r="AU278" i="55"/>
  <c r="L284" i="54"/>
  <c r="F284" i="54" s="1"/>
  <c r="P284" i="54" s="1"/>
  <c r="Q291" i="46"/>
  <c r="F281" i="58"/>
  <c r="AR279" i="58"/>
  <c r="AU279" i="58" s="1"/>
  <c r="AJ280" i="55" l="1"/>
  <c r="AC280" i="55"/>
  <c r="AK280" i="55"/>
  <c r="AD280" i="55"/>
  <c r="AE280" i="55"/>
  <c r="AF280" i="55"/>
  <c r="AI280" i="55"/>
  <c r="AT280" i="55" s="1"/>
  <c r="AG280" i="55"/>
  <c r="AN280" i="55" s="1"/>
  <c r="AH280" i="55"/>
  <c r="AE281" i="47"/>
  <c r="AF281" i="47"/>
  <c r="AH281" i="47"/>
  <c r="AN281" i="47" s="1"/>
  <c r="AJ281" i="47"/>
  <c r="AD281" i="47"/>
  <c r="AR281" i="47" s="1"/>
  <c r="AK281" i="47"/>
  <c r="AI281" i="47"/>
  <c r="AG281" i="47"/>
  <c r="AC281" i="47"/>
  <c r="AE280" i="56"/>
  <c r="AF280" i="56"/>
  <c r="AG280" i="56"/>
  <c r="AH280" i="56"/>
  <c r="AI280" i="56"/>
  <c r="AJ280" i="56"/>
  <c r="AO280" i="56" s="1"/>
  <c r="AD280" i="56"/>
  <c r="AM280" i="56" s="1"/>
  <c r="AC280" i="56"/>
  <c r="AR280" i="56" s="1"/>
  <c r="AK280" i="56"/>
  <c r="AW278" i="57"/>
  <c r="AD281" i="56"/>
  <c r="AE281" i="56"/>
  <c r="AF281" i="56"/>
  <c r="AS281" i="56" s="1"/>
  <c r="AG281" i="56"/>
  <c r="AN281" i="56" s="1"/>
  <c r="AH281" i="56"/>
  <c r="AI281" i="56"/>
  <c r="AC281" i="56"/>
  <c r="AK281" i="56"/>
  <c r="AJ281" i="56"/>
  <c r="AO281" i="56" s="1"/>
  <c r="AO280" i="58"/>
  <c r="AY280" i="58"/>
  <c r="Z282" i="57"/>
  <c r="E282" i="57" s="1"/>
  <c r="U281" i="57"/>
  <c r="AA281" i="57" s="1"/>
  <c r="H282" i="57"/>
  <c r="J282" i="57"/>
  <c r="V282" i="57"/>
  <c r="W282" i="57" s="1"/>
  <c r="Y282" i="57" s="1"/>
  <c r="K282" i="57"/>
  <c r="A283" i="57"/>
  <c r="G282" i="57"/>
  <c r="X282" i="57"/>
  <c r="M282" i="57"/>
  <c r="Q282" i="57" s="1"/>
  <c r="N282" i="57"/>
  <c r="U292" i="46"/>
  <c r="AA292" i="46" s="1"/>
  <c r="H293" i="46"/>
  <c r="K293" i="46"/>
  <c r="A294" i="46"/>
  <c r="N293" i="46"/>
  <c r="V293" i="46"/>
  <c r="W293" i="46" s="1"/>
  <c r="Y293" i="46" s="1"/>
  <c r="X293" i="46"/>
  <c r="G293" i="46"/>
  <c r="Z293" i="46"/>
  <c r="E293" i="46" s="1"/>
  <c r="F293" i="46" s="1"/>
  <c r="J293" i="46"/>
  <c r="M293" i="46"/>
  <c r="Q293" i="46" s="1"/>
  <c r="AI281" i="58"/>
  <c r="AJ281" i="58"/>
  <c r="AT281" i="58" s="1"/>
  <c r="AC281" i="58"/>
  <c r="AK281" i="58"/>
  <c r="AE281" i="58"/>
  <c r="AM281" i="58" s="1"/>
  <c r="AG281" i="58"/>
  <c r="AF281" i="58"/>
  <c r="AH281" i="58"/>
  <c r="AN281" i="58" s="1"/>
  <c r="AD281" i="58"/>
  <c r="AT280" i="58"/>
  <c r="AN291" i="46"/>
  <c r="R281" i="57"/>
  <c r="Y281" i="57"/>
  <c r="Q292" i="46"/>
  <c r="U282" i="47"/>
  <c r="AA282" i="47" s="1"/>
  <c r="H283" i="47"/>
  <c r="K283" i="47"/>
  <c r="A284" i="47"/>
  <c r="N283" i="47"/>
  <c r="G283" i="47"/>
  <c r="V283" i="47"/>
  <c r="W283" i="47" s="1"/>
  <c r="X283" i="47"/>
  <c r="M283" i="47"/>
  <c r="J283" i="47"/>
  <c r="Z283" i="47"/>
  <c r="E283" i="47" s="1"/>
  <c r="AO279" i="57"/>
  <c r="AY279" i="57"/>
  <c r="AW290" i="46"/>
  <c r="D283" i="46"/>
  <c r="B284" i="46"/>
  <c r="R281" i="55"/>
  <c r="L285" i="54"/>
  <c r="AS280" i="58"/>
  <c r="AU280" i="58" s="1"/>
  <c r="AO279" i="55"/>
  <c r="F281" i="55"/>
  <c r="AP278" i="55"/>
  <c r="AW278" i="56"/>
  <c r="AR280" i="47"/>
  <c r="AU280" i="47" s="1"/>
  <c r="AW280" i="47" s="1"/>
  <c r="R281" i="56"/>
  <c r="Y282" i="47"/>
  <c r="AM280" i="57"/>
  <c r="AP291" i="46"/>
  <c r="F282" i="47"/>
  <c r="D286" i="56"/>
  <c r="B287" i="56"/>
  <c r="AM279" i="57"/>
  <c r="AP279" i="57" s="1"/>
  <c r="A287" i="54"/>
  <c r="I286" i="54"/>
  <c r="J286" i="54" s="1"/>
  <c r="H285" i="54"/>
  <c r="N285" i="54" s="1"/>
  <c r="K286" i="54"/>
  <c r="M286" i="54"/>
  <c r="E286" i="54" s="1"/>
  <c r="AM280" i="58"/>
  <c r="AM279" i="56"/>
  <c r="AP279" i="56" s="1"/>
  <c r="AS279" i="56"/>
  <c r="AU279" i="56" s="1"/>
  <c r="AW279" i="56" s="1"/>
  <c r="AR291" i="46"/>
  <c r="AU291" i="46" s="1"/>
  <c r="AW291" i="46" s="1"/>
  <c r="AN279" i="55"/>
  <c r="AP279" i="55" s="1"/>
  <c r="F292" i="46"/>
  <c r="B284" i="54"/>
  <c r="D283" i="54"/>
  <c r="AP289" i="46"/>
  <c r="AW289" i="46" s="1"/>
  <c r="AY280" i="57"/>
  <c r="AO280" i="57"/>
  <c r="AO280" i="47"/>
  <c r="AY280" i="47"/>
  <c r="AT291" i="46"/>
  <c r="AW278" i="55"/>
  <c r="F285" i="54"/>
  <c r="P285" i="54" s="1"/>
  <c r="S283" i="56"/>
  <c r="I284" i="56"/>
  <c r="AY291" i="46"/>
  <c r="F281" i="57"/>
  <c r="M283" i="58"/>
  <c r="Q283" i="58" s="1"/>
  <c r="X283" i="58"/>
  <c r="N283" i="58"/>
  <c r="Z283" i="58"/>
  <c r="E283" i="58" s="1"/>
  <c r="F283" i="58" s="1"/>
  <c r="U282" i="58"/>
  <c r="AA282" i="58" s="1"/>
  <c r="H283" i="58"/>
  <c r="G283" i="58"/>
  <c r="J283" i="58"/>
  <c r="K283" i="58"/>
  <c r="A284" i="58"/>
  <c r="V283" i="58"/>
  <c r="W283" i="58" s="1"/>
  <c r="Y283" i="58" s="1"/>
  <c r="AT280" i="47"/>
  <c r="Q281" i="56"/>
  <c r="R282" i="47"/>
  <c r="AT280" i="57"/>
  <c r="D283" i="55"/>
  <c r="B284" i="55"/>
  <c r="I285" i="55"/>
  <c r="S284" i="55"/>
  <c r="AU280" i="57"/>
  <c r="AT279" i="56"/>
  <c r="AR279" i="55"/>
  <c r="AU279" i="55" s="1"/>
  <c r="I286" i="58"/>
  <c r="S285" i="58"/>
  <c r="AP279" i="58"/>
  <c r="AW279" i="58" s="1"/>
  <c r="F282" i="58"/>
  <c r="N282" i="55"/>
  <c r="G282" i="55"/>
  <c r="U281" i="55"/>
  <c r="AA281" i="55" s="1"/>
  <c r="H282" i="55"/>
  <c r="M282" i="55"/>
  <c r="X282" i="55"/>
  <c r="V282" i="55"/>
  <c r="W282" i="55" s="1"/>
  <c r="Y282" i="55" s="1"/>
  <c r="J282" i="55"/>
  <c r="K282" i="55"/>
  <c r="A283" i="55"/>
  <c r="Z282" i="55"/>
  <c r="E282" i="55" s="1"/>
  <c r="F282" i="55" s="1"/>
  <c r="I286" i="47"/>
  <c r="S285" i="47"/>
  <c r="AP280" i="47"/>
  <c r="U281" i="56"/>
  <c r="AA281" i="56" s="1"/>
  <c r="H282" i="56"/>
  <c r="J282" i="56"/>
  <c r="V282" i="56"/>
  <c r="W282" i="56" s="1"/>
  <c r="Y282" i="56" s="1"/>
  <c r="K282" i="56"/>
  <c r="A283" i="56"/>
  <c r="M282" i="56"/>
  <c r="X282" i="56"/>
  <c r="N282" i="56"/>
  <c r="G282" i="56"/>
  <c r="Z282" i="56"/>
  <c r="E282" i="56" s="1"/>
  <c r="S283" i="57"/>
  <c r="I284" i="57"/>
  <c r="AS279" i="57"/>
  <c r="AU279" i="57" s="1"/>
  <c r="AW279" i="57" s="1"/>
  <c r="S284" i="56" l="1"/>
  <c r="I285" i="56"/>
  <c r="S284" i="57"/>
  <c r="I285" i="57"/>
  <c r="AP280" i="58"/>
  <c r="AW280" i="58" s="1"/>
  <c r="M283" i="55"/>
  <c r="Q283" i="55" s="1"/>
  <c r="X283" i="55"/>
  <c r="N283" i="55"/>
  <c r="G283" i="55"/>
  <c r="U282" i="55"/>
  <c r="AA282" i="55" s="1"/>
  <c r="H283" i="55"/>
  <c r="K283" i="55"/>
  <c r="A284" i="55"/>
  <c r="J283" i="55"/>
  <c r="V283" i="55"/>
  <c r="W283" i="55" s="1"/>
  <c r="Z283" i="55"/>
  <c r="E283" i="55" s="1"/>
  <c r="AD282" i="47"/>
  <c r="AE282" i="47"/>
  <c r="AG282" i="47"/>
  <c r="AI282" i="47"/>
  <c r="AC282" i="47"/>
  <c r="AK282" i="47"/>
  <c r="AJ282" i="47"/>
  <c r="AT282" i="47" s="1"/>
  <c r="AF282" i="47"/>
  <c r="AH282" i="47"/>
  <c r="R282" i="55"/>
  <c r="R283" i="58"/>
  <c r="D284" i="54"/>
  <c r="B285" i="54"/>
  <c r="Y283" i="47"/>
  <c r="AP281" i="58"/>
  <c r="AR281" i="56"/>
  <c r="AN280" i="56"/>
  <c r="AT281" i="47"/>
  <c r="S286" i="47"/>
  <c r="I287" i="47"/>
  <c r="Q283" i="47"/>
  <c r="AG283" i="58"/>
  <c r="AS283" i="58" s="1"/>
  <c r="AH283" i="58"/>
  <c r="AN283" i="58" s="1"/>
  <c r="AI283" i="58"/>
  <c r="AC283" i="58"/>
  <c r="AK283" i="58"/>
  <c r="AD283" i="58"/>
  <c r="AR283" i="58" s="1"/>
  <c r="AE283" i="58"/>
  <c r="AF283" i="58"/>
  <c r="AJ283" i="58"/>
  <c r="AT283" i="58" s="1"/>
  <c r="AY281" i="56"/>
  <c r="F282" i="56"/>
  <c r="AH282" i="58"/>
  <c r="AI282" i="58"/>
  <c r="AJ282" i="58"/>
  <c r="AT282" i="58" s="1"/>
  <c r="AD282" i="58"/>
  <c r="AF282" i="58"/>
  <c r="AG282" i="58"/>
  <c r="AS282" i="58" s="1"/>
  <c r="AK282" i="58"/>
  <c r="AE282" i="58"/>
  <c r="AM282" i="58" s="1"/>
  <c r="AC282" i="58"/>
  <c r="I286" i="55"/>
  <c r="S285" i="55"/>
  <c r="K284" i="58"/>
  <c r="A285" i="58"/>
  <c r="N284" i="58"/>
  <c r="R284" i="58" s="1"/>
  <c r="G284" i="58"/>
  <c r="Z284" i="58"/>
  <c r="E284" i="58" s="1"/>
  <c r="J284" i="58"/>
  <c r="M284" i="58"/>
  <c r="H284" i="58"/>
  <c r="X284" i="58"/>
  <c r="U283" i="58"/>
  <c r="AA283" i="58" s="1"/>
  <c r="V284" i="58"/>
  <c r="W284" i="58" s="1"/>
  <c r="Y284" i="58" s="1"/>
  <c r="AD292" i="46"/>
  <c r="AM292" i="46" s="1"/>
  <c r="AF292" i="46"/>
  <c r="AH292" i="46"/>
  <c r="AJ292" i="46"/>
  <c r="AK292" i="46"/>
  <c r="AC292" i="46"/>
  <c r="AE292" i="46"/>
  <c r="AG292" i="46"/>
  <c r="AN292" i="46" s="1"/>
  <c r="AI292" i="46"/>
  <c r="AT292" i="46" s="1"/>
  <c r="AI281" i="55"/>
  <c r="AT281" i="55" s="1"/>
  <c r="AJ281" i="55"/>
  <c r="AC281" i="55"/>
  <c r="AK281" i="55"/>
  <c r="AD281" i="55"/>
  <c r="AE281" i="55"/>
  <c r="AH281" i="55"/>
  <c r="AF281" i="55"/>
  <c r="AS281" i="55" s="1"/>
  <c r="AG281" i="55"/>
  <c r="AY281" i="58"/>
  <c r="AO281" i="58"/>
  <c r="R282" i="57"/>
  <c r="AT281" i="56"/>
  <c r="AS280" i="56"/>
  <c r="AM280" i="55"/>
  <c r="G283" i="56"/>
  <c r="U282" i="56"/>
  <c r="AA282" i="56" s="1"/>
  <c r="H283" i="56"/>
  <c r="J283" i="56"/>
  <c r="V283" i="56"/>
  <c r="W283" i="56" s="1"/>
  <c r="K283" i="56"/>
  <c r="A284" i="56"/>
  <c r="M283" i="56"/>
  <c r="X283" i="56"/>
  <c r="N283" i="56"/>
  <c r="R283" i="56" s="1"/>
  <c r="Z283" i="56"/>
  <c r="E283" i="56" s="1"/>
  <c r="D284" i="46"/>
  <c r="B285" i="46"/>
  <c r="AT280" i="56"/>
  <c r="AD293" i="46"/>
  <c r="AM293" i="46" s="1"/>
  <c r="AF293" i="46"/>
  <c r="AS293" i="46" s="1"/>
  <c r="AH293" i="46"/>
  <c r="AI293" i="46"/>
  <c r="AT293" i="46" s="1"/>
  <c r="AJ293" i="46"/>
  <c r="AO293" i="46" s="1"/>
  <c r="AK293" i="46"/>
  <c r="AC293" i="46"/>
  <c r="AE293" i="46"/>
  <c r="AG293" i="46"/>
  <c r="AS280" i="55"/>
  <c r="D284" i="55"/>
  <c r="B285" i="55"/>
  <c r="L286" i="54"/>
  <c r="R283" i="47"/>
  <c r="AY280" i="56"/>
  <c r="AY280" i="55"/>
  <c r="AW279" i="55"/>
  <c r="N283" i="57"/>
  <c r="R283" i="57" s="1"/>
  <c r="G283" i="57"/>
  <c r="U282" i="57"/>
  <c r="AA282" i="57" s="1"/>
  <c r="H283" i="57"/>
  <c r="J283" i="57"/>
  <c r="V283" i="57"/>
  <c r="W283" i="57" s="1"/>
  <c r="K283" i="57"/>
  <c r="X283" i="57"/>
  <c r="A284" i="57"/>
  <c r="Z283" i="57"/>
  <c r="E283" i="57" s="1"/>
  <c r="M283" i="57"/>
  <c r="F286" i="54"/>
  <c r="P286" i="54" s="1"/>
  <c r="AS281" i="58"/>
  <c r="AJ281" i="57"/>
  <c r="AT281" i="57" s="1"/>
  <c r="AD281" i="57"/>
  <c r="AE281" i="57"/>
  <c r="AM281" i="57" s="1"/>
  <c r="AF281" i="57"/>
  <c r="AG281" i="57"/>
  <c r="AS281" i="57" s="1"/>
  <c r="AC281" i="57"/>
  <c r="AH281" i="57"/>
  <c r="AI281" i="57"/>
  <c r="AK281" i="57"/>
  <c r="H286" i="54"/>
  <c r="N286" i="54" s="1"/>
  <c r="K287" i="54"/>
  <c r="M287" i="54"/>
  <c r="E287" i="54" s="1"/>
  <c r="I287" i="54"/>
  <c r="J287" i="54" s="1"/>
  <c r="L287" i="54" s="1"/>
  <c r="A288" i="54"/>
  <c r="AP280" i="57"/>
  <c r="G284" i="47"/>
  <c r="U283" i="47"/>
  <c r="AA283" i="47" s="1"/>
  <c r="H284" i="47"/>
  <c r="J284" i="47"/>
  <c r="V284" i="47"/>
  <c r="W284" i="47" s="1"/>
  <c r="Y284" i="47" s="1"/>
  <c r="M284" i="47"/>
  <c r="Q284" i="47" s="1"/>
  <c r="X284" i="47"/>
  <c r="Z284" i="47"/>
  <c r="E284" i="47" s="1"/>
  <c r="A285" i="47"/>
  <c r="N284" i="47"/>
  <c r="K284" i="47"/>
  <c r="R293" i="46"/>
  <c r="F282" i="57"/>
  <c r="AU280" i="56"/>
  <c r="AW280" i="56" s="1"/>
  <c r="AM281" i="47"/>
  <c r="AR280" i="55"/>
  <c r="D287" i="56"/>
  <c r="B288" i="56"/>
  <c r="AH282" i="55"/>
  <c r="AI282" i="55"/>
  <c r="AJ282" i="55"/>
  <c r="AO282" i="55" s="1"/>
  <c r="AC282" i="55"/>
  <c r="AR282" i="55" s="1"/>
  <c r="AK282" i="55"/>
  <c r="AY282" i="55" s="1"/>
  <c r="AD282" i="55"/>
  <c r="AM282" i="55" s="1"/>
  <c r="AG282" i="55"/>
  <c r="AE282" i="55"/>
  <c r="AF282" i="55"/>
  <c r="AS282" i="55" s="1"/>
  <c r="AM281" i="56"/>
  <c r="AP281" i="56" s="1"/>
  <c r="AY281" i="47"/>
  <c r="AO281" i="47"/>
  <c r="AW280" i="57"/>
  <c r="R282" i="56"/>
  <c r="Q282" i="56"/>
  <c r="Q282" i="55"/>
  <c r="S286" i="58"/>
  <c r="I287" i="58"/>
  <c r="F283" i="47"/>
  <c r="AR281" i="58"/>
  <c r="AU281" i="58" s="1"/>
  <c r="U293" i="46"/>
  <c r="AA293" i="46" s="1"/>
  <c r="H294" i="46"/>
  <c r="K294" i="46"/>
  <c r="A295" i="46"/>
  <c r="N294" i="46"/>
  <c r="R294" i="46" s="1"/>
  <c r="V294" i="46"/>
  <c r="W294" i="46" s="1"/>
  <c r="X294" i="46"/>
  <c r="G294" i="46"/>
  <c r="Z294" i="46"/>
  <c r="E294" i="46" s="1"/>
  <c r="J294" i="46"/>
  <c r="M294" i="46"/>
  <c r="AP280" i="56"/>
  <c r="AS281" i="47"/>
  <c r="AU281" i="47" s="1"/>
  <c r="AO280" i="55"/>
  <c r="Y283" i="55" l="1"/>
  <c r="AI282" i="57"/>
  <c r="AC282" i="57"/>
  <c r="AK282" i="57"/>
  <c r="AD282" i="57"/>
  <c r="AR282" i="57" s="1"/>
  <c r="AU282" i="57" s="1"/>
  <c r="AE282" i="57"/>
  <c r="AM282" i="57" s="1"/>
  <c r="AF282" i="57"/>
  <c r="AG282" i="57"/>
  <c r="AS282" i="57" s="1"/>
  <c r="AH282" i="57"/>
  <c r="AN282" i="57" s="1"/>
  <c r="AJ282" i="57"/>
  <c r="AT282" i="57" s="1"/>
  <c r="M284" i="57"/>
  <c r="X284" i="57"/>
  <c r="Z284" i="57"/>
  <c r="E284" i="57" s="1"/>
  <c r="G284" i="57"/>
  <c r="U283" i="57"/>
  <c r="AA283" i="57" s="1"/>
  <c r="H284" i="57"/>
  <c r="J284" i="57"/>
  <c r="K284" i="57"/>
  <c r="A285" i="57"/>
  <c r="N284" i="57"/>
  <c r="R284" i="57" s="1"/>
  <c r="V284" i="57"/>
  <c r="W284" i="57" s="1"/>
  <c r="Y284" i="57" s="1"/>
  <c r="AP280" i="55"/>
  <c r="K284" i="55"/>
  <c r="A285" i="55"/>
  <c r="M284" i="55"/>
  <c r="X284" i="55"/>
  <c r="N284" i="55"/>
  <c r="R284" i="55" s="1"/>
  <c r="G284" i="55"/>
  <c r="J284" i="55"/>
  <c r="V284" i="55"/>
  <c r="W284" i="55" s="1"/>
  <c r="U283" i="55"/>
  <c r="AA283" i="55" s="1"/>
  <c r="H284" i="55"/>
  <c r="Z284" i="55"/>
  <c r="E284" i="55" s="1"/>
  <c r="U294" i="46"/>
  <c r="AA294" i="46" s="1"/>
  <c r="H295" i="46"/>
  <c r="K295" i="46"/>
  <c r="N295" i="46"/>
  <c r="V295" i="46"/>
  <c r="W295" i="46" s="1"/>
  <c r="G295" i="46"/>
  <c r="X295" i="46"/>
  <c r="J295" i="46"/>
  <c r="Z295" i="46"/>
  <c r="E295" i="46" s="1"/>
  <c r="A296" i="46"/>
  <c r="M295" i="46"/>
  <c r="Q295" i="46" s="1"/>
  <c r="AR281" i="57"/>
  <c r="AU281" i="57" s="1"/>
  <c r="AM281" i="55"/>
  <c r="AR292" i="46"/>
  <c r="AR282" i="58"/>
  <c r="AU282" i="58" s="1"/>
  <c r="AM283" i="58"/>
  <c r="S287" i="47"/>
  <c r="I288" i="47"/>
  <c r="S285" i="57"/>
  <c r="I286" i="57"/>
  <c r="Y294" i="46"/>
  <c r="AY282" i="47"/>
  <c r="AO282" i="47"/>
  <c r="G284" i="56"/>
  <c r="U283" i="56"/>
  <c r="AA283" i="56" s="1"/>
  <c r="H284" i="56"/>
  <c r="J284" i="56"/>
  <c r="V284" i="56"/>
  <c r="W284" i="56" s="1"/>
  <c r="K284" i="56"/>
  <c r="A285" i="56"/>
  <c r="N284" i="56"/>
  <c r="M284" i="56"/>
  <c r="X284" i="56"/>
  <c r="Z284" i="56"/>
  <c r="E284" i="56" s="1"/>
  <c r="D288" i="56"/>
  <c r="B289" i="56"/>
  <c r="R284" i="47"/>
  <c r="AY281" i="57"/>
  <c r="AO281" i="57"/>
  <c r="Y283" i="57"/>
  <c r="F283" i="57" s="1"/>
  <c r="AR293" i="46"/>
  <c r="AU293" i="46" s="1"/>
  <c r="D285" i="46"/>
  <c r="B286" i="46"/>
  <c r="Y283" i="56"/>
  <c r="AY281" i="55"/>
  <c r="AY292" i="46"/>
  <c r="AU283" i="58"/>
  <c r="AS282" i="47"/>
  <c r="AP292" i="46"/>
  <c r="AO282" i="58"/>
  <c r="AP282" i="58" s="1"/>
  <c r="AY282" i="58"/>
  <c r="Q283" i="56"/>
  <c r="J285" i="58"/>
  <c r="V285" i="58"/>
  <c r="W285" i="58" s="1"/>
  <c r="M285" i="58"/>
  <c r="X285" i="58"/>
  <c r="Z285" i="58"/>
  <c r="E285" i="58" s="1"/>
  <c r="G285" i="58"/>
  <c r="H285" i="58"/>
  <c r="K285" i="58"/>
  <c r="N285" i="58"/>
  <c r="R285" i="58" s="1"/>
  <c r="A286" i="58"/>
  <c r="U284" i="58"/>
  <c r="AA284" i="58" s="1"/>
  <c r="Q294" i="46"/>
  <c r="AN282" i="55"/>
  <c r="AP282" i="55" s="1"/>
  <c r="Z285" i="47"/>
  <c r="E285" i="47" s="1"/>
  <c r="G285" i="47"/>
  <c r="K285" i="47"/>
  <c r="A286" i="47"/>
  <c r="N285" i="47"/>
  <c r="U284" i="47"/>
  <c r="AA284" i="47" s="1"/>
  <c r="V285" i="47"/>
  <c r="W285" i="47" s="1"/>
  <c r="X285" i="47"/>
  <c r="H285" i="47"/>
  <c r="J285" i="47"/>
  <c r="M285" i="47"/>
  <c r="Q285" i="47" s="1"/>
  <c r="AY293" i="46"/>
  <c r="AR281" i="55"/>
  <c r="AU281" i="55" s="1"/>
  <c r="AO292" i="46"/>
  <c r="Q284" i="58"/>
  <c r="S286" i="55"/>
  <c r="I287" i="55"/>
  <c r="AY283" i="58"/>
  <c r="AO283" i="58"/>
  <c r="AM282" i="47"/>
  <c r="S285" i="56"/>
  <c r="I286" i="56"/>
  <c r="AC283" i="47"/>
  <c r="AK283" i="47"/>
  <c r="AD283" i="47"/>
  <c r="AR283" i="47" s="1"/>
  <c r="AF283" i="47"/>
  <c r="AH283" i="47"/>
  <c r="AJ283" i="47"/>
  <c r="AE283" i="47"/>
  <c r="AI283" i="47"/>
  <c r="AG283" i="47"/>
  <c r="AS283" i="47" s="1"/>
  <c r="F287" i="54"/>
  <c r="P287" i="54" s="1"/>
  <c r="AN293" i="46"/>
  <c r="AP293" i="46" s="1"/>
  <c r="D285" i="54"/>
  <c r="B286" i="54"/>
  <c r="F294" i="46"/>
  <c r="AU280" i="55"/>
  <c r="F284" i="47"/>
  <c r="AN281" i="57"/>
  <c r="AP281" i="57" s="1"/>
  <c r="F283" i="56"/>
  <c r="AO281" i="55"/>
  <c r="AN282" i="58"/>
  <c r="AN282" i="47"/>
  <c r="AR282" i="47"/>
  <c r="AU282" i="47" s="1"/>
  <c r="S287" i="58"/>
  <c r="I288" i="58"/>
  <c r="AT282" i="55"/>
  <c r="AU282" i="55" s="1"/>
  <c r="AW281" i="58"/>
  <c r="AP281" i="47"/>
  <c r="AW281" i="47" s="1"/>
  <c r="A289" i="54"/>
  <c r="I288" i="54"/>
  <c r="J288" i="54" s="1"/>
  <c r="M288" i="54"/>
  <c r="E288" i="54" s="1"/>
  <c r="H287" i="54"/>
  <c r="N287" i="54" s="1"/>
  <c r="K288" i="54"/>
  <c r="Q283" i="57"/>
  <c r="D285" i="55"/>
  <c r="B286" i="55"/>
  <c r="AN281" i="55"/>
  <c r="AS292" i="46"/>
  <c r="F284" i="58"/>
  <c r="AC282" i="56"/>
  <c r="AK282" i="56"/>
  <c r="AY282" i="56" s="1"/>
  <c r="AD282" i="56"/>
  <c r="AM282" i="56" s="1"/>
  <c r="AE282" i="56"/>
  <c r="AF282" i="56"/>
  <c r="AG282" i="56"/>
  <c r="AH282" i="56"/>
  <c r="AJ282" i="56"/>
  <c r="AI282" i="56"/>
  <c r="AT282" i="56" s="1"/>
  <c r="AU281" i="56"/>
  <c r="AW281" i="56" s="1"/>
  <c r="F283" i="55"/>
  <c r="R283" i="55"/>
  <c r="AW282" i="55" l="1"/>
  <c r="AH283" i="57"/>
  <c r="AJ283" i="57"/>
  <c r="AT283" i="57" s="1"/>
  <c r="AC283" i="57"/>
  <c r="AK283" i="57"/>
  <c r="AD283" i="57"/>
  <c r="AE283" i="57"/>
  <c r="AM283" i="57" s="1"/>
  <c r="AF283" i="57"/>
  <c r="AG283" i="57"/>
  <c r="AI283" i="57"/>
  <c r="AR282" i="56"/>
  <c r="AU282" i="56" s="1"/>
  <c r="Y285" i="47"/>
  <c r="F285" i="47" s="1"/>
  <c r="AW280" i="55"/>
  <c r="S286" i="56"/>
  <c r="I287" i="56"/>
  <c r="Q285" i="58"/>
  <c r="Q284" i="56"/>
  <c r="AP283" i="58"/>
  <c r="F284" i="55"/>
  <c r="Q284" i="55"/>
  <c r="K285" i="57"/>
  <c r="A286" i="57"/>
  <c r="N285" i="57"/>
  <c r="Z285" i="57"/>
  <c r="E285" i="57" s="1"/>
  <c r="G285" i="57"/>
  <c r="U284" i="57"/>
  <c r="AA284" i="57" s="1"/>
  <c r="H285" i="57"/>
  <c r="J285" i="57"/>
  <c r="M285" i="57"/>
  <c r="Q285" i="57" s="1"/>
  <c r="X285" i="57"/>
  <c r="V285" i="57"/>
  <c r="W285" i="57" s="1"/>
  <c r="Q284" i="57"/>
  <c r="F284" i="57"/>
  <c r="AJ284" i="47"/>
  <c r="AC284" i="47"/>
  <c r="AK284" i="47"/>
  <c r="AE284" i="47"/>
  <c r="AM284" i="47" s="1"/>
  <c r="AG284" i="47"/>
  <c r="AS284" i="47" s="1"/>
  <c r="AI284" i="47"/>
  <c r="AF284" i="47"/>
  <c r="AD284" i="47"/>
  <c r="AR284" i="47" s="1"/>
  <c r="AH284" i="47"/>
  <c r="F288" i="54"/>
  <c r="P288" i="54" s="1"/>
  <c r="AW282" i="47"/>
  <c r="AM283" i="47"/>
  <c r="R285" i="47"/>
  <c r="K286" i="58"/>
  <c r="A287" i="58"/>
  <c r="N286" i="58"/>
  <c r="V286" i="58"/>
  <c r="W286" i="58" s="1"/>
  <c r="Y286" i="58" s="1"/>
  <c r="G286" i="58"/>
  <c r="X286" i="58"/>
  <c r="H286" i="58"/>
  <c r="Z286" i="58"/>
  <c r="E286" i="58" s="1"/>
  <c r="J286" i="58"/>
  <c r="U285" i="58"/>
  <c r="AA285" i="58" s="1"/>
  <c r="M286" i="58"/>
  <c r="Y285" i="58"/>
  <c r="F285" i="58" s="1"/>
  <c r="AW283" i="58"/>
  <c r="R284" i="56"/>
  <c r="AW282" i="58"/>
  <c r="J285" i="55"/>
  <c r="V285" i="55"/>
  <c r="W285" i="55" s="1"/>
  <c r="K285" i="55"/>
  <c r="A286" i="55"/>
  <c r="M285" i="55"/>
  <c r="Q285" i="55" s="1"/>
  <c r="X285" i="55"/>
  <c r="N285" i="55"/>
  <c r="G285" i="55"/>
  <c r="U284" i="55"/>
  <c r="AA284" i="55" s="1"/>
  <c r="H285" i="55"/>
  <c r="Z285" i="55"/>
  <c r="E285" i="55" s="1"/>
  <c r="AP282" i="57"/>
  <c r="AW282" i="57" s="1"/>
  <c r="AO283" i="47"/>
  <c r="AY283" i="47"/>
  <c r="U295" i="46"/>
  <c r="AA295" i="46" s="1"/>
  <c r="H296" i="46"/>
  <c r="N296" i="46"/>
  <c r="V296" i="46"/>
  <c r="W296" i="46" s="1"/>
  <c r="G296" i="46"/>
  <c r="J296" i="46"/>
  <c r="X296" i="46"/>
  <c r="K296" i="46"/>
  <c r="Z296" i="46"/>
  <c r="E296" i="46" s="1"/>
  <c r="A297" i="46"/>
  <c r="M296" i="46"/>
  <c r="AO282" i="56"/>
  <c r="L288" i="54"/>
  <c r="AD294" i="46"/>
  <c r="AF294" i="46"/>
  <c r="AS294" i="46" s="1"/>
  <c r="AH294" i="46"/>
  <c r="AG294" i="46"/>
  <c r="AN294" i="46" s="1"/>
  <c r="AI294" i="46"/>
  <c r="AJ294" i="46"/>
  <c r="AO294" i="46" s="1"/>
  <c r="AK294" i="46"/>
  <c r="AC294" i="46"/>
  <c r="AE294" i="46"/>
  <c r="AT283" i="47"/>
  <c r="AU283" i="47" s="1"/>
  <c r="AP282" i="47"/>
  <c r="N286" i="47"/>
  <c r="Z286" i="47"/>
  <c r="E286" i="47" s="1"/>
  <c r="U285" i="47"/>
  <c r="AA285" i="47" s="1"/>
  <c r="H286" i="47"/>
  <c r="J286" i="47"/>
  <c r="V286" i="47"/>
  <c r="W286" i="47" s="1"/>
  <c r="Y286" i="47" s="1"/>
  <c r="M286" i="47"/>
  <c r="Q286" i="47" s="1"/>
  <c r="X286" i="47"/>
  <c r="A287" i="47"/>
  <c r="G286" i="47"/>
  <c r="K286" i="47"/>
  <c r="N285" i="56"/>
  <c r="G285" i="56"/>
  <c r="U284" i="56"/>
  <c r="AA284" i="56" s="1"/>
  <c r="H285" i="56"/>
  <c r="J285" i="56"/>
  <c r="V285" i="56"/>
  <c r="W285" i="56" s="1"/>
  <c r="M285" i="56"/>
  <c r="X285" i="56"/>
  <c r="A286" i="56"/>
  <c r="K285" i="56"/>
  <c r="Z285" i="56"/>
  <c r="E285" i="56" s="1"/>
  <c r="AU292" i="46"/>
  <c r="AW292" i="46" s="1"/>
  <c r="AG283" i="55"/>
  <c r="AH283" i="55"/>
  <c r="AI283" i="55"/>
  <c r="AJ283" i="55"/>
  <c r="AC283" i="55"/>
  <c r="AK283" i="55"/>
  <c r="AY283" i="55" s="1"/>
  <c r="AF283" i="55"/>
  <c r="AS283" i="55" s="1"/>
  <c r="AD283" i="55"/>
  <c r="AM283" i="55" s="1"/>
  <c r="AE283" i="55"/>
  <c r="S288" i="47"/>
  <c r="I289" i="47"/>
  <c r="I289" i="58"/>
  <c r="S288" i="58"/>
  <c r="I289" i="54"/>
  <c r="J289" i="54" s="1"/>
  <c r="L289" i="54" s="1"/>
  <c r="H288" i="54"/>
  <c r="N288" i="54" s="1"/>
  <c r="K289" i="54"/>
  <c r="M289" i="54"/>
  <c r="E289" i="54" s="1"/>
  <c r="A290" i="54"/>
  <c r="B287" i="54"/>
  <c r="D286" i="54"/>
  <c r="AN283" i="47"/>
  <c r="AP281" i="55"/>
  <c r="AW281" i="55" s="1"/>
  <c r="Y295" i="46"/>
  <c r="F295" i="46" s="1"/>
  <c r="Y284" i="55"/>
  <c r="AJ283" i="56"/>
  <c r="AO283" i="56" s="1"/>
  <c r="AC283" i="56"/>
  <c r="AK283" i="56"/>
  <c r="AD283" i="56"/>
  <c r="AE283" i="56"/>
  <c r="AF283" i="56"/>
  <c r="AS283" i="56" s="1"/>
  <c r="AG283" i="56"/>
  <c r="AI283" i="56"/>
  <c r="AH283" i="56"/>
  <c r="S287" i="55"/>
  <c r="I288" i="55"/>
  <c r="D286" i="46"/>
  <c r="B287" i="46"/>
  <c r="AW293" i="46"/>
  <c r="AY282" i="57"/>
  <c r="AO282" i="57"/>
  <c r="AF284" i="58"/>
  <c r="AH284" i="58"/>
  <c r="AN284" i="58" s="1"/>
  <c r="AJ284" i="58"/>
  <c r="AC284" i="58"/>
  <c r="AD284" i="58"/>
  <c r="AR284" i="58" s="1"/>
  <c r="AE284" i="58"/>
  <c r="AM284" i="58" s="1"/>
  <c r="AG284" i="58"/>
  <c r="AI284" i="58"/>
  <c r="AK284" i="58"/>
  <c r="AN282" i="56"/>
  <c r="AP282" i="56" s="1"/>
  <c r="AS282" i="56"/>
  <c r="D286" i="55"/>
  <c r="B287" i="55"/>
  <c r="D289" i="56"/>
  <c r="B290" i="56"/>
  <c r="Y284" i="56"/>
  <c r="F284" i="56" s="1"/>
  <c r="I287" i="57"/>
  <c r="S286" i="57"/>
  <c r="AW281" i="57"/>
  <c r="R295" i="46"/>
  <c r="AI285" i="47" l="1"/>
  <c r="AJ285" i="47"/>
  <c r="AT285" i="47" s="1"/>
  <c r="AD285" i="47"/>
  <c r="AF285" i="47"/>
  <c r="AH285" i="47"/>
  <c r="AC285" i="47"/>
  <c r="AG285" i="47"/>
  <c r="AS285" i="47" s="1"/>
  <c r="AE285" i="47"/>
  <c r="AM285" i="47" s="1"/>
  <c r="AK285" i="47"/>
  <c r="AI284" i="56"/>
  <c r="AT284" i="56" s="1"/>
  <c r="AJ284" i="56"/>
  <c r="AC284" i="56"/>
  <c r="AK284" i="56"/>
  <c r="AD284" i="56"/>
  <c r="AE284" i="56"/>
  <c r="AF284" i="56"/>
  <c r="AS284" i="56" s="1"/>
  <c r="AH284" i="56"/>
  <c r="AG284" i="56"/>
  <c r="AN284" i="56" s="1"/>
  <c r="AE285" i="58"/>
  <c r="AM285" i="58" s="1"/>
  <c r="AG285" i="58"/>
  <c r="AI285" i="58"/>
  <c r="AK285" i="58"/>
  <c r="AC285" i="58"/>
  <c r="AD285" i="58"/>
  <c r="AJ285" i="58"/>
  <c r="AH285" i="58"/>
  <c r="AF285" i="58"/>
  <c r="AD295" i="46"/>
  <c r="AH295" i="46"/>
  <c r="AC295" i="46"/>
  <c r="AR295" i="46" s="1"/>
  <c r="AE295" i="46"/>
  <c r="AF295" i="46"/>
  <c r="AG295" i="46"/>
  <c r="AI295" i="46"/>
  <c r="AJ295" i="46"/>
  <c r="AO295" i="46" s="1"/>
  <c r="AK295" i="46"/>
  <c r="AP284" i="47"/>
  <c r="D287" i="46"/>
  <c r="B288" i="46"/>
  <c r="AM294" i="46"/>
  <c r="AP294" i="46" s="1"/>
  <c r="AY284" i="47"/>
  <c r="AO284" i="47"/>
  <c r="K286" i="55"/>
  <c r="A287" i="55"/>
  <c r="M286" i="55"/>
  <c r="Q286" i="55" s="1"/>
  <c r="X286" i="55"/>
  <c r="N286" i="55"/>
  <c r="R286" i="55" s="1"/>
  <c r="U285" i="55"/>
  <c r="AA285" i="55" s="1"/>
  <c r="H286" i="55"/>
  <c r="J286" i="55"/>
  <c r="V286" i="55"/>
  <c r="W286" i="55" s="1"/>
  <c r="G286" i="55"/>
  <c r="Z286" i="55"/>
  <c r="E286" i="55" s="1"/>
  <c r="Q286" i="58"/>
  <c r="R286" i="58"/>
  <c r="AF284" i="55"/>
  <c r="AG284" i="55"/>
  <c r="AN284" i="55" s="1"/>
  <c r="AH284" i="55"/>
  <c r="AI284" i="55"/>
  <c r="AT284" i="55" s="1"/>
  <c r="AJ284" i="55"/>
  <c r="AE284" i="55"/>
  <c r="AK284" i="55"/>
  <c r="AY284" i="55" s="1"/>
  <c r="AC284" i="55"/>
  <c r="AR284" i="55" s="1"/>
  <c r="AD284" i="55"/>
  <c r="AW282" i="56"/>
  <c r="AR283" i="57"/>
  <c r="AT284" i="58"/>
  <c r="I289" i="55"/>
  <c r="S288" i="55"/>
  <c r="AY283" i="56"/>
  <c r="S289" i="58"/>
  <c r="I290" i="58"/>
  <c r="AR283" i="55"/>
  <c r="M286" i="56"/>
  <c r="X286" i="56"/>
  <c r="N286" i="56"/>
  <c r="G286" i="56"/>
  <c r="U285" i="56"/>
  <c r="AA285" i="56" s="1"/>
  <c r="H286" i="56"/>
  <c r="K286" i="56"/>
  <c r="A287" i="56"/>
  <c r="J286" i="56"/>
  <c r="V286" i="56"/>
  <c r="W286" i="56" s="1"/>
  <c r="Y286" i="56" s="1"/>
  <c r="Z286" i="56"/>
  <c r="E286" i="56" s="1"/>
  <c r="R285" i="56"/>
  <c r="AY294" i="46"/>
  <c r="U286" i="58"/>
  <c r="AA286" i="58" s="1"/>
  <c r="H287" i="58"/>
  <c r="J287" i="58"/>
  <c r="V287" i="58"/>
  <c r="W287" i="58" s="1"/>
  <c r="M287" i="58"/>
  <c r="X287" i="58"/>
  <c r="A288" i="58"/>
  <c r="G287" i="58"/>
  <c r="N287" i="58"/>
  <c r="K287" i="58"/>
  <c r="Z287" i="58"/>
  <c r="E287" i="58" s="1"/>
  <c r="AN284" i="47"/>
  <c r="AT284" i="47"/>
  <c r="AY283" i="57"/>
  <c r="AO283" i="57"/>
  <c r="AP284" i="58"/>
  <c r="D287" i="55"/>
  <c r="B288" i="55"/>
  <c r="AR294" i="46"/>
  <c r="AU284" i="47"/>
  <c r="M290" i="54"/>
  <c r="E290" i="54" s="1"/>
  <c r="F290" i="54" s="1"/>
  <c r="P290" i="54" s="1"/>
  <c r="A291" i="54"/>
  <c r="H289" i="54"/>
  <c r="N289" i="54" s="1"/>
  <c r="K290" i="54"/>
  <c r="I290" i="54"/>
  <c r="J290" i="54" s="1"/>
  <c r="L290" i="54" s="1"/>
  <c r="AT283" i="55"/>
  <c r="Q285" i="56"/>
  <c r="F286" i="47"/>
  <c r="AT294" i="46"/>
  <c r="Q296" i="46"/>
  <c r="R296" i="46"/>
  <c r="F286" i="58"/>
  <c r="D287" i="54"/>
  <c r="B288" i="54"/>
  <c r="I290" i="47"/>
  <c r="S289" i="47"/>
  <c r="AO283" i="55"/>
  <c r="Y296" i="46"/>
  <c r="AG284" i="57"/>
  <c r="AS284" i="57" s="1"/>
  <c r="AI284" i="57"/>
  <c r="AJ284" i="57"/>
  <c r="AT284" i="57" s="1"/>
  <c r="AC284" i="57"/>
  <c r="AK284" i="57"/>
  <c r="AD284" i="57"/>
  <c r="AR284" i="57" s="1"/>
  <c r="AU284" i="57" s="1"/>
  <c r="AF284" i="57"/>
  <c r="AH284" i="57"/>
  <c r="AN284" i="57" s="1"/>
  <c r="AE284" i="57"/>
  <c r="AO284" i="58"/>
  <c r="AY284" i="58"/>
  <c r="AT283" i="56"/>
  <c r="F289" i="54"/>
  <c r="P289" i="54" s="1"/>
  <c r="Y285" i="56"/>
  <c r="F285" i="56" s="1"/>
  <c r="M287" i="47"/>
  <c r="X287" i="47"/>
  <c r="N287" i="47"/>
  <c r="G287" i="47"/>
  <c r="K287" i="47"/>
  <c r="A288" i="47"/>
  <c r="Z287" i="47"/>
  <c r="E287" i="47" s="1"/>
  <c r="F287" i="47" s="1"/>
  <c r="J287" i="47"/>
  <c r="U286" i="47"/>
  <c r="AA286" i="47" s="1"/>
  <c r="V287" i="47"/>
  <c r="W287" i="47" s="1"/>
  <c r="Y287" i="47" s="1"/>
  <c r="H287" i="47"/>
  <c r="R286" i="47"/>
  <c r="U296" i="46"/>
  <c r="AA296" i="46" s="1"/>
  <c r="H297" i="46"/>
  <c r="N297" i="46"/>
  <c r="R297" i="46" s="1"/>
  <c r="G297" i="46"/>
  <c r="J297" i="46"/>
  <c r="X297" i="46"/>
  <c r="K297" i="46"/>
  <c r="Z297" i="46"/>
  <c r="E297" i="46" s="1"/>
  <c r="A298" i="46"/>
  <c r="M297" i="46"/>
  <c r="V297" i="46"/>
  <c r="W297" i="46" s="1"/>
  <c r="Y297" i="46" s="1"/>
  <c r="Y285" i="57"/>
  <c r="F285" i="57" s="1"/>
  <c r="R285" i="57"/>
  <c r="S287" i="56"/>
  <c r="I288" i="56"/>
  <c r="AN283" i="57"/>
  <c r="AP283" i="57" s="1"/>
  <c r="AM283" i="56"/>
  <c r="AR283" i="56"/>
  <c r="AU283" i="56" s="1"/>
  <c r="Y285" i="55"/>
  <c r="F285" i="55" s="1"/>
  <c r="S287" i="57"/>
  <c r="I288" i="57"/>
  <c r="D290" i="56"/>
  <c r="B291" i="56"/>
  <c r="AS284" i="58"/>
  <c r="AU284" i="58" s="1"/>
  <c r="AW284" i="58" s="1"/>
  <c r="AN283" i="56"/>
  <c r="AN283" i="55"/>
  <c r="AP283" i="55" s="1"/>
  <c r="F296" i="46"/>
  <c r="R285" i="55"/>
  <c r="AP283" i="47"/>
  <c r="AW283" i="47" s="1"/>
  <c r="J286" i="57"/>
  <c r="V286" i="57"/>
  <c r="W286" i="57" s="1"/>
  <c r="M286" i="57"/>
  <c r="X286" i="57"/>
  <c r="N286" i="57"/>
  <c r="R286" i="57" s="1"/>
  <c r="Z286" i="57"/>
  <c r="E286" i="57" s="1"/>
  <c r="H286" i="57"/>
  <c r="K286" i="57"/>
  <c r="A287" i="57"/>
  <c r="G286" i="57"/>
  <c r="U285" i="57"/>
  <c r="AA285" i="57" s="1"/>
  <c r="AS283" i="57"/>
  <c r="AF285" i="57" l="1"/>
  <c r="AH285" i="57"/>
  <c r="AI285" i="57"/>
  <c r="AJ285" i="57"/>
  <c r="AT285" i="57" s="1"/>
  <c r="AC285" i="57"/>
  <c r="AK285" i="57"/>
  <c r="AG285" i="57"/>
  <c r="AS285" i="57" s="1"/>
  <c r="AD285" i="57"/>
  <c r="AR285" i="57" s="1"/>
  <c r="AU285" i="57" s="1"/>
  <c r="AE285" i="57"/>
  <c r="AH285" i="56"/>
  <c r="AI285" i="56"/>
  <c r="AJ285" i="56"/>
  <c r="AC285" i="56"/>
  <c r="AK285" i="56"/>
  <c r="AD285" i="56"/>
  <c r="AE285" i="56"/>
  <c r="AG285" i="56"/>
  <c r="AN285" i="56" s="1"/>
  <c r="AF285" i="56"/>
  <c r="AS285" i="56" s="1"/>
  <c r="AE285" i="55"/>
  <c r="AF285" i="55"/>
  <c r="AS285" i="55" s="1"/>
  <c r="AG285" i="55"/>
  <c r="AH285" i="55"/>
  <c r="AI285" i="55"/>
  <c r="AT285" i="55" s="1"/>
  <c r="AD285" i="55"/>
  <c r="AM285" i="55" s="1"/>
  <c r="AC285" i="55"/>
  <c r="AJ285" i="55"/>
  <c r="AK285" i="55"/>
  <c r="G288" i="58"/>
  <c r="K288" i="58"/>
  <c r="A289" i="58"/>
  <c r="M288" i="58"/>
  <c r="N288" i="58"/>
  <c r="U287" i="58"/>
  <c r="AA287" i="58" s="1"/>
  <c r="V288" i="58"/>
  <c r="W288" i="58" s="1"/>
  <c r="J288" i="58"/>
  <c r="Z288" i="58"/>
  <c r="E288" i="58" s="1"/>
  <c r="X288" i="58"/>
  <c r="H288" i="58"/>
  <c r="AM284" i="56"/>
  <c r="Q286" i="57"/>
  <c r="U297" i="46"/>
  <c r="AA297" i="46" s="1"/>
  <c r="H298" i="46"/>
  <c r="N298" i="46"/>
  <c r="K298" i="46"/>
  <c r="Z298" i="46"/>
  <c r="E298" i="46" s="1"/>
  <c r="A299" i="46"/>
  <c r="M298" i="46"/>
  <c r="V298" i="46"/>
  <c r="W298" i="46" s="1"/>
  <c r="G298" i="46"/>
  <c r="J298" i="46"/>
  <c r="X298" i="46"/>
  <c r="AH286" i="47"/>
  <c r="AN286" i="47" s="1"/>
  <c r="AI286" i="47"/>
  <c r="AC286" i="47"/>
  <c r="AK286" i="47"/>
  <c r="AE286" i="47"/>
  <c r="AG286" i="47"/>
  <c r="AD286" i="47"/>
  <c r="AR286" i="47" s="1"/>
  <c r="AJ286" i="47"/>
  <c r="AF286" i="47"/>
  <c r="AW284" i="47"/>
  <c r="Q287" i="58"/>
  <c r="F286" i="56"/>
  <c r="R286" i="56"/>
  <c r="S289" i="55"/>
  <c r="I290" i="55"/>
  <c r="AO284" i="55"/>
  <c r="U286" i="55"/>
  <c r="AA286" i="55" s="1"/>
  <c r="H287" i="55"/>
  <c r="J287" i="55"/>
  <c r="V287" i="55"/>
  <c r="W287" i="55" s="1"/>
  <c r="K287" i="55"/>
  <c r="A288" i="55"/>
  <c r="M287" i="55"/>
  <c r="X287" i="55"/>
  <c r="G287" i="55"/>
  <c r="N287" i="55"/>
  <c r="R287" i="55" s="1"/>
  <c r="Z287" i="55"/>
  <c r="E287" i="55" s="1"/>
  <c r="AY295" i="46"/>
  <c r="AM295" i="46"/>
  <c r="AS285" i="58"/>
  <c r="AY284" i="56"/>
  <c r="AN285" i="47"/>
  <c r="AP285" i="47" s="1"/>
  <c r="D288" i="46"/>
  <c r="B289" i="46"/>
  <c r="AP283" i="56"/>
  <c r="AW283" i="56" s="1"/>
  <c r="Y286" i="57"/>
  <c r="F286" i="57" s="1"/>
  <c r="D291" i="56"/>
  <c r="B292" i="56"/>
  <c r="F297" i="46"/>
  <c r="AU294" i="46"/>
  <c r="AW294" i="46" s="1"/>
  <c r="Y287" i="58"/>
  <c r="F287" i="58" s="1"/>
  <c r="Y286" i="55"/>
  <c r="F286" i="55" s="1"/>
  <c r="AR284" i="56"/>
  <c r="AU284" i="56" s="1"/>
  <c r="AY284" i="57"/>
  <c r="AO284" i="57"/>
  <c r="K288" i="47"/>
  <c r="A289" i="47"/>
  <c r="M288" i="47"/>
  <c r="Q288" i="47" s="1"/>
  <c r="X288" i="47"/>
  <c r="Z288" i="47"/>
  <c r="E288" i="47" s="1"/>
  <c r="U287" i="47"/>
  <c r="AA287" i="47" s="1"/>
  <c r="H288" i="47"/>
  <c r="J288" i="47"/>
  <c r="V288" i="47"/>
  <c r="W288" i="47" s="1"/>
  <c r="G288" i="47"/>
  <c r="N288" i="47"/>
  <c r="R288" i="47" s="1"/>
  <c r="B289" i="54"/>
  <c r="D288" i="54"/>
  <c r="K287" i="57"/>
  <c r="A288" i="57"/>
  <c r="M287" i="57"/>
  <c r="X287" i="57"/>
  <c r="N287" i="57"/>
  <c r="R287" i="57" s="1"/>
  <c r="V287" i="57"/>
  <c r="W287" i="57" s="1"/>
  <c r="Y287" i="57" s="1"/>
  <c r="U286" i="57"/>
  <c r="AA286" i="57" s="1"/>
  <c r="H287" i="57"/>
  <c r="J287" i="57"/>
  <c r="Z287" i="57"/>
  <c r="E287" i="57" s="1"/>
  <c r="G287" i="57"/>
  <c r="R287" i="47"/>
  <c r="AM284" i="57"/>
  <c r="AP284" i="57" s="1"/>
  <c r="Q286" i="56"/>
  <c r="AU283" i="57"/>
  <c r="AW283" i="57" s="1"/>
  <c r="AT295" i="46"/>
  <c r="AN285" i="58"/>
  <c r="AP285" i="58" s="1"/>
  <c r="AO284" i="56"/>
  <c r="AR285" i="47"/>
  <c r="AU285" i="47" s="1"/>
  <c r="AD296" i="46"/>
  <c r="AH296" i="46"/>
  <c r="AF296" i="46"/>
  <c r="AS296" i="46" s="1"/>
  <c r="AG296" i="46"/>
  <c r="AI296" i="46"/>
  <c r="AT296" i="46" s="1"/>
  <c r="AJ296" i="46"/>
  <c r="AK296" i="46"/>
  <c r="AC296" i="46"/>
  <c r="AE296" i="46"/>
  <c r="AW284" i="57"/>
  <c r="A292" i="54"/>
  <c r="I291" i="54"/>
  <c r="J291" i="54" s="1"/>
  <c r="H290" i="54"/>
  <c r="N290" i="54" s="1"/>
  <c r="K291" i="54"/>
  <c r="M291" i="54"/>
  <c r="E291" i="54" s="1"/>
  <c r="AY285" i="58"/>
  <c r="AO285" i="58"/>
  <c r="I289" i="56"/>
  <c r="S288" i="56"/>
  <c r="B289" i="55"/>
  <c r="D288" i="55"/>
  <c r="K287" i="56"/>
  <c r="A288" i="56"/>
  <c r="M287" i="56"/>
  <c r="Q287" i="56" s="1"/>
  <c r="X287" i="56"/>
  <c r="N287" i="56"/>
  <c r="G287" i="56"/>
  <c r="U286" i="56"/>
  <c r="AA286" i="56" s="1"/>
  <c r="H287" i="56"/>
  <c r="J287" i="56"/>
  <c r="V287" i="56"/>
  <c r="W287" i="56" s="1"/>
  <c r="Z287" i="56"/>
  <c r="E287" i="56" s="1"/>
  <c r="AU283" i="55"/>
  <c r="AW283" i="55" s="1"/>
  <c r="AN295" i="46"/>
  <c r="AT285" i="58"/>
  <c r="AG287" i="47"/>
  <c r="AH287" i="47"/>
  <c r="AN287" i="47" s="1"/>
  <c r="AJ287" i="47"/>
  <c r="AT287" i="47" s="1"/>
  <c r="AD287" i="47"/>
  <c r="AF287" i="47"/>
  <c r="AC287" i="47"/>
  <c r="AE287" i="47"/>
  <c r="AK287" i="47"/>
  <c r="AI287" i="47"/>
  <c r="I291" i="47"/>
  <c r="S290" i="47"/>
  <c r="AU295" i="46"/>
  <c r="Q297" i="46"/>
  <c r="S288" i="57"/>
  <c r="I289" i="57"/>
  <c r="Q287" i="47"/>
  <c r="AD286" i="58"/>
  <c r="AF286" i="58"/>
  <c r="AH286" i="58"/>
  <c r="AN286" i="58" s="1"/>
  <c r="AI286" i="58"/>
  <c r="AJ286" i="58"/>
  <c r="AT286" i="58" s="1"/>
  <c r="AK286" i="58"/>
  <c r="AG286" i="58"/>
  <c r="AC286" i="58"/>
  <c r="AE286" i="58"/>
  <c r="AM286" i="58" s="1"/>
  <c r="R287" i="58"/>
  <c r="I291" i="58"/>
  <c r="S290" i="58"/>
  <c r="AM284" i="55"/>
  <c r="AP284" i="55" s="1"/>
  <c r="AS284" i="55"/>
  <c r="AU284" i="55" s="1"/>
  <c r="AW284" i="55" s="1"/>
  <c r="AS295" i="46"/>
  <c r="AR285" i="58"/>
  <c r="AU285" i="58" s="1"/>
  <c r="AO285" i="47"/>
  <c r="AY285" i="47"/>
  <c r="AE286" i="57" l="1"/>
  <c r="AG286" i="57"/>
  <c r="AH286" i="57"/>
  <c r="AN286" i="57" s="1"/>
  <c r="AI286" i="57"/>
  <c r="AC286" i="57"/>
  <c r="AD286" i="57"/>
  <c r="AR286" i="57" s="1"/>
  <c r="AF286" i="57"/>
  <c r="AJ286" i="57"/>
  <c r="AT286" i="57" s="1"/>
  <c r="AK286" i="57"/>
  <c r="AD286" i="55"/>
  <c r="AF286" i="55"/>
  <c r="AS286" i="55" s="1"/>
  <c r="AG286" i="55"/>
  <c r="AN286" i="55" s="1"/>
  <c r="AH286" i="55"/>
  <c r="AC286" i="55"/>
  <c r="AR286" i="55" s="1"/>
  <c r="AK286" i="55"/>
  <c r="AY286" i="55" s="1"/>
  <c r="AJ286" i="55"/>
  <c r="AO286" i="55" s="1"/>
  <c r="AE286" i="55"/>
  <c r="AI286" i="55"/>
  <c r="AC287" i="58"/>
  <c r="AK287" i="58"/>
  <c r="AE287" i="58"/>
  <c r="AG287" i="58"/>
  <c r="AF287" i="58"/>
  <c r="AH287" i="58"/>
  <c r="AN287" i="58" s="1"/>
  <c r="AI287" i="58"/>
  <c r="AJ287" i="58"/>
  <c r="AD287" i="58"/>
  <c r="AR287" i="58" s="1"/>
  <c r="AO286" i="58"/>
  <c r="AY286" i="58"/>
  <c r="B290" i="54"/>
  <c r="D289" i="54"/>
  <c r="Y287" i="56"/>
  <c r="AT286" i="47"/>
  <c r="AY285" i="56"/>
  <c r="AR296" i="46"/>
  <c r="AU296" i="46" s="1"/>
  <c r="AW285" i="47"/>
  <c r="Y288" i="47"/>
  <c r="F288" i="47" s="1"/>
  <c r="AD297" i="46"/>
  <c r="AH297" i="46"/>
  <c r="AI297" i="46"/>
  <c r="AT297" i="46" s="1"/>
  <c r="AJ297" i="46"/>
  <c r="AO297" i="46" s="1"/>
  <c r="AK297" i="46"/>
  <c r="AC297" i="46"/>
  <c r="AR297" i="46" s="1"/>
  <c r="AE297" i="46"/>
  <c r="AF297" i="46"/>
  <c r="AS297" i="46" s="1"/>
  <c r="AG297" i="46"/>
  <c r="AN297" i="46" s="1"/>
  <c r="Q287" i="55"/>
  <c r="S290" i="55"/>
  <c r="I291" i="55"/>
  <c r="AN285" i="55"/>
  <c r="AP285" i="55" s="1"/>
  <c r="AR285" i="56"/>
  <c r="AU285" i="56" s="1"/>
  <c r="F298" i="46"/>
  <c r="F287" i="56"/>
  <c r="AM285" i="56"/>
  <c r="AM296" i="46"/>
  <c r="J289" i="47"/>
  <c r="V289" i="47"/>
  <c r="W289" i="47" s="1"/>
  <c r="Y289" i="47" s="1"/>
  <c r="K289" i="47"/>
  <c r="A290" i="47"/>
  <c r="N289" i="47"/>
  <c r="G289" i="47"/>
  <c r="H289" i="47"/>
  <c r="Z289" i="47"/>
  <c r="E289" i="47" s="1"/>
  <c r="X289" i="47"/>
  <c r="U288" i="47"/>
  <c r="AA288" i="47" s="1"/>
  <c r="M289" i="47"/>
  <c r="Q289" i="47" s="1"/>
  <c r="AO285" i="57"/>
  <c r="AY285" i="57"/>
  <c r="S291" i="58"/>
  <c r="I292" i="58"/>
  <c r="AY296" i="46"/>
  <c r="Q287" i="57"/>
  <c r="D292" i="56"/>
  <c r="B293" i="56"/>
  <c r="G288" i="55"/>
  <c r="J288" i="55"/>
  <c r="V288" i="55"/>
  <c r="W288" i="55" s="1"/>
  <c r="K288" i="55"/>
  <c r="A289" i="55"/>
  <c r="N288" i="55"/>
  <c r="R288" i="55" s="1"/>
  <c r="U287" i="55"/>
  <c r="AA287" i="55" s="1"/>
  <c r="X288" i="55"/>
  <c r="H288" i="55"/>
  <c r="M288" i="55"/>
  <c r="Z288" i="55"/>
  <c r="E288" i="55" s="1"/>
  <c r="AS286" i="47"/>
  <c r="AU286" i="47" s="1"/>
  <c r="Y288" i="58"/>
  <c r="F288" i="58" s="1"/>
  <c r="AO285" i="56"/>
  <c r="AR287" i="47"/>
  <c r="J288" i="56"/>
  <c r="V288" i="56"/>
  <c r="W288" i="56" s="1"/>
  <c r="Y288" i="56" s="1"/>
  <c r="K288" i="56"/>
  <c r="A289" i="56"/>
  <c r="M288" i="56"/>
  <c r="X288" i="56"/>
  <c r="N288" i="56"/>
  <c r="R288" i="56" s="1"/>
  <c r="G288" i="56"/>
  <c r="U287" i="56"/>
  <c r="AA287" i="56" s="1"/>
  <c r="H288" i="56"/>
  <c r="Z288" i="56"/>
  <c r="E288" i="56" s="1"/>
  <c r="F288" i="56" s="1"/>
  <c r="R298" i="46"/>
  <c r="S291" i="47"/>
  <c r="I292" i="47"/>
  <c r="AP286" i="58"/>
  <c r="AR286" i="58"/>
  <c r="AU286" i="58" s="1"/>
  <c r="AW286" i="58" s="1"/>
  <c r="AS287" i="47"/>
  <c r="B290" i="55"/>
  <c r="D289" i="55"/>
  <c r="L291" i="54"/>
  <c r="F291" i="54" s="1"/>
  <c r="P291" i="54" s="1"/>
  <c r="AO296" i="46"/>
  <c r="F287" i="57"/>
  <c r="U287" i="57"/>
  <c r="AA287" i="57" s="1"/>
  <c r="H288" i="57"/>
  <c r="J288" i="57"/>
  <c r="V288" i="57"/>
  <c r="W288" i="57" s="1"/>
  <c r="Y288" i="57" s="1"/>
  <c r="K288" i="57"/>
  <c r="A289" i="57"/>
  <c r="M288" i="57"/>
  <c r="X288" i="57"/>
  <c r="Z288" i="57"/>
  <c r="E288" i="57" s="1"/>
  <c r="F288" i="57" s="1"/>
  <c r="G288" i="57"/>
  <c r="N288" i="57"/>
  <c r="R288" i="57" s="1"/>
  <c r="AP295" i="46"/>
  <c r="AW295" i="46" s="1"/>
  <c r="AM286" i="47"/>
  <c r="Y298" i="46"/>
  <c r="AY285" i="55"/>
  <c r="AT285" i="56"/>
  <c r="Z289" i="58"/>
  <c r="E289" i="58" s="1"/>
  <c r="U288" i="58"/>
  <c r="AA288" i="58" s="1"/>
  <c r="H289" i="58"/>
  <c r="J289" i="58"/>
  <c r="V289" i="58"/>
  <c r="W289" i="58" s="1"/>
  <c r="K289" i="58"/>
  <c r="M289" i="58"/>
  <c r="N289" i="58"/>
  <c r="G289" i="58"/>
  <c r="X289" i="58"/>
  <c r="A290" i="58"/>
  <c r="AG286" i="56"/>
  <c r="AN286" i="56" s="1"/>
  <c r="AH286" i="56"/>
  <c r="AI286" i="56"/>
  <c r="AT286" i="56" s="1"/>
  <c r="AJ286" i="56"/>
  <c r="AC286" i="56"/>
  <c r="AK286" i="56"/>
  <c r="AY286" i="56" s="1"/>
  <c r="AD286" i="56"/>
  <c r="AM286" i="56" s="1"/>
  <c r="AF286" i="56"/>
  <c r="AS286" i="56" s="1"/>
  <c r="AE286" i="56"/>
  <c r="AY286" i="47"/>
  <c r="AO286" i="47"/>
  <c r="Q298" i="46"/>
  <c r="AP284" i="56"/>
  <c r="R288" i="58"/>
  <c r="AO285" i="55"/>
  <c r="AN285" i="57"/>
  <c r="D289" i="46"/>
  <c r="B290" i="46"/>
  <c r="AW285" i="58"/>
  <c r="AO287" i="47"/>
  <c r="AY287" i="47"/>
  <c r="H291" i="54"/>
  <c r="N291" i="54" s="1"/>
  <c r="K292" i="54"/>
  <c r="M292" i="54"/>
  <c r="E292" i="54" s="1"/>
  <c r="I292" i="54"/>
  <c r="J292" i="54" s="1"/>
  <c r="A293" i="54"/>
  <c r="AW284" i="56"/>
  <c r="Y287" i="55"/>
  <c r="AS286" i="58"/>
  <c r="I290" i="57"/>
  <c r="S289" i="57"/>
  <c r="AM287" i="47"/>
  <c r="AP287" i="47" s="1"/>
  <c r="R287" i="56"/>
  <c r="I290" i="56"/>
  <c r="S289" i="56"/>
  <c r="AN296" i="46"/>
  <c r="F287" i="55"/>
  <c r="U298" i="46"/>
  <c r="AA298" i="46" s="1"/>
  <c r="H299" i="46"/>
  <c r="N299" i="46"/>
  <c r="V299" i="46"/>
  <c r="W299" i="46" s="1"/>
  <c r="Y299" i="46" s="1"/>
  <c r="G299" i="46"/>
  <c r="J299" i="46"/>
  <c r="X299" i="46"/>
  <c r="K299" i="46"/>
  <c r="Z299" i="46"/>
  <c r="E299" i="46" s="1"/>
  <c r="F299" i="46" s="1"/>
  <c r="A300" i="46"/>
  <c r="M299" i="46"/>
  <c r="Q299" i="46" s="1"/>
  <c r="Q288" i="58"/>
  <c r="AR285" i="55"/>
  <c r="AU285" i="55" s="1"/>
  <c r="AM285" i="57"/>
  <c r="AF288" i="47" l="1"/>
  <c r="AG288" i="47"/>
  <c r="AS288" i="47" s="1"/>
  <c r="AI288" i="47"/>
  <c r="AC288" i="47"/>
  <c r="AK288" i="47"/>
  <c r="AE288" i="47"/>
  <c r="AM288" i="47" s="1"/>
  <c r="AD288" i="47"/>
  <c r="AR288" i="47" s="1"/>
  <c r="AH288" i="47"/>
  <c r="AN288" i="47" s="1"/>
  <c r="AJ288" i="47"/>
  <c r="AJ288" i="58"/>
  <c r="AT288" i="58" s="1"/>
  <c r="AD288" i="58"/>
  <c r="AF288" i="58"/>
  <c r="AC288" i="58"/>
  <c r="AE288" i="58"/>
  <c r="AM288" i="58" s="1"/>
  <c r="AG288" i="58"/>
  <c r="AS288" i="58" s="1"/>
  <c r="AH288" i="58"/>
  <c r="AI288" i="58"/>
  <c r="AK288" i="58"/>
  <c r="D293" i="56"/>
  <c r="B294" i="56"/>
  <c r="AU297" i="46"/>
  <c r="AW297" i="46" s="1"/>
  <c r="D290" i="54"/>
  <c r="B291" i="54"/>
  <c r="AS287" i="58"/>
  <c r="AU287" i="58" s="1"/>
  <c r="AR286" i="56"/>
  <c r="AU286" i="56" s="1"/>
  <c r="AW286" i="56" s="1"/>
  <c r="R289" i="58"/>
  <c r="AD287" i="57"/>
  <c r="AF287" i="57"/>
  <c r="AG287" i="57"/>
  <c r="AH287" i="57"/>
  <c r="AN287" i="57" s="1"/>
  <c r="AJ287" i="57"/>
  <c r="AK287" i="57"/>
  <c r="AC287" i="57"/>
  <c r="AE287" i="57"/>
  <c r="AM287" i="57" s="1"/>
  <c r="AI287" i="57"/>
  <c r="S292" i="47"/>
  <c r="I293" i="47"/>
  <c r="U288" i="55"/>
  <c r="AA288" i="55" s="1"/>
  <c r="H289" i="55"/>
  <c r="J289" i="55"/>
  <c r="V289" i="55"/>
  <c r="W289" i="55" s="1"/>
  <c r="Y289" i="55" s="1"/>
  <c r="N289" i="55"/>
  <c r="R289" i="55" s="1"/>
  <c r="X289" i="55"/>
  <c r="A290" i="55"/>
  <c r="G289" i="55"/>
  <c r="K289" i="55"/>
  <c r="M289" i="55"/>
  <c r="Z289" i="55"/>
  <c r="E289" i="55" s="1"/>
  <c r="F289" i="47"/>
  <c r="AP296" i="46"/>
  <c r="AW296" i="46" s="1"/>
  <c r="AY297" i="46"/>
  <c r="AM287" i="58"/>
  <c r="AD298" i="46"/>
  <c r="AH298" i="46"/>
  <c r="AK298" i="46"/>
  <c r="AC298" i="46"/>
  <c r="AR298" i="46" s="1"/>
  <c r="AE298" i="46"/>
  <c r="AF298" i="46"/>
  <c r="AS298" i="46" s="1"/>
  <c r="AG298" i="46"/>
  <c r="AI298" i="46"/>
  <c r="AT298" i="46" s="1"/>
  <c r="AJ298" i="46"/>
  <c r="AW285" i="56"/>
  <c r="AP285" i="57"/>
  <c r="AW285" i="57" s="1"/>
  <c r="AO286" i="56"/>
  <c r="Q289" i="58"/>
  <c r="Q288" i="57"/>
  <c r="Q288" i="56"/>
  <c r="I293" i="58"/>
  <c r="S292" i="58"/>
  <c r="S291" i="55"/>
  <c r="I292" i="55"/>
  <c r="AY287" i="58"/>
  <c r="AO287" i="58"/>
  <c r="U299" i="46"/>
  <c r="AA299" i="46" s="1"/>
  <c r="H300" i="46"/>
  <c r="N300" i="46"/>
  <c r="V300" i="46"/>
  <c r="W300" i="46" s="1"/>
  <c r="G300" i="46"/>
  <c r="J300" i="46"/>
  <c r="X300" i="46"/>
  <c r="K300" i="46"/>
  <c r="Z300" i="46"/>
  <c r="E300" i="46" s="1"/>
  <c r="A301" i="46"/>
  <c r="M300" i="46"/>
  <c r="N290" i="58"/>
  <c r="G290" i="58"/>
  <c r="H290" i="58"/>
  <c r="X290" i="58"/>
  <c r="J290" i="58"/>
  <c r="Z290" i="58"/>
  <c r="E290" i="58" s="1"/>
  <c r="K290" i="58"/>
  <c r="M290" i="58"/>
  <c r="V290" i="58"/>
  <c r="W290" i="58" s="1"/>
  <c r="A291" i="58"/>
  <c r="U289" i="58"/>
  <c r="AA289" i="58" s="1"/>
  <c r="AU287" i="47"/>
  <c r="AW287" i="47" s="1"/>
  <c r="AC287" i="55"/>
  <c r="AK287" i="55"/>
  <c r="AY287" i="55" s="1"/>
  <c r="AE287" i="55"/>
  <c r="AF287" i="55"/>
  <c r="AS287" i="55" s="1"/>
  <c r="AG287" i="55"/>
  <c r="AJ287" i="55"/>
  <c r="AH287" i="55"/>
  <c r="AI287" i="55"/>
  <c r="AD287" i="55"/>
  <c r="AM287" i="55" s="1"/>
  <c r="F289" i="58"/>
  <c r="AW285" i="55"/>
  <c r="G289" i="57"/>
  <c r="J289" i="57"/>
  <c r="V289" i="57"/>
  <c r="W289" i="57" s="1"/>
  <c r="K289" i="57"/>
  <c r="A290" i="57"/>
  <c r="N289" i="57"/>
  <c r="R289" i="57" s="1"/>
  <c r="Z289" i="57"/>
  <c r="E289" i="57" s="1"/>
  <c r="U288" i="57"/>
  <c r="AA288" i="57" s="1"/>
  <c r="H289" i="57"/>
  <c r="M289" i="57"/>
  <c r="X289" i="57"/>
  <c r="J289" i="56"/>
  <c r="V289" i="56"/>
  <c r="W289" i="56" s="1"/>
  <c r="Y289" i="56" s="1"/>
  <c r="K289" i="56"/>
  <c r="A290" i="56"/>
  <c r="M289" i="56"/>
  <c r="X289" i="56"/>
  <c r="N289" i="56"/>
  <c r="U288" i="56"/>
  <c r="AA288" i="56" s="1"/>
  <c r="H289" i="56"/>
  <c r="G289" i="56"/>
  <c r="Z289" i="56"/>
  <c r="E289" i="56" s="1"/>
  <c r="F289" i="56" s="1"/>
  <c r="F288" i="55"/>
  <c r="Y288" i="55"/>
  <c r="AP285" i="56"/>
  <c r="AC288" i="57"/>
  <c r="AK288" i="57"/>
  <c r="AE288" i="57"/>
  <c r="AM288" i="57" s="1"/>
  <c r="AF288" i="57"/>
  <c r="AG288" i="57"/>
  <c r="AS288" i="57" s="1"/>
  <c r="AD288" i="57"/>
  <c r="AJ288" i="57"/>
  <c r="AH288" i="57"/>
  <c r="AI288" i="57"/>
  <c r="S290" i="56"/>
  <c r="I291" i="56"/>
  <c r="M293" i="54"/>
  <c r="E293" i="54" s="1"/>
  <c r="F293" i="54" s="1"/>
  <c r="P293" i="54" s="1"/>
  <c r="A294" i="54"/>
  <c r="I293" i="54"/>
  <c r="J293" i="54" s="1"/>
  <c r="L293" i="54" s="1"/>
  <c r="K293" i="54"/>
  <c r="H292" i="54"/>
  <c r="N292" i="54" s="1"/>
  <c r="D290" i="46"/>
  <c r="B291" i="46"/>
  <c r="Y289" i="58"/>
  <c r="AP286" i="47"/>
  <c r="AW286" i="47" s="1"/>
  <c r="AE288" i="56"/>
  <c r="AF288" i="56"/>
  <c r="AS288" i="56" s="1"/>
  <c r="AG288" i="56"/>
  <c r="AN288" i="56" s="1"/>
  <c r="AH288" i="56"/>
  <c r="AI288" i="56"/>
  <c r="AT288" i="56" s="1"/>
  <c r="AJ288" i="56"/>
  <c r="AD288" i="56"/>
  <c r="AK288" i="56"/>
  <c r="AC288" i="56"/>
  <c r="AR288" i="56" s="1"/>
  <c r="AU288" i="56" s="1"/>
  <c r="Q288" i="55"/>
  <c r="R289" i="47"/>
  <c r="AF287" i="56"/>
  <c r="AG287" i="56"/>
  <c r="AN287" i="56" s="1"/>
  <c r="AH287" i="56"/>
  <c r="AI287" i="56"/>
  <c r="AJ287" i="56"/>
  <c r="AO287" i="56" s="1"/>
  <c r="AC287" i="56"/>
  <c r="AR287" i="56" s="1"/>
  <c r="AK287" i="56"/>
  <c r="AY287" i="56" s="1"/>
  <c r="AE287" i="56"/>
  <c r="AD287" i="56"/>
  <c r="AT287" i="58"/>
  <c r="AT286" i="55"/>
  <c r="AU286" i="55" s="1"/>
  <c r="AW286" i="55" s="1"/>
  <c r="AM286" i="55"/>
  <c r="AP286" i="55" s="1"/>
  <c r="AS286" i="57"/>
  <c r="AU286" i="57" s="1"/>
  <c r="AW286" i="57" s="1"/>
  <c r="AD299" i="46"/>
  <c r="AM299" i="46" s="1"/>
  <c r="AH299" i="46"/>
  <c r="AC299" i="46"/>
  <c r="AE299" i="46"/>
  <c r="AF299" i="46"/>
  <c r="AS299" i="46" s="1"/>
  <c r="AG299" i="46"/>
  <c r="AI299" i="46"/>
  <c r="AJ299" i="46"/>
  <c r="AK299" i="46"/>
  <c r="AY299" i="46" s="1"/>
  <c r="AP286" i="56"/>
  <c r="S290" i="57"/>
  <c r="I291" i="57"/>
  <c r="R299" i="46"/>
  <c r="L292" i="54"/>
  <c r="F292" i="54" s="1"/>
  <c r="P292" i="54" s="1"/>
  <c r="D290" i="55"/>
  <c r="B291" i="55"/>
  <c r="J290" i="47"/>
  <c r="V290" i="47"/>
  <c r="W290" i="47" s="1"/>
  <c r="Y290" i="47" s="1"/>
  <c r="M290" i="47"/>
  <c r="X290" i="47"/>
  <c r="Z290" i="47"/>
  <c r="E290" i="47" s="1"/>
  <c r="F290" i="47" s="1"/>
  <c r="U289" i="47"/>
  <c r="AA289" i="47" s="1"/>
  <c r="H290" i="47"/>
  <c r="G290" i="47"/>
  <c r="K290" i="47"/>
  <c r="N290" i="47"/>
  <c r="A291" i="47"/>
  <c r="AM297" i="46"/>
  <c r="AP297" i="46" s="1"/>
  <c r="AY286" i="57"/>
  <c r="AO286" i="57"/>
  <c r="AM286" i="57"/>
  <c r="AP286" i="57" s="1"/>
  <c r="U289" i="56" l="1"/>
  <c r="AA289" i="56" s="1"/>
  <c r="H290" i="56"/>
  <c r="J290" i="56"/>
  <c r="V290" i="56"/>
  <c r="W290" i="56" s="1"/>
  <c r="Y290" i="56" s="1"/>
  <c r="K290" i="56"/>
  <c r="A291" i="56"/>
  <c r="M290" i="56"/>
  <c r="X290" i="56"/>
  <c r="N290" i="56"/>
  <c r="G290" i="56"/>
  <c r="Z290" i="56"/>
  <c r="E290" i="56" s="1"/>
  <c r="AD289" i="56"/>
  <c r="AE289" i="56"/>
  <c r="AF289" i="56"/>
  <c r="AG289" i="56"/>
  <c r="AN289" i="56" s="1"/>
  <c r="AH289" i="56"/>
  <c r="AI289" i="56"/>
  <c r="AC289" i="56"/>
  <c r="AK289" i="56"/>
  <c r="AJ289" i="56"/>
  <c r="AO289" i="56" s="1"/>
  <c r="AR287" i="55"/>
  <c r="AU287" i="55" s="1"/>
  <c r="M291" i="58"/>
  <c r="X291" i="58"/>
  <c r="Z291" i="58"/>
  <c r="E291" i="58" s="1"/>
  <c r="U290" i="58"/>
  <c r="AA290" i="58" s="1"/>
  <c r="H291" i="58"/>
  <c r="V291" i="58"/>
  <c r="W291" i="58" s="1"/>
  <c r="Y291" i="58" s="1"/>
  <c r="A292" i="58"/>
  <c r="G291" i="58"/>
  <c r="J291" i="58"/>
  <c r="K291" i="58"/>
  <c r="N291" i="58"/>
  <c r="R290" i="47"/>
  <c r="AR288" i="57"/>
  <c r="Q289" i="56"/>
  <c r="U300" i="46"/>
  <c r="AA300" i="46" s="1"/>
  <c r="H301" i="46"/>
  <c r="N301" i="46"/>
  <c r="G301" i="46"/>
  <c r="J301" i="46"/>
  <c r="X301" i="46"/>
  <c r="K301" i="46"/>
  <c r="Z301" i="46"/>
  <c r="E301" i="46" s="1"/>
  <c r="F301" i="46" s="1"/>
  <c r="A302" i="46"/>
  <c r="M301" i="46"/>
  <c r="Q301" i="46" s="1"/>
  <c r="V301" i="46"/>
  <c r="W301" i="46" s="1"/>
  <c r="Y301" i="46" s="1"/>
  <c r="AN298" i="46"/>
  <c r="AR287" i="57"/>
  <c r="AE289" i="47"/>
  <c r="AM289" i="47" s="1"/>
  <c r="AF289" i="47"/>
  <c r="AH289" i="47"/>
  <c r="AJ289" i="47"/>
  <c r="AD289" i="47"/>
  <c r="AR289" i="47" s="1"/>
  <c r="AC289" i="47"/>
  <c r="AG289" i="47"/>
  <c r="AI289" i="47"/>
  <c r="AK289" i="47"/>
  <c r="AT299" i="46"/>
  <c r="AT287" i="56"/>
  <c r="S291" i="56"/>
  <c r="I292" i="56"/>
  <c r="Z290" i="57"/>
  <c r="E290" i="57" s="1"/>
  <c r="U289" i="57"/>
  <c r="AA289" i="57" s="1"/>
  <c r="H290" i="57"/>
  <c r="J290" i="57"/>
  <c r="V290" i="57"/>
  <c r="W290" i="57" s="1"/>
  <c r="Y290" i="57" s="1"/>
  <c r="X290" i="57"/>
  <c r="G290" i="57"/>
  <c r="N290" i="57"/>
  <c r="A291" i="57"/>
  <c r="K290" i="57"/>
  <c r="M290" i="57"/>
  <c r="AT287" i="55"/>
  <c r="AU298" i="46"/>
  <c r="AW298" i="46" s="1"/>
  <c r="F289" i="55"/>
  <c r="AO287" i="57"/>
  <c r="AY287" i="57"/>
  <c r="A295" i="54"/>
  <c r="I294" i="54"/>
  <c r="J294" i="54" s="1"/>
  <c r="H293" i="54"/>
  <c r="N293" i="54" s="1"/>
  <c r="K294" i="54"/>
  <c r="M294" i="54"/>
  <c r="E294" i="54" s="1"/>
  <c r="AP287" i="57"/>
  <c r="D294" i="56"/>
  <c r="B295" i="56"/>
  <c r="AO288" i="47"/>
  <c r="AP288" i="47" s="1"/>
  <c r="AY288" i="47"/>
  <c r="AM288" i="56"/>
  <c r="AP288" i="56" s="1"/>
  <c r="AW288" i="56" s="1"/>
  <c r="AP288" i="57"/>
  <c r="AN299" i="46"/>
  <c r="AP299" i="46" s="1"/>
  <c r="AO288" i="56"/>
  <c r="D291" i="46"/>
  <c r="B292" i="46"/>
  <c r="AY288" i="57"/>
  <c r="AO288" i="57"/>
  <c r="I293" i="55"/>
  <c r="S292" i="55"/>
  <c r="AY298" i="46"/>
  <c r="Q289" i="55"/>
  <c r="AT287" i="57"/>
  <c r="AR288" i="58"/>
  <c r="AU288" i="58" s="1"/>
  <c r="F289" i="57"/>
  <c r="D291" i="55"/>
  <c r="B292" i="55"/>
  <c r="AY288" i="56"/>
  <c r="AD290" i="47"/>
  <c r="AE290" i="47"/>
  <c r="AG290" i="47"/>
  <c r="AI290" i="47"/>
  <c r="AC290" i="47"/>
  <c r="AK290" i="47"/>
  <c r="AF290" i="47"/>
  <c r="AH290" i="47"/>
  <c r="AN290" i="47" s="1"/>
  <c r="AJ290" i="47"/>
  <c r="Y289" i="57"/>
  <c r="AO288" i="58"/>
  <c r="AY288" i="58"/>
  <c r="S291" i="57"/>
  <c r="I292" i="57"/>
  <c r="AM287" i="56"/>
  <c r="AP287" i="56" s="1"/>
  <c r="AS287" i="56"/>
  <c r="AU287" i="56" s="1"/>
  <c r="AW287" i="56" s="1"/>
  <c r="AN288" i="57"/>
  <c r="R289" i="56"/>
  <c r="Q289" i="57"/>
  <c r="AN287" i="55"/>
  <c r="Y290" i="58"/>
  <c r="F290" i="58" s="1"/>
  <c r="R290" i="58"/>
  <c r="Y300" i="46"/>
  <c r="F300" i="46" s="1"/>
  <c r="AO298" i="46"/>
  <c r="AM298" i="46"/>
  <c r="AP298" i="46" s="1"/>
  <c r="S293" i="47"/>
  <c r="I294" i="47"/>
  <c r="AS287" i="57"/>
  <c r="B292" i="54"/>
  <c r="D291" i="54"/>
  <c r="AT288" i="47"/>
  <c r="AU288" i="47" s="1"/>
  <c r="AJ288" i="55"/>
  <c r="AD288" i="55"/>
  <c r="AM288" i="55" s="1"/>
  <c r="AE288" i="55"/>
  <c r="AF288" i="55"/>
  <c r="AI288" i="55"/>
  <c r="AT288" i="55" s="1"/>
  <c r="AC288" i="55"/>
  <c r="AR288" i="55" s="1"/>
  <c r="AG288" i="55"/>
  <c r="AN288" i="55" s="1"/>
  <c r="AH288" i="55"/>
  <c r="AK288" i="55"/>
  <c r="AY288" i="55" s="1"/>
  <c r="AI289" i="58"/>
  <c r="AC289" i="58"/>
  <c r="AK289" i="58"/>
  <c r="AE289" i="58"/>
  <c r="AD289" i="58"/>
  <c r="AR289" i="58" s="1"/>
  <c r="AF289" i="58"/>
  <c r="AG289" i="58"/>
  <c r="AH289" i="58"/>
  <c r="AN289" i="58" s="1"/>
  <c r="AJ289" i="58"/>
  <c r="AT289" i="58" s="1"/>
  <c r="AO299" i="46"/>
  <c r="AO287" i="55"/>
  <c r="AP287" i="55" s="1"/>
  <c r="U290" i="47"/>
  <c r="AA290" i="47" s="1"/>
  <c r="H291" i="47"/>
  <c r="K291" i="47"/>
  <c r="A292" i="47"/>
  <c r="N291" i="47"/>
  <c r="G291" i="47"/>
  <c r="J291" i="47"/>
  <c r="M291" i="47"/>
  <c r="Q291" i="47" s="1"/>
  <c r="V291" i="47"/>
  <c r="W291" i="47" s="1"/>
  <c r="Y291" i="47" s="1"/>
  <c r="X291" i="47"/>
  <c r="Z291" i="47"/>
  <c r="E291" i="47" s="1"/>
  <c r="Q290" i="47"/>
  <c r="AR299" i="46"/>
  <c r="AT288" i="57"/>
  <c r="Q290" i="58"/>
  <c r="Q300" i="46"/>
  <c r="R300" i="46"/>
  <c r="I294" i="58"/>
  <c r="S293" i="58"/>
  <c r="AP287" i="58"/>
  <c r="AW287" i="58" s="1"/>
  <c r="N290" i="55"/>
  <c r="G290" i="55"/>
  <c r="U289" i="55"/>
  <c r="AA289" i="55" s="1"/>
  <c r="H290" i="55"/>
  <c r="M290" i="55"/>
  <c r="Q290" i="55" s="1"/>
  <c r="X290" i="55"/>
  <c r="V290" i="55"/>
  <c r="W290" i="55" s="1"/>
  <c r="Y290" i="55" s="1"/>
  <c r="A291" i="55"/>
  <c r="J290" i="55"/>
  <c r="K290" i="55"/>
  <c r="Z290" i="55"/>
  <c r="E290" i="55" s="1"/>
  <c r="F290" i="55" s="1"/>
  <c r="AN288" i="58"/>
  <c r="AP288" i="58" s="1"/>
  <c r="AW288" i="47" l="1"/>
  <c r="AD300" i="46"/>
  <c r="AH300" i="46"/>
  <c r="AF300" i="46"/>
  <c r="AG300" i="46"/>
  <c r="AN300" i="46" s="1"/>
  <c r="AI300" i="46"/>
  <c r="AT300" i="46" s="1"/>
  <c r="AJ300" i="46"/>
  <c r="AO300" i="46" s="1"/>
  <c r="AK300" i="46"/>
  <c r="AC300" i="46"/>
  <c r="AE300" i="46"/>
  <c r="AH290" i="58"/>
  <c r="AJ290" i="58"/>
  <c r="AD290" i="58"/>
  <c r="AK290" i="58"/>
  <c r="AC290" i="58"/>
  <c r="AE290" i="58"/>
  <c r="AI290" i="58"/>
  <c r="AG290" i="58"/>
  <c r="AS290" i="58" s="1"/>
  <c r="AF290" i="58"/>
  <c r="S292" i="57"/>
  <c r="I293" i="57"/>
  <c r="AH290" i="55"/>
  <c r="AJ290" i="55"/>
  <c r="AC290" i="55"/>
  <c r="AR290" i="55" s="1"/>
  <c r="AK290" i="55"/>
  <c r="AD290" i="55"/>
  <c r="AG290" i="55"/>
  <c r="AE290" i="55"/>
  <c r="AF290" i="55"/>
  <c r="AS290" i="55" s="1"/>
  <c r="AI290" i="55"/>
  <c r="AT290" i="55" s="1"/>
  <c r="AM289" i="58"/>
  <c r="S294" i="58"/>
  <c r="I295" i="58"/>
  <c r="AS289" i="58"/>
  <c r="AU289" i="58" s="1"/>
  <c r="AI289" i="55"/>
  <c r="AC289" i="55"/>
  <c r="AK289" i="55"/>
  <c r="AY289" i="55" s="1"/>
  <c r="AD289" i="55"/>
  <c r="AM289" i="55" s="1"/>
  <c r="AE289" i="55"/>
  <c r="AH289" i="55"/>
  <c r="AF289" i="55"/>
  <c r="AS289" i="55" s="1"/>
  <c r="AG289" i="55"/>
  <c r="AJ289" i="55"/>
  <c r="AN289" i="47"/>
  <c r="R301" i="46"/>
  <c r="Q291" i="58"/>
  <c r="AS289" i="56"/>
  <c r="G291" i="56"/>
  <c r="U290" i="56"/>
  <c r="AA290" i="56" s="1"/>
  <c r="H291" i="56"/>
  <c r="J291" i="56"/>
  <c r="V291" i="56"/>
  <c r="W291" i="56" s="1"/>
  <c r="K291" i="56"/>
  <c r="A292" i="56"/>
  <c r="M291" i="56"/>
  <c r="X291" i="56"/>
  <c r="N291" i="56"/>
  <c r="Z291" i="56"/>
  <c r="E291" i="56" s="1"/>
  <c r="K292" i="58"/>
  <c r="A293" i="58"/>
  <c r="N292" i="58"/>
  <c r="R292" i="58" s="1"/>
  <c r="G292" i="58"/>
  <c r="U291" i="58"/>
  <c r="AA291" i="58" s="1"/>
  <c r="V292" i="58"/>
  <c r="W292" i="58" s="1"/>
  <c r="Y292" i="58" s="1"/>
  <c r="H292" i="58"/>
  <c r="X292" i="58"/>
  <c r="M292" i="58"/>
  <c r="J292" i="58"/>
  <c r="Z292" i="58"/>
  <c r="E292" i="58" s="1"/>
  <c r="F292" i="58" s="1"/>
  <c r="Q290" i="57"/>
  <c r="AD301" i="46"/>
  <c r="AH301" i="46"/>
  <c r="AI301" i="46"/>
  <c r="AT301" i="46" s="1"/>
  <c r="AJ301" i="46"/>
  <c r="AK301" i="46"/>
  <c r="AC301" i="46"/>
  <c r="AR301" i="46" s="1"/>
  <c r="AE301" i="46"/>
  <c r="AF301" i="46"/>
  <c r="AG301" i="46"/>
  <c r="AY289" i="56"/>
  <c r="F290" i="56"/>
  <c r="AU288" i="55"/>
  <c r="AY289" i="47"/>
  <c r="AO289" i="47"/>
  <c r="AP289" i="47" s="1"/>
  <c r="D292" i="54"/>
  <c r="B293" i="54"/>
  <c r="AY289" i="58"/>
  <c r="AO289" i="58"/>
  <c r="AS288" i="55"/>
  <c r="AJ289" i="57"/>
  <c r="AT289" i="57" s="1"/>
  <c r="AD289" i="57"/>
  <c r="AR289" i="57" s="1"/>
  <c r="AU289" i="57" s="1"/>
  <c r="AE289" i="57"/>
  <c r="AM289" i="57" s="1"/>
  <c r="AF289" i="57"/>
  <c r="AH289" i="57"/>
  <c r="AI289" i="57"/>
  <c r="AK289" i="57"/>
  <c r="AC289" i="57"/>
  <c r="AG289" i="57"/>
  <c r="AS289" i="57" s="1"/>
  <c r="L294" i="54"/>
  <c r="F294" i="54" s="1"/>
  <c r="P294" i="54" s="1"/>
  <c r="AS289" i="47"/>
  <c r="AU289" i="47" s="1"/>
  <c r="AW289" i="47" s="1"/>
  <c r="AU288" i="57"/>
  <c r="AW288" i="57" s="1"/>
  <c r="AR289" i="56"/>
  <c r="B293" i="55"/>
  <c r="D292" i="55"/>
  <c r="AW287" i="55"/>
  <c r="R290" i="55"/>
  <c r="AU299" i="46"/>
  <c r="AW299" i="46" s="1"/>
  <c r="R291" i="47"/>
  <c r="S294" i="47"/>
  <c r="I295" i="47"/>
  <c r="AS290" i="47"/>
  <c r="AW288" i="58"/>
  <c r="D292" i="46"/>
  <c r="B293" i="46"/>
  <c r="D295" i="56"/>
  <c r="B296" i="56"/>
  <c r="H294" i="54"/>
  <c r="N294" i="54" s="1"/>
  <c r="K295" i="54"/>
  <c r="M295" i="54"/>
  <c r="E295" i="54" s="1"/>
  <c r="A296" i="54"/>
  <c r="I295" i="54"/>
  <c r="J295" i="54" s="1"/>
  <c r="N291" i="57"/>
  <c r="G291" i="57"/>
  <c r="U290" i="57"/>
  <c r="AA290" i="57" s="1"/>
  <c r="H291" i="57"/>
  <c r="K291" i="57"/>
  <c r="A292" i="57"/>
  <c r="M291" i="57"/>
  <c r="X291" i="57"/>
  <c r="Z291" i="57"/>
  <c r="E291" i="57" s="1"/>
  <c r="J291" i="57"/>
  <c r="V291" i="57"/>
  <c r="W291" i="57" s="1"/>
  <c r="Y291" i="57" s="1"/>
  <c r="F290" i="57"/>
  <c r="AT289" i="56"/>
  <c r="R290" i="56"/>
  <c r="AY290" i="47"/>
  <c r="AO290" i="47"/>
  <c r="I294" i="55"/>
  <c r="S293" i="55"/>
  <c r="AM289" i="56"/>
  <c r="AP289" i="56" s="1"/>
  <c r="M291" i="55"/>
  <c r="X291" i="55"/>
  <c r="G291" i="55"/>
  <c r="U290" i="55"/>
  <c r="AA290" i="55" s="1"/>
  <c r="H291" i="55"/>
  <c r="K291" i="55"/>
  <c r="A292" i="55"/>
  <c r="V291" i="55"/>
  <c r="W291" i="55" s="1"/>
  <c r="Y291" i="55" s="1"/>
  <c r="J291" i="55"/>
  <c r="N291" i="55"/>
  <c r="R291" i="55" s="1"/>
  <c r="Z291" i="55"/>
  <c r="E291" i="55" s="1"/>
  <c r="G292" i="47"/>
  <c r="U291" i="47"/>
  <c r="AA291" i="47" s="1"/>
  <c r="H292" i="47"/>
  <c r="J292" i="47"/>
  <c r="V292" i="47"/>
  <c r="W292" i="47" s="1"/>
  <c r="Y292" i="47" s="1"/>
  <c r="M292" i="47"/>
  <c r="X292" i="47"/>
  <c r="Z292" i="47"/>
  <c r="E292" i="47" s="1"/>
  <c r="K292" i="47"/>
  <c r="N292" i="47"/>
  <c r="A293" i="47"/>
  <c r="AP288" i="55"/>
  <c r="AM290" i="47"/>
  <c r="AP290" i="47" s="1"/>
  <c r="R290" i="57"/>
  <c r="S292" i="56"/>
  <c r="I293" i="56"/>
  <c r="AU287" i="57"/>
  <c r="AW287" i="57" s="1"/>
  <c r="R291" i="58"/>
  <c r="F291" i="58"/>
  <c r="U301" i="46"/>
  <c r="AA301" i="46" s="1"/>
  <c r="H302" i="46"/>
  <c r="N302" i="46"/>
  <c r="K302" i="46"/>
  <c r="Z302" i="46"/>
  <c r="E302" i="46" s="1"/>
  <c r="A303" i="46"/>
  <c r="M302" i="46"/>
  <c r="V302" i="46"/>
  <c r="W302" i="46" s="1"/>
  <c r="Y302" i="46" s="1"/>
  <c r="G302" i="46"/>
  <c r="J302" i="46"/>
  <c r="X302" i="46"/>
  <c r="F291" i="47"/>
  <c r="AO288" i="55"/>
  <c r="AT290" i="47"/>
  <c r="AR290" i="47"/>
  <c r="AU290" i="47" s="1"/>
  <c r="AT289" i="47"/>
  <c r="Q290" i="56"/>
  <c r="AW289" i="58" l="1"/>
  <c r="Q292" i="47"/>
  <c r="Q291" i="55"/>
  <c r="AI290" i="57"/>
  <c r="AC290" i="57"/>
  <c r="AK290" i="57"/>
  <c r="AD290" i="57"/>
  <c r="AR290" i="57" s="1"/>
  <c r="AE290" i="57"/>
  <c r="AM290" i="57" s="1"/>
  <c r="AH290" i="57"/>
  <c r="AJ290" i="57"/>
  <c r="AT290" i="57" s="1"/>
  <c r="AF290" i="57"/>
  <c r="AG290" i="57"/>
  <c r="AS290" i="57" s="1"/>
  <c r="AS301" i="46"/>
  <c r="Q291" i="56"/>
  <c r="AP289" i="58"/>
  <c r="AO290" i="55"/>
  <c r="AM290" i="58"/>
  <c r="AY300" i="46"/>
  <c r="J293" i="58"/>
  <c r="V293" i="58"/>
  <c r="W293" i="58" s="1"/>
  <c r="Z293" i="58"/>
  <c r="E293" i="58" s="1"/>
  <c r="X293" i="58"/>
  <c r="K293" i="58"/>
  <c r="A294" i="58"/>
  <c r="U292" i="58"/>
  <c r="AA292" i="58" s="1"/>
  <c r="M293" i="58"/>
  <c r="Q293" i="58" s="1"/>
  <c r="N293" i="58"/>
  <c r="R293" i="58" s="1"/>
  <c r="H293" i="58"/>
  <c r="G293" i="58"/>
  <c r="AO290" i="58"/>
  <c r="AY290" i="58"/>
  <c r="Q302" i="46"/>
  <c r="R291" i="57"/>
  <c r="D293" i="46"/>
  <c r="B294" i="46"/>
  <c r="AW288" i="55"/>
  <c r="AY301" i="46"/>
  <c r="Q292" i="58"/>
  <c r="Y291" i="56"/>
  <c r="AR289" i="55"/>
  <c r="I294" i="57"/>
  <c r="S293" i="57"/>
  <c r="AR290" i="58"/>
  <c r="AU290" i="58" s="1"/>
  <c r="AW290" i="47"/>
  <c r="Z293" i="47"/>
  <c r="E293" i="47" s="1"/>
  <c r="G293" i="47"/>
  <c r="K293" i="47"/>
  <c r="A294" i="47"/>
  <c r="N293" i="47"/>
  <c r="J293" i="47"/>
  <c r="M293" i="47"/>
  <c r="X293" i="47"/>
  <c r="H293" i="47"/>
  <c r="U292" i="47"/>
  <c r="AA292" i="47" s="1"/>
  <c r="V293" i="47"/>
  <c r="W293" i="47" s="1"/>
  <c r="Y293" i="47" s="1"/>
  <c r="S294" i="55"/>
  <c r="I295" i="55"/>
  <c r="F291" i="57"/>
  <c r="U302" i="46"/>
  <c r="AA302" i="46" s="1"/>
  <c r="H303" i="46"/>
  <c r="N303" i="46"/>
  <c r="R303" i="46" s="1"/>
  <c r="V303" i="46"/>
  <c r="W303" i="46" s="1"/>
  <c r="Y303" i="46" s="1"/>
  <c r="G303" i="46"/>
  <c r="J303" i="46"/>
  <c r="X303" i="46"/>
  <c r="K303" i="46"/>
  <c r="Z303" i="46"/>
  <c r="E303" i="46" s="1"/>
  <c r="A304" i="46"/>
  <c r="M303" i="46"/>
  <c r="Q303" i="46" s="1"/>
  <c r="R292" i="47"/>
  <c r="L295" i="54"/>
  <c r="F295" i="54" s="1"/>
  <c r="P295" i="54" s="1"/>
  <c r="AO301" i="46"/>
  <c r="AO289" i="55"/>
  <c r="AT289" i="55"/>
  <c r="AN290" i="55"/>
  <c r="AT290" i="58"/>
  <c r="AS300" i="46"/>
  <c r="Q291" i="57"/>
  <c r="A297" i="54"/>
  <c r="I296" i="54"/>
  <c r="J296" i="54" s="1"/>
  <c r="L296" i="54" s="1"/>
  <c r="M296" i="54"/>
  <c r="E296" i="54" s="1"/>
  <c r="K296" i="54"/>
  <c r="H295" i="54"/>
  <c r="N295" i="54" s="1"/>
  <c r="AY289" i="57"/>
  <c r="AO289" i="57"/>
  <c r="AC290" i="56"/>
  <c r="AR290" i="56" s="1"/>
  <c r="AK290" i="56"/>
  <c r="AY290" i="56" s="1"/>
  <c r="AD290" i="56"/>
  <c r="AM290" i="56" s="1"/>
  <c r="AE290" i="56"/>
  <c r="AF290" i="56"/>
  <c r="AG290" i="56"/>
  <c r="AN290" i="56" s="1"/>
  <c r="AH290" i="56"/>
  <c r="AJ290" i="56"/>
  <c r="AO290" i="56" s="1"/>
  <c r="AI290" i="56"/>
  <c r="AT290" i="56" s="1"/>
  <c r="F291" i="56"/>
  <c r="AN289" i="55"/>
  <c r="AM290" i="55"/>
  <c r="AN290" i="58"/>
  <c r="G292" i="56"/>
  <c r="U291" i="56"/>
  <c r="AA291" i="56" s="1"/>
  <c r="H292" i="56"/>
  <c r="J292" i="56"/>
  <c r="V292" i="56"/>
  <c r="W292" i="56" s="1"/>
  <c r="K292" i="56"/>
  <c r="A293" i="56"/>
  <c r="N292" i="56"/>
  <c r="M292" i="56"/>
  <c r="X292" i="56"/>
  <c r="Z292" i="56"/>
  <c r="E292" i="56" s="1"/>
  <c r="AG291" i="58"/>
  <c r="AS291" i="58" s="1"/>
  <c r="AI291" i="58"/>
  <c r="AC291" i="58"/>
  <c r="AK291" i="58"/>
  <c r="AH291" i="58"/>
  <c r="AJ291" i="58"/>
  <c r="AT291" i="58" s="1"/>
  <c r="AF291" i="58"/>
  <c r="AD291" i="58"/>
  <c r="AR291" i="58" s="1"/>
  <c r="AU291" i="58" s="1"/>
  <c r="AE291" i="58"/>
  <c r="K292" i="55"/>
  <c r="A293" i="55"/>
  <c r="N292" i="55"/>
  <c r="G292" i="55"/>
  <c r="J292" i="55"/>
  <c r="V292" i="55"/>
  <c r="W292" i="55" s="1"/>
  <c r="X292" i="55"/>
  <c r="H292" i="55"/>
  <c r="M292" i="55"/>
  <c r="U291" i="55"/>
  <c r="AA291" i="55" s="1"/>
  <c r="Z292" i="55"/>
  <c r="E292" i="55" s="1"/>
  <c r="S293" i="56"/>
  <c r="I294" i="56"/>
  <c r="F292" i="47"/>
  <c r="F291" i="55"/>
  <c r="M292" i="57"/>
  <c r="Q292" i="57" s="1"/>
  <c r="X292" i="57"/>
  <c r="Z292" i="57"/>
  <c r="E292" i="57" s="1"/>
  <c r="G292" i="57"/>
  <c r="U291" i="57"/>
  <c r="AA291" i="57" s="1"/>
  <c r="H292" i="57"/>
  <c r="V292" i="57"/>
  <c r="W292" i="57" s="1"/>
  <c r="Y292" i="57" s="1"/>
  <c r="K292" i="57"/>
  <c r="A293" i="57"/>
  <c r="N292" i="57"/>
  <c r="J292" i="57"/>
  <c r="D293" i="55"/>
  <c r="B294" i="55"/>
  <c r="R291" i="56"/>
  <c r="S295" i="58"/>
  <c r="I296" i="58"/>
  <c r="AY290" i="55"/>
  <c r="AM300" i="46"/>
  <c r="AP300" i="46" s="1"/>
  <c r="D296" i="56"/>
  <c r="B297" i="56"/>
  <c r="AF292" i="58"/>
  <c r="AH292" i="58"/>
  <c r="AN292" i="58" s="1"/>
  <c r="AJ292" i="58"/>
  <c r="AT292" i="58" s="1"/>
  <c r="AE292" i="58"/>
  <c r="AM292" i="58" s="1"/>
  <c r="AG292" i="58"/>
  <c r="AS292" i="58" s="1"/>
  <c r="AI292" i="58"/>
  <c r="AK292" i="58"/>
  <c r="AD292" i="58"/>
  <c r="AR292" i="58" s="1"/>
  <c r="AU292" i="58" s="1"/>
  <c r="AC292" i="58"/>
  <c r="AP289" i="55"/>
  <c r="AU301" i="46"/>
  <c r="AW301" i="46" s="1"/>
  <c r="F302" i="46"/>
  <c r="AC291" i="47"/>
  <c r="AK291" i="47"/>
  <c r="AD291" i="47"/>
  <c r="AR291" i="47" s="1"/>
  <c r="AF291" i="47"/>
  <c r="AH291" i="47"/>
  <c r="AJ291" i="47"/>
  <c r="AT291" i="47" s="1"/>
  <c r="AG291" i="47"/>
  <c r="AS291" i="47" s="1"/>
  <c r="AI291" i="47"/>
  <c r="AE291" i="47"/>
  <c r="R302" i="46"/>
  <c r="S295" i="47"/>
  <c r="I296" i="47"/>
  <c r="AU289" i="56"/>
  <c r="AW289" i="56" s="1"/>
  <c r="AN289" i="57"/>
  <c r="AP289" i="57" s="1"/>
  <c r="AW289" i="57" s="1"/>
  <c r="D293" i="54"/>
  <c r="B294" i="54"/>
  <c r="AN301" i="46"/>
  <c r="AM301" i="46"/>
  <c r="AP301" i="46" s="1"/>
  <c r="AU290" i="55"/>
  <c r="AR300" i="46"/>
  <c r="Y292" i="55" l="1"/>
  <c r="B295" i="54"/>
  <c r="D294" i="54"/>
  <c r="AD302" i="46"/>
  <c r="AM302" i="46" s="1"/>
  <c r="AP302" i="46" s="1"/>
  <c r="AH302" i="46"/>
  <c r="AK302" i="46"/>
  <c r="AC302" i="46"/>
  <c r="AE302" i="46"/>
  <c r="AF302" i="46"/>
  <c r="AG302" i="46"/>
  <c r="AN302" i="46" s="1"/>
  <c r="AI302" i="46"/>
  <c r="AJ302" i="46"/>
  <c r="AO302" i="46" s="1"/>
  <c r="R292" i="57"/>
  <c r="Q292" i="55"/>
  <c r="Y292" i="56"/>
  <c r="AP290" i="56"/>
  <c r="N294" i="47"/>
  <c r="Z294" i="47"/>
  <c r="E294" i="47" s="1"/>
  <c r="U293" i="47"/>
  <c r="AA293" i="47" s="1"/>
  <c r="H294" i="47"/>
  <c r="J294" i="47"/>
  <c r="V294" i="47"/>
  <c r="W294" i="47" s="1"/>
  <c r="M294" i="47"/>
  <c r="X294" i="47"/>
  <c r="K294" i="47"/>
  <c r="A295" i="47"/>
  <c r="G294" i="47"/>
  <c r="AU289" i="55"/>
  <c r="AW289" i="55" s="1"/>
  <c r="N294" i="58"/>
  <c r="K294" i="58"/>
  <c r="Z294" i="58"/>
  <c r="E294" i="58" s="1"/>
  <c r="A295" i="58"/>
  <c r="M294" i="58"/>
  <c r="J294" i="58"/>
  <c r="X294" i="58"/>
  <c r="V294" i="58"/>
  <c r="W294" i="58" s="1"/>
  <c r="Y294" i="58" s="1"/>
  <c r="U293" i="58"/>
  <c r="AA293" i="58" s="1"/>
  <c r="H294" i="58"/>
  <c r="G294" i="58"/>
  <c r="K293" i="57"/>
  <c r="A294" i="57"/>
  <c r="N293" i="57"/>
  <c r="R293" i="57" s="1"/>
  <c r="Z293" i="57"/>
  <c r="E293" i="57" s="1"/>
  <c r="G293" i="57"/>
  <c r="J293" i="57"/>
  <c r="M293" i="57"/>
  <c r="Q293" i="57" s="1"/>
  <c r="V293" i="57"/>
  <c r="W293" i="57" s="1"/>
  <c r="X293" i="57"/>
  <c r="U292" i="57"/>
  <c r="AA292" i="57" s="1"/>
  <c r="H293" i="57"/>
  <c r="AM291" i="58"/>
  <c r="AP291" i="58" s="1"/>
  <c r="AW291" i="58" s="1"/>
  <c r="AJ291" i="56"/>
  <c r="AC291" i="56"/>
  <c r="AR291" i="56" s="1"/>
  <c r="AK291" i="56"/>
  <c r="AY291" i="56" s="1"/>
  <c r="AD291" i="56"/>
  <c r="AE291" i="56"/>
  <c r="AF291" i="56"/>
  <c r="AG291" i="56"/>
  <c r="AN291" i="56" s="1"/>
  <c r="AI291" i="56"/>
  <c r="AT291" i="56" s="1"/>
  <c r="AH291" i="56"/>
  <c r="I297" i="54"/>
  <c r="J297" i="54" s="1"/>
  <c r="L297" i="54" s="1"/>
  <c r="H296" i="54"/>
  <c r="N296" i="54" s="1"/>
  <c r="K297" i="54"/>
  <c r="M297" i="54"/>
  <c r="E297" i="54" s="1"/>
  <c r="F297" i="54" s="1"/>
  <c r="P297" i="54" s="1"/>
  <c r="A298" i="54"/>
  <c r="AU290" i="57"/>
  <c r="F293" i="47"/>
  <c r="F292" i="56"/>
  <c r="AJ292" i="47"/>
  <c r="AT292" i="47" s="1"/>
  <c r="AC292" i="47"/>
  <c r="AK292" i="47"/>
  <c r="AE292" i="47"/>
  <c r="AM292" i="47" s="1"/>
  <c r="AG292" i="47"/>
  <c r="AS292" i="47" s="1"/>
  <c r="AI292" i="47"/>
  <c r="AH292" i="47"/>
  <c r="AF292" i="47"/>
  <c r="AD292" i="47"/>
  <c r="AU300" i="46"/>
  <c r="AW300" i="46" s="1"/>
  <c r="S296" i="47"/>
  <c r="I297" i="47"/>
  <c r="D294" i="55"/>
  <c r="B295" i="55"/>
  <c r="S294" i="56"/>
  <c r="I295" i="56"/>
  <c r="Q292" i="56"/>
  <c r="U303" i="46"/>
  <c r="AA303" i="46" s="1"/>
  <c r="H304" i="46"/>
  <c r="N304" i="46"/>
  <c r="R304" i="46" s="1"/>
  <c r="V304" i="46"/>
  <c r="W304" i="46" s="1"/>
  <c r="Y304" i="46" s="1"/>
  <c r="G304" i="46"/>
  <c r="J304" i="46"/>
  <c r="X304" i="46"/>
  <c r="K304" i="46"/>
  <c r="Z304" i="46"/>
  <c r="E304" i="46" s="1"/>
  <c r="A305" i="46"/>
  <c r="M304" i="46"/>
  <c r="Q304" i="46" s="1"/>
  <c r="Y293" i="58"/>
  <c r="F293" i="58" s="1"/>
  <c r="S296" i="58"/>
  <c r="I297" i="58"/>
  <c r="AG291" i="55"/>
  <c r="AI291" i="55"/>
  <c r="AJ291" i="55"/>
  <c r="AC291" i="55"/>
  <c r="AR291" i="55" s="1"/>
  <c r="AK291" i="55"/>
  <c r="AY291" i="55" s="1"/>
  <c r="AF291" i="55"/>
  <c r="AS291" i="55" s="1"/>
  <c r="AD291" i="55"/>
  <c r="AE291" i="55"/>
  <c r="AH291" i="55"/>
  <c r="AY290" i="57"/>
  <c r="AO290" i="57"/>
  <c r="D297" i="56"/>
  <c r="B298" i="56"/>
  <c r="Q293" i="47"/>
  <c r="D294" i="46"/>
  <c r="B295" i="46"/>
  <c r="AN291" i="47"/>
  <c r="AU291" i="47"/>
  <c r="R292" i="56"/>
  <c r="AO291" i="47"/>
  <c r="AY291" i="47"/>
  <c r="AO292" i="58"/>
  <c r="AP292" i="58" s="1"/>
  <c r="AW292" i="58" s="1"/>
  <c r="AY292" i="58"/>
  <c r="F292" i="55"/>
  <c r="R292" i="55"/>
  <c r="AY291" i="58"/>
  <c r="AO291" i="58"/>
  <c r="N293" i="56"/>
  <c r="G293" i="56"/>
  <c r="U292" i="56"/>
  <c r="AA292" i="56" s="1"/>
  <c r="H293" i="56"/>
  <c r="J293" i="56"/>
  <c r="V293" i="56"/>
  <c r="W293" i="56" s="1"/>
  <c r="M293" i="56"/>
  <c r="X293" i="56"/>
  <c r="A294" i="56"/>
  <c r="K293" i="56"/>
  <c r="Z293" i="56"/>
  <c r="E293" i="56" s="1"/>
  <c r="AS290" i="56"/>
  <c r="AU290" i="56" s="1"/>
  <c r="AW290" i="56" s="1"/>
  <c r="AH291" i="57"/>
  <c r="AN291" i="57" s="1"/>
  <c r="AJ291" i="57"/>
  <c r="AC291" i="57"/>
  <c r="AK291" i="57"/>
  <c r="AD291" i="57"/>
  <c r="AR291" i="57" s="1"/>
  <c r="AF291" i="57"/>
  <c r="AG291" i="57"/>
  <c r="AI291" i="57"/>
  <c r="AE291" i="57"/>
  <c r="AN291" i="58"/>
  <c r="F303" i="46"/>
  <c r="AM291" i="47"/>
  <c r="AP291" i="47" s="1"/>
  <c r="F292" i="57"/>
  <c r="J293" i="55"/>
  <c r="V293" i="55"/>
  <c r="W293" i="55" s="1"/>
  <c r="Y293" i="55" s="1"/>
  <c r="M293" i="55"/>
  <c r="X293" i="55"/>
  <c r="N293" i="55"/>
  <c r="A294" i="55"/>
  <c r="G293" i="55"/>
  <c r="H293" i="55"/>
  <c r="K293" i="55"/>
  <c r="U292" i="55"/>
  <c r="AA292" i="55" s="1"/>
  <c r="Z293" i="55"/>
  <c r="E293" i="55" s="1"/>
  <c r="F293" i="55" s="1"/>
  <c r="AP290" i="55"/>
  <c r="AW290" i="55" s="1"/>
  <c r="F296" i="54"/>
  <c r="P296" i="54" s="1"/>
  <c r="S295" i="55"/>
  <c r="I296" i="55"/>
  <c r="R293" i="47"/>
  <c r="I295" i="57"/>
  <c r="S294" i="57"/>
  <c r="AP290" i="58"/>
  <c r="AW290" i="58" s="1"/>
  <c r="AN290" i="57"/>
  <c r="AP290" i="57" s="1"/>
  <c r="AE293" i="58" l="1"/>
  <c r="AI293" i="58"/>
  <c r="AJ293" i="58"/>
  <c r="AT293" i="58" s="1"/>
  <c r="AK293" i="58"/>
  <c r="AC293" i="58"/>
  <c r="AD293" i="58"/>
  <c r="AR293" i="58" s="1"/>
  <c r="AH293" i="58"/>
  <c r="AN293" i="58" s="1"/>
  <c r="AF293" i="58"/>
  <c r="AG293" i="58"/>
  <c r="I297" i="55"/>
  <c r="S296" i="55"/>
  <c r="Q293" i="55"/>
  <c r="AM291" i="57"/>
  <c r="AP291" i="57" s="1"/>
  <c r="AF292" i="55"/>
  <c r="AS292" i="55" s="1"/>
  <c r="AH292" i="55"/>
  <c r="AI292" i="55"/>
  <c r="AT292" i="55" s="1"/>
  <c r="AJ292" i="55"/>
  <c r="AE292" i="55"/>
  <c r="AC292" i="55"/>
  <c r="AD292" i="55"/>
  <c r="AM292" i="55" s="1"/>
  <c r="AG292" i="55"/>
  <c r="AK292" i="55"/>
  <c r="S295" i="57"/>
  <c r="I296" i="57"/>
  <c r="AS291" i="57"/>
  <c r="AU291" i="57" s="1"/>
  <c r="AW291" i="57" s="1"/>
  <c r="AM291" i="55"/>
  <c r="D295" i="55"/>
  <c r="B296" i="55"/>
  <c r="AO291" i="56"/>
  <c r="R294" i="58"/>
  <c r="AG292" i="57"/>
  <c r="AI292" i="57"/>
  <c r="AJ292" i="57"/>
  <c r="AT292" i="57" s="1"/>
  <c r="AC292" i="57"/>
  <c r="AK292" i="57"/>
  <c r="AF292" i="57"/>
  <c r="AH292" i="57"/>
  <c r="AN292" i="57" s="1"/>
  <c r="AD292" i="57"/>
  <c r="AR292" i="57" s="1"/>
  <c r="AE292" i="57"/>
  <c r="R293" i="56"/>
  <c r="D298" i="56"/>
  <c r="B299" i="56"/>
  <c r="K294" i="55"/>
  <c r="A295" i="55"/>
  <c r="M294" i="55"/>
  <c r="Q294" i="55" s="1"/>
  <c r="X294" i="55"/>
  <c r="N294" i="55"/>
  <c r="U293" i="55"/>
  <c r="AA293" i="55" s="1"/>
  <c r="H294" i="55"/>
  <c r="G294" i="55"/>
  <c r="J294" i="55"/>
  <c r="V294" i="55"/>
  <c r="W294" i="55" s="1"/>
  <c r="Y294" i="55" s="1"/>
  <c r="Z294" i="55"/>
  <c r="E294" i="55" s="1"/>
  <c r="F294" i="55" s="1"/>
  <c r="AD303" i="46"/>
  <c r="AM303" i="46" s="1"/>
  <c r="AH303" i="46"/>
  <c r="AC303" i="46"/>
  <c r="AE303" i="46"/>
  <c r="AF303" i="46"/>
  <c r="AG303" i="46"/>
  <c r="AN303" i="46" s="1"/>
  <c r="AI303" i="46"/>
  <c r="AJ303" i="46"/>
  <c r="AO303" i="46" s="1"/>
  <c r="AK303" i="46"/>
  <c r="AY303" i="46" s="1"/>
  <c r="AY291" i="57"/>
  <c r="AO291" i="57"/>
  <c r="U304" i="46"/>
  <c r="AA304" i="46" s="1"/>
  <c r="H305" i="46"/>
  <c r="N305" i="46"/>
  <c r="R305" i="46" s="1"/>
  <c r="G305" i="46"/>
  <c r="J305" i="46"/>
  <c r="X305" i="46"/>
  <c r="K305" i="46"/>
  <c r="Z305" i="46"/>
  <c r="E305" i="46" s="1"/>
  <c r="A306" i="46"/>
  <c r="M305" i="46"/>
  <c r="V305" i="46"/>
  <c r="W305" i="46" s="1"/>
  <c r="Y305" i="46" s="1"/>
  <c r="AY292" i="47"/>
  <c r="AO292" i="47"/>
  <c r="M298" i="54"/>
  <c r="E298" i="54" s="1"/>
  <c r="A299" i="54"/>
  <c r="H297" i="54"/>
  <c r="N297" i="54" s="1"/>
  <c r="K298" i="54"/>
  <c r="I298" i="54"/>
  <c r="J298" i="54" s="1"/>
  <c r="L298" i="54" s="1"/>
  <c r="AS291" i="56"/>
  <c r="J294" i="57"/>
  <c r="V294" i="57"/>
  <c r="W294" i="57" s="1"/>
  <c r="M294" i="57"/>
  <c r="X294" i="57"/>
  <c r="N294" i="57"/>
  <c r="Z294" i="57"/>
  <c r="E294" i="57" s="1"/>
  <c r="K294" i="57"/>
  <c r="A295" i="57"/>
  <c r="G294" i="57"/>
  <c r="H294" i="57"/>
  <c r="U293" i="57"/>
  <c r="AA293" i="57" s="1"/>
  <c r="M295" i="47"/>
  <c r="X295" i="47"/>
  <c r="G295" i="47"/>
  <c r="K295" i="47"/>
  <c r="A296" i="47"/>
  <c r="N295" i="47"/>
  <c r="R295" i="47" s="1"/>
  <c r="U294" i="47"/>
  <c r="AA294" i="47" s="1"/>
  <c r="J295" i="47"/>
  <c r="Z295" i="47"/>
  <c r="E295" i="47" s="1"/>
  <c r="F295" i="47" s="1"/>
  <c r="V295" i="47"/>
  <c r="W295" i="47" s="1"/>
  <c r="Y295" i="47" s="1"/>
  <c r="H295" i="47"/>
  <c r="F294" i="47"/>
  <c r="D295" i="54"/>
  <c r="B296" i="54"/>
  <c r="M294" i="56"/>
  <c r="X294" i="56"/>
  <c r="N294" i="56"/>
  <c r="G294" i="56"/>
  <c r="U293" i="56"/>
  <c r="AA293" i="56" s="1"/>
  <c r="H294" i="56"/>
  <c r="K294" i="56"/>
  <c r="A295" i="56"/>
  <c r="J294" i="56"/>
  <c r="V294" i="56"/>
  <c r="W294" i="56" s="1"/>
  <c r="Y294" i="56" s="1"/>
  <c r="Z294" i="56"/>
  <c r="E294" i="56" s="1"/>
  <c r="F294" i="56" s="1"/>
  <c r="I298" i="47"/>
  <c r="S297" i="47"/>
  <c r="AT302" i="46"/>
  <c r="Q293" i="56"/>
  <c r="AW291" i="47"/>
  <c r="AO291" i="55"/>
  <c r="F304" i="46"/>
  <c r="Q294" i="58"/>
  <c r="R294" i="47"/>
  <c r="AS302" i="46"/>
  <c r="F293" i="57"/>
  <c r="R293" i="55"/>
  <c r="AT291" i="57"/>
  <c r="Y293" i="56"/>
  <c r="F293" i="56" s="1"/>
  <c r="AT291" i="55"/>
  <c r="AU291" i="55" s="1"/>
  <c r="AR292" i="47"/>
  <c r="AU292" i="47" s="1"/>
  <c r="AM291" i="56"/>
  <c r="Y293" i="57"/>
  <c r="U294" i="58"/>
  <c r="AA294" i="58" s="1"/>
  <c r="H295" i="58"/>
  <c r="M295" i="58"/>
  <c r="X295" i="58"/>
  <c r="N295" i="58"/>
  <c r="G295" i="58"/>
  <c r="V295" i="58"/>
  <c r="W295" i="58" s="1"/>
  <c r="K295" i="58"/>
  <c r="Z295" i="58"/>
  <c r="E295" i="58" s="1"/>
  <c r="A296" i="58"/>
  <c r="J295" i="58"/>
  <c r="AI293" i="47"/>
  <c r="AJ293" i="47"/>
  <c r="AT293" i="47" s="1"/>
  <c r="AD293" i="47"/>
  <c r="AF293" i="47"/>
  <c r="AH293" i="47"/>
  <c r="AK293" i="47"/>
  <c r="AG293" i="47"/>
  <c r="AS293" i="47" s="1"/>
  <c r="AC293" i="47"/>
  <c r="AE293" i="47"/>
  <c r="AW290" i="57"/>
  <c r="D295" i="46"/>
  <c r="B296" i="46"/>
  <c r="AN291" i="55"/>
  <c r="S295" i="56"/>
  <c r="I296" i="56"/>
  <c r="AI292" i="56"/>
  <c r="AT292" i="56" s="1"/>
  <c r="AJ292" i="56"/>
  <c r="AC292" i="56"/>
  <c r="AR292" i="56" s="1"/>
  <c r="AK292" i="56"/>
  <c r="AD292" i="56"/>
  <c r="AE292" i="56"/>
  <c r="AF292" i="56"/>
  <c r="AH292" i="56"/>
  <c r="AG292" i="56"/>
  <c r="AN292" i="56" s="1"/>
  <c r="F294" i="58"/>
  <c r="Q294" i="47"/>
  <c r="AR302" i="46"/>
  <c r="AE293" i="55"/>
  <c r="AG293" i="55"/>
  <c r="AH293" i="55"/>
  <c r="AI293" i="55"/>
  <c r="AT293" i="55" s="1"/>
  <c r="AD293" i="55"/>
  <c r="AM293" i="55" s="1"/>
  <c r="AC293" i="55"/>
  <c r="AF293" i="55"/>
  <c r="AS293" i="55" s="1"/>
  <c r="AJ293" i="55"/>
  <c r="AO293" i="55" s="1"/>
  <c r="AK293" i="55"/>
  <c r="I298" i="58"/>
  <c r="S297" i="58"/>
  <c r="AN292" i="47"/>
  <c r="AP292" i="47" s="1"/>
  <c r="AU291" i="56"/>
  <c r="Y294" i="47"/>
  <c r="AY302" i="46"/>
  <c r="AH293" i="56" l="1"/>
  <c r="AI293" i="56"/>
  <c r="AJ293" i="56"/>
  <c r="AC293" i="56"/>
  <c r="AK293" i="56"/>
  <c r="AD293" i="56"/>
  <c r="AE293" i="56"/>
  <c r="AG293" i="56"/>
  <c r="AN293" i="56" s="1"/>
  <c r="AF293" i="56"/>
  <c r="AS293" i="56" s="1"/>
  <c r="B297" i="54"/>
  <c r="D296" i="54"/>
  <c r="K296" i="47"/>
  <c r="Z296" i="47"/>
  <c r="E296" i="47" s="1"/>
  <c r="U295" i="47"/>
  <c r="AA295" i="47" s="1"/>
  <c r="H296" i="47"/>
  <c r="J296" i="47"/>
  <c r="V296" i="47"/>
  <c r="W296" i="47" s="1"/>
  <c r="X296" i="47"/>
  <c r="G296" i="47"/>
  <c r="M296" i="47"/>
  <c r="Q296" i="47" s="1"/>
  <c r="A297" i="47"/>
  <c r="N296" i="47"/>
  <c r="R296" i="47" s="1"/>
  <c r="AS292" i="56"/>
  <c r="AO293" i="47"/>
  <c r="AY293" i="47"/>
  <c r="Q305" i="46"/>
  <c r="AN292" i="55"/>
  <c r="AN293" i="55"/>
  <c r="AP293" i="55" s="1"/>
  <c r="AN293" i="47"/>
  <c r="U305" i="46"/>
  <c r="AA305" i="46" s="1"/>
  <c r="H306" i="46"/>
  <c r="N306" i="46"/>
  <c r="R306" i="46" s="1"/>
  <c r="K306" i="46"/>
  <c r="Z306" i="46"/>
  <c r="E306" i="46" s="1"/>
  <c r="A307" i="46"/>
  <c r="M306" i="46"/>
  <c r="Q306" i="46" s="1"/>
  <c r="V306" i="46"/>
  <c r="W306" i="46" s="1"/>
  <c r="Y306" i="46" s="1"/>
  <c r="G306" i="46"/>
  <c r="X306" i="46"/>
  <c r="J306" i="46"/>
  <c r="AS303" i="46"/>
  <c r="AO292" i="57"/>
  <c r="AY292" i="57"/>
  <c r="AP292" i="55"/>
  <c r="AW291" i="56"/>
  <c r="K295" i="56"/>
  <c r="A296" i="56"/>
  <c r="M295" i="56"/>
  <c r="X295" i="56"/>
  <c r="N295" i="56"/>
  <c r="G295" i="56"/>
  <c r="U294" i="56"/>
  <c r="AA294" i="56" s="1"/>
  <c r="H295" i="56"/>
  <c r="J295" i="56"/>
  <c r="V295" i="56"/>
  <c r="W295" i="56" s="1"/>
  <c r="Y295" i="56" s="1"/>
  <c r="Z295" i="56"/>
  <c r="E295" i="56" s="1"/>
  <c r="F295" i="56" s="1"/>
  <c r="U294" i="55"/>
  <c r="AA294" i="55" s="1"/>
  <c r="H295" i="55"/>
  <c r="J295" i="55"/>
  <c r="V295" i="55"/>
  <c r="W295" i="55" s="1"/>
  <c r="Y295" i="55" s="1"/>
  <c r="K295" i="55"/>
  <c r="A296" i="55"/>
  <c r="M295" i="55"/>
  <c r="X295" i="55"/>
  <c r="G295" i="55"/>
  <c r="N295" i="55"/>
  <c r="R295" i="55" s="1"/>
  <c r="Z295" i="55"/>
  <c r="E295" i="55" s="1"/>
  <c r="D296" i="55"/>
  <c r="B297" i="55"/>
  <c r="S298" i="58"/>
  <c r="I299" i="58"/>
  <c r="AY293" i="55"/>
  <c r="AM292" i="56"/>
  <c r="AP292" i="56" s="1"/>
  <c r="D296" i="46"/>
  <c r="B297" i="46"/>
  <c r="Y295" i="58"/>
  <c r="AP291" i="56"/>
  <c r="S298" i="47"/>
  <c r="I299" i="47"/>
  <c r="R294" i="57"/>
  <c r="F305" i="46"/>
  <c r="D299" i="56"/>
  <c r="B300" i="56"/>
  <c r="AP291" i="55"/>
  <c r="AW291" i="55" s="1"/>
  <c r="AR292" i="55"/>
  <c r="AU292" i="55" s="1"/>
  <c r="AY293" i="58"/>
  <c r="AO293" i="58"/>
  <c r="I297" i="56"/>
  <c r="S296" i="56"/>
  <c r="K295" i="57"/>
  <c r="A296" i="57"/>
  <c r="M295" i="57"/>
  <c r="X295" i="57"/>
  <c r="N295" i="57"/>
  <c r="G295" i="57"/>
  <c r="U294" i="57"/>
  <c r="AA294" i="57" s="1"/>
  <c r="H295" i="57"/>
  <c r="J295" i="57"/>
  <c r="V295" i="57"/>
  <c r="W295" i="57" s="1"/>
  <c r="Y295" i="57" s="1"/>
  <c r="Z295" i="57"/>
  <c r="E295" i="57" s="1"/>
  <c r="AT303" i="46"/>
  <c r="F295" i="58"/>
  <c r="AF293" i="57"/>
  <c r="AH293" i="57"/>
  <c r="AI293" i="57"/>
  <c r="AJ293" i="57"/>
  <c r="AT293" i="57" s="1"/>
  <c r="AD293" i="57"/>
  <c r="AR293" i="57" s="1"/>
  <c r="AU293" i="57" s="1"/>
  <c r="AE293" i="57"/>
  <c r="AG293" i="57"/>
  <c r="AS293" i="57" s="1"/>
  <c r="AC293" i="57"/>
  <c r="AK293" i="57"/>
  <c r="AH294" i="47"/>
  <c r="AI294" i="47"/>
  <c r="AC294" i="47"/>
  <c r="AK294" i="47"/>
  <c r="AE294" i="47"/>
  <c r="AM294" i="47" s="1"/>
  <c r="AG294" i="47"/>
  <c r="AS294" i="47" s="1"/>
  <c r="AJ294" i="47"/>
  <c r="AD294" i="47"/>
  <c r="AF294" i="47"/>
  <c r="AU302" i="46"/>
  <c r="AW302" i="46" s="1"/>
  <c r="AY292" i="56"/>
  <c r="AR293" i="47"/>
  <c r="AU293" i="47" s="1"/>
  <c r="AW292" i="47"/>
  <c r="AG294" i="56"/>
  <c r="AH294" i="56"/>
  <c r="AI294" i="56"/>
  <c r="AT294" i="56" s="1"/>
  <c r="AJ294" i="56"/>
  <c r="AC294" i="56"/>
  <c r="AK294" i="56"/>
  <c r="AY294" i="56" s="1"/>
  <c r="AD294" i="56"/>
  <c r="AM294" i="56" s="1"/>
  <c r="AF294" i="56"/>
  <c r="AS294" i="56" s="1"/>
  <c r="AE294" i="56"/>
  <c r="R294" i="56"/>
  <c r="AG295" i="47"/>
  <c r="AJ295" i="47"/>
  <c r="AD295" i="47"/>
  <c r="AR295" i="47" s="1"/>
  <c r="AF295" i="47"/>
  <c r="AH295" i="47"/>
  <c r="AN295" i="47" s="1"/>
  <c r="AI295" i="47"/>
  <c r="AK295" i="47"/>
  <c r="AE295" i="47"/>
  <c r="AC295" i="47"/>
  <c r="Q295" i="47"/>
  <c r="A300" i="54"/>
  <c r="I299" i="54"/>
  <c r="J299" i="54" s="1"/>
  <c r="L299" i="54" s="1"/>
  <c r="H298" i="54"/>
  <c r="N298" i="54" s="1"/>
  <c r="K299" i="54"/>
  <c r="M299" i="54"/>
  <c r="E299" i="54" s="1"/>
  <c r="AR303" i="46"/>
  <c r="AU303" i="46" s="1"/>
  <c r="AD294" i="55"/>
  <c r="AF294" i="55"/>
  <c r="AG294" i="55"/>
  <c r="AH294" i="55"/>
  <c r="AC294" i="55"/>
  <c r="AR294" i="55" s="1"/>
  <c r="AK294" i="55"/>
  <c r="AE294" i="55"/>
  <c r="AI294" i="55"/>
  <c r="AT294" i="55" s="1"/>
  <c r="AJ294" i="55"/>
  <c r="AU292" i="56"/>
  <c r="R295" i="58"/>
  <c r="AD304" i="46"/>
  <c r="AM304" i="46" s="1"/>
  <c r="AH304" i="46"/>
  <c r="AF304" i="46"/>
  <c r="AS304" i="46" s="1"/>
  <c r="AG304" i="46"/>
  <c r="AI304" i="46"/>
  <c r="AT304" i="46" s="1"/>
  <c r="AJ304" i="46"/>
  <c r="AO304" i="46" s="1"/>
  <c r="AK304" i="46"/>
  <c r="AC304" i="46"/>
  <c r="AE304" i="46"/>
  <c r="Q294" i="57"/>
  <c r="F298" i="54"/>
  <c r="P298" i="54" s="1"/>
  <c r="R294" i="55"/>
  <c r="AO292" i="55"/>
  <c r="S297" i="55"/>
  <c r="I298" i="55"/>
  <c r="Q295" i="58"/>
  <c r="G296" i="58"/>
  <c r="K296" i="58"/>
  <c r="A297" i="58"/>
  <c r="U295" i="58"/>
  <c r="AA295" i="58" s="1"/>
  <c r="H296" i="58"/>
  <c r="V296" i="58"/>
  <c r="W296" i="58" s="1"/>
  <c r="X296" i="58"/>
  <c r="N296" i="58"/>
  <c r="Z296" i="58"/>
  <c r="E296" i="58" s="1"/>
  <c r="M296" i="58"/>
  <c r="Q296" i="58" s="1"/>
  <c r="J296" i="58"/>
  <c r="AY292" i="55"/>
  <c r="AR293" i="55"/>
  <c r="AU293" i="55" s="1"/>
  <c r="AD294" i="58"/>
  <c r="AH294" i="58"/>
  <c r="AK294" i="58"/>
  <c r="AC294" i="58"/>
  <c r="AE294" i="58"/>
  <c r="AM294" i="58" s="1"/>
  <c r="AF294" i="58"/>
  <c r="AJ294" i="58"/>
  <c r="AT294" i="58" s="1"/>
  <c r="AG294" i="58"/>
  <c r="AI294" i="58"/>
  <c r="AO292" i="56"/>
  <c r="AM293" i="47"/>
  <c r="Q294" i="56"/>
  <c r="Y294" i="57"/>
  <c r="F294" i="57" s="1"/>
  <c r="AP303" i="46"/>
  <c r="AM292" i="57"/>
  <c r="AP292" i="57" s="1"/>
  <c r="AS292" i="57"/>
  <c r="AU292" i="57" s="1"/>
  <c r="AW292" i="57" s="1"/>
  <c r="S296" i="57"/>
  <c r="I297" i="57"/>
  <c r="AS293" i="58"/>
  <c r="AU293" i="58" s="1"/>
  <c r="AW293" i="58" s="1"/>
  <c r="AM293" i="58"/>
  <c r="AP293" i="58" s="1"/>
  <c r="AE294" i="57" l="1"/>
  <c r="AG294" i="57"/>
  <c r="AH294" i="57"/>
  <c r="AN294" i="57" s="1"/>
  <c r="AI294" i="57"/>
  <c r="AK294" i="57"/>
  <c r="AD294" i="57"/>
  <c r="AR294" i="57" s="1"/>
  <c r="AF294" i="57"/>
  <c r="AJ294" i="57"/>
  <c r="AT294" i="57" s="1"/>
  <c r="AC294" i="57"/>
  <c r="D297" i="46"/>
  <c r="B298" i="46"/>
  <c r="AP293" i="47"/>
  <c r="AW293" i="47" s="1"/>
  <c r="AO294" i="58"/>
  <c r="AY294" i="58"/>
  <c r="H299" i="54"/>
  <c r="N299" i="54" s="1"/>
  <c r="K300" i="54"/>
  <c r="M300" i="54"/>
  <c r="E300" i="54" s="1"/>
  <c r="I300" i="54"/>
  <c r="J300" i="54" s="1"/>
  <c r="L300" i="54" s="1"/>
  <c r="A301" i="54"/>
  <c r="AR294" i="56"/>
  <c r="AU294" i="56" s="1"/>
  <c r="AW294" i="56" s="1"/>
  <c r="AD305" i="46"/>
  <c r="AH305" i="46"/>
  <c r="AI305" i="46"/>
  <c r="AT305" i="46" s="1"/>
  <c r="AJ305" i="46"/>
  <c r="AK305" i="46"/>
  <c r="AC305" i="46"/>
  <c r="AR305" i="46" s="1"/>
  <c r="AE305" i="46"/>
  <c r="AF305" i="46"/>
  <c r="AS305" i="46" s="1"/>
  <c r="AG305" i="46"/>
  <c r="U306" i="46"/>
  <c r="AA306" i="46" s="1"/>
  <c r="H307" i="46"/>
  <c r="N307" i="46"/>
  <c r="V307" i="46"/>
  <c r="W307" i="46" s="1"/>
  <c r="G307" i="46"/>
  <c r="J307" i="46"/>
  <c r="X307" i="46"/>
  <c r="K307" i="46"/>
  <c r="Z307" i="46"/>
  <c r="E307" i="46" s="1"/>
  <c r="A308" i="46"/>
  <c r="M307" i="46"/>
  <c r="I298" i="57"/>
  <c r="S297" i="57"/>
  <c r="AN294" i="58"/>
  <c r="AP294" i="58" s="1"/>
  <c r="S298" i="55"/>
  <c r="I299" i="55"/>
  <c r="AY304" i="46"/>
  <c r="AW292" i="56"/>
  <c r="AS294" i="55"/>
  <c r="AT295" i="47"/>
  <c r="AO294" i="56"/>
  <c r="AN294" i="47"/>
  <c r="AN293" i="57"/>
  <c r="I298" i="56"/>
  <c r="S297" i="56"/>
  <c r="R295" i="56"/>
  <c r="F306" i="46"/>
  <c r="AR293" i="56"/>
  <c r="U295" i="57"/>
  <c r="AA295" i="57" s="1"/>
  <c r="H296" i="57"/>
  <c r="J296" i="57"/>
  <c r="V296" i="57"/>
  <c r="W296" i="57" s="1"/>
  <c r="K296" i="57"/>
  <c r="A297" i="57"/>
  <c r="M296" i="57"/>
  <c r="X296" i="57"/>
  <c r="G296" i="57"/>
  <c r="N296" i="57"/>
  <c r="Z296" i="57"/>
  <c r="E296" i="57" s="1"/>
  <c r="R296" i="58"/>
  <c r="AR304" i="46"/>
  <c r="AU304" i="46" s="1"/>
  <c r="AN294" i="55"/>
  <c r="AY293" i="56"/>
  <c r="AR294" i="58"/>
  <c r="Y296" i="58"/>
  <c r="F296" i="58" s="1"/>
  <c r="AO294" i="55"/>
  <c r="AM294" i="55"/>
  <c r="AP294" i="55" s="1"/>
  <c r="AS295" i="47"/>
  <c r="AU295" i="47" s="1"/>
  <c r="AR294" i="47"/>
  <c r="AO293" i="57"/>
  <c r="AY293" i="57"/>
  <c r="S299" i="47"/>
  <c r="I300" i="47"/>
  <c r="S299" i="58"/>
  <c r="I300" i="58"/>
  <c r="B298" i="54"/>
  <c r="D297" i="54"/>
  <c r="AO293" i="56"/>
  <c r="AU294" i="55"/>
  <c r="N297" i="47"/>
  <c r="R297" i="47" s="1"/>
  <c r="G297" i="47"/>
  <c r="V297" i="47"/>
  <c r="W297" i="47" s="1"/>
  <c r="Y297" i="47" s="1"/>
  <c r="A298" i="47"/>
  <c r="H297" i="47"/>
  <c r="X297" i="47"/>
  <c r="K297" i="47"/>
  <c r="U296" i="47"/>
  <c r="AA296" i="47" s="1"/>
  <c r="Z297" i="47"/>
  <c r="E297" i="47" s="1"/>
  <c r="F297" i="47" s="1"/>
  <c r="J297" i="47"/>
  <c r="M297" i="47"/>
  <c r="Q297" i="47" s="1"/>
  <c r="AM295" i="47"/>
  <c r="AT294" i="47"/>
  <c r="AC295" i="58"/>
  <c r="AK295" i="58"/>
  <c r="AG295" i="58"/>
  <c r="AD295" i="58"/>
  <c r="AR295" i="58" s="1"/>
  <c r="AE295" i="58"/>
  <c r="AF295" i="58"/>
  <c r="AH295" i="58"/>
  <c r="AI295" i="58"/>
  <c r="AJ295" i="58"/>
  <c r="R295" i="57"/>
  <c r="Q295" i="55"/>
  <c r="AF295" i="56"/>
  <c r="AS295" i="56" s="1"/>
  <c r="AG295" i="56"/>
  <c r="AH295" i="56"/>
  <c r="AI295" i="56"/>
  <c r="AJ295" i="56"/>
  <c r="AO295" i="56" s="1"/>
  <c r="AC295" i="56"/>
  <c r="AK295" i="56"/>
  <c r="AE295" i="56"/>
  <c r="AD295" i="56"/>
  <c r="AM295" i="56" s="1"/>
  <c r="Q295" i="56"/>
  <c r="Y296" i="47"/>
  <c r="F296" i="47" s="1"/>
  <c r="AT293" i="56"/>
  <c r="F295" i="55"/>
  <c r="AM293" i="56"/>
  <c r="AP293" i="56" s="1"/>
  <c r="AS294" i="58"/>
  <c r="AW293" i="55"/>
  <c r="AW303" i="46"/>
  <c r="AN304" i="46"/>
  <c r="AP304" i="46" s="1"/>
  <c r="F299" i="54"/>
  <c r="P299" i="54" s="1"/>
  <c r="AO295" i="47"/>
  <c r="AY295" i="47"/>
  <c r="AN294" i="56"/>
  <c r="AW292" i="55"/>
  <c r="G296" i="55"/>
  <c r="J296" i="55"/>
  <c r="V296" i="55"/>
  <c r="W296" i="55" s="1"/>
  <c r="K296" i="55"/>
  <c r="A297" i="55"/>
  <c r="H296" i="55"/>
  <c r="M296" i="55"/>
  <c r="N296" i="55"/>
  <c r="R296" i="55" s="1"/>
  <c r="X296" i="55"/>
  <c r="U295" i="55"/>
  <c r="AA295" i="55" s="1"/>
  <c r="Z296" i="55"/>
  <c r="E296" i="55" s="1"/>
  <c r="J296" i="56"/>
  <c r="V296" i="56"/>
  <c r="W296" i="56" s="1"/>
  <c r="K296" i="56"/>
  <c r="A297" i="56"/>
  <c r="M296" i="56"/>
  <c r="Q296" i="56" s="1"/>
  <c r="X296" i="56"/>
  <c r="N296" i="56"/>
  <c r="R296" i="56" s="1"/>
  <c r="G296" i="56"/>
  <c r="U295" i="56"/>
  <c r="AA295" i="56" s="1"/>
  <c r="H296" i="56"/>
  <c r="Z296" i="56"/>
  <c r="E296" i="56" s="1"/>
  <c r="AP294" i="56"/>
  <c r="AY294" i="47"/>
  <c r="AO294" i="47"/>
  <c r="D300" i="56"/>
  <c r="B301" i="56"/>
  <c r="J297" i="58"/>
  <c r="V297" i="58"/>
  <c r="W297" i="58" s="1"/>
  <c r="M297" i="58"/>
  <c r="N297" i="58"/>
  <c r="R297" i="58" s="1"/>
  <c r="Z297" i="58"/>
  <c r="E297" i="58" s="1"/>
  <c r="U296" i="58"/>
  <c r="AA296" i="58" s="1"/>
  <c r="A298" i="58"/>
  <c r="G297" i="58"/>
  <c r="K297" i="58"/>
  <c r="X297" i="58"/>
  <c r="H297" i="58"/>
  <c r="AY294" i="55"/>
  <c r="AP294" i="47"/>
  <c r="AM293" i="57"/>
  <c r="F295" i="57"/>
  <c r="Q295" i="57"/>
  <c r="B298" i="55"/>
  <c r="D297" i="55"/>
  <c r="AF296" i="58" l="1"/>
  <c r="AD296" i="58"/>
  <c r="AE296" i="58"/>
  <c r="AM296" i="58" s="1"/>
  <c r="AG296" i="58"/>
  <c r="AH296" i="58"/>
  <c r="AN296" i="58" s="1"/>
  <c r="AI296" i="58"/>
  <c r="AC296" i="58"/>
  <c r="AJ296" i="58"/>
  <c r="AK296" i="58"/>
  <c r="AI296" i="47"/>
  <c r="AC296" i="47"/>
  <c r="AK296" i="47"/>
  <c r="AE296" i="47"/>
  <c r="AM296" i="47" s="1"/>
  <c r="AF296" i="47"/>
  <c r="AJ296" i="47"/>
  <c r="AT296" i="47" s="1"/>
  <c r="AD296" i="47"/>
  <c r="AR296" i="47" s="1"/>
  <c r="AG296" i="47"/>
  <c r="AH296" i="47"/>
  <c r="AN296" i="47" s="1"/>
  <c r="S300" i="58"/>
  <c r="I301" i="58"/>
  <c r="F307" i="46"/>
  <c r="AP293" i="57"/>
  <c r="AW293" i="57" s="1"/>
  <c r="AN295" i="56"/>
  <c r="AM295" i="58"/>
  <c r="Y296" i="57"/>
  <c r="S298" i="56"/>
  <c r="I299" i="56"/>
  <c r="S299" i="55"/>
  <c r="I300" i="55"/>
  <c r="AN305" i="46"/>
  <c r="AM305" i="46"/>
  <c r="G298" i="58"/>
  <c r="H298" i="58"/>
  <c r="V298" i="58"/>
  <c r="W298" i="58" s="1"/>
  <c r="J298" i="58"/>
  <c r="K298" i="58"/>
  <c r="X298" i="58"/>
  <c r="M298" i="58"/>
  <c r="Q298" i="58" s="1"/>
  <c r="A299" i="58"/>
  <c r="U297" i="58"/>
  <c r="AA297" i="58" s="1"/>
  <c r="N298" i="58"/>
  <c r="R298" i="58" s="1"/>
  <c r="Z298" i="58"/>
  <c r="E298" i="58" s="1"/>
  <c r="Q297" i="58"/>
  <c r="AC295" i="55"/>
  <c r="AR295" i="55" s="1"/>
  <c r="AU295" i="55" s="1"/>
  <c r="AK295" i="55"/>
  <c r="AE295" i="55"/>
  <c r="AF295" i="55"/>
  <c r="AS295" i="55" s="1"/>
  <c r="AG295" i="55"/>
  <c r="AJ295" i="55"/>
  <c r="AO295" i="55" s="1"/>
  <c r="AD295" i="55"/>
  <c r="AH295" i="55"/>
  <c r="AI295" i="55"/>
  <c r="AT295" i="55" s="1"/>
  <c r="AY295" i="56"/>
  <c r="AO295" i="58"/>
  <c r="AY295" i="58"/>
  <c r="AW294" i="55"/>
  <c r="AU305" i="46"/>
  <c r="D298" i="46"/>
  <c r="B299" i="46"/>
  <c r="AD295" i="57"/>
  <c r="AR295" i="57" s="1"/>
  <c r="AU295" i="57" s="1"/>
  <c r="AF295" i="57"/>
  <c r="AG295" i="57"/>
  <c r="AS295" i="57" s="1"/>
  <c r="AH295" i="57"/>
  <c r="AC295" i="57"/>
  <c r="AE295" i="57"/>
  <c r="AK295" i="57"/>
  <c r="AI295" i="57"/>
  <c r="AJ295" i="57"/>
  <c r="AT295" i="57" s="1"/>
  <c r="AP295" i="56"/>
  <c r="F296" i="57"/>
  <c r="Q296" i="55"/>
  <c r="AY294" i="57"/>
  <c r="AO294" i="57"/>
  <c r="Y297" i="58"/>
  <c r="F297" i="58" s="1"/>
  <c r="Y296" i="56"/>
  <c r="F296" i="56" s="1"/>
  <c r="U296" i="55"/>
  <c r="AA296" i="55" s="1"/>
  <c r="H297" i="55"/>
  <c r="J297" i="55"/>
  <c r="V297" i="55"/>
  <c r="W297" i="55" s="1"/>
  <c r="N297" i="55"/>
  <c r="G297" i="55"/>
  <c r="K297" i="55"/>
  <c r="M297" i="55"/>
  <c r="Q297" i="55" s="1"/>
  <c r="X297" i="55"/>
  <c r="A298" i="55"/>
  <c r="Z297" i="55"/>
  <c r="E297" i="55" s="1"/>
  <c r="AR295" i="56"/>
  <c r="AT295" i="58"/>
  <c r="AU293" i="56"/>
  <c r="AW293" i="56" s="1"/>
  <c r="S298" i="57"/>
  <c r="I299" i="57"/>
  <c r="Y307" i="46"/>
  <c r="AY305" i="46"/>
  <c r="F300" i="54"/>
  <c r="P300" i="54" s="1"/>
  <c r="R296" i="57"/>
  <c r="D298" i="55"/>
  <c r="B299" i="55"/>
  <c r="AU294" i="47"/>
  <c r="AW294" i="47" s="1"/>
  <c r="Q296" i="57"/>
  <c r="AD306" i="46"/>
  <c r="AM306" i="46" s="1"/>
  <c r="AH306" i="46"/>
  <c r="AK306" i="46"/>
  <c r="AC306" i="46"/>
  <c r="AE306" i="46"/>
  <c r="AF306" i="46"/>
  <c r="AG306" i="46"/>
  <c r="AN306" i="46" s="1"/>
  <c r="AI306" i="46"/>
  <c r="AT306" i="46" s="1"/>
  <c r="AJ306" i="46"/>
  <c r="AO306" i="46" s="1"/>
  <c r="Q307" i="46"/>
  <c r="R307" i="46"/>
  <c r="AO305" i="46"/>
  <c r="AS294" i="57"/>
  <c r="AH297" i="47"/>
  <c r="AN297" i="47" s="1"/>
  <c r="AJ297" i="47"/>
  <c r="AT297" i="47" s="1"/>
  <c r="AD297" i="47"/>
  <c r="AR297" i="47" s="1"/>
  <c r="AI297" i="47"/>
  <c r="AK297" i="47"/>
  <c r="AC297" i="47"/>
  <c r="AG297" i="47"/>
  <c r="AE297" i="47"/>
  <c r="AF297" i="47"/>
  <c r="I301" i="47"/>
  <c r="S300" i="47"/>
  <c r="AU294" i="57"/>
  <c r="J297" i="56"/>
  <c r="V297" i="56"/>
  <c r="W297" i="56" s="1"/>
  <c r="K297" i="56"/>
  <c r="A298" i="56"/>
  <c r="M297" i="56"/>
  <c r="X297" i="56"/>
  <c r="N297" i="56"/>
  <c r="R297" i="56" s="1"/>
  <c r="U296" i="56"/>
  <c r="AA296" i="56" s="1"/>
  <c r="H297" i="56"/>
  <c r="G297" i="56"/>
  <c r="Z297" i="56"/>
  <c r="E297" i="56" s="1"/>
  <c r="AS295" i="58"/>
  <c r="AU295" i="58" s="1"/>
  <c r="AU294" i="58"/>
  <c r="AW294" i="58" s="1"/>
  <c r="M301" i="54"/>
  <c r="E301" i="54" s="1"/>
  <c r="A302" i="54"/>
  <c r="I301" i="54"/>
  <c r="J301" i="54" s="1"/>
  <c r="K301" i="54"/>
  <c r="H300" i="54"/>
  <c r="N300" i="54" s="1"/>
  <c r="D301" i="56"/>
  <c r="B302" i="56"/>
  <c r="Y296" i="55"/>
  <c r="F296" i="55" s="1"/>
  <c r="AT295" i="56"/>
  <c r="AN295" i="58"/>
  <c r="AP295" i="47"/>
  <c r="AW295" i="47" s="1"/>
  <c r="M298" i="47"/>
  <c r="X298" i="47"/>
  <c r="Z298" i="47"/>
  <c r="E298" i="47" s="1"/>
  <c r="U297" i="47"/>
  <c r="AA297" i="47" s="1"/>
  <c r="H298" i="47"/>
  <c r="V298" i="47"/>
  <c r="W298" i="47" s="1"/>
  <c r="Y298" i="47" s="1"/>
  <c r="A299" i="47"/>
  <c r="N298" i="47"/>
  <c r="J298" i="47"/>
  <c r="K298" i="47"/>
  <c r="G298" i="47"/>
  <c r="D298" i="54"/>
  <c r="B299" i="54"/>
  <c r="AW304" i="46"/>
  <c r="G297" i="57"/>
  <c r="J297" i="57"/>
  <c r="V297" i="57"/>
  <c r="W297" i="57" s="1"/>
  <c r="Y297" i="57" s="1"/>
  <c r="K297" i="57"/>
  <c r="A298" i="57"/>
  <c r="Z297" i="57"/>
  <c r="E297" i="57" s="1"/>
  <c r="U296" i="57"/>
  <c r="AA296" i="57" s="1"/>
  <c r="H297" i="57"/>
  <c r="X297" i="57"/>
  <c r="M297" i="57"/>
  <c r="Q297" i="57" s="1"/>
  <c r="N297" i="57"/>
  <c r="U307" i="46"/>
  <c r="AA307" i="46" s="1"/>
  <c r="H308" i="46"/>
  <c r="N308" i="46"/>
  <c r="V308" i="46"/>
  <c r="W308" i="46" s="1"/>
  <c r="Y308" i="46" s="1"/>
  <c r="G308" i="46"/>
  <c r="J308" i="46"/>
  <c r="X308" i="46"/>
  <c r="K308" i="46"/>
  <c r="Z308" i="46"/>
  <c r="E308" i="46" s="1"/>
  <c r="A309" i="46"/>
  <c r="M308" i="46"/>
  <c r="AM294" i="57"/>
  <c r="AP294" i="57" s="1"/>
  <c r="AE296" i="56" l="1"/>
  <c r="AF296" i="56"/>
  <c r="AS296" i="56" s="1"/>
  <c r="AG296" i="56"/>
  <c r="AN296" i="56" s="1"/>
  <c r="AH296" i="56"/>
  <c r="AI296" i="56"/>
  <c r="AJ296" i="56"/>
  <c r="AO296" i="56" s="1"/>
  <c r="AD296" i="56"/>
  <c r="AM296" i="56" s="1"/>
  <c r="AK296" i="56"/>
  <c r="AY296" i="56" s="1"/>
  <c r="AC296" i="56"/>
  <c r="AE297" i="58"/>
  <c r="AM297" i="58" s="1"/>
  <c r="AI297" i="58"/>
  <c r="AJ297" i="58"/>
  <c r="AK297" i="58"/>
  <c r="AC297" i="58"/>
  <c r="AD297" i="58"/>
  <c r="AH297" i="58"/>
  <c r="AF297" i="58"/>
  <c r="AG297" i="58"/>
  <c r="AS297" i="58" s="1"/>
  <c r="AJ296" i="55"/>
  <c r="AD296" i="55"/>
  <c r="AE296" i="55"/>
  <c r="AF296" i="55"/>
  <c r="AS296" i="55" s="1"/>
  <c r="AI296" i="55"/>
  <c r="AT296" i="55" s="1"/>
  <c r="AG296" i="55"/>
  <c r="AN296" i="55" s="1"/>
  <c r="AH296" i="55"/>
  <c r="AK296" i="55"/>
  <c r="AC296" i="55"/>
  <c r="AR296" i="55" s="1"/>
  <c r="R298" i="47"/>
  <c r="K299" i="47"/>
  <c r="A300" i="47"/>
  <c r="N299" i="47"/>
  <c r="G299" i="47"/>
  <c r="M299" i="47"/>
  <c r="U298" i="47"/>
  <c r="AA298" i="47" s="1"/>
  <c r="V299" i="47"/>
  <c r="W299" i="47" s="1"/>
  <c r="J299" i="47"/>
  <c r="Z299" i="47"/>
  <c r="E299" i="47" s="1"/>
  <c r="H299" i="47"/>
  <c r="X299" i="47"/>
  <c r="L301" i="54"/>
  <c r="AW294" i="57"/>
  <c r="AP306" i="46"/>
  <c r="AY295" i="55"/>
  <c r="U298" i="58"/>
  <c r="AA298" i="58" s="1"/>
  <c r="H299" i="58"/>
  <c r="M299" i="58"/>
  <c r="Q299" i="58" s="1"/>
  <c r="N299" i="58"/>
  <c r="Z299" i="58"/>
  <c r="E299" i="58" s="1"/>
  <c r="A300" i="58"/>
  <c r="G299" i="58"/>
  <c r="K299" i="58"/>
  <c r="X299" i="58"/>
  <c r="J299" i="58"/>
  <c r="V299" i="58"/>
  <c r="W299" i="58" s="1"/>
  <c r="Y299" i="58" s="1"/>
  <c r="AP305" i="46"/>
  <c r="AT296" i="58"/>
  <c r="F301" i="54"/>
  <c r="P301" i="54" s="1"/>
  <c r="Q308" i="46"/>
  <c r="R308" i="46"/>
  <c r="F297" i="57"/>
  <c r="Q297" i="56"/>
  <c r="AS306" i="46"/>
  <c r="D299" i="55"/>
  <c r="B300" i="55"/>
  <c r="AO295" i="57"/>
  <c r="AY295" i="57"/>
  <c r="AM295" i="55"/>
  <c r="AP295" i="55" s="1"/>
  <c r="AW295" i="55" s="1"/>
  <c r="I302" i="58"/>
  <c r="S301" i="58"/>
  <c r="AY296" i="47"/>
  <c r="AO296" i="47"/>
  <c r="S301" i="47"/>
  <c r="I302" i="47"/>
  <c r="D299" i="46"/>
  <c r="B300" i="46"/>
  <c r="I301" i="55"/>
  <c r="S300" i="55"/>
  <c r="AD307" i="46"/>
  <c r="AH307" i="46"/>
  <c r="AC307" i="46"/>
  <c r="AE307" i="46"/>
  <c r="AF307" i="46"/>
  <c r="AG307" i="46"/>
  <c r="AN307" i="46" s="1"/>
  <c r="AI307" i="46"/>
  <c r="AT307" i="46" s="1"/>
  <c r="AJ307" i="46"/>
  <c r="AO307" i="46" s="1"/>
  <c r="AK307" i="46"/>
  <c r="AY307" i="46" s="1"/>
  <c r="U308" i="46"/>
  <c r="AA308" i="46" s="1"/>
  <c r="H309" i="46"/>
  <c r="N309" i="46"/>
  <c r="G309" i="46"/>
  <c r="V309" i="46"/>
  <c r="W309" i="46" s="1"/>
  <c r="Y309" i="46" s="1"/>
  <c r="J309" i="46"/>
  <c r="K309" i="46"/>
  <c r="X309" i="46"/>
  <c r="M309" i="46"/>
  <c r="Z309" i="46"/>
  <c r="E309" i="46" s="1"/>
  <c r="A310" i="46"/>
  <c r="Z298" i="57"/>
  <c r="E298" i="57" s="1"/>
  <c r="U297" i="57"/>
  <c r="AA297" i="57" s="1"/>
  <c r="H298" i="57"/>
  <c r="J298" i="57"/>
  <c r="V298" i="57"/>
  <c r="W298" i="57" s="1"/>
  <c r="M298" i="57"/>
  <c r="N298" i="57"/>
  <c r="G298" i="57"/>
  <c r="K298" i="57"/>
  <c r="A299" i="57"/>
  <c r="X298" i="57"/>
  <c r="F298" i="47"/>
  <c r="D302" i="56"/>
  <c r="B303" i="56"/>
  <c r="U297" i="56"/>
  <c r="AA297" i="56" s="1"/>
  <c r="H298" i="56"/>
  <c r="J298" i="56"/>
  <c r="V298" i="56"/>
  <c r="W298" i="56" s="1"/>
  <c r="Y298" i="56" s="1"/>
  <c r="K298" i="56"/>
  <c r="A299" i="56"/>
  <c r="M298" i="56"/>
  <c r="X298" i="56"/>
  <c r="N298" i="56"/>
  <c r="G298" i="56"/>
  <c r="Z298" i="56"/>
  <c r="E298" i="56" s="1"/>
  <c r="AM297" i="47"/>
  <c r="AP297" i="47" s="1"/>
  <c r="R297" i="55"/>
  <c r="AM295" i="57"/>
  <c r="AW305" i="46"/>
  <c r="S299" i="56"/>
  <c r="I300" i="56"/>
  <c r="AS296" i="58"/>
  <c r="A303" i="54"/>
  <c r="I302" i="54"/>
  <c r="J302" i="54" s="1"/>
  <c r="L302" i="54" s="1"/>
  <c r="H301" i="54"/>
  <c r="N301" i="54" s="1"/>
  <c r="K302" i="54"/>
  <c r="M302" i="54"/>
  <c r="E302" i="54" s="1"/>
  <c r="S299" i="57"/>
  <c r="I300" i="57"/>
  <c r="AP296" i="47"/>
  <c r="F308" i="46"/>
  <c r="F297" i="56"/>
  <c r="AS297" i="47"/>
  <c r="AU297" i="47" s="1"/>
  <c r="AW297" i="47" s="1"/>
  <c r="AR306" i="46"/>
  <c r="AU306" i="46" s="1"/>
  <c r="AW306" i="46" s="1"/>
  <c r="AU295" i="56"/>
  <c r="AW295" i="56" s="1"/>
  <c r="Y297" i="55"/>
  <c r="AN295" i="55"/>
  <c r="Y298" i="58"/>
  <c r="F298" i="58" s="1"/>
  <c r="AP296" i="58"/>
  <c r="B300" i="54"/>
  <c r="D299" i="54"/>
  <c r="R297" i="57"/>
  <c r="Q298" i="47"/>
  <c r="Y297" i="56"/>
  <c r="AY306" i="46"/>
  <c r="F297" i="55"/>
  <c r="AC296" i="57"/>
  <c r="AK296" i="57"/>
  <c r="AE296" i="57"/>
  <c r="AF296" i="57"/>
  <c r="AG296" i="57"/>
  <c r="AS296" i="57" s="1"/>
  <c r="AI296" i="57"/>
  <c r="AJ296" i="57"/>
  <c r="AT296" i="57" s="1"/>
  <c r="AD296" i="57"/>
  <c r="AH296" i="57"/>
  <c r="AN296" i="57" s="1"/>
  <c r="AN295" i="57"/>
  <c r="AS296" i="47"/>
  <c r="AR296" i="58"/>
  <c r="AY297" i="47"/>
  <c r="AO297" i="47"/>
  <c r="N298" i="55"/>
  <c r="R298" i="55" s="1"/>
  <c r="G298" i="55"/>
  <c r="U297" i="55"/>
  <c r="AA297" i="55" s="1"/>
  <c r="H298" i="55"/>
  <c r="M298" i="55"/>
  <c r="X298" i="55"/>
  <c r="J298" i="55"/>
  <c r="K298" i="55"/>
  <c r="V298" i="55"/>
  <c r="W298" i="55" s="1"/>
  <c r="Y298" i="55" s="1"/>
  <c r="A299" i="55"/>
  <c r="Z298" i="55"/>
  <c r="E298" i="55" s="1"/>
  <c r="F298" i="55" s="1"/>
  <c r="AP295" i="58"/>
  <c r="AW295" i="58" s="1"/>
  <c r="AU296" i="47"/>
  <c r="AW296" i="47" s="1"/>
  <c r="AO296" i="58"/>
  <c r="AY296" i="58"/>
  <c r="AD298" i="58" l="1"/>
  <c r="AE298" i="58"/>
  <c r="AF298" i="58"/>
  <c r="AG298" i="58"/>
  <c r="AH298" i="58"/>
  <c r="AN298" i="58" s="1"/>
  <c r="AI298" i="58"/>
  <c r="AC298" i="58"/>
  <c r="AJ298" i="58"/>
  <c r="AK298" i="58"/>
  <c r="AH298" i="55"/>
  <c r="AJ298" i="55"/>
  <c r="AC298" i="55"/>
  <c r="AK298" i="55"/>
  <c r="AY298" i="55" s="1"/>
  <c r="AD298" i="55"/>
  <c r="AM298" i="55" s="1"/>
  <c r="AG298" i="55"/>
  <c r="AN298" i="55" s="1"/>
  <c r="AI298" i="55"/>
  <c r="AF298" i="55"/>
  <c r="AE298" i="55"/>
  <c r="AJ297" i="57"/>
  <c r="AT297" i="57" s="1"/>
  <c r="AD297" i="57"/>
  <c r="AE297" i="57"/>
  <c r="AM297" i="57" s="1"/>
  <c r="AF297" i="57"/>
  <c r="AC297" i="57"/>
  <c r="AI297" i="57"/>
  <c r="AK297" i="57"/>
  <c r="AG297" i="57"/>
  <c r="AH297" i="57"/>
  <c r="AN297" i="57" s="1"/>
  <c r="M299" i="55"/>
  <c r="X299" i="55"/>
  <c r="G299" i="55"/>
  <c r="U298" i="55"/>
  <c r="AA298" i="55" s="1"/>
  <c r="H299" i="55"/>
  <c r="K299" i="55"/>
  <c r="A300" i="55"/>
  <c r="J299" i="55"/>
  <c r="N299" i="55"/>
  <c r="R299" i="55" s="1"/>
  <c r="V299" i="55"/>
  <c r="W299" i="55" s="1"/>
  <c r="Y299" i="55" s="1"/>
  <c r="Z299" i="55"/>
  <c r="E299" i="55" s="1"/>
  <c r="F299" i="55" s="1"/>
  <c r="AY296" i="57"/>
  <c r="AO296" i="57"/>
  <c r="D300" i="54"/>
  <c r="B301" i="54"/>
  <c r="AP295" i="57"/>
  <c r="AW295" i="57" s="1"/>
  <c r="G299" i="56"/>
  <c r="U298" i="56"/>
  <c r="AA298" i="56" s="1"/>
  <c r="H299" i="56"/>
  <c r="J299" i="56"/>
  <c r="V299" i="56"/>
  <c r="W299" i="56" s="1"/>
  <c r="K299" i="56"/>
  <c r="A300" i="56"/>
  <c r="M299" i="56"/>
  <c r="X299" i="56"/>
  <c r="N299" i="56"/>
  <c r="Z299" i="56"/>
  <c r="E299" i="56" s="1"/>
  <c r="AG298" i="47"/>
  <c r="AS298" i="47" s="1"/>
  <c r="AI298" i="47"/>
  <c r="AC298" i="47"/>
  <c r="AK298" i="47"/>
  <c r="AF298" i="47"/>
  <c r="AH298" i="47"/>
  <c r="AJ298" i="47"/>
  <c r="AT298" i="47" s="1"/>
  <c r="AE298" i="47"/>
  <c r="AD298" i="47"/>
  <c r="AR298" i="47" s="1"/>
  <c r="AU298" i="47" s="1"/>
  <c r="R299" i="58"/>
  <c r="R299" i="47"/>
  <c r="AR297" i="58"/>
  <c r="AP296" i="56"/>
  <c r="N299" i="57"/>
  <c r="G299" i="57"/>
  <c r="U298" i="57"/>
  <c r="AA298" i="57" s="1"/>
  <c r="H299" i="57"/>
  <c r="X299" i="57"/>
  <c r="Z299" i="57"/>
  <c r="E299" i="57" s="1"/>
  <c r="F299" i="57" s="1"/>
  <c r="M299" i="57"/>
  <c r="V299" i="57"/>
  <c r="W299" i="57" s="1"/>
  <c r="Y299" i="57" s="1"/>
  <c r="A300" i="57"/>
  <c r="J299" i="57"/>
  <c r="K299" i="57"/>
  <c r="AY297" i="58"/>
  <c r="AO297" i="58"/>
  <c r="AD308" i="46"/>
  <c r="AH308" i="46"/>
  <c r="AF308" i="46"/>
  <c r="AG308" i="46"/>
  <c r="AN308" i="46" s="1"/>
  <c r="AI308" i="46"/>
  <c r="AJ308" i="46"/>
  <c r="AK308" i="46"/>
  <c r="AY308" i="46" s="1"/>
  <c r="AC308" i="46"/>
  <c r="AE308" i="46"/>
  <c r="H302" i="54"/>
  <c r="N302" i="54" s="1"/>
  <c r="K303" i="54"/>
  <c r="M303" i="54"/>
  <c r="E303" i="54" s="1"/>
  <c r="I303" i="54"/>
  <c r="J303" i="54" s="1"/>
  <c r="L303" i="54" s="1"/>
  <c r="A304" i="54"/>
  <c r="F298" i="56"/>
  <c r="AS307" i="46"/>
  <c r="AM296" i="55"/>
  <c r="AT297" i="58"/>
  <c r="J300" i="47"/>
  <c r="V300" i="47"/>
  <c r="W300" i="47" s="1"/>
  <c r="Y300" i="47" s="1"/>
  <c r="Z300" i="47"/>
  <c r="E300" i="47" s="1"/>
  <c r="F300" i="47" s="1"/>
  <c r="G300" i="47"/>
  <c r="X300" i="47"/>
  <c r="N300" i="47"/>
  <c r="H300" i="47"/>
  <c r="K300" i="47"/>
  <c r="M300" i="47"/>
  <c r="U299" i="47"/>
  <c r="AA299" i="47" s="1"/>
  <c r="A301" i="47"/>
  <c r="AR296" i="57"/>
  <c r="AU296" i="57" s="1"/>
  <c r="AW296" i="57" s="1"/>
  <c r="N310" i="46"/>
  <c r="A311" i="46"/>
  <c r="G310" i="46"/>
  <c r="H310" i="46"/>
  <c r="V310" i="46"/>
  <c r="W310" i="46" s="1"/>
  <c r="J310" i="46"/>
  <c r="K310" i="46"/>
  <c r="X310" i="46"/>
  <c r="M310" i="46"/>
  <c r="Z310" i="46"/>
  <c r="E310" i="46" s="1"/>
  <c r="U309" i="46"/>
  <c r="AA309" i="46" s="1"/>
  <c r="R309" i="46"/>
  <c r="S302" i="47"/>
  <c r="I303" i="47"/>
  <c r="Y299" i="47"/>
  <c r="F299" i="47" s="1"/>
  <c r="AU296" i="55"/>
  <c r="AO296" i="55"/>
  <c r="AD297" i="56"/>
  <c r="AM297" i="56" s="1"/>
  <c r="AE297" i="56"/>
  <c r="AF297" i="56"/>
  <c r="AG297" i="56"/>
  <c r="AH297" i="56"/>
  <c r="AI297" i="56"/>
  <c r="AT297" i="56" s="1"/>
  <c r="AC297" i="56"/>
  <c r="AR297" i="56" s="1"/>
  <c r="AK297" i="56"/>
  <c r="AJ297" i="56"/>
  <c r="AO297" i="56" s="1"/>
  <c r="S300" i="57"/>
  <c r="I301" i="57"/>
  <c r="S300" i="56"/>
  <c r="I301" i="56"/>
  <c r="R298" i="56"/>
  <c r="R298" i="57"/>
  <c r="F309" i="46"/>
  <c r="AR307" i="46"/>
  <c r="B301" i="55"/>
  <c r="D300" i="55"/>
  <c r="AY296" i="55"/>
  <c r="AP297" i="58"/>
  <c r="AI297" i="55"/>
  <c r="AT297" i="55" s="1"/>
  <c r="AC297" i="55"/>
  <c r="AR297" i="55" s="1"/>
  <c r="AK297" i="55"/>
  <c r="AD297" i="55"/>
  <c r="AE297" i="55"/>
  <c r="AH297" i="55"/>
  <c r="AG297" i="55"/>
  <c r="AN297" i="55" s="1"/>
  <c r="AJ297" i="55"/>
  <c r="AO297" i="55" s="1"/>
  <c r="AF297" i="55"/>
  <c r="AS297" i="55" s="1"/>
  <c r="D300" i="46"/>
  <c r="B301" i="46"/>
  <c r="AU296" i="58"/>
  <c r="AW296" i="58" s="1"/>
  <c r="D303" i="56"/>
  <c r="B304" i="56"/>
  <c r="Q298" i="57"/>
  <c r="Q309" i="46"/>
  <c r="G300" i="58"/>
  <c r="H300" i="58"/>
  <c r="V300" i="58"/>
  <c r="W300" i="58" s="1"/>
  <c r="J300" i="58"/>
  <c r="K300" i="58"/>
  <c r="X300" i="58"/>
  <c r="U299" i="58"/>
  <c r="AA299" i="58" s="1"/>
  <c r="M300" i="58"/>
  <c r="A301" i="58"/>
  <c r="N300" i="58"/>
  <c r="Z300" i="58"/>
  <c r="E300" i="58" s="1"/>
  <c r="Q299" i="47"/>
  <c r="AR296" i="56"/>
  <c r="AU296" i="56" s="1"/>
  <c r="AW296" i="56" s="1"/>
  <c r="I302" i="55"/>
  <c r="S301" i="55"/>
  <c r="S302" i="58"/>
  <c r="I303" i="58"/>
  <c r="AT296" i="56"/>
  <c r="Q298" i="55"/>
  <c r="AM296" i="57"/>
  <c r="AP296" i="57" s="1"/>
  <c r="F302" i="54"/>
  <c r="P302" i="54" s="1"/>
  <c r="Q298" i="56"/>
  <c r="Y298" i="57"/>
  <c r="F298" i="57" s="1"/>
  <c r="AM307" i="46"/>
  <c r="AP307" i="46" s="1"/>
  <c r="F299" i="58"/>
  <c r="AN297" i="58"/>
  <c r="AF299" i="47" l="1"/>
  <c r="AJ299" i="47"/>
  <c r="AC299" i="47"/>
  <c r="AD299" i="47"/>
  <c r="AE299" i="47"/>
  <c r="AM299" i="47" s="1"/>
  <c r="AH299" i="47"/>
  <c r="AN299" i="47" s="1"/>
  <c r="AK299" i="47"/>
  <c r="AG299" i="47"/>
  <c r="AS299" i="47" s="1"/>
  <c r="AI299" i="47"/>
  <c r="AI298" i="57"/>
  <c r="AC298" i="57"/>
  <c r="AK298" i="57"/>
  <c r="AD298" i="57"/>
  <c r="AE298" i="57"/>
  <c r="AM298" i="57" s="1"/>
  <c r="AG298" i="57"/>
  <c r="AS298" i="57" s="1"/>
  <c r="AH298" i="57"/>
  <c r="AJ298" i="57"/>
  <c r="AT298" i="57" s="1"/>
  <c r="AF298" i="57"/>
  <c r="AC299" i="58"/>
  <c r="AK299" i="58"/>
  <c r="AI299" i="58"/>
  <c r="AJ299" i="58"/>
  <c r="AT299" i="58" s="1"/>
  <c r="AD299" i="58"/>
  <c r="AR299" i="58" s="1"/>
  <c r="AU299" i="58" s="1"/>
  <c r="AE299" i="58"/>
  <c r="AH299" i="58"/>
  <c r="AN299" i="58" s="1"/>
  <c r="AF299" i="58"/>
  <c r="AG299" i="58"/>
  <c r="AS299" i="58" s="1"/>
  <c r="N301" i="47"/>
  <c r="G301" i="47"/>
  <c r="V301" i="47"/>
  <c r="W301" i="47" s="1"/>
  <c r="U300" i="47"/>
  <c r="AA300" i="47" s="1"/>
  <c r="H301" i="47"/>
  <c r="K301" i="47"/>
  <c r="Z301" i="47"/>
  <c r="E301" i="47" s="1"/>
  <c r="A302" i="47"/>
  <c r="J301" i="47"/>
  <c r="M301" i="47"/>
  <c r="X301" i="47"/>
  <c r="AO308" i="46"/>
  <c r="Y310" i="46"/>
  <c r="F310" i="46" s="1"/>
  <c r="Y300" i="58"/>
  <c r="D301" i="46"/>
  <c r="B302" i="46"/>
  <c r="AH309" i="46"/>
  <c r="AF309" i="46"/>
  <c r="AG309" i="46"/>
  <c r="AN309" i="46" s="1"/>
  <c r="AI309" i="46"/>
  <c r="AT309" i="46" s="1"/>
  <c r="AJ309" i="46"/>
  <c r="AO309" i="46" s="1"/>
  <c r="AK309" i="46"/>
  <c r="AY309" i="46" s="1"/>
  <c r="AC309" i="46"/>
  <c r="AD309" i="46"/>
  <c r="AM309" i="46" s="1"/>
  <c r="AE309" i="46"/>
  <c r="R300" i="58"/>
  <c r="AU297" i="55"/>
  <c r="AW297" i="55" s="1"/>
  <c r="AY297" i="56"/>
  <c r="Q310" i="46"/>
  <c r="R310" i="46"/>
  <c r="AR308" i="46"/>
  <c r="Y299" i="56"/>
  <c r="AT298" i="55"/>
  <c r="AT298" i="58"/>
  <c r="AM298" i="47"/>
  <c r="R299" i="56"/>
  <c r="Z301" i="58"/>
  <c r="E301" i="58" s="1"/>
  <c r="U300" i="58"/>
  <c r="AA300" i="58" s="1"/>
  <c r="M301" i="58"/>
  <c r="N301" i="58"/>
  <c r="R301" i="58" s="1"/>
  <c r="G301" i="58"/>
  <c r="A302" i="58"/>
  <c r="H301" i="58"/>
  <c r="K301" i="58"/>
  <c r="X301" i="58"/>
  <c r="J301" i="58"/>
  <c r="V301" i="58"/>
  <c r="W301" i="58" s="1"/>
  <c r="Y301" i="58" s="1"/>
  <c r="S301" i="56"/>
  <c r="I302" i="56"/>
  <c r="AG299" i="55"/>
  <c r="AI299" i="55"/>
  <c r="AJ299" i="55"/>
  <c r="AO299" i="55" s="1"/>
  <c r="AC299" i="55"/>
  <c r="AK299" i="55"/>
  <c r="AF299" i="55"/>
  <c r="AS299" i="55" s="1"/>
  <c r="AD299" i="55"/>
  <c r="AM299" i="55" s="1"/>
  <c r="AE299" i="55"/>
  <c r="AH299" i="55"/>
  <c r="I304" i="47"/>
  <c r="S303" i="47"/>
  <c r="Q300" i="47"/>
  <c r="M300" i="57"/>
  <c r="X300" i="57"/>
  <c r="Z300" i="57"/>
  <c r="E300" i="57" s="1"/>
  <c r="F300" i="57" s="1"/>
  <c r="G300" i="57"/>
  <c r="U299" i="57"/>
  <c r="AA299" i="57" s="1"/>
  <c r="H300" i="57"/>
  <c r="J300" i="57"/>
  <c r="K300" i="57"/>
  <c r="A301" i="57"/>
  <c r="N300" i="57"/>
  <c r="R300" i="57" s="1"/>
  <c r="V300" i="57"/>
  <c r="W300" i="57" s="1"/>
  <c r="Y300" i="57" s="1"/>
  <c r="R299" i="57"/>
  <c r="AN298" i="47"/>
  <c r="Q299" i="55"/>
  <c r="AR297" i="57"/>
  <c r="AR298" i="55"/>
  <c r="AS298" i="58"/>
  <c r="A305" i="54"/>
  <c r="I304" i="54"/>
  <c r="J304" i="54" s="1"/>
  <c r="L304" i="54" s="1"/>
  <c r="M304" i="54"/>
  <c r="E304" i="54" s="1"/>
  <c r="K304" i="54"/>
  <c r="H303" i="54"/>
  <c r="N303" i="54" s="1"/>
  <c r="AT308" i="46"/>
  <c r="F303" i="54"/>
  <c r="P303" i="54" s="1"/>
  <c r="D301" i="55"/>
  <c r="B302" i="55"/>
  <c r="AS297" i="56"/>
  <c r="AU297" i="56" s="1"/>
  <c r="AS308" i="46"/>
  <c r="Q299" i="56"/>
  <c r="AO298" i="55"/>
  <c r="AP298" i="55" s="1"/>
  <c r="AE300" i="47"/>
  <c r="AI300" i="47"/>
  <c r="AD300" i="47"/>
  <c r="AR300" i="47" s="1"/>
  <c r="AF300" i="47"/>
  <c r="AG300" i="47"/>
  <c r="AS300" i="47" s="1"/>
  <c r="AJ300" i="47"/>
  <c r="AT300" i="47" s="1"/>
  <c r="AC300" i="47"/>
  <c r="AH300" i="47"/>
  <c r="AK300" i="47"/>
  <c r="S302" i="55"/>
  <c r="I303" i="55"/>
  <c r="I302" i="57"/>
  <c r="S301" i="57"/>
  <c r="AM297" i="55"/>
  <c r="AP297" i="55" s="1"/>
  <c r="AU307" i="46"/>
  <c r="AW307" i="46" s="1"/>
  <c r="AP296" i="55"/>
  <c r="Q299" i="57"/>
  <c r="AU297" i="58"/>
  <c r="AW297" i="58" s="1"/>
  <c r="AY298" i="47"/>
  <c r="AO298" i="47"/>
  <c r="G300" i="56"/>
  <c r="U299" i="56"/>
  <c r="AA299" i="56" s="1"/>
  <c r="H300" i="56"/>
  <c r="J300" i="56"/>
  <c r="V300" i="56"/>
  <c r="W300" i="56" s="1"/>
  <c r="K300" i="56"/>
  <c r="A301" i="56"/>
  <c r="N300" i="56"/>
  <c r="R300" i="56" s="1"/>
  <c r="M300" i="56"/>
  <c r="Q300" i="56" s="1"/>
  <c r="X300" i="56"/>
  <c r="Z300" i="56"/>
  <c r="E300" i="56" s="1"/>
  <c r="D301" i="54"/>
  <c r="B302" i="54"/>
  <c r="K300" i="55"/>
  <c r="A301" i="55"/>
  <c r="N300" i="55"/>
  <c r="R300" i="55" s="1"/>
  <c r="G300" i="55"/>
  <c r="J300" i="55"/>
  <c r="V300" i="55"/>
  <c r="W300" i="55" s="1"/>
  <c r="Y300" i="55" s="1"/>
  <c r="M300" i="55"/>
  <c r="U299" i="55"/>
  <c r="AA299" i="55" s="1"/>
  <c r="X300" i="55"/>
  <c r="H300" i="55"/>
  <c r="Z300" i="55"/>
  <c r="E300" i="55" s="1"/>
  <c r="F300" i="55" s="1"/>
  <c r="AS297" i="57"/>
  <c r="AM298" i="58"/>
  <c r="I304" i="58"/>
  <c r="S303" i="58"/>
  <c r="AW296" i="55"/>
  <c r="AC298" i="56"/>
  <c r="AK298" i="56"/>
  <c r="AD298" i="56"/>
  <c r="AE298" i="56"/>
  <c r="AF298" i="56"/>
  <c r="AG298" i="56"/>
  <c r="AN298" i="56" s="1"/>
  <c r="AH298" i="56"/>
  <c r="AJ298" i="56"/>
  <c r="AI298" i="56"/>
  <c r="AT298" i="56" s="1"/>
  <c r="Q300" i="58"/>
  <c r="F299" i="56"/>
  <c r="D304" i="56"/>
  <c r="B305" i="56"/>
  <c r="AN297" i="56"/>
  <c r="AP297" i="56" s="1"/>
  <c r="F300" i="58"/>
  <c r="AY297" i="55"/>
  <c r="N311" i="46"/>
  <c r="K311" i="46"/>
  <c r="X311" i="46"/>
  <c r="M311" i="46"/>
  <c r="Z311" i="46"/>
  <c r="E311" i="46" s="1"/>
  <c r="U310" i="46"/>
  <c r="AA310" i="46" s="1"/>
  <c r="A312" i="46"/>
  <c r="G311" i="46"/>
  <c r="H311" i="46"/>
  <c r="V311" i="46"/>
  <c r="W311" i="46" s="1"/>
  <c r="J311" i="46"/>
  <c r="R300" i="47"/>
  <c r="AM308" i="46"/>
  <c r="AH299" i="57"/>
  <c r="AJ299" i="57"/>
  <c r="AC299" i="57"/>
  <c r="AK299" i="57"/>
  <c r="AD299" i="57"/>
  <c r="AR299" i="57" s="1"/>
  <c r="AG299" i="57"/>
  <c r="AS299" i="57" s="1"/>
  <c r="AI299" i="57"/>
  <c r="AE299" i="57"/>
  <c r="AF299" i="57"/>
  <c r="AY297" i="57"/>
  <c r="AO297" i="57"/>
  <c r="AP297" i="57" s="1"/>
  <c r="AS298" i="55"/>
  <c r="AO298" i="58"/>
  <c r="AY298" i="58"/>
  <c r="AR298" i="58"/>
  <c r="AH310" i="46" l="1"/>
  <c r="AC310" i="46"/>
  <c r="AD310" i="46"/>
  <c r="AM310" i="46" s="1"/>
  <c r="AE310" i="46"/>
  <c r="AF310" i="46"/>
  <c r="AG310" i="46"/>
  <c r="AN310" i="46" s="1"/>
  <c r="AI310" i="46"/>
  <c r="AJ310" i="46"/>
  <c r="AO310" i="46" s="1"/>
  <c r="AK310" i="46"/>
  <c r="AY310" i="46" s="1"/>
  <c r="AW297" i="56"/>
  <c r="S302" i="56"/>
  <c r="I303" i="56"/>
  <c r="AP298" i="47"/>
  <c r="AW298" i="47" s="1"/>
  <c r="AM299" i="58"/>
  <c r="AP299" i="58" s="1"/>
  <c r="AW299" i="58" s="1"/>
  <c r="AN298" i="57"/>
  <c r="AP298" i="57" s="1"/>
  <c r="Y311" i="46"/>
  <c r="F311" i="46" s="1"/>
  <c r="AF300" i="55"/>
  <c r="AH300" i="55"/>
  <c r="AI300" i="55"/>
  <c r="AT300" i="55" s="1"/>
  <c r="AJ300" i="55"/>
  <c r="AE300" i="55"/>
  <c r="AC300" i="55"/>
  <c r="AD300" i="55"/>
  <c r="AM300" i="55" s="1"/>
  <c r="AG300" i="55"/>
  <c r="AN300" i="55" s="1"/>
  <c r="AK300" i="55"/>
  <c r="AY300" i="55" s="1"/>
  <c r="AG300" i="57"/>
  <c r="AI300" i="57"/>
  <c r="AJ300" i="57"/>
  <c r="AC300" i="57"/>
  <c r="AK300" i="57"/>
  <c r="AE300" i="57"/>
  <c r="AM300" i="57" s="1"/>
  <c r="AF300" i="57"/>
  <c r="AH300" i="57"/>
  <c r="AN300" i="57" s="1"/>
  <c r="AD300" i="57"/>
  <c r="Y301" i="47"/>
  <c r="AR298" i="56"/>
  <c r="K301" i="57"/>
  <c r="A302" i="57"/>
  <c r="N301" i="57"/>
  <c r="R301" i="57" s="1"/>
  <c r="Z301" i="57"/>
  <c r="E301" i="57" s="1"/>
  <c r="G301" i="57"/>
  <c r="V301" i="57"/>
  <c r="W301" i="57" s="1"/>
  <c r="X301" i="57"/>
  <c r="J301" i="57"/>
  <c r="M301" i="57"/>
  <c r="Q301" i="57" s="1"/>
  <c r="U300" i="57"/>
  <c r="AA300" i="57" s="1"/>
  <c r="H301" i="57"/>
  <c r="Q300" i="57"/>
  <c r="AY299" i="55"/>
  <c r="AS309" i="46"/>
  <c r="Q301" i="47"/>
  <c r="AR298" i="57"/>
  <c r="AU298" i="57" s="1"/>
  <c r="I305" i="54"/>
  <c r="J305" i="54" s="1"/>
  <c r="H304" i="54"/>
  <c r="N304" i="54" s="1"/>
  <c r="K305" i="54"/>
  <c r="M305" i="54"/>
  <c r="E305" i="54" s="1"/>
  <c r="A306" i="54"/>
  <c r="R311" i="46"/>
  <c r="AY298" i="56"/>
  <c r="N301" i="56"/>
  <c r="G301" i="56"/>
  <c r="U300" i="56"/>
  <c r="AA300" i="56" s="1"/>
  <c r="H301" i="56"/>
  <c r="J301" i="56"/>
  <c r="V301" i="56"/>
  <c r="W301" i="56" s="1"/>
  <c r="M301" i="56"/>
  <c r="X301" i="56"/>
  <c r="A302" i="56"/>
  <c r="K301" i="56"/>
  <c r="Z301" i="56"/>
  <c r="E301" i="56" s="1"/>
  <c r="S303" i="55"/>
  <c r="I304" i="55"/>
  <c r="AT299" i="57"/>
  <c r="N312" i="46"/>
  <c r="G312" i="46"/>
  <c r="H312" i="46"/>
  <c r="V312" i="46"/>
  <c r="W312" i="46" s="1"/>
  <c r="Y312" i="46" s="1"/>
  <c r="J312" i="46"/>
  <c r="K312" i="46"/>
  <c r="X312" i="46"/>
  <c r="M312" i="46"/>
  <c r="Z312" i="46"/>
  <c r="E312" i="46" s="1"/>
  <c r="U311" i="46"/>
  <c r="AA311" i="46" s="1"/>
  <c r="A313" i="46"/>
  <c r="AO298" i="56"/>
  <c r="B303" i="54"/>
  <c r="D302" i="54"/>
  <c r="Y300" i="56"/>
  <c r="AY300" i="47"/>
  <c r="AO300" i="47"/>
  <c r="AM300" i="47"/>
  <c r="AU298" i="55"/>
  <c r="AW298" i="55" s="1"/>
  <c r="AR299" i="55"/>
  <c r="AU299" i="55" s="1"/>
  <c r="F301" i="58"/>
  <c r="R301" i="47"/>
  <c r="AY299" i="58"/>
  <c r="AO299" i="58"/>
  <c r="AY298" i="57"/>
  <c r="AO298" i="57"/>
  <c r="AR299" i="47"/>
  <c r="AU299" i="47" s="1"/>
  <c r="AJ299" i="56"/>
  <c r="AO299" i="56" s="1"/>
  <c r="AC299" i="56"/>
  <c r="AR299" i="56" s="1"/>
  <c r="AK299" i="56"/>
  <c r="AD299" i="56"/>
  <c r="AM299" i="56" s="1"/>
  <c r="AE299" i="56"/>
  <c r="AF299" i="56"/>
  <c r="AG299" i="56"/>
  <c r="AI299" i="56"/>
  <c r="AH299" i="56"/>
  <c r="AM298" i="56"/>
  <c r="AO299" i="47"/>
  <c r="AP299" i="47" s="1"/>
  <c r="AY299" i="47"/>
  <c r="AO299" i="57"/>
  <c r="AY299" i="57"/>
  <c r="J301" i="55"/>
  <c r="V301" i="55"/>
  <c r="W301" i="55" s="1"/>
  <c r="Y301" i="55" s="1"/>
  <c r="M301" i="55"/>
  <c r="Q301" i="55" s="1"/>
  <c r="X301" i="55"/>
  <c r="N301" i="55"/>
  <c r="U300" i="55"/>
  <c r="AA300" i="55" s="1"/>
  <c r="A302" i="55"/>
  <c r="G301" i="55"/>
  <c r="H301" i="55"/>
  <c r="K301" i="55"/>
  <c r="Z301" i="55"/>
  <c r="E301" i="55" s="1"/>
  <c r="F301" i="55" s="1"/>
  <c r="AU300" i="47"/>
  <c r="Q301" i="58"/>
  <c r="AN299" i="57"/>
  <c r="AJ300" i="58"/>
  <c r="AE300" i="58"/>
  <c r="AF300" i="58"/>
  <c r="AG300" i="58"/>
  <c r="AS300" i="58" s="1"/>
  <c r="AH300" i="58"/>
  <c r="AN300" i="58" s="1"/>
  <c r="AI300" i="58"/>
  <c r="AD300" i="58"/>
  <c r="AR300" i="58" s="1"/>
  <c r="AC300" i="58"/>
  <c r="AK300" i="58"/>
  <c r="Q300" i="55"/>
  <c r="AN300" i="47"/>
  <c r="AU297" i="57"/>
  <c r="AW297" i="57" s="1"/>
  <c r="AU308" i="46"/>
  <c r="AW308" i="46" s="1"/>
  <c r="AP309" i="46"/>
  <c r="D302" i="46"/>
  <c r="B303" i="46"/>
  <c r="U301" i="47"/>
  <c r="AA301" i="47" s="1"/>
  <c r="H302" i="47"/>
  <c r="M302" i="47"/>
  <c r="X302" i="47"/>
  <c r="G302" i="47"/>
  <c r="V302" i="47"/>
  <c r="W302" i="47" s="1"/>
  <c r="J302" i="47"/>
  <c r="N302" i="47"/>
  <c r="K302" i="47"/>
  <c r="A303" i="47"/>
  <c r="Z302" i="47"/>
  <c r="E302" i="47" s="1"/>
  <c r="I305" i="47"/>
  <c r="S304" i="47"/>
  <c r="AT299" i="55"/>
  <c r="AR309" i="46"/>
  <c r="AU309" i="46" s="1"/>
  <c r="AW309" i="46" s="1"/>
  <c r="F301" i="47"/>
  <c r="AT299" i="47"/>
  <c r="AU299" i="57"/>
  <c r="AW299" i="57" s="1"/>
  <c r="I303" i="57"/>
  <c r="S302" i="57"/>
  <c r="D302" i="55"/>
  <c r="B303" i="55"/>
  <c r="AM299" i="57"/>
  <c r="AP299" i="57" s="1"/>
  <c r="AP308" i="46"/>
  <c r="S304" i="58"/>
  <c r="I305" i="58"/>
  <c r="F300" i="56"/>
  <c r="AU298" i="58"/>
  <c r="Q311" i="46"/>
  <c r="D305" i="56"/>
  <c r="B306" i="56"/>
  <c r="AS298" i="56"/>
  <c r="AP298" i="58"/>
  <c r="F304" i="54"/>
  <c r="P304" i="54" s="1"/>
  <c r="AN299" i="55"/>
  <c r="AP299" i="55" s="1"/>
  <c r="N302" i="58"/>
  <c r="H302" i="58"/>
  <c r="V302" i="58"/>
  <c r="W302" i="58" s="1"/>
  <c r="J302" i="58"/>
  <c r="K302" i="58"/>
  <c r="X302" i="58"/>
  <c r="U301" i="58"/>
  <c r="AA301" i="58" s="1"/>
  <c r="M302" i="58"/>
  <c r="Q302" i="58" s="1"/>
  <c r="Z302" i="58"/>
  <c r="E302" i="58" s="1"/>
  <c r="G302" i="58"/>
  <c r="A303" i="58"/>
  <c r="AH311" i="46" l="1"/>
  <c r="AI311" i="46"/>
  <c r="AJ311" i="46"/>
  <c r="AO311" i="46" s="1"/>
  <c r="AK311" i="46"/>
  <c r="AC311" i="46"/>
  <c r="AD311" i="46"/>
  <c r="AE311" i="46"/>
  <c r="AF311" i="46"/>
  <c r="AS311" i="46" s="1"/>
  <c r="AG311" i="46"/>
  <c r="AN311" i="46" s="1"/>
  <c r="Q302" i="47"/>
  <c r="AN299" i="56"/>
  <c r="AR300" i="55"/>
  <c r="G303" i="47"/>
  <c r="K303" i="47"/>
  <c r="A304" i="47"/>
  <c r="X303" i="47"/>
  <c r="J303" i="47"/>
  <c r="M303" i="47"/>
  <c r="Z303" i="47"/>
  <c r="E303" i="47" s="1"/>
  <c r="U302" i="47"/>
  <c r="AA302" i="47" s="1"/>
  <c r="H303" i="47"/>
  <c r="V303" i="47"/>
  <c r="W303" i="47" s="1"/>
  <c r="Y303" i="47" s="1"/>
  <c r="N303" i="47"/>
  <c r="AM300" i="58"/>
  <c r="AS299" i="56"/>
  <c r="F312" i="46"/>
  <c r="R312" i="46"/>
  <c r="AS310" i="46"/>
  <c r="AI300" i="56"/>
  <c r="AJ300" i="56"/>
  <c r="AO300" i="56" s="1"/>
  <c r="AC300" i="56"/>
  <c r="AR300" i="56" s="1"/>
  <c r="AK300" i="56"/>
  <c r="AD300" i="56"/>
  <c r="AM300" i="56" s="1"/>
  <c r="AE300" i="56"/>
  <c r="AF300" i="56"/>
  <c r="AH300" i="56"/>
  <c r="AG300" i="56"/>
  <c r="AN300" i="56" s="1"/>
  <c r="F301" i="57"/>
  <c r="AT299" i="56"/>
  <c r="R301" i="56"/>
  <c r="AY300" i="57"/>
  <c r="AO300" i="57"/>
  <c r="D306" i="56"/>
  <c r="B307" i="56"/>
  <c r="AO300" i="58"/>
  <c r="AY300" i="58"/>
  <c r="AT300" i="58"/>
  <c r="K302" i="55"/>
  <c r="A303" i="55"/>
  <c r="M302" i="55"/>
  <c r="X302" i="55"/>
  <c r="N302" i="55"/>
  <c r="U301" i="55"/>
  <c r="AA301" i="55" s="1"/>
  <c r="H302" i="55"/>
  <c r="V302" i="55"/>
  <c r="W302" i="55" s="1"/>
  <c r="Y302" i="55" s="1"/>
  <c r="G302" i="55"/>
  <c r="J302" i="55"/>
  <c r="Z302" i="55"/>
  <c r="E302" i="55" s="1"/>
  <c r="Q312" i="46"/>
  <c r="Q301" i="56"/>
  <c r="AW298" i="57"/>
  <c r="AU298" i="56"/>
  <c r="AW298" i="56" s="1"/>
  <c r="AT300" i="57"/>
  <c r="AO300" i="55"/>
  <c r="AP300" i="55" s="1"/>
  <c r="S303" i="56"/>
  <c r="I304" i="56"/>
  <c r="AW299" i="47"/>
  <c r="L305" i="54"/>
  <c r="F305" i="54" s="1"/>
  <c r="P305" i="54" s="1"/>
  <c r="M303" i="58"/>
  <c r="X303" i="58"/>
  <c r="U302" i="58"/>
  <c r="AA302" i="58" s="1"/>
  <c r="N303" i="58"/>
  <c r="Z303" i="58"/>
  <c r="E303" i="58" s="1"/>
  <c r="G303" i="58"/>
  <c r="A304" i="58"/>
  <c r="H303" i="58"/>
  <c r="K303" i="58"/>
  <c r="J303" i="58"/>
  <c r="V303" i="58"/>
  <c r="W303" i="58" s="1"/>
  <c r="Y302" i="58"/>
  <c r="AD301" i="47"/>
  <c r="AR301" i="47" s="1"/>
  <c r="AH301" i="47"/>
  <c r="AF301" i="47"/>
  <c r="AG301" i="47"/>
  <c r="AS301" i="47" s="1"/>
  <c r="AI301" i="47"/>
  <c r="AK301" i="47"/>
  <c r="AE301" i="47"/>
  <c r="AC301" i="47"/>
  <c r="AJ301" i="47"/>
  <c r="R302" i="47"/>
  <c r="D303" i="46"/>
  <c r="B304" i="46"/>
  <c r="AP299" i="56"/>
  <c r="Y301" i="56"/>
  <c r="F301" i="56" s="1"/>
  <c r="AP310" i="46"/>
  <c r="AE301" i="55"/>
  <c r="AG301" i="55"/>
  <c r="AN301" i="55" s="1"/>
  <c r="AH301" i="55"/>
  <c r="AI301" i="55"/>
  <c r="AD301" i="55"/>
  <c r="AM301" i="55" s="1"/>
  <c r="AP301" i="55" s="1"/>
  <c r="AC301" i="55"/>
  <c r="AR301" i="55" s="1"/>
  <c r="AF301" i="55"/>
  <c r="AS301" i="55" s="1"/>
  <c r="AJ301" i="55"/>
  <c r="AO301" i="55" s="1"/>
  <c r="AK301" i="55"/>
  <c r="AY301" i="55" s="1"/>
  <c r="AW299" i="55"/>
  <c r="AP300" i="47"/>
  <c r="J302" i="57"/>
  <c r="V302" i="57"/>
  <c r="W302" i="57" s="1"/>
  <c r="Y302" i="57" s="1"/>
  <c r="M302" i="57"/>
  <c r="Q302" i="57" s="1"/>
  <c r="X302" i="57"/>
  <c r="N302" i="57"/>
  <c r="Z302" i="57"/>
  <c r="E302" i="57" s="1"/>
  <c r="U301" i="57"/>
  <c r="AA301" i="57" s="1"/>
  <c r="H302" i="57"/>
  <c r="K302" i="57"/>
  <c r="A303" i="57"/>
  <c r="G302" i="57"/>
  <c r="AU300" i="58"/>
  <c r="R301" i="55"/>
  <c r="AY299" i="56"/>
  <c r="I305" i="55"/>
  <c r="S304" i="55"/>
  <c r="M306" i="54"/>
  <c r="E306" i="54" s="1"/>
  <c r="A307" i="54"/>
  <c r="H305" i="54"/>
  <c r="N305" i="54" s="1"/>
  <c r="K306" i="54"/>
  <c r="I306" i="54"/>
  <c r="J306" i="54" s="1"/>
  <c r="Y301" i="57"/>
  <c r="AR300" i="57"/>
  <c r="AS300" i="57"/>
  <c r="AR310" i="46"/>
  <c r="I306" i="58"/>
  <c r="S305" i="58"/>
  <c r="I306" i="47"/>
  <c r="S305" i="47"/>
  <c r="N313" i="46"/>
  <c r="U312" i="46"/>
  <c r="AA312" i="46" s="1"/>
  <c r="A314" i="46"/>
  <c r="G313" i="46"/>
  <c r="H313" i="46"/>
  <c r="V313" i="46"/>
  <c r="W313" i="46" s="1"/>
  <c r="Y313" i="46" s="1"/>
  <c r="J313" i="46"/>
  <c r="K313" i="46"/>
  <c r="X313" i="46"/>
  <c r="M313" i="46"/>
  <c r="Z313" i="46"/>
  <c r="E313" i="46" s="1"/>
  <c r="AP300" i="57"/>
  <c r="AT310" i="46"/>
  <c r="S303" i="57"/>
  <c r="I304" i="57"/>
  <c r="M302" i="56"/>
  <c r="X302" i="56"/>
  <c r="N302" i="56"/>
  <c r="G302" i="56"/>
  <c r="U301" i="56"/>
  <c r="AA301" i="56" s="1"/>
  <c r="H302" i="56"/>
  <c r="K302" i="56"/>
  <c r="A303" i="56"/>
  <c r="J302" i="56"/>
  <c r="V302" i="56"/>
  <c r="W302" i="56" s="1"/>
  <c r="Y302" i="56" s="1"/>
  <c r="Z302" i="56"/>
  <c r="E302" i="56" s="1"/>
  <c r="F302" i="58"/>
  <c r="R302" i="58"/>
  <c r="AW298" i="58"/>
  <c r="D303" i="55"/>
  <c r="B304" i="55"/>
  <c r="Y302" i="47"/>
  <c r="F302" i="47" s="1"/>
  <c r="AW300" i="47"/>
  <c r="AP298" i="56"/>
  <c r="AU299" i="56"/>
  <c r="AI301" i="58"/>
  <c r="AJ301" i="58"/>
  <c r="AT301" i="58" s="1"/>
  <c r="AK301" i="58"/>
  <c r="AC301" i="58"/>
  <c r="AD301" i="58"/>
  <c r="AR301" i="58" s="1"/>
  <c r="AE301" i="58"/>
  <c r="AM301" i="58" s="1"/>
  <c r="AH301" i="58"/>
  <c r="AN301" i="58" s="1"/>
  <c r="AG301" i="58"/>
  <c r="AF301" i="58"/>
  <c r="D303" i="54"/>
  <c r="B304" i="54"/>
  <c r="AS300" i="55"/>
  <c r="AC302" i="47" l="1"/>
  <c r="AK302" i="47"/>
  <c r="AG302" i="47"/>
  <c r="AH302" i="47"/>
  <c r="AI302" i="47"/>
  <c r="AJ302" i="47"/>
  <c r="AT302" i="47" s="1"/>
  <c r="AF302" i="47"/>
  <c r="AD302" i="47"/>
  <c r="AR302" i="47" s="1"/>
  <c r="AE302" i="47"/>
  <c r="AH301" i="56"/>
  <c r="AI301" i="56"/>
  <c r="AT301" i="56" s="1"/>
  <c r="AJ301" i="56"/>
  <c r="AC301" i="56"/>
  <c r="AK301" i="56"/>
  <c r="AD301" i="56"/>
  <c r="AE301" i="56"/>
  <c r="AG301" i="56"/>
  <c r="AN301" i="56" s="1"/>
  <c r="AF301" i="56"/>
  <c r="K303" i="57"/>
  <c r="A304" i="57"/>
  <c r="M303" i="57"/>
  <c r="X303" i="57"/>
  <c r="N303" i="57"/>
  <c r="R303" i="57" s="1"/>
  <c r="V303" i="57"/>
  <c r="W303" i="57" s="1"/>
  <c r="Y303" i="57" s="1"/>
  <c r="U302" i="57"/>
  <c r="AA302" i="57" s="1"/>
  <c r="H303" i="57"/>
  <c r="J303" i="57"/>
  <c r="G303" i="57"/>
  <c r="Z303" i="57"/>
  <c r="E303" i="57" s="1"/>
  <c r="F306" i="54"/>
  <c r="P306" i="54" s="1"/>
  <c r="D304" i="46"/>
  <c r="B305" i="46"/>
  <c r="R302" i="55"/>
  <c r="AM311" i="46"/>
  <c r="AP311" i="46" s="1"/>
  <c r="AS301" i="58"/>
  <c r="AW299" i="56"/>
  <c r="AH302" i="58"/>
  <c r="AE302" i="58"/>
  <c r="AM302" i="58" s="1"/>
  <c r="AF302" i="58"/>
  <c r="AG302" i="58"/>
  <c r="AS302" i="58" s="1"/>
  <c r="AI302" i="58"/>
  <c r="AJ302" i="58"/>
  <c r="AD302" i="58"/>
  <c r="AR302" i="58" s="1"/>
  <c r="AK302" i="58"/>
  <c r="AC302" i="58"/>
  <c r="F313" i="46"/>
  <c r="N314" i="46"/>
  <c r="R314" i="46" s="1"/>
  <c r="J314" i="46"/>
  <c r="K314" i="46"/>
  <c r="X314" i="46"/>
  <c r="M314" i="46"/>
  <c r="Z314" i="46"/>
  <c r="E314" i="46" s="1"/>
  <c r="U313" i="46"/>
  <c r="AA313" i="46" s="1"/>
  <c r="A315" i="46"/>
  <c r="G314" i="46"/>
  <c r="V314" i="46"/>
  <c r="W314" i="46" s="1"/>
  <c r="Y314" i="46" s="1"/>
  <c r="H314" i="46"/>
  <c r="AT301" i="55"/>
  <c r="K304" i="58"/>
  <c r="A305" i="58"/>
  <c r="H304" i="58"/>
  <c r="V304" i="58"/>
  <c r="W304" i="58" s="1"/>
  <c r="J304" i="58"/>
  <c r="X304" i="58"/>
  <c r="M304" i="58"/>
  <c r="U303" i="58"/>
  <c r="AA303" i="58" s="1"/>
  <c r="N304" i="58"/>
  <c r="R304" i="58" s="1"/>
  <c r="Z304" i="58"/>
  <c r="E304" i="58" s="1"/>
  <c r="G304" i="58"/>
  <c r="AS300" i="56"/>
  <c r="AU300" i="56" s="1"/>
  <c r="AW300" i="56" s="1"/>
  <c r="F303" i="47"/>
  <c r="AR311" i="46"/>
  <c r="AU311" i="46" s="1"/>
  <c r="AW311" i="46" s="1"/>
  <c r="AF301" i="57"/>
  <c r="AH301" i="57"/>
  <c r="AI301" i="57"/>
  <c r="AJ301" i="57"/>
  <c r="AE301" i="57"/>
  <c r="AG301" i="57"/>
  <c r="AS301" i="57" s="1"/>
  <c r="AK301" i="57"/>
  <c r="AC301" i="57"/>
  <c r="AD301" i="57"/>
  <c r="I307" i="58"/>
  <c r="S306" i="58"/>
  <c r="AT300" i="56"/>
  <c r="D307" i="56"/>
  <c r="B308" i="56"/>
  <c r="AU300" i="55"/>
  <c r="AW300" i="55" s="1"/>
  <c r="F302" i="56"/>
  <c r="R302" i="56"/>
  <c r="Q313" i="46"/>
  <c r="AU300" i="57"/>
  <c r="AW300" i="57" s="1"/>
  <c r="S305" i="55"/>
  <c r="I306" i="55"/>
  <c r="AN301" i="47"/>
  <c r="I305" i="56"/>
  <c r="S304" i="56"/>
  <c r="F302" i="55"/>
  <c r="Q302" i="55"/>
  <c r="AH312" i="46"/>
  <c r="AE312" i="46"/>
  <c r="AF312" i="46"/>
  <c r="AG312" i="46"/>
  <c r="AN312" i="46" s="1"/>
  <c r="AI312" i="46"/>
  <c r="AJ312" i="46"/>
  <c r="AO312" i="46" s="1"/>
  <c r="AK312" i="46"/>
  <c r="AC312" i="46"/>
  <c r="AD312" i="46"/>
  <c r="AM312" i="46" s="1"/>
  <c r="Q303" i="47"/>
  <c r="AY311" i="46"/>
  <c r="AP301" i="58"/>
  <c r="R313" i="46"/>
  <c r="F302" i="57"/>
  <c r="AT301" i="47"/>
  <c r="AU301" i="47" s="1"/>
  <c r="AW301" i="47" s="1"/>
  <c r="U302" i="55"/>
  <c r="AA302" i="55" s="1"/>
  <c r="H303" i="55"/>
  <c r="J303" i="55"/>
  <c r="V303" i="55"/>
  <c r="W303" i="55" s="1"/>
  <c r="Y303" i="55" s="1"/>
  <c r="K303" i="55"/>
  <c r="A304" i="55"/>
  <c r="M303" i="55"/>
  <c r="X303" i="55"/>
  <c r="G303" i="55"/>
  <c r="N303" i="55"/>
  <c r="Z303" i="55"/>
  <c r="E303" i="55" s="1"/>
  <c r="AP300" i="56"/>
  <c r="AY301" i="58"/>
  <c r="AO301" i="58"/>
  <c r="Q303" i="58"/>
  <c r="AU310" i="46"/>
  <c r="AW310" i="46" s="1"/>
  <c r="Q302" i="56"/>
  <c r="L306" i="54"/>
  <c r="R302" i="57"/>
  <c r="R303" i="58"/>
  <c r="AY300" i="56"/>
  <c r="AP300" i="58"/>
  <c r="AT311" i="46"/>
  <c r="B305" i="54"/>
  <c r="D304" i="54"/>
  <c r="AO301" i="47"/>
  <c r="AY301" i="47"/>
  <c r="A308" i="54"/>
  <c r="I307" i="54"/>
  <c r="J307" i="54" s="1"/>
  <c r="L307" i="54" s="1"/>
  <c r="H306" i="54"/>
  <c r="N306" i="54" s="1"/>
  <c r="K307" i="54"/>
  <c r="M307" i="54"/>
  <c r="E307" i="54" s="1"/>
  <c r="AU301" i="55"/>
  <c r="AW301" i="55" s="1"/>
  <c r="AU301" i="58"/>
  <c r="B305" i="55"/>
  <c r="D304" i="55"/>
  <c r="K303" i="56"/>
  <c r="A304" i="56"/>
  <c r="M303" i="56"/>
  <c r="X303" i="56"/>
  <c r="N303" i="56"/>
  <c r="G303" i="56"/>
  <c r="U302" i="56"/>
  <c r="AA302" i="56" s="1"/>
  <c r="H303" i="56"/>
  <c r="J303" i="56"/>
  <c r="V303" i="56"/>
  <c r="W303" i="56" s="1"/>
  <c r="Z303" i="56"/>
  <c r="E303" i="56" s="1"/>
  <c r="S304" i="57"/>
  <c r="I305" i="57"/>
  <c r="S306" i="47"/>
  <c r="I307" i="47"/>
  <c r="AW300" i="58"/>
  <c r="AM301" i="47"/>
  <c r="AP301" i="47" s="1"/>
  <c r="Y303" i="58"/>
  <c r="F303" i="58" s="1"/>
  <c r="R303" i="47"/>
  <c r="Z304" i="47"/>
  <c r="E304" i="47" s="1"/>
  <c r="J304" i="47"/>
  <c r="V304" i="47"/>
  <c r="W304" i="47" s="1"/>
  <c r="Y304" i="47" s="1"/>
  <c r="K304" i="47"/>
  <c r="A305" i="47"/>
  <c r="M304" i="47"/>
  <c r="Q304" i="47" s="1"/>
  <c r="N304" i="47"/>
  <c r="X304" i="47"/>
  <c r="U303" i="47"/>
  <c r="AA303" i="47" s="1"/>
  <c r="G304" i="47"/>
  <c r="H304" i="47"/>
  <c r="AG303" i="58" l="1"/>
  <c r="AJ303" i="58"/>
  <c r="AK303" i="58"/>
  <c r="AC303" i="58"/>
  <c r="AD303" i="58"/>
  <c r="AR303" i="58" s="1"/>
  <c r="AE303" i="58"/>
  <c r="AM303" i="58" s="1"/>
  <c r="AI303" i="58"/>
  <c r="AF303" i="58"/>
  <c r="AH303" i="58"/>
  <c r="AN303" i="58" s="1"/>
  <c r="B306" i="55"/>
  <c r="D305" i="55"/>
  <c r="F303" i="55"/>
  <c r="Y304" i="58"/>
  <c r="AH313" i="46"/>
  <c r="AK313" i="46"/>
  <c r="AY313" i="46" s="1"/>
  <c r="AC313" i="46"/>
  <c r="AR313" i="46" s="1"/>
  <c r="AD313" i="46"/>
  <c r="AM313" i="46" s="1"/>
  <c r="AE313" i="46"/>
  <c r="AF313" i="46"/>
  <c r="AS313" i="46" s="1"/>
  <c r="AG313" i="46"/>
  <c r="AI313" i="46"/>
  <c r="AJ313" i="46"/>
  <c r="AW301" i="58"/>
  <c r="R303" i="55"/>
  <c r="AS312" i="46"/>
  <c r="S306" i="55"/>
  <c r="I307" i="55"/>
  <c r="AM301" i="57"/>
  <c r="AN302" i="58"/>
  <c r="F303" i="57"/>
  <c r="Q303" i="57"/>
  <c r="AR301" i="56"/>
  <c r="AU301" i="56" s="1"/>
  <c r="AW301" i="56" s="1"/>
  <c r="AE302" i="57"/>
  <c r="AG302" i="57"/>
  <c r="AH302" i="57"/>
  <c r="AN302" i="57" s="1"/>
  <c r="AI302" i="57"/>
  <c r="AC302" i="57"/>
  <c r="AD302" i="57"/>
  <c r="AR302" i="57" s="1"/>
  <c r="AF302" i="57"/>
  <c r="AJ302" i="57"/>
  <c r="AT302" i="57" s="1"/>
  <c r="AK302" i="57"/>
  <c r="AG302" i="56"/>
  <c r="AH302" i="56"/>
  <c r="AI302" i="56"/>
  <c r="AJ302" i="56"/>
  <c r="AC302" i="56"/>
  <c r="AK302" i="56"/>
  <c r="AY302" i="56" s="1"/>
  <c r="AD302" i="56"/>
  <c r="AM302" i="56" s="1"/>
  <c r="AF302" i="56"/>
  <c r="AS302" i="56" s="1"/>
  <c r="AE302" i="56"/>
  <c r="H307" i="54"/>
  <c r="N307" i="54" s="1"/>
  <c r="K308" i="54"/>
  <c r="M308" i="54"/>
  <c r="E308" i="54" s="1"/>
  <c r="I308" i="54"/>
  <c r="J308" i="54" s="1"/>
  <c r="L308" i="54" s="1"/>
  <c r="A309" i="54"/>
  <c r="AT312" i="46"/>
  <c r="AO301" i="57"/>
  <c r="AY301" i="57"/>
  <c r="AJ303" i="47"/>
  <c r="AT303" i="47" s="1"/>
  <c r="AF303" i="47"/>
  <c r="AI303" i="47"/>
  <c r="AK303" i="47"/>
  <c r="AD303" i="47"/>
  <c r="AR303" i="47" s="1"/>
  <c r="AH303" i="47"/>
  <c r="AN303" i="47" s="1"/>
  <c r="AE303" i="47"/>
  <c r="AG303" i="47"/>
  <c r="AC303" i="47"/>
  <c r="D308" i="56"/>
  <c r="B309" i="56"/>
  <c r="N315" i="46"/>
  <c r="R315" i="46" s="1"/>
  <c r="A316" i="46"/>
  <c r="G315" i="46"/>
  <c r="H315" i="46"/>
  <c r="V315" i="46"/>
  <c r="W315" i="46" s="1"/>
  <c r="J315" i="46"/>
  <c r="K315" i="46"/>
  <c r="X315" i="46"/>
  <c r="M315" i="46"/>
  <c r="Z315" i="46"/>
  <c r="E315" i="46" s="1"/>
  <c r="U314" i="46"/>
  <c r="AA314" i="46" s="1"/>
  <c r="AY301" i="56"/>
  <c r="F304" i="47"/>
  <c r="I306" i="57"/>
  <c r="S305" i="57"/>
  <c r="R303" i="56"/>
  <c r="AT301" i="57"/>
  <c r="F304" i="58"/>
  <c r="J305" i="58"/>
  <c r="V305" i="58"/>
  <c r="W305" i="58" s="1"/>
  <c r="U304" i="58"/>
  <c r="AA304" i="58" s="1"/>
  <c r="N305" i="58"/>
  <c r="Z305" i="58"/>
  <c r="E305" i="58" s="1"/>
  <c r="A306" i="58"/>
  <c r="G305" i="58"/>
  <c r="H305" i="58"/>
  <c r="M305" i="58"/>
  <c r="X305" i="58"/>
  <c r="K305" i="58"/>
  <c r="F314" i="46"/>
  <c r="AO302" i="58"/>
  <c r="AP302" i="58" s="1"/>
  <c r="AY302" i="58"/>
  <c r="U303" i="57"/>
  <c r="AA303" i="57" s="1"/>
  <c r="H304" i="57"/>
  <c r="J304" i="57"/>
  <c r="V304" i="57"/>
  <c r="W304" i="57" s="1"/>
  <c r="K304" i="57"/>
  <c r="A305" i="57"/>
  <c r="M304" i="57"/>
  <c r="X304" i="57"/>
  <c r="Z304" i="57"/>
  <c r="E304" i="57" s="1"/>
  <c r="G304" i="57"/>
  <c r="N304" i="57"/>
  <c r="AO301" i="56"/>
  <c r="AN302" i="47"/>
  <c r="D305" i="46"/>
  <c r="B306" i="46"/>
  <c r="B306" i="54"/>
  <c r="D305" i="54"/>
  <c r="AP312" i="46"/>
  <c r="Q314" i="46"/>
  <c r="AS302" i="47"/>
  <c r="N305" i="47"/>
  <c r="M305" i="47"/>
  <c r="G305" i="47"/>
  <c r="V305" i="47"/>
  <c r="W305" i="47" s="1"/>
  <c r="Y305" i="47" s="1"/>
  <c r="K305" i="47"/>
  <c r="Z305" i="47"/>
  <c r="E305" i="47" s="1"/>
  <c r="A306" i="47"/>
  <c r="X305" i="47"/>
  <c r="U304" i="47"/>
  <c r="AA304" i="47" s="1"/>
  <c r="H305" i="47"/>
  <c r="J305" i="47"/>
  <c r="AU302" i="47"/>
  <c r="AW302" i="47" s="1"/>
  <c r="F307" i="54"/>
  <c r="P307" i="54" s="1"/>
  <c r="R304" i="47"/>
  <c r="Q303" i="56"/>
  <c r="Q303" i="55"/>
  <c r="AR312" i="46"/>
  <c r="S307" i="58"/>
  <c r="I308" i="58"/>
  <c r="AN301" i="57"/>
  <c r="AT302" i="58"/>
  <c r="AU302" i="58" s="1"/>
  <c r="AW302" i="58" s="1"/>
  <c r="AS301" i="56"/>
  <c r="AY302" i="47"/>
  <c r="AO302" i="47"/>
  <c r="I306" i="56"/>
  <c r="S305" i="56"/>
  <c r="AM301" i="56"/>
  <c r="AP301" i="56" s="1"/>
  <c r="S307" i="47"/>
  <c r="I308" i="47"/>
  <c r="Y303" i="56"/>
  <c r="F303" i="56" s="1"/>
  <c r="J304" i="56"/>
  <c r="V304" i="56"/>
  <c r="W304" i="56" s="1"/>
  <c r="K304" i="56"/>
  <c r="A305" i="56"/>
  <c r="M304" i="56"/>
  <c r="Q304" i="56" s="1"/>
  <c r="X304" i="56"/>
  <c r="N304" i="56"/>
  <c r="R304" i="56" s="1"/>
  <c r="G304" i="56"/>
  <c r="U303" i="56"/>
  <c r="AA303" i="56" s="1"/>
  <c r="H304" i="56"/>
  <c r="Z304" i="56"/>
  <c r="E304" i="56" s="1"/>
  <c r="G304" i="55"/>
  <c r="J304" i="55"/>
  <c r="V304" i="55"/>
  <c r="W304" i="55" s="1"/>
  <c r="Y304" i="55" s="1"/>
  <c r="K304" i="55"/>
  <c r="A305" i="55"/>
  <c r="U303" i="55"/>
  <c r="AA303" i="55" s="1"/>
  <c r="X304" i="55"/>
  <c r="H304" i="55"/>
  <c r="N304" i="55"/>
  <c r="R304" i="55" s="1"/>
  <c r="M304" i="55"/>
  <c r="Q304" i="55" s="1"/>
  <c r="Z304" i="55"/>
  <c r="E304" i="55" s="1"/>
  <c r="F304" i="55" s="1"/>
  <c r="AY312" i="46"/>
  <c r="AD302" i="55"/>
  <c r="AF302" i="55"/>
  <c r="AS302" i="55" s="1"/>
  <c r="AG302" i="55"/>
  <c r="AH302" i="55"/>
  <c r="AC302" i="55"/>
  <c r="AR302" i="55" s="1"/>
  <c r="AU302" i="55" s="1"/>
  <c r="AK302" i="55"/>
  <c r="AE302" i="55"/>
  <c r="AI302" i="55"/>
  <c r="AT302" i="55" s="1"/>
  <c r="AJ302" i="55"/>
  <c r="AR301" i="57"/>
  <c r="Q304" i="58"/>
  <c r="AM302" i="47"/>
  <c r="AP302" i="47" s="1"/>
  <c r="AF303" i="56" l="1"/>
  <c r="AG303" i="56"/>
  <c r="AH303" i="56"/>
  <c r="AI303" i="56"/>
  <c r="AJ303" i="56"/>
  <c r="AC303" i="56"/>
  <c r="AR303" i="56" s="1"/>
  <c r="AK303" i="56"/>
  <c r="AE303" i="56"/>
  <c r="AD303" i="56"/>
  <c r="I309" i="58"/>
  <c r="S308" i="58"/>
  <c r="M309" i="54"/>
  <c r="E309" i="54" s="1"/>
  <c r="A310" i="54"/>
  <c r="I309" i="54"/>
  <c r="J309" i="54" s="1"/>
  <c r="H308" i="54"/>
  <c r="N308" i="54" s="1"/>
  <c r="K309" i="54"/>
  <c r="J305" i="56"/>
  <c r="V305" i="56"/>
  <c r="W305" i="56" s="1"/>
  <c r="K305" i="56"/>
  <c r="A306" i="56"/>
  <c r="M305" i="56"/>
  <c r="Q305" i="56" s="1"/>
  <c r="X305" i="56"/>
  <c r="N305" i="56"/>
  <c r="R305" i="56" s="1"/>
  <c r="U304" i="56"/>
  <c r="AA304" i="56" s="1"/>
  <c r="H305" i="56"/>
  <c r="G305" i="56"/>
  <c r="Z305" i="56"/>
  <c r="E305" i="56" s="1"/>
  <c r="H306" i="58"/>
  <c r="V306" i="58"/>
  <c r="W306" i="58" s="1"/>
  <c r="J306" i="58"/>
  <c r="K306" i="58"/>
  <c r="X306" i="58"/>
  <c r="M306" i="58"/>
  <c r="U305" i="58"/>
  <c r="AA305" i="58" s="1"/>
  <c r="N306" i="58"/>
  <c r="Z306" i="58"/>
  <c r="E306" i="58" s="1"/>
  <c r="G306" i="58"/>
  <c r="A307" i="58"/>
  <c r="AR302" i="56"/>
  <c r="AU302" i="56" s="1"/>
  <c r="AD303" i="57"/>
  <c r="AR303" i="57" s="1"/>
  <c r="AF303" i="57"/>
  <c r="AG303" i="57"/>
  <c r="AH303" i="57"/>
  <c r="AN303" i="57" s="1"/>
  <c r="AJ303" i="57"/>
  <c r="AK303" i="57"/>
  <c r="AC303" i="57"/>
  <c r="AE303" i="57"/>
  <c r="AI303" i="57"/>
  <c r="S306" i="56"/>
  <c r="I307" i="56"/>
  <c r="AU312" i="46"/>
  <c r="AW312" i="46" s="1"/>
  <c r="Q305" i="47"/>
  <c r="D306" i="46"/>
  <c r="B307" i="46"/>
  <c r="Q304" i="57"/>
  <c r="D309" i="56"/>
  <c r="B310" i="56"/>
  <c r="F308" i="54"/>
  <c r="P308" i="54" s="1"/>
  <c r="AO302" i="56"/>
  <c r="AT313" i="46"/>
  <c r="AU303" i="58"/>
  <c r="D306" i="54"/>
  <c r="B307" i="54"/>
  <c r="Q315" i="46"/>
  <c r="AO303" i="47"/>
  <c r="AY303" i="47"/>
  <c r="AO313" i="46"/>
  <c r="AN302" i="55"/>
  <c r="Y304" i="56"/>
  <c r="F304" i="56" s="1"/>
  <c r="R305" i="47"/>
  <c r="G305" i="57"/>
  <c r="J305" i="57"/>
  <c r="V305" i="57"/>
  <c r="W305" i="57" s="1"/>
  <c r="K305" i="57"/>
  <c r="A306" i="57"/>
  <c r="N305" i="57"/>
  <c r="Z305" i="57"/>
  <c r="E305" i="57" s="1"/>
  <c r="U304" i="57"/>
  <c r="AA304" i="57" s="1"/>
  <c r="H305" i="57"/>
  <c r="M305" i="57"/>
  <c r="Q305" i="57" s="1"/>
  <c r="X305" i="57"/>
  <c r="AH314" i="46"/>
  <c r="AG314" i="46"/>
  <c r="AN314" i="46" s="1"/>
  <c r="AI314" i="46"/>
  <c r="AT314" i="46" s="1"/>
  <c r="AJ314" i="46"/>
  <c r="AK314" i="46"/>
  <c r="AC314" i="46"/>
  <c r="AD314" i="46"/>
  <c r="AE314" i="46"/>
  <c r="AF314" i="46"/>
  <c r="AS314" i="46" s="1"/>
  <c r="R305" i="58"/>
  <c r="S306" i="57"/>
  <c r="I307" i="57"/>
  <c r="AT302" i="56"/>
  <c r="AP301" i="57"/>
  <c r="AN313" i="46"/>
  <c r="AP313" i="46" s="1"/>
  <c r="AC303" i="55"/>
  <c r="AR303" i="55" s="1"/>
  <c r="AK303" i="55"/>
  <c r="AE303" i="55"/>
  <c r="AF303" i="55"/>
  <c r="AS303" i="55" s="1"/>
  <c r="AG303" i="55"/>
  <c r="AJ303" i="55"/>
  <c r="AO303" i="55" s="1"/>
  <c r="AD303" i="55"/>
  <c r="AM303" i="55" s="1"/>
  <c r="AH303" i="55"/>
  <c r="AI303" i="55"/>
  <c r="AT303" i="55" s="1"/>
  <c r="AF304" i="58"/>
  <c r="AE304" i="58"/>
  <c r="AG304" i="58"/>
  <c r="AS304" i="58" s="1"/>
  <c r="AH304" i="58"/>
  <c r="AI304" i="58"/>
  <c r="AJ304" i="58"/>
  <c r="AT304" i="58" s="1"/>
  <c r="AD304" i="58"/>
  <c r="AC304" i="58"/>
  <c r="AK304" i="58"/>
  <c r="AY302" i="55"/>
  <c r="AI304" i="47"/>
  <c r="AE304" i="47"/>
  <c r="AK304" i="47"/>
  <c r="AC304" i="47"/>
  <c r="AF304" i="47"/>
  <c r="AJ304" i="47"/>
  <c r="AT304" i="47" s="1"/>
  <c r="AG304" i="47"/>
  <c r="AH304" i="47"/>
  <c r="AN304" i="47" s="1"/>
  <c r="AD304" i="47"/>
  <c r="S307" i="55"/>
  <c r="I308" i="55"/>
  <c r="AY303" i="58"/>
  <c r="AO303" i="58"/>
  <c r="AP303" i="58" s="1"/>
  <c r="AP302" i="56"/>
  <c r="N316" i="46"/>
  <c r="M316" i="46"/>
  <c r="Z316" i="46"/>
  <c r="E316" i="46" s="1"/>
  <c r="U315" i="46"/>
  <c r="AA315" i="46" s="1"/>
  <c r="A317" i="46"/>
  <c r="G316" i="46"/>
  <c r="H316" i="46"/>
  <c r="V316" i="46"/>
  <c r="W316" i="46" s="1"/>
  <c r="Y316" i="46" s="1"/>
  <c r="J316" i="46"/>
  <c r="K316" i="46"/>
  <c r="X316" i="46"/>
  <c r="AU301" i="57"/>
  <c r="AO302" i="55"/>
  <c r="AM302" i="55"/>
  <c r="AP302" i="55" s="1"/>
  <c r="AW302" i="55" s="1"/>
  <c r="U304" i="55"/>
  <c r="AA304" i="55" s="1"/>
  <c r="H305" i="55"/>
  <c r="J305" i="55"/>
  <c r="V305" i="55"/>
  <c r="W305" i="55" s="1"/>
  <c r="Y305" i="55" s="1"/>
  <c r="N305" i="55"/>
  <c r="X305" i="55"/>
  <c r="A306" i="55"/>
  <c r="G305" i="55"/>
  <c r="K305" i="55"/>
  <c r="M305" i="55"/>
  <c r="Q305" i="55" s="1"/>
  <c r="Z305" i="55"/>
  <c r="E305" i="55" s="1"/>
  <c r="F305" i="55" s="1"/>
  <c r="M306" i="47"/>
  <c r="X306" i="47"/>
  <c r="U305" i="47"/>
  <c r="AA305" i="47" s="1"/>
  <c r="H306" i="47"/>
  <c r="N306" i="47"/>
  <c r="R306" i="47" s="1"/>
  <c r="G306" i="47"/>
  <c r="J306" i="47"/>
  <c r="V306" i="47"/>
  <c r="W306" i="47" s="1"/>
  <c r="A307" i="47"/>
  <c r="K306" i="47"/>
  <c r="Z306" i="47"/>
  <c r="E306" i="47" s="1"/>
  <c r="Y304" i="57"/>
  <c r="F304" i="57" s="1"/>
  <c r="Y305" i="58"/>
  <c r="F305" i="58" s="1"/>
  <c r="Y315" i="46"/>
  <c r="AS303" i="47"/>
  <c r="AU303" i="47" s="1"/>
  <c r="AN302" i="56"/>
  <c r="AS302" i="57"/>
  <c r="AU302" i="57" s="1"/>
  <c r="D306" i="55"/>
  <c r="B307" i="55"/>
  <c r="AT303" i="58"/>
  <c r="AJ304" i="55"/>
  <c r="AO304" i="55" s="1"/>
  <c r="AD304" i="55"/>
  <c r="AE304" i="55"/>
  <c r="AF304" i="55"/>
  <c r="AS304" i="55" s="1"/>
  <c r="AI304" i="55"/>
  <c r="AC304" i="55"/>
  <c r="AG304" i="55"/>
  <c r="AH304" i="55"/>
  <c r="AK304" i="55"/>
  <c r="AU313" i="46"/>
  <c r="F315" i="46"/>
  <c r="I309" i="47"/>
  <c r="S308" i="47"/>
  <c r="F305" i="47"/>
  <c r="R304" i="57"/>
  <c r="Q305" i="58"/>
  <c r="AM303" i="47"/>
  <c r="AY302" i="57"/>
  <c r="AO302" i="57"/>
  <c r="AM302" i="57"/>
  <c r="AS303" i="58"/>
  <c r="AC304" i="57" l="1"/>
  <c r="AK304" i="57"/>
  <c r="AE304" i="57"/>
  <c r="AF304" i="57"/>
  <c r="AG304" i="57"/>
  <c r="AS304" i="57" s="1"/>
  <c r="AD304" i="57"/>
  <c r="AR304" i="57" s="1"/>
  <c r="AJ304" i="57"/>
  <c r="AT304" i="57" s="1"/>
  <c r="AH304" i="57"/>
  <c r="AN304" i="57" s="1"/>
  <c r="AI304" i="57"/>
  <c r="AE304" i="56"/>
  <c r="AF304" i="56"/>
  <c r="AG304" i="56"/>
  <c r="AH304" i="56"/>
  <c r="AI304" i="56"/>
  <c r="AT304" i="56" s="1"/>
  <c r="AJ304" i="56"/>
  <c r="AO304" i="56" s="1"/>
  <c r="AD304" i="56"/>
  <c r="AC304" i="56"/>
  <c r="AR304" i="56" s="1"/>
  <c r="AK304" i="56"/>
  <c r="AE305" i="58"/>
  <c r="AJ305" i="58"/>
  <c r="AT305" i="58" s="1"/>
  <c r="AK305" i="58"/>
  <c r="AC305" i="58"/>
  <c r="AD305" i="58"/>
  <c r="AF305" i="58"/>
  <c r="AI305" i="58"/>
  <c r="AG305" i="58"/>
  <c r="AS305" i="58" s="1"/>
  <c r="AH305" i="58"/>
  <c r="AN305" i="58" s="1"/>
  <c r="AW303" i="47"/>
  <c r="AW303" i="58"/>
  <c r="D307" i="46"/>
  <c r="B308" i="46"/>
  <c r="AM304" i="55"/>
  <c r="AM303" i="57"/>
  <c r="AY303" i="56"/>
  <c r="AY304" i="55"/>
  <c r="U306" i="58"/>
  <c r="AA306" i="58" s="1"/>
  <c r="H307" i="58"/>
  <c r="N307" i="58"/>
  <c r="Z307" i="58"/>
  <c r="E307" i="58" s="1"/>
  <c r="A308" i="58"/>
  <c r="G307" i="58"/>
  <c r="V307" i="58"/>
  <c r="W307" i="58" s="1"/>
  <c r="M307" i="58"/>
  <c r="J307" i="58"/>
  <c r="K307" i="58"/>
  <c r="X307" i="58"/>
  <c r="L309" i="54"/>
  <c r="AY304" i="47"/>
  <c r="AO304" i="47"/>
  <c r="A311" i="54"/>
  <c r="I310" i="54"/>
  <c r="J310" i="54" s="1"/>
  <c r="H309" i="54"/>
  <c r="N309" i="54" s="1"/>
  <c r="K310" i="54"/>
  <c r="M310" i="54"/>
  <c r="E310" i="54" s="1"/>
  <c r="AO303" i="56"/>
  <c r="AN304" i="55"/>
  <c r="D307" i="55"/>
  <c r="B308" i="55"/>
  <c r="F306" i="47"/>
  <c r="AW301" i="57"/>
  <c r="AM304" i="47"/>
  <c r="AP304" i="47" s="1"/>
  <c r="AN304" i="58"/>
  <c r="AN303" i="55"/>
  <c r="S307" i="57"/>
  <c r="I308" i="57"/>
  <c r="AO314" i="46"/>
  <c r="D310" i="56"/>
  <c r="B311" i="56"/>
  <c r="S307" i="56"/>
  <c r="I308" i="56"/>
  <c r="AT303" i="57"/>
  <c r="U305" i="56"/>
  <c r="AA305" i="56" s="1"/>
  <c r="H306" i="56"/>
  <c r="J306" i="56"/>
  <c r="V306" i="56"/>
  <c r="W306" i="56" s="1"/>
  <c r="Y306" i="56" s="1"/>
  <c r="K306" i="56"/>
  <c r="A307" i="56"/>
  <c r="M306" i="56"/>
  <c r="X306" i="56"/>
  <c r="N306" i="56"/>
  <c r="G306" i="56"/>
  <c r="Z306" i="56"/>
  <c r="E306" i="56" s="1"/>
  <c r="F309" i="54"/>
  <c r="P309" i="54" s="1"/>
  <c r="AT303" i="56"/>
  <c r="AW313" i="46"/>
  <c r="AM314" i="46"/>
  <c r="AP314" i="46" s="1"/>
  <c r="AP303" i="55"/>
  <c r="AR314" i="46"/>
  <c r="AU314" i="46" s="1"/>
  <c r="N306" i="55"/>
  <c r="G306" i="55"/>
  <c r="U305" i="55"/>
  <c r="AA305" i="55" s="1"/>
  <c r="H306" i="55"/>
  <c r="M306" i="55"/>
  <c r="X306" i="55"/>
  <c r="A307" i="55"/>
  <c r="J306" i="55"/>
  <c r="K306" i="55"/>
  <c r="V306" i="55"/>
  <c r="W306" i="55" s="1"/>
  <c r="Y306" i="55" s="1"/>
  <c r="Z306" i="55"/>
  <c r="E306" i="55" s="1"/>
  <c r="F306" i="55" s="1"/>
  <c r="AH305" i="47"/>
  <c r="AN305" i="47" s="1"/>
  <c r="AD305" i="47"/>
  <c r="AC305" i="47"/>
  <c r="AE305" i="47"/>
  <c r="AG305" i="47"/>
  <c r="AK305" i="47"/>
  <c r="AI305" i="47"/>
  <c r="AJ305" i="47"/>
  <c r="AT305" i="47" s="1"/>
  <c r="AF305" i="47"/>
  <c r="R305" i="55"/>
  <c r="F316" i="46"/>
  <c r="AR304" i="47"/>
  <c r="R305" i="57"/>
  <c r="R306" i="58"/>
  <c r="F305" i="56"/>
  <c r="Y305" i="57"/>
  <c r="F305" i="57" s="1"/>
  <c r="I309" i="55"/>
  <c r="S308" i="55"/>
  <c r="AY314" i="46"/>
  <c r="B308" i="54"/>
  <c r="D307" i="54"/>
  <c r="AO303" i="57"/>
  <c r="AY303" i="57"/>
  <c r="K307" i="47"/>
  <c r="A308" i="47"/>
  <c r="G307" i="47"/>
  <c r="U306" i="47"/>
  <c r="AA306" i="47" s="1"/>
  <c r="H307" i="47"/>
  <c r="V307" i="47"/>
  <c r="W307" i="47" s="1"/>
  <c r="J307" i="47"/>
  <c r="X307" i="47"/>
  <c r="Z307" i="47"/>
  <c r="E307" i="47" s="1"/>
  <c r="N307" i="47"/>
  <c r="M307" i="47"/>
  <c r="Q306" i="47"/>
  <c r="Q316" i="46"/>
  <c r="AM304" i="58"/>
  <c r="Z306" i="57"/>
  <c r="E306" i="57" s="1"/>
  <c r="U305" i="57"/>
  <c r="AA305" i="57" s="1"/>
  <c r="H306" i="57"/>
  <c r="J306" i="57"/>
  <c r="V306" i="57"/>
  <c r="W306" i="57" s="1"/>
  <c r="X306" i="57"/>
  <c r="G306" i="57"/>
  <c r="N306" i="57"/>
  <c r="K306" i="57"/>
  <c r="M306" i="57"/>
  <c r="A307" i="57"/>
  <c r="AS303" i="57"/>
  <c r="AU303" i="57" s="1"/>
  <c r="Y305" i="56"/>
  <c r="I310" i="58"/>
  <c r="S309" i="58"/>
  <c r="AN303" i="56"/>
  <c r="AH315" i="46"/>
  <c r="AD315" i="46"/>
  <c r="AE315" i="46"/>
  <c r="AF315" i="46"/>
  <c r="AS315" i="46" s="1"/>
  <c r="AG315" i="46"/>
  <c r="AI315" i="46"/>
  <c r="AT315" i="46" s="1"/>
  <c r="AJ315" i="46"/>
  <c r="AK315" i="46"/>
  <c r="AC315" i="46"/>
  <c r="AU303" i="55"/>
  <c r="AW303" i="55" s="1"/>
  <c r="AR304" i="58"/>
  <c r="AU304" i="58" s="1"/>
  <c r="AW302" i="56"/>
  <c r="AP303" i="47"/>
  <c r="N317" i="46"/>
  <c r="H317" i="46"/>
  <c r="V317" i="46"/>
  <c r="W317" i="46" s="1"/>
  <c r="J317" i="46"/>
  <c r="K317" i="46"/>
  <c r="X317" i="46"/>
  <c r="M317" i="46"/>
  <c r="Z317" i="46"/>
  <c r="E317" i="46" s="1"/>
  <c r="U316" i="46"/>
  <c r="AA316" i="46" s="1"/>
  <c r="A318" i="46"/>
  <c r="G317" i="46"/>
  <c r="Y306" i="58"/>
  <c r="F306" i="58" s="1"/>
  <c r="AR304" i="55"/>
  <c r="AT304" i="55"/>
  <c r="AP302" i="57"/>
  <c r="AW302" i="57" s="1"/>
  <c r="I310" i="47"/>
  <c r="S309" i="47"/>
  <c r="Y306" i="47"/>
  <c r="AI305" i="55"/>
  <c r="AT305" i="55" s="1"/>
  <c r="AC305" i="55"/>
  <c r="AK305" i="55"/>
  <c r="AY305" i="55" s="1"/>
  <c r="AD305" i="55"/>
  <c r="AM305" i="55" s="1"/>
  <c r="AE305" i="55"/>
  <c r="AH305" i="55"/>
  <c r="AF305" i="55"/>
  <c r="AG305" i="55"/>
  <c r="AN305" i="55" s="1"/>
  <c r="AJ305" i="55"/>
  <c r="R316" i="46"/>
  <c r="AS304" i="47"/>
  <c r="AO304" i="58"/>
  <c r="AY304" i="58"/>
  <c r="AY303" i="55"/>
  <c r="Q306" i="58"/>
  <c r="AM303" i="56"/>
  <c r="AP303" i="56" s="1"/>
  <c r="AS303" i="56"/>
  <c r="AU303" i="56" s="1"/>
  <c r="AW303" i="56" s="1"/>
  <c r="AJ305" i="57" l="1"/>
  <c r="AD305" i="57"/>
  <c r="AE305" i="57"/>
  <c r="AF305" i="57"/>
  <c r="AH305" i="57"/>
  <c r="AN305" i="57" s="1"/>
  <c r="AI305" i="57"/>
  <c r="AK305" i="57"/>
  <c r="AC305" i="57"/>
  <c r="AG305" i="57"/>
  <c r="AD306" i="58"/>
  <c r="AF306" i="58"/>
  <c r="AG306" i="58"/>
  <c r="AS306" i="58" s="1"/>
  <c r="AH306" i="58"/>
  <c r="AN306" i="58" s="1"/>
  <c r="AI306" i="58"/>
  <c r="AJ306" i="58"/>
  <c r="AE306" i="58"/>
  <c r="AM306" i="58" s="1"/>
  <c r="AC306" i="58"/>
  <c r="AK306" i="58"/>
  <c r="R307" i="47"/>
  <c r="J308" i="47"/>
  <c r="V308" i="47"/>
  <c r="W308" i="47" s="1"/>
  <c r="Y308" i="47" s="1"/>
  <c r="Z308" i="47"/>
  <c r="E308" i="47" s="1"/>
  <c r="G308" i="47"/>
  <c r="U307" i="47"/>
  <c r="AA307" i="47" s="1"/>
  <c r="H308" i="47"/>
  <c r="X308" i="47"/>
  <c r="M308" i="47"/>
  <c r="K308" i="47"/>
  <c r="N308" i="47"/>
  <c r="R308" i="47" s="1"/>
  <c r="A309" i="47"/>
  <c r="I310" i="55"/>
  <c r="S309" i="55"/>
  <c r="R307" i="58"/>
  <c r="D308" i="46"/>
  <c r="B309" i="46"/>
  <c r="AR305" i="58"/>
  <c r="AU305" i="58" s="1"/>
  <c r="D311" i="56"/>
  <c r="B312" i="56"/>
  <c r="AR305" i="55"/>
  <c r="AM315" i="46"/>
  <c r="L310" i="54"/>
  <c r="F310" i="54" s="1"/>
  <c r="P310" i="54" s="1"/>
  <c r="AN304" i="56"/>
  <c r="AU304" i="57"/>
  <c r="AR315" i="46"/>
  <c r="AU315" i="46" s="1"/>
  <c r="AO305" i="47"/>
  <c r="AY305" i="47"/>
  <c r="AY315" i="46"/>
  <c r="R306" i="57"/>
  <c r="AP304" i="58"/>
  <c r="AW304" i="58" s="1"/>
  <c r="Y307" i="47"/>
  <c r="F307" i="47" s="1"/>
  <c r="AS305" i="47"/>
  <c r="AW314" i="46"/>
  <c r="R306" i="56"/>
  <c r="D308" i="55"/>
  <c r="B309" i="55"/>
  <c r="H310" i="54"/>
  <c r="N310" i="54" s="1"/>
  <c r="K311" i="54"/>
  <c r="M311" i="54"/>
  <c r="E311" i="54" s="1"/>
  <c r="I311" i="54"/>
  <c r="J311" i="54" s="1"/>
  <c r="L311" i="54" s="1"/>
  <c r="A312" i="54"/>
  <c r="Y307" i="58"/>
  <c r="AM305" i="58"/>
  <c r="AS304" i="56"/>
  <c r="Q306" i="57"/>
  <c r="AO305" i="55"/>
  <c r="AP305" i="55" s="1"/>
  <c r="R306" i="55"/>
  <c r="AG306" i="47"/>
  <c r="AC306" i="47"/>
  <c r="AK306" i="47"/>
  <c r="AD306" i="47"/>
  <c r="AE306" i="47"/>
  <c r="AM306" i="47" s="1"/>
  <c r="AF306" i="47"/>
  <c r="AI306" i="47"/>
  <c r="AJ306" i="47"/>
  <c r="AT306" i="47" s="1"/>
  <c r="AH306" i="47"/>
  <c r="AN306" i="47" s="1"/>
  <c r="N318" i="46"/>
  <c r="A319" i="46"/>
  <c r="G318" i="46"/>
  <c r="H318" i="46"/>
  <c r="V318" i="46"/>
  <c r="W318" i="46" s="1"/>
  <c r="Y318" i="46" s="1"/>
  <c r="J318" i="46"/>
  <c r="K318" i="46"/>
  <c r="X318" i="46"/>
  <c r="M318" i="46"/>
  <c r="Z318" i="46"/>
  <c r="E318" i="46" s="1"/>
  <c r="U317" i="46"/>
  <c r="AA317" i="46" s="1"/>
  <c r="AS305" i="55"/>
  <c r="R317" i="46"/>
  <c r="AO315" i="46"/>
  <c r="D308" i="54"/>
  <c r="B309" i="54"/>
  <c r="AU304" i="47"/>
  <c r="AW304" i="47" s="1"/>
  <c r="AM305" i="47"/>
  <c r="AP305" i="47" s="1"/>
  <c r="M307" i="55"/>
  <c r="X307" i="55"/>
  <c r="G307" i="55"/>
  <c r="U306" i="55"/>
  <c r="AA306" i="55" s="1"/>
  <c r="H307" i="55"/>
  <c r="K307" i="55"/>
  <c r="A308" i="55"/>
  <c r="J307" i="55"/>
  <c r="N307" i="55"/>
  <c r="V307" i="55"/>
  <c r="W307" i="55" s="1"/>
  <c r="Y307" i="55" s="1"/>
  <c r="Z307" i="55"/>
  <c r="E307" i="55" s="1"/>
  <c r="F307" i="55" s="1"/>
  <c r="S308" i="57"/>
  <c r="I309" i="57"/>
  <c r="AP303" i="57"/>
  <c r="AW303" i="57" s="1"/>
  <c r="AY304" i="56"/>
  <c r="AM304" i="57"/>
  <c r="AU304" i="55"/>
  <c r="AH306" i="55"/>
  <c r="AJ306" i="55"/>
  <c r="AC306" i="55"/>
  <c r="AR306" i="55" s="1"/>
  <c r="AK306" i="55"/>
  <c r="AY306" i="55" s="1"/>
  <c r="AD306" i="55"/>
  <c r="AG306" i="55"/>
  <c r="AE306" i="55"/>
  <c r="AF306" i="55"/>
  <c r="AS306" i="55" s="1"/>
  <c r="AI306" i="55"/>
  <c r="F306" i="56"/>
  <c r="Y317" i="46"/>
  <c r="F317" i="46" s="1"/>
  <c r="Q307" i="58"/>
  <c r="S310" i="47"/>
  <c r="I311" i="47"/>
  <c r="I311" i="58"/>
  <c r="S310" i="58"/>
  <c r="AH316" i="46"/>
  <c r="AJ316" i="46"/>
  <c r="AK316" i="46"/>
  <c r="AY316" i="46" s="1"/>
  <c r="AC316" i="46"/>
  <c r="AR316" i="46" s="1"/>
  <c r="AD316" i="46"/>
  <c r="AE316" i="46"/>
  <c r="AF316" i="46"/>
  <c r="AG316" i="46"/>
  <c r="AI316" i="46"/>
  <c r="Q306" i="56"/>
  <c r="G308" i="58"/>
  <c r="V308" i="58"/>
  <c r="W308" i="58" s="1"/>
  <c r="Y308" i="58" s="1"/>
  <c r="J308" i="58"/>
  <c r="K308" i="58"/>
  <c r="X308" i="58"/>
  <c r="U307" i="58"/>
  <c r="AA307" i="58" s="1"/>
  <c r="M308" i="58"/>
  <c r="N308" i="58"/>
  <c r="R308" i="58" s="1"/>
  <c r="Z308" i="58"/>
  <c r="E308" i="58" s="1"/>
  <c r="F308" i="58" s="1"/>
  <c r="H308" i="58"/>
  <c r="A309" i="58"/>
  <c r="AP304" i="55"/>
  <c r="AU304" i="56"/>
  <c r="AY304" i="57"/>
  <c r="AO304" i="57"/>
  <c r="N307" i="57"/>
  <c r="R307" i="57" s="1"/>
  <c r="G307" i="57"/>
  <c r="U306" i="57"/>
  <c r="AA306" i="57" s="1"/>
  <c r="H307" i="57"/>
  <c r="K307" i="57"/>
  <c r="M307" i="57"/>
  <c r="A308" i="57"/>
  <c r="X307" i="57"/>
  <c r="Z307" i="57"/>
  <c r="E307" i="57" s="1"/>
  <c r="J307" i="57"/>
  <c r="V307" i="57"/>
  <c r="W307" i="57" s="1"/>
  <c r="AD305" i="56"/>
  <c r="AE305" i="56"/>
  <c r="AF305" i="56"/>
  <c r="AG305" i="56"/>
  <c r="AH305" i="56"/>
  <c r="AI305" i="56"/>
  <c r="AT305" i="56" s="1"/>
  <c r="AC305" i="56"/>
  <c r="AR305" i="56" s="1"/>
  <c r="AK305" i="56"/>
  <c r="AJ305" i="56"/>
  <c r="AY305" i="58"/>
  <c r="AO305" i="58"/>
  <c r="Q317" i="46"/>
  <c r="AN315" i="46"/>
  <c r="Y306" i="57"/>
  <c r="F306" i="57" s="1"/>
  <c r="Q307" i="47"/>
  <c r="AR305" i="47"/>
  <c r="Q306" i="55"/>
  <c r="G307" i="56"/>
  <c r="U306" i="56"/>
  <c r="AA306" i="56" s="1"/>
  <c r="H307" i="56"/>
  <c r="J307" i="56"/>
  <c r="V307" i="56"/>
  <c r="W307" i="56" s="1"/>
  <c r="Y307" i="56" s="1"/>
  <c r="K307" i="56"/>
  <c r="A308" i="56"/>
  <c r="M307" i="56"/>
  <c r="X307" i="56"/>
  <c r="N307" i="56"/>
  <c r="Z307" i="56"/>
  <c r="E307" i="56" s="1"/>
  <c r="S308" i="56"/>
  <c r="I309" i="56"/>
  <c r="F307" i="58"/>
  <c r="AM304" i="56"/>
  <c r="AP304" i="56" s="1"/>
  <c r="AI306" i="57" l="1"/>
  <c r="AC306" i="57"/>
  <c r="AK306" i="57"/>
  <c r="AD306" i="57"/>
  <c r="AR306" i="57" s="1"/>
  <c r="AE306" i="57"/>
  <c r="AM306" i="57" s="1"/>
  <c r="AH306" i="57"/>
  <c r="AN306" i="57" s="1"/>
  <c r="AJ306" i="57"/>
  <c r="AT306" i="57" s="1"/>
  <c r="AF306" i="57"/>
  <c r="AG306" i="57"/>
  <c r="AF307" i="47"/>
  <c r="AJ307" i="47"/>
  <c r="AE307" i="47"/>
  <c r="AG307" i="47"/>
  <c r="AS307" i="47" s="1"/>
  <c r="AH307" i="47"/>
  <c r="AN307" i="47" s="1"/>
  <c r="AK307" i="47"/>
  <c r="AD307" i="47"/>
  <c r="AR307" i="47" s="1"/>
  <c r="AC307" i="47"/>
  <c r="AI307" i="47"/>
  <c r="AH317" i="46"/>
  <c r="AF317" i="46"/>
  <c r="AG317" i="46"/>
  <c r="AN317" i="46" s="1"/>
  <c r="AI317" i="46"/>
  <c r="AJ317" i="46"/>
  <c r="AK317" i="46"/>
  <c r="AY317" i="46" s="1"/>
  <c r="AC317" i="46"/>
  <c r="AR317" i="46" s="1"/>
  <c r="AD317" i="46"/>
  <c r="AM317" i="46" s="1"/>
  <c r="AE317" i="46"/>
  <c r="I310" i="57"/>
  <c r="S309" i="57"/>
  <c r="AY305" i="57"/>
  <c r="AO305" i="57"/>
  <c r="AO316" i="46"/>
  <c r="F311" i="54"/>
  <c r="P311" i="54" s="1"/>
  <c r="D309" i="46"/>
  <c r="B310" i="46"/>
  <c r="AC307" i="58"/>
  <c r="AK307" i="58"/>
  <c r="AJ307" i="58"/>
  <c r="AT307" i="58" s="1"/>
  <c r="AD307" i="58"/>
  <c r="AR307" i="58" s="1"/>
  <c r="AE307" i="58"/>
  <c r="AM307" i="58" s="1"/>
  <c r="AF307" i="58"/>
  <c r="AI307" i="58"/>
  <c r="AG307" i="58"/>
  <c r="AH307" i="58"/>
  <c r="AN307" i="58" s="1"/>
  <c r="AY305" i="56"/>
  <c r="Y307" i="57"/>
  <c r="F307" i="57" s="1"/>
  <c r="AM306" i="55"/>
  <c r="AP306" i="55" s="1"/>
  <c r="D309" i="54"/>
  <c r="B310" i="54"/>
  <c r="AS306" i="47"/>
  <c r="A313" i="54"/>
  <c r="I312" i="54"/>
  <c r="J312" i="54" s="1"/>
  <c r="M312" i="54"/>
  <c r="E312" i="54" s="1"/>
  <c r="H311" i="54"/>
  <c r="N311" i="54" s="1"/>
  <c r="K312" i="54"/>
  <c r="N309" i="47"/>
  <c r="U308" i="47"/>
  <c r="AA308" i="47" s="1"/>
  <c r="H309" i="47"/>
  <c r="J309" i="47"/>
  <c r="X309" i="47"/>
  <c r="K309" i="47"/>
  <c r="Z309" i="47"/>
  <c r="E309" i="47" s="1"/>
  <c r="A310" i="47"/>
  <c r="G309" i="47"/>
  <c r="V309" i="47"/>
  <c r="W309" i="47" s="1"/>
  <c r="M309" i="47"/>
  <c r="F308" i="47"/>
  <c r="AT306" i="58"/>
  <c r="S309" i="56"/>
  <c r="I310" i="56"/>
  <c r="AJ308" i="58"/>
  <c r="AF308" i="58"/>
  <c r="AG308" i="58"/>
  <c r="AH308" i="58"/>
  <c r="AN308" i="58" s="1"/>
  <c r="AI308" i="58"/>
  <c r="AK308" i="58"/>
  <c r="AE308" i="58"/>
  <c r="AM308" i="58" s="1"/>
  <c r="AC308" i="58"/>
  <c r="AD308" i="58"/>
  <c r="AT316" i="46"/>
  <c r="AC306" i="56"/>
  <c r="AK306" i="56"/>
  <c r="AY306" i="56" s="1"/>
  <c r="AD306" i="56"/>
  <c r="AM306" i="56" s="1"/>
  <c r="AE306" i="56"/>
  <c r="AF306" i="56"/>
  <c r="AS306" i="56" s="1"/>
  <c r="AG306" i="56"/>
  <c r="AH306" i="56"/>
  <c r="AJ306" i="56"/>
  <c r="AI306" i="56"/>
  <c r="AT306" i="56" s="1"/>
  <c r="AO306" i="55"/>
  <c r="AG307" i="55"/>
  <c r="AI307" i="55"/>
  <c r="AJ307" i="55"/>
  <c r="AC307" i="55"/>
  <c r="AK307" i="55"/>
  <c r="AF307" i="55"/>
  <c r="AD307" i="55"/>
  <c r="AE307" i="55"/>
  <c r="AH307" i="55"/>
  <c r="Q308" i="47"/>
  <c r="R307" i="56"/>
  <c r="AN305" i="56"/>
  <c r="M308" i="57"/>
  <c r="X308" i="57"/>
  <c r="Z308" i="57"/>
  <c r="E308" i="57" s="1"/>
  <c r="U307" i="57"/>
  <c r="AA307" i="57" s="1"/>
  <c r="H308" i="57"/>
  <c r="K308" i="57"/>
  <c r="N308" i="57"/>
  <c r="G308" i="57"/>
  <c r="J308" i="57"/>
  <c r="A309" i="57"/>
  <c r="V308" i="57"/>
  <c r="W308" i="57" s="1"/>
  <c r="Y308" i="57" s="1"/>
  <c r="AN316" i="46"/>
  <c r="AT306" i="55"/>
  <c r="AU306" i="55" s="1"/>
  <c r="AW306" i="55" s="1"/>
  <c r="Q308" i="58"/>
  <c r="AS305" i="56"/>
  <c r="AU305" i="56" s="1"/>
  <c r="AW305" i="56" s="1"/>
  <c r="Q307" i="57"/>
  <c r="AW304" i="56"/>
  <c r="AS316" i="46"/>
  <c r="AU316" i="46" s="1"/>
  <c r="I312" i="58"/>
  <c r="S311" i="58"/>
  <c r="AW304" i="55"/>
  <c r="R307" i="55"/>
  <c r="Q307" i="55"/>
  <c r="AR306" i="47"/>
  <c r="AU306" i="47" s="1"/>
  <c r="D309" i="55"/>
  <c r="B310" i="55"/>
  <c r="AP315" i="46"/>
  <c r="AW315" i="46" s="1"/>
  <c r="AO306" i="58"/>
  <c r="AY306" i="58"/>
  <c r="AR306" i="58"/>
  <c r="AM305" i="57"/>
  <c r="F307" i="56"/>
  <c r="AP304" i="57"/>
  <c r="AW304" i="57" s="1"/>
  <c r="F318" i="46"/>
  <c r="N319" i="46"/>
  <c r="K319" i="46"/>
  <c r="X319" i="46"/>
  <c r="M319" i="46"/>
  <c r="Z319" i="46"/>
  <c r="E319" i="46" s="1"/>
  <c r="F319" i="46" s="1"/>
  <c r="U318" i="46"/>
  <c r="AA318" i="46" s="1"/>
  <c r="A320" i="46"/>
  <c r="G319" i="46"/>
  <c r="H319" i="46"/>
  <c r="V319" i="46"/>
  <c r="W319" i="46" s="1"/>
  <c r="Y319" i="46" s="1"/>
  <c r="J319" i="46"/>
  <c r="AO306" i="47"/>
  <c r="AP306" i="47" s="1"/>
  <c r="AY306" i="47"/>
  <c r="AP305" i="58"/>
  <c r="AW305" i="58" s="1"/>
  <c r="AU305" i="55"/>
  <c r="AW305" i="55" s="1"/>
  <c r="AR305" i="57"/>
  <c r="AU305" i="57" s="1"/>
  <c r="Q307" i="56"/>
  <c r="G308" i="56"/>
  <c r="U307" i="56"/>
  <c r="AA307" i="56" s="1"/>
  <c r="H308" i="56"/>
  <c r="J308" i="56"/>
  <c r="V308" i="56"/>
  <c r="W308" i="56" s="1"/>
  <c r="Y308" i="56" s="1"/>
  <c r="K308" i="56"/>
  <c r="A309" i="56"/>
  <c r="N308" i="56"/>
  <c r="M308" i="56"/>
  <c r="X308" i="56"/>
  <c r="Z308" i="56"/>
  <c r="E308" i="56" s="1"/>
  <c r="AU305" i="47"/>
  <c r="AW305" i="47" s="1"/>
  <c r="AO305" i="56"/>
  <c r="AM305" i="56"/>
  <c r="AP305" i="56" s="1"/>
  <c r="Z309" i="58"/>
  <c r="E309" i="58" s="1"/>
  <c r="F309" i="58" s="1"/>
  <c r="N309" i="58"/>
  <c r="G309" i="58"/>
  <c r="A310" i="58"/>
  <c r="H309" i="58"/>
  <c r="V309" i="58"/>
  <c r="W309" i="58" s="1"/>
  <c r="Y309" i="58" s="1"/>
  <c r="U308" i="58"/>
  <c r="AA308" i="58" s="1"/>
  <c r="M309" i="58"/>
  <c r="J309" i="58"/>
  <c r="K309" i="58"/>
  <c r="X309" i="58"/>
  <c r="AM316" i="46"/>
  <c r="S311" i="47"/>
  <c r="I312" i="47"/>
  <c r="AN306" i="55"/>
  <c r="K308" i="55"/>
  <c r="A309" i="55"/>
  <c r="N308" i="55"/>
  <c r="G308" i="55"/>
  <c r="J308" i="55"/>
  <c r="V308" i="55"/>
  <c r="W308" i="55" s="1"/>
  <c r="H308" i="55"/>
  <c r="M308" i="55"/>
  <c r="Q308" i="55" s="1"/>
  <c r="X308" i="55"/>
  <c r="U307" i="55"/>
  <c r="AA307" i="55" s="1"/>
  <c r="Z308" i="55"/>
  <c r="E308" i="55" s="1"/>
  <c r="Q318" i="46"/>
  <c r="R318" i="46"/>
  <c r="D312" i="56"/>
  <c r="B313" i="56"/>
  <c r="S310" i="55"/>
  <c r="I311" i="55"/>
  <c r="AP306" i="58"/>
  <c r="AS305" i="57"/>
  <c r="AT305" i="57"/>
  <c r="AH307" i="57" l="1"/>
  <c r="AJ307" i="57"/>
  <c r="AC307" i="57"/>
  <c r="AD307" i="57"/>
  <c r="AR307" i="57" s="1"/>
  <c r="AF307" i="57"/>
  <c r="AG307" i="57"/>
  <c r="AS307" i="57" s="1"/>
  <c r="AI307" i="57"/>
  <c r="AE307" i="57"/>
  <c r="AK307" i="57"/>
  <c r="J309" i="55"/>
  <c r="V309" i="55"/>
  <c r="W309" i="55" s="1"/>
  <c r="M309" i="55"/>
  <c r="Q309" i="55" s="1"/>
  <c r="X309" i="55"/>
  <c r="N309" i="55"/>
  <c r="R309" i="55" s="1"/>
  <c r="G309" i="55"/>
  <c r="H309" i="55"/>
  <c r="K309" i="55"/>
  <c r="A310" i="55"/>
  <c r="U308" i="55"/>
  <c r="AA308" i="55" s="1"/>
  <c r="Z309" i="55"/>
  <c r="E309" i="55" s="1"/>
  <c r="AO317" i="46"/>
  <c r="AP317" i="46" s="1"/>
  <c r="AW306" i="47"/>
  <c r="D313" i="56"/>
  <c r="B314" i="56"/>
  <c r="I313" i="47"/>
  <c r="S312" i="47"/>
  <c r="K309" i="57"/>
  <c r="A310" i="57"/>
  <c r="N309" i="57"/>
  <c r="R309" i="57" s="1"/>
  <c r="G309" i="57"/>
  <c r="Z309" i="57"/>
  <c r="E309" i="57" s="1"/>
  <c r="J309" i="57"/>
  <c r="M309" i="57"/>
  <c r="V309" i="57"/>
  <c r="W309" i="57" s="1"/>
  <c r="H309" i="57"/>
  <c r="X309" i="57"/>
  <c r="U308" i="57"/>
  <c r="AA308" i="57" s="1"/>
  <c r="AS307" i="55"/>
  <c r="AO306" i="56"/>
  <c r="AE308" i="47"/>
  <c r="AM308" i="47" s="1"/>
  <c r="AI308" i="47"/>
  <c r="AG308" i="47"/>
  <c r="AH308" i="47"/>
  <c r="AJ308" i="47"/>
  <c r="AF308" i="47"/>
  <c r="AC308" i="47"/>
  <c r="AD308" i="47"/>
  <c r="AK308" i="47"/>
  <c r="L312" i="54"/>
  <c r="F312" i="54" s="1"/>
  <c r="P312" i="54" s="1"/>
  <c r="AY307" i="58"/>
  <c r="AO307" i="58"/>
  <c r="AI309" i="58"/>
  <c r="AK309" i="58"/>
  <c r="AC309" i="58"/>
  <c r="AD309" i="58"/>
  <c r="AR309" i="58" s="1"/>
  <c r="AE309" i="58"/>
  <c r="AM309" i="58" s="1"/>
  <c r="AF309" i="58"/>
  <c r="AJ309" i="58"/>
  <c r="AH309" i="58"/>
  <c r="AG309" i="58"/>
  <c r="AS309" i="58" s="1"/>
  <c r="AH318" i="46"/>
  <c r="AC318" i="46"/>
  <c r="AD318" i="46"/>
  <c r="AE318" i="46"/>
  <c r="AF318" i="46"/>
  <c r="AS318" i="46" s="1"/>
  <c r="AG318" i="46"/>
  <c r="AI318" i="46"/>
  <c r="AJ318" i="46"/>
  <c r="AK318" i="46"/>
  <c r="AY318" i="46" s="1"/>
  <c r="AO307" i="47"/>
  <c r="AY307" i="47"/>
  <c r="F308" i="57"/>
  <c r="AR306" i="56"/>
  <c r="AU306" i="56" s="1"/>
  <c r="AT317" i="46"/>
  <c r="AU317" i="46" s="1"/>
  <c r="AH319" i="46"/>
  <c r="AI319" i="46"/>
  <c r="AJ319" i="46"/>
  <c r="AK319" i="46"/>
  <c r="AC319" i="46"/>
  <c r="AR319" i="46" s="1"/>
  <c r="AD319" i="46"/>
  <c r="AE319" i="46"/>
  <c r="AF319" i="46"/>
  <c r="AG319" i="46"/>
  <c r="AN319" i="46" s="1"/>
  <c r="Q319" i="46"/>
  <c r="AU306" i="58"/>
  <c r="AW306" i="58" s="1"/>
  <c r="Q308" i="57"/>
  <c r="AY307" i="55"/>
  <c r="Q309" i="47"/>
  <c r="I313" i="54"/>
  <c r="J313" i="54" s="1"/>
  <c r="H312" i="54"/>
  <c r="N312" i="54" s="1"/>
  <c r="K313" i="54"/>
  <c r="M313" i="54"/>
  <c r="E313" i="54" s="1"/>
  <c r="A314" i="54"/>
  <c r="I311" i="57"/>
  <c r="S310" i="57"/>
  <c r="AS317" i="46"/>
  <c r="AM307" i="47"/>
  <c r="AU306" i="57"/>
  <c r="AN307" i="55"/>
  <c r="AP305" i="57"/>
  <c r="AW305" i="57" s="1"/>
  <c r="Y308" i="55"/>
  <c r="F308" i="56"/>
  <c r="AP316" i="46"/>
  <c r="AW316" i="46" s="1"/>
  <c r="N310" i="58"/>
  <c r="R310" i="58" s="1"/>
  <c r="V310" i="58"/>
  <c r="W310" i="58" s="1"/>
  <c r="Y310" i="58" s="1"/>
  <c r="J310" i="58"/>
  <c r="K310" i="58"/>
  <c r="X310" i="58"/>
  <c r="U309" i="58"/>
  <c r="AA309" i="58" s="1"/>
  <c r="M310" i="58"/>
  <c r="Z310" i="58"/>
  <c r="E310" i="58" s="1"/>
  <c r="H310" i="58"/>
  <c r="G310" i="58"/>
  <c r="A311" i="58"/>
  <c r="AR307" i="55"/>
  <c r="AN306" i="56"/>
  <c r="AP306" i="56" s="1"/>
  <c r="AS308" i="58"/>
  <c r="Y309" i="47"/>
  <c r="F309" i="47" s="1"/>
  <c r="AS307" i="58"/>
  <c r="AU307" i="58" s="1"/>
  <c r="AW307" i="58" s="1"/>
  <c r="D310" i="46"/>
  <c r="B311" i="46"/>
  <c r="AT307" i="47"/>
  <c r="AU307" i="47" s="1"/>
  <c r="AY306" i="57"/>
  <c r="AO306" i="57"/>
  <c r="AP306" i="57" s="1"/>
  <c r="S310" i="56"/>
  <c r="I311" i="56"/>
  <c r="S311" i="55"/>
  <c r="I312" i="55"/>
  <c r="N320" i="46"/>
  <c r="G320" i="46"/>
  <c r="H320" i="46"/>
  <c r="V320" i="46"/>
  <c r="W320" i="46" s="1"/>
  <c r="J320" i="46"/>
  <c r="A321" i="46"/>
  <c r="K320" i="46"/>
  <c r="X320" i="46"/>
  <c r="M320" i="46"/>
  <c r="U319" i="46"/>
  <c r="AA319" i="46" s="1"/>
  <c r="Z320" i="46"/>
  <c r="E320" i="46" s="1"/>
  <c r="AO308" i="58"/>
  <c r="AP308" i="58" s="1"/>
  <c r="AY308" i="58"/>
  <c r="Q308" i="56"/>
  <c r="R308" i="57"/>
  <c r="AO307" i="55"/>
  <c r="R309" i="47"/>
  <c r="B311" i="54"/>
  <c r="D310" i="54"/>
  <c r="N309" i="56"/>
  <c r="G309" i="56"/>
  <c r="U308" i="56"/>
  <c r="AA308" i="56" s="1"/>
  <c r="H309" i="56"/>
  <c r="J309" i="56"/>
  <c r="V309" i="56"/>
  <c r="W309" i="56" s="1"/>
  <c r="M309" i="56"/>
  <c r="X309" i="56"/>
  <c r="K309" i="56"/>
  <c r="A310" i="56"/>
  <c r="Z309" i="56"/>
  <c r="E309" i="56" s="1"/>
  <c r="D310" i="55"/>
  <c r="B311" i="55"/>
  <c r="AP307" i="58"/>
  <c r="Q309" i="58"/>
  <c r="AJ307" i="56"/>
  <c r="AC307" i="56"/>
  <c r="AR307" i="56" s="1"/>
  <c r="AK307" i="56"/>
  <c r="AY307" i="56" s="1"/>
  <c r="AD307" i="56"/>
  <c r="AE307" i="56"/>
  <c r="AF307" i="56"/>
  <c r="AS307" i="56" s="1"/>
  <c r="AG307" i="56"/>
  <c r="AI307" i="56"/>
  <c r="AH307" i="56"/>
  <c r="AM307" i="55"/>
  <c r="F308" i="55"/>
  <c r="R308" i="55"/>
  <c r="R309" i="58"/>
  <c r="R308" i="56"/>
  <c r="R319" i="46"/>
  <c r="I313" i="58"/>
  <c r="S312" i="58"/>
  <c r="AT307" i="55"/>
  <c r="AR308" i="58"/>
  <c r="AU308" i="58" s="1"/>
  <c r="AT308" i="58"/>
  <c r="U309" i="47"/>
  <c r="AA309" i="47" s="1"/>
  <c r="H310" i="47"/>
  <c r="M310" i="47"/>
  <c r="X310" i="47"/>
  <c r="J310" i="47"/>
  <c r="K310" i="47"/>
  <c r="Z310" i="47"/>
  <c r="E310" i="47" s="1"/>
  <c r="F310" i="47" s="1"/>
  <c r="A311" i="47"/>
  <c r="N310" i="47"/>
  <c r="G310" i="47"/>
  <c r="V310" i="47"/>
  <c r="W310" i="47" s="1"/>
  <c r="Y310" i="47" s="1"/>
  <c r="AS306" i="57"/>
  <c r="AD309" i="47" l="1"/>
  <c r="AH309" i="47"/>
  <c r="AI309" i="47"/>
  <c r="AJ309" i="47"/>
  <c r="AT309" i="47" s="1"/>
  <c r="AK309" i="47"/>
  <c r="AC309" i="47"/>
  <c r="AG309" i="47"/>
  <c r="AS309" i="47" s="1"/>
  <c r="AE309" i="47"/>
  <c r="AM309" i="47" s="1"/>
  <c r="AF309" i="47"/>
  <c r="AW317" i="46"/>
  <c r="M310" i="56"/>
  <c r="X310" i="56"/>
  <c r="N310" i="56"/>
  <c r="G310" i="56"/>
  <c r="U309" i="56"/>
  <c r="AA309" i="56" s="1"/>
  <c r="H310" i="56"/>
  <c r="K310" i="56"/>
  <c r="A311" i="56"/>
  <c r="J310" i="56"/>
  <c r="V310" i="56"/>
  <c r="W310" i="56" s="1"/>
  <c r="Y310" i="56" s="1"/>
  <c r="Z310" i="56"/>
  <c r="E310" i="56" s="1"/>
  <c r="AY309" i="58"/>
  <c r="AO309" i="58"/>
  <c r="AP307" i="55"/>
  <c r="D311" i="55"/>
  <c r="B312" i="55"/>
  <c r="Q309" i="57"/>
  <c r="Q320" i="46"/>
  <c r="G311" i="47"/>
  <c r="K311" i="47"/>
  <c r="A312" i="47"/>
  <c r="M311" i="47"/>
  <c r="Z311" i="47"/>
  <c r="E311" i="47" s="1"/>
  <c r="N311" i="47"/>
  <c r="J311" i="47"/>
  <c r="U310" i="47"/>
  <c r="AA310" i="47" s="1"/>
  <c r="H311" i="47"/>
  <c r="V311" i="47"/>
  <c r="W311" i="47" s="1"/>
  <c r="X311" i="47"/>
  <c r="AM307" i="56"/>
  <c r="AP307" i="56" s="1"/>
  <c r="I313" i="55"/>
  <c r="S312" i="55"/>
  <c r="M311" i="58"/>
  <c r="X311" i="58"/>
  <c r="G311" i="58"/>
  <c r="A312" i="58"/>
  <c r="H311" i="58"/>
  <c r="V311" i="58"/>
  <c r="W311" i="58" s="1"/>
  <c r="U310" i="58"/>
  <c r="AA310" i="58" s="1"/>
  <c r="N311" i="58"/>
  <c r="Z311" i="58"/>
  <c r="E311" i="58" s="1"/>
  <c r="J311" i="58"/>
  <c r="K311" i="58"/>
  <c r="AT319" i="46"/>
  <c r="AR318" i="46"/>
  <c r="AR308" i="47"/>
  <c r="D311" i="46"/>
  <c r="B312" i="46"/>
  <c r="U320" i="46"/>
  <c r="AA320" i="46" s="1"/>
  <c r="H321" i="46"/>
  <c r="J321" i="46"/>
  <c r="V321" i="46"/>
  <c r="W321" i="46" s="1"/>
  <c r="K321" i="46"/>
  <c r="A322" i="46"/>
  <c r="M321" i="46"/>
  <c r="X321" i="46"/>
  <c r="N321" i="46"/>
  <c r="Z321" i="46"/>
  <c r="E321" i="46" s="1"/>
  <c r="G321" i="46"/>
  <c r="J310" i="57"/>
  <c r="V310" i="57"/>
  <c r="W310" i="57" s="1"/>
  <c r="M310" i="57"/>
  <c r="Q310" i="57" s="1"/>
  <c r="X310" i="57"/>
  <c r="Z310" i="57"/>
  <c r="E310" i="57" s="1"/>
  <c r="G310" i="57"/>
  <c r="H310" i="57"/>
  <c r="U309" i="57"/>
  <c r="AA309" i="57" s="1"/>
  <c r="A311" i="57"/>
  <c r="K310" i="57"/>
  <c r="N310" i="57"/>
  <c r="AU307" i="57"/>
  <c r="AC310" i="47"/>
  <c r="AK310" i="47"/>
  <c r="AG310" i="47"/>
  <c r="AJ310" i="47"/>
  <c r="AE310" i="47"/>
  <c r="AM310" i="47" s="1"/>
  <c r="AI310" i="47"/>
  <c r="AD310" i="47"/>
  <c r="AR310" i="47" s="1"/>
  <c r="AF310" i="47"/>
  <c r="AH310" i="47"/>
  <c r="AS319" i="46"/>
  <c r="AU319" i="46" s="1"/>
  <c r="AO307" i="56"/>
  <c r="AP307" i="47"/>
  <c r="AW307" i="47" s="1"/>
  <c r="L313" i="54"/>
  <c r="F313" i="54" s="1"/>
  <c r="P313" i="54" s="1"/>
  <c r="AW306" i="56"/>
  <c r="AT318" i="46"/>
  <c r="AN309" i="58"/>
  <c r="AP309" i="58" s="1"/>
  <c r="AT308" i="47"/>
  <c r="I314" i="58"/>
  <c r="S313" i="58"/>
  <c r="AT307" i="56"/>
  <c r="AU307" i="56" s="1"/>
  <c r="AW307" i="56" s="1"/>
  <c r="Q309" i="56"/>
  <c r="Y320" i="46"/>
  <c r="Q310" i="58"/>
  <c r="AI308" i="56"/>
  <c r="AJ308" i="56"/>
  <c r="AO308" i="56" s="1"/>
  <c r="AC308" i="56"/>
  <c r="AR308" i="56" s="1"/>
  <c r="AK308" i="56"/>
  <c r="AD308" i="56"/>
  <c r="AM308" i="56" s="1"/>
  <c r="AE308" i="56"/>
  <c r="AF308" i="56"/>
  <c r="AS308" i="56" s="1"/>
  <c r="AH308" i="56"/>
  <c r="AG308" i="56"/>
  <c r="AM319" i="46"/>
  <c r="AG308" i="57"/>
  <c r="AS308" i="57" s="1"/>
  <c r="AI308" i="57"/>
  <c r="AC308" i="57"/>
  <c r="AK308" i="57"/>
  <c r="AD308" i="57"/>
  <c r="AE308" i="57"/>
  <c r="AM308" i="57" s="1"/>
  <c r="AF308" i="57"/>
  <c r="AH308" i="57"/>
  <c r="AJ308" i="57"/>
  <c r="AT308" i="57" s="1"/>
  <c r="AN318" i="46"/>
  <c r="AT309" i="58"/>
  <c r="AN308" i="47"/>
  <c r="AP308" i="47" s="1"/>
  <c r="Y309" i="55"/>
  <c r="F309" i="55" s="1"/>
  <c r="AF308" i="55"/>
  <c r="AS308" i="55" s="1"/>
  <c r="AH308" i="55"/>
  <c r="AI308" i="55"/>
  <c r="AJ308" i="55"/>
  <c r="AO308" i="55" s="1"/>
  <c r="AE308" i="55"/>
  <c r="AD308" i="55"/>
  <c r="AM308" i="55" s="1"/>
  <c r="AG308" i="55"/>
  <c r="AN308" i="55" s="1"/>
  <c r="AK308" i="55"/>
  <c r="AY308" i="55" s="1"/>
  <c r="AC308" i="55"/>
  <c r="AR308" i="55" s="1"/>
  <c r="R309" i="56"/>
  <c r="S311" i="56"/>
  <c r="I312" i="56"/>
  <c r="AW306" i="57"/>
  <c r="F310" i="58"/>
  <c r="Q310" i="47"/>
  <c r="AN307" i="56"/>
  <c r="Y309" i="56"/>
  <c r="F309" i="56" s="1"/>
  <c r="D311" i="54"/>
  <c r="B312" i="54"/>
  <c r="F320" i="46"/>
  <c r="AS308" i="47"/>
  <c r="Y309" i="57"/>
  <c r="F309" i="57" s="1"/>
  <c r="K310" i="55"/>
  <c r="A311" i="55"/>
  <c r="M310" i="55"/>
  <c r="X310" i="55"/>
  <c r="N310" i="55"/>
  <c r="R310" i="55" s="1"/>
  <c r="U309" i="55"/>
  <c r="AA309" i="55" s="1"/>
  <c r="H310" i="55"/>
  <c r="G310" i="55"/>
  <c r="J310" i="55"/>
  <c r="V310" i="55"/>
  <c r="W310" i="55" s="1"/>
  <c r="Y310" i="55" s="1"/>
  <c r="Z310" i="55"/>
  <c r="E310" i="55" s="1"/>
  <c r="AT307" i="57"/>
  <c r="AW308" i="58"/>
  <c r="AO318" i="46"/>
  <c r="S313" i="47"/>
  <c r="I314" i="47"/>
  <c r="AY307" i="57"/>
  <c r="AO307" i="57"/>
  <c r="AN307" i="57"/>
  <c r="S311" i="57"/>
  <c r="I312" i="57"/>
  <c r="AY319" i="46"/>
  <c r="R310" i="47"/>
  <c r="R320" i="46"/>
  <c r="AU307" i="55"/>
  <c r="AW307" i="55" s="1"/>
  <c r="M314" i="54"/>
  <c r="E314" i="54" s="1"/>
  <c r="A315" i="54"/>
  <c r="H313" i="54"/>
  <c r="N313" i="54" s="1"/>
  <c r="K314" i="54"/>
  <c r="I314" i="54"/>
  <c r="J314" i="54" s="1"/>
  <c r="AO319" i="46"/>
  <c r="AM318" i="46"/>
  <c r="AP318" i="46" s="1"/>
  <c r="AU309" i="58"/>
  <c r="AY308" i="47"/>
  <c r="AO308" i="47"/>
  <c r="D314" i="56"/>
  <c r="B315" i="56"/>
  <c r="AM307" i="57"/>
  <c r="AE309" i="55" l="1"/>
  <c r="AG309" i="55"/>
  <c r="AH309" i="55"/>
  <c r="AI309" i="55"/>
  <c r="AD309" i="55"/>
  <c r="AM309" i="55" s="1"/>
  <c r="AF309" i="55"/>
  <c r="AS309" i="55" s="1"/>
  <c r="AJ309" i="55"/>
  <c r="AK309" i="55"/>
  <c r="AY309" i="55" s="1"/>
  <c r="AC309" i="55"/>
  <c r="AH309" i="56"/>
  <c r="AI309" i="56"/>
  <c r="AJ309" i="56"/>
  <c r="AC309" i="56"/>
  <c r="AK309" i="56"/>
  <c r="AY309" i="56" s="1"/>
  <c r="AD309" i="56"/>
  <c r="AE309" i="56"/>
  <c r="AG309" i="56"/>
  <c r="AN309" i="56" s="1"/>
  <c r="AF309" i="56"/>
  <c r="AS309" i="56" s="1"/>
  <c r="AF309" i="57"/>
  <c r="AH309" i="57"/>
  <c r="AN309" i="57" s="1"/>
  <c r="AJ309" i="57"/>
  <c r="AT309" i="57" s="1"/>
  <c r="AC309" i="57"/>
  <c r="AD309" i="57"/>
  <c r="AR309" i="57" s="1"/>
  <c r="AI309" i="57"/>
  <c r="AK309" i="57"/>
  <c r="AE309" i="57"/>
  <c r="AG309" i="57"/>
  <c r="AS309" i="57" s="1"/>
  <c r="I313" i="56"/>
  <c r="S312" i="56"/>
  <c r="A316" i="54"/>
  <c r="I315" i="54"/>
  <c r="J315" i="54" s="1"/>
  <c r="H314" i="54"/>
  <c r="N314" i="54" s="1"/>
  <c r="K315" i="54"/>
  <c r="M315" i="54"/>
  <c r="E315" i="54" s="1"/>
  <c r="F310" i="55"/>
  <c r="Q310" i="55"/>
  <c r="AN308" i="56"/>
  <c r="AT308" i="56"/>
  <c r="AU308" i="56" s="1"/>
  <c r="AW308" i="56" s="1"/>
  <c r="AN310" i="47"/>
  <c r="R321" i="46"/>
  <c r="Y311" i="47"/>
  <c r="AW309" i="58"/>
  <c r="AR308" i="57"/>
  <c r="AU308" i="57" s="1"/>
  <c r="AU310" i="47"/>
  <c r="Q321" i="46"/>
  <c r="Q311" i="58"/>
  <c r="F310" i="56"/>
  <c r="R310" i="56"/>
  <c r="U310" i="55"/>
  <c r="AA310" i="55" s="1"/>
  <c r="H311" i="55"/>
  <c r="J311" i="55"/>
  <c r="V311" i="55"/>
  <c r="W311" i="55" s="1"/>
  <c r="K311" i="55"/>
  <c r="A312" i="55"/>
  <c r="M311" i="55"/>
  <c r="X311" i="55"/>
  <c r="G311" i="55"/>
  <c r="N311" i="55"/>
  <c r="R311" i="55" s="1"/>
  <c r="Z311" i="55"/>
  <c r="E311" i="55" s="1"/>
  <c r="S314" i="47"/>
  <c r="I315" i="47"/>
  <c r="AO308" i="57"/>
  <c r="AY308" i="57"/>
  <c r="R310" i="57"/>
  <c r="U321" i="46"/>
  <c r="AA321" i="46" s="1"/>
  <c r="H322" i="46"/>
  <c r="J322" i="46"/>
  <c r="V322" i="46"/>
  <c r="W322" i="46" s="1"/>
  <c r="K322" i="46"/>
  <c r="A323" i="46"/>
  <c r="M322" i="46"/>
  <c r="X322" i="46"/>
  <c r="N322" i="46"/>
  <c r="R322" i="46" s="1"/>
  <c r="Z322" i="46"/>
  <c r="E322" i="46" s="1"/>
  <c r="G322" i="46"/>
  <c r="R311" i="58"/>
  <c r="AY309" i="47"/>
  <c r="AO309" i="47"/>
  <c r="Y310" i="57"/>
  <c r="AU308" i="47"/>
  <c r="AW308" i="47" s="1"/>
  <c r="S313" i="55"/>
  <c r="I314" i="55"/>
  <c r="R311" i="47"/>
  <c r="Q310" i="56"/>
  <c r="F314" i="54"/>
  <c r="P314" i="54" s="1"/>
  <c r="AH310" i="58"/>
  <c r="AF310" i="58"/>
  <c r="AG310" i="58"/>
  <c r="AI310" i="58"/>
  <c r="AJ310" i="58"/>
  <c r="AK310" i="58"/>
  <c r="AE310" i="58"/>
  <c r="AD310" i="58"/>
  <c r="AC310" i="58"/>
  <c r="AP308" i="55"/>
  <c r="AP308" i="56"/>
  <c r="AP310" i="47"/>
  <c r="D315" i="56"/>
  <c r="B316" i="56"/>
  <c r="L314" i="54"/>
  <c r="AY308" i="56"/>
  <c r="AT310" i="47"/>
  <c r="K311" i="57"/>
  <c r="A312" i="57"/>
  <c r="N311" i="57"/>
  <c r="R311" i="57" s="1"/>
  <c r="V311" i="57"/>
  <c r="W311" i="57" s="1"/>
  <c r="Y311" i="57" s="1"/>
  <c r="G311" i="57"/>
  <c r="X311" i="57"/>
  <c r="M311" i="57"/>
  <c r="U310" i="57"/>
  <c r="AA310" i="57" s="1"/>
  <c r="Z311" i="57"/>
  <c r="E311" i="57" s="1"/>
  <c r="H311" i="57"/>
  <c r="J311" i="57"/>
  <c r="Y321" i="46"/>
  <c r="AU318" i="46"/>
  <c r="AW318" i="46" s="1"/>
  <c r="Y311" i="58"/>
  <c r="F311" i="58" s="1"/>
  <c r="F311" i="47"/>
  <c r="B313" i="55"/>
  <c r="D312" i="55"/>
  <c r="K311" i="56"/>
  <c r="A312" i="56"/>
  <c r="M311" i="56"/>
  <c r="Q311" i="56" s="1"/>
  <c r="X311" i="56"/>
  <c r="N311" i="56"/>
  <c r="G311" i="56"/>
  <c r="U310" i="56"/>
  <c r="AA310" i="56" s="1"/>
  <c r="H311" i="56"/>
  <c r="J311" i="56"/>
  <c r="V311" i="56"/>
  <c r="W311" i="56" s="1"/>
  <c r="Z311" i="56"/>
  <c r="E311" i="56" s="1"/>
  <c r="AS310" i="47"/>
  <c r="Q311" i="47"/>
  <c r="AN309" i="47"/>
  <c r="AP309" i="47" s="1"/>
  <c r="AP308" i="57"/>
  <c r="F310" i="57"/>
  <c r="D312" i="46"/>
  <c r="B313" i="46"/>
  <c r="AP307" i="57"/>
  <c r="AW307" i="57" s="1"/>
  <c r="S312" i="57"/>
  <c r="I313" i="57"/>
  <c r="AD320" i="46"/>
  <c r="AE320" i="46"/>
  <c r="AF320" i="46"/>
  <c r="AG320" i="46"/>
  <c r="AN320" i="46" s="1"/>
  <c r="AH320" i="46"/>
  <c r="AI320" i="46"/>
  <c r="AT320" i="46" s="1"/>
  <c r="AJ320" i="46"/>
  <c r="AC320" i="46"/>
  <c r="AK320" i="46"/>
  <c r="I315" i="58"/>
  <c r="S314" i="58"/>
  <c r="B313" i="54"/>
  <c r="D312" i="54"/>
  <c r="AT308" i="55"/>
  <c r="AU308" i="55" s="1"/>
  <c r="AW308" i="55" s="1"/>
  <c r="AN308" i="57"/>
  <c r="AP319" i="46"/>
  <c r="AW319" i="46" s="1"/>
  <c r="AY310" i="47"/>
  <c r="AO310" i="47"/>
  <c r="F321" i="46"/>
  <c r="K312" i="58"/>
  <c r="A313" i="58"/>
  <c r="V312" i="58"/>
  <c r="W312" i="58" s="1"/>
  <c r="Y312" i="58" s="1"/>
  <c r="J312" i="58"/>
  <c r="X312" i="58"/>
  <c r="M312" i="58"/>
  <c r="U311" i="58"/>
  <c r="AA311" i="58" s="1"/>
  <c r="N312" i="58"/>
  <c r="Z312" i="58"/>
  <c r="E312" i="58" s="1"/>
  <c r="H312" i="58"/>
  <c r="G312" i="58"/>
  <c r="Z312" i="47"/>
  <c r="E312" i="47" s="1"/>
  <c r="J312" i="47"/>
  <c r="V312" i="47"/>
  <c r="W312" i="47" s="1"/>
  <c r="Y312" i="47" s="1"/>
  <c r="N312" i="47"/>
  <c r="U311" i="47"/>
  <c r="AA311" i="47" s="1"/>
  <c r="H312" i="47"/>
  <c r="M312" i="47"/>
  <c r="Q312" i="47" s="1"/>
  <c r="K312" i="47"/>
  <c r="A313" i="47"/>
  <c r="X312" i="47"/>
  <c r="G312" i="47"/>
  <c r="AR309" i="47"/>
  <c r="AU309" i="47" s="1"/>
  <c r="AG311" i="58" l="1"/>
  <c r="AK311" i="58"/>
  <c r="AC311" i="58"/>
  <c r="AD311" i="58"/>
  <c r="AR311" i="58" s="1"/>
  <c r="AE311" i="58"/>
  <c r="AM311" i="58" s="1"/>
  <c r="AF311" i="58"/>
  <c r="AJ311" i="58"/>
  <c r="AT311" i="58" s="1"/>
  <c r="AH311" i="58"/>
  <c r="AI311" i="58"/>
  <c r="AO310" i="58"/>
  <c r="AY310" i="58"/>
  <c r="AW310" i="47"/>
  <c r="H315" i="54"/>
  <c r="N315" i="54" s="1"/>
  <c r="K316" i="54"/>
  <c r="M316" i="54"/>
  <c r="E316" i="54" s="1"/>
  <c r="I316" i="54"/>
  <c r="J316" i="54" s="1"/>
  <c r="A317" i="54"/>
  <c r="AU309" i="57"/>
  <c r="J313" i="58"/>
  <c r="V313" i="58"/>
  <c r="W313" i="58" s="1"/>
  <c r="A314" i="58"/>
  <c r="G313" i="58"/>
  <c r="H313" i="58"/>
  <c r="U312" i="58"/>
  <c r="AA312" i="58" s="1"/>
  <c r="N313" i="58"/>
  <c r="Z313" i="58"/>
  <c r="E313" i="58" s="1"/>
  <c r="X313" i="58"/>
  <c r="M313" i="58"/>
  <c r="K313" i="58"/>
  <c r="D313" i="46"/>
  <c r="B314" i="46"/>
  <c r="AT310" i="58"/>
  <c r="S314" i="55"/>
  <c r="I315" i="55"/>
  <c r="AW308" i="57"/>
  <c r="AM309" i="56"/>
  <c r="AP309" i="56" s="1"/>
  <c r="AO309" i="55"/>
  <c r="U311" i="57"/>
  <c r="AA311" i="57" s="1"/>
  <c r="H312" i="57"/>
  <c r="M312" i="57"/>
  <c r="X312" i="57"/>
  <c r="N312" i="57"/>
  <c r="J312" i="57"/>
  <c r="K312" i="57"/>
  <c r="Z312" i="57"/>
  <c r="E312" i="57" s="1"/>
  <c r="A313" i="57"/>
  <c r="G312" i="57"/>
  <c r="V312" i="57"/>
  <c r="W312" i="57" s="1"/>
  <c r="AS310" i="58"/>
  <c r="AD310" i="55"/>
  <c r="AF310" i="55"/>
  <c r="AG310" i="55"/>
  <c r="AN310" i="55" s="1"/>
  <c r="AH310" i="55"/>
  <c r="AC310" i="55"/>
  <c r="AK310" i="55"/>
  <c r="AY310" i="55" s="1"/>
  <c r="AI310" i="55"/>
  <c r="AJ310" i="55"/>
  <c r="AE310" i="55"/>
  <c r="I314" i="56"/>
  <c r="S313" i="56"/>
  <c r="AR309" i="56"/>
  <c r="B314" i="54"/>
  <c r="D313" i="54"/>
  <c r="AW309" i="47"/>
  <c r="S315" i="58"/>
  <c r="I316" i="58"/>
  <c r="F311" i="57"/>
  <c r="Q322" i="46"/>
  <c r="Q311" i="55"/>
  <c r="AG310" i="56"/>
  <c r="AN310" i="56" s="1"/>
  <c r="AH310" i="56"/>
  <c r="AI310" i="56"/>
  <c r="AJ310" i="56"/>
  <c r="AC310" i="56"/>
  <c r="AR310" i="56" s="1"/>
  <c r="AK310" i="56"/>
  <c r="AY310" i="56" s="1"/>
  <c r="AD310" i="56"/>
  <c r="AF310" i="56"/>
  <c r="AE310" i="56"/>
  <c r="AO309" i="56"/>
  <c r="AT309" i="55"/>
  <c r="R312" i="58"/>
  <c r="AS320" i="46"/>
  <c r="Q312" i="58"/>
  <c r="AY320" i="46"/>
  <c r="AM320" i="46"/>
  <c r="B314" i="55"/>
  <c r="D313" i="55"/>
  <c r="AN310" i="58"/>
  <c r="U322" i="46"/>
  <c r="AA322" i="46" s="1"/>
  <c r="H323" i="46"/>
  <c r="J323" i="46"/>
  <c r="V323" i="46"/>
  <c r="W323" i="46" s="1"/>
  <c r="K323" i="46"/>
  <c r="A324" i="46"/>
  <c r="M323" i="46"/>
  <c r="X323" i="46"/>
  <c r="N323" i="46"/>
  <c r="Z323" i="46"/>
  <c r="E323" i="46" s="1"/>
  <c r="G323" i="46"/>
  <c r="G312" i="55"/>
  <c r="J312" i="55"/>
  <c r="V312" i="55"/>
  <c r="W312" i="55" s="1"/>
  <c r="K312" i="55"/>
  <c r="A313" i="55"/>
  <c r="M312" i="55"/>
  <c r="Q312" i="55" s="1"/>
  <c r="N312" i="55"/>
  <c r="R312" i="55" s="1"/>
  <c r="U311" i="55"/>
  <c r="AA311" i="55" s="1"/>
  <c r="X312" i="55"/>
  <c r="H312" i="55"/>
  <c r="Z312" i="55"/>
  <c r="E312" i="55" s="1"/>
  <c r="AM309" i="57"/>
  <c r="AT309" i="56"/>
  <c r="B317" i="56"/>
  <c r="D316" i="56"/>
  <c r="J312" i="56"/>
  <c r="V312" i="56"/>
  <c r="W312" i="56" s="1"/>
  <c r="Y312" i="56" s="1"/>
  <c r="K312" i="56"/>
  <c r="A313" i="56"/>
  <c r="M312" i="56"/>
  <c r="X312" i="56"/>
  <c r="N312" i="56"/>
  <c r="R312" i="56" s="1"/>
  <c r="G312" i="56"/>
  <c r="H312" i="56"/>
  <c r="U311" i="56"/>
  <c r="AA311" i="56" s="1"/>
  <c r="Z312" i="56"/>
  <c r="E312" i="56" s="1"/>
  <c r="F312" i="56" s="1"/>
  <c r="AD321" i="46"/>
  <c r="AE321" i="46"/>
  <c r="AF321" i="46"/>
  <c r="AG321" i="46"/>
  <c r="AH321" i="46"/>
  <c r="AI321" i="46"/>
  <c r="AJ321" i="46"/>
  <c r="AO321" i="46" s="1"/>
  <c r="AC321" i="46"/>
  <c r="AR321" i="46" s="1"/>
  <c r="AK321" i="46"/>
  <c r="AE310" i="57"/>
  <c r="AG310" i="57"/>
  <c r="AI310" i="57"/>
  <c r="AK310" i="57"/>
  <c r="AF310" i="57"/>
  <c r="AH310" i="57"/>
  <c r="AN310" i="57" s="1"/>
  <c r="AJ310" i="57"/>
  <c r="AC310" i="57"/>
  <c r="AD310" i="57"/>
  <c r="AR310" i="57" s="1"/>
  <c r="AR320" i="46"/>
  <c r="S313" i="57"/>
  <c r="I314" i="57"/>
  <c r="AJ311" i="47"/>
  <c r="AF311" i="47"/>
  <c r="AC311" i="47"/>
  <c r="AD311" i="47"/>
  <c r="AG311" i="47"/>
  <c r="AK311" i="47"/>
  <c r="AE311" i="47"/>
  <c r="AM311" i="47" s="1"/>
  <c r="AH311" i="47"/>
  <c r="AN311" i="47" s="1"/>
  <c r="AI311" i="47"/>
  <c r="Q311" i="57"/>
  <c r="AR310" i="58"/>
  <c r="AU310" i="58" s="1"/>
  <c r="AW310" i="58" s="1"/>
  <c r="S315" i="47"/>
  <c r="I316" i="47"/>
  <c r="AO309" i="57"/>
  <c r="AY309" i="57"/>
  <c r="AN309" i="55"/>
  <c r="AP309" i="55" s="1"/>
  <c r="F312" i="58"/>
  <c r="Y311" i="56"/>
  <c r="F311" i="56" s="1"/>
  <c r="R312" i="47"/>
  <c r="N313" i="47"/>
  <c r="G313" i="47"/>
  <c r="V313" i="47"/>
  <c r="W313" i="47" s="1"/>
  <c r="J313" i="47"/>
  <c r="X313" i="47"/>
  <c r="U312" i="47"/>
  <c r="AA312" i="47" s="1"/>
  <c r="H313" i="47"/>
  <c r="M313" i="47"/>
  <c r="K313" i="47"/>
  <c r="Z313" i="47"/>
  <c r="E313" i="47" s="1"/>
  <c r="A314" i="47"/>
  <c r="F312" i="47"/>
  <c r="AO320" i="46"/>
  <c r="R311" i="56"/>
  <c r="AM310" i="58"/>
  <c r="AP310" i="58" s="1"/>
  <c r="Y322" i="46"/>
  <c r="F322" i="46" s="1"/>
  <c r="Y311" i="55"/>
  <c r="F311" i="55" s="1"/>
  <c r="L315" i="54"/>
  <c r="F315" i="54" s="1"/>
  <c r="P315" i="54" s="1"/>
  <c r="AR309" i="55"/>
  <c r="AU309" i="55" s="1"/>
  <c r="AD322" i="46" l="1"/>
  <c r="AM322" i="46" s="1"/>
  <c r="AE322" i="46"/>
  <c r="AF322" i="46"/>
  <c r="AG322" i="46"/>
  <c r="AH322" i="46"/>
  <c r="AI322" i="46"/>
  <c r="AJ322" i="46"/>
  <c r="AO322" i="46" s="1"/>
  <c r="AC322" i="46"/>
  <c r="AR322" i="46" s="1"/>
  <c r="AK322" i="46"/>
  <c r="AY322" i="46" s="1"/>
  <c r="AF311" i="56"/>
  <c r="AS311" i="56" s="1"/>
  <c r="AG311" i="56"/>
  <c r="AH311" i="56"/>
  <c r="AI311" i="56"/>
  <c r="AJ311" i="56"/>
  <c r="AC311" i="56"/>
  <c r="AR311" i="56" s="1"/>
  <c r="AK311" i="56"/>
  <c r="AY311" i="56" s="1"/>
  <c r="AE311" i="56"/>
  <c r="AD311" i="56"/>
  <c r="AC311" i="55"/>
  <c r="AK311" i="55"/>
  <c r="AY311" i="55" s="1"/>
  <c r="AE311" i="55"/>
  <c r="AF311" i="55"/>
  <c r="AG311" i="55"/>
  <c r="AN311" i="55" s="1"/>
  <c r="AJ311" i="55"/>
  <c r="AO311" i="55" s="1"/>
  <c r="AI311" i="55"/>
  <c r="AD311" i="55"/>
  <c r="AM311" i="55" s="1"/>
  <c r="AH311" i="55"/>
  <c r="I315" i="57"/>
  <c r="S314" i="57"/>
  <c r="R323" i="46"/>
  <c r="AS310" i="55"/>
  <c r="AT310" i="57"/>
  <c r="AU310" i="57" s="1"/>
  <c r="AW310" i="57" s="1"/>
  <c r="AF312" i="58"/>
  <c r="AG312" i="58"/>
  <c r="AS312" i="58" s="1"/>
  <c r="AH312" i="58"/>
  <c r="AI312" i="58"/>
  <c r="AJ312" i="58"/>
  <c r="AK312" i="58"/>
  <c r="AE312" i="58"/>
  <c r="AM312" i="58" s="1"/>
  <c r="AC312" i="58"/>
  <c r="AD312" i="58"/>
  <c r="AT311" i="47"/>
  <c r="AT321" i="46"/>
  <c r="AM310" i="56"/>
  <c r="AU309" i="56"/>
  <c r="AW309" i="56" s="1"/>
  <c r="F312" i="57"/>
  <c r="D314" i="46"/>
  <c r="B315" i="46"/>
  <c r="AN311" i="58"/>
  <c r="AN321" i="46"/>
  <c r="AW309" i="55"/>
  <c r="U313" i="47"/>
  <c r="AA313" i="47" s="1"/>
  <c r="G314" i="47"/>
  <c r="H314" i="47"/>
  <c r="K314" i="47"/>
  <c r="A315" i="47"/>
  <c r="Z314" i="47"/>
  <c r="E314" i="47" s="1"/>
  <c r="J314" i="47"/>
  <c r="M314" i="47"/>
  <c r="V314" i="47"/>
  <c r="W314" i="47" s="1"/>
  <c r="X314" i="47"/>
  <c r="N314" i="47"/>
  <c r="R314" i="47" s="1"/>
  <c r="Y313" i="47"/>
  <c r="AO311" i="47"/>
  <c r="AP311" i="47" s="1"/>
  <c r="AY311" i="47"/>
  <c r="AU320" i="46"/>
  <c r="AS310" i="57"/>
  <c r="AS321" i="46"/>
  <c r="U312" i="55"/>
  <c r="AA312" i="55" s="1"/>
  <c r="H313" i="55"/>
  <c r="J313" i="55"/>
  <c r="V313" i="55"/>
  <c r="W313" i="55" s="1"/>
  <c r="Y313" i="55" s="1"/>
  <c r="N313" i="55"/>
  <c r="M313" i="55"/>
  <c r="X313" i="55"/>
  <c r="A314" i="55"/>
  <c r="G313" i="55"/>
  <c r="K313" i="55"/>
  <c r="Z313" i="55"/>
  <c r="E313" i="55" s="1"/>
  <c r="F313" i="55" s="1"/>
  <c r="AO310" i="56"/>
  <c r="AM310" i="55"/>
  <c r="R312" i="57"/>
  <c r="Q313" i="58"/>
  <c r="Y313" i="58"/>
  <c r="AP311" i="58"/>
  <c r="F323" i="46"/>
  <c r="AD311" i="57"/>
  <c r="AF311" i="57"/>
  <c r="AH311" i="57"/>
  <c r="AI311" i="57"/>
  <c r="AJ311" i="57"/>
  <c r="AK311" i="57"/>
  <c r="AC311" i="57"/>
  <c r="AE311" i="57"/>
  <c r="AM311" i="57" s="1"/>
  <c r="AG311" i="57"/>
  <c r="AS311" i="57" s="1"/>
  <c r="F313" i="47"/>
  <c r="S316" i="47"/>
  <c r="I317" i="47"/>
  <c r="AS311" i="47"/>
  <c r="AM310" i="57"/>
  <c r="AP310" i="57" s="1"/>
  <c r="Q312" i="56"/>
  <c r="AP309" i="57"/>
  <c r="Q323" i="46"/>
  <c r="AT310" i="56"/>
  <c r="AO310" i="55"/>
  <c r="S315" i="55"/>
  <c r="I316" i="55"/>
  <c r="AU311" i="58"/>
  <c r="AW311" i="58" s="1"/>
  <c r="I317" i="58"/>
  <c r="S316" i="58"/>
  <c r="J314" i="58"/>
  <c r="K314" i="58"/>
  <c r="X314" i="58"/>
  <c r="M314" i="58"/>
  <c r="U313" i="58"/>
  <c r="AA313" i="58" s="1"/>
  <c r="N314" i="58"/>
  <c r="R314" i="58" s="1"/>
  <c r="Z314" i="58"/>
  <c r="E314" i="58" s="1"/>
  <c r="F314" i="58" s="1"/>
  <c r="H314" i="58"/>
  <c r="V314" i="58"/>
  <c r="W314" i="58" s="1"/>
  <c r="Y314" i="58" s="1"/>
  <c r="G314" i="58"/>
  <c r="A315" i="58"/>
  <c r="R313" i="47"/>
  <c r="AR311" i="47"/>
  <c r="AU311" i="47" s="1"/>
  <c r="AY321" i="46"/>
  <c r="AM321" i="46"/>
  <c r="AP321" i="46" s="1"/>
  <c r="J313" i="56"/>
  <c r="V313" i="56"/>
  <c r="W313" i="56" s="1"/>
  <c r="K313" i="56"/>
  <c r="A314" i="56"/>
  <c r="M313" i="56"/>
  <c r="X313" i="56"/>
  <c r="N313" i="56"/>
  <c r="R313" i="56" s="1"/>
  <c r="U312" i="56"/>
  <c r="AA312" i="56" s="1"/>
  <c r="H313" i="56"/>
  <c r="G313" i="56"/>
  <c r="Z313" i="56"/>
  <c r="E313" i="56" s="1"/>
  <c r="F312" i="55"/>
  <c r="Y312" i="55"/>
  <c r="U323" i="46"/>
  <c r="AA323" i="46" s="1"/>
  <c r="H324" i="46"/>
  <c r="J324" i="46"/>
  <c r="V324" i="46"/>
  <c r="W324" i="46" s="1"/>
  <c r="Y324" i="46" s="1"/>
  <c r="K324" i="46"/>
  <c r="A325" i="46"/>
  <c r="M324" i="46"/>
  <c r="X324" i="46"/>
  <c r="N324" i="46"/>
  <c r="Z324" i="46"/>
  <c r="E324" i="46" s="1"/>
  <c r="F324" i="46" s="1"/>
  <c r="G324" i="46"/>
  <c r="D314" i="55"/>
  <c r="B315" i="55"/>
  <c r="AT310" i="55"/>
  <c r="Y312" i="57"/>
  <c r="Q312" i="57"/>
  <c r="F313" i="58"/>
  <c r="AW309" i="57"/>
  <c r="AY310" i="57"/>
  <c r="AO310" i="57"/>
  <c r="AI312" i="47"/>
  <c r="AE312" i="47"/>
  <c r="AM312" i="47" s="1"/>
  <c r="AC312" i="47"/>
  <c r="AD312" i="47"/>
  <c r="AF312" i="47"/>
  <c r="AH312" i="47"/>
  <c r="AG312" i="47"/>
  <c r="AS312" i="47" s="1"/>
  <c r="AJ312" i="47"/>
  <c r="AT312" i="47" s="1"/>
  <c r="AK312" i="47"/>
  <c r="D317" i="56"/>
  <c r="B318" i="56"/>
  <c r="Q313" i="47"/>
  <c r="AU321" i="46"/>
  <c r="AP320" i="46"/>
  <c r="D314" i="54"/>
  <c r="B315" i="54"/>
  <c r="R313" i="58"/>
  <c r="M317" i="54"/>
  <c r="E317" i="54" s="1"/>
  <c r="A318" i="54"/>
  <c r="I317" i="54"/>
  <c r="J317" i="54" s="1"/>
  <c r="H316" i="54"/>
  <c r="N316" i="54" s="1"/>
  <c r="K317" i="54"/>
  <c r="AY311" i="58"/>
  <c r="AO311" i="58"/>
  <c r="S314" i="56"/>
  <c r="I315" i="56"/>
  <c r="AE312" i="56"/>
  <c r="AF312" i="56"/>
  <c r="AG312" i="56"/>
  <c r="AH312" i="56"/>
  <c r="AI312" i="56"/>
  <c r="AT312" i="56" s="1"/>
  <c r="AJ312" i="56"/>
  <c r="AO312" i="56" s="1"/>
  <c r="AD312" i="56"/>
  <c r="AM312" i="56" s="1"/>
  <c r="AC312" i="56"/>
  <c r="AR312" i="56" s="1"/>
  <c r="AK312" i="56"/>
  <c r="Y323" i="46"/>
  <c r="AS310" i="56"/>
  <c r="AU310" i="56" s="1"/>
  <c r="AR310" i="55"/>
  <c r="AU310" i="55" s="1"/>
  <c r="G313" i="57"/>
  <c r="K313" i="57"/>
  <c r="A314" i="57"/>
  <c r="J313" i="57"/>
  <c r="M313" i="57"/>
  <c r="Z313" i="57"/>
  <c r="E313" i="57" s="1"/>
  <c r="F313" i="57" s="1"/>
  <c r="N313" i="57"/>
  <c r="H313" i="57"/>
  <c r="U312" i="57"/>
  <c r="AA312" i="57" s="1"/>
  <c r="V313" i="57"/>
  <c r="W313" i="57" s="1"/>
  <c r="Y313" i="57" s="1"/>
  <c r="X313" i="57"/>
  <c r="L316" i="54"/>
  <c r="F316" i="54" s="1"/>
  <c r="P316" i="54" s="1"/>
  <c r="AS311" i="58"/>
  <c r="AD323" i="46" l="1"/>
  <c r="AE323" i="46"/>
  <c r="AF323" i="46"/>
  <c r="AG323" i="46"/>
  <c r="AH323" i="46"/>
  <c r="AI323" i="46"/>
  <c r="AT323" i="46" s="1"/>
  <c r="AJ323" i="46"/>
  <c r="AO323" i="46" s="1"/>
  <c r="AK323" i="46"/>
  <c r="AC323" i="46"/>
  <c r="AR323" i="46" s="1"/>
  <c r="R313" i="57"/>
  <c r="AD324" i="46"/>
  <c r="AE324" i="46"/>
  <c r="AF324" i="46"/>
  <c r="AG324" i="46"/>
  <c r="AN324" i="46" s="1"/>
  <c r="AH324" i="46"/>
  <c r="AI324" i="46"/>
  <c r="AJ324" i="46"/>
  <c r="AC324" i="46"/>
  <c r="AR324" i="46" s="1"/>
  <c r="AK324" i="46"/>
  <c r="AW321" i="46"/>
  <c r="AE313" i="58"/>
  <c r="AM313" i="58" s="1"/>
  <c r="AK313" i="58"/>
  <c r="AC313" i="58"/>
  <c r="AD313" i="58"/>
  <c r="AF313" i="58"/>
  <c r="AG313" i="58"/>
  <c r="AS313" i="58" s="1"/>
  <c r="AJ313" i="58"/>
  <c r="AH313" i="58"/>
  <c r="AN313" i="58" s="1"/>
  <c r="AI313" i="58"/>
  <c r="AW311" i="47"/>
  <c r="Y314" i="47"/>
  <c r="AO312" i="58"/>
  <c r="AY312" i="58"/>
  <c r="AS311" i="55"/>
  <c r="AO311" i="56"/>
  <c r="AT322" i="46"/>
  <c r="Q313" i="57"/>
  <c r="AY312" i="56"/>
  <c r="L317" i="54"/>
  <c r="AR312" i="47"/>
  <c r="AU312" i="47" s="1"/>
  <c r="Q313" i="56"/>
  <c r="Q314" i="58"/>
  <c r="AT311" i="57"/>
  <c r="Q314" i="47"/>
  <c r="AT312" i="58"/>
  <c r="AT311" i="56"/>
  <c r="AU311" i="56" s="1"/>
  <c r="AW311" i="56" s="1"/>
  <c r="AJ313" i="57"/>
  <c r="AF313" i="57"/>
  <c r="AD313" i="57"/>
  <c r="AE313" i="57"/>
  <c r="AM313" i="57" s="1"/>
  <c r="AG313" i="57"/>
  <c r="AS313" i="57" s="1"/>
  <c r="AK313" i="57"/>
  <c r="AC313" i="57"/>
  <c r="AH313" i="57"/>
  <c r="AN313" i="57" s="1"/>
  <c r="AI313" i="57"/>
  <c r="I317" i="55"/>
  <c r="S316" i="55"/>
  <c r="AO311" i="57"/>
  <c r="AY311" i="57"/>
  <c r="AU312" i="56"/>
  <c r="S315" i="56"/>
  <c r="I316" i="56"/>
  <c r="A319" i="54"/>
  <c r="I318" i="54"/>
  <c r="J318" i="54" s="1"/>
  <c r="H317" i="54"/>
  <c r="N317" i="54" s="1"/>
  <c r="K318" i="54"/>
  <c r="M318" i="54"/>
  <c r="E318" i="54" s="1"/>
  <c r="D318" i="56"/>
  <c r="B319" i="56"/>
  <c r="Q324" i="46"/>
  <c r="AJ312" i="55"/>
  <c r="AD312" i="55"/>
  <c r="AM312" i="55" s="1"/>
  <c r="AE312" i="55"/>
  <c r="AF312" i="55"/>
  <c r="AI312" i="55"/>
  <c r="AK312" i="55"/>
  <c r="AG312" i="55"/>
  <c r="AH312" i="55"/>
  <c r="AC312" i="55"/>
  <c r="AR312" i="55" s="1"/>
  <c r="U313" i="56"/>
  <c r="AA313" i="56" s="1"/>
  <c r="H314" i="56"/>
  <c r="J314" i="56"/>
  <c r="V314" i="56"/>
  <c r="W314" i="56" s="1"/>
  <c r="K314" i="56"/>
  <c r="A315" i="56"/>
  <c r="M314" i="56"/>
  <c r="Q314" i="56" s="1"/>
  <c r="X314" i="56"/>
  <c r="N314" i="56"/>
  <c r="G314" i="56"/>
  <c r="Z314" i="56"/>
  <c r="E314" i="56" s="1"/>
  <c r="U314" i="58"/>
  <c r="AA314" i="58" s="1"/>
  <c r="H315" i="58"/>
  <c r="A316" i="58"/>
  <c r="G315" i="58"/>
  <c r="V315" i="58"/>
  <c r="W315" i="58" s="1"/>
  <c r="J315" i="58"/>
  <c r="N315" i="58"/>
  <c r="Z315" i="58"/>
  <c r="E315" i="58" s="1"/>
  <c r="K315" i="58"/>
  <c r="M315" i="58"/>
  <c r="X315" i="58"/>
  <c r="S317" i="47"/>
  <c r="I318" i="47"/>
  <c r="Q313" i="55"/>
  <c r="AW320" i="46"/>
  <c r="AP310" i="56"/>
  <c r="AW310" i="56" s="1"/>
  <c r="I316" i="57"/>
  <c r="S315" i="57"/>
  <c r="AN322" i="46"/>
  <c r="AP322" i="46" s="1"/>
  <c r="AW310" i="55"/>
  <c r="AD314" i="58"/>
  <c r="AG314" i="58"/>
  <c r="AH314" i="58"/>
  <c r="AI314" i="58"/>
  <c r="AJ314" i="58"/>
  <c r="AK314" i="58"/>
  <c r="AF314" i="58"/>
  <c r="AC314" i="58"/>
  <c r="AE314" i="58"/>
  <c r="AM314" i="58" s="1"/>
  <c r="R324" i="46"/>
  <c r="N314" i="55"/>
  <c r="G314" i="55"/>
  <c r="U313" i="55"/>
  <c r="AA313" i="55" s="1"/>
  <c r="H314" i="55"/>
  <c r="M314" i="55"/>
  <c r="Q314" i="55" s="1"/>
  <c r="X314" i="55"/>
  <c r="V314" i="55"/>
  <c r="W314" i="55" s="1"/>
  <c r="A315" i="55"/>
  <c r="J314" i="55"/>
  <c r="K314" i="55"/>
  <c r="Z314" i="55"/>
  <c r="E314" i="55" s="1"/>
  <c r="AC312" i="57"/>
  <c r="AK312" i="57"/>
  <c r="AG312" i="57"/>
  <c r="AS312" i="57" s="1"/>
  <c r="AD312" i="57"/>
  <c r="AE312" i="57"/>
  <c r="AI312" i="57"/>
  <c r="AJ312" i="57"/>
  <c r="AT312" i="57" s="1"/>
  <c r="AF312" i="57"/>
  <c r="AH312" i="57"/>
  <c r="Z314" i="57"/>
  <c r="E314" i="57" s="1"/>
  <c r="J314" i="57"/>
  <c r="V314" i="57"/>
  <c r="W314" i="57" s="1"/>
  <c r="G314" i="57"/>
  <c r="U313" i="57"/>
  <c r="AA313" i="57" s="1"/>
  <c r="H314" i="57"/>
  <c r="M314" i="57"/>
  <c r="N314" i="57"/>
  <c r="A315" i="57"/>
  <c r="K314" i="57"/>
  <c r="X314" i="57"/>
  <c r="F317" i="54"/>
  <c r="P317" i="54" s="1"/>
  <c r="U324" i="46"/>
  <c r="AA324" i="46" s="1"/>
  <c r="H325" i="46"/>
  <c r="J325" i="46"/>
  <c r="V325" i="46"/>
  <c r="W325" i="46" s="1"/>
  <c r="Y325" i="46" s="1"/>
  <c r="K325" i="46"/>
  <c r="A326" i="46"/>
  <c r="M325" i="46"/>
  <c r="X325" i="46"/>
  <c r="N325" i="46"/>
  <c r="Z325" i="46"/>
  <c r="E325" i="46" s="1"/>
  <c r="G325" i="46"/>
  <c r="F313" i="56"/>
  <c r="AN311" i="57"/>
  <c r="AP311" i="57" s="1"/>
  <c r="AP310" i="55"/>
  <c r="R313" i="55"/>
  <c r="F314" i="47"/>
  <c r="AN312" i="58"/>
  <c r="AR311" i="55"/>
  <c r="AU311" i="55" s="1"/>
  <c r="AN311" i="56"/>
  <c r="AS322" i="46"/>
  <c r="AU322" i="46" s="1"/>
  <c r="AW322" i="46" s="1"/>
  <c r="AN312" i="56"/>
  <c r="AP312" i="56" s="1"/>
  <c r="AN312" i="47"/>
  <c r="AY312" i="47"/>
  <c r="AO312" i="47"/>
  <c r="AP312" i="47" s="1"/>
  <c r="D315" i="55"/>
  <c r="B316" i="55"/>
  <c r="Y313" i="56"/>
  <c r="AC313" i="47"/>
  <c r="AK313" i="47"/>
  <c r="AD313" i="47"/>
  <c r="AR313" i="47" s="1"/>
  <c r="AE313" i="47"/>
  <c r="AG313" i="47"/>
  <c r="AJ313" i="47"/>
  <c r="AT313" i="47" s="1"/>
  <c r="AF313" i="47"/>
  <c r="AH313" i="47"/>
  <c r="AI313" i="47"/>
  <c r="Z315" i="47"/>
  <c r="E315" i="47" s="1"/>
  <c r="G315" i="47"/>
  <c r="U314" i="47"/>
  <c r="AA314" i="47" s="1"/>
  <c r="H315" i="47"/>
  <c r="J315" i="47"/>
  <c r="V315" i="47"/>
  <c r="W315" i="47" s="1"/>
  <c r="Y315" i="47" s="1"/>
  <c r="N315" i="47"/>
  <c r="K315" i="47"/>
  <c r="M315" i="47"/>
  <c r="X315" i="47"/>
  <c r="A316" i="47"/>
  <c r="AP311" i="55"/>
  <c r="AM311" i="56"/>
  <c r="AP311" i="56" s="1"/>
  <c r="S317" i="58"/>
  <c r="I318" i="58"/>
  <c r="D315" i="46"/>
  <c r="B316" i="46"/>
  <c r="AP312" i="58"/>
  <c r="AS312" i="56"/>
  <c r="B316" i="54"/>
  <c r="D315" i="54"/>
  <c r="AR311" i="57"/>
  <c r="AU311" i="57" s="1"/>
  <c r="AI313" i="55"/>
  <c r="AC313" i="55"/>
  <c r="AK313" i="55"/>
  <c r="AD313" i="55"/>
  <c r="AM313" i="55" s="1"/>
  <c r="AE313" i="55"/>
  <c r="AH313" i="55"/>
  <c r="AF313" i="55"/>
  <c r="AG313" i="55"/>
  <c r="AN313" i="55" s="1"/>
  <c r="AJ313" i="55"/>
  <c r="AO313" i="55" s="1"/>
  <c r="AR312" i="58"/>
  <c r="AT311" i="55"/>
  <c r="AY313" i="58" l="1"/>
  <c r="AO313" i="58"/>
  <c r="N315" i="57"/>
  <c r="G315" i="57"/>
  <c r="V315" i="57"/>
  <c r="W315" i="57" s="1"/>
  <c r="U314" i="57"/>
  <c r="AA314" i="57" s="1"/>
  <c r="H315" i="57"/>
  <c r="J315" i="57"/>
  <c r="X315" i="57"/>
  <c r="A316" i="57"/>
  <c r="K315" i="57"/>
  <c r="M315" i="57"/>
  <c r="Z315" i="57"/>
  <c r="E315" i="57" s="1"/>
  <c r="G316" i="58"/>
  <c r="J316" i="58"/>
  <c r="K316" i="58"/>
  <c r="X316" i="58"/>
  <c r="U315" i="58"/>
  <c r="AA315" i="58" s="1"/>
  <c r="M316" i="58"/>
  <c r="N316" i="58"/>
  <c r="Z316" i="58"/>
  <c r="E316" i="58" s="1"/>
  <c r="V316" i="58"/>
  <c r="W316" i="58" s="1"/>
  <c r="Y316" i="58" s="1"/>
  <c r="A317" i="58"/>
  <c r="H316" i="58"/>
  <c r="F325" i="46"/>
  <c r="AN312" i="57"/>
  <c r="AY314" i="58"/>
  <c r="AO314" i="58"/>
  <c r="AY312" i="55"/>
  <c r="AN323" i="46"/>
  <c r="N316" i="47"/>
  <c r="Z316" i="47"/>
  <c r="E316" i="47" s="1"/>
  <c r="G316" i="47"/>
  <c r="M316" i="47"/>
  <c r="X316" i="47"/>
  <c r="J316" i="47"/>
  <c r="K316" i="47"/>
  <c r="A317" i="47"/>
  <c r="H316" i="47"/>
  <c r="V316" i="47"/>
  <c r="W316" i="47" s="1"/>
  <c r="Y316" i="47" s="1"/>
  <c r="U315" i="47"/>
  <c r="AA315" i="47" s="1"/>
  <c r="AM313" i="47"/>
  <c r="R325" i="46"/>
  <c r="Q314" i="57"/>
  <c r="AT314" i="58"/>
  <c r="S316" i="57"/>
  <c r="I317" i="57"/>
  <c r="Y314" i="56"/>
  <c r="AT312" i="55"/>
  <c r="AT313" i="58"/>
  <c r="AY324" i="46"/>
  <c r="AM324" i="46"/>
  <c r="AP324" i="46" s="1"/>
  <c r="AS323" i="46"/>
  <c r="AU323" i="46" s="1"/>
  <c r="B317" i="55"/>
  <c r="D316" i="55"/>
  <c r="AD313" i="56"/>
  <c r="AM313" i="56" s="1"/>
  <c r="AE313" i="56"/>
  <c r="AF313" i="56"/>
  <c r="AS313" i="56" s="1"/>
  <c r="AG313" i="56"/>
  <c r="AH313" i="56"/>
  <c r="AI313" i="56"/>
  <c r="AT313" i="56" s="1"/>
  <c r="AC313" i="56"/>
  <c r="AR313" i="56" s="1"/>
  <c r="AU313" i="56" s="1"/>
  <c r="AK313" i="56"/>
  <c r="AJ313" i="56"/>
  <c r="AO313" i="56" s="1"/>
  <c r="AS313" i="55"/>
  <c r="G315" i="56"/>
  <c r="U314" i="56"/>
  <c r="AA314" i="56" s="1"/>
  <c r="H315" i="56"/>
  <c r="J315" i="56"/>
  <c r="V315" i="56"/>
  <c r="W315" i="56" s="1"/>
  <c r="Y315" i="56" s="1"/>
  <c r="K315" i="56"/>
  <c r="A316" i="56"/>
  <c r="M315" i="56"/>
  <c r="X315" i="56"/>
  <c r="N315" i="56"/>
  <c r="Z315" i="56"/>
  <c r="E315" i="56" s="1"/>
  <c r="AS324" i="46"/>
  <c r="AU324" i="46" s="1"/>
  <c r="AW324" i="46" s="1"/>
  <c r="D316" i="54"/>
  <c r="B317" i="54"/>
  <c r="AS313" i="47"/>
  <c r="AU313" i="47" s="1"/>
  <c r="Q315" i="58"/>
  <c r="AP313" i="55"/>
  <c r="AJ314" i="47"/>
  <c r="AT314" i="47" s="1"/>
  <c r="AC314" i="47"/>
  <c r="AK314" i="47"/>
  <c r="AD314" i="47"/>
  <c r="AF314" i="47"/>
  <c r="AI314" i="47"/>
  <c r="AG314" i="47"/>
  <c r="AH314" i="47"/>
  <c r="AE314" i="47"/>
  <c r="AM314" i="47" s="1"/>
  <c r="F315" i="58"/>
  <c r="F314" i="56"/>
  <c r="AS312" i="55"/>
  <c r="AW311" i="57"/>
  <c r="AW311" i="55"/>
  <c r="AW312" i="56"/>
  <c r="AY313" i="55"/>
  <c r="D316" i="46"/>
  <c r="B317" i="46"/>
  <c r="Q315" i="47"/>
  <c r="F315" i="47"/>
  <c r="AY313" i="47"/>
  <c r="AO313" i="47"/>
  <c r="Q325" i="46"/>
  <c r="R314" i="55"/>
  <c r="AN314" i="58"/>
  <c r="AP314" i="58" s="1"/>
  <c r="R315" i="58"/>
  <c r="AR313" i="57"/>
  <c r="AO324" i="46"/>
  <c r="AM323" i="46"/>
  <c r="AN312" i="55"/>
  <c r="AP313" i="58"/>
  <c r="R314" i="57"/>
  <c r="AO313" i="57"/>
  <c r="AP313" i="57" s="1"/>
  <c r="AY313" i="57"/>
  <c r="AU312" i="58"/>
  <c r="AW312" i="58" s="1"/>
  <c r="AR313" i="55"/>
  <c r="U325" i="46"/>
  <c r="AA325" i="46" s="1"/>
  <c r="H326" i="46"/>
  <c r="J326" i="46"/>
  <c r="V326" i="46"/>
  <c r="W326" i="46" s="1"/>
  <c r="Y326" i="46" s="1"/>
  <c r="K326" i="46"/>
  <c r="A327" i="46"/>
  <c r="M326" i="46"/>
  <c r="X326" i="46"/>
  <c r="N326" i="46"/>
  <c r="Z326" i="46"/>
  <c r="E326" i="46" s="1"/>
  <c r="G326" i="46"/>
  <c r="AM312" i="57"/>
  <c r="AP312" i="57" s="1"/>
  <c r="M315" i="55"/>
  <c r="X315" i="55"/>
  <c r="G315" i="55"/>
  <c r="U314" i="55"/>
  <c r="AA314" i="55" s="1"/>
  <c r="H315" i="55"/>
  <c r="K315" i="55"/>
  <c r="A316" i="55"/>
  <c r="V315" i="55"/>
  <c r="W315" i="55" s="1"/>
  <c r="Y315" i="55" s="1"/>
  <c r="N315" i="55"/>
  <c r="J315" i="55"/>
  <c r="Z315" i="55"/>
  <c r="E315" i="55" s="1"/>
  <c r="AS314" i="58"/>
  <c r="R314" i="56"/>
  <c r="AP312" i="55"/>
  <c r="L318" i="54"/>
  <c r="F318" i="54" s="1"/>
  <c r="P318" i="54" s="1"/>
  <c r="I318" i="55"/>
  <c r="S317" i="55"/>
  <c r="AW312" i="47"/>
  <c r="AR313" i="58"/>
  <c r="AU313" i="58" s="1"/>
  <c r="AT324" i="46"/>
  <c r="AY323" i="46"/>
  <c r="S316" i="56"/>
  <c r="I317" i="56"/>
  <c r="F314" i="57"/>
  <c r="AO312" i="57"/>
  <c r="AY312" i="57"/>
  <c r="D319" i="56"/>
  <c r="B320" i="56"/>
  <c r="AT313" i="55"/>
  <c r="I319" i="58"/>
  <c r="S318" i="58"/>
  <c r="R315" i="47"/>
  <c r="AN313" i="47"/>
  <c r="Y314" i="57"/>
  <c r="AR312" i="57"/>
  <c r="AU312" i="57" s="1"/>
  <c r="Y314" i="55"/>
  <c r="F314" i="55" s="1"/>
  <c r="AR314" i="58"/>
  <c r="AU314" i="58" s="1"/>
  <c r="I319" i="47"/>
  <c r="S318" i="47"/>
  <c r="Y315" i="58"/>
  <c r="AU312" i="55"/>
  <c r="AO312" i="55"/>
  <c r="H318" i="54"/>
  <c r="N318" i="54" s="1"/>
  <c r="K319" i="54"/>
  <c r="M319" i="54"/>
  <c r="E319" i="54" s="1"/>
  <c r="I319" i="54"/>
  <c r="J319" i="54" s="1"/>
  <c r="L319" i="54" s="1"/>
  <c r="A320" i="54"/>
  <c r="AT313" i="57"/>
  <c r="AH314" i="55" l="1"/>
  <c r="AJ314" i="55"/>
  <c r="AO314" i="55" s="1"/>
  <c r="AC314" i="55"/>
  <c r="AR314" i="55" s="1"/>
  <c r="AK314" i="55"/>
  <c r="AD314" i="55"/>
  <c r="AG314" i="55"/>
  <c r="AN314" i="55" s="1"/>
  <c r="AE314" i="55"/>
  <c r="AF314" i="55"/>
  <c r="AI314" i="55"/>
  <c r="AC314" i="56"/>
  <c r="AK314" i="56"/>
  <c r="AD314" i="56"/>
  <c r="AE314" i="56"/>
  <c r="AF314" i="56"/>
  <c r="AG314" i="56"/>
  <c r="AH314" i="56"/>
  <c r="AJ314" i="56"/>
  <c r="AO314" i="56" s="1"/>
  <c r="AI314" i="56"/>
  <c r="I320" i="47"/>
  <c r="S319" i="47"/>
  <c r="AC315" i="58"/>
  <c r="AK315" i="58"/>
  <c r="AD315" i="58"/>
  <c r="AE315" i="58"/>
  <c r="AM315" i="58" s="1"/>
  <c r="AF315" i="58"/>
  <c r="AG315" i="58"/>
  <c r="AJ315" i="58"/>
  <c r="AH315" i="58"/>
  <c r="AN315" i="58" s="1"/>
  <c r="AI315" i="58"/>
  <c r="F326" i="46"/>
  <c r="F315" i="56"/>
  <c r="M317" i="47"/>
  <c r="X317" i="47"/>
  <c r="N317" i="47"/>
  <c r="R317" i="47" s="1"/>
  <c r="Z317" i="47"/>
  <c r="E317" i="47" s="1"/>
  <c r="F317" i="47" s="1"/>
  <c r="U316" i="47"/>
  <c r="AA316" i="47" s="1"/>
  <c r="H317" i="47"/>
  <c r="K317" i="47"/>
  <c r="A318" i="47"/>
  <c r="J317" i="47"/>
  <c r="V317" i="47"/>
  <c r="W317" i="47" s="1"/>
  <c r="Y317" i="47" s="1"/>
  <c r="G317" i="47"/>
  <c r="R326" i="46"/>
  <c r="AP323" i="46"/>
  <c r="AW323" i="46" s="1"/>
  <c r="AN314" i="47"/>
  <c r="AP314" i="47" s="1"/>
  <c r="R315" i="56"/>
  <c r="AN313" i="56"/>
  <c r="F316" i="58"/>
  <c r="Y315" i="57"/>
  <c r="F315" i="57" s="1"/>
  <c r="AO314" i="47"/>
  <c r="AY314" i="47"/>
  <c r="F316" i="47"/>
  <c r="AW314" i="58"/>
  <c r="D320" i="56"/>
  <c r="B321" i="56"/>
  <c r="AU313" i="55"/>
  <c r="AW313" i="55" s="1"/>
  <c r="AS314" i="47"/>
  <c r="R316" i="58"/>
  <c r="Q315" i="57"/>
  <c r="AI314" i="57"/>
  <c r="AE314" i="57"/>
  <c r="AF314" i="57"/>
  <c r="AG314" i="57"/>
  <c r="AH314" i="57"/>
  <c r="AC314" i="57"/>
  <c r="AD314" i="57"/>
  <c r="AR314" i="57" s="1"/>
  <c r="AJ314" i="57"/>
  <c r="AT314" i="57" s="1"/>
  <c r="AK314" i="57"/>
  <c r="K316" i="55"/>
  <c r="A317" i="55"/>
  <c r="N316" i="55"/>
  <c r="G316" i="55"/>
  <c r="J316" i="55"/>
  <c r="V316" i="55"/>
  <c r="W316" i="55" s="1"/>
  <c r="Y316" i="55" s="1"/>
  <c r="U315" i="55"/>
  <c r="AA315" i="55" s="1"/>
  <c r="X316" i="55"/>
  <c r="H316" i="55"/>
  <c r="M316" i="55"/>
  <c r="Q316" i="55" s="1"/>
  <c r="Z316" i="55"/>
  <c r="E316" i="55" s="1"/>
  <c r="R316" i="47"/>
  <c r="AW312" i="57"/>
  <c r="AW313" i="58"/>
  <c r="F315" i="55"/>
  <c r="Q326" i="46"/>
  <c r="AI315" i="47"/>
  <c r="AJ315" i="47"/>
  <c r="AT315" i="47" s="1"/>
  <c r="AC315" i="47"/>
  <c r="AK315" i="47"/>
  <c r="AE315" i="47"/>
  <c r="AM315" i="47" s="1"/>
  <c r="AH315" i="47"/>
  <c r="AG315" i="47"/>
  <c r="AS315" i="47" s="1"/>
  <c r="AD315" i="47"/>
  <c r="AF315" i="47"/>
  <c r="Q315" i="56"/>
  <c r="Q316" i="58"/>
  <c r="R315" i="57"/>
  <c r="S318" i="55"/>
  <c r="I319" i="55"/>
  <c r="D317" i="55"/>
  <c r="B318" i="55"/>
  <c r="S317" i="56"/>
  <c r="I318" i="56"/>
  <c r="F319" i="54"/>
  <c r="P319" i="54" s="1"/>
  <c r="S319" i="58"/>
  <c r="I320" i="58"/>
  <c r="AW312" i="55"/>
  <c r="U326" i="46"/>
  <c r="AA326" i="46" s="1"/>
  <c r="H327" i="46"/>
  <c r="J327" i="46"/>
  <c r="V327" i="46"/>
  <c r="W327" i="46" s="1"/>
  <c r="K327" i="46"/>
  <c r="A328" i="46"/>
  <c r="M327" i="46"/>
  <c r="Q327" i="46" s="1"/>
  <c r="X327" i="46"/>
  <c r="N327" i="46"/>
  <c r="R327" i="46" s="1"/>
  <c r="Z327" i="46"/>
  <c r="E327" i="46" s="1"/>
  <c r="G327" i="46"/>
  <c r="AU313" i="57"/>
  <c r="AW313" i="57" s="1"/>
  <c r="G316" i="56"/>
  <c r="U315" i="56"/>
  <c r="AA315" i="56" s="1"/>
  <c r="H316" i="56"/>
  <c r="J316" i="56"/>
  <c r="V316" i="56"/>
  <c r="W316" i="56" s="1"/>
  <c r="Y316" i="56" s="1"/>
  <c r="K316" i="56"/>
  <c r="A317" i="56"/>
  <c r="N316" i="56"/>
  <c r="R316" i="56" s="1"/>
  <c r="M316" i="56"/>
  <c r="X316" i="56"/>
  <c r="Z316" i="56"/>
  <c r="E316" i="56" s="1"/>
  <c r="AP313" i="56"/>
  <c r="AW313" i="56" s="1"/>
  <c r="AP313" i="47"/>
  <c r="AW313" i="47" s="1"/>
  <c r="Q316" i="47"/>
  <c r="M316" i="57"/>
  <c r="X316" i="57"/>
  <c r="U315" i="57"/>
  <c r="AA315" i="57" s="1"/>
  <c r="H316" i="57"/>
  <c r="J316" i="57"/>
  <c r="K316" i="57"/>
  <c r="Z316" i="57"/>
  <c r="E316" i="57" s="1"/>
  <c r="A317" i="57"/>
  <c r="G316" i="57"/>
  <c r="V316" i="57"/>
  <c r="W316" i="57" s="1"/>
  <c r="N316" i="57"/>
  <c r="A321" i="54"/>
  <c r="I320" i="54"/>
  <c r="J320" i="54" s="1"/>
  <c r="L320" i="54" s="1"/>
  <c r="M320" i="54"/>
  <c r="E320" i="54" s="1"/>
  <c r="F320" i="54" s="1"/>
  <c r="P320" i="54" s="1"/>
  <c r="H319" i="54"/>
  <c r="N319" i="54" s="1"/>
  <c r="K320" i="54"/>
  <c r="I318" i="57"/>
  <c r="S317" i="57"/>
  <c r="Z317" i="58"/>
  <c r="E317" i="58" s="1"/>
  <c r="G317" i="58"/>
  <c r="A318" i="58"/>
  <c r="H317" i="58"/>
  <c r="V317" i="58"/>
  <c r="W317" i="58" s="1"/>
  <c r="J317" i="58"/>
  <c r="N317" i="58"/>
  <c r="K317" i="58"/>
  <c r="U316" i="58"/>
  <c r="AA316" i="58" s="1"/>
  <c r="M317" i="58"/>
  <c r="Q317" i="58" s="1"/>
  <c r="X317" i="58"/>
  <c r="R315" i="55"/>
  <c r="Q315" i="55"/>
  <c r="D317" i="46"/>
  <c r="B318" i="46"/>
  <c r="AR314" i="47"/>
  <c r="AU314" i="47" s="1"/>
  <c r="D317" i="54"/>
  <c r="B318" i="54"/>
  <c r="AY313" i="56"/>
  <c r="AD325" i="46"/>
  <c r="AM325" i="46" s="1"/>
  <c r="AE325" i="46"/>
  <c r="AF325" i="46"/>
  <c r="AG325" i="46"/>
  <c r="AH325" i="46"/>
  <c r="AI325" i="46"/>
  <c r="AJ325" i="46"/>
  <c r="AC325" i="46"/>
  <c r="AK325" i="46"/>
  <c r="AY325" i="46" s="1"/>
  <c r="AH315" i="57" l="1"/>
  <c r="AN315" i="57" s="1"/>
  <c r="AD315" i="57"/>
  <c r="AG315" i="57"/>
  <c r="AI315" i="57"/>
  <c r="AJ315" i="57"/>
  <c r="AC315" i="57"/>
  <c r="AE315" i="57"/>
  <c r="AM315" i="57" s="1"/>
  <c r="AF315" i="57"/>
  <c r="AK315" i="57"/>
  <c r="AR325" i="46"/>
  <c r="R317" i="58"/>
  <c r="I319" i="57"/>
  <c r="S318" i="57"/>
  <c r="Q316" i="57"/>
  <c r="Y317" i="58"/>
  <c r="K317" i="57"/>
  <c r="A318" i="57"/>
  <c r="G317" i="57"/>
  <c r="J317" i="57"/>
  <c r="M317" i="57"/>
  <c r="Z317" i="57"/>
  <c r="E317" i="57" s="1"/>
  <c r="N317" i="57"/>
  <c r="R317" i="57" s="1"/>
  <c r="U316" i="57"/>
  <c r="AA316" i="57" s="1"/>
  <c r="H317" i="57"/>
  <c r="V317" i="57"/>
  <c r="W317" i="57" s="1"/>
  <c r="X317" i="57"/>
  <c r="F327" i="46"/>
  <c r="D318" i="55"/>
  <c r="B319" i="55"/>
  <c r="AR315" i="47"/>
  <c r="AU315" i="47" s="1"/>
  <c r="AY314" i="57"/>
  <c r="AO314" i="57"/>
  <c r="AH316" i="47"/>
  <c r="AI316" i="47"/>
  <c r="AJ316" i="47"/>
  <c r="AT316" i="47" s="1"/>
  <c r="AD316" i="47"/>
  <c r="AG316" i="47"/>
  <c r="AS316" i="47" s="1"/>
  <c r="AK316" i="47"/>
  <c r="AC316" i="47"/>
  <c r="AF316" i="47"/>
  <c r="AE316" i="47"/>
  <c r="AD326" i="46"/>
  <c r="AE326" i="46"/>
  <c r="AF326" i="46"/>
  <c r="AG326" i="46"/>
  <c r="AH326" i="46"/>
  <c r="AI326" i="46"/>
  <c r="AJ326" i="46"/>
  <c r="AO326" i="46" s="1"/>
  <c r="AK326" i="46"/>
  <c r="AC326" i="46"/>
  <c r="AR326" i="46" s="1"/>
  <c r="AY315" i="58"/>
  <c r="AO315" i="58"/>
  <c r="AS314" i="56"/>
  <c r="AS314" i="55"/>
  <c r="AU314" i="55" s="1"/>
  <c r="AW314" i="55" s="1"/>
  <c r="AG315" i="55"/>
  <c r="AI315" i="55"/>
  <c r="AT315" i="55" s="1"/>
  <c r="AJ315" i="55"/>
  <c r="AC315" i="55"/>
  <c r="AK315" i="55"/>
  <c r="AF315" i="55"/>
  <c r="AD315" i="55"/>
  <c r="AE315" i="55"/>
  <c r="AH315" i="55"/>
  <c r="N318" i="58"/>
  <c r="R318" i="58" s="1"/>
  <c r="J318" i="58"/>
  <c r="K318" i="58"/>
  <c r="X318" i="58"/>
  <c r="U317" i="58"/>
  <c r="AA317" i="58" s="1"/>
  <c r="M318" i="58"/>
  <c r="Q318" i="58" s="1"/>
  <c r="Z318" i="58"/>
  <c r="E318" i="58" s="1"/>
  <c r="V318" i="58"/>
  <c r="W318" i="58" s="1"/>
  <c r="G318" i="58"/>
  <c r="A319" i="58"/>
  <c r="H318" i="58"/>
  <c r="AO325" i="46"/>
  <c r="B319" i="54"/>
  <c r="D318" i="54"/>
  <c r="I321" i="58"/>
  <c r="S320" i="58"/>
  <c r="AT315" i="58"/>
  <c r="I321" i="47"/>
  <c r="S320" i="47"/>
  <c r="AY314" i="56"/>
  <c r="AM314" i="55"/>
  <c r="AP314" i="55" s="1"/>
  <c r="AG317" i="47"/>
  <c r="AS317" i="47" s="1"/>
  <c r="AH317" i="47"/>
  <c r="AI317" i="47"/>
  <c r="AC317" i="47"/>
  <c r="AK317" i="47"/>
  <c r="AF317" i="47"/>
  <c r="AD317" i="47"/>
  <c r="AE317" i="47"/>
  <c r="AM317" i="47" s="1"/>
  <c r="AJ317" i="47"/>
  <c r="AT317" i="47" s="1"/>
  <c r="F316" i="56"/>
  <c r="AT325" i="46"/>
  <c r="F317" i="58"/>
  <c r="I321" i="54"/>
  <c r="J321" i="54" s="1"/>
  <c r="L321" i="54" s="1"/>
  <c r="H320" i="54"/>
  <c r="N320" i="54" s="1"/>
  <c r="K321" i="54"/>
  <c r="M321" i="54"/>
  <c r="E321" i="54" s="1"/>
  <c r="F321" i="54" s="1"/>
  <c r="P321" i="54" s="1"/>
  <c r="A322" i="54"/>
  <c r="U327" i="46"/>
  <c r="AA327" i="46" s="1"/>
  <c r="H328" i="46"/>
  <c r="J328" i="46"/>
  <c r="V328" i="46"/>
  <c r="W328" i="46" s="1"/>
  <c r="K328" i="46"/>
  <c r="A329" i="46"/>
  <c r="M328" i="46"/>
  <c r="Q328" i="46" s="1"/>
  <c r="X328" i="46"/>
  <c r="N328" i="46"/>
  <c r="Z328" i="46"/>
  <c r="E328" i="46" s="1"/>
  <c r="G328" i="46"/>
  <c r="AY315" i="47"/>
  <c r="AO315" i="47"/>
  <c r="AN314" i="57"/>
  <c r="AS315" i="58"/>
  <c r="AT314" i="56"/>
  <c r="AR314" i="56"/>
  <c r="AY314" i="55"/>
  <c r="AN315" i="47"/>
  <c r="AP315" i="47" s="1"/>
  <c r="R316" i="57"/>
  <c r="Q316" i="56"/>
  <c r="F316" i="55"/>
  <c r="R316" i="55"/>
  <c r="AS314" i="57"/>
  <c r="D321" i="56"/>
  <c r="B322" i="56"/>
  <c r="AJ316" i="58"/>
  <c r="AG316" i="58"/>
  <c r="AS316" i="58" s="1"/>
  <c r="AH316" i="58"/>
  <c r="AI316" i="58"/>
  <c r="AK316" i="58"/>
  <c r="AC316" i="58"/>
  <c r="AF316" i="58"/>
  <c r="AD316" i="58"/>
  <c r="AE316" i="58"/>
  <c r="AM316" i="58" s="1"/>
  <c r="Q317" i="47"/>
  <c r="AU314" i="57"/>
  <c r="AW314" i="47"/>
  <c r="D318" i="46"/>
  <c r="B319" i="46"/>
  <c r="Y327" i="46"/>
  <c r="S318" i="56"/>
  <c r="I319" i="56"/>
  <c r="J317" i="55"/>
  <c r="V317" i="55"/>
  <c r="W317" i="55" s="1"/>
  <c r="Y317" i="55" s="1"/>
  <c r="M317" i="55"/>
  <c r="Q317" i="55" s="1"/>
  <c r="X317" i="55"/>
  <c r="N317" i="55"/>
  <c r="U316" i="55"/>
  <c r="AA316" i="55" s="1"/>
  <c r="A318" i="55"/>
  <c r="G317" i="55"/>
  <c r="H317" i="55"/>
  <c r="K317" i="55"/>
  <c r="Z317" i="55"/>
  <c r="E317" i="55" s="1"/>
  <c r="F317" i="55" s="1"/>
  <c r="K318" i="47"/>
  <c r="A319" i="47"/>
  <c r="M318" i="47"/>
  <c r="X318" i="47"/>
  <c r="N318" i="47"/>
  <c r="R318" i="47" s="1"/>
  <c r="G318" i="47"/>
  <c r="J318" i="47"/>
  <c r="V318" i="47"/>
  <c r="W318" i="47" s="1"/>
  <c r="Y318" i="47" s="1"/>
  <c r="U317" i="47"/>
  <c r="AA317" i="47" s="1"/>
  <c r="H318" i="47"/>
  <c r="Z318" i="47"/>
  <c r="E318" i="47" s="1"/>
  <c r="AJ315" i="56"/>
  <c r="AO315" i="56" s="1"/>
  <c r="AC315" i="56"/>
  <c r="AK315" i="56"/>
  <c r="AD315" i="56"/>
  <c r="AE315" i="56"/>
  <c r="AF315" i="56"/>
  <c r="AG315" i="56"/>
  <c r="AN315" i="56" s="1"/>
  <c r="AI315" i="56"/>
  <c r="AH315" i="56"/>
  <c r="AP315" i="58"/>
  <c r="S319" i="55"/>
  <c r="I320" i="55"/>
  <c r="AM314" i="56"/>
  <c r="AP314" i="56" s="1"/>
  <c r="AN325" i="46"/>
  <c r="AP325" i="46" s="1"/>
  <c r="Y316" i="57"/>
  <c r="F316" i="57" s="1"/>
  <c r="AS325" i="46"/>
  <c r="N317" i="56"/>
  <c r="U316" i="56"/>
  <c r="AA316" i="56" s="1"/>
  <c r="H317" i="56"/>
  <c r="J317" i="56"/>
  <c r="V317" i="56"/>
  <c r="W317" i="56" s="1"/>
  <c r="Y317" i="56" s="1"/>
  <c r="M317" i="56"/>
  <c r="X317" i="56"/>
  <c r="A318" i="56"/>
  <c r="G317" i="56"/>
  <c r="K317" i="56"/>
  <c r="Z317" i="56"/>
  <c r="E317" i="56" s="1"/>
  <c r="AM314" i="57"/>
  <c r="AP314" i="57" s="1"/>
  <c r="AR315" i="58"/>
  <c r="AU315" i="58" s="1"/>
  <c r="AW315" i="58" s="1"/>
  <c r="AN314" i="56"/>
  <c r="AT314" i="55"/>
  <c r="AG316" i="57" l="1"/>
  <c r="AC316" i="57"/>
  <c r="AK316" i="57"/>
  <c r="AI316" i="57"/>
  <c r="AJ316" i="57"/>
  <c r="AT316" i="57" s="1"/>
  <c r="AE316" i="57"/>
  <c r="AM316" i="57" s="1"/>
  <c r="AF316" i="57"/>
  <c r="AH316" i="57"/>
  <c r="AN316" i="57" s="1"/>
  <c r="AD316" i="57"/>
  <c r="AR316" i="57" s="1"/>
  <c r="I322" i="58"/>
  <c r="S321" i="58"/>
  <c r="I321" i="55"/>
  <c r="S320" i="55"/>
  <c r="AY315" i="55"/>
  <c r="Q317" i="56"/>
  <c r="AS315" i="56"/>
  <c r="AU314" i="56"/>
  <c r="AW314" i="56" s="1"/>
  <c r="R328" i="46"/>
  <c r="AI316" i="56"/>
  <c r="AJ316" i="56"/>
  <c r="AC316" i="56"/>
  <c r="AK316" i="56"/>
  <c r="AY316" i="56" s="1"/>
  <c r="AD316" i="56"/>
  <c r="AM316" i="56" s="1"/>
  <c r="AE316" i="56"/>
  <c r="AF316" i="56"/>
  <c r="AH316" i="56"/>
  <c r="AG316" i="56"/>
  <c r="AN317" i="47"/>
  <c r="Y318" i="58"/>
  <c r="F318" i="58" s="1"/>
  <c r="AN315" i="55"/>
  <c r="AT326" i="46"/>
  <c r="AU326" i="46" s="1"/>
  <c r="AW326" i="46" s="1"/>
  <c r="AE317" i="55"/>
  <c r="AG317" i="55"/>
  <c r="AH317" i="55"/>
  <c r="AI317" i="55"/>
  <c r="AD317" i="55"/>
  <c r="AC317" i="55"/>
  <c r="AR317" i="55" s="1"/>
  <c r="AF317" i="55"/>
  <c r="AS317" i="55" s="1"/>
  <c r="AJ317" i="55"/>
  <c r="AO317" i="55" s="1"/>
  <c r="AK317" i="55"/>
  <c r="AY317" i="55" s="1"/>
  <c r="AY316" i="58"/>
  <c r="AO316" i="58"/>
  <c r="AM315" i="55"/>
  <c r="AN326" i="46"/>
  <c r="D319" i="55"/>
  <c r="B320" i="55"/>
  <c r="F317" i="57"/>
  <c r="F317" i="56"/>
  <c r="AY315" i="56"/>
  <c r="AN316" i="58"/>
  <c r="U328" i="46"/>
  <c r="AA328" i="46" s="1"/>
  <c r="H329" i="46"/>
  <c r="J329" i="46"/>
  <c r="V329" i="46"/>
  <c r="W329" i="46" s="1"/>
  <c r="Y329" i="46" s="1"/>
  <c r="K329" i="46"/>
  <c r="A330" i="46"/>
  <c r="M329" i="46"/>
  <c r="X329" i="46"/>
  <c r="N329" i="46"/>
  <c r="Z329" i="46"/>
  <c r="E329" i="46" s="1"/>
  <c r="G329" i="46"/>
  <c r="AR317" i="47"/>
  <c r="AU317" i="47" s="1"/>
  <c r="D319" i="54"/>
  <c r="B320" i="54"/>
  <c r="AS315" i="55"/>
  <c r="AS326" i="46"/>
  <c r="AR316" i="47"/>
  <c r="AU316" i="47" s="1"/>
  <c r="Q317" i="57"/>
  <c r="S319" i="57"/>
  <c r="I320" i="57"/>
  <c r="AT315" i="57"/>
  <c r="M322" i="54"/>
  <c r="E322" i="54" s="1"/>
  <c r="A323" i="54"/>
  <c r="H321" i="54"/>
  <c r="N321" i="54" s="1"/>
  <c r="K322" i="54"/>
  <c r="I322" i="54"/>
  <c r="J322" i="54" s="1"/>
  <c r="L322" i="54" s="1"/>
  <c r="AM315" i="56"/>
  <c r="AP315" i="56" s="1"/>
  <c r="AW314" i="57"/>
  <c r="R317" i="56"/>
  <c r="K318" i="55"/>
  <c r="A319" i="55"/>
  <c r="M318" i="55"/>
  <c r="X318" i="55"/>
  <c r="N318" i="55"/>
  <c r="U317" i="55"/>
  <c r="AA317" i="55" s="1"/>
  <c r="H318" i="55"/>
  <c r="G318" i="55"/>
  <c r="J318" i="55"/>
  <c r="V318" i="55"/>
  <c r="W318" i="55" s="1"/>
  <c r="Y318" i="55" s="1"/>
  <c r="Z318" i="55"/>
  <c r="E318" i="55" s="1"/>
  <c r="AP316" i="58"/>
  <c r="AT316" i="58"/>
  <c r="Y328" i="46"/>
  <c r="AO317" i="47"/>
  <c r="AP317" i="47" s="1"/>
  <c r="AY317" i="47"/>
  <c r="S321" i="47"/>
  <c r="I322" i="47"/>
  <c r="AR315" i="55"/>
  <c r="AU315" i="55" s="1"/>
  <c r="AM326" i="46"/>
  <c r="AP326" i="46" s="1"/>
  <c r="AU325" i="46"/>
  <c r="AW325" i="46" s="1"/>
  <c r="AS315" i="57"/>
  <c r="AW315" i="47"/>
  <c r="AF316" i="55"/>
  <c r="AH316" i="55"/>
  <c r="AI316" i="55"/>
  <c r="AT316" i="55" s="1"/>
  <c r="AJ316" i="55"/>
  <c r="AE316" i="55"/>
  <c r="AC316" i="55"/>
  <c r="AD316" i="55"/>
  <c r="AM316" i="55" s="1"/>
  <c r="AG316" i="55"/>
  <c r="AN316" i="55" s="1"/>
  <c r="AK316" i="55"/>
  <c r="AR315" i="56"/>
  <c r="S319" i="56"/>
  <c r="I320" i="56"/>
  <c r="M318" i="56"/>
  <c r="X318" i="56"/>
  <c r="N318" i="56"/>
  <c r="R318" i="56" s="1"/>
  <c r="G318" i="56"/>
  <c r="U317" i="56"/>
  <c r="AA317" i="56" s="1"/>
  <c r="H318" i="56"/>
  <c r="K318" i="56"/>
  <c r="A319" i="56"/>
  <c r="J318" i="56"/>
  <c r="V318" i="56"/>
  <c r="W318" i="56" s="1"/>
  <c r="Z318" i="56"/>
  <c r="E318" i="56" s="1"/>
  <c r="AT315" i="56"/>
  <c r="F318" i="47"/>
  <c r="Q318" i="47"/>
  <c r="AR316" i="58"/>
  <c r="D322" i="56"/>
  <c r="B323" i="56"/>
  <c r="AI317" i="58"/>
  <c r="AC317" i="58"/>
  <c r="AD317" i="58"/>
  <c r="AE317" i="58"/>
  <c r="AF317" i="58"/>
  <c r="AG317" i="58"/>
  <c r="AK317" i="58"/>
  <c r="AJ317" i="58"/>
  <c r="AH317" i="58"/>
  <c r="AN317" i="58" s="1"/>
  <c r="M319" i="58"/>
  <c r="Q319" i="58" s="1"/>
  <c r="X319" i="58"/>
  <c r="G319" i="58"/>
  <c r="A320" i="58"/>
  <c r="H319" i="58"/>
  <c r="V319" i="58"/>
  <c r="W319" i="58" s="1"/>
  <c r="Y319" i="58" s="1"/>
  <c r="J319" i="58"/>
  <c r="K319" i="58"/>
  <c r="U318" i="58"/>
  <c r="AA318" i="58" s="1"/>
  <c r="N319" i="58"/>
  <c r="Z319" i="58"/>
  <c r="E319" i="58" s="1"/>
  <c r="F319" i="58" s="1"/>
  <c r="AO315" i="55"/>
  <c r="AY326" i="46"/>
  <c r="AM316" i="47"/>
  <c r="AN316" i="47"/>
  <c r="Y317" i="57"/>
  <c r="J318" i="57"/>
  <c r="V318" i="57"/>
  <c r="W318" i="57" s="1"/>
  <c r="Z318" i="57"/>
  <c r="E318" i="57" s="1"/>
  <c r="M318" i="57"/>
  <c r="N318" i="57"/>
  <c r="U317" i="57"/>
  <c r="AA317" i="57" s="1"/>
  <c r="H318" i="57"/>
  <c r="X318" i="57"/>
  <c r="K318" i="57"/>
  <c r="A319" i="57"/>
  <c r="G318" i="57"/>
  <c r="AR315" i="57"/>
  <c r="AO316" i="47"/>
  <c r="AY316" i="47"/>
  <c r="AD327" i="46"/>
  <c r="AE327" i="46"/>
  <c r="AF327" i="46"/>
  <c r="AG327" i="46"/>
  <c r="AN327" i="46" s="1"/>
  <c r="AH327" i="46"/>
  <c r="AI327" i="46"/>
  <c r="AJ327" i="46"/>
  <c r="AC327" i="46"/>
  <c r="AK327" i="46"/>
  <c r="J319" i="47"/>
  <c r="V319" i="47"/>
  <c r="W319" i="47" s="1"/>
  <c r="Y319" i="47" s="1"/>
  <c r="K319" i="47"/>
  <c r="A320" i="47"/>
  <c r="M319" i="47"/>
  <c r="X319" i="47"/>
  <c r="Z319" i="47"/>
  <c r="E319" i="47" s="1"/>
  <c r="F319" i="47" s="1"/>
  <c r="U318" i="47"/>
  <c r="AA318" i="47" s="1"/>
  <c r="G319" i="47"/>
  <c r="H319" i="47"/>
  <c r="N319" i="47"/>
  <c r="R319" i="47" s="1"/>
  <c r="R317" i="55"/>
  <c r="D319" i="46"/>
  <c r="B320" i="46"/>
  <c r="F328" i="46"/>
  <c r="AY315" i="57"/>
  <c r="AO315" i="57"/>
  <c r="AP315" i="57" s="1"/>
  <c r="AH318" i="58" l="1"/>
  <c r="AN318" i="58" s="1"/>
  <c r="AG318" i="58"/>
  <c r="AI318" i="58"/>
  <c r="AJ318" i="58"/>
  <c r="AK318" i="58"/>
  <c r="AC318" i="58"/>
  <c r="AF318" i="58"/>
  <c r="AE318" i="58"/>
  <c r="AM318" i="58" s="1"/>
  <c r="AD318" i="58"/>
  <c r="AW317" i="47"/>
  <c r="AT317" i="58"/>
  <c r="AO327" i="46"/>
  <c r="AP316" i="47"/>
  <c r="AY317" i="58"/>
  <c r="AO317" i="58"/>
  <c r="K319" i="56"/>
  <c r="A320" i="56"/>
  <c r="M319" i="56"/>
  <c r="X319" i="56"/>
  <c r="N319" i="56"/>
  <c r="R319" i="56" s="1"/>
  <c r="G319" i="56"/>
  <c r="U318" i="56"/>
  <c r="AA318" i="56" s="1"/>
  <c r="H319" i="56"/>
  <c r="J319" i="56"/>
  <c r="V319" i="56"/>
  <c r="W319" i="56" s="1"/>
  <c r="Y319" i="56" s="1"/>
  <c r="Z319" i="56"/>
  <c r="E319" i="56" s="1"/>
  <c r="I321" i="56"/>
  <c r="S320" i="56"/>
  <c r="R318" i="55"/>
  <c r="F329" i="46"/>
  <c r="AM317" i="55"/>
  <c r="AO316" i="56"/>
  <c r="S321" i="55"/>
  <c r="I322" i="55"/>
  <c r="Y318" i="56"/>
  <c r="D320" i="46"/>
  <c r="B321" i="46"/>
  <c r="Q319" i="47"/>
  <c r="AT327" i="46"/>
  <c r="R318" i="57"/>
  <c r="AS317" i="58"/>
  <c r="AU316" i="58"/>
  <c r="AW316" i="58" s="1"/>
  <c r="AO316" i="55"/>
  <c r="AP316" i="55" s="1"/>
  <c r="AW316" i="47"/>
  <c r="R329" i="46"/>
  <c r="AP315" i="55"/>
  <c r="AT317" i="55"/>
  <c r="AU317" i="55" s="1"/>
  <c r="AN316" i="56"/>
  <c r="AP316" i="56" s="1"/>
  <c r="AT316" i="56"/>
  <c r="F318" i="56"/>
  <c r="D323" i="56"/>
  <c r="B324" i="56"/>
  <c r="AR316" i="56"/>
  <c r="J320" i="47"/>
  <c r="V320" i="47"/>
  <c r="W320" i="47" s="1"/>
  <c r="K320" i="47"/>
  <c r="A321" i="47"/>
  <c r="N320" i="47"/>
  <c r="U319" i="47"/>
  <c r="AA319" i="47" s="1"/>
  <c r="H320" i="47"/>
  <c r="X320" i="47"/>
  <c r="Z320" i="47"/>
  <c r="E320" i="47" s="1"/>
  <c r="G320" i="47"/>
  <c r="M320" i="47"/>
  <c r="AU315" i="57"/>
  <c r="AW315" i="57" s="1"/>
  <c r="Q318" i="57"/>
  <c r="K320" i="58"/>
  <c r="A321" i="58"/>
  <c r="J320" i="58"/>
  <c r="X320" i="58"/>
  <c r="M320" i="58"/>
  <c r="U319" i="58"/>
  <c r="AA319" i="58" s="1"/>
  <c r="N320" i="58"/>
  <c r="Z320" i="58"/>
  <c r="E320" i="58" s="1"/>
  <c r="V320" i="58"/>
  <c r="W320" i="58" s="1"/>
  <c r="Y320" i="58" s="1"/>
  <c r="G320" i="58"/>
  <c r="H320" i="58"/>
  <c r="AU315" i="56"/>
  <c r="AW315" i="56" s="1"/>
  <c r="AW315" i="55"/>
  <c r="F318" i="55"/>
  <c r="Q318" i="55"/>
  <c r="AY316" i="57"/>
  <c r="AO316" i="57"/>
  <c r="AP316" i="57" s="1"/>
  <c r="AM327" i="46"/>
  <c r="AP327" i="46" s="1"/>
  <c r="D320" i="55"/>
  <c r="B321" i="55"/>
  <c r="AD328" i="46"/>
  <c r="AM328" i="46" s="1"/>
  <c r="AE328" i="46"/>
  <c r="AF328" i="46"/>
  <c r="AG328" i="46"/>
  <c r="AH328" i="46"/>
  <c r="AI328" i="46"/>
  <c r="AT328" i="46" s="1"/>
  <c r="AJ328" i="46"/>
  <c r="AC328" i="46"/>
  <c r="AK328" i="46"/>
  <c r="AR327" i="46"/>
  <c r="AR316" i="55"/>
  <c r="F318" i="57"/>
  <c r="AG319" i="58"/>
  <c r="AS319" i="58" s="1"/>
  <c r="AC319" i="58"/>
  <c r="AD319" i="58"/>
  <c r="AE319" i="58"/>
  <c r="AF319" i="58"/>
  <c r="AH319" i="58"/>
  <c r="AK319" i="58"/>
  <c r="AI319" i="58"/>
  <c r="AJ319" i="58"/>
  <c r="AT319" i="58" s="1"/>
  <c r="AM317" i="58"/>
  <c r="AP317" i="58" s="1"/>
  <c r="AF318" i="47"/>
  <c r="AG318" i="47"/>
  <c r="AH318" i="47"/>
  <c r="AN318" i="47" s="1"/>
  <c r="AJ318" i="47"/>
  <c r="AE318" i="47"/>
  <c r="AC318" i="47"/>
  <c r="AD318" i="47"/>
  <c r="AR318" i="47" s="1"/>
  <c r="AI318" i="47"/>
  <c r="AK318" i="47"/>
  <c r="S322" i="47"/>
  <c r="I323" i="47"/>
  <c r="U318" i="55"/>
  <c r="AA318" i="55" s="1"/>
  <c r="H319" i="55"/>
  <c r="J319" i="55"/>
  <c r="V319" i="55"/>
  <c r="W319" i="55" s="1"/>
  <c r="Y319" i="55" s="1"/>
  <c r="K319" i="55"/>
  <c r="A320" i="55"/>
  <c r="M319" i="55"/>
  <c r="X319" i="55"/>
  <c r="G319" i="55"/>
  <c r="N319" i="55"/>
  <c r="Z319" i="55"/>
  <c r="E319" i="55" s="1"/>
  <c r="I323" i="54"/>
  <c r="J323" i="54" s="1"/>
  <c r="L323" i="54" s="1"/>
  <c r="H322" i="54"/>
  <c r="N322" i="54" s="1"/>
  <c r="K323" i="54"/>
  <c r="M323" i="54"/>
  <c r="E323" i="54" s="1"/>
  <c r="A324" i="54"/>
  <c r="Q329" i="46"/>
  <c r="AN317" i="55"/>
  <c r="AS316" i="56"/>
  <c r="I323" i="58"/>
  <c r="S322" i="58"/>
  <c r="AF317" i="57"/>
  <c r="AJ317" i="57"/>
  <c r="AK317" i="57"/>
  <c r="AC317" i="57"/>
  <c r="AG317" i="57"/>
  <c r="AH317" i="57"/>
  <c r="AN317" i="57" s="1"/>
  <c r="AI317" i="57"/>
  <c r="AD317" i="57"/>
  <c r="AR317" i="57" s="1"/>
  <c r="AE317" i="57"/>
  <c r="AY327" i="46"/>
  <c r="S320" i="57"/>
  <c r="I321" i="57"/>
  <c r="AE319" i="47"/>
  <c r="AF319" i="47"/>
  <c r="AG319" i="47"/>
  <c r="AS319" i="47" s="1"/>
  <c r="AI319" i="47"/>
  <c r="AD319" i="47"/>
  <c r="AR319" i="47" s="1"/>
  <c r="AC319" i="47"/>
  <c r="AH319" i="47"/>
  <c r="AJ319" i="47"/>
  <c r="AK319" i="47"/>
  <c r="Q318" i="56"/>
  <c r="AS327" i="46"/>
  <c r="N319" i="57"/>
  <c r="R319" i="57" s="1"/>
  <c r="J319" i="57"/>
  <c r="X319" i="57"/>
  <c r="K319" i="57"/>
  <c r="Z319" i="57"/>
  <c r="E319" i="57" s="1"/>
  <c r="A320" i="57"/>
  <c r="M319" i="57"/>
  <c r="G319" i="57"/>
  <c r="H319" i="57"/>
  <c r="V319" i="57"/>
  <c r="W319" i="57" s="1"/>
  <c r="Y319" i="57" s="1"/>
  <c r="U318" i="57"/>
  <c r="AA318" i="57" s="1"/>
  <c r="Y318" i="57"/>
  <c r="R319" i="58"/>
  <c r="AR317" i="58"/>
  <c r="AU317" i="58" s="1"/>
  <c r="AY316" i="55"/>
  <c r="AS316" i="55"/>
  <c r="F322" i="54"/>
  <c r="P322" i="54" s="1"/>
  <c r="B321" i="54"/>
  <c r="D320" i="54"/>
  <c r="U329" i="46"/>
  <c r="AA329" i="46" s="1"/>
  <c r="H330" i="46"/>
  <c r="J330" i="46"/>
  <c r="V330" i="46"/>
  <c r="W330" i="46" s="1"/>
  <c r="Y330" i="46" s="1"/>
  <c r="K330" i="46"/>
  <c r="A331" i="46"/>
  <c r="M330" i="46"/>
  <c r="Q330" i="46" s="1"/>
  <c r="X330" i="46"/>
  <c r="N330" i="46"/>
  <c r="Z330" i="46"/>
  <c r="E330" i="46" s="1"/>
  <c r="G330" i="46"/>
  <c r="AH317" i="56"/>
  <c r="AI317" i="56"/>
  <c r="AT317" i="56" s="1"/>
  <c r="AC317" i="56"/>
  <c r="AR317" i="56" s="1"/>
  <c r="AU317" i="56" s="1"/>
  <c r="AK317" i="56"/>
  <c r="AD317" i="56"/>
  <c r="AE317" i="56"/>
  <c r="AG317" i="56"/>
  <c r="AF317" i="56"/>
  <c r="AS317" i="56" s="1"/>
  <c r="AJ317" i="56"/>
  <c r="AO317" i="56" s="1"/>
  <c r="AS316" i="57"/>
  <c r="AU316" i="57" s="1"/>
  <c r="AW316" i="57" s="1"/>
  <c r="R320" i="47" l="1"/>
  <c r="AG318" i="56"/>
  <c r="AH318" i="56"/>
  <c r="AI318" i="56"/>
  <c r="AJ318" i="56"/>
  <c r="AO318" i="56" s="1"/>
  <c r="AC318" i="56"/>
  <c r="AR318" i="56" s="1"/>
  <c r="AK318" i="56"/>
  <c r="AD318" i="56"/>
  <c r="AF318" i="56"/>
  <c r="AS318" i="56" s="1"/>
  <c r="AE318" i="56"/>
  <c r="AW317" i="58"/>
  <c r="U319" i="57"/>
  <c r="AA319" i="57" s="1"/>
  <c r="H320" i="57"/>
  <c r="M320" i="57"/>
  <c r="Q320" i="57" s="1"/>
  <c r="X320" i="57"/>
  <c r="G320" i="57"/>
  <c r="V320" i="57"/>
  <c r="W320" i="57" s="1"/>
  <c r="Y320" i="57" s="1"/>
  <c r="K320" i="57"/>
  <c r="Z320" i="57"/>
  <c r="E320" i="57" s="1"/>
  <c r="F320" i="57" s="1"/>
  <c r="A321" i="57"/>
  <c r="N320" i="57"/>
  <c r="R320" i="57" s="1"/>
  <c r="J320" i="57"/>
  <c r="AY319" i="47"/>
  <c r="AO319" i="47"/>
  <c r="AM319" i="47"/>
  <c r="AS317" i="57"/>
  <c r="R319" i="55"/>
  <c r="AM318" i="47"/>
  <c r="AP318" i="47" s="1"/>
  <c r="AY319" i="58"/>
  <c r="AO319" i="58"/>
  <c r="AU316" i="55"/>
  <c r="AW316" i="55" s="1"/>
  <c r="AS328" i="46"/>
  <c r="R320" i="58"/>
  <c r="U320" i="47"/>
  <c r="AA320" i="47" s="1"/>
  <c r="H321" i="47"/>
  <c r="J321" i="47"/>
  <c r="V321" i="47"/>
  <c r="W321" i="47" s="1"/>
  <c r="Y321" i="47" s="1"/>
  <c r="M321" i="47"/>
  <c r="Q321" i="47" s="1"/>
  <c r="X321" i="47"/>
  <c r="G321" i="47"/>
  <c r="A322" i="47"/>
  <c r="Z321" i="47"/>
  <c r="E321" i="47" s="1"/>
  <c r="K321" i="47"/>
  <c r="N321" i="47"/>
  <c r="R321" i="47" s="1"/>
  <c r="I322" i="56"/>
  <c r="S321" i="56"/>
  <c r="AY318" i="58"/>
  <c r="AO318" i="58"/>
  <c r="Q319" i="57"/>
  <c r="F320" i="58"/>
  <c r="AN317" i="56"/>
  <c r="F330" i="46"/>
  <c r="F319" i="57"/>
  <c r="AT319" i="47"/>
  <c r="AU319" i="47" s="1"/>
  <c r="I322" i="57"/>
  <c r="S321" i="57"/>
  <c r="AT318" i="47"/>
  <c r="AN319" i="58"/>
  <c r="AU327" i="46"/>
  <c r="AW327" i="46" s="1"/>
  <c r="AD318" i="55"/>
  <c r="AM318" i="55" s="1"/>
  <c r="AF318" i="55"/>
  <c r="AG318" i="55"/>
  <c r="AN318" i="55" s="1"/>
  <c r="AH318" i="55"/>
  <c r="AC318" i="55"/>
  <c r="AK318" i="55"/>
  <c r="AY318" i="55" s="1"/>
  <c r="AE318" i="55"/>
  <c r="AI318" i="55"/>
  <c r="AJ318" i="55"/>
  <c r="AO318" i="55" s="1"/>
  <c r="Q320" i="47"/>
  <c r="S322" i="55"/>
  <c r="I323" i="55"/>
  <c r="F319" i="56"/>
  <c r="Q319" i="56"/>
  <c r="AT318" i="58"/>
  <c r="J321" i="58"/>
  <c r="V321" i="58"/>
  <c r="W321" i="58" s="1"/>
  <c r="Y321" i="58" s="1"/>
  <c r="A322" i="58"/>
  <c r="G321" i="58"/>
  <c r="H321" i="58"/>
  <c r="K321" i="58"/>
  <c r="X321" i="58"/>
  <c r="Z321" i="58"/>
  <c r="E321" i="58" s="1"/>
  <c r="U320" i="58"/>
  <c r="AA320" i="58" s="1"/>
  <c r="N321" i="58"/>
  <c r="R321" i="58" s="1"/>
  <c r="M321" i="58"/>
  <c r="AP318" i="58"/>
  <c r="S323" i="58"/>
  <c r="I324" i="58"/>
  <c r="AN328" i="46"/>
  <c r="AN319" i="47"/>
  <c r="AO317" i="57"/>
  <c r="AY317" i="57"/>
  <c r="M324" i="54"/>
  <c r="E324" i="54" s="1"/>
  <c r="I324" i="54"/>
  <c r="J324" i="54" s="1"/>
  <c r="L324" i="54" s="1"/>
  <c r="H323" i="54"/>
  <c r="N323" i="54" s="1"/>
  <c r="A325" i="54"/>
  <c r="K324" i="54"/>
  <c r="S323" i="47"/>
  <c r="I324" i="47"/>
  <c r="AY328" i="46"/>
  <c r="AP328" i="46"/>
  <c r="Q320" i="58"/>
  <c r="Y320" i="47"/>
  <c r="J320" i="56"/>
  <c r="V320" i="56"/>
  <c r="W320" i="56" s="1"/>
  <c r="K320" i="56"/>
  <c r="A321" i="56"/>
  <c r="M320" i="56"/>
  <c r="Q320" i="56" s="1"/>
  <c r="X320" i="56"/>
  <c r="N320" i="56"/>
  <c r="R320" i="56" s="1"/>
  <c r="G320" i="56"/>
  <c r="H320" i="56"/>
  <c r="U319" i="56"/>
  <c r="AA319" i="56" s="1"/>
  <c r="Z320" i="56"/>
  <c r="E320" i="56" s="1"/>
  <c r="AW317" i="56"/>
  <c r="AU317" i="57"/>
  <c r="AD329" i="46"/>
  <c r="AE329" i="46"/>
  <c r="AF329" i="46"/>
  <c r="AG329" i="46"/>
  <c r="AN329" i="46" s="1"/>
  <c r="AH329" i="46"/>
  <c r="AI329" i="46"/>
  <c r="AJ329" i="46"/>
  <c r="AC329" i="46"/>
  <c r="AK329" i="46"/>
  <c r="F319" i="55"/>
  <c r="AE318" i="57"/>
  <c r="AI318" i="57"/>
  <c r="AC318" i="57"/>
  <c r="AD318" i="57"/>
  <c r="AH318" i="57"/>
  <c r="AN318" i="57" s="1"/>
  <c r="AJ318" i="57"/>
  <c r="AT318" i="57" s="1"/>
  <c r="AK318" i="57"/>
  <c r="AF318" i="57"/>
  <c r="AG318" i="57"/>
  <c r="R330" i="46"/>
  <c r="AM317" i="56"/>
  <c r="AP317" i="56" s="1"/>
  <c r="AT317" i="57"/>
  <c r="F323" i="54"/>
  <c r="P323" i="54" s="1"/>
  <c r="Q319" i="55"/>
  <c r="AS318" i="47"/>
  <c r="AU318" i="47" s="1"/>
  <c r="AW318" i="47" s="1"/>
  <c r="AM319" i="58"/>
  <c r="AP319" i="58" s="1"/>
  <c r="AR328" i="46"/>
  <c r="AU328" i="46" s="1"/>
  <c r="D321" i="55"/>
  <c r="B322" i="55"/>
  <c r="F320" i="47"/>
  <c r="AS318" i="58"/>
  <c r="U330" i="46"/>
  <c r="AA330" i="46" s="1"/>
  <c r="H331" i="46"/>
  <c r="J331" i="46"/>
  <c r="V331" i="46"/>
  <c r="W331" i="46" s="1"/>
  <c r="K331" i="46"/>
  <c r="A332" i="46"/>
  <c r="M331" i="46"/>
  <c r="X331" i="46"/>
  <c r="N331" i="46"/>
  <c r="Z331" i="46"/>
  <c r="E331" i="46" s="1"/>
  <c r="G331" i="46"/>
  <c r="B325" i="56"/>
  <c r="D324" i="56"/>
  <c r="AY317" i="56"/>
  <c r="B322" i="54"/>
  <c r="D321" i="54"/>
  <c r="AM317" i="57"/>
  <c r="AP317" i="57" s="1"/>
  <c r="G320" i="55"/>
  <c r="J320" i="55"/>
  <c r="V320" i="55"/>
  <c r="W320" i="55" s="1"/>
  <c r="K320" i="55"/>
  <c r="A321" i="55"/>
  <c r="H320" i="55"/>
  <c r="M320" i="55"/>
  <c r="N320" i="55"/>
  <c r="R320" i="55" s="1"/>
  <c r="X320" i="55"/>
  <c r="U319" i="55"/>
  <c r="AA319" i="55" s="1"/>
  <c r="Z320" i="55"/>
  <c r="E320" i="55" s="1"/>
  <c r="AO318" i="47"/>
  <c r="AY318" i="47"/>
  <c r="AR319" i="58"/>
  <c r="AU319" i="58" s="1"/>
  <c r="AO328" i="46"/>
  <c r="AU316" i="56"/>
  <c r="AW316" i="56" s="1"/>
  <c r="B322" i="46"/>
  <c r="D321" i="46"/>
  <c r="AP317" i="55"/>
  <c r="AW317" i="55" s="1"/>
  <c r="AR318" i="58"/>
  <c r="AU318" i="58" s="1"/>
  <c r="B323" i="46" l="1"/>
  <c r="D322" i="46"/>
  <c r="F324" i="54"/>
  <c r="P324" i="54" s="1"/>
  <c r="R331" i="46"/>
  <c r="AW317" i="57"/>
  <c r="AT318" i="56"/>
  <c r="AU318" i="56" s="1"/>
  <c r="AW318" i="56" s="1"/>
  <c r="AW319" i="58"/>
  <c r="AO329" i="46"/>
  <c r="J321" i="56"/>
  <c r="V321" i="56"/>
  <c r="W321" i="56" s="1"/>
  <c r="M321" i="56"/>
  <c r="X321" i="56"/>
  <c r="N321" i="56"/>
  <c r="R321" i="56" s="1"/>
  <c r="U320" i="56"/>
  <c r="AA320" i="56" s="1"/>
  <c r="H321" i="56"/>
  <c r="G321" i="56"/>
  <c r="K321" i="56"/>
  <c r="A322" i="56"/>
  <c r="Z321" i="56"/>
  <c r="E321" i="56" s="1"/>
  <c r="I325" i="47"/>
  <c r="S324" i="47"/>
  <c r="AT318" i="55"/>
  <c r="AC320" i="57"/>
  <c r="AK320" i="57"/>
  <c r="AG320" i="57"/>
  <c r="AS320" i="57" s="1"/>
  <c r="AE320" i="57"/>
  <c r="AF320" i="57"/>
  <c r="AH320" i="57"/>
  <c r="AD320" i="57"/>
  <c r="AR320" i="57" s="1"/>
  <c r="AI320" i="57"/>
  <c r="AJ320" i="57"/>
  <c r="AP318" i="55"/>
  <c r="U320" i="55"/>
  <c r="AA320" i="55" s="1"/>
  <c r="H321" i="55"/>
  <c r="J321" i="55"/>
  <c r="V321" i="55"/>
  <c r="W321" i="55" s="1"/>
  <c r="N321" i="55"/>
  <c r="R321" i="55" s="1"/>
  <c r="G321" i="55"/>
  <c r="K321" i="55"/>
  <c r="M321" i="55"/>
  <c r="X321" i="55"/>
  <c r="A322" i="55"/>
  <c r="Z321" i="55"/>
  <c r="E321" i="55" s="1"/>
  <c r="D322" i="54"/>
  <c r="B323" i="54"/>
  <c r="Q331" i="46"/>
  <c r="AD320" i="47"/>
  <c r="AE320" i="47"/>
  <c r="AM320" i="47" s="1"/>
  <c r="AF320" i="47"/>
  <c r="AH320" i="47"/>
  <c r="AC320" i="47"/>
  <c r="AK320" i="47"/>
  <c r="AG320" i="47"/>
  <c r="AS320" i="47" s="1"/>
  <c r="AI320" i="47"/>
  <c r="AJ320" i="47"/>
  <c r="AR318" i="57"/>
  <c r="AT329" i="46"/>
  <c r="F321" i="58"/>
  <c r="AF320" i="58"/>
  <c r="AH320" i="58"/>
  <c r="AN320" i="58" s="1"/>
  <c r="AI320" i="58"/>
  <c r="AJ320" i="58"/>
  <c r="AK320" i="58"/>
  <c r="AC320" i="58"/>
  <c r="AG320" i="58"/>
  <c r="AD320" i="58"/>
  <c r="AE320" i="58"/>
  <c r="F321" i="47"/>
  <c r="AN318" i="56"/>
  <c r="AC319" i="55"/>
  <c r="AK319" i="55"/>
  <c r="AE319" i="55"/>
  <c r="AF319" i="55"/>
  <c r="AG319" i="55"/>
  <c r="AJ319" i="55"/>
  <c r="AD319" i="55"/>
  <c r="AM319" i="55" s="1"/>
  <c r="AH319" i="55"/>
  <c r="AI319" i="55"/>
  <c r="Q321" i="58"/>
  <c r="AS318" i="55"/>
  <c r="AD319" i="57"/>
  <c r="AH319" i="57"/>
  <c r="AN319" i="57" s="1"/>
  <c r="AC319" i="57"/>
  <c r="AE319" i="57"/>
  <c r="AM319" i="57" s="1"/>
  <c r="AF319" i="57"/>
  <c r="AJ319" i="57"/>
  <c r="AT319" i="57" s="1"/>
  <c r="AK319" i="57"/>
  <c r="AG319" i="57"/>
  <c r="AI319" i="57"/>
  <c r="S322" i="56"/>
  <c r="I323" i="56"/>
  <c r="G321" i="57"/>
  <c r="K321" i="57"/>
  <c r="A322" i="57"/>
  <c r="U320" i="57"/>
  <c r="AA320" i="57" s="1"/>
  <c r="H321" i="57"/>
  <c r="V321" i="57"/>
  <c r="W321" i="57" s="1"/>
  <c r="Y321" i="57" s="1"/>
  <c r="X321" i="57"/>
  <c r="N321" i="57"/>
  <c r="R321" i="57" s="1"/>
  <c r="J321" i="57"/>
  <c r="M321" i="57"/>
  <c r="Z321" i="57"/>
  <c r="E321" i="57" s="1"/>
  <c r="F321" i="57" s="1"/>
  <c r="AW318" i="58"/>
  <c r="U331" i="46"/>
  <c r="AA331" i="46" s="1"/>
  <c r="H332" i="46"/>
  <c r="J332" i="46"/>
  <c r="V332" i="46"/>
  <c r="W332" i="46" s="1"/>
  <c r="Y332" i="46" s="1"/>
  <c r="K332" i="46"/>
  <c r="A333" i="46"/>
  <c r="M332" i="46"/>
  <c r="Q332" i="46" s="1"/>
  <c r="X332" i="46"/>
  <c r="N332" i="46"/>
  <c r="Z332" i="46"/>
  <c r="E332" i="46" s="1"/>
  <c r="G332" i="46"/>
  <c r="D322" i="55"/>
  <c r="B323" i="55"/>
  <c r="Y320" i="56"/>
  <c r="F320" i="56" s="1"/>
  <c r="G322" i="47"/>
  <c r="U321" i="47"/>
  <c r="AA321" i="47" s="1"/>
  <c r="H322" i="47"/>
  <c r="K322" i="47"/>
  <c r="A323" i="47"/>
  <c r="Z322" i="47"/>
  <c r="E322" i="47" s="1"/>
  <c r="X322" i="47"/>
  <c r="J322" i="47"/>
  <c r="M322" i="47"/>
  <c r="Q322" i="47" s="1"/>
  <c r="N322" i="47"/>
  <c r="R322" i="47" s="1"/>
  <c r="V322" i="47"/>
  <c r="W322" i="47" s="1"/>
  <c r="AP319" i="47"/>
  <c r="AW319" i="47" s="1"/>
  <c r="AY318" i="57"/>
  <c r="AO318" i="57"/>
  <c r="AY329" i="46"/>
  <c r="AM329" i="46"/>
  <c r="AP329" i="46" s="1"/>
  <c r="Q320" i="55"/>
  <c r="AR329" i="46"/>
  <c r="AD330" i="46"/>
  <c r="AM330" i="46" s="1"/>
  <c r="AE330" i="46"/>
  <c r="AF330" i="46"/>
  <c r="AG330" i="46"/>
  <c r="AN330" i="46" s="1"/>
  <c r="AH330" i="46"/>
  <c r="AI330" i="46"/>
  <c r="AT330" i="46" s="1"/>
  <c r="AJ330" i="46"/>
  <c r="AO330" i="46" s="1"/>
  <c r="AC330" i="46"/>
  <c r="AK330" i="46"/>
  <c r="AY330" i="46" s="1"/>
  <c r="Y320" i="55"/>
  <c r="F320" i="55" s="1"/>
  <c r="M325" i="54"/>
  <c r="E325" i="54" s="1"/>
  <c r="A326" i="54"/>
  <c r="I325" i="54"/>
  <c r="J325" i="54" s="1"/>
  <c r="K325" i="54"/>
  <c r="H324" i="54"/>
  <c r="N324" i="54" s="1"/>
  <c r="I325" i="58"/>
  <c r="S324" i="58"/>
  <c r="AF319" i="56"/>
  <c r="AG319" i="56"/>
  <c r="AH319" i="56"/>
  <c r="AI319" i="56"/>
  <c r="AJ319" i="56"/>
  <c r="AO319" i="56" s="1"/>
  <c r="AC319" i="56"/>
  <c r="AR319" i="56" s="1"/>
  <c r="AK319" i="56"/>
  <c r="AE319" i="56"/>
  <c r="AD319" i="56"/>
  <c r="AM319" i="56" s="1"/>
  <c r="AR318" i="55"/>
  <c r="AM318" i="56"/>
  <c r="AP318" i="56" s="1"/>
  <c r="K322" i="58"/>
  <c r="X322" i="58"/>
  <c r="M322" i="58"/>
  <c r="U321" i="58"/>
  <c r="AA321" i="58" s="1"/>
  <c r="N322" i="58"/>
  <c r="Z322" i="58"/>
  <c r="E322" i="58" s="1"/>
  <c r="A323" i="58"/>
  <c r="J322" i="58"/>
  <c r="V322" i="58"/>
  <c r="W322" i="58" s="1"/>
  <c r="H322" i="58"/>
  <c r="G322" i="58"/>
  <c r="D325" i="56"/>
  <c r="B326" i="56"/>
  <c r="Y331" i="46"/>
  <c r="F331" i="46" s="1"/>
  <c r="AW328" i="46"/>
  <c r="AS318" i="57"/>
  <c r="AM318" i="57"/>
  <c r="AS329" i="46"/>
  <c r="S323" i="55"/>
  <c r="I324" i="55"/>
  <c r="I323" i="57"/>
  <c r="S322" i="57"/>
  <c r="AY318" i="56"/>
  <c r="AD331" i="46" l="1"/>
  <c r="AM331" i="46" s="1"/>
  <c r="AE331" i="46"/>
  <c r="AF331" i="46"/>
  <c r="AS331" i="46" s="1"/>
  <c r="AG331" i="46"/>
  <c r="AN331" i="46" s="1"/>
  <c r="AH331" i="46"/>
  <c r="AI331" i="46"/>
  <c r="AJ331" i="46"/>
  <c r="AO331" i="46" s="1"/>
  <c r="AK331" i="46"/>
  <c r="AY331" i="46" s="1"/>
  <c r="AC331" i="46"/>
  <c r="AR331" i="46" s="1"/>
  <c r="AJ320" i="55"/>
  <c r="AD320" i="55"/>
  <c r="AM320" i="55" s="1"/>
  <c r="AE320" i="55"/>
  <c r="AF320" i="55"/>
  <c r="AI320" i="55"/>
  <c r="AT320" i="55" s="1"/>
  <c r="AC320" i="55"/>
  <c r="AR320" i="55" s="1"/>
  <c r="AG320" i="55"/>
  <c r="AH320" i="55"/>
  <c r="AK320" i="55"/>
  <c r="AE320" i="56"/>
  <c r="AF320" i="56"/>
  <c r="AS320" i="56" s="1"/>
  <c r="AG320" i="56"/>
  <c r="AH320" i="56"/>
  <c r="AI320" i="56"/>
  <c r="AT320" i="56" s="1"/>
  <c r="AJ320" i="56"/>
  <c r="AD320" i="56"/>
  <c r="AM320" i="56" s="1"/>
  <c r="AC320" i="56"/>
  <c r="AK320" i="56"/>
  <c r="AU318" i="55"/>
  <c r="AW318" i="55" s="1"/>
  <c r="AS330" i="46"/>
  <c r="AP318" i="57"/>
  <c r="Y322" i="58"/>
  <c r="F322" i="58" s="1"/>
  <c r="AT319" i="56"/>
  <c r="L325" i="54"/>
  <c r="U332" i="46"/>
  <c r="AA332" i="46" s="1"/>
  <c r="H333" i="46"/>
  <c r="J333" i="46"/>
  <c r="V333" i="46"/>
  <c r="W333" i="46" s="1"/>
  <c r="K333" i="46"/>
  <c r="A334" i="46"/>
  <c r="M333" i="46"/>
  <c r="X333" i="46"/>
  <c r="N333" i="46"/>
  <c r="Z333" i="46"/>
  <c r="E333" i="46" s="1"/>
  <c r="G333" i="46"/>
  <c r="Q321" i="57"/>
  <c r="AT319" i="55"/>
  <c r="AR319" i="55"/>
  <c r="AU319" i="55" s="1"/>
  <c r="AT320" i="58"/>
  <c r="AT320" i="47"/>
  <c r="AR320" i="47"/>
  <c r="AT320" i="57"/>
  <c r="D323" i="55"/>
  <c r="B324" i="55"/>
  <c r="U322" i="58"/>
  <c r="AA322" i="58" s="1"/>
  <c r="H323" i="58"/>
  <c r="A324" i="58"/>
  <c r="G323" i="58"/>
  <c r="V323" i="58"/>
  <c r="W323" i="58" s="1"/>
  <c r="Y323" i="58" s="1"/>
  <c r="J323" i="58"/>
  <c r="K323" i="58"/>
  <c r="X323" i="58"/>
  <c r="M323" i="58"/>
  <c r="Q323" i="58" s="1"/>
  <c r="N323" i="58"/>
  <c r="R323" i="58" s="1"/>
  <c r="Z323" i="58"/>
  <c r="E323" i="58" s="1"/>
  <c r="F323" i="58" s="1"/>
  <c r="S323" i="56"/>
  <c r="I324" i="56"/>
  <c r="B324" i="54"/>
  <c r="D323" i="54"/>
  <c r="AP319" i="56"/>
  <c r="AS319" i="56"/>
  <c r="AU319" i="56" s="1"/>
  <c r="AW319" i="56" s="1"/>
  <c r="Z323" i="47"/>
  <c r="E323" i="47" s="1"/>
  <c r="G323" i="47"/>
  <c r="U322" i="47"/>
  <c r="AA322" i="47" s="1"/>
  <c r="H323" i="47"/>
  <c r="J323" i="47"/>
  <c r="V323" i="47"/>
  <c r="W323" i="47" s="1"/>
  <c r="N323" i="47"/>
  <c r="R323" i="47" s="1"/>
  <c r="X323" i="47"/>
  <c r="A324" i="47"/>
  <c r="K323" i="47"/>
  <c r="M323" i="47"/>
  <c r="AO319" i="55"/>
  <c r="AP319" i="55" s="1"/>
  <c r="AM320" i="58"/>
  <c r="AY320" i="47"/>
  <c r="AO320" i="47"/>
  <c r="Y321" i="55"/>
  <c r="F321" i="55" s="1"/>
  <c r="AN320" i="57"/>
  <c r="S325" i="47"/>
  <c r="I326" i="47"/>
  <c r="F325" i="54"/>
  <c r="P325" i="54" s="1"/>
  <c r="AU320" i="57"/>
  <c r="S323" i="57"/>
  <c r="I324" i="57"/>
  <c r="D326" i="56"/>
  <c r="B327" i="56"/>
  <c r="I325" i="55"/>
  <c r="S324" i="55"/>
  <c r="F332" i="46"/>
  <c r="AR319" i="57"/>
  <c r="AN319" i="55"/>
  <c r="AR320" i="58"/>
  <c r="AE321" i="58"/>
  <c r="AM321" i="58" s="1"/>
  <c r="AC321" i="58"/>
  <c r="AD321" i="58"/>
  <c r="AR321" i="58" s="1"/>
  <c r="AF321" i="58"/>
  <c r="AG321" i="58"/>
  <c r="AS321" i="58" s="1"/>
  <c r="AH321" i="58"/>
  <c r="AK321" i="58"/>
  <c r="AI321" i="58"/>
  <c r="AJ321" i="58"/>
  <c r="AT321" i="58" s="1"/>
  <c r="Q321" i="56"/>
  <c r="A327" i="54"/>
  <c r="H325" i="54"/>
  <c r="N325" i="54" s="1"/>
  <c r="K326" i="54"/>
  <c r="I326" i="54"/>
  <c r="J326" i="54" s="1"/>
  <c r="L326" i="54" s="1"/>
  <c r="M326" i="54"/>
  <c r="E326" i="54" s="1"/>
  <c r="F326" i="54" s="1"/>
  <c r="P326" i="54" s="1"/>
  <c r="AN319" i="56"/>
  <c r="R322" i="58"/>
  <c r="AP330" i="46"/>
  <c r="AY319" i="56"/>
  <c r="S325" i="58"/>
  <c r="I326" i="58"/>
  <c r="AR330" i="46"/>
  <c r="AU330" i="46" s="1"/>
  <c r="AW330" i="46" s="1"/>
  <c r="AU329" i="46"/>
  <c r="AW329" i="46" s="1"/>
  <c r="Y322" i="47"/>
  <c r="R332" i="46"/>
  <c r="AS319" i="57"/>
  <c r="AS319" i="55"/>
  <c r="AS320" i="58"/>
  <c r="AN320" i="47"/>
  <c r="AP320" i="47" s="1"/>
  <c r="N322" i="55"/>
  <c r="G322" i="55"/>
  <c r="U321" i="55"/>
  <c r="AA321" i="55" s="1"/>
  <c r="H322" i="55"/>
  <c r="M322" i="55"/>
  <c r="X322" i="55"/>
  <c r="J322" i="55"/>
  <c r="K322" i="55"/>
  <c r="V322" i="55"/>
  <c r="W322" i="55" s="1"/>
  <c r="Y322" i="55" s="1"/>
  <c r="A323" i="55"/>
  <c r="Z322" i="55"/>
  <c r="E322" i="55" s="1"/>
  <c r="AM320" i="57"/>
  <c r="U321" i="56"/>
  <c r="AA321" i="56" s="1"/>
  <c r="H322" i="56"/>
  <c r="K322" i="56"/>
  <c r="A323" i="56"/>
  <c r="M322" i="56"/>
  <c r="X322" i="56"/>
  <c r="N322" i="56"/>
  <c r="G322" i="56"/>
  <c r="J322" i="56"/>
  <c r="V322" i="56"/>
  <c r="W322" i="56" s="1"/>
  <c r="Z322" i="56"/>
  <c r="E322" i="56" s="1"/>
  <c r="Y321" i="56"/>
  <c r="F321" i="56" s="1"/>
  <c r="Q322" i="58"/>
  <c r="AO319" i="57"/>
  <c r="AP319" i="57" s="1"/>
  <c r="AY319" i="57"/>
  <c r="B324" i="46"/>
  <c r="D323" i="46"/>
  <c r="F322" i="47"/>
  <c r="AC321" i="47"/>
  <c r="AK321" i="47"/>
  <c r="AD321" i="47"/>
  <c r="AE321" i="47"/>
  <c r="AG321" i="47"/>
  <c r="AJ321" i="47"/>
  <c r="AH321" i="47"/>
  <c r="AI321" i="47"/>
  <c r="AF321" i="47"/>
  <c r="AJ321" i="57"/>
  <c r="AT321" i="57" s="1"/>
  <c r="AF321" i="57"/>
  <c r="AG321" i="57"/>
  <c r="AH321" i="57"/>
  <c r="AN321" i="57" s="1"/>
  <c r="AI321" i="57"/>
  <c r="AC321" i="57"/>
  <c r="AD321" i="57"/>
  <c r="AR321" i="57" s="1"/>
  <c r="AE321" i="57"/>
  <c r="AM321" i="57" s="1"/>
  <c r="AK321" i="57"/>
  <c r="Z322" i="57"/>
  <c r="E322" i="57" s="1"/>
  <c r="J322" i="57"/>
  <c r="V322" i="57"/>
  <c r="W322" i="57" s="1"/>
  <c r="U321" i="57"/>
  <c r="AA321" i="57" s="1"/>
  <c r="H322" i="57"/>
  <c r="X322" i="57"/>
  <c r="K322" i="57"/>
  <c r="A323" i="57"/>
  <c r="G322" i="57"/>
  <c r="M322" i="57"/>
  <c r="N322" i="57"/>
  <c r="AY319" i="55"/>
  <c r="AO320" i="58"/>
  <c r="AY320" i="58"/>
  <c r="AU318" i="57"/>
  <c r="AW318" i="57" s="1"/>
  <c r="Q321" i="55"/>
  <c r="AO320" i="57"/>
  <c r="AY320" i="57"/>
  <c r="AD321" i="56" l="1"/>
  <c r="AM321" i="56" s="1"/>
  <c r="AE321" i="56"/>
  <c r="AG321" i="56"/>
  <c r="AN321" i="56" s="1"/>
  <c r="AH321" i="56"/>
  <c r="AI321" i="56"/>
  <c r="AC321" i="56"/>
  <c r="AR321" i="56" s="1"/>
  <c r="AK321" i="56"/>
  <c r="AY321" i="56" s="1"/>
  <c r="AF321" i="56"/>
  <c r="AS321" i="56" s="1"/>
  <c r="AJ321" i="56"/>
  <c r="AI321" i="55"/>
  <c r="AC321" i="55"/>
  <c r="AR321" i="55" s="1"/>
  <c r="AK321" i="55"/>
  <c r="AD321" i="55"/>
  <c r="AE321" i="55"/>
  <c r="AH321" i="55"/>
  <c r="AF321" i="55"/>
  <c r="AG321" i="55"/>
  <c r="AJ321" i="55"/>
  <c r="AD322" i="58"/>
  <c r="AR322" i="58" s="1"/>
  <c r="AH322" i="58"/>
  <c r="AI322" i="58"/>
  <c r="AJ322" i="58"/>
  <c r="AT322" i="58" s="1"/>
  <c r="AK322" i="58"/>
  <c r="AC322" i="58"/>
  <c r="AG322" i="58"/>
  <c r="AE322" i="58"/>
  <c r="AF322" i="58"/>
  <c r="N323" i="57"/>
  <c r="J323" i="57"/>
  <c r="X323" i="57"/>
  <c r="K323" i="57"/>
  <c r="Z323" i="57"/>
  <c r="E323" i="57" s="1"/>
  <c r="A324" i="57"/>
  <c r="M323" i="57"/>
  <c r="G323" i="57"/>
  <c r="V323" i="57"/>
  <c r="W323" i="57" s="1"/>
  <c r="U322" i="57"/>
  <c r="AA322" i="57" s="1"/>
  <c r="H323" i="57"/>
  <c r="AO321" i="57"/>
  <c r="AY321" i="57"/>
  <c r="AY321" i="47"/>
  <c r="AO321" i="47"/>
  <c r="Q322" i="56"/>
  <c r="R322" i="55"/>
  <c r="D327" i="56"/>
  <c r="B328" i="56"/>
  <c r="N324" i="47"/>
  <c r="Z324" i="47"/>
  <c r="E324" i="47" s="1"/>
  <c r="G324" i="47"/>
  <c r="M324" i="47"/>
  <c r="X324" i="47"/>
  <c r="A325" i="47"/>
  <c r="H324" i="47"/>
  <c r="K324" i="47"/>
  <c r="J324" i="47"/>
  <c r="V324" i="47"/>
  <c r="W324" i="47" s="1"/>
  <c r="Y324" i="47" s="1"/>
  <c r="U323" i="47"/>
  <c r="AA323" i="47" s="1"/>
  <c r="AC323" i="58"/>
  <c r="AK323" i="58"/>
  <c r="AD323" i="58"/>
  <c r="AR323" i="58" s="1"/>
  <c r="AE323" i="58"/>
  <c r="AM323" i="58" s="1"/>
  <c r="AF323" i="58"/>
  <c r="AG323" i="58"/>
  <c r="AH323" i="58"/>
  <c r="AI323" i="58"/>
  <c r="AJ323" i="58"/>
  <c r="G324" i="58"/>
  <c r="K324" i="58"/>
  <c r="X324" i="58"/>
  <c r="U323" i="58"/>
  <c r="AA323" i="58" s="1"/>
  <c r="M324" i="58"/>
  <c r="N324" i="58"/>
  <c r="Z324" i="58"/>
  <c r="E324" i="58" s="1"/>
  <c r="A325" i="58"/>
  <c r="J324" i="58"/>
  <c r="H324" i="58"/>
  <c r="V324" i="58"/>
  <c r="W324" i="58" s="1"/>
  <c r="Q333" i="46"/>
  <c r="AO320" i="56"/>
  <c r="AN320" i="55"/>
  <c r="AP321" i="57"/>
  <c r="S326" i="58"/>
  <c r="I327" i="58"/>
  <c r="U333" i="46"/>
  <c r="AA333" i="46" s="1"/>
  <c r="H334" i="46"/>
  <c r="J334" i="46"/>
  <c r="V334" i="46"/>
  <c r="W334" i="46" s="1"/>
  <c r="K334" i="46"/>
  <c r="A335" i="46"/>
  <c r="M334" i="46"/>
  <c r="X334" i="46"/>
  <c r="N334" i="46"/>
  <c r="Z334" i="46"/>
  <c r="E334" i="46" s="1"/>
  <c r="G334" i="46"/>
  <c r="F322" i="56"/>
  <c r="AT331" i="46"/>
  <c r="AN321" i="47"/>
  <c r="Y322" i="56"/>
  <c r="AY321" i="58"/>
  <c r="AO321" i="58"/>
  <c r="AP321" i="58" s="1"/>
  <c r="Y323" i="47"/>
  <c r="F323" i="47" s="1"/>
  <c r="D324" i="55"/>
  <c r="B325" i="55"/>
  <c r="Y333" i="46"/>
  <c r="AN320" i="56"/>
  <c r="AS320" i="55"/>
  <c r="AU320" i="55"/>
  <c r="AJ322" i="47"/>
  <c r="AT322" i="47" s="1"/>
  <c r="AC322" i="47"/>
  <c r="AK322" i="47"/>
  <c r="AD322" i="47"/>
  <c r="AF322" i="47"/>
  <c r="AI322" i="47"/>
  <c r="AE322" i="47"/>
  <c r="AH322" i="47"/>
  <c r="AG322" i="47"/>
  <c r="AS322" i="47" s="1"/>
  <c r="AT321" i="47"/>
  <c r="B325" i="46"/>
  <c r="D324" i="46"/>
  <c r="Q322" i="55"/>
  <c r="AN321" i="58"/>
  <c r="AU319" i="57"/>
  <c r="AW319" i="57" s="1"/>
  <c r="AW320" i="57"/>
  <c r="AP320" i="58"/>
  <c r="R322" i="57"/>
  <c r="AP320" i="57"/>
  <c r="H326" i="54"/>
  <c r="N326" i="54" s="1"/>
  <c r="K327" i="54"/>
  <c r="M327" i="54"/>
  <c r="E327" i="54" s="1"/>
  <c r="A328" i="54"/>
  <c r="I327" i="54"/>
  <c r="J327" i="54" s="1"/>
  <c r="L327" i="54" s="1"/>
  <c r="AD332" i="46"/>
  <c r="AE332" i="46"/>
  <c r="AF332" i="46"/>
  <c r="AS332" i="46" s="1"/>
  <c r="AG332" i="46"/>
  <c r="AH332" i="46"/>
  <c r="AI332" i="46"/>
  <c r="AJ332" i="46"/>
  <c r="AC332" i="46"/>
  <c r="AK332" i="46"/>
  <c r="D324" i="54"/>
  <c r="B325" i="54"/>
  <c r="F333" i="46"/>
  <c r="AY320" i="56"/>
  <c r="G323" i="56"/>
  <c r="U322" i="56"/>
  <c r="AA322" i="56" s="1"/>
  <c r="H323" i="56"/>
  <c r="J323" i="56"/>
  <c r="V323" i="56"/>
  <c r="W323" i="56" s="1"/>
  <c r="K323" i="56"/>
  <c r="A324" i="56"/>
  <c r="M323" i="56"/>
  <c r="X323" i="56"/>
  <c r="N323" i="56"/>
  <c r="Z323" i="56"/>
  <c r="E323" i="56" s="1"/>
  <c r="AW319" i="55"/>
  <c r="S324" i="57"/>
  <c r="I325" i="57"/>
  <c r="Y322" i="57"/>
  <c r="AS321" i="47"/>
  <c r="Q322" i="57"/>
  <c r="AS321" i="57"/>
  <c r="AU321" i="57" s="1"/>
  <c r="AW321" i="57" s="1"/>
  <c r="AM321" i="47"/>
  <c r="AP321" i="47" s="1"/>
  <c r="R322" i="56"/>
  <c r="F322" i="55"/>
  <c r="I327" i="47"/>
  <c r="S326" i="47"/>
  <c r="Q323" i="47"/>
  <c r="I325" i="56"/>
  <c r="S324" i="56"/>
  <c r="AU320" i="47"/>
  <c r="AW320" i="47" s="1"/>
  <c r="R333" i="46"/>
  <c r="AR320" i="56"/>
  <c r="AU320" i="56" s="1"/>
  <c r="AY320" i="55"/>
  <c r="AO320" i="55"/>
  <c r="AP320" i="55" s="1"/>
  <c r="AU320" i="58"/>
  <c r="F322" i="57"/>
  <c r="AR321" i="47"/>
  <c r="M323" i="55"/>
  <c r="Q323" i="55" s="1"/>
  <c r="X323" i="55"/>
  <c r="G323" i="55"/>
  <c r="U322" i="55"/>
  <c r="AA322" i="55" s="1"/>
  <c r="H323" i="55"/>
  <c r="K323" i="55"/>
  <c r="A324" i="55"/>
  <c r="J323" i="55"/>
  <c r="N323" i="55"/>
  <c r="R323" i="55" s="1"/>
  <c r="V323" i="55"/>
  <c r="W323" i="55" s="1"/>
  <c r="Y323" i="55" s="1"/>
  <c r="Z323" i="55"/>
  <c r="E323" i="55" s="1"/>
  <c r="AU321" i="58"/>
  <c r="I326" i="55"/>
  <c r="S325" i="55"/>
  <c r="AP320" i="56"/>
  <c r="AU331" i="46"/>
  <c r="AP331" i="46"/>
  <c r="AI323" i="47" l="1"/>
  <c r="AJ323" i="47"/>
  <c r="AC323" i="47"/>
  <c r="AK323" i="47"/>
  <c r="AE323" i="47"/>
  <c r="AH323" i="47"/>
  <c r="AN323" i="47" s="1"/>
  <c r="AD323" i="47"/>
  <c r="AR323" i="47" s="1"/>
  <c r="AF323" i="47"/>
  <c r="AG323" i="47"/>
  <c r="AW331" i="46"/>
  <c r="AM332" i="46"/>
  <c r="AW320" i="56"/>
  <c r="AH322" i="55"/>
  <c r="AJ322" i="55"/>
  <c r="AO322" i="55" s="1"/>
  <c r="AC322" i="55"/>
  <c r="AK322" i="55"/>
  <c r="AD322" i="55"/>
  <c r="AG322" i="55"/>
  <c r="AF322" i="55"/>
  <c r="AS322" i="55" s="1"/>
  <c r="AI322" i="55"/>
  <c r="AT322" i="55" s="1"/>
  <c r="AE322" i="55"/>
  <c r="Y323" i="56"/>
  <c r="D325" i="54"/>
  <c r="B326" i="54"/>
  <c r="B326" i="46"/>
  <c r="D325" i="46"/>
  <c r="AO322" i="47"/>
  <c r="AY322" i="47"/>
  <c r="R324" i="47"/>
  <c r="AS321" i="55"/>
  <c r="AI322" i="57"/>
  <c r="AE322" i="57"/>
  <c r="AH322" i="57"/>
  <c r="AJ322" i="57"/>
  <c r="AT322" i="57" s="1"/>
  <c r="AK322" i="57"/>
  <c r="AD322" i="57"/>
  <c r="AR322" i="57" s="1"/>
  <c r="AF322" i="57"/>
  <c r="AG322" i="57"/>
  <c r="AC322" i="57"/>
  <c r="R323" i="56"/>
  <c r="AR332" i="46"/>
  <c r="AN322" i="47"/>
  <c r="AW320" i="55"/>
  <c r="S327" i="58"/>
  <c r="I328" i="58"/>
  <c r="AO323" i="58"/>
  <c r="AY323" i="58"/>
  <c r="M325" i="47"/>
  <c r="X325" i="47"/>
  <c r="N325" i="47"/>
  <c r="Z325" i="47"/>
  <c r="E325" i="47" s="1"/>
  <c r="F325" i="47" s="1"/>
  <c r="U324" i="47"/>
  <c r="AA324" i="47" s="1"/>
  <c r="H325" i="47"/>
  <c r="K325" i="47"/>
  <c r="A326" i="47"/>
  <c r="G325" i="47"/>
  <c r="J325" i="47"/>
  <c r="V325" i="47"/>
  <c r="W325" i="47" s="1"/>
  <c r="Y325" i="47" s="1"/>
  <c r="Y323" i="57"/>
  <c r="R323" i="57"/>
  <c r="AM321" i="55"/>
  <c r="AP321" i="55" s="1"/>
  <c r="AT321" i="56"/>
  <c r="AY322" i="58"/>
  <c r="AO322" i="58"/>
  <c r="AU321" i="47"/>
  <c r="AW321" i="47" s="1"/>
  <c r="R334" i="46"/>
  <c r="AW320" i="58"/>
  <c r="S325" i="56"/>
  <c r="I326" i="56"/>
  <c r="AO332" i="46"/>
  <c r="I328" i="54"/>
  <c r="J328" i="54" s="1"/>
  <c r="M328" i="54"/>
  <c r="E328" i="54" s="1"/>
  <c r="K328" i="54"/>
  <c r="H327" i="54"/>
  <c r="N327" i="54" s="1"/>
  <c r="A329" i="54"/>
  <c r="AM322" i="47"/>
  <c r="Q334" i="46"/>
  <c r="G325" i="58"/>
  <c r="H325" i="58"/>
  <c r="J325" i="58"/>
  <c r="V325" i="58"/>
  <c r="W325" i="58" s="1"/>
  <c r="K325" i="58"/>
  <c r="A326" i="58"/>
  <c r="Z325" i="58"/>
  <c r="E325" i="58" s="1"/>
  <c r="U324" i="58"/>
  <c r="AA324" i="58" s="1"/>
  <c r="M325" i="58"/>
  <c r="Q325" i="58" s="1"/>
  <c r="N325" i="58"/>
  <c r="R325" i="58" s="1"/>
  <c r="X325" i="58"/>
  <c r="AT323" i="58"/>
  <c r="AN322" i="58"/>
  <c r="AY321" i="55"/>
  <c r="K324" i="55"/>
  <c r="A325" i="55"/>
  <c r="N324" i="55"/>
  <c r="G324" i="55"/>
  <c r="J324" i="55"/>
  <c r="V324" i="55"/>
  <c r="W324" i="55" s="1"/>
  <c r="M324" i="55"/>
  <c r="U323" i="55"/>
  <c r="AA323" i="55" s="1"/>
  <c r="X324" i="55"/>
  <c r="H324" i="55"/>
  <c r="Z324" i="55"/>
  <c r="E324" i="55" s="1"/>
  <c r="S326" i="55"/>
  <c r="I327" i="55"/>
  <c r="Q323" i="56"/>
  <c r="AT332" i="46"/>
  <c r="F327" i="54"/>
  <c r="P327" i="54" s="1"/>
  <c r="U334" i="46"/>
  <c r="AA334" i="46" s="1"/>
  <c r="H335" i="46"/>
  <c r="J335" i="46"/>
  <c r="V335" i="46"/>
  <c r="W335" i="46" s="1"/>
  <c r="K335" i="46"/>
  <c r="A336" i="46"/>
  <c r="M335" i="46"/>
  <c r="X335" i="46"/>
  <c r="N335" i="46"/>
  <c r="Z335" i="46"/>
  <c r="E335" i="46" s="1"/>
  <c r="G335" i="46"/>
  <c r="Q324" i="47"/>
  <c r="Q323" i="57"/>
  <c r="Y324" i="58"/>
  <c r="F324" i="58" s="1"/>
  <c r="B329" i="56"/>
  <c r="D328" i="56"/>
  <c r="F323" i="56"/>
  <c r="AW321" i="58"/>
  <c r="G324" i="56"/>
  <c r="J324" i="56"/>
  <c r="V324" i="56"/>
  <c r="W324" i="56" s="1"/>
  <c r="Y324" i="56" s="1"/>
  <c r="K324" i="56"/>
  <c r="A325" i="56"/>
  <c r="N324" i="56"/>
  <c r="R324" i="56" s="1"/>
  <c r="M324" i="56"/>
  <c r="X324" i="56"/>
  <c r="H324" i="56"/>
  <c r="U323" i="56"/>
  <c r="AA323" i="56" s="1"/>
  <c r="Z324" i="56"/>
  <c r="E324" i="56" s="1"/>
  <c r="F324" i="56" s="1"/>
  <c r="R324" i="58"/>
  <c r="AN323" i="58"/>
  <c r="AP323" i="58" s="1"/>
  <c r="M324" i="57"/>
  <c r="X324" i="57"/>
  <c r="U323" i="57"/>
  <c r="AA323" i="57" s="1"/>
  <c r="H324" i="57"/>
  <c r="K324" i="57"/>
  <c r="Z324" i="57"/>
  <c r="E324" i="57" s="1"/>
  <c r="F324" i="57" s="1"/>
  <c r="A325" i="57"/>
  <c r="N324" i="57"/>
  <c r="R324" i="57" s="1"/>
  <c r="G324" i="57"/>
  <c r="V324" i="57"/>
  <c r="W324" i="57" s="1"/>
  <c r="Y324" i="57" s="1"/>
  <c r="J324" i="57"/>
  <c r="AM322" i="58"/>
  <c r="AP322" i="58" s="1"/>
  <c r="AO321" i="55"/>
  <c r="AT321" i="55"/>
  <c r="AU321" i="55" s="1"/>
  <c r="AW321" i="55" s="1"/>
  <c r="AY332" i="46"/>
  <c r="AU321" i="56"/>
  <c r="AW321" i="56" s="1"/>
  <c r="F323" i="55"/>
  <c r="I328" i="47"/>
  <c r="S327" i="47"/>
  <c r="S325" i="57"/>
  <c r="I326" i="57"/>
  <c r="AD333" i="46"/>
  <c r="AM333" i="46" s="1"/>
  <c r="AE333" i="46"/>
  <c r="AF333" i="46"/>
  <c r="AS333" i="46" s="1"/>
  <c r="AG333" i="46"/>
  <c r="AN333" i="46" s="1"/>
  <c r="AH333" i="46"/>
  <c r="AI333" i="46"/>
  <c r="AT333" i="46" s="1"/>
  <c r="AJ333" i="46"/>
  <c r="AC333" i="46"/>
  <c r="AK333" i="46"/>
  <c r="AY333" i="46" s="1"/>
  <c r="AN332" i="46"/>
  <c r="AR322" i="47"/>
  <c r="AU322" i="47" s="1"/>
  <c r="D325" i="55"/>
  <c r="B326" i="55"/>
  <c r="AC322" i="56"/>
  <c r="AR322" i="56" s="1"/>
  <c r="AK322" i="56"/>
  <c r="AD322" i="56"/>
  <c r="AF322" i="56"/>
  <c r="AS322" i="56" s="1"/>
  <c r="AG322" i="56"/>
  <c r="AH322" i="56"/>
  <c r="AJ322" i="56"/>
  <c r="AO322" i="56" s="1"/>
  <c r="AI322" i="56"/>
  <c r="AE322" i="56"/>
  <c r="Y334" i="46"/>
  <c r="F334" i="46" s="1"/>
  <c r="Q324" i="58"/>
  <c r="AS323" i="58"/>
  <c r="AU323" i="58" s="1"/>
  <c r="F324" i="47"/>
  <c r="F323" i="57"/>
  <c r="AS322" i="58"/>
  <c r="AU322" i="58" s="1"/>
  <c r="AW322" i="58" s="1"/>
  <c r="AN321" i="55"/>
  <c r="AO321" i="56"/>
  <c r="AP321" i="56"/>
  <c r="AJ324" i="58" l="1"/>
  <c r="AT324" i="58" s="1"/>
  <c r="AH324" i="58"/>
  <c r="AI324" i="58"/>
  <c r="AK324" i="58"/>
  <c r="AC324" i="58"/>
  <c r="AD324" i="58"/>
  <c r="AR324" i="58" s="1"/>
  <c r="AG324" i="58"/>
  <c r="AS324" i="58" s="1"/>
  <c r="AE324" i="58"/>
  <c r="AF324" i="58"/>
  <c r="AW323" i="58"/>
  <c r="AD334" i="46"/>
  <c r="AE334" i="46"/>
  <c r="AF334" i="46"/>
  <c r="AG334" i="46"/>
  <c r="AH334" i="46"/>
  <c r="AI334" i="46"/>
  <c r="AJ334" i="46"/>
  <c r="AO334" i="46" s="1"/>
  <c r="AK334" i="46"/>
  <c r="AC334" i="46"/>
  <c r="AR334" i="46" s="1"/>
  <c r="J325" i="55"/>
  <c r="V325" i="55"/>
  <c r="W325" i="55" s="1"/>
  <c r="M325" i="55"/>
  <c r="Q325" i="55" s="1"/>
  <c r="X325" i="55"/>
  <c r="N325" i="55"/>
  <c r="K325" i="55"/>
  <c r="U324" i="55"/>
  <c r="AA324" i="55" s="1"/>
  <c r="A326" i="55"/>
  <c r="G325" i="55"/>
  <c r="H325" i="55"/>
  <c r="Z325" i="55"/>
  <c r="E325" i="55" s="1"/>
  <c r="S326" i="56"/>
  <c r="I327" i="56"/>
  <c r="S328" i="58"/>
  <c r="I329" i="58"/>
  <c r="AH324" i="47"/>
  <c r="AI324" i="47"/>
  <c r="AJ324" i="47"/>
  <c r="AD324" i="47"/>
  <c r="AR324" i="47" s="1"/>
  <c r="AG324" i="47"/>
  <c r="AS324" i="47" s="1"/>
  <c r="AC324" i="47"/>
  <c r="AE324" i="47"/>
  <c r="AF324" i="47"/>
  <c r="AK324" i="47"/>
  <c r="AN322" i="56"/>
  <c r="K325" i="57"/>
  <c r="A326" i="57"/>
  <c r="G325" i="57"/>
  <c r="N325" i="57"/>
  <c r="X325" i="57"/>
  <c r="J325" i="57"/>
  <c r="M325" i="57"/>
  <c r="Z325" i="57"/>
  <c r="E325" i="57" s="1"/>
  <c r="H325" i="57"/>
  <c r="U324" i="57"/>
  <c r="AA324" i="57" s="1"/>
  <c r="V325" i="57"/>
  <c r="W325" i="57" s="1"/>
  <c r="Y325" i="57" s="1"/>
  <c r="R335" i="46"/>
  <c r="AP322" i="47"/>
  <c r="AH323" i="57"/>
  <c r="AD323" i="57"/>
  <c r="AR323" i="57" s="1"/>
  <c r="AJ323" i="57"/>
  <c r="AT323" i="57" s="1"/>
  <c r="AK323" i="57"/>
  <c r="AF323" i="57"/>
  <c r="AG323" i="57"/>
  <c r="AI323" i="57"/>
  <c r="AC323" i="57"/>
  <c r="AE323" i="57"/>
  <c r="AG324" i="57"/>
  <c r="AS324" i="57" s="1"/>
  <c r="AC324" i="57"/>
  <c r="AK324" i="57"/>
  <c r="AD324" i="57"/>
  <c r="AH324" i="57"/>
  <c r="AI324" i="57"/>
  <c r="AJ324" i="57"/>
  <c r="AT324" i="57" s="1"/>
  <c r="AE324" i="57"/>
  <c r="AF324" i="57"/>
  <c r="AG325" i="47"/>
  <c r="AS325" i="47" s="1"/>
  <c r="AH325" i="47"/>
  <c r="AI325" i="47"/>
  <c r="AC325" i="47"/>
  <c r="AK325" i="47"/>
  <c r="AF325" i="47"/>
  <c r="AD325" i="47"/>
  <c r="AE325" i="47"/>
  <c r="AM325" i="47" s="1"/>
  <c r="AJ325" i="47"/>
  <c r="AT325" i="47" s="1"/>
  <c r="AY322" i="57"/>
  <c r="AO322" i="57"/>
  <c r="AM322" i="56"/>
  <c r="AP322" i="56" s="1"/>
  <c r="AR333" i="46"/>
  <c r="AU333" i="46" s="1"/>
  <c r="I327" i="57"/>
  <c r="S326" i="57"/>
  <c r="Q335" i="46"/>
  <c r="Q324" i="55"/>
  <c r="R325" i="47"/>
  <c r="AN322" i="55"/>
  <c r="AP332" i="46"/>
  <c r="AM323" i="47"/>
  <c r="D329" i="56"/>
  <c r="B330" i="56"/>
  <c r="Z326" i="58"/>
  <c r="E326" i="58" s="1"/>
  <c r="F326" i="58" s="1"/>
  <c r="G326" i="58"/>
  <c r="U325" i="58"/>
  <c r="AA325" i="58" s="1"/>
  <c r="H326" i="58"/>
  <c r="J326" i="58"/>
  <c r="V326" i="58"/>
  <c r="W326" i="58" s="1"/>
  <c r="Y326" i="58" s="1"/>
  <c r="N326" i="58"/>
  <c r="K326" i="58"/>
  <c r="A327" i="58"/>
  <c r="M326" i="58"/>
  <c r="Q326" i="58" s="1"/>
  <c r="X326" i="58"/>
  <c r="AY322" i="56"/>
  <c r="AO333" i="46"/>
  <c r="U335" i="46"/>
  <c r="AA335" i="46" s="1"/>
  <c r="H336" i="46"/>
  <c r="J336" i="46"/>
  <c r="V336" i="46"/>
  <c r="W336" i="46" s="1"/>
  <c r="Y336" i="46" s="1"/>
  <c r="K336" i="46"/>
  <c r="A337" i="46"/>
  <c r="M336" i="46"/>
  <c r="Q336" i="46" s="1"/>
  <c r="X336" i="46"/>
  <c r="N336" i="46"/>
  <c r="Z336" i="46"/>
  <c r="E336" i="46" s="1"/>
  <c r="G336" i="46"/>
  <c r="Y324" i="55"/>
  <c r="F324" i="55" s="1"/>
  <c r="Y325" i="58"/>
  <c r="F325" i="58" s="1"/>
  <c r="AU332" i="46"/>
  <c r="AN322" i="57"/>
  <c r="B327" i="46"/>
  <c r="D326" i="46"/>
  <c r="AM322" i="55"/>
  <c r="AP322" i="55" s="1"/>
  <c r="AY323" i="47"/>
  <c r="AO323" i="47"/>
  <c r="N325" i="56"/>
  <c r="U324" i="56"/>
  <c r="AA324" i="56" s="1"/>
  <c r="H325" i="56"/>
  <c r="J325" i="56"/>
  <c r="V325" i="56"/>
  <c r="W325" i="56" s="1"/>
  <c r="Y325" i="56" s="1"/>
  <c r="M325" i="56"/>
  <c r="X325" i="56"/>
  <c r="G325" i="56"/>
  <c r="K325" i="56"/>
  <c r="A326" i="56"/>
  <c r="Z325" i="56"/>
  <c r="E325" i="56" s="1"/>
  <c r="F325" i="56" s="1"/>
  <c r="S327" i="55"/>
  <c r="I328" i="55"/>
  <c r="Q325" i="47"/>
  <c r="AM322" i="57"/>
  <c r="AP322" i="57" s="1"/>
  <c r="B327" i="54"/>
  <c r="D326" i="54"/>
  <c r="AY322" i="55"/>
  <c r="AI324" i="56"/>
  <c r="AJ324" i="56"/>
  <c r="AO324" i="56" s="1"/>
  <c r="AD324" i="56"/>
  <c r="AE324" i="56"/>
  <c r="AF324" i="56"/>
  <c r="AS324" i="56" s="1"/>
  <c r="AH324" i="56"/>
  <c r="AC324" i="56"/>
  <c r="AR324" i="56" s="1"/>
  <c r="AG324" i="56"/>
  <c r="AN324" i="56" s="1"/>
  <c r="AK324" i="56"/>
  <c r="I329" i="54"/>
  <c r="J329" i="54" s="1"/>
  <c r="L329" i="54" s="1"/>
  <c r="H328" i="54"/>
  <c r="N328" i="54" s="1"/>
  <c r="M329" i="54"/>
  <c r="E329" i="54" s="1"/>
  <c r="F329" i="54" s="1"/>
  <c r="P329" i="54" s="1"/>
  <c r="A330" i="54"/>
  <c r="K329" i="54"/>
  <c r="AT322" i="56"/>
  <c r="AU322" i="56" s="1"/>
  <c r="AW322" i="56" s="1"/>
  <c r="D326" i="55"/>
  <c r="B327" i="55"/>
  <c r="I329" i="47"/>
  <c r="S328" i="47"/>
  <c r="Q324" i="56"/>
  <c r="AJ323" i="56"/>
  <c r="AC323" i="56"/>
  <c r="AK323" i="56"/>
  <c r="AY323" i="56" s="1"/>
  <c r="AE323" i="56"/>
  <c r="AF323" i="56"/>
  <c r="AS323" i="56" s="1"/>
  <c r="AG323" i="56"/>
  <c r="AN323" i="56" s="1"/>
  <c r="AI323" i="56"/>
  <c r="AT323" i="56" s="1"/>
  <c r="AD323" i="56"/>
  <c r="AM323" i="56" s="1"/>
  <c r="AH323" i="56"/>
  <c r="Y335" i="46"/>
  <c r="F335" i="46" s="1"/>
  <c r="L328" i="54"/>
  <c r="F328" i="54" s="1"/>
  <c r="P328" i="54" s="1"/>
  <c r="K326" i="47"/>
  <c r="A327" i="47"/>
  <c r="M326" i="47"/>
  <c r="X326" i="47"/>
  <c r="N326" i="47"/>
  <c r="R326" i="47" s="1"/>
  <c r="G326" i="47"/>
  <c r="J326" i="47"/>
  <c r="V326" i="47"/>
  <c r="W326" i="47" s="1"/>
  <c r="H326" i="47"/>
  <c r="U325" i="47"/>
  <c r="AA325" i="47" s="1"/>
  <c r="Z326" i="47"/>
  <c r="E326" i="47" s="1"/>
  <c r="AR322" i="55"/>
  <c r="AU322" i="55" s="1"/>
  <c r="AW322" i="55" s="1"/>
  <c r="AT323" i="47"/>
  <c r="AW322" i="47"/>
  <c r="AP333" i="46"/>
  <c r="AG323" i="55"/>
  <c r="AN323" i="55" s="1"/>
  <c r="AI323" i="55"/>
  <c r="AJ323" i="55"/>
  <c r="AC323" i="55"/>
  <c r="AK323" i="55"/>
  <c r="AY323" i="55" s="1"/>
  <c r="AF323" i="55"/>
  <c r="AS323" i="55" s="1"/>
  <c r="AH323" i="55"/>
  <c r="AE323" i="55"/>
  <c r="AD323" i="55"/>
  <c r="AM323" i="55" s="1"/>
  <c r="Q324" i="57"/>
  <c r="R324" i="55"/>
  <c r="AS322" i="57"/>
  <c r="AU322" i="57" s="1"/>
  <c r="AW322" i="57" s="1"/>
  <c r="AS323" i="47"/>
  <c r="AU323" i="47" s="1"/>
  <c r="AJ325" i="58" l="1"/>
  <c r="AT325" i="58" s="1"/>
  <c r="AC325" i="58"/>
  <c r="AK325" i="58"/>
  <c r="AD325" i="58"/>
  <c r="AE325" i="58"/>
  <c r="AM325" i="58" s="1"/>
  <c r="AF325" i="58"/>
  <c r="AI325" i="58"/>
  <c r="AH325" i="58"/>
  <c r="AG325" i="58"/>
  <c r="AD335" i="46"/>
  <c r="AM335" i="46" s="1"/>
  <c r="AE335" i="46"/>
  <c r="AF335" i="46"/>
  <c r="AG335" i="46"/>
  <c r="AH335" i="46"/>
  <c r="AI335" i="46"/>
  <c r="AJ335" i="46"/>
  <c r="AO335" i="46" s="1"/>
  <c r="AC335" i="46"/>
  <c r="AR335" i="46" s="1"/>
  <c r="AK335" i="46"/>
  <c r="AF324" i="55"/>
  <c r="AH324" i="55"/>
  <c r="AI324" i="55"/>
  <c r="AJ324" i="55"/>
  <c r="AO324" i="55" s="1"/>
  <c r="AE324" i="55"/>
  <c r="AK324" i="55"/>
  <c r="AY324" i="55" s="1"/>
  <c r="AC324" i="55"/>
  <c r="AR324" i="55" s="1"/>
  <c r="AD324" i="55"/>
  <c r="AM324" i="55" s="1"/>
  <c r="AG324" i="55"/>
  <c r="AI326" i="58"/>
  <c r="AJ326" i="58"/>
  <c r="AT326" i="58" s="1"/>
  <c r="AC326" i="58"/>
  <c r="AK326" i="58"/>
  <c r="AD326" i="58"/>
  <c r="AE326" i="58"/>
  <c r="AM326" i="58" s="1"/>
  <c r="AH326" i="58"/>
  <c r="AN326" i="58" s="1"/>
  <c r="AF326" i="58"/>
  <c r="AG326" i="58"/>
  <c r="AS326" i="58" s="1"/>
  <c r="AU323" i="57"/>
  <c r="AN334" i="46"/>
  <c r="AR323" i="56"/>
  <c r="AU323" i="56" s="1"/>
  <c r="AO323" i="56"/>
  <c r="M326" i="56"/>
  <c r="X326" i="56"/>
  <c r="N326" i="56"/>
  <c r="G326" i="56"/>
  <c r="U325" i="56"/>
  <c r="AA325" i="56" s="1"/>
  <c r="H326" i="56"/>
  <c r="K326" i="56"/>
  <c r="A327" i="56"/>
  <c r="Z326" i="56"/>
  <c r="E326" i="56" s="1"/>
  <c r="F326" i="56" s="1"/>
  <c r="J326" i="56"/>
  <c r="V326" i="56"/>
  <c r="W326" i="56" s="1"/>
  <c r="Y326" i="56" s="1"/>
  <c r="AW332" i="46"/>
  <c r="U336" i="46"/>
  <c r="AA336" i="46" s="1"/>
  <c r="H337" i="46"/>
  <c r="J337" i="46"/>
  <c r="V337" i="46"/>
  <c r="W337" i="46" s="1"/>
  <c r="K337" i="46"/>
  <c r="A338" i="46"/>
  <c r="M337" i="46"/>
  <c r="X337" i="46"/>
  <c r="N337" i="46"/>
  <c r="R337" i="46" s="1"/>
  <c r="Z337" i="46"/>
  <c r="E337" i="46" s="1"/>
  <c r="G337" i="46"/>
  <c r="AN325" i="47"/>
  <c r="AO324" i="57"/>
  <c r="AY324" i="57"/>
  <c r="AY323" i="57"/>
  <c r="AO323" i="57"/>
  <c r="R325" i="57"/>
  <c r="S327" i="56"/>
  <c r="I328" i="56"/>
  <c r="R325" i="55"/>
  <c r="AT334" i="46"/>
  <c r="AM324" i="58"/>
  <c r="A331" i="54"/>
  <c r="H329" i="54"/>
  <c r="N329" i="54" s="1"/>
  <c r="K330" i="54"/>
  <c r="M330" i="54"/>
  <c r="E330" i="54" s="1"/>
  <c r="I330" i="54"/>
  <c r="J330" i="54" s="1"/>
  <c r="J326" i="57"/>
  <c r="V326" i="57"/>
  <c r="W326" i="57" s="1"/>
  <c r="Z326" i="57"/>
  <c r="E326" i="57" s="1"/>
  <c r="G326" i="57"/>
  <c r="K326" i="57"/>
  <c r="A327" i="57"/>
  <c r="M326" i="57"/>
  <c r="N326" i="57"/>
  <c r="H326" i="57"/>
  <c r="U325" i="57"/>
  <c r="AA325" i="57" s="1"/>
  <c r="X326" i="57"/>
  <c r="AU324" i="58"/>
  <c r="AR323" i="55"/>
  <c r="AU323" i="55" s="1"/>
  <c r="AW323" i="55" s="1"/>
  <c r="Q326" i="47"/>
  <c r="S329" i="47"/>
  <c r="I330" i="47"/>
  <c r="AM324" i="56"/>
  <c r="AP324" i="56" s="1"/>
  <c r="D330" i="56"/>
  <c r="B331" i="56"/>
  <c r="AR325" i="47"/>
  <c r="AU325" i="47" s="1"/>
  <c r="AM324" i="57"/>
  <c r="AM323" i="57"/>
  <c r="AN323" i="57"/>
  <c r="AT324" i="47"/>
  <c r="Y325" i="55"/>
  <c r="AS334" i="46"/>
  <c r="J327" i="47"/>
  <c r="V327" i="47"/>
  <c r="W327" i="47" s="1"/>
  <c r="Y327" i="47" s="1"/>
  <c r="K327" i="47"/>
  <c r="A328" i="47"/>
  <c r="M327" i="47"/>
  <c r="X327" i="47"/>
  <c r="Z327" i="47"/>
  <c r="E327" i="47" s="1"/>
  <c r="G327" i="47"/>
  <c r="H327" i="47"/>
  <c r="N327" i="47"/>
  <c r="R327" i="47" s="1"/>
  <c r="U326" i="47"/>
  <c r="AA326" i="47" s="1"/>
  <c r="D327" i="55"/>
  <c r="B328" i="55"/>
  <c r="Q325" i="56"/>
  <c r="F336" i="46"/>
  <c r="R326" i="58"/>
  <c r="S327" i="57"/>
  <c r="I328" i="57"/>
  <c r="F325" i="57"/>
  <c r="AY324" i="58"/>
  <c r="AO324" i="58"/>
  <c r="AO323" i="55"/>
  <c r="AT323" i="55"/>
  <c r="AY324" i="56"/>
  <c r="AT324" i="56"/>
  <c r="AU324" i="56" s="1"/>
  <c r="AW324" i="56" s="1"/>
  <c r="I329" i="55"/>
  <c r="S328" i="55"/>
  <c r="R336" i="46"/>
  <c r="AP323" i="47"/>
  <c r="AW323" i="47" s="1"/>
  <c r="AW333" i="46"/>
  <c r="AO325" i="47"/>
  <c r="AP325" i="47" s="1"/>
  <c r="AY325" i="47"/>
  <c r="Q325" i="57"/>
  <c r="AO324" i="47"/>
  <c r="AY324" i="47"/>
  <c r="AN324" i="47"/>
  <c r="K326" i="55"/>
  <c r="A327" i="55"/>
  <c r="M326" i="55"/>
  <c r="X326" i="55"/>
  <c r="N326" i="55"/>
  <c r="R326" i="55" s="1"/>
  <c r="U325" i="55"/>
  <c r="AA325" i="55" s="1"/>
  <c r="H326" i="55"/>
  <c r="V326" i="55"/>
  <c r="W326" i="55" s="1"/>
  <c r="Y326" i="55" s="1"/>
  <c r="G326" i="55"/>
  <c r="J326" i="55"/>
  <c r="Z326" i="55"/>
  <c r="E326" i="55" s="1"/>
  <c r="AU334" i="46"/>
  <c r="AM334" i="46"/>
  <c r="R325" i="56"/>
  <c r="F325" i="55"/>
  <c r="Y326" i="47"/>
  <c r="F326" i="47" s="1"/>
  <c r="B328" i="46"/>
  <c r="D327" i="46"/>
  <c r="AN324" i="57"/>
  <c r="AS323" i="57"/>
  <c r="I330" i="58"/>
  <c r="S329" i="58"/>
  <c r="AY334" i="46"/>
  <c r="AN324" i="58"/>
  <c r="AP323" i="56"/>
  <c r="D327" i="54"/>
  <c r="B328" i="54"/>
  <c r="N327" i="58"/>
  <c r="R327" i="58" s="1"/>
  <c r="Z327" i="58"/>
  <c r="E327" i="58" s="1"/>
  <c r="G327" i="58"/>
  <c r="U326" i="58"/>
  <c r="AA326" i="58" s="1"/>
  <c r="H327" i="58"/>
  <c r="M327" i="58"/>
  <c r="X327" i="58"/>
  <c r="V327" i="58"/>
  <c r="W327" i="58" s="1"/>
  <c r="K327" i="58"/>
  <c r="A328" i="58"/>
  <c r="J327" i="58"/>
  <c r="AU324" i="47"/>
  <c r="AP323" i="55"/>
  <c r="AH325" i="56"/>
  <c r="AI325" i="56"/>
  <c r="AT325" i="56" s="1"/>
  <c r="AC325" i="56"/>
  <c r="AK325" i="56"/>
  <c r="AD325" i="56"/>
  <c r="AE325" i="56"/>
  <c r="AG325" i="56"/>
  <c r="AJ325" i="56"/>
  <c r="AF325" i="56"/>
  <c r="AS325" i="56" s="1"/>
  <c r="AR324" i="57"/>
  <c r="AU324" i="57" s="1"/>
  <c r="AM324" i="47"/>
  <c r="AF326" i="47" l="1"/>
  <c r="AG326" i="47"/>
  <c r="AH326" i="47"/>
  <c r="AN326" i="47" s="1"/>
  <c r="AJ326" i="47"/>
  <c r="AE326" i="47"/>
  <c r="AD326" i="47"/>
  <c r="AR326" i="47" s="1"/>
  <c r="AI326" i="47"/>
  <c r="AK326" i="47"/>
  <c r="AC326" i="47"/>
  <c r="I330" i="55"/>
  <c r="S329" i="55"/>
  <c r="D331" i="56"/>
  <c r="B332" i="56"/>
  <c r="AW324" i="57"/>
  <c r="AO325" i="56"/>
  <c r="AN325" i="56"/>
  <c r="AE325" i="55"/>
  <c r="AG325" i="55"/>
  <c r="AN325" i="55" s="1"/>
  <c r="AH325" i="55"/>
  <c r="AI325" i="55"/>
  <c r="AT325" i="55" s="1"/>
  <c r="AD325" i="55"/>
  <c r="AM325" i="55" s="1"/>
  <c r="AK325" i="55"/>
  <c r="AY325" i="55" s="1"/>
  <c r="AC325" i="55"/>
  <c r="AF325" i="55"/>
  <c r="AS325" i="55" s="1"/>
  <c r="AJ325" i="55"/>
  <c r="AF325" i="57"/>
  <c r="AJ325" i="57"/>
  <c r="AT325" i="57" s="1"/>
  <c r="AC325" i="57"/>
  <c r="AD325" i="57"/>
  <c r="AR325" i="57" s="1"/>
  <c r="AE325" i="57"/>
  <c r="AM325" i="57" s="1"/>
  <c r="AI325" i="57"/>
  <c r="AK325" i="57"/>
  <c r="AG325" i="57"/>
  <c r="AH325" i="57"/>
  <c r="AN325" i="57" s="1"/>
  <c r="AP324" i="57"/>
  <c r="N327" i="57"/>
  <c r="G327" i="57"/>
  <c r="V327" i="57"/>
  <c r="W327" i="57" s="1"/>
  <c r="Y327" i="57" s="1"/>
  <c r="U326" i="57"/>
  <c r="AA326" i="57" s="1"/>
  <c r="H327" i="57"/>
  <c r="M327" i="57"/>
  <c r="J327" i="57"/>
  <c r="K327" i="57"/>
  <c r="X327" i="57"/>
  <c r="Z327" i="57"/>
  <c r="E327" i="57" s="1"/>
  <c r="A328" i="57"/>
  <c r="AW323" i="56"/>
  <c r="AY326" i="58"/>
  <c r="AO326" i="58"/>
  <c r="AT335" i="46"/>
  <c r="AW334" i="46"/>
  <c r="H330" i="54"/>
  <c r="N330" i="54" s="1"/>
  <c r="K331" i="54"/>
  <c r="M331" i="54"/>
  <c r="E331" i="54" s="1"/>
  <c r="A332" i="54"/>
  <c r="I331" i="54"/>
  <c r="J331" i="54" s="1"/>
  <c r="L331" i="54" s="1"/>
  <c r="Q337" i="46"/>
  <c r="R326" i="56"/>
  <c r="AS335" i="46"/>
  <c r="AR325" i="58"/>
  <c r="AT324" i="55"/>
  <c r="AY325" i="56"/>
  <c r="AP324" i="47"/>
  <c r="AW324" i="47" s="1"/>
  <c r="AR325" i="56"/>
  <c r="AU325" i="56" s="1"/>
  <c r="Y327" i="58"/>
  <c r="F327" i="58" s="1"/>
  <c r="B329" i="54"/>
  <c r="D328" i="54"/>
  <c r="F326" i="55"/>
  <c r="Q326" i="55"/>
  <c r="AD336" i="46"/>
  <c r="AM336" i="46" s="1"/>
  <c r="AE336" i="46"/>
  <c r="AF336" i="46"/>
  <c r="AG336" i="46"/>
  <c r="AN336" i="46" s="1"/>
  <c r="AH336" i="46"/>
  <c r="AI336" i="46"/>
  <c r="AT336" i="46" s="1"/>
  <c r="AJ336" i="46"/>
  <c r="AC336" i="46"/>
  <c r="AK336" i="46"/>
  <c r="AY336" i="46" s="1"/>
  <c r="F327" i="47"/>
  <c r="Y326" i="57"/>
  <c r="F326" i="57" s="1"/>
  <c r="AP324" i="58"/>
  <c r="AW324" i="58" s="1"/>
  <c r="U337" i="46"/>
  <c r="AA337" i="46" s="1"/>
  <c r="H338" i="46"/>
  <c r="J338" i="46"/>
  <c r="V338" i="46"/>
  <c r="W338" i="46" s="1"/>
  <c r="K338" i="46"/>
  <c r="A339" i="46"/>
  <c r="M338" i="46"/>
  <c r="Q338" i="46" s="1"/>
  <c r="X338" i="46"/>
  <c r="N338" i="46"/>
  <c r="Z338" i="46"/>
  <c r="E338" i="46" s="1"/>
  <c r="G338" i="46"/>
  <c r="AN324" i="55"/>
  <c r="AS324" i="55"/>
  <c r="AY325" i="58"/>
  <c r="AO325" i="58"/>
  <c r="AM325" i="56"/>
  <c r="AP325" i="56" s="1"/>
  <c r="U326" i="55"/>
  <c r="AA326" i="55" s="1"/>
  <c r="H327" i="55"/>
  <c r="J327" i="55"/>
  <c r="V327" i="55"/>
  <c r="W327" i="55" s="1"/>
  <c r="K327" i="55"/>
  <c r="A328" i="55"/>
  <c r="M327" i="55"/>
  <c r="Q327" i="55" s="1"/>
  <c r="X327" i="55"/>
  <c r="G327" i="55"/>
  <c r="N327" i="55"/>
  <c r="Z327" i="55"/>
  <c r="E327" i="55" s="1"/>
  <c r="S330" i="47"/>
  <c r="I331" i="47"/>
  <c r="AG326" i="56"/>
  <c r="AH326" i="56"/>
  <c r="AJ326" i="56"/>
  <c r="AO326" i="56" s="1"/>
  <c r="AC326" i="56"/>
  <c r="AK326" i="56"/>
  <c r="AD326" i="56"/>
  <c r="AF326" i="56"/>
  <c r="AE326" i="56"/>
  <c r="AI326" i="56"/>
  <c r="Q326" i="56"/>
  <c r="AP324" i="55"/>
  <c r="AY335" i="46"/>
  <c r="M328" i="58"/>
  <c r="X328" i="58"/>
  <c r="N328" i="58"/>
  <c r="R328" i="58" s="1"/>
  <c r="Z328" i="58"/>
  <c r="E328" i="58" s="1"/>
  <c r="G328" i="58"/>
  <c r="U327" i="58"/>
  <c r="AA327" i="58" s="1"/>
  <c r="H328" i="58"/>
  <c r="K328" i="58"/>
  <c r="A329" i="58"/>
  <c r="J328" i="58"/>
  <c r="V328" i="58"/>
  <c r="W328" i="58" s="1"/>
  <c r="Y328" i="58" s="1"/>
  <c r="I331" i="58"/>
  <c r="S330" i="58"/>
  <c r="AW323" i="57"/>
  <c r="Q327" i="58"/>
  <c r="B329" i="46"/>
  <c r="D328" i="46"/>
  <c r="B329" i="55"/>
  <c r="D328" i="55"/>
  <c r="Q327" i="47"/>
  <c r="R326" i="57"/>
  <c r="Y337" i="46"/>
  <c r="F337" i="46" s="1"/>
  <c r="K327" i="56"/>
  <c r="A328" i="56"/>
  <c r="M327" i="56"/>
  <c r="X327" i="56"/>
  <c r="G327" i="56"/>
  <c r="U326" i="56"/>
  <c r="AA326" i="56" s="1"/>
  <c r="H327" i="56"/>
  <c r="J327" i="56"/>
  <c r="V327" i="56"/>
  <c r="W327" i="56" s="1"/>
  <c r="N327" i="56"/>
  <c r="Z327" i="56"/>
  <c r="E327" i="56" s="1"/>
  <c r="AP326" i="58"/>
  <c r="AU324" i="55"/>
  <c r="AU335" i="46"/>
  <c r="AS325" i="58"/>
  <c r="S328" i="57"/>
  <c r="I329" i="57"/>
  <c r="AW325" i="47"/>
  <c r="AP334" i="46"/>
  <c r="AN335" i="46"/>
  <c r="AP335" i="46" s="1"/>
  <c r="J328" i="47"/>
  <c r="V328" i="47"/>
  <c r="W328" i="47" s="1"/>
  <c r="Y328" i="47" s="1"/>
  <c r="K328" i="47"/>
  <c r="A329" i="47"/>
  <c r="N328" i="47"/>
  <c r="U327" i="47"/>
  <c r="AA327" i="47" s="1"/>
  <c r="H328" i="47"/>
  <c r="G328" i="47"/>
  <c r="M328" i="47"/>
  <c r="X328" i="47"/>
  <c r="Z328" i="47"/>
  <c r="E328" i="47" s="1"/>
  <c r="F328" i="47" s="1"/>
  <c r="AP323" i="57"/>
  <c r="Q326" i="57"/>
  <c r="L330" i="54"/>
  <c r="F330" i="54" s="1"/>
  <c r="P330" i="54" s="1"/>
  <c r="I329" i="56"/>
  <c r="S328" i="56"/>
  <c r="AR326" i="58"/>
  <c r="AU326" i="58" s="1"/>
  <c r="AW326" i="58" s="1"/>
  <c r="AN325" i="58"/>
  <c r="AP325" i="58" s="1"/>
  <c r="AD337" i="46" l="1"/>
  <c r="AM337" i="46" s="1"/>
  <c r="AE337" i="46"/>
  <c r="AF337" i="46"/>
  <c r="AG337" i="46"/>
  <c r="AN337" i="46" s="1"/>
  <c r="AH337" i="46"/>
  <c r="AI337" i="46"/>
  <c r="AT337" i="46" s="1"/>
  <c r="AJ337" i="46"/>
  <c r="AO337" i="46" s="1"/>
  <c r="AC337" i="46"/>
  <c r="AR337" i="46" s="1"/>
  <c r="AK337" i="46"/>
  <c r="AY337" i="46" s="1"/>
  <c r="AE326" i="57"/>
  <c r="AI326" i="57"/>
  <c r="AD326" i="57"/>
  <c r="AF326" i="57"/>
  <c r="AG326" i="57"/>
  <c r="AS326" i="57" s="1"/>
  <c r="AK326" i="57"/>
  <c r="AC326" i="57"/>
  <c r="AH326" i="57"/>
  <c r="AJ326" i="57"/>
  <c r="AH327" i="58"/>
  <c r="AI327" i="58"/>
  <c r="AJ327" i="58"/>
  <c r="AC327" i="58"/>
  <c r="AK327" i="58"/>
  <c r="AD327" i="58"/>
  <c r="AR327" i="58" s="1"/>
  <c r="AG327" i="58"/>
  <c r="AS327" i="58" s="1"/>
  <c r="AE327" i="58"/>
  <c r="AF327" i="58"/>
  <c r="U327" i="57"/>
  <c r="AA327" i="57" s="1"/>
  <c r="H328" i="57"/>
  <c r="M328" i="57"/>
  <c r="X328" i="57"/>
  <c r="G328" i="57"/>
  <c r="V328" i="57"/>
  <c r="W328" i="57" s="1"/>
  <c r="J328" i="57"/>
  <c r="K328" i="57"/>
  <c r="N328" i="57"/>
  <c r="R328" i="57" s="1"/>
  <c r="Z328" i="57"/>
  <c r="E328" i="57" s="1"/>
  <c r="A329" i="57"/>
  <c r="I330" i="56"/>
  <c r="S329" i="56"/>
  <c r="R328" i="47"/>
  <c r="J328" i="56"/>
  <c r="V328" i="56"/>
  <c r="W328" i="56" s="1"/>
  <c r="K328" i="56"/>
  <c r="A329" i="56"/>
  <c r="N328" i="56"/>
  <c r="R328" i="56" s="1"/>
  <c r="G328" i="56"/>
  <c r="U327" i="56"/>
  <c r="AA327" i="56" s="1"/>
  <c r="H328" i="56"/>
  <c r="M328" i="56"/>
  <c r="X328" i="56"/>
  <c r="Z328" i="56"/>
  <c r="E328" i="56" s="1"/>
  <c r="B330" i="46"/>
  <c r="D329" i="46"/>
  <c r="U328" i="47"/>
  <c r="AA328" i="47" s="1"/>
  <c r="H329" i="47"/>
  <c r="J329" i="47"/>
  <c r="V329" i="47"/>
  <c r="W329" i="47" s="1"/>
  <c r="Y329" i="47" s="1"/>
  <c r="M329" i="47"/>
  <c r="X329" i="47"/>
  <c r="G329" i="47"/>
  <c r="K329" i="47"/>
  <c r="N329" i="47"/>
  <c r="R329" i="47" s="1"/>
  <c r="A330" i="47"/>
  <c r="Z329" i="47"/>
  <c r="E329" i="47" s="1"/>
  <c r="S329" i="57"/>
  <c r="I330" i="57"/>
  <c r="Y327" i="56"/>
  <c r="AR326" i="56"/>
  <c r="AU326" i="56" s="1"/>
  <c r="AW326" i="56" s="1"/>
  <c r="R338" i="46"/>
  <c r="B330" i="54"/>
  <c r="D329" i="54"/>
  <c r="AR325" i="55"/>
  <c r="AU325" i="55" s="1"/>
  <c r="AO326" i="47"/>
  <c r="AY326" i="47"/>
  <c r="AW325" i="56"/>
  <c r="Q328" i="47"/>
  <c r="AW335" i="46"/>
  <c r="I332" i="58"/>
  <c r="S331" i="58"/>
  <c r="F328" i="58"/>
  <c r="AT326" i="56"/>
  <c r="AN326" i="56"/>
  <c r="G328" i="55"/>
  <c r="J328" i="55"/>
  <c r="V328" i="55"/>
  <c r="W328" i="55" s="1"/>
  <c r="Y328" i="55" s="1"/>
  <c r="K328" i="55"/>
  <c r="H328" i="55"/>
  <c r="U327" i="55"/>
  <c r="AA327" i="55" s="1"/>
  <c r="M328" i="55"/>
  <c r="N328" i="55"/>
  <c r="A329" i="55"/>
  <c r="X328" i="55"/>
  <c r="Z328" i="55"/>
  <c r="E328" i="55" s="1"/>
  <c r="F328" i="55" s="1"/>
  <c r="U338" i="46"/>
  <c r="AA338" i="46" s="1"/>
  <c r="H339" i="46"/>
  <c r="J339" i="46"/>
  <c r="V339" i="46"/>
  <c r="W339" i="46" s="1"/>
  <c r="K339" i="46"/>
  <c r="A340" i="46"/>
  <c r="M339" i="46"/>
  <c r="Q339" i="46" s="1"/>
  <c r="X339" i="46"/>
  <c r="N339" i="46"/>
  <c r="R339" i="46" s="1"/>
  <c r="Z339" i="46"/>
  <c r="E339" i="46" s="1"/>
  <c r="G339" i="46"/>
  <c r="AE327" i="47"/>
  <c r="AF327" i="47"/>
  <c r="AG327" i="47"/>
  <c r="AS327" i="47" s="1"/>
  <c r="AI327" i="47"/>
  <c r="AD327" i="47"/>
  <c r="AR327" i="47" s="1"/>
  <c r="AH327" i="47"/>
  <c r="AJ327" i="47"/>
  <c r="AK327" i="47"/>
  <c r="AC327" i="47"/>
  <c r="R327" i="57"/>
  <c r="D332" i="56"/>
  <c r="B333" i="56"/>
  <c r="AM326" i="47"/>
  <c r="AP326" i="47" s="1"/>
  <c r="F327" i="57"/>
  <c r="S331" i="47"/>
  <c r="I332" i="47"/>
  <c r="M332" i="54"/>
  <c r="E332" i="54" s="1"/>
  <c r="I332" i="54"/>
  <c r="J332" i="54" s="1"/>
  <c r="A333" i="54"/>
  <c r="K332" i="54"/>
  <c r="H331" i="54"/>
  <c r="N331" i="54" s="1"/>
  <c r="AT326" i="47"/>
  <c r="AS336" i="46"/>
  <c r="D329" i="55"/>
  <c r="B330" i="55"/>
  <c r="AS326" i="56"/>
  <c r="Y327" i="55"/>
  <c r="F327" i="55" s="1"/>
  <c r="Y338" i="46"/>
  <c r="F338" i="46" s="1"/>
  <c r="AR336" i="46"/>
  <c r="F331" i="54"/>
  <c r="P331" i="54" s="1"/>
  <c r="AW324" i="55"/>
  <c r="F327" i="56"/>
  <c r="Q327" i="56"/>
  <c r="K329" i="58"/>
  <c r="A330" i="58"/>
  <c r="M329" i="58"/>
  <c r="X329" i="58"/>
  <c r="N329" i="58"/>
  <c r="Z329" i="58"/>
  <c r="E329" i="58" s="1"/>
  <c r="G329" i="58"/>
  <c r="J329" i="58"/>
  <c r="V329" i="58"/>
  <c r="W329" i="58" s="1"/>
  <c r="Y329" i="58" s="1"/>
  <c r="U328" i="58"/>
  <c r="AA328" i="58" s="1"/>
  <c r="H329" i="58"/>
  <c r="Q328" i="58"/>
  <c r="AM326" i="56"/>
  <c r="AP326" i="56" s="1"/>
  <c r="AO336" i="46"/>
  <c r="AP336" i="46" s="1"/>
  <c r="AD326" i="55"/>
  <c r="AM326" i="55" s="1"/>
  <c r="AF326" i="55"/>
  <c r="AG326" i="55"/>
  <c r="AN326" i="55" s="1"/>
  <c r="AH326" i="55"/>
  <c r="AC326" i="55"/>
  <c r="AK326" i="55"/>
  <c r="AE326" i="55"/>
  <c r="AI326" i="55"/>
  <c r="AJ326" i="55"/>
  <c r="AO326" i="55" s="1"/>
  <c r="Q327" i="57"/>
  <c r="AS325" i="57"/>
  <c r="AU325" i="57" s="1"/>
  <c r="AO325" i="55"/>
  <c r="AP325" i="55" s="1"/>
  <c r="S330" i="55"/>
  <c r="I331" i="55"/>
  <c r="AS326" i="47"/>
  <c r="AD328" i="47"/>
  <c r="AE328" i="47"/>
  <c r="AM328" i="47" s="1"/>
  <c r="AF328" i="47"/>
  <c r="AH328" i="47"/>
  <c r="AN328" i="47" s="1"/>
  <c r="AC328" i="47"/>
  <c r="AK328" i="47"/>
  <c r="AI328" i="47"/>
  <c r="AJ328" i="47"/>
  <c r="AT328" i="47" s="1"/>
  <c r="AG328" i="47"/>
  <c r="AU326" i="47"/>
  <c r="R327" i="56"/>
  <c r="AY326" i="56"/>
  <c r="R327" i="55"/>
  <c r="AU325" i="58"/>
  <c r="AW325" i="58" s="1"/>
  <c r="AO325" i="57"/>
  <c r="AP325" i="57" s="1"/>
  <c r="AY325" i="57"/>
  <c r="AD338" i="46" l="1"/>
  <c r="AE338" i="46"/>
  <c r="AF338" i="46"/>
  <c r="AS338" i="46" s="1"/>
  <c r="AG338" i="46"/>
  <c r="AN338" i="46" s="1"/>
  <c r="AH338" i="46"/>
  <c r="AI338" i="46"/>
  <c r="AJ338" i="46"/>
  <c r="AO338" i="46" s="1"/>
  <c r="AC338" i="46"/>
  <c r="AK338" i="46"/>
  <c r="AC327" i="55"/>
  <c r="AK327" i="55"/>
  <c r="AF327" i="55"/>
  <c r="AS327" i="55" s="1"/>
  <c r="AG327" i="55"/>
  <c r="AJ327" i="55"/>
  <c r="AO327" i="55" s="1"/>
  <c r="AD327" i="55"/>
  <c r="AM327" i="55" s="1"/>
  <c r="AI327" i="55"/>
  <c r="AE327" i="55"/>
  <c r="AH327" i="55"/>
  <c r="AW325" i="57"/>
  <c r="AS326" i="55"/>
  <c r="A334" i="54"/>
  <c r="I333" i="54"/>
  <c r="J333" i="54" s="1"/>
  <c r="L333" i="54" s="1"/>
  <c r="M333" i="54"/>
  <c r="E333" i="54" s="1"/>
  <c r="K333" i="54"/>
  <c r="H332" i="54"/>
  <c r="N332" i="54" s="1"/>
  <c r="D333" i="56"/>
  <c r="B334" i="56"/>
  <c r="AO327" i="58"/>
  <c r="AY327" i="58"/>
  <c r="AY326" i="57"/>
  <c r="AO326" i="57"/>
  <c r="J330" i="58"/>
  <c r="V330" i="58"/>
  <c r="W330" i="58" s="1"/>
  <c r="K330" i="58"/>
  <c r="A331" i="58"/>
  <c r="M330" i="58"/>
  <c r="Q330" i="58" s="1"/>
  <c r="X330" i="58"/>
  <c r="N330" i="58"/>
  <c r="R330" i="58" s="1"/>
  <c r="Z330" i="58"/>
  <c r="E330" i="58" s="1"/>
  <c r="G330" i="58"/>
  <c r="U329" i="58"/>
  <c r="AA329" i="58" s="1"/>
  <c r="H330" i="58"/>
  <c r="U339" i="46"/>
  <c r="AA339" i="46" s="1"/>
  <c r="H340" i="46"/>
  <c r="J340" i="46"/>
  <c r="V340" i="46"/>
  <c r="W340" i="46" s="1"/>
  <c r="Y340" i="46" s="1"/>
  <c r="K340" i="46"/>
  <c r="A341" i="46"/>
  <c r="M340" i="46"/>
  <c r="X340" i="46"/>
  <c r="N340" i="46"/>
  <c r="Z340" i="46"/>
  <c r="E340" i="46" s="1"/>
  <c r="G340" i="46"/>
  <c r="J329" i="56"/>
  <c r="V329" i="56"/>
  <c r="W329" i="56" s="1"/>
  <c r="M329" i="56"/>
  <c r="X329" i="56"/>
  <c r="N329" i="56"/>
  <c r="U328" i="56"/>
  <c r="AA328" i="56" s="1"/>
  <c r="H329" i="56"/>
  <c r="G329" i="56"/>
  <c r="K329" i="56"/>
  <c r="A330" i="56"/>
  <c r="Z329" i="56"/>
  <c r="E329" i="56" s="1"/>
  <c r="AS328" i="47"/>
  <c r="AR328" i="47"/>
  <c r="AU328" i="47" s="1"/>
  <c r="AT326" i="55"/>
  <c r="AF327" i="56"/>
  <c r="AG327" i="56"/>
  <c r="AN327" i="56" s="1"/>
  <c r="AI327" i="56"/>
  <c r="AT327" i="56" s="1"/>
  <c r="AJ327" i="56"/>
  <c r="AC327" i="56"/>
  <c r="AR327" i="56" s="1"/>
  <c r="AK327" i="56"/>
  <c r="AE327" i="56"/>
  <c r="AD327" i="56"/>
  <c r="AH327" i="56"/>
  <c r="R328" i="55"/>
  <c r="AT327" i="58"/>
  <c r="AU327" i="58" s="1"/>
  <c r="AW327" i="58" s="1"/>
  <c r="AW326" i="47"/>
  <c r="N329" i="55"/>
  <c r="J329" i="55"/>
  <c r="K329" i="55"/>
  <c r="M329" i="55"/>
  <c r="G329" i="55"/>
  <c r="A330" i="55"/>
  <c r="U328" i="55"/>
  <c r="AA328" i="55" s="1"/>
  <c r="H329" i="55"/>
  <c r="V329" i="55"/>
  <c r="W329" i="55" s="1"/>
  <c r="X329" i="55"/>
  <c r="Z329" i="55"/>
  <c r="E329" i="55" s="1"/>
  <c r="Q328" i="57"/>
  <c r="F329" i="58"/>
  <c r="AM327" i="47"/>
  <c r="Y339" i="46"/>
  <c r="Q328" i="55"/>
  <c r="I331" i="57"/>
  <c r="S330" i="57"/>
  <c r="Q329" i="47"/>
  <c r="Y328" i="56"/>
  <c r="F328" i="56" s="1"/>
  <c r="AR326" i="57"/>
  <c r="AJ328" i="55"/>
  <c r="AE328" i="55"/>
  <c r="AF328" i="55"/>
  <c r="AI328" i="55"/>
  <c r="AT328" i="55" s="1"/>
  <c r="AC328" i="55"/>
  <c r="AD328" i="55"/>
  <c r="AM328" i="55" s="1"/>
  <c r="AG328" i="55"/>
  <c r="AH328" i="55"/>
  <c r="AK328" i="55"/>
  <c r="S330" i="56"/>
  <c r="I331" i="56"/>
  <c r="L332" i="54"/>
  <c r="F332" i="54" s="1"/>
  <c r="P332" i="54" s="1"/>
  <c r="B331" i="46"/>
  <c r="D330" i="46"/>
  <c r="I332" i="55"/>
  <c r="S331" i="55"/>
  <c r="R329" i="58"/>
  <c r="S332" i="47"/>
  <c r="I333" i="47"/>
  <c r="AY327" i="47"/>
  <c r="AO327" i="47"/>
  <c r="AG328" i="58"/>
  <c r="AH328" i="58"/>
  <c r="AN328" i="58" s="1"/>
  <c r="AI328" i="58"/>
  <c r="AJ328" i="58"/>
  <c r="AC328" i="58"/>
  <c r="AK328" i="58"/>
  <c r="AF328" i="58"/>
  <c r="AD328" i="58"/>
  <c r="AR328" i="58" s="1"/>
  <c r="AE328" i="58"/>
  <c r="Q328" i="56"/>
  <c r="AN327" i="58"/>
  <c r="AS337" i="46"/>
  <c r="G329" i="57"/>
  <c r="K329" i="57"/>
  <c r="A330" i="57"/>
  <c r="X329" i="57"/>
  <c r="J329" i="57"/>
  <c r="M329" i="57"/>
  <c r="Q329" i="57" s="1"/>
  <c r="Z329" i="57"/>
  <c r="E329" i="57" s="1"/>
  <c r="U328" i="57"/>
  <c r="AA328" i="57" s="1"/>
  <c r="H329" i="57"/>
  <c r="V329" i="57"/>
  <c r="W329" i="57" s="1"/>
  <c r="N329" i="57"/>
  <c r="R329" i="57" s="1"/>
  <c r="AY326" i="55"/>
  <c r="AY328" i="47"/>
  <c r="AO328" i="47"/>
  <c r="AP328" i="47" s="1"/>
  <c r="AR326" i="55"/>
  <c r="AU326" i="55" s="1"/>
  <c r="AU336" i="46"/>
  <c r="AW336" i="46" s="1"/>
  <c r="AT327" i="47"/>
  <c r="AU327" i="47" s="1"/>
  <c r="F339" i="46"/>
  <c r="AW325" i="55"/>
  <c r="F329" i="47"/>
  <c r="AM327" i="58"/>
  <c r="AP327" i="58" s="1"/>
  <c r="AT326" i="57"/>
  <c r="AM326" i="57"/>
  <c r="B331" i="54"/>
  <c r="D330" i="54"/>
  <c r="AU337" i="46"/>
  <c r="AW337" i="46" s="1"/>
  <c r="AP326" i="55"/>
  <c r="D330" i="55"/>
  <c r="B331" i="55"/>
  <c r="Q329" i="58"/>
  <c r="AD327" i="57"/>
  <c r="AH327" i="57"/>
  <c r="AF327" i="57"/>
  <c r="AG327" i="57"/>
  <c r="AS327" i="57" s="1"/>
  <c r="AI327" i="57"/>
  <c r="AC327" i="57"/>
  <c r="AE327" i="57"/>
  <c r="AM327" i="57" s="1"/>
  <c r="AJ327" i="57"/>
  <c r="AK327" i="57"/>
  <c r="AN327" i="47"/>
  <c r="S332" i="58"/>
  <c r="I333" i="58"/>
  <c r="G330" i="47"/>
  <c r="U329" i="47"/>
  <c r="AA329" i="47" s="1"/>
  <c r="H330" i="47"/>
  <c r="K330" i="47"/>
  <c r="A331" i="47"/>
  <c r="Z330" i="47"/>
  <c r="E330" i="47" s="1"/>
  <c r="M330" i="47"/>
  <c r="N330" i="47"/>
  <c r="R330" i="47" s="1"/>
  <c r="V330" i="47"/>
  <c r="W330" i="47" s="1"/>
  <c r="Y330" i="47" s="1"/>
  <c r="J330" i="47"/>
  <c r="X330" i="47"/>
  <c r="Y328" i="57"/>
  <c r="F328" i="57" s="1"/>
  <c r="AN326" i="57"/>
  <c r="AP337" i="46"/>
  <c r="AC328" i="57" l="1"/>
  <c r="AK328" i="57"/>
  <c r="AG328" i="57"/>
  <c r="AH328" i="57"/>
  <c r="AN328" i="57" s="1"/>
  <c r="AI328" i="57"/>
  <c r="AJ328" i="57"/>
  <c r="AT328" i="57" s="1"/>
  <c r="AD328" i="57"/>
  <c r="AR328" i="57" s="1"/>
  <c r="AE328" i="57"/>
  <c r="AM328" i="57" s="1"/>
  <c r="AF328" i="57"/>
  <c r="AE328" i="56"/>
  <c r="AF328" i="56"/>
  <c r="AH328" i="56"/>
  <c r="AI328" i="56"/>
  <c r="AJ328" i="56"/>
  <c r="AO328" i="56" s="1"/>
  <c r="AD328" i="56"/>
  <c r="AM328" i="56" s="1"/>
  <c r="AC328" i="56"/>
  <c r="AR328" i="56" s="1"/>
  <c r="AG328" i="56"/>
  <c r="AN328" i="56" s="1"/>
  <c r="AK328" i="56"/>
  <c r="AC329" i="47"/>
  <c r="AK329" i="47"/>
  <c r="AD329" i="47"/>
  <c r="AR329" i="47" s="1"/>
  <c r="AU329" i="47" s="1"/>
  <c r="AE329" i="47"/>
  <c r="AM329" i="47" s="1"/>
  <c r="AG329" i="47"/>
  <c r="AS329" i="47" s="1"/>
  <c r="AJ329" i="47"/>
  <c r="AT329" i="47" s="1"/>
  <c r="AI329" i="47"/>
  <c r="AH329" i="47"/>
  <c r="AF329" i="47"/>
  <c r="Z330" i="57"/>
  <c r="E330" i="57" s="1"/>
  <c r="J330" i="57"/>
  <c r="V330" i="57"/>
  <c r="W330" i="57" s="1"/>
  <c r="K330" i="57"/>
  <c r="A331" i="57"/>
  <c r="M330" i="57"/>
  <c r="N330" i="57"/>
  <c r="G330" i="57"/>
  <c r="U329" i="57"/>
  <c r="AA329" i="57" s="1"/>
  <c r="H330" i="57"/>
  <c r="X330" i="57"/>
  <c r="D331" i="55"/>
  <c r="B332" i="55"/>
  <c r="AM328" i="58"/>
  <c r="AS328" i="58"/>
  <c r="AN328" i="55"/>
  <c r="Q329" i="55"/>
  <c r="AO327" i="56"/>
  <c r="U329" i="56"/>
  <c r="AA329" i="56" s="1"/>
  <c r="H330" i="56"/>
  <c r="K330" i="56"/>
  <c r="A331" i="56"/>
  <c r="M330" i="56"/>
  <c r="X330" i="56"/>
  <c r="N330" i="56"/>
  <c r="R330" i="56" s="1"/>
  <c r="G330" i="56"/>
  <c r="V330" i="56"/>
  <c r="W330" i="56" s="1"/>
  <c r="Y330" i="56" s="1"/>
  <c r="J330" i="56"/>
  <c r="Z330" i="56"/>
  <c r="E330" i="56" s="1"/>
  <c r="F330" i="56" s="1"/>
  <c r="Y329" i="56"/>
  <c r="F333" i="54"/>
  <c r="P333" i="54" s="1"/>
  <c r="AT327" i="55"/>
  <c r="AR338" i="46"/>
  <c r="AU338" i="46" s="1"/>
  <c r="AW338" i="46" s="1"/>
  <c r="S333" i="47"/>
  <c r="I334" i="47"/>
  <c r="S331" i="57"/>
  <c r="I332" i="57"/>
  <c r="Y329" i="55"/>
  <c r="R329" i="55"/>
  <c r="AS327" i="56"/>
  <c r="F340" i="46"/>
  <c r="AN327" i="55"/>
  <c r="AP327" i="55" s="1"/>
  <c r="S333" i="58"/>
  <c r="I334" i="58"/>
  <c r="AD339" i="46"/>
  <c r="AM339" i="46" s="1"/>
  <c r="AE339" i="46"/>
  <c r="AF339" i="46"/>
  <c r="AG339" i="46"/>
  <c r="AN339" i="46" s="1"/>
  <c r="AH339" i="46"/>
  <c r="AI339" i="46"/>
  <c r="AT339" i="46" s="1"/>
  <c r="AJ339" i="46"/>
  <c r="AO339" i="46" s="1"/>
  <c r="AK339" i="46"/>
  <c r="AC339" i="46"/>
  <c r="AR339" i="46" s="1"/>
  <c r="Y329" i="57"/>
  <c r="AO328" i="58"/>
  <c r="AY328" i="58"/>
  <c r="Q330" i="47"/>
  <c r="S331" i="56"/>
  <c r="I332" i="56"/>
  <c r="AS328" i="55"/>
  <c r="AM327" i="56"/>
  <c r="R340" i="46"/>
  <c r="J331" i="58"/>
  <c r="V331" i="58"/>
  <c r="W331" i="58" s="1"/>
  <c r="Y331" i="58" s="1"/>
  <c r="K331" i="58"/>
  <c r="A332" i="58"/>
  <c r="M331" i="58"/>
  <c r="X331" i="58"/>
  <c r="N331" i="58"/>
  <c r="U330" i="58"/>
  <c r="AA330" i="58" s="1"/>
  <c r="H331" i="58"/>
  <c r="Z331" i="58"/>
  <c r="E331" i="58" s="1"/>
  <c r="F331" i="58" s="1"/>
  <c r="G331" i="58"/>
  <c r="D334" i="56"/>
  <c r="B335" i="56"/>
  <c r="H333" i="54"/>
  <c r="N333" i="54" s="1"/>
  <c r="K334" i="54"/>
  <c r="M334" i="54"/>
  <c r="E334" i="54" s="1"/>
  <c r="F334" i="54" s="1"/>
  <c r="P334" i="54" s="1"/>
  <c r="A335" i="54"/>
  <c r="I334" i="54"/>
  <c r="J334" i="54" s="1"/>
  <c r="L334" i="54" s="1"/>
  <c r="F330" i="47"/>
  <c r="AN327" i="57"/>
  <c r="AP327" i="57" s="1"/>
  <c r="D331" i="54"/>
  <c r="B332" i="54"/>
  <c r="AT328" i="58"/>
  <c r="AW328" i="47"/>
  <c r="R329" i="56"/>
  <c r="AY327" i="55"/>
  <c r="AU328" i="58"/>
  <c r="B332" i="46"/>
  <c r="D331" i="46"/>
  <c r="AT338" i="46"/>
  <c r="Z331" i="47"/>
  <c r="E331" i="47" s="1"/>
  <c r="G331" i="47"/>
  <c r="U330" i="47"/>
  <c r="AA330" i="47" s="1"/>
  <c r="H331" i="47"/>
  <c r="J331" i="47"/>
  <c r="V331" i="47"/>
  <c r="W331" i="47" s="1"/>
  <c r="N331" i="47"/>
  <c r="M331" i="47"/>
  <c r="K331" i="47"/>
  <c r="X331" i="47"/>
  <c r="A332" i="47"/>
  <c r="AO327" i="57"/>
  <c r="AY327" i="57"/>
  <c r="AR327" i="57"/>
  <c r="AP326" i="57"/>
  <c r="AW326" i="55"/>
  <c r="F329" i="57"/>
  <c r="AY328" i="55"/>
  <c r="AO328" i="55"/>
  <c r="AP328" i="55" s="1"/>
  <c r="AP327" i="47"/>
  <c r="AW327" i="47" s="1"/>
  <c r="N330" i="55"/>
  <c r="R330" i="55" s="1"/>
  <c r="U329" i="55"/>
  <c r="AA329" i="55" s="1"/>
  <c r="H330" i="55"/>
  <c r="M330" i="55"/>
  <c r="X330" i="55"/>
  <c r="G330" i="55"/>
  <c r="J330" i="55"/>
  <c r="K330" i="55"/>
  <c r="V330" i="55"/>
  <c r="W330" i="55" s="1"/>
  <c r="Y330" i="55" s="1"/>
  <c r="A331" i="55"/>
  <c r="Z330" i="55"/>
  <c r="E330" i="55" s="1"/>
  <c r="AY327" i="56"/>
  <c r="Q340" i="46"/>
  <c r="Y330" i="58"/>
  <c r="F330" i="58" s="1"/>
  <c r="AR327" i="55"/>
  <c r="AU327" i="55" s="1"/>
  <c r="F329" i="55"/>
  <c r="AR328" i="55"/>
  <c r="AU328" i="55" s="1"/>
  <c r="AT327" i="57"/>
  <c r="I333" i="55"/>
  <c r="S332" i="55"/>
  <c r="AU326" i="57"/>
  <c r="AW326" i="57" s="1"/>
  <c r="AF329" i="58"/>
  <c r="AG329" i="58"/>
  <c r="AS329" i="58" s="1"/>
  <c r="AH329" i="58"/>
  <c r="AI329" i="58"/>
  <c r="AJ329" i="58"/>
  <c r="AE329" i="58"/>
  <c r="AK329" i="58"/>
  <c r="AD329" i="58"/>
  <c r="AC329" i="58"/>
  <c r="AU327" i="56"/>
  <c r="F329" i="56"/>
  <c r="Q329" i="56"/>
  <c r="U340" i="46"/>
  <c r="AA340" i="46" s="1"/>
  <c r="H341" i="46"/>
  <c r="J341" i="46"/>
  <c r="V341" i="46"/>
  <c r="W341" i="46" s="1"/>
  <c r="K341" i="46"/>
  <c r="A342" i="46"/>
  <c r="M341" i="46"/>
  <c r="X341" i="46"/>
  <c r="N341" i="46"/>
  <c r="Z341" i="46"/>
  <c r="E341" i="46" s="1"/>
  <c r="G341" i="46"/>
  <c r="AY338" i="46"/>
  <c r="AM338" i="46"/>
  <c r="AP338" i="46" s="1"/>
  <c r="AE330" i="58" l="1"/>
  <c r="AF330" i="58"/>
  <c r="AG330" i="58"/>
  <c r="AH330" i="58"/>
  <c r="AN330" i="58" s="1"/>
  <c r="AI330" i="58"/>
  <c r="AD330" i="58"/>
  <c r="AC330" i="58"/>
  <c r="AJ330" i="58"/>
  <c r="AK330" i="58"/>
  <c r="AW327" i="55"/>
  <c r="Q341" i="46"/>
  <c r="AD329" i="56"/>
  <c r="AE329" i="56"/>
  <c r="AG329" i="56"/>
  <c r="AH329" i="56"/>
  <c r="AI329" i="56"/>
  <c r="AT329" i="56" s="1"/>
  <c r="AC329" i="56"/>
  <c r="AR329" i="56" s="1"/>
  <c r="AK329" i="56"/>
  <c r="AJ329" i="56"/>
  <c r="AF329" i="56"/>
  <c r="AN329" i="58"/>
  <c r="AI329" i="55"/>
  <c r="AT329" i="55" s="1"/>
  <c r="AD329" i="55"/>
  <c r="AM329" i="55" s="1"/>
  <c r="AH329" i="55"/>
  <c r="AC329" i="55"/>
  <c r="AE329" i="55"/>
  <c r="AF329" i="55"/>
  <c r="AG329" i="55"/>
  <c r="AN329" i="55" s="1"/>
  <c r="AJ329" i="55"/>
  <c r="AK329" i="55"/>
  <c r="AY329" i="55" s="1"/>
  <c r="AD340" i="46"/>
  <c r="AM340" i="46" s="1"/>
  <c r="AE340" i="46"/>
  <c r="AF340" i="46"/>
  <c r="AS340" i="46" s="1"/>
  <c r="AG340" i="46"/>
  <c r="AN340" i="46" s="1"/>
  <c r="AH340" i="46"/>
  <c r="AI340" i="46"/>
  <c r="AJ340" i="46"/>
  <c r="AC340" i="46"/>
  <c r="AK340" i="46"/>
  <c r="AY340" i="46" s="1"/>
  <c r="AP328" i="56"/>
  <c r="AU328" i="57"/>
  <c r="Y330" i="57"/>
  <c r="Y341" i="46"/>
  <c r="AR329" i="58"/>
  <c r="AJ329" i="57"/>
  <c r="AF329" i="57"/>
  <c r="AI329" i="57"/>
  <c r="AK329" i="57"/>
  <c r="AE329" i="57"/>
  <c r="AM329" i="57" s="1"/>
  <c r="AG329" i="57"/>
  <c r="AH329" i="57"/>
  <c r="AC329" i="57"/>
  <c r="AD329" i="57"/>
  <c r="AR329" i="57" s="1"/>
  <c r="F330" i="57"/>
  <c r="AY329" i="47"/>
  <c r="AO329" i="47"/>
  <c r="AS339" i="46"/>
  <c r="AO329" i="58"/>
  <c r="AY329" i="58"/>
  <c r="Q330" i="55"/>
  <c r="Q331" i="47"/>
  <c r="D332" i="54"/>
  <c r="B333" i="54"/>
  <c r="R331" i="58"/>
  <c r="AP327" i="56"/>
  <c r="AU339" i="46"/>
  <c r="AP339" i="46"/>
  <c r="S332" i="57"/>
  <c r="I333" i="57"/>
  <c r="Q330" i="56"/>
  <c r="AS328" i="56"/>
  <c r="AS328" i="57"/>
  <c r="U341" i="46"/>
  <c r="AA341" i="46" s="1"/>
  <c r="H342" i="46"/>
  <c r="J342" i="46"/>
  <c r="V342" i="46"/>
  <c r="W342" i="46" s="1"/>
  <c r="Y342" i="46" s="1"/>
  <c r="K342" i="46"/>
  <c r="A343" i="46"/>
  <c r="M342" i="46"/>
  <c r="X342" i="46"/>
  <c r="N342" i="46"/>
  <c r="Z342" i="46"/>
  <c r="E342" i="46" s="1"/>
  <c r="G342" i="46"/>
  <c r="AD331" i="58"/>
  <c r="AR331" i="58" s="1"/>
  <c r="AE331" i="58"/>
  <c r="AF331" i="58"/>
  <c r="AG331" i="58"/>
  <c r="AH331" i="58"/>
  <c r="AC331" i="58"/>
  <c r="AK331" i="58"/>
  <c r="AI331" i="58"/>
  <c r="AJ331" i="58"/>
  <c r="AT331" i="58" s="1"/>
  <c r="AT328" i="56"/>
  <c r="F341" i="46"/>
  <c r="AM329" i="58"/>
  <c r="AP329" i="58" s="1"/>
  <c r="I334" i="55"/>
  <c r="S333" i="55"/>
  <c r="F330" i="55"/>
  <c r="R331" i="47"/>
  <c r="AY339" i="46"/>
  <c r="S334" i="58"/>
  <c r="I335" i="58"/>
  <c r="G331" i="56"/>
  <c r="U330" i="56"/>
  <c r="AA330" i="56" s="1"/>
  <c r="H331" i="56"/>
  <c r="J331" i="56"/>
  <c r="V331" i="56"/>
  <c r="W331" i="56" s="1"/>
  <c r="Y331" i="56" s="1"/>
  <c r="K331" i="56"/>
  <c r="A332" i="56"/>
  <c r="M331" i="56"/>
  <c r="X331" i="56"/>
  <c r="N331" i="56"/>
  <c r="Z331" i="56"/>
  <c r="E331" i="56" s="1"/>
  <c r="AP328" i="58"/>
  <c r="R330" i="57"/>
  <c r="AN329" i="47"/>
  <c r="AP329" i="47" s="1"/>
  <c r="AW329" i="47" s="1"/>
  <c r="AY328" i="56"/>
  <c r="AY328" i="57"/>
  <c r="AO328" i="57"/>
  <c r="AW327" i="56"/>
  <c r="M335" i="54"/>
  <c r="E335" i="54" s="1"/>
  <c r="A336" i="54"/>
  <c r="K335" i="54"/>
  <c r="H334" i="54"/>
  <c r="N334" i="54" s="1"/>
  <c r="I335" i="54"/>
  <c r="J335" i="54" s="1"/>
  <c r="R341" i="46"/>
  <c r="AT329" i="58"/>
  <c r="M331" i="55"/>
  <c r="X331" i="55"/>
  <c r="G331" i="55"/>
  <c r="K331" i="55"/>
  <c r="A332" i="55"/>
  <c r="V331" i="55"/>
  <c r="W331" i="55" s="1"/>
  <c r="H331" i="55"/>
  <c r="J331" i="55"/>
  <c r="U330" i="55"/>
  <c r="AA330" i="55" s="1"/>
  <c r="N331" i="55"/>
  <c r="Z331" i="55"/>
  <c r="E331" i="55" s="1"/>
  <c r="AU327" i="57"/>
  <c r="AW327" i="57" s="1"/>
  <c r="Y331" i="47"/>
  <c r="F331" i="47" s="1"/>
  <c r="B333" i="46"/>
  <c r="D332" i="46"/>
  <c r="D335" i="56"/>
  <c r="B336" i="56"/>
  <c r="Q331" i="58"/>
  <c r="I333" i="56"/>
  <c r="S332" i="56"/>
  <c r="I335" i="47"/>
  <c r="S334" i="47"/>
  <c r="AC330" i="56"/>
  <c r="AR330" i="56" s="1"/>
  <c r="AK330" i="56"/>
  <c r="AD330" i="56"/>
  <c r="AF330" i="56"/>
  <c r="AG330" i="56"/>
  <c r="AH330" i="56"/>
  <c r="AJ330" i="56"/>
  <c r="AO330" i="56" s="1"/>
  <c r="AE330" i="56"/>
  <c r="AI330" i="56"/>
  <c r="D332" i="55"/>
  <c r="B333" i="55"/>
  <c r="Q330" i="57"/>
  <c r="N332" i="47"/>
  <c r="Z332" i="47"/>
  <c r="E332" i="47" s="1"/>
  <c r="G332" i="47"/>
  <c r="M332" i="47"/>
  <c r="X332" i="47"/>
  <c r="U331" i="47"/>
  <c r="AA331" i="47" s="1"/>
  <c r="V332" i="47"/>
  <c r="W332" i="47" s="1"/>
  <c r="H332" i="47"/>
  <c r="A333" i="47"/>
  <c r="J332" i="47"/>
  <c r="K332" i="47"/>
  <c r="AW328" i="55"/>
  <c r="AW328" i="58"/>
  <c r="AJ330" i="47"/>
  <c r="AC330" i="47"/>
  <c r="AK330" i="47"/>
  <c r="AD330" i="47"/>
  <c r="AR330" i="47" s="1"/>
  <c r="AF330" i="47"/>
  <c r="AI330" i="47"/>
  <c r="AE330" i="47"/>
  <c r="AG330" i="47"/>
  <c r="AH330" i="47"/>
  <c r="U331" i="58"/>
  <c r="AA331" i="58" s="1"/>
  <c r="H332" i="58"/>
  <c r="J332" i="58"/>
  <c r="V332" i="58"/>
  <c r="W332" i="58" s="1"/>
  <c r="Y332" i="58" s="1"/>
  <c r="K332" i="58"/>
  <c r="A333" i="58"/>
  <c r="M332" i="58"/>
  <c r="X332" i="58"/>
  <c r="G332" i="58"/>
  <c r="N332" i="58"/>
  <c r="Z332" i="58"/>
  <c r="E332" i="58" s="1"/>
  <c r="N331" i="57"/>
  <c r="R331" i="57" s="1"/>
  <c r="M331" i="57"/>
  <c r="Q331" i="57" s="1"/>
  <c r="U330" i="57"/>
  <c r="AA330" i="57" s="1"/>
  <c r="H331" i="57"/>
  <c r="J331" i="57"/>
  <c r="X331" i="57"/>
  <c r="K331" i="57"/>
  <c r="Z331" i="57"/>
  <c r="E331" i="57" s="1"/>
  <c r="A332" i="57"/>
  <c r="V331" i="57"/>
  <c r="W331" i="57" s="1"/>
  <c r="Y331" i="57" s="1"/>
  <c r="G331" i="57"/>
  <c r="AU328" i="56"/>
  <c r="AW328" i="56" s="1"/>
  <c r="AP328" i="57"/>
  <c r="AI331" i="47" l="1"/>
  <c r="AJ331" i="47"/>
  <c r="AT331" i="47" s="1"/>
  <c r="AC331" i="47"/>
  <c r="AK331" i="47"/>
  <c r="AE331" i="47"/>
  <c r="AH331" i="47"/>
  <c r="AN331" i="47" s="1"/>
  <c r="AD331" i="47"/>
  <c r="AR331" i="47" s="1"/>
  <c r="AF331" i="47"/>
  <c r="AG331" i="47"/>
  <c r="K332" i="55"/>
  <c r="A333" i="55"/>
  <c r="J332" i="55"/>
  <c r="V332" i="55"/>
  <c r="W332" i="55" s="1"/>
  <c r="Y332" i="55" s="1"/>
  <c r="U331" i="55"/>
  <c r="AA331" i="55" s="1"/>
  <c r="G332" i="55"/>
  <c r="X332" i="55"/>
  <c r="H332" i="55"/>
  <c r="M332" i="55"/>
  <c r="N332" i="55"/>
  <c r="R332" i="55" s="1"/>
  <c r="Z332" i="55"/>
  <c r="E332" i="55" s="1"/>
  <c r="F332" i="55" s="1"/>
  <c r="AR330" i="58"/>
  <c r="Q332" i="58"/>
  <c r="G333" i="58"/>
  <c r="U332" i="58"/>
  <c r="AA332" i="58" s="1"/>
  <c r="H333" i="58"/>
  <c r="J333" i="58"/>
  <c r="V333" i="58"/>
  <c r="W333" i="58" s="1"/>
  <c r="Y333" i="58" s="1"/>
  <c r="K333" i="58"/>
  <c r="A334" i="58"/>
  <c r="Z333" i="58"/>
  <c r="E333" i="58" s="1"/>
  <c r="F333" i="58" s="1"/>
  <c r="M333" i="58"/>
  <c r="Q333" i="58" s="1"/>
  <c r="N333" i="58"/>
  <c r="X333" i="58"/>
  <c r="AM330" i="47"/>
  <c r="Q332" i="47"/>
  <c r="B334" i="46"/>
  <c r="D333" i="46"/>
  <c r="Y331" i="55"/>
  <c r="L335" i="54"/>
  <c r="F335" i="54" s="1"/>
  <c r="P335" i="54" s="1"/>
  <c r="G332" i="56"/>
  <c r="J332" i="56"/>
  <c r="V332" i="56"/>
  <c r="W332" i="56" s="1"/>
  <c r="K332" i="56"/>
  <c r="A333" i="56"/>
  <c r="N332" i="56"/>
  <c r="U331" i="56"/>
  <c r="AA331" i="56" s="1"/>
  <c r="H332" i="56"/>
  <c r="M332" i="56"/>
  <c r="Q332" i="56" s="1"/>
  <c r="X332" i="56"/>
  <c r="Z332" i="56"/>
  <c r="E332" i="56" s="1"/>
  <c r="AM331" i="58"/>
  <c r="I334" i="57"/>
  <c r="S333" i="57"/>
  <c r="AO329" i="57"/>
  <c r="AP329" i="57" s="1"/>
  <c r="AY329" i="57"/>
  <c r="AT330" i="58"/>
  <c r="F331" i="57"/>
  <c r="R332" i="47"/>
  <c r="AN330" i="56"/>
  <c r="S333" i="56"/>
  <c r="I334" i="56"/>
  <c r="F331" i="55"/>
  <c r="I336" i="54"/>
  <c r="J336" i="54" s="1"/>
  <c r="M336" i="54"/>
  <c r="E336" i="54" s="1"/>
  <c r="A337" i="54"/>
  <c r="K336" i="54"/>
  <c r="H335" i="54"/>
  <c r="N335" i="54" s="1"/>
  <c r="AH330" i="55"/>
  <c r="AC330" i="55"/>
  <c r="AR330" i="55" s="1"/>
  <c r="AK330" i="55"/>
  <c r="AY330" i="55" s="1"/>
  <c r="AG330" i="55"/>
  <c r="AN330" i="55" s="1"/>
  <c r="AD330" i="55"/>
  <c r="AM330" i="55" s="1"/>
  <c r="AE330" i="55"/>
  <c r="AF330" i="55"/>
  <c r="AS330" i="55" s="1"/>
  <c r="AI330" i="55"/>
  <c r="AJ330" i="55"/>
  <c r="AY331" i="58"/>
  <c r="AO331" i="58"/>
  <c r="F342" i="46"/>
  <c r="AW339" i="46"/>
  <c r="AT329" i="57"/>
  <c r="AO340" i="46"/>
  <c r="AP340" i="46" s="1"/>
  <c r="AO329" i="55"/>
  <c r="AI330" i="57"/>
  <c r="AE330" i="57"/>
  <c r="AM330" i="57" s="1"/>
  <c r="AK330" i="57"/>
  <c r="AC330" i="57"/>
  <c r="AG330" i="57"/>
  <c r="AH330" i="57"/>
  <c r="AN330" i="57" s="1"/>
  <c r="AJ330" i="57"/>
  <c r="AD330" i="57"/>
  <c r="AF330" i="57"/>
  <c r="AP329" i="55"/>
  <c r="AR340" i="46"/>
  <c r="F332" i="58"/>
  <c r="R332" i="58"/>
  <c r="AS330" i="56"/>
  <c r="R331" i="55"/>
  <c r="F331" i="56"/>
  <c r="R342" i="46"/>
  <c r="AU329" i="58"/>
  <c r="AW329" i="58" s="1"/>
  <c r="AT340" i="46"/>
  <c r="AS329" i="56"/>
  <c r="AM329" i="56"/>
  <c r="I336" i="47"/>
  <c r="S335" i="47"/>
  <c r="AO330" i="47"/>
  <c r="AY330" i="47"/>
  <c r="Y332" i="47"/>
  <c r="D333" i="55"/>
  <c r="B334" i="55"/>
  <c r="AM330" i="56"/>
  <c r="AP330" i="56" s="1"/>
  <c r="D336" i="56"/>
  <c r="B337" i="56"/>
  <c r="Q331" i="55"/>
  <c r="R331" i="56"/>
  <c r="S334" i="55"/>
  <c r="I335" i="55"/>
  <c r="AN331" i="58"/>
  <c r="AN329" i="57"/>
  <c r="AS329" i="55"/>
  <c r="AO329" i="56"/>
  <c r="AS330" i="58"/>
  <c r="M332" i="57"/>
  <c r="X332" i="57"/>
  <c r="U331" i="57"/>
  <c r="AA331" i="57" s="1"/>
  <c r="H332" i="57"/>
  <c r="J332" i="57"/>
  <c r="K332" i="57"/>
  <c r="Z332" i="57"/>
  <c r="E332" i="57" s="1"/>
  <c r="F332" i="57" s="1"/>
  <c r="A333" i="57"/>
  <c r="N332" i="57"/>
  <c r="V332" i="57"/>
  <c r="W332" i="57" s="1"/>
  <c r="Y332" i="57" s="1"/>
  <c r="G332" i="57"/>
  <c r="M333" i="47"/>
  <c r="Q333" i="47" s="1"/>
  <c r="X333" i="47"/>
  <c r="N333" i="47"/>
  <c r="Z333" i="47"/>
  <c r="E333" i="47" s="1"/>
  <c r="F333" i="47" s="1"/>
  <c r="U332" i="47"/>
  <c r="AA332" i="47" s="1"/>
  <c r="H333" i="47"/>
  <c r="K333" i="47"/>
  <c r="A334" i="47"/>
  <c r="V333" i="47"/>
  <c r="W333" i="47" s="1"/>
  <c r="Y333" i="47" s="1"/>
  <c r="G333" i="47"/>
  <c r="J333" i="47"/>
  <c r="AN330" i="47"/>
  <c r="AT330" i="47"/>
  <c r="AY330" i="56"/>
  <c r="AS331" i="58"/>
  <c r="Q342" i="46"/>
  <c r="B334" i="54"/>
  <c r="D333" i="54"/>
  <c r="AS329" i="57"/>
  <c r="AU329" i="57" s="1"/>
  <c r="AY329" i="56"/>
  <c r="AU331" i="58"/>
  <c r="F332" i="47"/>
  <c r="AN329" i="56"/>
  <c r="AS330" i="47"/>
  <c r="AU330" i="47" s="1"/>
  <c r="AT330" i="56"/>
  <c r="AU330" i="56" s="1"/>
  <c r="AW330" i="56" s="1"/>
  <c r="Q331" i="56"/>
  <c r="S335" i="58"/>
  <c r="I336" i="58"/>
  <c r="AD341" i="46"/>
  <c r="AE341" i="46"/>
  <c r="AF341" i="46"/>
  <c r="AG341" i="46"/>
  <c r="AN341" i="46" s="1"/>
  <c r="AH341" i="46"/>
  <c r="AI341" i="46"/>
  <c r="AJ341" i="46"/>
  <c r="AO341" i="46" s="1"/>
  <c r="AC341" i="46"/>
  <c r="AR341" i="46" s="1"/>
  <c r="AK341" i="46"/>
  <c r="U342" i="46"/>
  <c r="AA342" i="46" s="1"/>
  <c r="H343" i="46"/>
  <c r="J343" i="46"/>
  <c r="V343" i="46"/>
  <c r="W343" i="46" s="1"/>
  <c r="K343" i="46"/>
  <c r="A344" i="46"/>
  <c r="M343" i="46"/>
  <c r="Q343" i="46" s="1"/>
  <c r="X343" i="46"/>
  <c r="N343" i="46"/>
  <c r="R343" i="46" s="1"/>
  <c r="Z343" i="46"/>
  <c r="E343" i="46" s="1"/>
  <c r="G343" i="46"/>
  <c r="AW328" i="57"/>
  <c r="AR329" i="55"/>
  <c r="AU329" i="55" s="1"/>
  <c r="AU329" i="56"/>
  <c r="AY330" i="58"/>
  <c r="AO330" i="58"/>
  <c r="AM330" i="58"/>
  <c r="AW329" i="57" l="1"/>
  <c r="AJ331" i="56"/>
  <c r="AC331" i="56"/>
  <c r="AR331" i="56" s="1"/>
  <c r="AK331" i="56"/>
  <c r="AE331" i="56"/>
  <c r="AF331" i="56"/>
  <c r="AS331" i="56" s="1"/>
  <c r="AG331" i="56"/>
  <c r="AN331" i="56" s="1"/>
  <c r="AI331" i="56"/>
  <c r="AT331" i="56" s="1"/>
  <c r="AD331" i="56"/>
  <c r="AH331" i="56"/>
  <c r="AG331" i="55"/>
  <c r="AJ331" i="55"/>
  <c r="AO331" i="55" s="1"/>
  <c r="AF331" i="55"/>
  <c r="AS331" i="55" s="1"/>
  <c r="AI331" i="55"/>
  <c r="AK331" i="55"/>
  <c r="AC331" i="55"/>
  <c r="AR331" i="55" s="1"/>
  <c r="AD331" i="55"/>
  <c r="AE331" i="55"/>
  <c r="AH331" i="55"/>
  <c r="AY341" i="46"/>
  <c r="AM341" i="46"/>
  <c r="AP341" i="46" s="1"/>
  <c r="AH332" i="47"/>
  <c r="AI332" i="47"/>
  <c r="AJ332" i="47"/>
  <c r="AD332" i="47"/>
  <c r="AG332" i="47"/>
  <c r="AE332" i="47"/>
  <c r="AM332" i="47" s="1"/>
  <c r="AF332" i="47"/>
  <c r="AC332" i="47"/>
  <c r="AK332" i="47"/>
  <c r="R332" i="57"/>
  <c r="Q332" i="57"/>
  <c r="AU340" i="46"/>
  <c r="AW340" i="46" s="1"/>
  <c r="AY330" i="57"/>
  <c r="AO330" i="57"/>
  <c r="AP330" i="57" s="1"/>
  <c r="AD342" i="46"/>
  <c r="AM342" i="46" s="1"/>
  <c r="AE342" i="46"/>
  <c r="AF342" i="46"/>
  <c r="AS342" i="46" s="1"/>
  <c r="AG342" i="46"/>
  <c r="AN342" i="46" s="1"/>
  <c r="AH342" i="46"/>
  <c r="AI342" i="46"/>
  <c r="AJ342" i="46"/>
  <c r="AK342" i="46"/>
  <c r="AY342" i="46" s="1"/>
  <c r="AC342" i="46"/>
  <c r="AR342" i="46" s="1"/>
  <c r="L336" i="54"/>
  <c r="R333" i="58"/>
  <c r="AG333" i="47"/>
  <c r="AH333" i="47"/>
  <c r="AI333" i="47"/>
  <c r="AC333" i="47"/>
  <c r="AK333" i="47"/>
  <c r="AF333" i="47"/>
  <c r="AE333" i="47"/>
  <c r="AM333" i="47" s="1"/>
  <c r="AJ333" i="47"/>
  <c r="AD333" i="47"/>
  <c r="S334" i="56"/>
  <c r="I335" i="56"/>
  <c r="AT341" i="46"/>
  <c r="R333" i="47"/>
  <c r="I337" i="47"/>
  <c r="S336" i="47"/>
  <c r="AR330" i="57"/>
  <c r="AO330" i="55"/>
  <c r="R332" i="56"/>
  <c r="Z334" i="58"/>
  <c r="E334" i="58" s="1"/>
  <c r="G334" i="58"/>
  <c r="U333" i="58"/>
  <c r="AA333" i="58" s="1"/>
  <c r="H334" i="58"/>
  <c r="J334" i="58"/>
  <c r="V334" i="58"/>
  <c r="W334" i="58" s="1"/>
  <c r="N334" i="58"/>
  <c r="X334" i="58"/>
  <c r="M334" i="58"/>
  <c r="Q334" i="58" s="1"/>
  <c r="K334" i="58"/>
  <c r="A335" i="58"/>
  <c r="AU330" i="58"/>
  <c r="AM331" i="47"/>
  <c r="AP331" i="47" s="1"/>
  <c r="D337" i="56"/>
  <c r="B338" i="56"/>
  <c r="AJ333" i="58"/>
  <c r="AT333" i="58" s="1"/>
  <c r="AC333" i="58"/>
  <c r="AK333" i="58"/>
  <c r="AD333" i="58"/>
  <c r="AE333" i="58"/>
  <c r="AF333" i="58"/>
  <c r="AI333" i="58"/>
  <c r="AG333" i="58"/>
  <c r="AS333" i="58" s="1"/>
  <c r="AH333" i="58"/>
  <c r="Y343" i="46"/>
  <c r="F343" i="46" s="1"/>
  <c r="AP329" i="56"/>
  <c r="AW329" i="56" s="1"/>
  <c r="AT330" i="57"/>
  <c r="AT330" i="55"/>
  <c r="I335" i="57"/>
  <c r="S334" i="57"/>
  <c r="N333" i="56"/>
  <c r="U332" i="56"/>
  <c r="AA332" i="56" s="1"/>
  <c r="H333" i="56"/>
  <c r="J333" i="56"/>
  <c r="V333" i="56"/>
  <c r="W333" i="56" s="1"/>
  <c r="Y333" i="56" s="1"/>
  <c r="M333" i="56"/>
  <c r="X333" i="56"/>
  <c r="G333" i="56"/>
  <c r="K333" i="56"/>
  <c r="A334" i="56"/>
  <c r="Z333" i="56"/>
  <c r="E333" i="56" s="1"/>
  <c r="F333" i="56" s="1"/>
  <c r="B335" i="46"/>
  <c r="D334" i="46"/>
  <c r="AF332" i="55"/>
  <c r="AI332" i="55"/>
  <c r="AE332" i="55"/>
  <c r="AG332" i="55"/>
  <c r="AN332" i="55" s="1"/>
  <c r="AH332" i="55"/>
  <c r="AJ332" i="55"/>
  <c r="AK332" i="55"/>
  <c r="AY332" i="55" s="1"/>
  <c r="AC332" i="55"/>
  <c r="AR332" i="55" s="1"/>
  <c r="AD332" i="55"/>
  <c r="AM332" i="55" s="1"/>
  <c r="AY331" i="47"/>
  <c r="AO331" i="47"/>
  <c r="S336" i="58"/>
  <c r="I337" i="58"/>
  <c r="U343" i="46"/>
  <c r="AA343" i="46" s="1"/>
  <c r="H344" i="46"/>
  <c r="J344" i="46"/>
  <c r="V344" i="46"/>
  <c r="W344" i="46" s="1"/>
  <c r="K344" i="46"/>
  <c r="A345" i="46"/>
  <c r="M344" i="46"/>
  <c r="Q344" i="46" s="1"/>
  <c r="X344" i="46"/>
  <c r="N344" i="46"/>
  <c r="Z344" i="46"/>
  <c r="E344" i="46" s="1"/>
  <c r="G344" i="46"/>
  <c r="D334" i="54"/>
  <c r="B335" i="54"/>
  <c r="D334" i="55"/>
  <c r="B335" i="55"/>
  <c r="AP331" i="58"/>
  <c r="AW331" i="58" s="1"/>
  <c r="J333" i="55"/>
  <c r="V333" i="55"/>
  <c r="W333" i="55" s="1"/>
  <c r="N333" i="55"/>
  <c r="M333" i="55"/>
  <c r="U332" i="55"/>
  <c r="AA332" i="55" s="1"/>
  <c r="A334" i="55"/>
  <c r="G333" i="55"/>
  <c r="H333" i="55"/>
  <c r="K333" i="55"/>
  <c r="X333" i="55"/>
  <c r="Z333" i="55"/>
  <c r="E333" i="55" s="1"/>
  <c r="K333" i="57"/>
  <c r="A334" i="57"/>
  <c r="U332" i="57"/>
  <c r="AA332" i="57" s="1"/>
  <c r="G333" i="57"/>
  <c r="J333" i="57"/>
  <c r="X333" i="57"/>
  <c r="M333" i="57"/>
  <c r="Q333" i="57" s="1"/>
  <c r="N333" i="57"/>
  <c r="R333" i="57" s="1"/>
  <c r="Z333" i="57"/>
  <c r="E333" i="57" s="1"/>
  <c r="V333" i="57"/>
  <c r="W333" i="57" s="1"/>
  <c r="H333" i="57"/>
  <c r="AG332" i="57"/>
  <c r="AS332" i="57" s="1"/>
  <c r="AC332" i="57"/>
  <c r="AK332" i="57"/>
  <c r="AD332" i="57"/>
  <c r="AE332" i="57"/>
  <c r="AF332" i="57"/>
  <c r="AJ332" i="57"/>
  <c r="AH332" i="57"/>
  <c r="AN332" i="57" s="1"/>
  <c r="AI332" i="57"/>
  <c r="AU330" i="55"/>
  <c r="AW330" i="55" s="1"/>
  <c r="AP330" i="58"/>
  <c r="AS341" i="46"/>
  <c r="AU341" i="46" s="1"/>
  <c r="AW341" i="46" s="1"/>
  <c r="K334" i="47"/>
  <c r="A335" i="47"/>
  <c r="M334" i="47"/>
  <c r="X334" i="47"/>
  <c r="N334" i="47"/>
  <c r="R334" i="47" s="1"/>
  <c r="G334" i="47"/>
  <c r="J334" i="47"/>
  <c r="V334" i="47"/>
  <c r="W334" i="47" s="1"/>
  <c r="U333" i="47"/>
  <c r="AA333" i="47" s="1"/>
  <c r="Z334" i="47"/>
  <c r="E334" i="47" s="1"/>
  <c r="H334" i="47"/>
  <c r="S335" i="55"/>
  <c r="I336" i="55"/>
  <c r="AS330" i="57"/>
  <c r="M337" i="54"/>
  <c r="E337" i="54" s="1"/>
  <c r="F337" i="54" s="1"/>
  <c r="P337" i="54" s="1"/>
  <c r="A338" i="54"/>
  <c r="K337" i="54"/>
  <c r="I337" i="54"/>
  <c r="J337" i="54" s="1"/>
  <c r="L337" i="54" s="1"/>
  <c r="H336" i="54"/>
  <c r="N336" i="54" s="1"/>
  <c r="AH331" i="57"/>
  <c r="AD331" i="57"/>
  <c r="AC331" i="57"/>
  <c r="AE331" i="57"/>
  <c r="AI331" i="57"/>
  <c r="AJ331" i="57"/>
  <c r="AK331" i="57"/>
  <c r="AF331" i="57"/>
  <c r="AG331" i="57"/>
  <c r="Y332" i="56"/>
  <c r="F332" i="56" s="1"/>
  <c r="AP330" i="47"/>
  <c r="AW330" i="47" s="1"/>
  <c r="Q332" i="55"/>
  <c r="AW329" i="55"/>
  <c r="AC332" i="58"/>
  <c r="AK332" i="58"/>
  <c r="AD332" i="58"/>
  <c r="AR332" i="58" s="1"/>
  <c r="AE332" i="58"/>
  <c r="AM332" i="58" s="1"/>
  <c r="AF332" i="58"/>
  <c r="AG332" i="58"/>
  <c r="AJ332" i="58"/>
  <c r="AT332" i="58" s="1"/>
  <c r="AI332" i="58"/>
  <c r="AH332" i="58"/>
  <c r="AP330" i="55"/>
  <c r="F336" i="54"/>
  <c r="P336" i="54" s="1"/>
  <c r="AS331" i="47"/>
  <c r="AU331" i="47" s="1"/>
  <c r="AW331" i="47" s="1"/>
  <c r="AD343" i="46" l="1"/>
  <c r="AM343" i="46" s="1"/>
  <c r="AE343" i="46"/>
  <c r="AF343" i="46"/>
  <c r="AG343" i="46"/>
  <c r="AN343" i="46" s="1"/>
  <c r="AH343" i="46"/>
  <c r="AI343" i="46"/>
  <c r="AT343" i="46" s="1"/>
  <c r="AC343" i="46"/>
  <c r="AR343" i="46" s="1"/>
  <c r="AJ343" i="46"/>
  <c r="AO343" i="46" s="1"/>
  <c r="AK343" i="46"/>
  <c r="AY343" i="46" s="1"/>
  <c r="AI332" i="56"/>
  <c r="AJ332" i="56"/>
  <c r="AD332" i="56"/>
  <c r="AM332" i="56" s="1"/>
  <c r="AE332" i="56"/>
  <c r="AF332" i="56"/>
  <c r="AS332" i="56" s="1"/>
  <c r="AH332" i="56"/>
  <c r="AC332" i="56"/>
  <c r="AG332" i="56"/>
  <c r="AK332" i="56"/>
  <c r="AY333" i="58"/>
  <c r="AO333" i="58"/>
  <c r="AS332" i="58"/>
  <c r="AM331" i="57"/>
  <c r="AP331" i="57" s="1"/>
  <c r="AR332" i="57"/>
  <c r="AU332" i="57" s="1"/>
  <c r="AW332" i="57" s="1"/>
  <c r="R333" i="55"/>
  <c r="AR333" i="58"/>
  <c r="AU333" i="58" s="1"/>
  <c r="AT331" i="55"/>
  <c r="AO332" i="57"/>
  <c r="AY332" i="57"/>
  <c r="Y333" i="55"/>
  <c r="F333" i="55" s="1"/>
  <c r="AW330" i="58"/>
  <c r="AU332" i="58"/>
  <c r="AS331" i="57"/>
  <c r="AN331" i="57"/>
  <c r="I338" i="58"/>
  <c r="S337" i="58"/>
  <c r="M334" i="56"/>
  <c r="Q334" i="56" s="1"/>
  <c r="X334" i="56"/>
  <c r="N334" i="56"/>
  <c r="G334" i="56"/>
  <c r="U333" i="56"/>
  <c r="AA333" i="56" s="1"/>
  <c r="H334" i="56"/>
  <c r="K334" i="56"/>
  <c r="A335" i="56"/>
  <c r="V334" i="56"/>
  <c r="W334" i="56" s="1"/>
  <c r="Y334" i="56" s="1"/>
  <c r="J334" i="56"/>
  <c r="Z334" i="56"/>
  <c r="E334" i="56" s="1"/>
  <c r="AN333" i="58"/>
  <c r="AO342" i="46"/>
  <c r="AS332" i="47"/>
  <c r="AN331" i="55"/>
  <c r="AU331" i="56"/>
  <c r="I337" i="55"/>
  <c r="S336" i="55"/>
  <c r="AO332" i="55"/>
  <c r="AO333" i="47"/>
  <c r="AY333" i="47"/>
  <c r="D335" i="55"/>
  <c r="B336" i="55"/>
  <c r="R333" i="56"/>
  <c r="D338" i="56"/>
  <c r="B339" i="56"/>
  <c r="S335" i="56"/>
  <c r="I336" i="56"/>
  <c r="AT342" i="46"/>
  <c r="AR332" i="47"/>
  <c r="AU332" i="47" s="1"/>
  <c r="AO331" i="56"/>
  <c r="B336" i="46"/>
  <c r="D335" i="46"/>
  <c r="S337" i="47"/>
  <c r="I338" i="47"/>
  <c r="R344" i="46"/>
  <c r="J335" i="47"/>
  <c r="V335" i="47"/>
  <c r="W335" i="47" s="1"/>
  <c r="Y335" i="47" s="1"/>
  <c r="K335" i="47"/>
  <c r="A336" i="47"/>
  <c r="M335" i="47"/>
  <c r="X335" i="47"/>
  <c r="Z335" i="47"/>
  <c r="E335" i="47" s="1"/>
  <c r="U334" i="47"/>
  <c r="AA334" i="47" s="1"/>
  <c r="H335" i="47"/>
  <c r="N335" i="47"/>
  <c r="G335" i="47"/>
  <c r="AT332" i="57"/>
  <c r="M334" i="55"/>
  <c r="X334" i="55"/>
  <c r="U333" i="55"/>
  <c r="AA333" i="55" s="1"/>
  <c r="H334" i="55"/>
  <c r="J334" i="55"/>
  <c r="K334" i="55"/>
  <c r="N334" i="55"/>
  <c r="A335" i="55"/>
  <c r="G334" i="55"/>
  <c r="V334" i="55"/>
  <c r="W334" i="55" s="1"/>
  <c r="Y334" i="55" s="1"/>
  <c r="Z334" i="55"/>
  <c r="E334" i="55" s="1"/>
  <c r="U344" i="46"/>
  <c r="AA344" i="46" s="1"/>
  <c r="H345" i="46"/>
  <c r="J345" i="46"/>
  <c r="V345" i="46"/>
  <c r="W345" i="46" s="1"/>
  <c r="Y345" i="46" s="1"/>
  <c r="K345" i="46"/>
  <c r="A346" i="46"/>
  <c r="M345" i="46"/>
  <c r="X345" i="46"/>
  <c r="N345" i="46"/>
  <c r="Z345" i="46"/>
  <c r="E345" i="46" s="1"/>
  <c r="F345" i="46" s="1"/>
  <c r="G345" i="46"/>
  <c r="AN333" i="47"/>
  <c r="AP333" i="47" s="1"/>
  <c r="AT332" i="47"/>
  <c r="AM331" i="55"/>
  <c r="AP331" i="55" s="1"/>
  <c r="AM331" i="56"/>
  <c r="AP342" i="46"/>
  <c r="AP332" i="58"/>
  <c r="N335" i="58"/>
  <c r="R335" i="58" s="1"/>
  <c r="Z335" i="58"/>
  <c r="E335" i="58" s="1"/>
  <c r="G335" i="58"/>
  <c r="U334" i="58"/>
  <c r="AA334" i="58" s="1"/>
  <c r="H335" i="58"/>
  <c r="M335" i="58"/>
  <c r="X335" i="58"/>
  <c r="J335" i="58"/>
  <c r="K335" i="58"/>
  <c r="A336" i="58"/>
  <c r="V335" i="58"/>
  <c r="W335" i="58" s="1"/>
  <c r="Y335" i="58" s="1"/>
  <c r="Q334" i="47"/>
  <c r="AN332" i="58"/>
  <c r="AO331" i="57"/>
  <c r="AY331" i="57"/>
  <c r="AT331" i="57"/>
  <c r="Y333" i="57"/>
  <c r="F333" i="57" s="1"/>
  <c r="J334" i="57"/>
  <c r="V334" i="57"/>
  <c r="W334" i="57" s="1"/>
  <c r="Y334" i="57" s="1"/>
  <c r="K334" i="57"/>
  <c r="X334" i="57"/>
  <c r="M334" i="57"/>
  <c r="A335" i="57"/>
  <c r="G334" i="57"/>
  <c r="H334" i="57"/>
  <c r="U333" i="57"/>
  <c r="AA333" i="57" s="1"/>
  <c r="N334" i="57"/>
  <c r="Z334" i="57"/>
  <c r="E334" i="57" s="1"/>
  <c r="B336" i="54"/>
  <c r="D335" i="54"/>
  <c r="AT332" i="55"/>
  <c r="S335" i="57"/>
  <c r="I336" i="57"/>
  <c r="R334" i="58"/>
  <c r="AR333" i="47"/>
  <c r="AU333" i="47" s="1"/>
  <c r="AS333" i="47"/>
  <c r="AU331" i="55"/>
  <c r="AW331" i="55" s="1"/>
  <c r="AU342" i="46"/>
  <c r="AW342" i="46" s="1"/>
  <c r="AR331" i="57"/>
  <c r="AH333" i="56"/>
  <c r="AI333" i="56"/>
  <c r="AT333" i="56" s="1"/>
  <c r="AC333" i="56"/>
  <c r="AR333" i="56" s="1"/>
  <c r="AK333" i="56"/>
  <c r="AD333" i="56"/>
  <c r="AM333" i="56" s="1"/>
  <c r="AE333" i="56"/>
  <c r="AG333" i="56"/>
  <c r="AF333" i="56"/>
  <c r="AJ333" i="56"/>
  <c r="AO333" i="56" s="1"/>
  <c r="AY331" i="56"/>
  <c r="AY332" i="58"/>
  <c r="AO332" i="58"/>
  <c r="A339" i="54"/>
  <c r="H337" i="54"/>
  <c r="N337" i="54" s="1"/>
  <c r="I338" i="54"/>
  <c r="J338" i="54" s="1"/>
  <c r="L338" i="54" s="1"/>
  <c r="K338" i="54"/>
  <c r="M338" i="54"/>
  <c r="E338" i="54" s="1"/>
  <c r="F338" i="54" s="1"/>
  <c r="P338" i="54" s="1"/>
  <c r="Y334" i="47"/>
  <c r="F334" i="47" s="1"/>
  <c r="AM332" i="57"/>
  <c r="AP332" i="57" s="1"/>
  <c r="Q333" i="55"/>
  <c r="Y344" i="46"/>
  <c r="F344" i="46" s="1"/>
  <c r="AP332" i="55"/>
  <c r="AS332" i="55"/>
  <c r="AU332" i="55" s="1"/>
  <c r="AW332" i="55" s="1"/>
  <c r="Q333" i="56"/>
  <c r="AM333" i="58"/>
  <c r="AP333" i="58" s="1"/>
  <c r="Y334" i="58"/>
  <c r="F334" i="58" s="1"/>
  <c r="AU330" i="57"/>
  <c r="AW330" i="57" s="1"/>
  <c r="AT333" i="47"/>
  <c r="AO332" i="47"/>
  <c r="AY332" i="47"/>
  <c r="AN332" i="47"/>
  <c r="AP332" i="47" s="1"/>
  <c r="AY331" i="55"/>
  <c r="AI334" i="58" l="1"/>
  <c r="AJ334" i="58"/>
  <c r="AT334" i="58" s="1"/>
  <c r="AC334" i="58"/>
  <c r="AK334" i="58"/>
  <c r="AD334" i="58"/>
  <c r="AR334" i="58" s="1"/>
  <c r="AU334" i="58" s="1"/>
  <c r="AE334" i="58"/>
  <c r="AM334" i="58" s="1"/>
  <c r="AH334" i="58"/>
  <c r="AN334" i="58" s="1"/>
  <c r="AF334" i="58"/>
  <c r="AG334" i="58"/>
  <c r="AS334" i="58" s="1"/>
  <c r="AF334" i="47"/>
  <c r="AG334" i="47"/>
  <c r="AH334" i="47"/>
  <c r="AN334" i="47" s="1"/>
  <c r="AJ334" i="47"/>
  <c r="AT334" i="47" s="1"/>
  <c r="AE334" i="47"/>
  <c r="AM334" i="47" s="1"/>
  <c r="AC334" i="47"/>
  <c r="AI334" i="47"/>
  <c r="AK334" i="47"/>
  <c r="AD334" i="47"/>
  <c r="AF333" i="57"/>
  <c r="AK333" i="57"/>
  <c r="AC333" i="57"/>
  <c r="AD333" i="57"/>
  <c r="AR333" i="57" s="1"/>
  <c r="AU333" i="57" s="1"/>
  <c r="AH333" i="57"/>
  <c r="AN333" i="57" s="1"/>
  <c r="AI333" i="57"/>
  <c r="AJ333" i="57"/>
  <c r="AT333" i="57" s="1"/>
  <c r="AE333" i="57"/>
  <c r="AG333" i="57"/>
  <c r="AS333" i="57" s="1"/>
  <c r="AE333" i="55"/>
  <c r="AH333" i="55"/>
  <c r="AD333" i="55"/>
  <c r="AM333" i="55" s="1"/>
  <c r="AC333" i="55"/>
  <c r="AR333" i="55" s="1"/>
  <c r="AF333" i="55"/>
  <c r="AG333" i="55"/>
  <c r="AN333" i="55" s="1"/>
  <c r="AI333" i="55"/>
  <c r="AT333" i="55" s="1"/>
  <c r="AJ333" i="55"/>
  <c r="AK333" i="55"/>
  <c r="AD344" i="46"/>
  <c r="AE344" i="46"/>
  <c r="AF344" i="46"/>
  <c r="AS344" i="46" s="1"/>
  <c r="AG344" i="46"/>
  <c r="AH344" i="46"/>
  <c r="AI344" i="46"/>
  <c r="AK344" i="46"/>
  <c r="AC344" i="46"/>
  <c r="AJ344" i="46"/>
  <c r="AO344" i="46" s="1"/>
  <c r="AD345" i="46"/>
  <c r="AE345" i="46"/>
  <c r="AF345" i="46"/>
  <c r="AG345" i="46"/>
  <c r="AN345" i="46" s="1"/>
  <c r="AH345" i="46"/>
  <c r="AI345" i="46"/>
  <c r="AJ345" i="46"/>
  <c r="AK345" i="46"/>
  <c r="AC345" i="46"/>
  <c r="AR345" i="46" s="1"/>
  <c r="AU333" i="56"/>
  <c r="AW333" i="56" s="1"/>
  <c r="M336" i="58"/>
  <c r="X336" i="58"/>
  <c r="N336" i="58"/>
  <c r="Z336" i="58"/>
  <c r="E336" i="58" s="1"/>
  <c r="G336" i="58"/>
  <c r="U335" i="58"/>
  <c r="AA335" i="58" s="1"/>
  <c r="H336" i="58"/>
  <c r="K336" i="58"/>
  <c r="A337" i="58"/>
  <c r="J336" i="58"/>
  <c r="V336" i="58"/>
  <c r="W336" i="58" s="1"/>
  <c r="F335" i="58"/>
  <c r="R335" i="47"/>
  <c r="AR332" i="56"/>
  <c r="S336" i="57"/>
  <c r="I337" i="57"/>
  <c r="K335" i="56"/>
  <c r="A336" i="56"/>
  <c r="M335" i="56"/>
  <c r="X335" i="56"/>
  <c r="G335" i="56"/>
  <c r="U334" i="56"/>
  <c r="AA334" i="56" s="1"/>
  <c r="H335" i="56"/>
  <c r="J335" i="56"/>
  <c r="V335" i="56"/>
  <c r="W335" i="56" s="1"/>
  <c r="Y335" i="56" s="1"/>
  <c r="N335" i="56"/>
  <c r="Z335" i="56"/>
  <c r="E335" i="56" s="1"/>
  <c r="F335" i="56" s="1"/>
  <c r="AS333" i="56"/>
  <c r="AU331" i="57"/>
  <c r="AW331" i="57" s="1"/>
  <c r="A336" i="57"/>
  <c r="G335" i="57"/>
  <c r="K335" i="57"/>
  <c r="X335" i="57"/>
  <c r="M335" i="57"/>
  <c r="U334" i="57"/>
  <c r="AA334" i="57" s="1"/>
  <c r="N335" i="57"/>
  <c r="Z335" i="57"/>
  <c r="E335" i="57" s="1"/>
  <c r="H335" i="57"/>
  <c r="J335" i="57"/>
  <c r="V335" i="57"/>
  <c r="W335" i="57" s="1"/>
  <c r="Y335" i="57" s="1"/>
  <c r="F334" i="55"/>
  <c r="F335" i="47"/>
  <c r="I339" i="58"/>
  <c r="S338" i="58"/>
  <c r="R345" i="46"/>
  <c r="AW332" i="47"/>
  <c r="Q334" i="57"/>
  <c r="Q335" i="58"/>
  <c r="AP331" i="56"/>
  <c r="Q345" i="46"/>
  <c r="S338" i="47"/>
  <c r="I339" i="47"/>
  <c r="I337" i="56"/>
  <c r="S336" i="56"/>
  <c r="AP332" i="56"/>
  <c r="S337" i="55"/>
  <c r="I338" i="55"/>
  <c r="AW331" i="56"/>
  <c r="AN333" i="56"/>
  <c r="D336" i="54"/>
  <c r="B337" i="54"/>
  <c r="U345" i="46"/>
  <c r="AA345" i="46" s="1"/>
  <c r="H346" i="46"/>
  <c r="J346" i="46"/>
  <c r="V346" i="46"/>
  <c r="W346" i="46" s="1"/>
  <c r="K346" i="46"/>
  <c r="A347" i="46"/>
  <c r="M346" i="46"/>
  <c r="X346" i="46"/>
  <c r="N346" i="46"/>
  <c r="Z346" i="46"/>
  <c r="E346" i="46" s="1"/>
  <c r="G346" i="46"/>
  <c r="Q334" i="55"/>
  <c r="Q335" i="47"/>
  <c r="AW333" i="58"/>
  <c r="AO332" i="56"/>
  <c r="AS343" i="46"/>
  <c r="D336" i="55"/>
  <c r="B337" i="55"/>
  <c r="H338" i="54"/>
  <c r="N338" i="54" s="1"/>
  <c r="K339" i="54"/>
  <c r="M339" i="54"/>
  <c r="E339" i="54" s="1"/>
  <c r="A340" i="54"/>
  <c r="I339" i="54"/>
  <c r="J339" i="54" s="1"/>
  <c r="AP333" i="56"/>
  <c r="F334" i="57"/>
  <c r="U334" i="55"/>
  <c r="AA334" i="55" s="1"/>
  <c r="H335" i="55"/>
  <c r="K335" i="55"/>
  <c r="A336" i="55"/>
  <c r="G335" i="55"/>
  <c r="X335" i="55"/>
  <c r="J335" i="55"/>
  <c r="M335" i="55"/>
  <c r="N335" i="55"/>
  <c r="V335" i="55"/>
  <c r="W335" i="55" s="1"/>
  <c r="Y335" i="55" s="1"/>
  <c r="Z335" i="55"/>
  <c r="E335" i="55" s="1"/>
  <c r="J336" i="47"/>
  <c r="V336" i="47"/>
  <c r="W336" i="47" s="1"/>
  <c r="Y336" i="47" s="1"/>
  <c r="K336" i="47"/>
  <c r="A337" i="47"/>
  <c r="N336" i="47"/>
  <c r="U335" i="47"/>
  <c r="AA335" i="47" s="1"/>
  <c r="H336" i="47"/>
  <c r="Z336" i="47"/>
  <c r="E336" i="47" s="1"/>
  <c r="M336" i="47"/>
  <c r="Q336" i="47" s="1"/>
  <c r="G336" i="47"/>
  <c r="X336" i="47"/>
  <c r="AW332" i="58"/>
  <c r="AY332" i="56"/>
  <c r="AT332" i="56"/>
  <c r="AU343" i="46"/>
  <c r="AW343" i="46" s="1"/>
  <c r="AY333" i="56"/>
  <c r="AW333" i="47"/>
  <c r="R334" i="57"/>
  <c r="R334" i="55"/>
  <c r="B337" i="46"/>
  <c r="D336" i="46"/>
  <c r="D339" i="56"/>
  <c r="B340" i="56"/>
  <c r="F334" i="56"/>
  <c r="R334" i="56"/>
  <c r="AN332" i="56"/>
  <c r="AP343" i="46"/>
  <c r="D337" i="55" l="1"/>
  <c r="B338" i="55"/>
  <c r="AG334" i="56"/>
  <c r="AN334" i="56" s="1"/>
  <c r="AH334" i="56"/>
  <c r="AJ334" i="56"/>
  <c r="AO334" i="56" s="1"/>
  <c r="AC334" i="56"/>
  <c r="AR334" i="56" s="1"/>
  <c r="AK334" i="56"/>
  <c r="AD334" i="56"/>
  <c r="AM334" i="56" s="1"/>
  <c r="AF334" i="56"/>
  <c r="AS334" i="56" s="1"/>
  <c r="AE334" i="56"/>
  <c r="AI334" i="56"/>
  <c r="F336" i="47"/>
  <c r="F335" i="55"/>
  <c r="Y346" i="46"/>
  <c r="F346" i="46" s="1"/>
  <c r="S338" i="55"/>
  <c r="I339" i="55"/>
  <c r="AD334" i="55"/>
  <c r="AG334" i="55"/>
  <c r="AC334" i="55"/>
  <c r="AR334" i="55" s="1"/>
  <c r="AK334" i="55"/>
  <c r="AE334" i="55"/>
  <c r="AF334" i="55"/>
  <c r="AS334" i="55" s="1"/>
  <c r="AH334" i="55"/>
  <c r="AI334" i="55"/>
  <c r="AJ334" i="55"/>
  <c r="AO334" i="55" s="1"/>
  <c r="K337" i="58"/>
  <c r="A338" i="58"/>
  <c r="M337" i="58"/>
  <c r="X337" i="58"/>
  <c r="N337" i="58"/>
  <c r="R337" i="58" s="1"/>
  <c r="Z337" i="58"/>
  <c r="E337" i="58" s="1"/>
  <c r="G337" i="58"/>
  <c r="J337" i="58"/>
  <c r="V337" i="58"/>
  <c r="W337" i="58" s="1"/>
  <c r="U336" i="58"/>
  <c r="AA336" i="58" s="1"/>
  <c r="H337" i="58"/>
  <c r="Q336" i="58"/>
  <c r="AS345" i="46"/>
  <c r="AU345" i="46" s="1"/>
  <c r="AW345" i="46" s="1"/>
  <c r="AN344" i="46"/>
  <c r="AS333" i="55"/>
  <c r="AU333" i="55" s="1"/>
  <c r="AW333" i="55" s="1"/>
  <c r="AP333" i="55"/>
  <c r="Q335" i="55"/>
  <c r="AE334" i="57"/>
  <c r="AM334" i="57" s="1"/>
  <c r="AG334" i="57"/>
  <c r="AH334" i="57"/>
  <c r="AN334" i="57" s="1"/>
  <c r="AI334" i="57"/>
  <c r="AC334" i="57"/>
  <c r="AD334" i="57"/>
  <c r="AF334" i="57"/>
  <c r="AJ334" i="57"/>
  <c r="AT334" i="57" s="1"/>
  <c r="AK334" i="57"/>
  <c r="R346" i="46"/>
  <c r="U335" i="57"/>
  <c r="AA335" i="57" s="1"/>
  <c r="H336" i="57"/>
  <c r="J336" i="57"/>
  <c r="K336" i="57"/>
  <c r="X336" i="57"/>
  <c r="M336" i="57"/>
  <c r="Q336" i="57" s="1"/>
  <c r="A337" i="57"/>
  <c r="G336" i="57"/>
  <c r="V336" i="57"/>
  <c r="W336" i="57" s="1"/>
  <c r="N336" i="57"/>
  <c r="R336" i="57" s="1"/>
  <c r="Z336" i="57"/>
  <c r="E336" i="57" s="1"/>
  <c r="AU332" i="56"/>
  <c r="AW332" i="56" s="1"/>
  <c r="AY345" i="46"/>
  <c r="AM344" i="46"/>
  <c r="AP344" i="46" s="1"/>
  <c r="AW334" i="58"/>
  <c r="AP334" i="58"/>
  <c r="U336" i="47"/>
  <c r="AA336" i="47" s="1"/>
  <c r="H337" i="47"/>
  <c r="J337" i="47"/>
  <c r="V337" i="47"/>
  <c r="W337" i="47" s="1"/>
  <c r="M337" i="47"/>
  <c r="Q337" i="47" s="1"/>
  <c r="X337" i="47"/>
  <c r="G337" i="47"/>
  <c r="Z337" i="47"/>
  <c r="E337" i="47" s="1"/>
  <c r="N337" i="47"/>
  <c r="A338" i="47"/>
  <c r="K337" i="47"/>
  <c r="D337" i="54"/>
  <c r="B338" i="54"/>
  <c r="I338" i="56"/>
  <c r="S337" i="56"/>
  <c r="F335" i="57"/>
  <c r="AO345" i="46"/>
  <c r="AR344" i="46"/>
  <c r="AY333" i="55"/>
  <c r="AO333" i="57"/>
  <c r="AY333" i="57"/>
  <c r="AY334" i="58"/>
  <c r="AO334" i="58"/>
  <c r="R335" i="55"/>
  <c r="AM345" i="46"/>
  <c r="AP345" i="46" s="1"/>
  <c r="AW333" i="57"/>
  <c r="R336" i="47"/>
  <c r="B338" i="46"/>
  <c r="D337" i="46"/>
  <c r="L339" i="54"/>
  <c r="F339" i="54" s="1"/>
  <c r="P339" i="54" s="1"/>
  <c r="Q346" i="46"/>
  <c r="S339" i="47"/>
  <c r="I340" i="47"/>
  <c r="R335" i="57"/>
  <c r="AH335" i="58"/>
  <c r="AI335" i="58"/>
  <c r="AJ335" i="58"/>
  <c r="AT335" i="58" s="1"/>
  <c r="AC335" i="58"/>
  <c r="AK335" i="58"/>
  <c r="AD335" i="58"/>
  <c r="AG335" i="58"/>
  <c r="AE335" i="58"/>
  <c r="AM335" i="58" s="1"/>
  <c r="AF335" i="58"/>
  <c r="AT345" i="46"/>
  <c r="AY344" i="46"/>
  <c r="AO333" i="55"/>
  <c r="AS334" i="47"/>
  <c r="D340" i="56"/>
  <c r="B341" i="56"/>
  <c r="S337" i="57"/>
  <c r="I338" i="57"/>
  <c r="I340" i="54"/>
  <c r="J340" i="54" s="1"/>
  <c r="K340" i="54"/>
  <c r="H339" i="54"/>
  <c r="N339" i="54" s="1"/>
  <c r="M340" i="54"/>
  <c r="E340" i="54" s="1"/>
  <c r="A341" i="54"/>
  <c r="U346" i="46"/>
  <c r="AA346" i="46" s="1"/>
  <c r="H347" i="46"/>
  <c r="J347" i="46"/>
  <c r="V347" i="46"/>
  <c r="W347" i="46" s="1"/>
  <c r="Y347" i="46" s="1"/>
  <c r="K347" i="46"/>
  <c r="A348" i="46"/>
  <c r="M347" i="46"/>
  <c r="X347" i="46"/>
  <c r="N347" i="46"/>
  <c r="Z347" i="46"/>
  <c r="E347" i="46" s="1"/>
  <c r="G347" i="46"/>
  <c r="I340" i="58"/>
  <c r="S339" i="58"/>
  <c r="AF335" i="56"/>
  <c r="AG335" i="56"/>
  <c r="AN335" i="56" s="1"/>
  <c r="AI335" i="56"/>
  <c r="AJ335" i="56"/>
  <c r="AO335" i="56" s="1"/>
  <c r="AC335" i="56"/>
  <c r="AK335" i="56"/>
  <c r="AE335" i="56"/>
  <c r="AD335" i="56"/>
  <c r="AM335" i="56" s="1"/>
  <c r="AP335" i="56" s="1"/>
  <c r="AH335" i="56"/>
  <c r="Q335" i="56"/>
  <c r="Y336" i="58"/>
  <c r="F336" i="58" s="1"/>
  <c r="R336" i="58"/>
  <c r="AT344" i="46"/>
  <c r="AM333" i="57"/>
  <c r="AP333" i="57" s="1"/>
  <c r="AR334" i="47"/>
  <c r="AU334" i="47" s="1"/>
  <c r="G336" i="55"/>
  <c r="J336" i="55"/>
  <c r="V336" i="55"/>
  <c r="W336" i="55" s="1"/>
  <c r="A337" i="55"/>
  <c r="H336" i="55"/>
  <c r="X336" i="55"/>
  <c r="K336" i="55"/>
  <c r="N336" i="55"/>
  <c r="R336" i="55" s="1"/>
  <c r="U335" i="55"/>
  <c r="AA335" i="55" s="1"/>
  <c r="M336" i="55"/>
  <c r="Z336" i="55"/>
  <c r="E336" i="55" s="1"/>
  <c r="AE335" i="47"/>
  <c r="AF335" i="47"/>
  <c r="AG335" i="47"/>
  <c r="AS335" i="47" s="1"/>
  <c r="AI335" i="47"/>
  <c r="AD335" i="47"/>
  <c r="AC335" i="47"/>
  <c r="AJ335" i="47"/>
  <c r="AK335" i="47"/>
  <c r="AH335" i="47"/>
  <c r="Q335" i="57"/>
  <c r="R335" i="56"/>
  <c r="J336" i="56"/>
  <c r="V336" i="56"/>
  <c r="W336" i="56" s="1"/>
  <c r="K336" i="56"/>
  <c r="A337" i="56"/>
  <c r="N336" i="56"/>
  <c r="G336" i="56"/>
  <c r="U335" i="56"/>
  <c r="AA335" i="56" s="1"/>
  <c r="H336" i="56"/>
  <c r="M336" i="56"/>
  <c r="Q336" i="56" s="1"/>
  <c r="X336" i="56"/>
  <c r="Z336" i="56"/>
  <c r="E336" i="56" s="1"/>
  <c r="AO334" i="47"/>
  <c r="AP334" i="47" s="1"/>
  <c r="AY334" i="47"/>
  <c r="AD346" i="46" l="1"/>
  <c r="AM346" i="46" s="1"/>
  <c r="AE346" i="46"/>
  <c r="AF346" i="46"/>
  <c r="AS346" i="46" s="1"/>
  <c r="AG346" i="46"/>
  <c r="AH346" i="46"/>
  <c r="AI346" i="46"/>
  <c r="AT346" i="46" s="1"/>
  <c r="AC346" i="46"/>
  <c r="AJ346" i="46"/>
  <c r="AK346" i="46"/>
  <c r="AY346" i="46" s="1"/>
  <c r="AG336" i="58"/>
  <c r="AH336" i="58"/>
  <c r="AN336" i="58" s="1"/>
  <c r="AI336" i="58"/>
  <c r="AJ336" i="58"/>
  <c r="AT336" i="58" s="1"/>
  <c r="AC336" i="58"/>
  <c r="AK336" i="58"/>
  <c r="AF336" i="58"/>
  <c r="AE336" i="58"/>
  <c r="AM336" i="58" s="1"/>
  <c r="AD336" i="58"/>
  <c r="G337" i="57"/>
  <c r="A338" i="57"/>
  <c r="H337" i="57"/>
  <c r="K337" i="57"/>
  <c r="X337" i="57"/>
  <c r="U336" i="57"/>
  <c r="AA336" i="57" s="1"/>
  <c r="M337" i="57"/>
  <c r="Q337" i="57" s="1"/>
  <c r="N337" i="57"/>
  <c r="Z337" i="57"/>
  <c r="E337" i="57" s="1"/>
  <c r="J337" i="57"/>
  <c r="V337" i="57"/>
  <c r="W337" i="57" s="1"/>
  <c r="Y337" i="57" s="1"/>
  <c r="R347" i="46"/>
  <c r="D341" i="56"/>
  <c r="B342" i="56"/>
  <c r="AM335" i="47"/>
  <c r="AT335" i="56"/>
  <c r="R336" i="56"/>
  <c r="AY335" i="47"/>
  <c r="AO335" i="47"/>
  <c r="Y336" i="55"/>
  <c r="F336" i="55" s="1"/>
  <c r="Q347" i="46"/>
  <c r="AR335" i="58"/>
  <c r="J337" i="56"/>
  <c r="V337" i="56"/>
  <c r="W337" i="56" s="1"/>
  <c r="Y337" i="56" s="1"/>
  <c r="M337" i="56"/>
  <c r="X337" i="56"/>
  <c r="N337" i="56"/>
  <c r="U336" i="56"/>
  <c r="AA336" i="56" s="1"/>
  <c r="H337" i="56"/>
  <c r="G337" i="56"/>
  <c r="K337" i="56"/>
  <c r="A338" i="56"/>
  <c r="Z337" i="56"/>
  <c r="E337" i="56" s="1"/>
  <c r="F337" i="56" s="1"/>
  <c r="AT335" i="47"/>
  <c r="Q336" i="55"/>
  <c r="AS335" i="56"/>
  <c r="U347" i="46"/>
  <c r="AA347" i="46" s="1"/>
  <c r="H348" i="46"/>
  <c r="J348" i="46"/>
  <c r="V348" i="46"/>
  <c r="W348" i="46" s="1"/>
  <c r="K348" i="46"/>
  <c r="A349" i="46"/>
  <c r="M348" i="46"/>
  <c r="X348" i="46"/>
  <c r="N348" i="46"/>
  <c r="Z348" i="46"/>
  <c r="E348" i="46" s="1"/>
  <c r="G348" i="46"/>
  <c r="AY335" i="58"/>
  <c r="AO335" i="58"/>
  <c r="AS334" i="57"/>
  <c r="AY334" i="56"/>
  <c r="L340" i="54"/>
  <c r="AY335" i="56"/>
  <c r="S338" i="57"/>
  <c r="I339" i="57"/>
  <c r="B339" i="46"/>
  <c r="D338" i="46"/>
  <c r="Y337" i="47"/>
  <c r="Q337" i="58"/>
  <c r="AY334" i="55"/>
  <c r="AD336" i="47"/>
  <c r="AE336" i="47"/>
  <c r="AM336" i="47" s="1"/>
  <c r="AF336" i="47"/>
  <c r="AH336" i="47"/>
  <c r="AC336" i="47"/>
  <c r="AK336" i="47"/>
  <c r="AG336" i="47"/>
  <c r="AS336" i="47" s="1"/>
  <c r="AJ336" i="47"/>
  <c r="AT336" i="47" s="1"/>
  <c r="AI336" i="47"/>
  <c r="AP334" i="57"/>
  <c r="AR335" i="47"/>
  <c r="AU335" i="47" s="1"/>
  <c r="AR335" i="56"/>
  <c r="F347" i="46"/>
  <c r="AN335" i="58"/>
  <c r="AR334" i="57"/>
  <c r="AU334" i="57" s="1"/>
  <c r="AW334" i="57" s="1"/>
  <c r="J338" i="58"/>
  <c r="V338" i="58"/>
  <c r="W338" i="58" s="1"/>
  <c r="K338" i="58"/>
  <c r="A339" i="58"/>
  <c r="M338" i="58"/>
  <c r="X338" i="58"/>
  <c r="N338" i="58"/>
  <c r="Z338" i="58"/>
  <c r="E338" i="58" s="1"/>
  <c r="U337" i="58"/>
  <c r="AA337" i="58" s="1"/>
  <c r="H338" i="58"/>
  <c r="G338" i="58"/>
  <c r="AT334" i="56"/>
  <c r="AU334" i="56" s="1"/>
  <c r="AW334" i="56" s="1"/>
  <c r="Y336" i="56"/>
  <c r="Y337" i="58"/>
  <c r="F337" i="58" s="1"/>
  <c r="AN334" i="55"/>
  <c r="F336" i="56"/>
  <c r="S338" i="56"/>
  <c r="I339" i="56"/>
  <c r="AY334" i="57"/>
  <c r="AO334" i="57"/>
  <c r="B339" i="54"/>
  <c r="D338" i="54"/>
  <c r="AP335" i="58"/>
  <c r="AU344" i="46"/>
  <c r="AW344" i="46" s="1"/>
  <c r="N337" i="55"/>
  <c r="U336" i="55"/>
  <c r="AA336" i="55" s="1"/>
  <c r="V337" i="55"/>
  <c r="W337" i="55" s="1"/>
  <c r="Y337" i="55" s="1"/>
  <c r="A338" i="55"/>
  <c r="G337" i="55"/>
  <c r="H337" i="55"/>
  <c r="X337" i="55"/>
  <c r="J337" i="55"/>
  <c r="K337" i="55"/>
  <c r="M337" i="55"/>
  <c r="Q337" i="55" s="1"/>
  <c r="Z337" i="55"/>
  <c r="E337" i="55" s="1"/>
  <c r="F337" i="55" s="1"/>
  <c r="I341" i="54"/>
  <c r="J341" i="54" s="1"/>
  <c r="A342" i="54"/>
  <c r="H340" i="54"/>
  <c r="N340" i="54" s="1"/>
  <c r="M341" i="54"/>
  <c r="E341" i="54" s="1"/>
  <c r="K341" i="54"/>
  <c r="AS335" i="58"/>
  <c r="I341" i="47"/>
  <c r="S340" i="47"/>
  <c r="R337" i="47"/>
  <c r="AM334" i="55"/>
  <c r="AP334" i="55" s="1"/>
  <c r="D338" i="55"/>
  <c r="B339" i="55"/>
  <c r="AW334" i="47"/>
  <c r="S340" i="58"/>
  <c r="I341" i="58"/>
  <c r="AC335" i="55"/>
  <c r="AK335" i="55"/>
  <c r="AF335" i="55"/>
  <c r="AS335" i="55" s="1"/>
  <c r="AJ335" i="55"/>
  <c r="AO335" i="55" s="1"/>
  <c r="AD335" i="55"/>
  <c r="AE335" i="55"/>
  <c r="AG335" i="55"/>
  <c r="AH335" i="55"/>
  <c r="AI335" i="55"/>
  <c r="G338" i="47"/>
  <c r="U337" i="47"/>
  <c r="AA337" i="47" s="1"/>
  <c r="H338" i="47"/>
  <c r="K338" i="47"/>
  <c r="A339" i="47"/>
  <c r="Z338" i="47"/>
  <c r="E338" i="47" s="1"/>
  <c r="J338" i="47"/>
  <c r="N338" i="47"/>
  <c r="V338" i="47"/>
  <c r="W338" i="47" s="1"/>
  <c r="M338" i="47"/>
  <c r="Q338" i="47" s="1"/>
  <c r="X338" i="47"/>
  <c r="AN335" i="47"/>
  <c r="F340" i="54"/>
  <c r="P340" i="54" s="1"/>
  <c r="AD335" i="57"/>
  <c r="AR335" i="57" s="1"/>
  <c r="AU335" i="57" s="1"/>
  <c r="AK335" i="57"/>
  <c r="AC335" i="57"/>
  <c r="AE335" i="57"/>
  <c r="AM335" i="57" s="1"/>
  <c r="AH335" i="57"/>
  <c r="AN335" i="57" s="1"/>
  <c r="AI335" i="57"/>
  <c r="AJ335" i="57"/>
  <c r="AT335" i="57" s="1"/>
  <c r="AF335" i="57"/>
  <c r="AG335" i="57"/>
  <c r="AS335" i="57" s="1"/>
  <c r="F337" i="47"/>
  <c r="Y336" i="57"/>
  <c r="F336" i="57" s="1"/>
  <c r="AT334" i="55"/>
  <c r="AU334" i="55" s="1"/>
  <c r="AW334" i="55" s="1"/>
  <c r="I340" i="55"/>
  <c r="S339" i="55"/>
  <c r="AP334" i="56"/>
  <c r="AC336" i="57" l="1"/>
  <c r="AK336" i="57"/>
  <c r="AG336" i="57"/>
  <c r="AS336" i="57" s="1"/>
  <c r="AH336" i="57"/>
  <c r="AI336" i="57"/>
  <c r="AD336" i="57"/>
  <c r="AR336" i="57" s="1"/>
  <c r="AE336" i="57"/>
  <c r="AF336" i="57"/>
  <c r="AJ336" i="57"/>
  <c r="AJ336" i="55"/>
  <c r="AE336" i="55"/>
  <c r="AI336" i="55"/>
  <c r="AH336" i="55"/>
  <c r="AK336" i="55"/>
  <c r="AY336" i="55" s="1"/>
  <c r="AC336" i="55"/>
  <c r="AR336" i="55" s="1"/>
  <c r="AD336" i="55"/>
  <c r="AF336" i="55"/>
  <c r="AG336" i="55"/>
  <c r="AN336" i="55" s="1"/>
  <c r="AF337" i="58"/>
  <c r="AG337" i="58"/>
  <c r="AH337" i="58"/>
  <c r="AN337" i="58" s="1"/>
  <c r="AI337" i="58"/>
  <c r="AJ337" i="58"/>
  <c r="AE337" i="58"/>
  <c r="AC337" i="58"/>
  <c r="AD337" i="58"/>
  <c r="AR337" i="58" s="1"/>
  <c r="AK337" i="58"/>
  <c r="S341" i="58"/>
  <c r="I342" i="58"/>
  <c r="Z339" i="47"/>
  <c r="E339" i="47" s="1"/>
  <c r="G339" i="47"/>
  <c r="U338" i="47"/>
  <c r="AA338" i="47" s="1"/>
  <c r="H339" i="47"/>
  <c r="J339" i="47"/>
  <c r="V339" i="47"/>
  <c r="W339" i="47" s="1"/>
  <c r="N339" i="47"/>
  <c r="K339" i="47"/>
  <c r="X339" i="47"/>
  <c r="A340" i="47"/>
  <c r="M339" i="47"/>
  <c r="AM335" i="55"/>
  <c r="AE336" i="56"/>
  <c r="AF336" i="56"/>
  <c r="AH336" i="56"/>
  <c r="AI336" i="56"/>
  <c r="AT336" i="56" s="1"/>
  <c r="AJ336" i="56"/>
  <c r="AO336" i="56" s="1"/>
  <c r="AD336" i="56"/>
  <c r="AK336" i="56"/>
  <c r="AG336" i="56"/>
  <c r="AN336" i="56" s="1"/>
  <c r="AC336" i="56"/>
  <c r="AR336" i="56" s="1"/>
  <c r="Y338" i="58"/>
  <c r="AR336" i="47"/>
  <c r="AU336" i="47" s="1"/>
  <c r="F348" i="46"/>
  <c r="AU335" i="58"/>
  <c r="AW335" i="58" s="1"/>
  <c r="D342" i="56"/>
  <c r="B343" i="56"/>
  <c r="AO346" i="46"/>
  <c r="I341" i="55"/>
  <c r="S340" i="55"/>
  <c r="D339" i="55"/>
  <c r="B340" i="55"/>
  <c r="F341" i="54"/>
  <c r="P341" i="54" s="1"/>
  <c r="R348" i="46"/>
  <c r="AO336" i="58"/>
  <c r="AY336" i="58"/>
  <c r="AR346" i="46"/>
  <c r="AU346" i="46" s="1"/>
  <c r="K342" i="54"/>
  <c r="M342" i="54"/>
  <c r="E342" i="54" s="1"/>
  <c r="H341" i="54"/>
  <c r="N341" i="54" s="1"/>
  <c r="I342" i="54"/>
  <c r="J342" i="54" s="1"/>
  <c r="L342" i="54" s="1"/>
  <c r="A343" i="54"/>
  <c r="R338" i="58"/>
  <c r="AY336" i="47"/>
  <c r="AO336" i="47"/>
  <c r="Q348" i="46"/>
  <c r="R337" i="56"/>
  <c r="Y338" i="47"/>
  <c r="AY335" i="55"/>
  <c r="D339" i="54"/>
  <c r="B340" i="54"/>
  <c r="AC337" i="47"/>
  <c r="AK337" i="47"/>
  <c r="AD337" i="47"/>
  <c r="AR337" i="47" s="1"/>
  <c r="AE337" i="47"/>
  <c r="AM337" i="47" s="1"/>
  <c r="AG337" i="47"/>
  <c r="AS337" i="47" s="1"/>
  <c r="AJ337" i="47"/>
  <c r="AT337" i="47" s="1"/>
  <c r="AF337" i="47"/>
  <c r="AH337" i="47"/>
  <c r="AI337" i="47"/>
  <c r="AY335" i="57"/>
  <c r="AO335" i="57"/>
  <c r="R338" i="47"/>
  <c r="AT335" i="55"/>
  <c r="AR335" i="55"/>
  <c r="L341" i="54"/>
  <c r="N338" i="55"/>
  <c r="U337" i="55"/>
  <c r="AA337" i="55" s="1"/>
  <c r="H338" i="55"/>
  <c r="M338" i="55"/>
  <c r="X338" i="55"/>
  <c r="K338" i="55"/>
  <c r="V338" i="55"/>
  <c r="W338" i="55" s="1"/>
  <c r="Y338" i="55" s="1"/>
  <c r="A339" i="55"/>
  <c r="G338" i="55"/>
  <c r="J338" i="55"/>
  <c r="Z338" i="55"/>
  <c r="E338" i="55" s="1"/>
  <c r="AD347" i="46"/>
  <c r="AE347" i="46"/>
  <c r="AF347" i="46"/>
  <c r="AS347" i="46" s="1"/>
  <c r="AG347" i="46"/>
  <c r="AN347" i="46" s="1"/>
  <c r="AH347" i="46"/>
  <c r="AI347" i="46"/>
  <c r="AC347" i="46"/>
  <c r="AJ347" i="46"/>
  <c r="AO347" i="46" s="1"/>
  <c r="AK347" i="46"/>
  <c r="U348" i="46"/>
  <c r="AA348" i="46" s="1"/>
  <c r="H349" i="46"/>
  <c r="J349" i="46"/>
  <c r="V349" i="46"/>
  <c r="W349" i="46" s="1"/>
  <c r="K349" i="46"/>
  <c r="A350" i="46"/>
  <c r="M349" i="46"/>
  <c r="X349" i="46"/>
  <c r="Z349" i="46"/>
  <c r="E349" i="46" s="1"/>
  <c r="N349" i="46"/>
  <c r="R349" i="46" s="1"/>
  <c r="G349" i="46"/>
  <c r="Z338" i="57"/>
  <c r="E338" i="57" s="1"/>
  <c r="J338" i="57"/>
  <c r="K338" i="57"/>
  <c r="X338" i="57"/>
  <c r="U337" i="57"/>
  <c r="AA337" i="57" s="1"/>
  <c r="M338" i="57"/>
  <c r="G338" i="57"/>
  <c r="A339" i="57"/>
  <c r="H338" i="57"/>
  <c r="V338" i="57"/>
  <c r="W338" i="57" s="1"/>
  <c r="N338" i="57"/>
  <c r="R338" i="57" s="1"/>
  <c r="AN346" i="46"/>
  <c r="AI337" i="55"/>
  <c r="AD337" i="55"/>
  <c r="AM337" i="55" s="1"/>
  <c r="AH337" i="55"/>
  <c r="AF337" i="55"/>
  <c r="AS337" i="55" s="1"/>
  <c r="AG337" i="55"/>
  <c r="AJ337" i="55"/>
  <c r="AK337" i="55"/>
  <c r="AC337" i="55"/>
  <c r="AR337" i="55" s="1"/>
  <c r="AE337" i="55"/>
  <c r="Q338" i="58"/>
  <c r="AU335" i="56"/>
  <c r="AW335" i="56" s="1"/>
  <c r="AN336" i="47"/>
  <c r="AP336" i="47" s="1"/>
  <c r="B340" i="46"/>
  <c r="D339" i="46"/>
  <c r="AD337" i="56"/>
  <c r="AM337" i="56" s="1"/>
  <c r="AE337" i="56"/>
  <c r="AG337" i="56"/>
  <c r="AH337" i="56"/>
  <c r="AI337" i="56"/>
  <c r="AT337" i="56" s="1"/>
  <c r="AC337" i="56"/>
  <c r="AR337" i="56" s="1"/>
  <c r="AU337" i="56" s="1"/>
  <c r="AK337" i="56"/>
  <c r="AF337" i="56"/>
  <c r="AS337" i="56" s="1"/>
  <c r="AJ337" i="56"/>
  <c r="AO337" i="56" s="1"/>
  <c r="Q337" i="56"/>
  <c r="F337" i="57"/>
  <c r="F338" i="58"/>
  <c r="F338" i="47"/>
  <c r="AN335" i="55"/>
  <c r="S341" i="47"/>
  <c r="I342" i="47"/>
  <c r="S339" i="56"/>
  <c r="I340" i="56"/>
  <c r="J339" i="58"/>
  <c r="V339" i="58"/>
  <c r="W339" i="58" s="1"/>
  <c r="K339" i="58"/>
  <c r="A340" i="58"/>
  <c r="M339" i="58"/>
  <c r="X339" i="58"/>
  <c r="N339" i="58"/>
  <c r="U338" i="58"/>
  <c r="AA338" i="58" s="1"/>
  <c r="H339" i="58"/>
  <c r="G339" i="58"/>
  <c r="Z339" i="58"/>
  <c r="E339" i="58" s="1"/>
  <c r="AW335" i="47"/>
  <c r="S339" i="57"/>
  <c r="I340" i="57"/>
  <c r="Y348" i="46"/>
  <c r="U337" i="56"/>
  <c r="AA337" i="56" s="1"/>
  <c r="H338" i="56"/>
  <c r="K338" i="56"/>
  <c r="A339" i="56"/>
  <c r="M338" i="56"/>
  <c r="Q338" i="56" s="1"/>
  <c r="X338" i="56"/>
  <c r="N338" i="56"/>
  <c r="G338" i="56"/>
  <c r="J338" i="56"/>
  <c r="V338" i="56"/>
  <c r="W338" i="56" s="1"/>
  <c r="Y338" i="56" s="1"/>
  <c r="Z338" i="56"/>
  <c r="E338" i="56" s="1"/>
  <c r="F338" i="56" s="1"/>
  <c r="R337" i="57"/>
  <c r="AR336" i="58"/>
  <c r="AU336" i="58" s="1"/>
  <c r="AW336" i="58" s="1"/>
  <c r="AS336" i="58"/>
  <c r="AP335" i="57"/>
  <c r="AW335" i="57" s="1"/>
  <c r="R337" i="55"/>
  <c r="AP335" i="47"/>
  <c r="AP336" i="58"/>
  <c r="AP346" i="46"/>
  <c r="N339" i="57" l="1"/>
  <c r="R339" i="57" s="1"/>
  <c r="G339" i="57"/>
  <c r="A340" i="57"/>
  <c r="H339" i="57"/>
  <c r="K339" i="57"/>
  <c r="X339" i="57"/>
  <c r="U338" i="57"/>
  <c r="AA338" i="57" s="1"/>
  <c r="M339" i="57"/>
  <c r="Z339" i="57"/>
  <c r="E339" i="57" s="1"/>
  <c r="F339" i="57" s="1"/>
  <c r="J339" i="57"/>
  <c r="V339" i="57"/>
  <c r="W339" i="57" s="1"/>
  <c r="Y339" i="57" s="1"/>
  <c r="Q339" i="58"/>
  <c r="AY337" i="56"/>
  <c r="B341" i="46"/>
  <c r="D340" i="46"/>
  <c r="AN337" i="55"/>
  <c r="Y349" i="46"/>
  <c r="M339" i="55"/>
  <c r="Q339" i="55" s="1"/>
  <c r="X339" i="55"/>
  <c r="G339" i="55"/>
  <c r="K339" i="55"/>
  <c r="A340" i="55"/>
  <c r="J339" i="55"/>
  <c r="N339" i="55"/>
  <c r="U338" i="55"/>
  <c r="AA338" i="55" s="1"/>
  <c r="H339" i="55"/>
  <c r="V339" i="55"/>
  <c r="W339" i="55" s="1"/>
  <c r="Y339" i="55" s="1"/>
  <c r="Z339" i="55"/>
  <c r="E339" i="55" s="1"/>
  <c r="A344" i="54"/>
  <c r="I343" i="54"/>
  <c r="J343" i="54" s="1"/>
  <c r="L343" i="54" s="1"/>
  <c r="K343" i="54"/>
  <c r="M343" i="54"/>
  <c r="E343" i="54" s="1"/>
  <c r="H342" i="54"/>
  <c r="N342" i="54" s="1"/>
  <c r="AM336" i="56"/>
  <c r="AP336" i="56" s="1"/>
  <c r="N340" i="47"/>
  <c r="Z340" i="47"/>
  <c r="E340" i="47" s="1"/>
  <c r="G340" i="47"/>
  <c r="M340" i="47"/>
  <c r="Q340" i="47" s="1"/>
  <c r="X340" i="47"/>
  <c r="H340" i="47"/>
  <c r="A341" i="47"/>
  <c r="J340" i="47"/>
  <c r="K340" i="47"/>
  <c r="U339" i="47"/>
  <c r="AA339" i="47" s="1"/>
  <c r="V340" i="47"/>
  <c r="W340" i="47" s="1"/>
  <c r="Y340" i="47" s="1"/>
  <c r="AM337" i="58"/>
  <c r="AP337" i="58" s="1"/>
  <c r="AM336" i="55"/>
  <c r="AU335" i="55"/>
  <c r="AT337" i="58"/>
  <c r="AM336" i="57"/>
  <c r="G339" i="56"/>
  <c r="U338" i="56"/>
  <c r="AA338" i="56" s="1"/>
  <c r="H339" i="56"/>
  <c r="J339" i="56"/>
  <c r="V339" i="56"/>
  <c r="W339" i="56" s="1"/>
  <c r="K339" i="56"/>
  <c r="A340" i="56"/>
  <c r="M339" i="56"/>
  <c r="X339" i="56"/>
  <c r="N339" i="56"/>
  <c r="Z339" i="56"/>
  <c r="E339" i="56" s="1"/>
  <c r="AJ338" i="47"/>
  <c r="AC338" i="47"/>
  <c r="AK338" i="47"/>
  <c r="AD338" i="47"/>
  <c r="AF338" i="47"/>
  <c r="AI338" i="47"/>
  <c r="AE338" i="47"/>
  <c r="AM338" i="47" s="1"/>
  <c r="AG338" i="47"/>
  <c r="AS338" i="47" s="1"/>
  <c r="AH338" i="47"/>
  <c r="D340" i="55"/>
  <c r="B341" i="55"/>
  <c r="S342" i="58"/>
  <c r="I343" i="58"/>
  <c r="Y339" i="58"/>
  <c r="F339" i="58" s="1"/>
  <c r="AE338" i="58"/>
  <c r="AM338" i="58" s="1"/>
  <c r="AF338" i="58"/>
  <c r="AG338" i="58"/>
  <c r="AH338" i="58"/>
  <c r="AN338" i="58" s="1"/>
  <c r="AI338" i="58"/>
  <c r="AD338" i="58"/>
  <c r="AC338" i="58"/>
  <c r="AJ338" i="58"/>
  <c r="AT338" i="58" s="1"/>
  <c r="AK338" i="58"/>
  <c r="Q338" i="57"/>
  <c r="F349" i="46"/>
  <c r="F342" i="54"/>
  <c r="P342" i="54" s="1"/>
  <c r="AW336" i="47"/>
  <c r="R339" i="47"/>
  <c r="AD348" i="46"/>
  <c r="AE348" i="46"/>
  <c r="AF348" i="46"/>
  <c r="AG348" i="46"/>
  <c r="AI348" i="46"/>
  <c r="AT348" i="46" s="1"/>
  <c r="AJ348" i="46"/>
  <c r="AK348" i="46"/>
  <c r="AH348" i="46"/>
  <c r="AC348" i="46"/>
  <c r="AR348" i="46" s="1"/>
  <c r="AC338" i="56"/>
  <c r="AR338" i="56" s="1"/>
  <c r="AK338" i="56"/>
  <c r="AD338" i="56"/>
  <c r="AM338" i="56" s="1"/>
  <c r="AF338" i="56"/>
  <c r="AS338" i="56" s="1"/>
  <c r="AG338" i="56"/>
  <c r="AH338" i="56"/>
  <c r="AJ338" i="56"/>
  <c r="AO338" i="56" s="1"/>
  <c r="AE338" i="56"/>
  <c r="AI338" i="56"/>
  <c r="AJ337" i="57"/>
  <c r="AC337" i="57"/>
  <c r="AD337" i="57"/>
  <c r="AE337" i="57"/>
  <c r="AH337" i="57"/>
  <c r="AN337" i="57" s="1"/>
  <c r="AI337" i="57"/>
  <c r="AK337" i="57"/>
  <c r="AF337" i="57"/>
  <c r="AG337" i="57"/>
  <c r="AN337" i="56"/>
  <c r="AP337" i="56" s="1"/>
  <c r="AW337" i="56" s="1"/>
  <c r="AT337" i="55"/>
  <c r="AY347" i="46"/>
  <c r="AM347" i="46"/>
  <c r="AP347" i="46" s="1"/>
  <c r="Q338" i="55"/>
  <c r="AU337" i="47"/>
  <c r="AS336" i="56"/>
  <c r="Y339" i="47"/>
  <c r="F339" i="47" s="1"/>
  <c r="AS337" i="58"/>
  <c r="AU337" i="58" s="1"/>
  <c r="AW337" i="58" s="1"/>
  <c r="AT336" i="55"/>
  <c r="AN336" i="57"/>
  <c r="I341" i="56"/>
  <c r="S340" i="56"/>
  <c r="AU337" i="55"/>
  <c r="Q349" i="46"/>
  <c r="F338" i="55"/>
  <c r="AY337" i="47"/>
  <c r="AO337" i="47"/>
  <c r="AW346" i="46"/>
  <c r="I342" i="55"/>
  <c r="S341" i="55"/>
  <c r="AU336" i="56"/>
  <c r="AW336" i="56" s="1"/>
  <c r="AO337" i="58"/>
  <c r="AY337" i="58"/>
  <c r="R339" i="58"/>
  <c r="AY337" i="55"/>
  <c r="U349" i="46"/>
  <c r="AA349" i="46" s="1"/>
  <c r="H350" i="46"/>
  <c r="J350" i="46"/>
  <c r="V350" i="46"/>
  <c r="W350" i="46" s="1"/>
  <c r="K350" i="46"/>
  <c r="A351" i="46"/>
  <c r="M350" i="46"/>
  <c r="X350" i="46"/>
  <c r="Z350" i="46"/>
  <c r="E350" i="46" s="1"/>
  <c r="N350" i="46"/>
  <c r="G350" i="46"/>
  <c r="AR347" i="46"/>
  <c r="AP335" i="55"/>
  <c r="AO336" i="55"/>
  <c r="AO336" i="57"/>
  <c r="AY336" i="57"/>
  <c r="U339" i="58"/>
  <c r="AA339" i="58" s="1"/>
  <c r="H340" i="58"/>
  <c r="J340" i="58"/>
  <c r="V340" i="58"/>
  <c r="W340" i="58" s="1"/>
  <c r="K340" i="58"/>
  <c r="A341" i="58"/>
  <c r="M340" i="58"/>
  <c r="X340" i="58"/>
  <c r="G340" i="58"/>
  <c r="N340" i="58"/>
  <c r="R340" i="58" s="1"/>
  <c r="Z340" i="58"/>
  <c r="E340" i="58" s="1"/>
  <c r="AU336" i="57"/>
  <c r="R338" i="56"/>
  <c r="S340" i="57"/>
  <c r="I341" i="57"/>
  <c r="I343" i="47"/>
  <c r="S342" i="47"/>
  <c r="AO337" i="55"/>
  <c r="AP337" i="55" s="1"/>
  <c r="Y338" i="57"/>
  <c r="F338" i="57" s="1"/>
  <c r="AT347" i="46"/>
  <c r="R338" i="55"/>
  <c r="AN337" i="47"/>
  <c r="AP337" i="47" s="1"/>
  <c r="B341" i="54"/>
  <c r="D340" i="54"/>
  <c r="D343" i="56"/>
  <c r="B344" i="56"/>
  <c r="AY336" i="56"/>
  <c r="Q339" i="47"/>
  <c r="AS336" i="55"/>
  <c r="AU336" i="55" s="1"/>
  <c r="AT336" i="57"/>
  <c r="AI338" i="57" l="1"/>
  <c r="AG338" i="57"/>
  <c r="AH338" i="57"/>
  <c r="AJ338" i="57"/>
  <c r="AD338" i="57"/>
  <c r="AR338" i="57" s="1"/>
  <c r="AE338" i="57"/>
  <c r="AF338" i="57"/>
  <c r="AK338" i="57"/>
  <c r="AC338" i="57"/>
  <c r="AI339" i="47"/>
  <c r="AJ339" i="47"/>
  <c r="AC339" i="47"/>
  <c r="AK339" i="47"/>
  <c r="AE339" i="47"/>
  <c r="AM339" i="47" s="1"/>
  <c r="AH339" i="47"/>
  <c r="AF339" i="47"/>
  <c r="AG339" i="47"/>
  <c r="AS339" i="47" s="1"/>
  <c r="AD339" i="47"/>
  <c r="AD339" i="58"/>
  <c r="AE339" i="58"/>
  <c r="AM339" i="58" s="1"/>
  <c r="AF339" i="58"/>
  <c r="AG339" i="58"/>
  <c r="AS339" i="58" s="1"/>
  <c r="AH339" i="58"/>
  <c r="AC339" i="58"/>
  <c r="AK339" i="58"/>
  <c r="AJ339" i="58"/>
  <c r="AT339" i="58" s="1"/>
  <c r="AI339" i="58"/>
  <c r="B345" i="56"/>
  <c r="D344" i="56"/>
  <c r="R350" i="46"/>
  <c r="AW337" i="47"/>
  <c r="AY337" i="57"/>
  <c r="AO337" i="57"/>
  <c r="AM348" i="46"/>
  <c r="AY338" i="58"/>
  <c r="AO338" i="58"/>
  <c r="AP338" i="58" s="1"/>
  <c r="R339" i="56"/>
  <c r="AP336" i="55"/>
  <c r="AW336" i="55" s="1"/>
  <c r="Q339" i="57"/>
  <c r="B342" i="54"/>
  <c r="D341" i="54"/>
  <c r="S341" i="57"/>
  <c r="I342" i="57"/>
  <c r="AY348" i="46"/>
  <c r="S343" i="58"/>
  <c r="I344" i="58"/>
  <c r="Q339" i="56"/>
  <c r="AP336" i="57"/>
  <c r="H343" i="54"/>
  <c r="N343" i="54" s="1"/>
  <c r="M344" i="54"/>
  <c r="E344" i="54" s="1"/>
  <c r="A345" i="54"/>
  <c r="K344" i="54"/>
  <c r="I344" i="54"/>
  <c r="J344" i="54" s="1"/>
  <c r="B342" i="46"/>
  <c r="D341" i="46"/>
  <c r="I344" i="47"/>
  <c r="S343" i="47"/>
  <c r="Q340" i="58"/>
  <c r="G341" i="58"/>
  <c r="U340" i="58"/>
  <c r="AA340" i="58" s="1"/>
  <c r="H341" i="58"/>
  <c r="J341" i="58"/>
  <c r="V341" i="58"/>
  <c r="W341" i="58" s="1"/>
  <c r="K341" i="58"/>
  <c r="A342" i="58"/>
  <c r="Z341" i="58"/>
  <c r="E341" i="58" s="1"/>
  <c r="X341" i="58"/>
  <c r="N341" i="58"/>
  <c r="M341" i="58"/>
  <c r="Q341" i="58" s="1"/>
  <c r="Q350" i="46"/>
  <c r="AM337" i="57"/>
  <c r="AN338" i="56"/>
  <c r="AO348" i="46"/>
  <c r="AR338" i="58"/>
  <c r="AR338" i="47"/>
  <c r="G340" i="56"/>
  <c r="J340" i="56"/>
  <c r="V340" i="56"/>
  <c r="W340" i="56" s="1"/>
  <c r="K340" i="56"/>
  <c r="A341" i="56"/>
  <c r="N340" i="56"/>
  <c r="R340" i="56" s="1"/>
  <c r="U339" i="56"/>
  <c r="AA339" i="56" s="1"/>
  <c r="H340" i="56"/>
  <c r="M340" i="56"/>
  <c r="X340" i="56"/>
  <c r="Z340" i="56"/>
  <c r="E340" i="56" s="1"/>
  <c r="F340" i="47"/>
  <c r="F339" i="55"/>
  <c r="I342" i="56"/>
  <c r="S341" i="56"/>
  <c r="K340" i="55"/>
  <c r="A341" i="55"/>
  <c r="J340" i="55"/>
  <c r="V340" i="55"/>
  <c r="W340" i="55" s="1"/>
  <c r="G340" i="55"/>
  <c r="X340" i="55"/>
  <c r="H340" i="55"/>
  <c r="M340" i="55"/>
  <c r="Q340" i="55" s="1"/>
  <c r="N340" i="55"/>
  <c r="U339" i="55"/>
  <c r="AA339" i="55" s="1"/>
  <c r="Z340" i="55"/>
  <c r="E340" i="55" s="1"/>
  <c r="U350" i="46"/>
  <c r="AA350" i="46" s="1"/>
  <c r="H351" i="46"/>
  <c r="J351" i="46"/>
  <c r="V351" i="46"/>
  <c r="W351" i="46" s="1"/>
  <c r="K351" i="46"/>
  <c r="A352" i="46"/>
  <c r="M351" i="46"/>
  <c r="X351" i="46"/>
  <c r="Z351" i="46"/>
  <c r="E351" i="46" s="1"/>
  <c r="N351" i="46"/>
  <c r="G351" i="46"/>
  <c r="AR337" i="57"/>
  <c r="D341" i="55"/>
  <c r="B342" i="55"/>
  <c r="AO338" i="47"/>
  <c r="AY338" i="47"/>
  <c r="R340" i="47"/>
  <c r="AW336" i="57"/>
  <c r="AH338" i="55"/>
  <c r="AC338" i="55"/>
  <c r="AK338" i="55"/>
  <c r="AY338" i="55" s="1"/>
  <c r="AG338" i="55"/>
  <c r="AD338" i="55"/>
  <c r="AE338" i="55"/>
  <c r="AF338" i="55"/>
  <c r="AS338" i="55" s="1"/>
  <c r="AI338" i="55"/>
  <c r="AJ338" i="55"/>
  <c r="AP338" i="56"/>
  <c r="AN348" i="46"/>
  <c r="AD349" i="46"/>
  <c r="AE349" i="46"/>
  <c r="AF349" i="46"/>
  <c r="AS349" i="46" s="1"/>
  <c r="AG349" i="46"/>
  <c r="AI349" i="46"/>
  <c r="AK349" i="46"/>
  <c r="AJ349" i="46"/>
  <c r="AH349" i="46"/>
  <c r="AC349" i="46"/>
  <c r="AR349" i="46" s="1"/>
  <c r="Y339" i="56"/>
  <c r="M340" i="57"/>
  <c r="Q340" i="57" s="1"/>
  <c r="X340" i="57"/>
  <c r="J340" i="57"/>
  <c r="K340" i="57"/>
  <c r="U339" i="57"/>
  <c r="AA339" i="57" s="1"/>
  <c r="N340" i="57"/>
  <c r="R340" i="57" s="1"/>
  <c r="Z340" i="57"/>
  <c r="E340" i="57" s="1"/>
  <c r="G340" i="57"/>
  <c r="A341" i="57"/>
  <c r="H340" i="57"/>
  <c r="V340" i="57"/>
  <c r="W340" i="57" s="1"/>
  <c r="S342" i="55"/>
  <c r="I343" i="55"/>
  <c r="Y340" i="58"/>
  <c r="F340" i="58" s="1"/>
  <c r="AU347" i="46"/>
  <c r="AW347" i="46" s="1"/>
  <c r="Y350" i="46"/>
  <c r="F350" i="46" s="1"/>
  <c r="AS337" i="57"/>
  <c r="AT337" i="57"/>
  <c r="AY338" i="56"/>
  <c r="AS348" i="46"/>
  <c r="AU348" i="46" s="1"/>
  <c r="AS338" i="58"/>
  <c r="AN338" i="47"/>
  <c r="AP338" i="47" s="1"/>
  <c r="AT338" i="47"/>
  <c r="AW335" i="55"/>
  <c r="M341" i="47"/>
  <c r="X341" i="47"/>
  <c r="N341" i="47"/>
  <c r="U340" i="47"/>
  <c r="AA340" i="47" s="1"/>
  <c r="H341" i="47"/>
  <c r="K341" i="47"/>
  <c r="A342" i="47"/>
  <c r="V341" i="47"/>
  <c r="W341" i="47" s="1"/>
  <c r="Y341" i="47" s="1"/>
  <c r="Z341" i="47"/>
  <c r="E341" i="47" s="1"/>
  <c r="G341" i="47"/>
  <c r="J341" i="47"/>
  <c r="AW337" i="55"/>
  <c r="AT338" i="56"/>
  <c r="AU338" i="56" s="1"/>
  <c r="AW338" i="56" s="1"/>
  <c r="F339" i="56"/>
  <c r="F343" i="54"/>
  <c r="P343" i="54" s="1"/>
  <c r="R339" i="55"/>
  <c r="AH339" i="57"/>
  <c r="AC339" i="57"/>
  <c r="AD339" i="57"/>
  <c r="AE339" i="57"/>
  <c r="AM339" i="57" s="1"/>
  <c r="AI339" i="57"/>
  <c r="AJ339" i="57"/>
  <c r="AT339" i="57" s="1"/>
  <c r="AK339" i="57"/>
  <c r="AF339" i="57"/>
  <c r="AG339" i="57"/>
  <c r="AD350" i="46" l="1"/>
  <c r="AM350" i="46" s="1"/>
  <c r="AE350" i="46"/>
  <c r="AF350" i="46"/>
  <c r="AG350" i="46"/>
  <c r="AN350" i="46" s="1"/>
  <c r="AI350" i="46"/>
  <c r="AC350" i="46"/>
  <c r="AR350" i="46" s="1"/>
  <c r="AK350" i="46"/>
  <c r="AH350" i="46"/>
  <c r="AJ350" i="46"/>
  <c r="AO350" i="46" s="1"/>
  <c r="AC340" i="58"/>
  <c r="AK340" i="58"/>
  <c r="AD340" i="58"/>
  <c r="AE340" i="58"/>
  <c r="AM340" i="58" s="1"/>
  <c r="AF340" i="58"/>
  <c r="AG340" i="58"/>
  <c r="AJ340" i="58"/>
  <c r="AH340" i="58"/>
  <c r="AN340" i="58" s="1"/>
  <c r="AI340" i="58"/>
  <c r="K342" i="47"/>
  <c r="A343" i="47"/>
  <c r="G342" i="47"/>
  <c r="J342" i="47"/>
  <c r="V342" i="47"/>
  <c r="W342" i="47" s="1"/>
  <c r="X342" i="47"/>
  <c r="H342" i="47"/>
  <c r="M342" i="47"/>
  <c r="N342" i="47"/>
  <c r="U341" i="47"/>
  <c r="AA341" i="47" s="1"/>
  <c r="Z342" i="47"/>
  <c r="E342" i="47" s="1"/>
  <c r="AM338" i="55"/>
  <c r="AM349" i="46"/>
  <c r="AN338" i="55"/>
  <c r="D342" i="55"/>
  <c r="B343" i="55"/>
  <c r="U351" i="46"/>
  <c r="AA351" i="46" s="1"/>
  <c r="H352" i="46"/>
  <c r="J352" i="46"/>
  <c r="V352" i="46"/>
  <c r="W352" i="46" s="1"/>
  <c r="K352" i="46"/>
  <c r="A353" i="46"/>
  <c r="M352" i="46"/>
  <c r="Q352" i="46" s="1"/>
  <c r="X352" i="46"/>
  <c r="Z352" i="46"/>
  <c r="E352" i="46" s="1"/>
  <c r="G352" i="46"/>
  <c r="N352" i="46"/>
  <c r="R340" i="55"/>
  <c r="AU338" i="47"/>
  <c r="AW338" i="47" s="1"/>
  <c r="M345" i="54"/>
  <c r="E345" i="54" s="1"/>
  <c r="I345" i="54"/>
  <c r="J345" i="54" s="1"/>
  <c r="K345" i="54"/>
  <c r="A346" i="54"/>
  <c r="H344" i="54"/>
  <c r="N344" i="54" s="1"/>
  <c r="I343" i="57"/>
  <c r="S342" i="57"/>
  <c r="AN339" i="58"/>
  <c r="AP339" i="58" s="1"/>
  <c r="AN339" i="47"/>
  <c r="AO338" i="57"/>
  <c r="AY338" i="57"/>
  <c r="AU338" i="58"/>
  <c r="AW338" i="58" s="1"/>
  <c r="AR339" i="57"/>
  <c r="S343" i="55"/>
  <c r="I344" i="55"/>
  <c r="AO349" i="46"/>
  <c r="AR338" i="55"/>
  <c r="AU337" i="57"/>
  <c r="AW337" i="57" s="1"/>
  <c r="Y351" i="46"/>
  <c r="S342" i="56"/>
  <c r="I343" i="56"/>
  <c r="Z342" i="58"/>
  <c r="E342" i="58" s="1"/>
  <c r="G342" i="58"/>
  <c r="U341" i="58"/>
  <c r="AA341" i="58" s="1"/>
  <c r="H342" i="58"/>
  <c r="J342" i="58"/>
  <c r="V342" i="58"/>
  <c r="W342" i="58" s="1"/>
  <c r="N342" i="58"/>
  <c r="K342" i="58"/>
  <c r="A343" i="58"/>
  <c r="M342" i="58"/>
  <c r="X342" i="58"/>
  <c r="B346" i="56"/>
  <c r="D345" i="56"/>
  <c r="AY339" i="47"/>
  <c r="AO339" i="47"/>
  <c r="AP339" i="47" s="1"/>
  <c r="AM338" i="57"/>
  <c r="R341" i="47"/>
  <c r="AY349" i="46"/>
  <c r="AO338" i="55"/>
  <c r="AG339" i="55"/>
  <c r="AN339" i="55" s="1"/>
  <c r="AJ339" i="55"/>
  <c r="AF339" i="55"/>
  <c r="AC339" i="55"/>
  <c r="AD339" i="55"/>
  <c r="AM339" i="55" s="1"/>
  <c r="AE339" i="55"/>
  <c r="AH339" i="55"/>
  <c r="AI339" i="55"/>
  <c r="AT339" i="55" s="1"/>
  <c r="AK339" i="55"/>
  <c r="AY339" i="55" s="1"/>
  <c r="N341" i="56"/>
  <c r="U340" i="56"/>
  <c r="AA340" i="56" s="1"/>
  <c r="J341" i="56"/>
  <c r="V341" i="56"/>
  <c r="W341" i="56" s="1"/>
  <c r="Y341" i="56" s="1"/>
  <c r="M341" i="56"/>
  <c r="X341" i="56"/>
  <c r="K341" i="56"/>
  <c r="A342" i="56"/>
  <c r="H341" i="56"/>
  <c r="G341" i="56"/>
  <c r="Z341" i="56"/>
  <c r="E341" i="56" s="1"/>
  <c r="S344" i="47"/>
  <c r="I345" i="47"/>
  <c r="D342" i="54"/>
  <c r="B343" i="54"/>
  <c r="AP348" i="46"/>
  <c r="AW348" i="46" s="1"/>
  <c r="AS339" i="57"/>
  <c r="AN339" i="57"/>
  <c r="AP339" i="57" s="1"/>
  <c r="Y340" i="57"/>
  <c r="F340" i="57" s="1"/>
  <c r="AT349" i="46"/>
  <c r="AU349" i="46" s="1"/>
  <c r="AT338" i="55"/>
  <c r="R351" i="46"/>
  <c r="AH340" i="47"/>
  <c r="AI340" i="47"/>
  <c r="AD340" i="47"/>
  <c r="AG340" i="47"/>
  <c r="AS340" i="47" s="1"/>
  <c r="AF340" i="47"/>
  <c r="AJ340" i="47"/>
  <c r="AT340" i="47" s="1"/>
  <c r="AK340" i="47"/>
  <c r="AC340" i="47"/>
  <c r="AE340" i="47"/>
  <c r="AP337" i="57"/>
  <c r="Y341" i="58"/>
  <c r="F341" i="58" s="1"/>
  <c r="AR339" i="58"/>
  <c r="AU339" i="58" s="1"/>
  <c r="AT339" i="47"/>
  <c r="AT338" i="57"/>
  <c r="F341" i="47"/>
  <c r="Q341" i="47"/>
  <c r="AN349" i="46"/>
  <c r="F351" i="46"/>
  <c r="Y340" i="55"/>
  <c r="F340" i="56"/>
  <c r="Y340" i="56"/>
  <c r="B343" i="46"/>
  <c r="D342" i="46"/>
  <c r="S344" i="58"/>
  <c r="I345" i="58"/>
  <c r="AR339" i="47"/>
  <c r="AU339" i="47" s="1"/>
  <c r="AN338" i="57"/>
  <c r="F340" i="55"/>
  <c r="L344" i="54"/>
  <c r="F344" i="54" s="1"/>
  <c r="P344" i="54" s="1"/>
  <c r="AY339" i="58"/>
  <c r="AO339" i="58"/>
  <c r="AS338" i="57"/>
  <c r="AU338" i="57" s="1"/>
  <c r="AY339" i="57"/>
  <c r="AO339" i="57"/>
  <c r="K341" i="57"/>
  <c r="A342" i="57"/>
  <c r="G341" i="57"/>
  <c r="H341" i="57"/>
  <c r="M341" i="57"/>
  <c r="Q341" i="57" s="1"/>
  <c r="U340" i="57"/>
  <c r="AA340" i="57" s="1"/>
  <c r="N341" i="57"/>
  <c r="Z341" i="57"/>
  <c r="E341" i="57" s="1"/>
  <c r="V341" i="57"/>
  <c r="W341" i="57" s="1"/>
  <c r="X341" i="57"/>
  <c r="J341" i="57"/>
  <c r="AJ339" i="56"/>
  <c r="AC339" i="56"/>
  <c r="AR339" i="56" s="1"/>
  <c r="AK339" i="56"/>
  <c r="AY339" i="56" s="1"/>
  <c r="AE339" i="56"/>
  <c r="AF339" i="56"/>
  <c r="AG339" i="56"/>
  <c r="AN339" i="56" s="1"/>
  <c r="AI339" i="56"/>
  <c r="AT339" i="56" s="1"/>
  <c r="AD339" i="56"/>
  <c r="AM339" i="56" s="1"/>
  <c r="AH339" i="56"/>
  <c r="Q351" i="46"/>
  <c r="J341" i="55"/>
  <c r="V341" i="55"/>
  <c r="W341" i="55" s="1"/>
  <c r="N341" i="55"/>
  <c r="A342" i="55"/>
  <c r="G341" i="55"/>
  <c r="X341" i="55"/>
  <c r="H341" i="55"/>
  <c r="K341" i="55"/>
  <c r="U340" i="55"/>
  <c r="AA340" i="55" s="1"/>
  <c r="M341" i="55"/>
  <c r="Z341" i="55"/>
  <c r="E341" i="55" s="1"/>
  <c r="Q340" i="56"/>
  <c r="R341" i="58"/>
  <c r="AJ341" i="58" l="1"/>
  <c r="AC341" i="58"/>
  <c r="AK341" i="58"/>
  <c r="AD341" i="58"/>
  <c r="AE341" i="58"/>
  <c r="AM341" i="58" s="1"/>
  <c r="AF341" i="58"/>
  <c r="AI341" i="58"/>
  <c r="AG341" i="58"/>
  <c r="AS341" i="58" s="1"/>
  <c r="AH341" i="58"/>
  <c r="AN341" i="58" s="1"/>
  <c r="AG340" i="57"/>
  <c r="AS340" i="57" s="1"/>
  <c r="AH340" i="57"/>
  <c r="AN340" i="57" s="1"/>
  <c r="AI340" i="57"/>
  <c r="AJ340" i="57"/>
  <c r="AT340" i="57" s="1"/>
  <c r="AD340" i="57"/>
  <c r="AE340" i="57"/>
  <c r="AM340" i="57" s="1"/>
  <c r="AF340" i="57"/>
  <c r="AC340" i="57"/>
  <c r="AK340" i="57"/>
  <c r="M342" i="55"/>
  <c r="X342" i="55"/>
  <c r="U341" i="55"/>
  <c r="AA341" i="55" s="1"/>
  <c r="H342" i="55"/>
  <c r="V342" i="55"/>
  <c r="W342" i="55" s="1"/>
  <c r="A343" i="55"/>
  <c r="G342" i="55"/>
  <c r="J342" i="55"/>
  <c r="K342" i="55"/>
  <c r="N342" i="55"/>
  <c r="Z342" i="55"/>
  <c r="E342" i="55" s="1"/>
  <c r="Y341" i="57"/>
  <c r="AR340" i="47"/>
  <c r="AU340" i="47" s="1"/>
  <c r="R341" i="55"/>
  <c r="Q341" i="55"/>
  <c r="Y341" i="55"/>
  <c r="R341" i="57"/>
  <c r="I346" i="58"/>
  <c r="S345" i="58"/>
  <c r="AM340" i="47"/>
  <c r="AP340" i="47" s="1"/>
  <c r="AN340" i="47"/>
  <c r="R341" i="56"/>
  <c r="AO339" i="55"/>
  <c r="Y342" i="58"/>
  <c r="AP338" i="55"/>
  <c r="AS340" i="58"/>
  <c r="AY350" i="46"/>
  <c r="AG341" i="47"/>
  <c r="AC341" i="47"/>
  <c r="AK341" i="47"/>
  <c r="AF341" i="47"/>
  <c r="AE341" i="47"/>
  <c r="AH341" i="47"/>
  <c r="AN341" i="47" s="1"/>
  <c r="AJ341" i="47"/>
  <c r="AD341" i="47"/>
  <c r="AR341" i="47" s="1"/>
  <c r="AI341" i="47"/>
  <c r="AO340" i="47"/>
  <c r="AY340" i="47"/>
  <c r="B344" i="54"/>
  <c r="D343" i="54"/>
  <c r="D346" i="56"/>
  <c r="B347" i="56"/>
  <c r="AU338" i="55"/>
  <c r="AW338" i="55" s="1"/>
  <c r="D343" i="55"/>
  <c r="B344" i="55"/>
  <c r="J343" i="47"/>
  <c r="V343" i="47"/>
  <c r="W343" i="47" s="1"/>
  <c r="Y343" i="47" s="1"/>
  <c r="Z343" i="47"/>
  <c r="E343" i="47" s="1"/>
  <c r="U342" i="47"/>
  <c r="AA342" i="47" s="1"/>
  <c r="A344" i="47"/>
  <c r="H343" i="47"/>
  <c r="K343" i="47"/>
  <c r="X343" i="47"/>
  <c r="G343" i="47"/>
  <c r="M343" i="47"/>
  <c r="N343" i="47"/>
  <c r="AT350" i="46"/>
  <c r="AO339" i="56"/>
  <c r="AP339" i="56" s="1"/>
  <c r="B344" i="46"/>
  <c r="D343" i="46"/>
  <c r="L345" i="54"/>
  <c r="F345" i="54" s="1"/>
  <c r="P345" i="54" s="1"/>
  <c r="R342" i="47"/>
  <c r="AR340" i="58"/>
  <c r="S345" i="47"/>
  <c r="I346" i="47"/>
  <c r="Q341" i="56"/>
  <c r="Q342" i="58"/>
  <c r="I345" i="55"/>
  <c r="S344" i="55"/>
  <c r="U352" i="46"/>
  <c r="AA352" i="46" s="1"/>
  <c r="H353" i="46"/>
  <c r="J353" i="46"/>
  <c r="V353" i="46"/>
  <c r="W353" i="46" s="1"/>
  <c r="Y353" i="46" s="1"/>
  <c r="K353" i="46"/>
  <c r="A354" i="46"/>
  <c r="M353" i="46"/>
  <c r="Q353" i="46" s="1"/>
  <c r="X353" i="46"/>
  <c r="Z353" i="46"/>
  <c r="E353" i="46" s="1"/>
  <c r="G353" i="46"/>
  <c r="N353" i="46"/>
  <c r="R353" i="46" s="1"/>
  <c r="Q342" i="47"/>
  <c r="AY340" i="58"/>
  <c r="AO340" i="58"/>
  <c r="AP340" i="58" s="1"/>
  <c r="AS350" i="46"/>
  <c r="AU350" i="46" s="1"/>
  <c r="AW350" i="46" s="1"/>
  <c r="M342" i="56"/>
  <c r="X342" i="56"/>
  <c r="N342" i="56"/>
  <c r="R342" i="56" s="1"/>
  <c r="U341" i="56"/>
  <c r="AA341" i="56" s="1"/>
  <c r="H342" i="56"/>
  <c r="K342" i="56"/>
  <c r="A343" i="56"/>
  <c r="J342" i="56"/>
  <c r="V342" i="56"/>
  <c r="W342" i="56" s="1"/>
  <c r="Y342" i="56" s="1"/>
  <c r="G342" i="56"/>
  <c r="Z342" i="56"/>
  <c r="E342" i="56" s="1"/>
  <c r="F342" i="56" s="1"/>
  <c r="AF340" i="55"/>
  <c r="AS340" i="55" s="1"/>
  <c r="AI340" i="55"/>
  <c r="AE340" i="55"/>
  <c r="AK340" i="55"/>
  <c r="AC340" i="55"/>
  <c r="AR340" i="55" s="1"/>
  <c r="AD340" i="55"/>
  <c r="AM340" i="55" s="1"/>
  <c r="AG340" i="55"/>
  <c r="AH340" i="55"/>
  <c r="AJ340" i="55"/>
  <c r="AO340" i="55" s="1"/>
  <c r="AI340" i="56"/>
  <c r="AT340" i="56" s="1"/>
  <c r="AJ340" i="56"/>
  <c r="AD340" i="56"/>
  <c r="AE340" i="56"/>
  <c r="AF340" i="56"/>
  <c r="AH340" i="56"/>
  <c r="AG340" i="56"/>
  <c r="AN340" i="56" s="1"/>
  <c r="AK340" i="56"/>
  <c r="AC340" i="56"/>
  <c r="AR340" i="56" s="1"/>
  <c r="AW339" i="58"/>
  <c r="AP339" i="55"/>
  <c r="N343" i="58"/>
  <c r="R343" i="58" s="1"/>
  <c r="Z343" i="58"/>
  <c r="E343" i="58" s="1"/>
  <c r="G343" i="58"/>
  <c r="U342" i="58"/>
  <c r="AA342" i="58" s="1"/>
  <c r="H343" i="58"/>
  <c r="M343" i="58"/>
  <c r="Q343" i="58" s="1"/>
  <c r="X343" i="58"/>
  <c r="J343" i="58"/>
  <c r="K343" i="58"/>
  <c r="A344" i="58"/>
  <c r="V343" i="58"/>
  <c r="W343" i="58" s="1"/>
  <c r="F342" i="58"/>
  <c r="AP349" i="46"/>
  <c r="AW349" i="46" s="1"/>
  <c r="H345" i="54"/>
  <c r="N345" i="54" s="1"/>
  <c r="M346" i="54"/>
  <c r="E346" i="54" s="1"/>
  <c r="A347" i="54"/>
  <c r="K346" i="54"/>
  <c r="I346" i="54"/>
  <c r="J346" i="54" s="1"/>
  <c r="F341" i="56"/>
  <c r="AR339" i="55"/>
  <c r="AU339" i="55" s="1"/>
  <c r="AW339" i="55" s="1"/>
  <c r="AP338" i="57"/>
  <c r="AW338" i="57" s="1"/>
  <c r="S343" i="56"/>
  <c r="I344" i="56"/>
  <c r="AU339" i="57"/>
  <c r="AW339" i="57" s="1"/>
  <c r="Y352" i="46"/>
  <c r="F352" i="46" s="1"/>
  <c r="AP350" i="46"/>
  <c r="J342" i="57"/>
  <c r="V342" i="57"/>
  <c r="W342" i="57" s="1"/>
  <c r="Y342" i="57" s="1"/>
  <c r="K342" i="57"/>
  <c r="X342" i="57"/>
  <c r="M342" i="57"/>
  <c r="Q342" i="57" s="1"/>
  <c r="U341" i="57"/>
  <c r="AA341" i="57" s="1"/>
  <c r="N342" i="57"/>
  <c r="R342" i="57" s="1"/>
  <c r="Z342" i="57"/>
  <c r="E342" i="57" s="1"/>
  <c r="F342" i="57" s="1"/>
  <c r="G342" i="57"/>
  <c r="H342" i="57"/>
  <c r="A343" i="57"/>
  <c r="F341" i="55"/>
  <c r="AS339" i="56"/>
  <c r="AU339" i="56" s="1"/>
  <c r="AW339" i="56" s="1"/>
  <c r="F341" i="57"/>
  <c r="AW339" i="47"/>
  <c r="AD351" i="46"/>
  <c r="AM351" i="46" s="1"/>
  <c r="AE351" i="46"/>
  <c r="AF351" i="46"/>
  <c r="AG351" i="46"/>
  <c r="AN351" i="46" s="1"/>
  <c r="AI351" i="46"/>
  <c r="AC351" i="46"/>
  <c r="AH351" i="46"/>
  <c r="AJ351" i="46"/>
  <c r="AO351" i="46" s="1"/>
  <c r="AK351" i="46"/>
  <c r="AY351" i="46" s="1"/>
  <c r="AS339" i="55"/>
  <c r="R342" i="58"/>
  <c r="S343" i="57"/>
  <c r="I344" i="57"/>
  <c r="R352" i="46"/>
  <c r="Y342" i="47"/>
  <c r="F342" i="47" s="1"/>
  <c r="AT340" i="58"/>
  <c r="AD352" i="46" l="1"/>
  <c r="AM352" i="46" s="1"/>
  <c r="AE352" i="46"/>
  <c r="AF352" i="46"/>
  <c r="AS352" i="46" s="1"/>
  <c r="AG352" i="46"/>
  <c r="AI352" i="46"/>
  <c r="AT352" i="46" s="1"/>
  <c r="AC352" i="46"/>
  <c r="AH352" i="46"/>
  <c r="AJ352" i="46"/>
  <c r="AK352" i="46"/>
  <c r="AF342" i="47"/>
  <c r="AJ342" i="47"/>
  <c r="AT342" i="47" s="1"/>
  <c r="AE342" i="47"/>
  <c r="AI342" i="47"/>
  <c r="AK342" i="47"/>
  <c r="AC342" i="47"/>
  <c r="AD342" i="47"/>
  <c r="AG342" i="47"/>
  <c r="AS342" i="47" s="1"/>
  <c r="AH342" i="47"/>
  <c r="AP351" i="46"/>
  <c r="AE342" i="57"/>
  <c r="AH342" i="57"/>
  <c r="AN342" i="57" s="1"/>
  <c r="AI342" i="57"/>
  <c r="AJ342" i="57"/>
  <c r="AT342" i="57" s="1"/>
  <c r="AD342" i="57"/>
  <c r="AF342" i="57"/>
  <c r="AG342" i="57"/>
  <c r="AC342" i="57"/>
  <c r="AK342" i="57"/>
  <c r="L346" i="54"/>
  <c r="M344" i="58"/>
  <c r="X344" i="58"/>
  <c r="N344" i="58"/>
  <c r="Z344" i="58"/>
  <c r="E344" i="58" s="1"/>
  <c r="G344" i="58"/>
  <c r="U343" i="58"/>
  <c r="AA343" i="58" s="1"/>
  <c r="H344" i="58"/>
  <c r="K344" i="58"/>
  <c r="A345" i="58"/>
  <c r="J344" i="58"/>
  <c r="V344" i="58"/>
  <c r="W344" i="58" s="1"/>
  <c r="AS340" i="56"/>
  <c r="Q342" i="56"/>
  <c r="AS341" i="47"/>
  <c r="AF341" i="57"/>
  <c r="AC341" i="57"/>
  <c r="AD341" i="57"/>
  <c r="AR341" i="57" s="1"/>
  <c r="AE341" i="57"/>
  <c r="AI341" i="57"/>
  <c r="AJ341" i="57"/>
  <c r="AT341" i="57" s="1"/>
  <c r="AK341" i="57"/>
  <c r="AG341" i="57"/>
  <c r="AH341" i="57"/>
  <c r="AN341" i="57" s="1"/>
  <c r="A348" i="54"/>
  <c r="I347" i="54"/>
  <c r="J347" i="54" s="1"/>
  <c r="H346" i="54"/>
  <c r="N346" i="54" s="1"/>
  <c r="K347" i="54"/>
  <c r="M347" i="54"/>
  <c r="E347" i="54" s="1"/>
  <c r="AM340" i="56"/>
  <c r="AY340" i="55"/>
  <c r="K343" i="56"/>
  <c r="A344" i="56"/>
  <c r="M343" i="56"/>
  <c r="Q343" i="56" s="1"/>
  <c r="X343" i="56"/>
  <c r="G343" i="56"/>
  <c r="U342" i="56"/>
  <c r="AA342" i="56" s="1"/>
  <c r="H343" i="56"/>
  <c r="J343" i="56"/>
  <c r="V343" i="56"/>
  <c r="W343" i="56" s="1"/>
  <c r="Y343" i="56" s="1"/>
  <c r="N343" i="56"/>
  <c r="Z343" i="56"/>
  <c r="E343" i="56" s="1"/>
  <c r="U353" i="46"/>
  <c r="AA353" i="46" s="1"/>
  <c r="H354" i="46"/>
  <c r="J354" i="46"/>
  <c r="V354" i="46"/>
  <c r="W354" i="46" s="1"/>
  <c r="K354" i="46"/>
  <c r="A355" i="46"/>
  <c r="M354" i="46"/>
  <c r="Q354" i="46" s="1"/>
  <c r="X354" i="46"/>
  <c r="Z354" i="46"/>
  <c r="E354" i="46" s="1"/>
  <c r="G354" i="46"/>
  <c r="N354" i="46"/>
  <c r="R354" i="46" s="1"/>
  <c r="I346" i="55"/>
  <c r="S345" i="55"/>
  <c r="N344" i="47"/>
  <c r="R344" i="47" s="1"/>
  <c r="U343" i="47"/>
  <c r="AA343" i="47" s="1"/>
  <c r="H344" i="47"/>
  <c r="M344" i="47"/>
  <c r="G344" i="47"/>
  <c r="X344" i="47"/>
  <c r="K344" i="47"/>
  <c r="V344" i="47"/>
  <c r="W344" i="47" s="1"/>
  <c r="Z344" i="47"/>
  <c r="E344" i="47" s="1"/>
  <c r="A345" i="47"/>
  <c r="J344" i="47"/>
  <c r="D347" i="56"/>
  <c r="B348" i="56"/>
  <c r="AT341" i="47"/>
  <c r="I347" i="58"/>
  <c r="S346" i="58"/>
  <c r="R342" i="55"/>
  <c r="AR340" i="57"/>
  <c r="AU340" i="57" s="1"/>
  <c r="AU341" i="47"/>
  <c r="AR351" i="46"/>
  <c r="I345" i="56"/>
  <c r="S344" i="56"/>
  <c r="F346" i="54"/>
  <c r="P346" i="54" s="1"/>
  <c r="AO340" i="56"/>
  <c r="AU340" i="58"/>
  <c r="AW340" i="58" s="1"/>
  <c r="Q342" i="55"/>
  <c r="S344" i="57"/>
  <c r="I345" i="57"/>
  <c r="AT351" i="46"/>
  <c r="AE341" i="55"/>
  <c r="AH341" i="55"/>
  <c r="AD341" i="55"/>
  <c r="AM341" i="55" s="1"/>
  <c r="AI341" i="55"/>
  <c r="AT341" i="55" s="1"/>
  <c r="AJ341" i="55"/>
  <c r="AK341" i="55"/>
  <c r="AC341" i="55"/>
  <c r="AF341" i="55"/>
  <c r="AS341" i="55" s="1"/>
  <c r="AG341" i="55"/>
  <c r="AU340" i="56"/>
  <c r="AT340" i="55"/>
  <c r="R343" i="47"/>
  <c r="F343" i="47"/>
  <c r="AM341" i="47"/>
  <c r="AR341" i="58"/>
  <c r="A344" i="57"/>
  <c r="G343" i="57"/>
  <c r="H343" i="57"/>
  <c r="V343" i="57"/>
  <c r="W343" i="57" s="1"/>
  <c r="M343" i="57"/>
  <c r="Q343" i="57" s="1"/>
  <c r="U342" i="57"/>
  <c r="AA342" i="57" s="1"/>
  <c r="N343" i="57"/>
  <c r="Z343" i="57"/>
  <c r="E343" i="57" s="1"/>
  <c r="J343" i="57"/>
  <c r="K343" i="57"/>
  <c r="X343" i="57"/>
  <c r="AY340" i="56"/>
  <c r="S346" i="47"/>
  <c r="I347" i="47"/>
  <c r="Q343" i="47"/>
  <c r="D344" i="54"/>
  <c r="B345" i="54"/>
  <c r="AY341" i="58"/>
  <c r="AO341" i="58"/>
  <c r="AP341" i="58" s="1"/>
  <c r="AS351" i="46"/>
  <c r="AI342" i="58"/>
  <c r="AJ342" i="58"/>
  <c r="AC342" i="58"/>
  <c r="AK342" i="58"/>
  <c r="AD342" i="58"/>
  <c r="AE342" i="58"/>
  <c r="AH342" i="58"/>
  <c r="AN342" i="58" s="1"/>
  <c r="AF342" i="58"/>
  <c r="AG342" i="58"/>
  <c r="AS342" i="58" s="1"/>
  <c r="AG342" i="56"/>
  <c r="AH342" i="56"/>
  <c r="AC342" i="56"/>
  <c r="AR342" i="56" s="1"/>
  <c r="AK342" i="56"/>
  <c r="AD342" i="56"/>
  <c r="AF342" i="56"/>
  <c r="AS342" i="56" s="1"/>
  <c r="AE342" i="56"/>
  <c r="AI342" i="56"/>
  <c r="AT342" i="56" s="1"/>
  <c r="AJ342" i="56"/>
  <c r="AO341" i="47"/>
  <c r="AY341" i="47"/>
  <c r="U342" i="55"/>
  <c r="AA342" i="55" s="1"/>
  <c r="H343" i="55"/>
  <c r="K343" i="55"/>
  <c r="A344" i="55"/>
  <c r="G343" i="55"/>
  <c r="M343" i="55"/>
  <c r="N343" i="55"/>
  <c r="V343" i="55"/>
  <c r="W343" i="55" s="1"/>
  <c r="Y343" i="55" s="1"/>
  <c r="J343" i="55"/>
  <c r="X343" i="55"/>
  <c r="Z343" i="55"/>
  <c r="E343" i="55" s="1"/>
  <c r="F343" i="55" s="1"/>
  <c r="AO340" i="57"/>
  <c r="AP340" i="57" s="1"/>
  <c r="AY340" i="57"/>
  <c r="AU340" i="55"/>
  <c r="AH341" i="56"/>
  <c r="AI341" i="56"/>
  <c r="AD341" i="56"/>
  <c r="AM341" i="56" s="1"/>
  <c r="AE341" i="56"/>
  <c r="AG341" i="56"/>
  <c r="AN341" i="56" s="1"/>
  <c r="AK341" i="56"/>
  <c r="AY341" i="56" s="1"/>
  <c r="AJ341" i="56"/>
  <c r="AO341" i="56" s="1"/>
  <c r="AC341" i="56"/>
  <c r="AF341" i="56"/>
  <c r="Y343" i="58"/>
  <c r="F343" i="58" s="1"/>
  <c r="AN340" i="55"/>
  <c r="AP340" i="55" s="1"/>
  <c r="F353" i="46"/>
  <c r="B345" i="46"/>
  <c r="D344" i="46"/>
  <c r="D344" i="55"/>
  <c r="B345" i="55"/>
  <c r="AW340" i="47"/>
  <c r="Y342" i="55"/>
  <c r="F342" i="55" s="1"/>
  <c r="AT341" i="58"/>
  <c r="AD342" i="55" l="1"/>
  <c r="AG342" i="55"/>
  <c r="AN342" i="55" s="1"/>
  <c r="AC342" i="55"/>
  <c r="AR342" i="55" s="1"/>
  <c r="AK342" i="55"/>
  <c r="AF342" i="55"/>
  <c r="AH342" i="55"/>
  <c r="AI342" i="55"/>
  <c r="AT342" i="55" s="1"/>
  <c r="AJ342" i="55"/>
  <c r="AO342" i="55" s="1"/>
  <c r="AE342" i="55"/>
  <c r="AH343" i="58"/>
  <c r="AN343" i="58" s="1"/>
  <c r="AI343" i="58"/>
  <c r="AJ343" i="58"/>
  <c r="AC343" i="58"/>
  <c r="AK343" i="58"/>
  <c r="AD343" i="58"/>
  <c r="AR343" i="58" s="1"/>
  <c r="AG343" i="58"/>
  <c r="AF343" i="58"/>
  <c r="AE343" i="58"/>
  <c r="B346" i="46"/>
  <c r="D345" i="46"/>
  <c r="G344" i="55"/>
  <c r="J344" i="55"/>
  <c r="V344" i="55"/>
  <c r="W344" i="55" s="1"/>
  <c r="Y344" i="55" s="1"/>
  <c r="K344" i="55"/>
  <c r="M344" i="55"/>
  <c r="U343" i="55"/>
  <c r="AA343" i="55" s="1"/>
  <c r="N344" i="55"/>
  <c r="R344" i="55" s="1"/>
  <c r="A345" i="55"/>
  <c r="H344" i="55"/>
  <c r="X344" i="55"/>
  <c r="Z344" i="55"/>
  <c r="E344" i="55" s="1"/>
  <c r="F344" i="55" s="1"/>
  <c r="Y343" i="57"/>
  <c r="AW340" i="57"/>
  <c r="U344" i="47"/>
  <c r="AA344" i="47" s="1"/>
  <c r="H345" i="47"/>
  <c r="M345" i="47"/>
  <c r="X345" i="47"/>
  <c r="G345" i="47"/>
  <c r="J345" i="47"/>
  <c r="Z345" i="47"/>
  <c r="E345" i="47" s="1"/>
  <c r="K345" i="47"/>
  <c r="N345" i="47"/>
  <c r="V345" i="47"/>
  <c r="W345" i="47" s="1"/>
  <c r="A346" i="47"/>
  <c r="R343" i="56"/>
  <c r="J344" i="56"/>
  <c r="V344" i="56"/>
  <c r="W344" i="56" s="1"/>
  <c r="A345" i="56"/>
  <c r="K344" i="56"/>
  <c r="G344" i="56"/>
  <c r="U343" i="56"/>
  <c r="AA343" i="56" s="1"/>
  <c r="X344" i="56"/>
  <c r="N344" i="56"/>
  <c r="H344" i="56"/>
  <c r="M344" i="56"/>
  <c r="Z344" i="56"/>
  <c r="E344" i="56" s="1"/>
  <c r="H347" i="54"/>
  <c r="N347" i="54" s="1"/>
  <c r="K348" i="54"/>
  <c r="M348" i="54"/>
  <c r="E348" i="54" s="1"/>
  <c r="I348" i="54"/>
  <c r="J348" i="54" s="1"/>
  <c r="A349" i="54"/>
  <c r="Y344" i="58"/>
  <c r="R344" i="58"/>
  <c r="AR342" i="57"/>
  <c r="AR342" i="47"/>
  <c r="AU342" i="47" s="1"/>
  <c r="AO352" i="46"/>
  <c r="AD353" i="46"/>
  <c r="AM353" i="46" s="1"/>
  <c r="AE353" i="46"/>
  <c r="AF353" i="46"/>
  <c r="AG353" i="46"/>
  <c r="AN353" i="46" s="1"/>
  <c r="AI353" i="46"/>
  <c r="AC353" i="46"/>
  <c r="AR353" i="46" s="1"/>
  <c r="AH353" i="46"/>
  <c r="AJ353" i="46"/>
  <c r="AK353" i="46"/>
  <c r="AM342" i="56"/>
  <c r="AM342" i="58"/>
  <c r="AN341" i="55"/>
  <c r="AP341" i="55" s="1"/>
  <c r="Y344" i="47"/>
  <c r="AS341" i="57"/>
  <c r="K345" i="58"/>
  <c r="A346" i="58"/>
  <c r="M345" i="58"/>
  <c r="X345" i="58"/>
  <c r="N345" i="58"/>
  <c r="R345" i="58" s="1"/>
  <c r="Z345" i="58"/>
  <c r="E345" i="58" s="1"/>
  <c r="F345" i="58" s="1"/>
  <c r="G345" i="58"/>
  <c r="J345" i="58"/>
  <c r="V345" i="58"/>
  <c r="W345" i="58" s="1"/>
  <c r="Y345" i="58" s="1"/>
  <c r="U344" i="58"/>
  <c r="AA344" i="58" s="1"/>
  <c r="H345" i="58"/>
  <c r="Q344" i="58"/>
  <c r="AO342" i="47"/>
  <c r="AY342" i="47"/>
  <c r="AR352" i="46"/>
  <c r="AU352" i="46" s="1"/>
  <c r="AP341" i="56"/>
  <c r="AY342" i="56"/>
  <c r="AR342" i="58"/>
  <c r="D345" i="54"/>
  <c r="B346" i="54"/>
  <c r="U343" i="57"/>
  <c r="AA343" i="57" s="1"/>
  <c r="H344" i="57"/>
  <c r="K344" i="57"/>
  <c r="X344" i="57"/>
  <c r="M344" i="57"/>
  <c r="N344" i="57"/>
  <c r="Z344" i="57"/>
  <c r="E344" i="57" s="1"/>
  <c r="G344" i="57"/>
  <c r="V344" i="57"/>
  <c r="W344" i="57" s="1"/>
  <c r="Y344" i="57" s="1"/>
  <c r="J344" i="57"/>
  <c r="A345" i="57"/>
  <c r="I348" i="58"/>
  <c r="S347" i="58"/>
  <c r="S346" i="55"/>
  <c r="I347" i="55"/>
  <c r="Y354" i="46"/>
  <c r="AP340" i="56"/>
  <c r="AW340" i="56" s="1"/>
  <c r="AO341" i="57"/>
  <c r="AY341" i="57"/>
  <c r="AC343" i="55"/>
  <c r="AR343" i="55" s="1"/>
  <c r="AK343" i="55"/>
  <c r="AF343" i="55"/>
  <c r="AJ343" i="55"/>
  <c r="AD343" i="55"/>
  <c r="AE343" i="55"/>
  <c r="AG343" i="55"/>
  <c r="AN343" i="55" s="1"/>
  <c r="AH343" i="55"/>
  <c r="AI343" i="55"/>
  <c r="AT341" i="56"/>
  <c r="AU342" i="56"/>
  <c r="AY342" i="58"/>
  <c r="AO342" i="58"/>
  <c r="F343" i="57"/>
  <c r="AU341" i="58"/>
  <c r="AW341" i="58" s="1"/>
  <c r="AR341" i="55"/>
  <c r="AU341" i="55" s="1"/>
  <c r="S345" i="57"/>
  <c r="I346" i="57"/>
  <c r="AY342" i="57"/>
  <c r="AO342" i="57"/>
  <c r="AM342" i="57"/>
  <c r="AP342" i="57" s="1"/>
  <c r="AM342" i="47"/>
  <c r="AN352" i="46"/>
  <c r="U354" i="46"/>
  <c r="AA354" i="46" s="1"/>
  <c r="H355" i="46"/>
  <c r="J355" i="46"/>
  <c r="V355" i="46"/>
  <c r="W355" i="46" s="1"/>
  <c r="Y355" i="46" s="1"/>
  <c r="K355" i="46"/>
  <c r="A356" i="46"/>
  <c r="M355" i="46"/>
  <c r="X355" i="46"/>
  <c r="Z355" i="46"/>
  <c r="E355" i="46" s="1"/>
  <c r="F355" i="46" s="1"/>
  <c r="G355" i="46"/>
  <c r="N355" i="46"/>
  <c r="AS341" i="56"/>
  <c r="R343" i="57"/>
  <c r="AP341" i="47"/>
  <c r="AW341" i="47" s="1"/>
  <c r="AY341" i="55"/>
  <c r="I346" i="56"/>
  <c r="S345" i="56"/>
  <c r="B349" i="56"/>
  <c r="D348" i="56"/>
  <c r="R343" i="55"/>
  <c r="B346" i="55"/>
  <c r="D345" i="55"/>
  <c r="AR341" i="56"/>
  <c r="AW340" i="55"/>
  <c r="Q343" i="55"/>
  <c r="AO342" i="56"/>
  <c r="AN342" i="56"/>
  <c r="AT342" i="58"/>
  <c r="I348" i="47"/>
  <c r="S347" i="47"/>
  <c r="AE343" i="47"/>
  <c r="AM343" i="47" s="1"/>
  <c r="AI343" i="47"/>
  <c r="AD343" i="47"/>
  <c r="AG343" i="47"/>
  <c r="AH343" i="47"/>
  <c r="AJ343" i="47"/>
  <c r="AT343" i="47" s="1"/>
  <c r="AC343" i="47"/>
  <c r="AF343" i="47"/>
  <c r="AK343" i="47"/>
  <c r="AO341" i="55"/>
  <c r="AU351" i="46"/>
  <c r="AW351" i="46" s="1"/>
  <c r="Q344" i="47"/>
  <c r="F354" i="46"/>
  <c r="AM341" i="57"/>
  <c r="AS342" i="57"/>
  <c r="AN342" i="47"/>
  <c r="F344" i="47"/>
  <c r="F343" i="56"/>
  <c r="L347" i="54"/>
  <c r="F347" i="54" s="1"/>
  <c r="P347" i="54" s="1"/>
  <c r="AU341" i="57"/>
  <c r="F344" i="58"/>
  <c r="AY352" i="46"/>
  <c r="AP352" i="46"/>
  <c r="AS343" i="55" l="1"/>
  <c r="AD344" i="47"/>
  <c r="AR344" i="47" s="1"/>
  <c r="AH344" i="47"/>
  <c r="AC344" i="47"/>
  <c r="AK344" i="47"/>
  <c r="AE344" i="47"/>
  <c r="AM344" i="47" s="1"/>
  <c r="AF344" i="47"/>
  <c r="AG344" i="47"/>
  <c r="AJ344" i="47"/>
  <c r="AI344" i="47"/>
  <c r="AY343" i="47"/>
  <c r="AO343" i="47"/>
  <c r="AU341" i="56"/>
  <c r="AW341" i="56" s="1"/>
  <c r="Q355" i="46"/>
  <c r="AP342" i="47"/>
  <c r="G345" i="57"/>
  <c r="A346" i="57"/>
  <c r="H345" i="57"/>
  <c r="V345" i="57"/>
  <c r="W345" i="57" s="1"/>
  <c r="U344" i="57"/>
  <c r="AA344" i="57" s="1"/>
  <c r="M345" i="57"/>
  <c r="Q345" i="57" s="1"/>
  <c r="N345" i="57"/>
  <c r="R345" i="57" s="1"/>
  <c r="Z345" i="57"/>
  <c r="E345" i="57" s="1"/>
  <c r="J345" i="57"/>
  <c r="K345" i="57"/>
  <c r="X345" i="57"/>
  <c r="AW352" i="46"/>
  <c r="AT353" i="46"/>
  <c r="Q344" i="56"/>
  <c r="Y344" i="56"/>
  <c r="F344" i="56" s="1"/>
  <c r="AS343" i="58"/>
  <c r="U355" i="46"/>
  <c r="AA355" i="46" s="1"/>
  <c r="H356" i="46"/>
  <c r="J356" i="46"/>
  <c r="V356" i="46"/>
  <c r="W356" i="46" s="1"/>
  <c r="K356" i="46"/>
  <c r="A357" i="46"/>
  <c r="M356" i="46"/>
  <c r="Q356" i="46" s="1"/>
  <c r="X356" i="46"/>
  <c r="Z356" i="46"/>
  <c r="E356" i="46" s="1"/>
  <c r="G356" i="46"/>
  <c r="N356" i="46"/>
  <c r="AP342" i="58"/>
  <c r="AS353" i="46"/>
  <c r="M349" i="54"/>
  <c r="E349" i="54" s="1"/>
  <c r="A350" i="54"/>
  <c r="I349" i="54"/>
  <c r="J349" i="54" s="1"/>
  <c r="H348" i="54"/>
  <c r="N348" i="54" s="1"/>
  <c r="K349" i="54"/>
  <c r="R344" i="56"/>
  <c r="AO343" i="58"/>
  <c r="AY343" i="58"/>
  <c r="AU343" i="58"/>
  <c r="AW343" i="58" s="1"/>
  <c r="AP341" i="57"/>
  <c r="AW341" i="57" s="1"/>
  <c r="AM343" i="55"/>
  <c r="D346" i="54"/>
  <c r="B347" i="54"/>
  <c r="AP342" i="56"/>
  <c r="L348" i="54"/>
  <c r="G346" i="47"/>
  <c r="K346" i="47"/>
  <c r="A347" i="47"/>
  <c r="Z346" i="47"/>
  <c r="E346" i="47" s="1"/>
  <c r="H346" i="47"/>
  <c r="X346" i="47"/>
  <c r="J346" i="47"/>
  <c r="U345" i="47"/>
  <c r="AA345" i="47" s="1"/>
  <c r="N346" i="47"/>
  <c r="M346" i="47"/>
  <c r="Q346" i="47" s="1"/>
  <c r="V346" i="47"/>
  <c r="W346" i="47" s="1"/>
  <c r="Y346" i="47" s="1"/>
  <c r="Q345" i="47"/>
  <c r="AS342" i="55"/>
  <c r="AG344" i="58"/>
  <c r="AS344" i="58" s="1"/>
  <c r="AH344" i="58"/>
  <c r="AI344" i="58"/>
  <c r="AJ344" i="58"/>
  <c r="AT344" i="58" s="1"/>
  <c r="AC344" i="58"/>
  <c r="AK344" i="58"/>
  <c r="AF344" i="58"/>
  <c r="AD344" i="58"/>
  <c r="AE344" i="58"/>
  <c r="AD354" i="46"/>
  <c r="AE354" i="46"/>
  <c r="AF354" i="46"/>
  <c r="AG354" i="46"/>
  <c r="AN354" i="46" s="1"/>
  <c r="AI354" i="46"/>
  <c r="AT354" i="46" s="1"/>
  <c r="AC354" i="46"/>
  <c r="AR354" i="46" s="1"/>
  <c r="AH354" i="46"/>
  <c r="AJ354" i="46"/>
  <c r="AO354" i="46" s="1"/>
  <c r="AK354" i="46"/>
  <c r="AN343" i="47"/>
  <c r="AP343" i="47" s="1"/>
  <c r="R355" i="46"/>
  <c r="AW342" i="56"/>
  <c r="AO343" i="55"/>
  <c r="S347" i="55"/>
  <c r="I348" i="55"/>
  <c r="F344" i="57"/>
  <c r="Q345" i="58"/>
  <c r="AY353" i="46"/>
  <c r="F348" i="54"/>
  <c r="P348" i="54" s="1"/>
  <c r="Y345" i="47"/>
  <c r="N345" i="55"/>
  <c r="G345" i="55"/>
  <c r="H345" i="55"/>
  <c r="X345" i="55"/>
  <c r="J345" i="55"/>
  <c r="K345" i="55"/>
  <c r="M345" i="55"/>
  <c r="Q345" i="55" s="1"/>
  <c r="V345" i="55"/>
  <c r="W345" i="55" s="1"/>
  <c r="Y345" i="55" s="1"/>
  <c r="U344" i="55"/>
  <c r="AA344" i="55" s="1"/>
  <c r="A346" i="55"/>
  <c r="Z345" i="55"/>
  <c r="E345" i="55" s="1"/>
  <c r="F345" i="55" s="1"/>
  <c r="AT343" i="58"/>
  <c r="AY342" i="55"/>
  <c r="AD343" i="57"/>
  <c r="AC343" i="57"/>
  <c r="AE343" i="57"/>
  <c r="AF343" i="57"/>
  <c r="AI343" i="57"/>
  <c r="AJ343" i="57"/>
  <c r="AK343" i="57"/>
  <c r="AG343" i="57"/>
  <c r="AS343" i="57" s="1"/>
  <c r="AH343" i="57"/>
  <c r="AN343" i="57" s="1"/>
  <c r="D346" i="55"/>
  <c r="B347" i="55"/>
  <c r="R344" i="57"/>
  <c r="AU342" i="58"/>
  <c r="AW342" i="58" s="1"/>
  <c r="J346" i="58"/>
  <c r="V346" i="58"/>
  <c r="W346" i="58" s="1"/>
  <c r="K346" i="58"/>
  <c r="A347" i="58"/>
  <c r="M346" i="58"/>
  <c r="Q346" i="58" s="1"/>
  <c r="X346" i="58"/>
  <c r="N346" i="58"/>
  <c r="Z346" i="58"/>
  <c r="E346" i="58" s="1"/>
  <c r="G346" i="58"/>
  <c r="U345" i="58"/>
  <c r="AA345" i="58" s="1"/>
  <c r="H346" i="58"/>
  <c r="AO353" i="46"/>
  <c r="AP353" i="46" s="1"/>
  <c r="R345" i="47"/>
  <c r="B347" i="46"/>
  <c r="D346" i="46"/>
  <c r="AU342" i="55"/>
  <c r="AS343" i="47"/>
  <c r="D349" i="56"/>
  <c r="B350" i="56"/>
  <c r="AD355" i="46"/>
  <c r="AE355" i="46"/>
  <c r="AF355" i="46"/>
  <c r="AG355" i="46"/>
  <c r="AN355" i="46" s="1"/>
  <c r="AI355" i="46"/>
  <c r="AT355" i="46" s="1"/>
  <c r="AH355" i="46"/>
  <c r="AJ355" i="46"/>
  <c r="AK355" i="46"/>
  <c r="AC355" i="46"/>
  <c r="AR355" i="46" s="1"/>
  <c r="AY343" i="55"/>
  <c r="Q344" i="57"/>
  <c r="AW342" i="47"/>
  <c r="AM343" i="58"/>
  <c r="AP343" i="58" s="1"/>
  <c r="AF345" i="58"/>
  <c r="AG345" i="58"/>
  <c r="AH345" i="58"/>
  <c r="AN345" i="58" s="1"/>
  <c r="AI345" i="58"/>
  <c r="AJ345" i="58"/>
  <c r="AT345" i="58" s="1"/>
  <c r="AE345" i="58"/>
  <c r="AC345" i="58"/>
  <c r="AD345" i="58"/>
  <c r="AK345" i="58"/>
  <c r="AJ344" i="55"/>
  <c r="AE344" i="55"/>
  <c r="AI344" i="55"/>
  <c r="AT344" i="55" s="1"/>
  <c r="AC344" i="55"/>
  <c r="AR344" i="55" s="1"/>
  <c r="AU344" i="55" s="1"/>
  <c r="AD344" i="55"/>
  <c r="AF344" i="55"/>
  <c r="AS344" i="55" s="1"/>
  <c r="AG344" i="55"/>
  <c r="AN344" i="55" s="1"/>
  <c r="AH344" i="55"/>
  <c r="AK344" i="55"/>
  <c r="I349" i="47"/>
  <c r="S348" i="47"/>
  <c r="I347" i="57"/>
  <c r="S346" i="57"/>
  <c r="AF343" i="56"/>
  <c r="AS343" i="56" s="1"/>
  <c r="AG343" i="56"/>
  <c r="AN343" i="56" s="1"/>
  <c r="AJ343" i="56"/>
  <c r="AC343" i="56"/>
  <c r="AK343" i="56"/>
  <c r="AE343" i="56"/>
  <c r="AD343" i="56"/>
  <c r="AM343" i="56" s="1"/>
  <c r="AH343" i="56"/>
  <c r="AI343" i="56"/>
  <c r="AT343" i="56" s="1"/>
  <c r="AR343" i="47"/>
  <c r="AU343" i="47" s="1"/>
  <c r="S346" i="56"/>
  <c r="I347" i="56"/>
  <c r="AW341" i="55"/>
  <c r="AT343" i="55"/>
  <c r="AU343" i="55"/>
  <c r="S348" i="58"/>
  <c r="I349" i="58"/>
  <c r="AU353" i="46"/>
  <c r="AU342" i="57"/>
  <c r="AW342" i="57" s="1"/>
  <c r="J345" i="56"/>
  <c r="N345" i="56"/>
  <c r="R345" i="56" s="1"/>
  <c r="U344" i="56"/>
  <c r="AA344" i="56" s="1"/>
  <c r="H345" i="56"/>
  <c r="V345" i="56"/>
  <c r="W345" i="56" s="1"/>
  <c r="Y345" i="56" s="1"/>
  <c r="X345" i="56"/>
  <c r="A346" i="56"/>
  <c r="G345" i="56"/>
  <c r="K345" i="56"/>
  <c r="M345" i="56"/>
  <c r="Q345" i="56" s="1"/>
  <c r="Z345" i="56"/>
  <c r="E345" i="56" s="1"/>
  <c r="F345" i="56" s="1"/>
  <c r="F345" i="47"/>
  <c r="Q344" i="55"/>
  <c r="AM342" i="55"/>
  <c r="AP342" i="55" s="1"/>
  <c r="AE344" i="56" l="1"/>
  <c r="AF344" i="56"/>
  <c r="AI344" i="56"/>
  <c r="AJ344" i="56"/>
  <c r="AD344" i="56"/>
  <c r="AC344" i="56"/>
  <c r="AR344" i="56" s="1"/>
  <c r="AG344" i="56"/>
  <c r="AN344" i="56" s="1"/>
  <c r="AH344" i="56"/>
  <c r="AK344" i="56"/>
  <c r="AY344" i="56" s="1"/>
  <c r="AO344" i="58"/>
  <c r="AY344" i="58"/>
  <c r="AS354" i="46"/>
  <c r="AP344" i="47"/>
  <c r="S349" i="58"/>
  <c r="I350" i="58"/>
  <c r="AC345" i="47"/>
  <c r="AK345" i="47"/>
  <c r="AG345" i="47"/>
  <c r="AJ345" i="47"/>
  <c r="AT345" i="47" s="1"/>
  <c r="AD345" i="47"/>
  <c r="AE345" i="47"/>
  <c r="AM345" i="47" s="1"/>
  <c r="AH345" i="47"/>
  <c r="AN345" i="47" s="1"/>
  <c r="AI345" i="47"/>
  <c r="AF345" i="47"/>
  <c r="AM344" i="55"/>
  <c r="AM345" i="58"/>
  <c r="AS355" i="46"/>
  <c r="B348" i="46"/>
  <c r="D347" i="46"/>
  <c r="D347" i="55"/>
  <c r="B348" i="55"/>
  <c r="AM343" i="57"/>
  <c r="F346" i="47"/>
  <c r="AP343" i="55"/>
  <c r="L349" i="54"/>
  <c r="F349" i="54" s="1"/>
  <c r="P349" i="54" s="1"/>
  <c r="AS344" i="47"/>
  <c r="AU344" i="47" s="1"/>
  <c r="AW344" i="47" s="1"/>
  <c r="AW343" i="55"/>
  <c r="S347" i="57"/>
  <c r="I348" i="57"/>
  <c r="J347" i="58"/>
  <c r="V347" i="58"/>
  <c r="W347" i="58" s="1"/>
  <c r="K347" i="58"/>
  <c r="A348" i="58"/>
  <c r="M347" i="58"/>
  <c r="Q347" i="58" s="1"/>
  <c r="X347" i="58"/>
  <c r="N347" i="58"/>
  <c r="U346" i="58"/>
  <c r="AA346" i="58" s="1"/>
  <c r="H347" i="58"/>
  <c r="G347" i="58"/>
  <c r="Z347" i="58"/>
  <c r="E347" i="58" s="1"/>
  <c r="A351" i="54"/>
  <c r="I350" i="54"/>
  <c r="J350" i="54" s="1"/>
  <c r="L350" i="54" s="1"/>
  <c r="H349" i="54"/>
  <c r="N349" i="54" s="1"/>
  <c r="K350" i="54"/>
  <c r="M350" i="54"/>
  <c r="E350" i="54" s="1"/>
  <c r="R346" i="47"/>
  <c r="AY344" i="47"/>
  <c r="AO344" i="47"/>
  <c r="S347" i="56"/>
  <c r="I348" i="56"/>
  <c r="AR343" i="56"/>
  <c r="AU343" i="56" s="1"/>
  <c r="AW343" i="56" s="1"/>
  <c r="AY344" i="55"/>
  <c r="AO344" i="55"/>
  <c r="AS345" i="58"/>
  <c r="AO355" i="46"/>
  <c r="Y346" i="58"/>
  <c r="AO343" i="57"/>
  <c r="AY343" i="57"/>
  <c r="AY354" i="46"/>
  <c r="AM354" i="46"/>
  <c r="AP354" i="46" s="1"/>
  <c r="Y356" i="46"/>
  <c r="Y345" i="57"/>
  <c r="F345" i="57" s="1"/>
  <c r="AM355" i="46"/>
  <c r="AP355" i="46" s="1"/>
  <c r="AR343" i="57"/>
  <c r="S349" i="47"/>
  <c r="I350" i="47"/>
  <c r="U345" i="56"/>
  <c r="AA345" i="56" s="1"/>
  <c r="H346" i="56"/>
  <c r="M346" i="56"/>
  <c r="Q346" i="56" s="1"/>
  <c r="X346" i="56"/>
  <c r="N346" i="56"/>
  <c r="G346" i="56"/>
  <c r="A347" i="56"/>
  <c r="V346" i="56"/>
  <c r="W346" i="56" s="1"/>
  <c r="Y346" i="56" s="1"/>
  <c r="J346" i="56"/>
  <c r="K346" i="56"/>
  <c r="Z346" i="56"/>
  <c r="E346" i="56" s="1"/>
  <c r="AO343" i="56"/>
  <c r="AO345" i="58"/>
  <c r="AY345" i="58"/>
  <c r="AT343" i="57"/>
  <c r="AI345" i="55"/>
  <c r="AT345" i="55" s="1"/>
  <c r="AD345" i="55"/>
  <c r="AH345" i="55"/>
  <c r="AK345" i="55"/>
  <c r="AY345" i="55" s="1"/>
  <c r="AC345" i="55"/>
  <c r="AE345" i="55"/>
  <c r="AF345" i="55"/>
  <c r="AG345" i="55"/>
  <c r="AN345" i="55" s="1"/>
  <c r="AJ345" i="55"/>
  <c r="AO345" i="55" s="1"/>
  <c r="AC344" i="57"/>
  <c r="AK344" i="57"/>
  <c r="AH344" i="57"/>
  <c r="AI344" i="57"/>
  <c r="AJ344" i="57"/>
  <c r="AT344" i="57" s="1"/>
  <c r="AE344" i="57"/>
  <c r="AF344" i="57"/>
  <c r="AG344" i="57"/>
  <c r="AS344" i="57" s="1"/>
  <c r="AD344" i="57"/>
  <c r="AR344" i="57" s="1"/>
  <c r="AN344" i="58"/>
  <c r="R356" i="46"/>
  <c r="AN344" i="47"/>
  <c r="AP343" i="56"/>
  <c r="Z347" i="47"/>
  <c r="E347" i="47" s="1"/>
  <c r="J347" i="47"/>
  <c r="V347" i="47"/>
  <c r="W347" i="47" s="1"/>
  <c r="Y347" i="47" s="1"/>
  <c r="N347" i="47"/>
  <c r="A348" i="47"/>
  <c r="G347" i="47"/>
  <c r="H347" i="47"/>
  <c r="X347" i="47"/>
  <c r="K347" i="47"/>
  <c r="M347" i="47"/>
  <c r="Q347" i="47" s="1"/>
  <c r="U346" i="47"/>
  <c r="AA346" i="47" s="1"/>
  <c r="AU355" i="46"/>
  <c r="AW355" i="46" s="1"/>
  <c r="AW353" i="46"/>
  <c r="AW343" i="47"/>
  <c r="AR345" i="58"/>
  <c r="AU345" i="58" s="1"/>
  <c r="AW342" i="55"/>
  <c r="F346" i="58"/>
  <c r="N346" i="55"/>
  <c r="U345" i="55"/>
  <c r="AA345" i="55" s="1"/>
  <c r="H346" i="55"/>
  <c r="M346" i="55"/>
  <c r="X346" i="55"/>
  <c r="V346" i="55"/>
  <c r="W346" i="55" s="1"/>
  <c r="G346" i="55"/>
  <c r="A347" i="55"/>
  <c r="J346" i="55"/>
  <c r="K346" i="55"/>
  <c r="Z346" i="55"/>
  <c r="E346" i="55" s="1"/>
  <c r="I349" i="55"/>
  <c r="S348" i="55"/>
  <c r="AM344" i="58"/>
  <c r="B348" i="54"/>
  <c r="D347" i="54"/>
  <c r="Z346" i="57"/>
  <c r="E346" i="57" s="1"/>
  <c r="K346" i="57"/>
  <c r="X346" i="57"/>
  <c r="U345" i="57"/>
  <c r="AA345" i="57" s="1"/>
  <c r="M346" i="57"/>
  <c r="N346" i="57"/>
  <c r="H346" i="57"/>
  <c r="V346" i="57"/>
  <c r="W346" i="57" s="1"/>
  <c r="J346" i="57"/>
  <c r="G346" i="57"/>
  <c r="A347" i="57"/>
  <c r="AD345" i="56"/>
  <c r="AM345" i="56" s="1"/>
  <c r="AE345" i="56"/>
  <c r="AH345" i="56"/>
  <c r="AI345" i="56"/>
  <c r="AC345" i="56"/>
  <c r="AR345" i="56" s="1"/>
  <c r="AK345" i="56"/>
  <c r="AY345" i="56" s="1"/>
  <c r="AF345" i="56"/>
  <c r="AG345" i="56"/>
  <c r="AN345" i="56" s="1"/>
  <c r="AJ345" i="56"/>
  <c r="U356" i="46"/>
  <c r="AA356" i="46" s="1"/>
  <c r="H357" i="46"/>
  <c r="J357" i="46"/>
  <c r="V357" i="46"/>
  <c r="W357" i="46" s="1"/>
  <c r="Y357" i="46" s="1"/>
  <c r="K357" i="46"/>
  <c r="A358" i="46"/>
  <c r="M357" i="46"/>
  <c r="Q357" i="46" s="1"/>
  <c r="X357" i="46"/>
  <c r="Z357" i="46"/>
  <c r="E357" i="46" s="1"/>
  <c r="N357" i="46"/>
  <c r="G357" i="46"/>
  <c r="AY343" i="56"/>
  <c r="AY355" i="46"/>
  <c r="D350" i="56"/>
  <c r="B351" i="56"/>
  <c r="R346" i="58"/>
  <c r="R345" i="55"/>
  <c r="AU354" i="46"/>
  <c r="AW354" i="46" s="1"/>
  <c r="AR344" i="58"/>
  <c r="AU344" i="58" s="1"/>
  <c r="F356" i="46"/>
  <c r="AT344" i="47"/>
  <c r="AJ345" i="57" l="1"/>
  <c r="AT345" i="57" s="1"/>
  <c r="AD345" i="57"/>
  <c r="AE345" i="57"/>
  <c r="AM345" i="57" s="1"/>
  <c r="AF345" i="57"/>
  <c r="AI345" i="57"/>
  <c r="AK345" i="57"/>
  <c r="AC345" i="57"/>
  <c r="AG345" i="57"/>
  <c r="AH345" i="57"/>
  <c r="AN345" i="57" s="1"/>
  <c r="I349" i="56"/>
  <c r="S348" i="56"/>
  <c r="AO345" i="56"/>
  <c r="D351" i="56"/>
  <c r="B352" i="56"/>
  <c r="U357" i="46"/>
  <c r="AA357" i="46" s="1"/>
  <c r="H358" i="46"/>
  <c r="J358" i="46"/>
  <c r="V358" i="46"/>
  <c r="W358" i="46" s="1"/>
  <c r="K358" i="46"/>
  <c r="A359" i="46"/>
  <c r="M358" i="46"/>
  <c r="X358" i="46"/>
  <c r="Z358" i="46"/>
  <c r="E358" i="46" s="1"/>
  <c r="G358" i="46"/>
  <c r="N358" i="46"/>
  <c r="R358" i="46" s="1"/>
  <c r="AS345" i="56"/>
  <c r="N347" i="57"/>
  <c r="G347" i="57"/>
  <c r="A348" i="57"/>
  <c r="H347" i="57"/>
  <c r="V347" i="57"/>
  <c r="W347" i="57" s="1"/>
  <c r="Y347" i="57" s="1"/>
  <c r="U346" i="57"/>
  <c r="AA346" i="57" s="1"/>
  <c r="M347" i="57"/>
  <c r="Q347" i="57" s="1"/>
  <c r="Z347" i="57"/>
  <c r="E347" i="57" s="1"/>
  <c r="J347" i="57"/>
  <c r="K347" i="57"/>
  <c r="X347" i="57"/>
  <c r="F346" i="55"/>
  <c r="R347" i="47"/>
  <c r="AU344" i="57"/>
  <c r="AM345" i="55"/>
  <c r="AP345" i="55" s="1"/>
  <c r="R347" i="58"/>
  <c r="B349" i="55"/>
  <c r="D348" i="55"/>
  <c r="S350" i="58"/>
  <c r="I351" i="58"/>
  <c r="F346" i="57"/>
  <c r="G347" i="56"/>
  <c r="U346" i="56"/>
  <c r="AA346" i="56" s="1"/>
  <c r="H347" i="56"/>
  <c r="K347" i="56"/>
  <c r="A348" i="56"/>
  <c r="M347" i="56"/>
  <c r="Q347" i="56" s="1"/>
  <c r="X347" i="56"/>
  <c r="V347" i="56"/>
  <c r="W347" i="56" s="1"/>
  <c r="Y347" i="56" s="1"/>
  <c r="J347" i="56"/>
  <c r="N347" i="56"/>
  <c r="R347" i="56" s="1"/>
  <c r="Z347" i="56"/>
  <c r="E347" i="56" s="1"/>
  <c r="AT345" i="56"/>
  <c r="Y346" i="57"/>
  <c r="M347" i="55"/>
  <c r="Q347" i="55" s="1"/>
  <c r="X347" i="55"/>
  <c r="K347" i="55"/>
  <c r="A348" i="55"/>
  <c r="U346" i="55"/>
  <c r="AA346" i="55" s="1"/>
  <c r="J347" i="55"/>
  <c r="N347" i="55"/>
  <c r="G347" i="55"/>
  <c r="H347" i="55"/>
  <c r="V347" i="55"/>
  <c r="W347" i="55" s="1"/>
  <c r="Y347" i="55" s="1"/>
  <c r="Z347" i="55"/>
  <c r="E347" i="55" s="1"/>
  <c r="F347" i="55" s="1"/>
  <c r="AE346" i="58"/>
  <c r="AF346" i="58"/>
  <c r="AG346" i="58"/>
  <c r="AS346" i="58" s="1"/>
  <c r="AH346" i="58"/>
  <c r="AN346" i="58" s="1"/>
  <c r="AI346" i="58"/>
  <c r="AD346" i="58"/>
  <c r="AR346" i="58" s="1"/>
  <c r="AC346" i="58"/>
  <c r="AK346" i="58"/>
  <c r="AJ346" i="58"/>
  <c r="F347" i="47"/>
  <c r="AM344" i="57"/>
  <c r="AS345" i="55"/>
  <c r="AU343" i="57"/>
  <c r="AW343" i="57" s="1"/>
  <c r="H350" i="54"/>
  <c r="N350" i="54" s="1"/>
  <c r="K351" i="54"/>
  <c r="M351" i="54"/>
  <c r="E351" i="54" s="1"/>
  <c r="I351" i="54"/>
  <c r="J351" i="54" s="1"/>
  <c r="A352" i="54"/>
  <c r="U347" i="58"/>
  <c r="AA347" i="58" s="1"/>
  <c r="H348" i="58"/>
  <c r="J348" i="58"/>
  <c r="V348" i="58"/>
  <c r="W348" i="58" s="1"/>
  <c r="Y348" i="58" s="1"/>
  <c r="K348" i="58"/>
  <c r="A349" i="58"/>
  <c r="M348" i="58"/>
  <c r="X348" i="58"/>
  <c r="G348" i="58"/>
  <c r="Z348" i="58"/>
  <c r="E348" i="58" s="1"/>
  <c r="N348" i="58"/>
  <c r="R348" i="58" s="1"/>
  <c r="B349" i="46"/>
  <c r="D348" i="46"/>
  <c r="AR345" i="47"/>
  <c r="AM344" i="56"/>
  <c r="D348" i="54"/>
  <c r="B349" i="54"/>
  <c r="R346" i="56"/>
  <c r="F347" i="58"/>
  <c r="AO344" i="56"/>
  <c r="I351" i="47"/>
  <c r="S350" i="47"/>
  <c r="AU345" i="56"/>
  <c r="R357" i="46"/>
  <c r="F357" i="46"/>
  <c r="R346" i="57"/>
  <c r="AP344" i="58"/>
  <c r="AW344" i="58" s="1"/>
  <c r="Y346" i="55"/>
  <c r="AW345" i="58"/>
  <c r="AR345" i="55"/>
  <c r="AU345" i="55" s="1"/>
  <c r="AW345" i="55" s="1"/>
  <c r="Y347" i="58"/>
  <c r="AP345" i="58"/>
  <c r="AS345" i="47"/>
  <c r="AT344" i="56"/>
  <c r="AD356" i="46"/>
  <c r="AM356" i="46" s="1"/>
  <c r="AE356" i="46"/>
  <c r="AF356" i="46"/>
  <c r="AS356" i="46" s="1"/>
  <c r="AG356" i="46"/>
  <c r="AN356" i="46" s="1"/>
  <c r="AC356" i="46"/>
  <c r="AH356" i="46"/>
  <c r="AI356" i="46"/>
  <c r="AK356" i="46"/>
  <c r="AY356" i="46" s="1"/>
  <c r="AJ356" i="46"/>
  <c r="AO356" i="46" s="1"/>
  <c r="AP345" i="56"/>
  <c r="Q346" i="57"/>
  <c r="AN344" i="57"/>
  <c r="F346" i="56"/>
  <c r="AJ346" i="47"/>
  <c r="AF346" i="47"/>
  <c r="AI346" i="47"/>
  <c r="AC346" i="47"/>
  <c r="AE346" i="47"/>
  <c r="AM346" i="47" s="1"/>
  <c r="AG346" i="47"/>
  <c r="AS346" i="47" s="1"/>
  <c r="AK346" i="47"/>
  <c r="AD346" i="47"/>
  <c r="AH346" i="47"/>
  <c r="AP344" i="55"/>
  <c r="AW344" i="55" s="1"/>
  <c r="AO345" i="47"/>
  <c r="AP345" i="47" s="1"/>
  <c r="AY345" i="47"/>
  <c r="AS344" i="56"/>
  <c r="AU344" i="56" s="1"/>
  <c r="R346" i="55"/>
  <c r="I350" i="55"/>
  <c r="S349" i="55"/>
  <c r="Q346" i="55"/>
  <c r="N348" i="47"/>
  <c r="M348" i="47"/>
  <c r="Q348" i="47" s="1"/>
  <c r="X348" i="47"/>
  <c r="U347" i="47"/>
  <c r="AA347" i="47" s="1"/>
  <c r="V348" i="47"/>
  <c r="W348" i="47" s="1"/>
  <c r="H348" i="47"/>
  <c r="Z348" i="47"/>
  <c r="E348" i="47" s="1"/>
  <c r="J348" i="47"/>
  <c r="G348" i="47"/>
  <c r="K348" i="47"/>
  <c r="A349" i="47"/>
  <c r="AO344" i="57"/>
  <c r="AY344" i="57"/>
  <c r="F350" i="54"/>
  <c r="P350" i="54" s="1"/>
  <c r="I349" i="57"/>
  <c r="S348" i="57"/>
  <c r="AP343" i="57"/>
  <c r="Y348" i="47" l="1"/>
  <c r="I352" i="47"/>
  <c r="S351" i="47"/>
  <c r="AS345" i="57"/>
  <c r="AD347" i="58"/>
  <c r="AE347" i="58"/>
  <c r="AM347" i="58" s="1"/>
  <c r="AF347" i="58"/>
  <c r="AG347" i="58"/>
  <c r="AH347" i="58"/>
  <c r="AC347" i="58"/>
  <c r="AK347" i="58"/>
  <c r="AI347" i="58"/>
  <c r="AJ347" i="58"/>
  <c r="AO345" i="57"/>
  <c r="AY345" i="57"/>
  <c r="AD357" i="46"/>
  <c r="AM357" i="46" s="1"/>
  <c r="AE357" i="46"/>
  <c r="AF357" i="46"/>
  <c r="AG357" i="46"/>
  <c r="AN357" i="46" s="1"/>
  <c r="AI357" i="46"/>
  <c r="AT357" i="46" s="1"/>
  <c r="AJ357" i="46"/>
  <c r="AK357" i="46"/>
  <c r="AY357" i="46" s="1"/>
  <c r="AH357" i="46"/>
  <c r="AC357" i="46"/>
  <c r="AR357" i="46" s="1"/>
  <c r="F348" i="58"/>
  <c r="R347" i="55"/>
  <c r="M348" i="57"/>
  <c r="X348" i="57"/>
  <c r="K348" i="57"/>
  <c r="U347" i="57"/>
  <c r="AA347" i="57" s="1"/>
  <c r="N348" i="57"/>
  <c r="R348" i="57" s="1"/>
  <c r="Z348" i="57"/>
  <c r="E348" i="57" s="1"/>
  <c r="H348" i="57"/>
  <c r="V348" i="57"/>
  <c r="W348" i="57" s="1"/>
  <c r="J348" i="57"/>
  <c r="G348" i="57"/>
  <c r="A349" i="57"/>
  <c r="Q358" i="46"/>
  <c r="U348" i="47"/>
  <c r="AA348" i="47" s="1"/>
  <c r="H349" i="47"/>
  <c r="K349" i="47"/>
  <c r="A350" i="47"/>
  <c r="X349" i="47"/>
  <c r="J349" i="47"/>
  <c r="M349" i="47"/>
  <c r="Z349" i="47"/>
  <c r="E349" i="47" s="1"/>
  <c r="G349" i="47"/>
  <c r="N349" i="47"/>
  <c r="R349" i="47" s="1"/>
  <c r="V349" i="47"/>
  <c r="W349" i="47" s="1"/>
  <c r="B350" i="46"/>
  <c r="D349" i="46"/>
  <c r="S351" i="58"/>
  <c r="I352" i="58"/>
  <c r="R348" i="47"/>
  <c r="AT356" i="46"/>
  <c r="AN346" i="47"/>
  <c r="AP346" i="47" s="1"/>
  <c r="AT346" i="47"/>
  <c r="D349" i="54"/>
  <c r="B350" i="54"/>
  <c r="AP344" i="57"/>
  <c r="AW344" i="57" s="1"/>
  <c r="G348" i="56"/>
  <c r="J348" i="56"/>
  <c r="V348" i="56"/>
  <c r="W348" i="56" s="1"/>
  <c r="K348" i="56"/>
  <c r="A349" i="56"/>
  <c r="N348" i="56"/>
  <c r="X348" i="56"/>
  <c r="H348" i="56"/>
  <c r="M348" i="56"/>
  <c r="U347" i="56"/>
  <c r="AA347" i="56" s="1"/>
  <c r="Z348" i="56"/>
  <c r="E348" i="56" s="1"/>
  <c r="U358" i="46"/>
  <c r="AA358" i="46" s="1"/>
  <c r="H359" i="46"/>
  <c r="J359" i="46"/>
  <c r="V359" i="46"/>
  <c r="W359" i="46" s="1"/>
  <c r="Y359" i="46" s="1"/>
  <c r="K359" i="46"/>
  <c r="A360" i="46"/>
  <c r="M359" i="46"/>
  <c r="Q359" i="46" s="1"/>
  <c r="X359" i="46"/>
  <c r="Z359" i="46"/>
  <c r="E359" i="46" s="1"/>
  <c r="N359" i="46"/>
  <c r="G359" i="46"/>
  <c r="F358" i="46"/>
  <c r="S349" i="57"/>
  <c r="I350" i="57"/>
  <c r="F348" i="47"/>
  <c r="AR346" i="47"/>
  <c r="AU346" i="47" s="1"/>
  <c r="AC346" i="56"/>
  <c r="AR346" i="56" s="1"/>
  <c r="AK346" i="56"/>
  <c r="AD346" i="56"/>
  <c r="AG346" i="56"/>
  <c r="AH346" i="56"/>
  <c r="AJ346" i="56"/>
  <c r="AO346" i="56" s="1"/>
  <c r="AE346" i="56"/>
  <c r="AF346" i="56"/>
  <c r="AI346" i="56"/>
  <c r="AT346" i="56" s="1"/>
  <c r="AR356" i="46"/>
  <c r="A353" i="54"/>
  <c r="I352" i="54"/>
  <c r="J352" i="54" s="1"/>
  <c r="L352" i="54" s="1"/>
  <c r="M352" i="54"/>
  <c r="E352" i="54" s="1"/>
  <c r="F352" i="54" s="1"/>
  <c r="P352" i="54" s="1"/>
  <c r="H351" i="54"/>
  <c r="N351" i="54" s="1"/>
  <c r="K352" i="54"/>
  <c r="AI347" i="47"/>
  <c r="AE347" i="47"/>
  <c r="AM347" i="47" s="1"/>
  <c r="AH347" i="47"/>
  <c r="AJ347" i="47"/>
  <c r="AK347" i="47"/>
  <c r="AC347" i="47"/>
  <c r="AD347" i="47"/>
  <c r="AF347" i="47"/>
  <c r="AG347" i="47"/>
  <c r="AS347" i="47" s="1"/>
  <c r="D349" i="55"/>
  <c r="B350" i="55"/>
  <c r="R347" i="57"/>
  <c r="AP345" i="57"/>
  <c r="AU346" i="58"/>
  <c r="AI346" i="57"/>
  <c r="AH346" i="57"/>
  <c r="AJ346" i="57"/>
  <c r="AT346" i="57" s="1"/>
  <c r="AK346" i="57"/>
  <c r="AE346" i="57"/>
  <c r="AF346" i="57"/>
  <c r="AG346" i="57"/>
  <c r="AS346" i="57" s="1"/>
  <c r="AC346" i="57"/>
  <c r="AD346" i="57"/>
  <c r="AH346" i="55"/>
  <c r="AC346" i="55"/>
  <c r="AG346" i="55"/>
  <c r="AN346" i="55" s="1"/>
  <c r="AI346" i="55"/>
  <c r="AJ346" i="55"/>
  <c r="AK346" i="55"/>
  <c r="AY346" i="55" s="1"/>
  <c r="AD346" i="55"/>
  <c r="AM346" i="55" s="1"/>
  <c r="AE346" i="55"/>
  <c r="AF346" i="55"/>
  <c r="S350" i="55"/>
  <c r="I351" i="55"/>
  <c r="AO346" i="47"/>
  <c r="AY346" i="47"/>
  <c r="AW345" i="56"/>
  <c r="AP344" i="56"/>
  <c r="AW344" i="56" s="1"/>
  <c r="Q348" i="58"/>
  <c r="L351" i="54"/>
  <c r="F351" i="54" s="1"/>
  <c r="P351" i="54" s="1"/>
  <c r="AT346" i="58"/>
  <c r="AM346" i="58"/>
  <c r="K348" i="55"/>
  <c r="A349" i="55"/>
  <c r="J348" i="55"/>
  <c r="V348" i="55"/>
  <c r="W348" i="55" s="1"/>
  <c r="Y348" i="55" s="1"/>
  <c r="M348" i="55"/>
  <c r="N348" i="55"/>
  <c r="R348" i="55" s="1"/>
  <c r="X348" i="55"/>
  <c r="U347" i="55"/>
  <c r="AA347" i="55" s="1"/>
  <c r="G348" i="55"/>
  <c r="H348" i="55"/>
  <c r="Z348" i="55"/>
  <c r="E348" i="55" s="1"/>
  <c r="F347" i="56"/>
  <c r="F347" i="57"/>
  <c r="Y358" i="46"/>
  <c r="I350" i="56"/>
  <c r="S349" i="56"/>
  <c r="AR345" i="57"/>
  <c r="AP356" i="46"/>
  <c r="B353" i="56"/>
  <c r="D352" i="56"/>
  <c r="AU345" i="47"/>
  <c r="AW345" i="47" s="1"/>
  <c r="G349" i="58"/>
  <c r="U348" i="58"/>
  <c r="AA348" i="58" s="1"/>
  <c r="H349" i="58"/>
  <c r="J349" i="58"/>
  <c r="V349" i="58"/>
  <c r="W349" i="58" s="1"/>
  <c r="K349" i="58"/>
  <c r="A350" i="58"/>
  <c r="Z349" i="58"/>
  <c r="E349" i="58" s="1"/>
  <c r="M349" i="58"/>
  <c r="Q349" i="58" s="1"/>
  <c r="N349" i="58"/>
  <c r="X349" i="58"/>
  <c r="AY346" i="58"/>
  <c r="AO346" i="58"/>
  <c r="AG347" i="55"/>
  <c r="AF347" i="55"/>
  <c r="AJ347" i="55"/>
  <c r="AK347" i="55"/>
  <c r="AC347" i="55"/>
  <c r="AR347" i="55" s="1"/>
  <c r="AD347" i="55"/>
  <c r="AI347" i="55"/>
  <c r="AE347" i="55"/>
  <c r="AH347" i="55"/>
  <c r="AS346" i="55" l="1"/>
  <c r="AS347" i="55"/>
  <c r="AU347" i="55" s="1"/>
  <c r="AH347" i="57"/>
  <c r="AN347" i="57" s="1"/>
  <c r="AD347" i="57"/>
  <c r="AR347" i="57" s="1"/>
  <c r="AE347" i="57"/>
  <c r="AM347" i="57" s="1"/>
  <c r="AF347" i="57"/>
  <c r="AJ347" i="57"/>
  <c r="AK347" i="57"/>
  <c r="AC347" i="57"/>
  <c r="AG347" i="57"/>
  <c r="AI347" i="57"/>
  <c r="Q348" i="55"/>
  <c r="AR346" i="57"/>
  <c r="AU346" i="57" s="1"/>
  <c r="AR347" i="47"/>
  <c r="I351" i="57"/>
  <c r="S350" i="57"/>
  <c r="U359" i="46"/>
  <c r="AA359" i="46" s="1"/>
  <c r="H360" i="46"/>
  <c r="J360" i="46"/>
  <c r="V360" i="46"/>
  <c r="W360" i="46" s="1"/>
  <c r="Y360" i="46" s="1"/>
  <c r="K360" i="46"/>
  <c r="A361" i="46"/>
  <c r="M360" i="46"/>
  <c r="X360" i="46"/>
  <c r="Z360" i="46"/>
  <c r="E360" i="46" s="1"/>
  <c r="G360" i="46"/>
  <c r="N360" i="46"/>
  <c r="Q348" i="56"/>
  <c r="S352" i="58"/>
  <c r="I353" i="58"/>
  <c r="Q349" i="47"/>
  <c r="K349" i="57"/>
  <c r="A350" i="57"/>
  <c r="G349" i="57"/>
  <c r="H349" i="57"/>
  <c r="V349" i="57"/>
  <c r="W349" i="57" s="1"/>
  <c r="Y349" i="57" s="1"/>
  <c r="U348" i="57"/>
  <c r="AA348" i="57" s="1"/>
  <c r="N349" i="57"/>
  <c r="Z349" i="57"/>
  <c r="E349" i="57" s="1"/>
  <c r="X349" i="57"/>
  <c r="J349" i="57"/>
  <c r="M349" i="57"/>
  <c r="Q349" i="57" s="1"/>
  <c r="AO357" i="46"/>
  <c r="AT347" i="58"/>
  <c r="AR347" i="58"/>
  <c r="AU347" i="58" s="1"/>
  <c r="Z350" i="58"/>
  <c r="E350" i="58" s="1"/>
  <c r="G350" i="58"/>
  <c r="U349" i="58"/>
  <c r="AA349" i="58" s="1"/>
  <c r="H350" i="58"/>
  <c r="J350" i="58"/>
  <c r="V350" i="58"/>
  <c r="W350" i="58" s="1"/>
  <c r="N350" i="58"/>
  <c r="K350" i="58"/>
  <c r="A351" i="58"/>
  <c r="M350" i="58"/>
  <c r="X350" i="58"/>
  <c r="B351" i="54"/>
  <c r="D350" i="54"/>
  <c r="AY347" i="58"/>
  <c r="AO347" i="58"/>
  <c r="AT347" i="55"/>
  <c r="J349" i="55"/>
  <c r="V349" i="55"/>
  <c r="W349" i="55" s="1"/>
  <c r="N349" i="55"/>
  <c r="R349" i="55" s="1"/>
  <c r="G349" i="55"/>
  <c r="H349" i="55"/>
  <c r="K349" i="55"/>
  <c r="M349" i="55"/>
  <c r="Q349" i="55" s="1"/>
  <c r="A350" i="55"/>
  <c r="X349" i="55"/>
  <c r="U348" i="55"/>
  <c r="AA348" i="55" s="1"/>
  <c r="Z349" i="55"/>
  <c r="E349" i="55" s="1"/>
  <c r="AO346" i="55"/>
  <c r="AT347" i="47"/>
  <c r="I353" i="54"/>
  <c r="J353" i="54" s="1"/>
  <c r="H352" i="54"/>
  <c r="N352" i="54" s="1"/>
  <c r="K353" i="54"/>
  <c r="M353" i="54"/>
  <c r="E353" i="54" s="1"/>
  <c r="A354" i="54"/>
  <c r="AM346" i="56"/>
  <c r="R348" i="56"/>
  <c r="B351" i="46"/>
  <c r="D350" i="46"/>
  <c r="G350" i="47"/>
  <c r="J350" i="47"/>
  <c r="V350" i="47"/>
  <c r="W350" i="47" s="1"/>
  <c r="K350" i="47"/>
  <c r="A351" i="47"/>
  <c r="M350" i="47"/>
  <c r="Z350" i="47"/>
  <c r="E350" i="47" s="1"/>
  <c r="N350" i="47"/>
  <c r="U349" i="47"/>
  <c r="AA349" i="47" s="1"/>
  <c r="H350" i="47"/>
  <c r="X350" i="47"/>
  <c r="Y348" i="57"/>
  <c r="AS357" i="46"/>
  <c r="AU357" i="46" s="1"/>
  <c r="AW357" i="46" s="1"/>
  <c r="AN347" i="55"/>
  <c r="AJ347" i="56"/>
  <c r="AC347" i="56"/>
  <c r="AK347" i="56"/>
  <c r="AY347" i="56" s="1"/>
  <c r="AF347" i="56"/>
  <c r="AS347" i="56" s="1"/>
  <c r="AG347" i="56"/>
  <c r="AN347" i="56" s="1"/>
  <c r="AI347" i="56"/>
  <c r="AT347" i="56" s="1"/>
  <c r="AD347" i="56"/>
  <c r="AM347" i="56" s="1"/>
  <c r="AE347" i="56"/>
  <c r="AH347" i="56"/>
  <c r="Q348" i="57"/>
  <c r="Y349" i="58"/>
  <c r="F349" i="58" s="1"/>
  <c r="AM347" i="55"/>
  <c r="AU345" i="57"/>
  <c r="AW345" i="57" s="1"/>
  <c r="AT346" i="55"/>
  <c r="AM346" i="57"/>
  <c r="D350" i="55"/>
  <c r="B351" i="55"/>
  <c r="AN347" i="47"/>
  <c r="AU356" i="46"/>
  <c r="AW356" i="46" s="1"/>
  <c r="AY346" i="56"/>
  <c r="R359" i="46"/>
  <c r="N349" i="56"/>
  <c r="J349" i="56"/>
  <c r="V349" i="56"/>
  <c r="W349" i="56" s="1"/>
  <c r="M349" i="56"/>
  <c r="X349" i="56"/>
  <c r="A350" i="56"/>
  <c r="G349" i="56"/>
  <c r="H349" i="56"/>
  <c r="K349" i="56"/>
  <c r="U348" i="56"/>
  <c r="AA348" i="56" s="1"/>
  <c r="Z349" i="56"/>
  <c r="E349" i="56" s="1"/>
  <c r="Y349" i="47"/>
  <c r="AC348" i="58"/>
  <c r="AK348" i="58"/>
  <c r="AD348" i="58"/>
  <c r="AE348" i="58"/>
  <c r="AF348" i="58"/>
  <c r="AG348" i="58"/>
  <c r="AJ348" i="58"/>
  <c r="AH348" i="58"/>
  <c r="AN348" i="58" s="1"/>
  <c r="AI348" i="58"/>
  <c r="AN347" i="58"/>
  <c r="AP347" i="58" s="1"/>
  <c r="S352" i="47"/>
  <c r="I353" i="47"/>
  <c r="AP346" i="58"/>
  <c r="AW346" i="58" s="1"/>
  <c r="S351" i="55"/>
  <c r="I352" i="55"/>
  <c r="AO346" i="57"/>
  <c r="AY346" i="57"/>
  <c r="AP347" i="47"/>
  <c r="F359" i="46"/>
  <c r="F348" i="57"/>
  <c r="AP357" i="46"/>
  <c r="AS347" i="58"/>
  <c r="B354" i="56"/>
  <c r="D353" i="56"/>
  <c r="AY347" i="47"/>
  <c r="AO347" i="47"/>
  <c r="AD358" i="46"/>
  <c r="AM358" i="46" s="1"/>
  <c r="AE358" i="46"/>
  <c r="AF358" i="46"/>
  <c r="AG358" i="46"/>
  <c r="AC358" i="46"/>
  <c r="AR358" i="46" s="1"/>
  <c r="AH358" i="46"/>
  <c r="AI358" i="46"/>
  <c r="AT358" i="46" s="1"/>
  <c r="AJ358" i="46"/>
  <c r="AK358" i="46"/>
  <c r="R349" i="58"/>
  <c r="S350" i="56"/>
  <c r="I351" i="56"/>
  <c r="AR346" i="55"/>
  <c r="AU346" i="55" s="1"/>
  <c r="AW346" i="55" s="1"/>
  <c r="AS346" i="56"/>
  <c r="AU346" i="56" s="1"/>
  <c r="AW346" i="47"/>
  <c r="Y348" i="56"/>
  <c r="F348" i="56" s="1"/>
  <c r="AP346" i="55"/>
  <c r="F348" i="55"/>
  <c r="AN346" i="56"/>
  <c r="AY347" i="55"/>
  <c r="AO347" i="55"/>
  <c r="AN346" i="57"/>
  <c r="AH348" i="47"/>
  <c r="AD348" i="47"/>
  <c r="AG348" i="47"/>
  <c r="AS348" i="47" s="1"/>
  <c r="AF348" i="47"/>
  <c r="AI348" i="47"/>
  <c r="AJ348" i="47"/>
  <c r="AT348" i="47" s="1"/>
  <c r="AC348" i="47"/>
  <c r="AE348" i="47"/>
  <c r="AK348" i="47"/>
  <c r="F349" i="47"/>
  <c r="AJ349" i="58" l="1"/>
  <c r="AC349" i="58"/>
  <c r="AK349" i="58"/>
  <c r="AD349" i="58"/>
  <c r="AE349" i="58"/>
  <c r="AM349" i="58" s="1"/>
  <c r="AF349" i="58"/>
  <c r="AI349" i="58"/>
  <c r="AG349" i="58"/>
  <c r="AH349" i="58"/>
  <c r="AN349" i="58" s="1"/>
  <c r="AI348" i="56"/>
  <c r="AT348" i="56" s="1"/>
  <c r="AJ348" i="56"/>
  <c r="AE348" i="56"/>
  <c r="AF348" i="56"/>
  <c r="AH348" i="56"/>
  <c r="AC348" i="56"/>
  <c r="AR348" i="56" s="1"/>
  <c r="AD348" i="56"/>
  <c r="AM348" i="56" s="1"/>
  <c r="AG348" i="56"/>
  <c r="AK348" i="56"/>
  <c r="D354" i="56"/>
  <c r="B355" i="56"/>
  <c r="AR348" i="47"/>
  <c r="AU348" i="47" s="1"/>
  <c r="AY358" i="46"/>
  <c r="AG348" i="57"/>
  <c r="AI348" i="57"/>
  <c r="AJ348" i="57"/>
  <c r="AK348" i="57"/>
  <c r="AE348" i="57"/>
  <c r="AF348" i="57"/>
  <c r="AH348" i="57"/>
  <c r="AN348" i="57" s="1"/>
  <c r="AC348" i="57"/>
  <c r="AD348" i="57"/>
  <c r="AR348" i="57" s="1"/>
  <c r="AM348" i="47"/>
  <c r="AR348" i="58"/>
  <c r="AP347" i="55"/>
  <c r="AW347" i="55" s="1"/>
  <c r="Y350" i="47"/>
  <c r="F353" i="54"/>
  <c r="P353" i="54" s="1"/>
  <c r="N351" i="58"/>
  <c r="R351" i="58" s="1"/>
  <c r="Z351" i="58"/>
  <c r="E351" i="58" s="1"/>
  <c r="G351" i="58"/>
  <c r="U350" i="58"/>
  <c r="AA350" i="58" s="1"/>
  <c r="H351" i="58"/>
  <c r="M351" i="58"/>
  <c r="X351" i="58"/>
  <c r="J351" i="58"/>
  <c r="K351" i="58"/>
  <c r="A352" i="58"/>
  <c r="V351" i="58"/>
  <c r="W351" i="58" s="1"/>
  <c r="Y351" i="58" s="1"/>
  <c r="R349" i="57"/>
  <c r="I354" i="58"/>
  <c r="S353" i="58"/>
  <c r="U360" i="46"/>
  <c r="AA360" i="46" s="1"/>
  <c r="H361" i="46"/>
  <c r="J361" i="46"/>
  <c r="V361" i="46"/>
  <c r="W361" i="46" s="1"/>
  <c r="Y361" i="46" s="1"/>
  <c r="K361" i="46"/>
  <c r="A362" i="46"/>
  <c r="M361" i="46"/>
  <c r="Q361" i="46" s="1"/>
  <c r="X361" i="46"/>
  <c r="Z361" i="46"/>
  <c r="E361" i="46" s="1"/>
  <c r="F361" i="46" s="1"/>
  <c r="N361" i="46"/>
  <c r="R361" i="46" s="1"/>
  <c r="G361" i="46"/>
  <c r="AU347" i="47"/>
  <c r="AW347" i="47" s="1"/>
  <c r="AW347" i="58"/>
  <c r="S351" i="56"/>
  <c r="I352" i="56"/>
  <c r="Q349" i="56"/>
  <c r="B352" i="55"/>
  <c r="D351" i="55"/>
  <c r="AR347" i="56"/>
  <c r="AU347" i="56" s="1"/>
  <c r="R350" i="47"/>
  <c r="L353" i="54"/>
  <c r="Y350" i="58"/>
  <c r="F350" i="58" s="1"/>
  <c r="R360" i="46"/>
  <c r="AY348" i="58"/>
  <c r="AO348" i="58"/>
  <c r="R350" i="58"/>
  <c r="AN358" i="46"/>
  <c r="AF348" i="55"/>
  <c r="AE348" i="55"/>
  <c r="AK348" i="55"/>
  <c r="AC348" i="55"/>
  <c r="AD348" i="55"/>
  <c r="AM348" i="55" s="1"/>
  <c r="AG348" i="55"/>
  <c r="AH348" i="55"/>
  <c r="AI348" i="55"/>
  <c r="AJ348" i="55"/>
  <c r="AO348" i="55" s="1"/>
  <c r="AS358" i="46"/>
  <c r="I353" i="55"/>
  <c r="S352" i="55"/>
  <c r="AT348" i="58"/>
  <c r="Y349" i="56"/>
  <c r="F349" i="56" s="1"/>
  <c r="AO347" i="56"/>
  <c r="F350" i="47"/>
  <c r="B352" i="46"/>
  <c r="D351" i="46"/>
  <c r="AS347" i="57"/>
  <c r="AU347" i="57" s="1"/>
  <c r="AW347" i="57" s="1"/>
  <c r="M350" i="56"/>
  <c r="X350" i="56"/>
  <c r="N350" i="56"/>
  <c r="R350" i="56" s="1"/>
  <c r="U349" i="56"/>
  <c r="AA349" i="56" s="1"/>
  <c r="H350" i="56"/>
  <c r="K350" i="56"/>
  <c r="A351" i="56"/>
  <c r="G350" i="56"/>
  <c r="J350" i="56"/>
  <c r="V350" i="56"/>
  <c r="W350" i="56" s="1"/>
  <c r="Y350" i="56" s="1"/>
  <c r="Z350" i="56"/>
  <c r="E350" i="56" s="1"/>
  <c r="F350" i="56" s="1"/>
  <c r="U349" i="55"/>
  <c r="AA349" i="55" s="1"/>
  <c r="H350" i="55"/>
  <c r="V350" i="55"/>
  <c r="W350" i="55" s="1"/>
  <c r="G350" i="55"/>
  <c r="J350" i="55"/>
  <c r="X350" i="55"/>
  <c r="K350" i="55"/>
  <c r="M350" i="55"/>
  <c r="A351" i="55"/>
  <c r="N350" i="55"/>
  <c r="R350" i="55" s="1"/>
  <c r="Z350" i="55"/>
  <c r="E350" i="55" s="1"/>
  <c r="AS348" i="58"/>
  <c r="AP346" i="57"/>
  <c r="AW346" i="57" s="1"/>
  <c r="Q350" i="47"/>
  <c r="D351" i="54"/>
  <c r="B352" i="54"/>
  <c r="J350" i="57"/>
  <c r="V350" i="57"/>
  <c r="W350" i="57" s="1"/>
  <c r="M350" i="57"/>
  <c r="U349" i="57"/>
  <c r="AA349" i="57" s="1"/>
  <c r="N350" i="57"/>
  <c r="R350" i="57" s="1"/>
  <c r="Z350" i="57"/>
  <c r="E350" i="57" s="1"/>
  <c r="H350" i="57"/>
  <c r="A351" i="57"/>
  <c r="K350" i="57"/>
  <c r="X350" i="57"/>
  <c r="G350" i="57"/>
  <c r="F360" i="46"/>
  <c r="AP347" i="56"/>
  <c r="Z351" i="47"/>
  <c r="E351" i="47" s="1"/>
  <c r="M351" i="47"/>
  <c r="Q351" i="47" s="1"/>
  <c r="N351" i="47"/>
  <c r="G351" i="47"/>
  <c r="V351" i="47"/>
  <c r="W351" i="47" s="1"/>
  <c r="U350" i="47"/>
  <c r="AA350" i="47" s="1"/>
  <c r="H351" i="47"/>
  <c r="K351" i="47"/>
  <c r="A352" i="47"/>
  <c r="X351" i="47"/>
  <c r="J351" i="47"/>
  <c r="AP346" i="56"/>
  <c r="AW346" i="56" s="1"/>
  <c r="AO347" i="57"/>
  <c r="AP347" i="57" s="1"/>
  <c r="AY347" i="57"/>
  <c r="AU358" i="46"/>
  <c r="AC349" i="47"/>
  <c r="AK349" i="47"/>
  <c r="AF349" i="47"/>
  <c r="AI349" i="47"/>
  <c r="AJ349" i="47"/>
  <c r="AD349" i="47"/>
  <c r="AE349" i="47"/>
  <c r="AM349" i="47" s="1"/>
  <c r="AG349" i="47"/>
  <c r="AS349" i="47" s="1"/>
  <c r="AH349" i="47"/>
  <c r="R349" i="56"/>
  <c r="AY348" i="47"/>
  <c r="AO348" i="47"/>
  <c r="AN348" i="47"/>
  <c r="AO358" i="46"/>
  <c r="AP358" i="46" s="1"/>
  <c r="AD359" i="46"/>
  <c r="AM359" i="46" s="1"/>
  <c r="AE359" i="46"/>
  <c r="AF359" i="46"/>
  <c r="AS359" i="46" s="1"/>
  <c r="AG359" i="46"/>
  <c r="AI359" i="46"/>
  <c r="AT359" i="46" s="1"/>
  <c r="AJ359" i="46"/>
  <c r="AO359" i="46" s="1"/>
  <c r="AK359" i="46"/>
  <c r="AH359" i="46"/>
  <c r="AC359" i="46"/>
  <c r="AR359" i="46" s="1"/>
  <c r="AU359" i="46" s="1"/>
  <c r="S353" i="47"/>
  <c r="I354" i="47"/>
  <c r="AM348" i="58"/>
  <c r="M354" i="54"/>
  <c r="E354" i="54" s="1"/>
  <c r="A355" i="54"/>
  <c r="H353" i="54"/>
  <c r="N353" i="54" s="1"/>
  <c r="K354" i="54"/>
  <c r="I354" i="54"/>
  <c r="J354" i="54" s="1"/>
  <c r="L354" i="54" s="1"/>
  <c r="Y349" i="55"/>
  <c r="F349" i="55" s="1"/>
  <c r="Q350" i="58"/>
  <c r="F349" i="57"/>
  <c r="Q360" i="46"/>
  <c r="I352" i="57"/>
  <c r="S351" i="57"/>
  <c r="AT347" i="57"/>
  <c r="AI350" i="58" l="1"/>
  <c r="AJ350" i="58"/>
  <c r="AC350" i="58"/>
  <c r="AK350" i="58"/>
  <c r="AD350" i="58"/>
  <c r="AR350" i="58" s="1"/>
  <c r="AE350" i="58"/>
  <c r="AM350" i="58" s="1"/>
  <c r="AH350" i="58"/>
  <c r="AN350" i="58" s="1"/>
  <c r="AG350" i="58"/>
  <c r="AF350" i="58"/>
  <c r="AE349" i="55"/>
  <c r="AD349" i="55"/>
  <c r="AM349" i="55" s="1"/>
  <c r="AC349" i="55"/>
  <c r="AR349" i="55" s="1"/>
  <c r="AF349" i="55"/>
  <c r="AG349" i="55"/>
  <c r="AH349" i="55"/>
  <c r="AK349" i="55"/>
  <c r="AI349" i="55"/>
  <c r="AT349" i="55" s="1"/>
  <c r="AJ349" i="55"/>
  <c r="AH349" i="56"/>
  <c r="AI349" i="56"/>
  <c r="AT349" i="56" s="1"/>
  <c r="AD349" i="56"/>
  <c r="AE349" i="56"/>
  <c r="AG349" i="56"/>
  <c r="AN349" i="56" s="1"/>
  <c r="AC349" i="56"/>
  <c r="AF349" i="56"/>
  <c r="AJ349" i="56"/>
  <c r="AK349" i="56"/>
  <c r="I355" i="47"/>
  <c r="S354" i="47"/>
  <c r="AN349" i="47"/>
  <c r="N352" i="47"/>
  <c r="R352" i="47" s="1"/>
  <c r="U351" i="47"/>
  <c r="AA351" i="47" s="1"/>
  <c r="H352" i="47"/>
  <c r="A353" i="47"/>
  <c r="J352" i="47"/>
  <c r="X352" i="47"/>
  <c r="G352" i="47"/>
  <c r="K352" i="47"/>
  <c r="V352" i="47"/>
  <c r="W352" i="47" s="1"/>
  <c r="M352" i="47"/>
  <c r="Z352" i="47"/>
  <c r="E352" i="47" s="1"/>
  <c r="AN348" i="55"/>
  <c r="AP348" i="55" s="1"/>
  <c r="M352" i="58"/>
  <c r="Q352" i="58" s="1"/>
  <c r="X352" i="58"/>
  <c r="N352" i="58"/>
  <c r="Z352" i="58"/>
  <c r="E352" i="58" s="1"/>
  <c r="G352" i="58"/>
  <c r="U351" i="58"/>
  <c r="AA351" i="58" s="1"/>
  <c r="H352" i="58"/>
  <c r="K352" i="58"/>
  <c r="A353" i="58"/>
  <c r="V352" i="58"/>
  <c r="W352" i="58" s="1"/>
  <c r="Y352" i="58" s="1"/>
  <c r="J352" i="58"/>
  <c r="F351" i="58"/>
  <c r="AS349" i="58"/>
  <c r="Q350" i="56"/>
  <c r="B353" i="55"/>
  <c r="D352" i="55"/>
  <c r="D355" i="56"/>
  <c r="B356" i="56"/>
  <c r="AY359" i="46"/>
  <c r="AR349" i="47"/>
  <c r="Q350" i="57"/>
  <c r="K351" i="56"/>
  <c r="A352" i="56"/>
  <c r="X351" i="56"/>
  <c r="G351" i="56"/>
  <c r="U350" i="56"/>
  <c r="AA350" i="56" s="1"/>
  <c r="H351" i="56"/>
  <c r="J351" i="56"/>
  <c r="V351" i="56"/>
  <c r="W351" i="56" s="1"/>
  <c r="M351" i="56"/>
  <c r="Q351" i="56" s="1"/>
  <c r="N351" i="56"/>
  <c r="R351" i="56" s="1"/>
  <c r="Z351" i="56"/>
  <c r="E351" i="56" s="1"/>
  <c r="S353" i="55"/>
  <c r="I354" i="55"/>
  <c r="AY348" i="55"/>
  <c r="I353" i="56"/>
  <c r="S352" i="56"/>
  <c r="AM348" i="57"/>
  <c r="AP348" i="57" s="1"/>
  <c r="AS348" i="56"/>
  <c r="AU348" i="56" s="1"/>
  <c r="AP349" i="58"/>
  <c r="AW358" i="46"/>
  <c r="A356" i="54"/>
  <c r="I355" i="54"/>
  <c r="J355" i="54" s="1"/>
  <c r="L355" i="54" s="1"/>
  <c r="H354" i="54"/>
  <c r="N354" i="54" s="1"/>
  <c r="K355" i="54"/>
  <c r="M355" i="54"/>
  <c r="E355" i="54" s="1"/>
  <c r="F355" i="54" s="1"/>
  <c r="P355" i="54" s="1"/>
  <c r="AT349" i="47"/>
  <c r="Y351" i="47"/>
  <c r="F351" i="47" s="1"/>
  <c r="Y350" i="57"/>
  <c r="F350" i="57" s="1"/>
  <c r="F350" i="55"/>
  <c r="Y350" i="55"/>
  <c r="B353" i="46"/>
  <c r="D352" i="46"/>
  <c r="I355" i="58"/>
  <c r="S354" i="58"/>
  <c r="Q351" i="58"/>
  <c r="AO348" i="57"/>
  <c r="AY348" i="57"/>
  <c r="AR349" i="58"/>
  <c r="AD361" i="46"/>
  <c r="AM361" i="46" s="1"/>
  <c r="AE361" i="46"/>
  <c r="AF361" i="46"/>
  <c r="AG361" i="46"/>
  <c r="AN361" i="46" s="1"/>
  <c r="AI361" i="46"/>
  <c r="AT361" i="46" s="1"/>
  <c r="AJ361" i="46"/>
  <c r="AK361" i="46"/>
  <c r="AY361" i="46" s="1"/>
  <c r="AH361" i="46"/>
  <c r="AC361" i="46"/>
  <c r="AR361" i="46" s="1"/>
  <c r="F354" i="54"/>
  <c r="P354" i="54" s="1"/>
  <c r="AJ350" i="47"/>
  <c r="AE350" i="47"/>
  <c r="AM350" i="47" s="1"/>
  <c r="AK350" i="47"/>
  <c r="AC350" i="47"/>
  <c r="AF350" i="47"/>
  <c r="AG350" i="47"/>
  <c r="AD350" i="47"/>
  <c r="AH350" i="47"/>
  <c r="AI350" i="47"/>
  <c r="AS348" i="55"/>
  <c r="U361" i="46"/>
  <c r="AA361" i="46" s="1"/>
  <c r="H362" i="46"/>
  <c r="J362" i="46"/>
  <c r="V362" i="46"/>
  <c r="W362" i="46" s="1"/>
  <c r="K362" i="46"/>
  <c r="A363" i="46"/>
  <c r="M362" i="46"/>
  <c r="Q362" i="46" s="1"/>
  <c r="X362" i="46"/>
  <c r="Z362" i="46"/>
  <c r="E362" i="46" s="1"/>
  <c r="G362" i="46"/>
  <c r="N362" i="46"/>
  <c r="R362" i="46" s="1"/>
  <c r="AU348" i="58"/>
  <c r="AT348" i="57"/>
  <c r="AO348" i="56"/>
  <c r="AY349" i="58"/>
  <c r="AO349" i="58"/>
  <c r="AR348" i="55"/>
  <c r="S352" i="57"/>
  <c r="I353" i="57"/>
  <c r="AF349" i="57"/>
  <c r="AD349" i="57"/>
  <c r="AR349" i="57" s="1"/>
  <c r="AE349" i="57"/>
  <c r="AM349" i="57" s="1"/>
  <c r="AG349" i="57"/>
  <c r="AJ349" i="57"/>
  <c r="AT349" i="57" s="1"/>
  <c r="AK349" i="57"/>
  <c r="AC349" i="57"/>
  <c r="AH349" i="57"/>
  <c r="AI349" i="57"/>
  <c r="AP348" i="58"/>
  <c r="AN359" i="46"/>
  <c r="AP359" i="46" s="1"/>
  <c r="AW359" i="46" s="1"/>
  <c r="R351" i="47"/>
  <c r="M351" i="57"/>
  <c r="X351" i="57"/>
  <c r="N351" i="57"/>
  <c r="Z351" i="57"/>
  <c r="E351" i="57" s="1"/>
  <c r="U350" i="57"/>
  <c r="AA350" i="57" s="1"/>
  <c r="J351" i="57"/>
  <c r="V351" i="57"/>
  <c r="W351" i="57" s="1"/>
  <c r="Y351" i="57" s="1"/>
  <c r="K351" i="57"/>
  <c r="A352" i="57"/>
  <c r="G351" i="57"/>
  <c r="H351" i="57"/>
  <c r="B353" i="54"/>
  <c r="D352" i="54"/>
  <c r="U350" i="55"/>
  <c r="AA350" i="55" s="1"/>
  <c r="H351" i="55"/>
  <c r="G351" i="55"/>
  <c r="V351" i="55"/>
  <c r="W351" i="55" s="1"/>
  <c r="Y351" i="55" s="1"/>
  <c r="J351" i="55"/>
  <c r="X351" i="55"/>
  <c r="K351" i="55"/>
  <c r="A352" i="55"/>
  <c r="M351" i="55"/>
  <c r="Q351" i="55" s="1"/>
  <c r="N351" i="55"/>
  <c r="R351" i="55" s="1"/>
  <c r="Z351" i="55"/>
  <c r="E351" i="55" s="1"/>
  <c r="AT348" i="55"/>
  <c r="AP348" i="47"/>
  <c r="AW348" i="47" s="1"/>
  <c r="AY348" i="56"/>
  <c r="AD360" i="46"/>
  <c r="AE360" i="46"/>
  <c r="AF360" i="46"/>
  <c r="AS360" i="46" s="1"/>
  <c r="AG360" i="46"/>
  <c r="AN360" i="46" s="1"/>
  <c r="AC360" i="46"/>
  <c r="AR360" i="46" s="1"/>
  <c r="AH360" i="46"/>
  <c r="AI360" i="46"/>
  <c r="AT360" i="46" s="1"/>
  <c r="AJ360" i="46"/>
  <c r="AK360" i="46"/>
  <c r="AO349" i="47"/>
  <c r="AP349" i="47" s="1"/>
  <c r="AY349" i="47"/>
  <c r="Q350" i="55"/>
  <c r="AG350" i="56"/>
  <c r="AN350" i="56" s="1"/>
  <c r="AH350" i="56"/>
  <c r="AC350" i="56"/>
  <c r="AR350" i="56" s="1"/>
  <c r="AK350" i="56"/>
  <c r="AD350" i="56"/>
  <c r="AF350" i="56"/>
  <c r="AS350" i="56" s="1"/>
  <c r="AE350" i="56"/>
  <c r="AI350" i="56"/>
  <c r="AJ350" i="56"/>
  <c r="AO350" i="56" s="1"/>
  <c r="AW347" i="56"/>
  <c r="AU348" i="57"/>
  <c r="AW348" i="57" s="1"/>
  <c r="AS348" i="57"/>
  <c r="AN348" i="56"/>
  <c r="AP348" i="56" s="1"/>
  <c r="AT349" i="58"/>
  <c r="AH350" i="57" l="1"/>
  <c r="AI350" i="57"/>
  <c r="AJ350" i="57"/>
  <c r="AE350" i="57"/>
  <c r="AF350" i="57"/>
  <c r="AG350" i="57"/>
  <c r="AS350" i="57" s="1"/>
  <c r="AC350" i="57"/>
  <c r="AD350" i="57"/>
  <c r="AK350" i="57"/>
  <c r="AI351" i="47"/>
  <c r="AD351" i="47"/>
  <c r="AC351" i="47"/>
  <c r="AE351" i="47"/>
  <c r="AM351" i="47" s="1"/>
  <c r="AG351" i="47"/>
  <c r="AS351" i="47" s="1"/>
  <c r="AH351" i="47"/>
  <c r="AN351" i="47" s="1"/>
  <c r="AJ351" i="47"/>
  <c r="AT351" i="47" s="1"/>
  <c r="AK351" i="47"/>
  <c r="AF351" i="47"/>
  <c r="AW348" i="56"/>
  <c r="AU360" i="46"/>
  <c r="AT350" i="56"/>
  <c r="AU350" i="56" s="1"/>
  <c r="AW350" i="56" s="1"/>
  <c r="F351" i="55"/>
  <c r="AS349" i="57"/>
  <c r="AO361" i="46"/>
  <c r="AR349" i="56"/>
  <c r="AY349" i="55"/>
  <c r="AS350" i="58"/>
  <c r="K353" i="58"/>
  <c r="A354" i="58"/>
  <c r="M353" i="58"/>
  <c r="Q353" i="58" s="1"/>
  <c r="X353" i="58"/>
  <c r="N353" i="58"/>
  <c r="Z353" i="58"/>
  <c r="E353" i="58" s="1"/>
  <c r="G353" i="58"/>
  <c r="J353" i="58"/>
  <c r="V353" i="58"/>
  <c r="W353" i="58" s="1"/>
  <c r="Y353" i="58" s="1"/>
  <c r="U352" i="58"/>
  <c r="AA352" i="58" s="1"/>
  <c r="H353" i="58"/>
  <c r="AU349" i="57"/>
  <c r="B354" i="55"/>
  <c r="D353" i="55"/>
  <c r="AY360" i="46"/>
  <c r="AM360" i="46"/>
  <c r="AP360" i="46" s="1"/>
  <c r="AT350" i="47"/>
  <c r="AS361" i="46"/>
  <c r="AU361" i="46" s="1"/>
  <c r="AW361" i="46" s="1"/>
  <c r="I356" i="58"/>
  <c r="S355" i="58"/>
  <c r="AM349" i="56"/>
  <c r="AS349" i="55"/>
  <c r="AN349" i="55"/>
  <c r="AM350" i="56"/>
  <c r="AP350" i="56" s="1"/>
  <c r="G352" i="55"/>
  <c r="U351" i="55"/>
  <c r="AA351" i="55" s="1"/>
  <c r="H352" i="55"/>
  <c r="V352" i="55"/>
  <c r="W352" i="55" s="1"/>
  <c r="J352" i="55"/>
  <c r="X352" i="55"/>
  <c r="K352" i="55"/>
  <c r="A353" i="55"/>
  <c r="M352" i="55"/>
  <c r="Q352" i="55" s="1"/>
  <c r="N352" i="55"/>
  <c r="Z352" i="55"/>
  <c r="E352" i="55" s="1"/>
  <c r="AY350" i="56"/>
  <c r="AO360" i="46"/>
  <c r="B354" i="54"/>
  <c r="D353" i="54"/>
  <c r="F351" i="57"/>
  <c r="AN349" i="57"/>
  <c r="AP349" i="57" s="1"/>
  <c r="I354" i="57"/>
  <c r="S353" i="57"/>
  <c r="U362" i="46"/>
  <c r="AA362" i="46" s="1"/>
  <c r="H363" i="46"/>
  <c r="J363" i="46"/>
  <c r="V363" i="46"/>
  <c r="W363" i="46" s="1"/>
  <c r="Y363" i="46" s="1"/>
  <c r="K363" i="46"/>
  <c r="A364" i="46"/>
  <c r="M363" i="46"/>
  <c r="Q363" i="46" s="1"/>
  <c r="X363" i="46"/>
  <c r="Z363" i="46"/>
  <c r="E363" i="46" s="1"/>
  <c r="N363" i="46"/>
  <c r="G363" i="46"/>
  <c r="AN350" i="47"/>
  <c r="AP350" i="47" s="1"/>
  <c r="Y351" i="56"/>
  <c r="Z353" i="47"/>
  <c r="E353" i="47" s="1"/>
  <c r="G353" i="47"/>
  <c r="U352" i="47"/>
  <c r="AA352" i="47" s="1"/>
  <c r="H353" i="47"/>
  <c r="J353" i="47"/>
  <c r="V353" i="47"/>
  <c r="W353" i="47" s="1"/>
  <c r="K353" i="47"/>
  <c r="A354" i="47"/>
  <c r="M353" i="47"/>
  <c r="Q353" i="47" s="1"/>
  <c r="N353" i="47"/>
  <c r="X353" i="47"/>
  <c r="AU349" i="55"/>
  <c r="AY350" i="58"/>
  <c r="AO350" i="58"/>
  <c r="AP350" i="58" s="1"/>
  <c r="AY350" i="47"/>
  <c r="AO350" i="47"/>
  <c r="S355" i="47"/>
  <c r="I356" i="47"/>
  <c r="R351" i="57"/>
  <c r="AR350" i="47"/>
  <c r="AP361" i="46"/>
  <c r="B354" i="46"/>
  <c r="D353" i="46"/>
  <c r="S353" i="56"/>
  <c r="I354" i="56"/>
  <c r="AU349" i="47"/>
  <c r="AW349" i="47" s="1"/>
  <c r="AY349" i="56"/>
  <c r="F362" i="46"/>
  <c r="F351" i="56"/>
  <c r="AO349" i="57"/>
  <c r="AY349" i="57"/>
  <c r="AU348" i="55"/>
  <c r="AW348" i="55" s="1"/>
  <c r="AW348" i="58"/>
  <c r="Y362" i="46"/>
  <c r="AS350" i="47"/>
  <c r="AU349" i="58"/>
  <c r="AW349" i="58" s="1"/>
  <c r="AH351" i="58"/>
  <c r="AN351" i="58" s="1"/>
  <c r="AI351" i="58"/>
  <c r="AJ351" i="58"/>
  <c r="AC351" i="58"/>
  <c r="AK351" i="58"/>
  <c r="AD351" i="58"/>
  <c r="AR351" i="58" s="1"/>
  <c r="AG351" i="58"/>
  <c r="AE351" i="58"/>
  <c r="AM351" i="58" s="1"/>
  <c r="AF351" i="58"/>
  <c r="F352" i="58"/>
  <c r="Q352" i="47"/>
  <c r="AO349" i="56"/>
  <c r="AO349" i="55"/>
  <c r="AP349" i="55" s="1"/>
  <c r="AT350" i="58"/>
  <c r="AU350" i="58" s="1"/>
  <c r="J352" i="56"/>
  <c r="V352" i="56"/>
  <c r="W352" i="56" s="1"/>
  <c r="K352" i="56"/>
  <c r="A353" i="56"/>
  <c r="G352" i="56"/>
  <c r="H352" i="56"/>
  <c r="M352" i="56"/>
  <c r="N352" i="56"/>
  <c r="R352" i="56" s="1"/>
  <c r="U351" i="56"/>
  <c r="AA351" i="56" s="1"/>
  <c r="X352" i="56"/>
  <c r="Z352" i="56"/>
  <c r="E352" i="56" s="1"/>
  <c r="K352" i="57"/>
  <c r="A353" i="57"/>
  <c r="M352" i="57"/>
  <c r="Q352" i="57" s="1"/>
  <c r="X352" i="57"/>
  <c r="N352" i="57"/>
  <c r="U351" i="57"/>
  <c r="AA351" i="57" s="1"/>
  <c r="H352" i="57"/>
  <c r="J352" i="57"/>
  <c r="V352" i="57"/>
  <c r="W352" i="57" s="1"/>
  <c r="G352" i="57"/>
  <c r="Z352" i="57"/>
  <c r="E352" i="57" s="1"/>
  <c r="Q351" i="57"/>
  <c r="AD350" i="55"/>
  <c r="AM350" i="55" s="1"/>
  <c r="AC350" i="55"/>
  <c r="AR350" i="55" s="1"/>
  <c r="AK350" i="55"/>
  <c r="AY350" i="55" s="1"/>
  <c r="AE350" i="55"/>
  <c r="AF350" i="55"/>
  <c r="AG350" i="55"/>
  <c r="AH350" i="55"/>
  <c r="AI350" i="55"/>
  <c r="AJ350" i="55"/>
  <c r="H355" i="54"/>
  <c r="N355" i="54" s="1"/>
  <c r="K356" i="54"/>
  <c r="M356" i="54"/>
  <c r="E356" i="54" s="1"/>
  <c r="I356" i="54"/>
  <c r="J356" i="54" s="1"/>
  <c r="A357" i="54"/>
  <c r="S354" i="55"/>
  <c r="I355" i="55"/>
  <c r="B357" i="56"/>
  <c r="D356" i="56"/>
  <c r="R352" i="58"/>
  <c r="Y352" i="47"/>
  <c r="F352" i="47" s="1"/>
  <c r="AS349" i="56"/>
  <c r="AJ352" i="47" l="1"/>
  <c r="AC352" i="47"/>
  <c r="AK352" i="47"/>
  <c r="AD352" i="47"/>
  <c r="AR352" i="47" s="1"/>
  <c r="AF352" i="47"/>
  <c r="AG352" i="47"/>
  <c r="AS352" i="47" s="1"/>
  <c r="AE352" i="47"/>
  <c r="AM352" i="47" s="1"/>
  <c r="AH352" i="47"/>
  <c r="AI352" i="47"/>
  <c r="AW350" i="58"/>
  <c r="AC351" i="55"/>
  <c r="AR351" i="55" s="1"/>
  <c r="AK351" i="55"/>
  <c r="AY351" i="55" s="1"/>
  <c r="AJ351" i="55"/>
  <c r="AF351" i="55"/>
  <c r="AG351" i="55"/>
  <c r="AN351" i="55" s="1"/>
  <c r="AH351" i="55"/>
  <c r="AI351" i="55"/>
  <c r="AT351" i="55" s="1"/>
  <c r="AD351" i="55"/>
  <c r="AE351" i="55"/>
  <c r="AG352" i="58"/>
  <c r="AS352" i="58" s="1"/>
  <c r="AH352" i="58"/>
  <c r="AN352" i="58" s="1"/>
  <c r="AI352" i="58"/>
  <c r="AJ352" i="58"/>
  <c r="AT352" i="58" s="1"/>
  <c r="AC352" i="58"/>
  <c r="AK352" i="58"/>
  <c r="AF352" i="58"/>
  <c r="AD352" i="58"/>
  <c r="AR352" i="58" s="1"/>
  <c r="AE352" i="58"/>
  <c r="AM352" i="58" s="1"/>
  <c r="S356" i="47"/>
  <c r="I357" i="47"/>
  <c r="R353" i="47"/>
  <c r="I355" i="57"/>
  <c r="S354" i="57"/>
  <c r="R352" i="55"/>
  <c r="S356" i="58"/>
  <c r="I357" i="58"/>
  <c r="AW349" i="57"/>
  <c r="AR350" i="57"/>
  <c r="Y352" i="56"/>
  <c r="F352" i="56" s="1"/>
  <c r="U363" i="46"/>
  <c r="AA363" i="46" s="1"/>
  <c r="H364" i="46"/>
  <c r="J364" i="46"/>
  <c r="V364" i="46"/>
  <c r="W364" i="46" s="1"/>
  <c r="K364" i="46"/>
  <c r="A365" i="46"/>
  <c r="M364" i="46"/>
  <c r="X364" i="46"/>
  <c r="Z364" i="46"/>
  <c r="E364" i="46" s="1"/>
  <c r="G364" i="46"/>
  <c r="N364" i="46"/>
  <c r="J354" i="58"/>
  <c r="V354" i="58"/>
  <c r="W354" i="58" s="1"/>
  <c r="Y354" i="58" s="1"/>
  <c r="K354" i="58"/>
  <c r="A355" i="58"/>
  <c r="M354" i="58"/>
  <c r="Q354" i="58" s="1"/>
  <c r="X354" i="58"/>
  <c r="N354" i="58"/>
  <c r="Z354" i="58"/>
  <c r="E354" i="58" s="1"/>
  <c r="G354" i="58"/>
  <c r="U353" i="58"/>
  <c r="AA353" i="58" s="1"/>
  <c r="H354" i="58"/>
  <c r="AS351" i="58"/>
  <c r="AW360" i="46"/>
  <c r="AD362" i="46"/>
  <c r="AE362" i="46"/>
  <c r="AF362" i="46"/>
  <c r="AS362" i="46" s="1"/>
  <c r="AG362" i="46"/>
  <c r="AN362" i="46" s="1"/>
  <c r="AC362" i="46"/>
  <c r="AR362" i="46" s="1"/>
  <c r="AH362" i="46"/>
  <c r="AI362" i="46"/>
  <c r="AT362" i="46" s="1"/>
  <c r="AK362" i="46"/>
  <c r="AJ362" i="46"/>
  <c r="AO350" i="55"/>
  <c r="R352" i="57"/>
  <c r="S355" i="55"/>
  <c r="I356" i="55"/>
  <c r="AT350" i="55"/>
  <c r="Q352" i="56"/>
  <c r="Y353" i="47"/>
  <c r="F353" i="47" s="1"/>
  <c r="D354" i="54"/>
  <c r="B355" i="54"/>
  <c r="AM350" i="57"/>
  <c r="AF351" i="56"/>
  <c r="AS351" i="56" s="1"/>
  <c r="AG351" i="56"/>
  <c r="AJ351" i="56"/>
  <c r="AO351" i="56" s="1"/>
  <c r="AC351" i="56"/>
  <c r="AR351" i="56" s="1"/>
  <c r="AK351" i="56"/>
  <c r="AE351" i="56"/>
  <c r="AH351" i="56"/>
  <c r="AI351" i="56"/>
  <c r="AT351" i="56" s="1"/>
  <c r="AD351" i="56"/>
  <c r="B355" i="46"/>
  <c r="D354" i="46"/>
  <c r="AG351" i="57"/>
  <c r="AS351" i="57" s="1"/>
  <c r="AH351" i="57"/>
  <c r="AN351" i="57" s="1"/>
  <c r="AI351" i="57"/>
  <c r="AD351" i="57"/>
  <c r="AE351" i="57"/>
  <c r="AF351" i="57"/>
  <c r="AC351" i="57"/>
  <c r="AJ351" i="57"/>
  <c r="AK351" i="57"/>
  <c r="AO351" i="58"/>
  <c r="AP351" i="58" s="1"/>
  <c r="AY351" i="58"/>
  <c r="AU350" i="47"/>
  <c r="AW350" i="47" s="1"/>
  <c r="R363" i="46"/>
  <c r="AR351" i="47"/>
  <c r="AU351" i="47" s="1"/>
  <c r="AT350" i="57"/>
  <c r="N353" i="55"/>
  <c r="J353" i="55"/>
  <c r="X353" i="55"/>
  <c r="K353" i="55"/>
  <c r="A354" i="55"/>
  <c r="M353" i="55"/>
  <c r="V353" i="55"/>
  <c r="W353" i="55" s="1"/>
  <c r="U352" i="55"/>
  <c r="AA352" i="55" s="1"/>
  <c r="G353" i="55"/>
  <c r="H353" i="55"/>
  <c r="Z353" i="55"/>
  <c r="E353" i="55" s="1"/>
  <c r="D357" i="56"/>
  <c r="B358" i="56"/>
  <c r="M357" i="54"/>
  <c r="E357" i="54" s="1"/>
  <c r="A358" i="54"/>
  <c r="I357" i="54"/>
  <c r="J357" i="54" s="1"/>
  <c r="H356" i="54"/>
  <c r="N356" i="54" s="1"/>
  <c r="K357" i="54"/>
  <c r="AN350" i="55"/>
  <c r="AP350" i="55" s="1"/>
  <c r="J353" i="57"/>
  <c r="V353" i="57"/>
  <c r="W353" i="57" s="1"/>
  <c r="K353" i="57"/>
  <c r="A354" i="57"/>
  <c r="M353" i="57"/>
  <c r="X353" i="57"/>
  <c r="G353" i="57"/>
  <c r="U352" i="57"/>
  <c r="AA352" i="57" s="1"/>
  <c r="H353" i="57"/>
  <c r="Z353" i="57"/>
  <c r="E353" i="57" s="1"/>
  <c r="N353" i="57"/>
  <c r="AW349" i="55"/>
  <c r="F363" i="46"/>
  <c r="Y352" i="55"/>
  <c r="AP349" i="56"/>
  <c r="F353" i="58"/>
  <c r="AU349" i="56"/>
  <c r="N354" i="47"/>
  <c r="Z354" i="47"/>
  <c r="E354" i="47" s="1"/>
  <c r="G354" i="47"/>
  <c r="J354" i="47"/>
  <c r="V354" i="47"/>
  <c r="W354" i="47" s="1"/>
  <c r="Y354" i="47" s="1"/>
  <c r="H354" i="47"/>
  <c r="K354" i="47"/>
  <c r="M354" i="47"/>
  <c r="X354" i="47"/>
  <c r="A355" i="47"/>
  <c r="U353" i="47"/>
  <c r="AA353" i="47" s="1"/>
  <c r="L356" i="54"/>
  <c r="F356" i="54" s="1"/>
  <c r="P356" i="54" s="1"/>
  <c r="AS350" i="55"/>
  <c r="AU350" i="55" s="1"/>
  <c r="Y352" i="57"/>
  <c r="F352" i="57" s="1"/>
  <c r="V353" i="56"/>
  <c r="W353" i="56" s="1"/>
  <c r="N353" i="56"/>
  <c r="U352" i="56"/>
  <c r="AA352" i="56" s="1"/>
  <c r="H353" i="56"/>
  <c r="J353" i="56"/>
  <c r="K353" i="56"/>
  <c r="M353" i="56"/>
  <c r="G353" i="56"/>
  <c r="X353" i="56"/>
  <c r="A354" i="56"/>
  <c r="Z353" i="56"/>
  <c r="E353" i="56" s="1"/>
  <c r="AT351" i="58"/>
  <c r="AU351" i="58" s="1"/>
  <c r="S354" i="56"/>
  <c r="I355" i="56"/>
  <c r="F352" i="55"/>
  <c r="D354" i="55"/>
  <c r="B355" i="55"/>
  <c r="R353" i="58"/>
  <c r="AO351" i="47"/>
  <c r="AP351" i="47" s="1"/>
  <c r="AY351" i="47"/>
  <c r="AY350" i="57"/>
  <c r="AO350" i="57"/>
  <c r="AN350" i="57"/>
  <c r="AF352" i="57" l="1"/>
  <c r="AG352" i="57"/>
  <c r="AS352" i="57" s="1"/>
  <c r="AH352" i="57"/>
  <c r="AC352" i="57"/>
  <c r="AK352" i="57"/>
  <c r="AD352" i="57"/>
  <c r="AR352" i="57" s="1"/>
  <c r="AU352" i="57" s="1"/>
  <c r="AE352" i="57"/>
  <c r="AM352" i="57" s="1"/>
  <c r="AI352" i="57"/>
  <c r="AJ352" i="57"/>
  <c r="AT352" i="57" s="1"/>
  <c r="AW350" i="55"/>
  <c r="AE352" i="56"/>
  <c r="AF352" i="56"/>
  <c r="AI352" i="56"/>
  <c r="AJ352" i="56"/>
  <c r="AO352" i="56" s="1"/>
  <c r="AD352" i="56"/>
  <c r="AM352" i="56" s="1"/>
  <c r="AP352" i="56" s="1"/>
  <c r="AH352" i="56"/>
  <c r="AK352" i="56"/>
  <c r="AY352" i="56" s="1"/>
  <c r="AG352" i="56"/>
  <c r="AN352" i="56" s="1"/>
  <c r="AC352" i="56"/>
  <c r="AW351" i="58"/>
  <c r="AI353" i="47"/>
  <c r="AJ353" i="47"/>
  <c r="AT353" i="47" s="1"/>
  <c r="AC353" i="47"/>
  <c r="AK353" i="47"/>
  <c r="AE353" i="47"/>
  <c r="AM353" i="47" s="1"/>
  <c r="AF353" i="47"/>
  <c r="AG353" i="47"/>
  <c r="AH353" i="47"/>
  <c r="AN353" i="47" s="1"/>
  <c r="AD353" i="47"/>
  <c r="AJ352" i="55"/>
  <c r="AO352" i="55" s="1"/>
  <c r="AI352" i="55"/>
  <c r="AG352" i="55"/>
  <c r="AN352" i="55" s="1"/>
  <c r="AH352" i="55"/>
  <c r="AK352" i="55"/>
  <c r="AC352" i="55"/>
  <c r="AE352" i="55"/>
  <c r="AF352" i="55"/>
  <c r="AS352" i="55" s="1"/>
  <c r="AD352" i="55"/>
  <c r="AM352" i="55" s="1"/>
  <c r="AP352" i="55" s="1"/>
  <c r="D355" i="55"/>
  <c r="B356" i="55"/>
  <c r="Y353" i="56"/>
  <c r="AW349" i="56"/>
  <c r="AR351" i="57"/>
  <c r="AP350" i="57"/>
  <c r="J355" i="58"/>
  <c r="V355" i="58"/>
  <c r="W355" i="58" s="1"/>
  <c r="K355" i="58"/>
  <c r="A356" i="58"/>
  <c r="M355" i="58"/>
  <c r="X355" i="58"/>
  <c r="N355" i="58"/>
  <c r="U354" i="58"/>
  <c r="AA354" i="58" s="1"/>
  <c r="H355" i="58"/>
  <c r="Z355" i="58"/>
  <c r="E355" i="58" s="1"/>
  <c r="G355" i="58"/>
  <c r="Q364" i="46"/>
  <c r="AU350" i="57"/>
  <c r="I358" i="47"/>
  <c r="S357" i="47"/>
  <c r="AN352" i="47"/>
  <c r="AP352" i="47" s="1"/>
  <c r="AS351" i="55"/>
  <c r="AU351" i="55" s="1"/>
  <c r="AW351" i="55" s="1"/>
  <c r="R353" i="55"/>
  <c r="AY351" i="57"/>
  <c r="AO351" i="57"/>
  <c r="AY351" i="56"/>
  <c r="AO362" i="46"/>
  <c r="AM362" i="46"/>
  <c r="AP362" i="46" s="1"/>
  <c r="Y364" i="46"/>
  <c r="F364" i="46" s="1"/>
  <c r="AU352" i="58"/>
  <c r="AO351" i="55"/>
  <c r="B356" i="54"/>
  <c r="D355" i="54"/>
  <c r="Q353" i="56"/>
  <c r="S355" i="56"/>
  <c r="I356" i="56"/>
  <c r="AD363" i="46"/>
  <c r="AE363" i="46"/>
  <c r="AF363" i="46"/>
  <c r="AG363" i="46"/>
  <c r="AN363" i="46" s="1"/>
  <c r="AI363" i="46"/>
  <c r="AT363" i="46" s="1"/>
  <c r="AJ363" i="46"/>
  <c r="AO363" i="46" s="1"/>
  <c r="AK363" i="46"/>
  <c r="AH363" i="46"/>
  <c r="AC363" i="46"/>
  <c r="AR363" i="46" s="1"/>
  <c r="Q353" i="57"/>
  <c r="L357" i="54"/>
  <c r="AT351" i="57"/>
  <c r="AU351" i="56"/>
  <c r="AY362" i="46"/>
  <c r="F354" i="58"/>
  <c r="R364" i="46"/>
  <c r="U364" i="46"/>
  <c r="AA364" i="46" s="1"/>
  <c r="H365" i="46"/>
  <c r="J365" i="46"/>
  <c r="V365" i="46"/>
  <c r="W365" i="46" s="1"/>
  <c r="K365" i="46"/>
  <c r="A366" i="46"/>
  <c r="M365" i="46"/>
  <c r="X365" i="46"/>
  <c r="Z365" i="46"/>
  <c r="E365" i="46" s="1"/>
  <c r="N365" i="46"/>
  <c r="R365" i="46" s="1"/>
  <c r="G365" i="46"/>
  <c r="M355" i="47"/>
  <c r="Q355" i="47" s="1"/>
  <c r="X355" i="47"/>
  <c r="N355" i="47"/>
  <c r="Z355" i="47"/>
  <c r="E355" i="47" s="1"/>
  <c r="U354" i="47"/>
  <c r="AA354" i="47" s="1"/>
  <c r="H355" i="47"/>
  <c r="J355" i="47"/>
  <c r="K355" i="47"/>
  <c r="V355" i="47"/>
  <c r="W355" i="47" s="1"/>
  <c r="Y355" i="47" s="1"/>
  <c r="A356" i="47"/>
  <c r="G355" i="47"/>
  <c r="F354" i="47"/>
  <c r="J354" i="57"/>
  <c r="V354" i="57"/>
  <c r="W354" i="57" s="1"/>
  <c r="Y354" i="57" s="1"/>
  <c r="K354" i="57"/>
  <c r="A355" i="57"/>
  <c r="Z354" i="57"/>
  <c r="E354" i="57" s="1"/>
  <c r="G354" i="57"/>
  <c r="U353" i="57"/>
  <c r="AA353" i="57" s="1"/>
  <c r="H354" i="57"/>
  <c r="M354" i="57"/>
  <c r="Q354" i="57" s="1"/>
  <c r="N354" i="57"/>
  <c r="R354" i="57" s="1"/>
  <c r="X354" i="57"/>
  <c r="A359" i="54"/>
  <c r="I358" i="54"/>
  <c r="J358" i="54" s="1"/>
  <c r="L358" i="54" s="1"/>
  <c r="H357" i="54"/>
  <c r="N357" i="54" s="1"/>
  <c r="K358" i="54"/>
  <c r="M358" i="54"/>
  <c r="E358" i="54" s="1"/>
  <c r="Y353" i="55"/>
  <c r="F353" i="55" s="1"/>
  <c r="AW351" i="47"/>
  <c r="B356" i="46"/>
  <c r="D355" i="46"/>
  <c r="R354" i="58"/>
  <c r="AO352" i="58"/>
  <c r="AP352" i="58" s="1"/>
  <c r="AY352" i="58"/>
  <c r="AO352" i="47"/>
  <c r="AY352" i="47"/>
  <c r="S357" i="58"/>
  <c r="I358" i="58"/>
  <c r="F353" i="56"/>
  <c r="R354" i="47"/>
  <c r="R353" i="57"/>
  <c r="F357" i="54"/>
  <c r="P357" i="54" s="1"/>
  <c r="Q353" i="55"/>
  <c r="AN351" i="56"/>
  <c r="S355" i="57"/>
  <c r="I356" i="57"/>
  <c r="AM351" i="55"/>
  <c r="AP351" i="55" s="1"/>
  <c r="AF353" i="58"/>
  <c r="AG353" i="58"/>
  <c r="AS353" i="58" s="1"/>
  <c r="AH353" i="58"/>
  <c r="AN353" i="58" s="1"/>
  <c r="AI353" i="58"/>
  <c r="AJ353" i="58"/>
  <c r="AT353" i="58" s="1"/>
  <c r="AE353" i="58"/>
  <c r="AM353" i="58" s="1"/>
  <c r="AC353" i="58"/>
  <c r="AD353" i="58"/>
  <c r="AR353" i="58" s="1"/>
  <c r="AK353" i="58"/>
  <c r="U353" i="56"/>
  <c r="AA353" i="56" s="1"/>
  <c r="H354" i="56"/>
  <c r="M354" i="56"/>
  <c r="X354" i="56"/>
  <c r="N354" i="56"/>
  <c r="G354" i="56"/>
  <c r="K354" i="56"/>
  <c r="V354" i="56"/>
  <c r="W354" i="56" s="1"/>
  <c r="A355" i="56"/>
  <c r="J354" i="56"/>
  <c r="Z354" i="56"/>
  <c r="E354" i="56" s="1"/>
  <c r="R353" i="56"/>
  <c r="Q354" i="47"/>
  <c r="Y353" i="57"/>
  <c r="F353" i="57" s="1"/>
  <c r="D358" i="56"/>
  <c r="B359" i="56"/>
  <c r="N354" i="55"/>
  <c r="R354" i="55" s="1"/>
  <c r="M354" i="55"/>
  <c r="X354" i="55"/>
  <c r="J354" i="55"/>
  <c r="K354" i="55"/>
  <c r="A355" i="55"/>
  <c r="U353" i="55"/>
  <c r="AA353" i="55" s="1"/>
  <c r="G354" i="55"/>
  <c r="H354" i="55"/>
  <c r="V354" i="55"/>
  <c r="W354" i="55" s="1"/>
  <c r="Z354" i="55"/>
  <c r="E354" i="55" s="1"/>
  <c r="AM351" i="57"/>
  <c r="AP351" i="57" s="1"/>
  <c r="AM351" i="56"/>
  <c r="AP351" i="56" s="1"/>
  <c r="I357" i="55"/>
  <c r="S356" i="55"/>
  <c r="AU362" i="46"/>
  <c r="AW362" i="46" s="1"/>
  <c r="AT352" i="47"/>
  <c r="AU352" i="47" s="1"/>
  <c r="AW352" i="47" s="1"/>
  <c r="AE353" i="57" l="1"/>
  <c r="AF353" i="57"/>
  <c r="AG353" i="57"/>
  <c r="AJ353" i="57"/>
  <c r="AC353" i="57"/>
  <c r="AK353" i="57"/>
  <c r="AD353" i="57"/>
  <c r="AR353" i="57" s="1"/>
  <c r="AH353" i="57"/>
  <c r="AN353" i="57" s="1"/>
  <c r="AI353" i="57"/>
  <c r="AI353" i="55"/>
  <c r="AH353" i="55"/>
  <c r="AJ353" i="55"/>
  <c r="AK353" i="55"/>
  <c r="AC353" i="55"/>
  <c r="AD353" i="55"/>
  <c r="AM353" i="55" s="1"/>
  <c r="AE353" i="55"/>
  <c r="AF353" i="55"/>
  <c r="AS353" i="55" s="1"/>
  <c r="AG353" i="55"/>
  <c r="AN353" i="55" s="1"/>
  <c r="AD364" i="46"/>
  <c r="AE364" i="46"/>
  <c r="AF364" i="46"/>
  <c r="AG364" i="46"/>
  <c r="AN364" i="46" s="1"/>
  <c r="AC364" i="46"/>
  <c r="AR364" i="46" s="1"/>
  <c r="AH364" i="46"/>
  <c r="AI364" i="46"/>
  <c r="AT364" i="46" s="1"/>
  <c r="AJ364" i="46"/>
  <c r="AO364" i="46" s="1"/>
  <c r="AK364" i="46"/>
  <c r="Y354" i="55"/>
  <c r="F354" i="55" s="1"/>
  <c r="Q354" i="55"/>
  <c r="Q354" i="56"/>
  <c r="B357" i="46"/>
  <c r="D356" i="46"/>
  <c r="AS363" i="46"/>
  <c r="Y355" i="58"/>
  <c r="F355" i="58" s="1"/>
  <c r="AT352" i="55"/>
  <c r="AY353" i="47"/>
  <c r="AO353" i="47"/>
  <c r="AM363" i="46"/>
  <c r="AP363" i="46" s="1"/>
  <c r="Y354" i="56"/>
  <c r="F354" i="56" s="1"/>
  <c r="AO353" i="58"/>
  <c r="AY353" i="58"/>
  <c r="F358" i="54"/>
  <c r="P358" i="54" s="1"/>
  <c r="AH354" i="47"/>
  <c r="AN354" i="47" s="1"/>
  <c r="AI354" i="47"/>
  <c r="AJ354" i="47"/>
  <c r="AT354" i="47" s="1"/>
  <c r="AD354" i="47"/>
  <c r="AE354" i="47"/>
  <c r="AM354" i="47" s="1"/>
  <c r="AG354" i="47"/>
  <c r="AK354" i="47"/>
  <c r="AC354" i="47"/>
  <c r="AF354" i="47"/>
  <c r="F355" i="47"/>
  <c r="Q365" i="46"/>
  <c r="I357" i="56"/>
  <c r="S356" i="56"/>
  <c r="R355" i="58"/>
  <c r="AU351" i="57"/>
  <c r="AW351" i="57" s="1"/>
  <c r="AR353" i="47"/>
  <c r="AU353" i="47" s="1"/>
  <c r="AW353" i="47" s="1"/>
  <c r="AT352" i="56"/>
  <c r="AO352" i="57"/>
  <c r="AY352" i="57"/>
  <c r="M355" i="55"/>
  <c r="Q355" i="55" s="1"/>
  <c r="X355" i="55"/>
  <c r="K355" i="55"/>
  <c r="A356" i="55"/>
  <c r="N355" i="55"/>
  <c r="G355" i="55"/>
  <c r="V355" i="55"/>
  <c r="W355" i="55" s="1"/>
  <c r="U354" i="55"/>
  <c r="AA354" i="55" s="1"/>
  <c r="H355" i="55"/>
  <c r="J355" i="55"/>
  <c r="Z355" i="55"/>
  <c r="E355" i="55" s="1"/>
  <c r="AU353" i="58"/>
  <c r="AW353" i="58" s="1"/>
  <c r="R355" i="47"/>
  <c r="U365" i="46"/>
  <c r="AA365" i="46" s="1"/>
  <c r="H366" i="46"/>
  <c r="J366" i="46"/>
  <c r="V366" i="46"/>
  <c r="W366" i="46" s="1"/>
  <c r="Y366" i="46" s="1"/>
  <c r="K366" i="46"/>
  <c r="A367" i="46"/>
  <c r="M366" i="46"/>
  <c r="Q366" i="46" s="1"/>
  <c r="X366" i="46"/>
  <c r="Z366" i="46"/>
  <c r="E366" i="46" s="1"/>
  <c r="G366" i="46"/>
  <c r="N366" i="46"/>
  <c r="AE354" i="58"/>
  <c r="AM354" i="58" s="1"/>
  <c r="AF354" i="58"/>
  <c r="AG354" i="58"/>
  <c r="AS354" i="58" s="1"/>
  <c r="AH354" i="58"/>
  <c r="AN354" i="58" s="1"/>
  <c r="AI354" i="58"/>
  <c r="AD354" i="58"/>
  <c r="AJ354" i="58"/>
  <c r="AK354" i="58"/>
  <c r="AC354" i="58"/>
  <c r="AY363" i="46"/>
  <c r="I359" i="47"/>
  <c r="S358" i="47"/>
  <c r="AR352" i="55"/>
  <c r="AS352" i="56"/>
  <c r="AU363" i="46"/>
  <c r="AW363" i="46" s="1"/>
  <c r="I358" i="55"/>
  <c r="S357" i="55"/>
  <c r="S356" i="57"/>
  <c r="I357" i="57"/>
  <c r="AD353" i="56"/>
  <c r="AM353" i="56" s="1"/>
  <c r="AE353" i="56"/>
  <c r="AH353" i="56"/>
  <c r="AI353" i="56"/>
  <c r="AC353" i="56"/>
  <c r="AK353" i="56"/>
  <c r="AY353" i="56" s="1"/>
  <c r="AJ353" i="56"/>
  <c r="AG353" i="56"/>
  <c r="AN353" i="56" s="1"/>
  <c r="AF353" i="56"/>
  <c r="AS353" i="56" s="1"/>
  <c r="K356" i="47"/>
  <c r="A357" i="47"/>
  <c r="M356" i="47"/>
  <c r="X356" i="47"/>
  <c r="N356" i="47"/>
  <c r="G356" i="47"/>
  <c r="U355" i="47"/>
  <c r="AA355" i="47" s="1"/>
  <c r="H356" i="47"/>
  <c r="J356" i="47"/>
  <c r="V356" i="47"/>
  <c r="W356" i="47" s="1"/>
  <c r="Y356" i="47" s="1"/>
  <c r="Z356" i="47"/>
  <c r="E356" i="47" s="1"/>
  <c r="F356" i="47" s="1"/>
  <c r="AW350" i="57"/>
  <c r="Q355" i="58"/>
  <c r="AY352" i="55"/>
  <c r="AS353" i="47"/>
  <c r="AR352" i="56"/>
  <c r="AU352" i="56" s="1"/>
  <c r="AW352" i="56" s="1"/>
  <c r="AN352" i="57"/>
  <c r="AP352" i="57" s="1"/>
  <c r="AW352" i="57" s="1"/>
  <c r="D359" i="56"/>
  <c r="B360" i="56"/>
  <c r="R354" i="56"/>
  <c r="AP353" i="58"/>
  <c r="S358" i="58"/>
  <c r="I359" i="58"/>
  <c r="F354" i="57"/>
  <c r="Y365" i="46"/>
  <c r="F365" i="46" s="1"/>
  <c r="AW351" i="56"/>
  <c r="U355" i="58"/>
  <c r="AA355" i="58" s="1"/>
  <c r="H356" i="58"/>
  <c r="J356" i="58"/>
  <c r="V356" i="58"/>
  <c r="W356" i="58" s="1"/>
  <c r="K356" i="58"/>
  <c r="A357" i="58"/>
  <c r="M356" i="58"/>
  <c r="X356" i="58"/>
  <c r="G356" i="58"/>
  <c r="N356" i="58"/>
  <c r="Z356" i="58"/>
  <c r="E356" i="58" s="1"/>
  <c r="D356" i="55"/>
  <c r="B357" i="55"/>
  <c r="AW352" i="58"/>
  <c r="G355" i="56"/>
  <c r="U354" i="56"/>
  <c r="AA354" i="56" s="1"/>
  <c r="H355" i="56"/>
  <c r="K355" i="56"/>
  <c r="A356" i="56"/>
  <c r="M355" i="56"/>
  <c r="X355" i="56"/>
  <c r="N355" i="56"/>
  <c r="R355" i="56" s="1"/>
  <c r="V355" i="56"/>
  <c r="W355" i="56" s="1"/>
  <c r="J355" i="56"/>
  <c r="Z355" i="56"/>
  <c r="E355" i="56" s="1"/>
  <c r="H358" i="54"/>
  <c r="N358" i="54" s="1"/>
  <c r="K359" i="54"/>
  <c r="M359" i="54"/>
  <c r="E359" i="54" s="1"/>
  <c r="I359" i="54"/>
  <c r="J359" i="54" s="1"/>
  <c r="L359" i="54" s="1"/>
  <c r="A360" i="54"/>
  <c r="U354" i="57"/>
  <c r="AA354" i="57" s="1"/>
  <c r="H355" i="57"/>
  <c r="J355" i="57"/>
  <c r="V355" i="57"/>
  <c r="W355" i="57" s="1"/>
  <c r="N355" i="57"/>
  <c r="Z355" i="57"/>
  <c r="E355" i="57" s="1"/>
  <c r="G355" i="57"/>
  <c r="K355" i="57"/>
  <c r="A356" i="57"/>
  <c r="M355" i="57"/>
  <c r="X355" i="57"/>
  <c r="D356" i="54"/>
  <c r="B357" i="54"/>
  <c r="AP353" i="47"/>
  <c r="AD365" i="46" l="1"/>
  <c r="AE365" i="46"/>
  <c r="AF365" i="46"/>
  <c r="AG365" i="46"/>
  <c r="AN365" i="46" s="1"/>
  <c r="AI365" i="46"/>
  <c r="AJ365" i="46"/>
  <c r="AO365" i="46" s="1"/>
  <c r="AK365" i="46"/>
  <c r="AY365" i="46" s="1"/>
  <c r="AH365" i="46"/>
  <c r="AC365" i="46"/>
  <c r="AR365" i="46" s="1"/>
  <c r="AD355" i="58"/>
  <c r="AE355" i="58"/>
  <c r="AF355" i="58"/>
  <c r="AG355" i="58"/>
  <c r="AS355" i="58" s="1"/>
  <c r="AH355" i="58"/>
  <c r="AN355" i="58" s="1"/>
  <c r="AC355" i="58"/>
  <c r="AK355" i="58"/>
  <c r="AI355" i="58"/>
  <c r="AJ355" i="58"/>
  <c r="AT355" i="58" s="1"/>
  <c r="AC354" i="56"/>
  <c r="AK354" i="56"/>
  <c r="AD354" i="56"/>
  <c r="AG354" i="56"/>
  <c r="AN354" i="56" s="1"/>
  <c r="AH354" i="56"/>
  <c r="AJ354" i="56"/>
  <c r="AE354" i="56"/>
  <c r="AI354" i="56"/>
  <c r="AT354" i="56" s="1"/>
  <c r="AF354" i="56"/>
  <c r="AH354" i="55"/>
  <c r="AG354" i="55"/>
  <c r="AN354" i="55" s="1"/>
  <c r="AK354" i="55"/>
  <c r="AY354" i="55" s="1"/>
  <c r="AC354" i="55"/>
  <c r="AR354" i="55" s="1"/>
  <c r="AU354" i="55" s="1"/>
  <c r="AD354" i="55"/>
  <c r="AE354" i="55"/>
  <c r="AI354" i="55"/>
  <c r="AT354" i="55" s="1"/>
  <c r="AJ354" i="55"/>
  <c r="AF354" i="55"/>
  <c r="AS354" i="55" s="1"/>
  <c r="G357" i="58"/>
  <c r="U356" i="58"/>
  <c r="AA356" i="58" s="1"/>
  <c r="H357" i="58"/>
  <c r="J357" i="58"/>
  <c r="V357" i="58"/>
  <c r="W357" i="58" s="1"/>
  <c r="K357" i="58"/>
  <c r="A358" i="58"/>
  <c r="Z357" i="58"/>
  <c r="E357" i="58" s="1"/>
  <c r="M357" i="58"/>
  <c r="Q357" i="58" s="1"/>
  <c r="N357" i="58"/>
  <c r="X357" i="58"/>
  <c r="K356" i="55"/>
  <c r="A357" i="55"/>
  <c r="J356" i="55"/>
  <c r="V356" i="55"/>
  <c r="W356" i="55" s="1"/>
  <c r="G356" i="55"/>
  <c r="U355" i="55"/>
  <c r="AA355" i="55" s="1"/>
  <c r="H356" i="55"/>
  <c r="X356" i="55"/>
  <c r="M356" i="55"/>
  <c r="N356" i="55"/>
  <c r="Z356" i="55"/>
  <c r="E356" i="55" s="1"/>
  <c r="S357" i="57"/>
  <c r="I358" i="57"/>
  <c r="G356" i="57"/>
  <c r="U355" i="57"/>
  <c r="AA355" i="57" s="1"/>
  <c r="H356" i="57"/>
  <c r="M356" i="57"/>
  <c r="X356" i="57"/>
  <c r="N356" i="57"/>
  <c r="Z356" i="57"/>
  <c r="E356" i="57" s="1"/>
  <c r="J356" i="57"/>
  <c r="K356" i="57"/>
  <c r="A357" i="57"/>
  <c r="V356" i="57"/>
  <c r="W356" i="57" s="1"/>
  <c r="Y356" i="57" s="1"/>
  <c r="Y355" i="56"/>
  <c r="Q356" i="58"/>
  <c r="AU352" i="55"/>
  <c r="AW352" i="55" s="1"/>
  <c r="R355" i="55"/>
  <c r="AD354" i="57"/>
  <c r="AE354" i="57"/>
  <c r="AM354" i="57" s="1"/>
  <c r="AF354" i="57"/>
  <c r="AI354" i="57"/>
  <c r="AJ354" i="57"/>
  <c r="AC354" i="57"/>
  <c r="AK354" i="57"/>
  <c r="AG354" i="57"/>
  <c r="AH354" i="57"/>
  <c r="AN354" i="57" s="1"/>
  <c r="D357" i="55"/>
  <c r="B358" i="55"/>
  <c r="AY354" i="47"/>
  <c r="AO354" i="47"/>
  <c r="AY353" i="57"/>
  <c r="AO353" i="57"/>
  <c r="F355" i="57"/>
  <c r="F359" i="54"/>
  <c r="P359" i="54" s="1"/>
  <c r="Q355" i="56"/>
  <c r="Y356" i="58"/>
  <c r="AO353" i="56"/>
  <c r="AS354" i="47"/>
  <c r="AS364" i="46"/>
  <c r="AY353" i="55"/>
  <c r="U366" i="46"/>
  <c r="AA366" i="46" s="1"/>
  <c r="H367" i="46"/>
  <c r="J367" i="46"/>
  <c r="V367" i="46"/>
  <c r="W367" i="46" s="1"/>
  <c r="K367" i="46"/>
  <c r="A368" i="46"/>
  <c r="M367" i="46"/>
  <c r="Q367" i="46" s="1"/>
  <c r="X367" i="46"/>
  <c r="Z367" i="46"/>
  <c r="E367" i="46" s="1"/>
  <c r="N367" i="46"/>
  <c r="R367" i="46" s="1"/>
  <c r="G367" i="46"/>
  <c r="F356" i="58"/>
  <c r="R356" i="47"/>
  <c r="AP354" i="47"/>
  <c r="AO353" i="55"/>
  <c r="AP353" i="55" s="1"/>
  <c r="AT353" i="57"/>
  <c r="AU353" i="57" s="1"/>
  <c r="AW353" i="57" s="1"/>
  <c r="AP353" i="56"/>
  <c r="G356" i="56"/>
  <c r="J356" i="56"/>
  <c r="V356" i="56"/>
  <c r="W356" i="56" s="1"/>
  <c r="K356" i="56"/>
  <c r="A357" i="56"/>
  <c r="N356" i="56"/>
  <c r="R356" i="56" s="1"/>
  <c r="U355" i="56"/>
  <c r="AA355" i="56" s="1"/>
  <c r="X356" i="56"/>
  <c r="M356" i="56"/>
  <c r="H356" i="56"/>
  <c r="Z356" i="56"/>
  <c r="E356" i="56" s="1"/>
  <c r="Y355" i="57"/>
  <c r="R356" i="58"/>
  <c r="AR353" i="56"/>
  <c r="S358" i="55"/>
  <c r="I359" i="55"/>
  <c r="AY354" i="58"/>
  <c r="AO354" i="58"/>
  <c r="AP354" i="58" s="1"/>
  <c r="R366" i="46"/>
  <c r="I358" i="56"/>
  <c r="S357" i="56"/>
  <c r="AR354" i="47"/>
  <c r="AU354" i="47" s="1"/>
  <c r="AW354" i="47" s="1"/>
  <c r="AY364" i="46"/>
  <c r="AM364" i="46"/>
  <c r="AP364" i="46" s="1"/>
  <c r="AS353" i="57"/>
  <c r="A361" i="54"/>
  <c r="I360" i="54"/>
  <c r="J360" i="54" s="1"/>
  <c r="M360" i="54"/>
  <c r="E360" i="54" s="1"/>
  <c r="H359" i="54"/>
  <c r="N359" i="54" s="1"/>
  <c r="K360" i="54"/>
  <c r="AU364" i="46"/>
  <c r="S359" i="58"/>
  <c r="I360" i="58"/>
  <c r="S359" i="47"/>
  <c r="I360" i="47"/>
  <c r="R355" i="57"/>
  <c r="F355" i="56"/>
  <c r="B361" i="56"/>
  <c r="D360" i="56"/>
  <c r="AF356" i="47"/>
  <c r="AG356" i="47"/>
  <c r="AH356" i="47"/>
  <c r="AN356" i="47" s="1"/>
  <c r="AJ356" i="47"/>
  <c r="AC356" i="47"/>
  <c r="AK356" i="47"/>
  <c r="AD356" i="47"/>
  <c r="AR356" i="47" s="1"/>
  <c r="AE356" i="47"/>
  <c r="AM356" i="47" s="1"/>
  <c r="AI356" i="47"/>
  <c r="Q356" i="47"/>
  <c r="AT353" i="56"/>
  <c r="AT354" i="58"/>
  <c r="Y355" i="55"/>
  <c r="F355" i="55" s="1"/>
  <c r="B358" i="46"/>
  <c r="D357" i="46"/>
  <c r="AT353" i="55"/>
  <c r="AR353" i="55"/>
  <c r="AU353" i="55" s="1"/>
  <c r="D357" i="54"/>
  <c r="B358" i="54"/>
  <c r="Q355" i="57"/>
  <c r="J357" i="47"/>
  <c r="V357" i="47"/>
  <c r="W357" i="47" s="1"/>
  <c r="Y357" i="47" s="1"/>
  <c r="K357" i="47"/>
  <c r="A358" i="47"/>
  <c r="M357" i="47"/>
  <c r="Q357" i="47" s="1"/>
  <c r="X357" i="47"/>
  <c r="Z357" i="47"/>
  <c r="E357" i="47" s="1"/>
  <c r="G357" i="47"/>
  <c r="N357" i="47"/>
  <c r="U356" i="47"/>
  <c r="AA356" i="47" s="1"/>
  <c r="H357" i="47"/>
  <c r="AR354" i="58"/>
  <c r="AU354" i="58" s="1"/>
  <c r="F366" i="46"/>
  <c r="AG355" i="47"/>
  <c r="AH355" i="47"/>
  <c r="AN355" i="47" s="1"/>
  <c r="AI355" i="47"/>
  <c r="AC355" i="47"/>
  <c r="AK355" i="47"/>
  <c r="AD355" i="47"/>
  <c r="AR355" i="47" s="1"/>
  <c r="AJ355" i="47"/>
  <c r="AT355" i="47" s="1"/>
  <c r="AE355" i="47"/>
  <c r="AM355" i="47" s="1"/>
  <c r="AF355" i="47"/>
  <c r="AM353" i="57"/>
  <c r="AP353" i="57" s="1"/>
  <c r="AG355" i="55" l="1"/>
  <c r="AF355" i="55"/>
  <c r="AC355" i="55"/>
  <c r="AD355" i="55"/>
  <c r="AE355" i="55"/>
  <c r="AH355" i="55"/>
  <c r="AI355" i="55"/>
  <c r="AJ355" i="55"/>
  <c r="AO355" i="55" s="1"/>
  <c r="AK355" i="55"/>
  <c r="F357" i="47"/>
  <c r="B359" i="54"/>
  <c r="D358" i="54"/>
  <c r="I361" i="54"/>
  <c r="J361" i="54" s="1"/>
  <c r="L361" i="54" s="1"/>
  <c r="H360" i="54"/>
  <c r="N360" i="54" s="1"/>
  <c r="K361" i="54"/>
  <c r="M361" i="54"/>
  <c r="E361" i="54" s="1"/>
  <c r="A362" i="54"/>
  <c r="AS355" i="47"/>
  <c r="AS356" i="47"/>
  <c r="S360" i="58"/>
  <c r="I361" i="58"/>
  <c r="Q356" i="56"/>
  <c r="AT354" i="57"/>
  <c r="Q356" i="57"/>
  <c r="Q356" i="55"/>
  <c r="AM354" i="55"/>
  <c r="AO354" i="56"/>
  <c r="AY355" i="58"/>
  <c r="AO355" i="58"/>
  <c r="AD366" i="46"/>
  <c r="AM366" i="46" s="1"/>
  <c r="AE366" i="46"/>
  <c r="AF366" i="46"/>
  <c r="AG366" i="46"/>
  <c r="AC366" i="46"/>
  <c r="AH366" i="46"/>
  <c r="AI366" i="46"/>
  <c r="AJ366" i="46"/>
  <c r="AO366" i="46" s="1"/>
  <c r="AK366" i="46"/>
  <c r="J358" i="47"/>
  <c r="V358" i="47"/>
  <c r="W358" i="47" s="1"/>
  <c r="K358" i="47"/>
  <c r="A359" i="47"/>
  <c r="N358" i="47"/>
  <c r="R358" i="47" s="1"/>
  <c r="Z358" i="47"/>
  <c r="E358" i="47" s="1"/>
  <c r="U357" i="47"/>
  <c r="AA357" i="47" s="1"/>
  <c r="X358" i="47"/>
  <c r="G358" i="47"/>
  <c r="H358" i="47"/>
  <c r="M358" i="47"/>
  <c r="Q358" i="47" s="1"/>
  <c r="B362" i="56"/>
  <c r="D361" i="56"/>
  <c r="AU353" i="56"/>
  <c r="AW353" i="56" s="1"/>
  <c r="AC355" i="57"/>
  <c r="AK355" i="57"/>
  <c r="AD355" i="57"/>
  <c r="AE355" i="57"/>
  <c r="AM355" i="57" s="1"/>
  <c r="AH355" i="57"/>
  <c r="AI355" i="57"/>
  <c r="AJ355" i="57"/>
  <c r="AF355" i="57"/>
  <c r="AG355" i="57"/>
  <c r="AM354" i="56"/>
  <c r="AP354" i="56" s="1"/>
  <c r="AT365" i="46"/>
  <c r="AW353" i="55"/>
  <c r="S359" i="55"/>
  <c r="I360" i="55"/>
  <c r="Z357" i="57"/>
  <c r="E357" i="57" s="1"/>
  <c r="F357" i="57" s="1"/>
  <c r="G357" i="57"/>
  <c r="U356" i="57"/>
  <c r="AA356" i="57" s="1"/>
  <c r="H357" i="57"/>
  <c r="K357" i="57"/>
  <c r="A358" i="57"/>
  <c r="M357" i="57"/>
  <c r="Q357" i="57" s="1"/>
  <c r="X357" i="57"/>
  <c r="N357" i="57"/>
  <c r="R357" i="57" s="1"/>
  <c r="V357" i="57"/>
  <c r="W357" i="57" s="1"/>
  <c r="Y357" i="57" s="1"/>
  <c r="J357" i="57"/>
  <c r="B359" i="46"/>
  <c r="D358" i="46"/>
  <c r="AO356" i="47"/>
  <c r="AP356" i="47" s="1"/>
  <c r="AY356" i="47"/>
  <c r="AJ355" i="56"/>
  <c r="AC355" i="56"/>
  <c r="AR355" i="56" s="1"/>
  <c r="AU355" i="56" s="1"/>
  <c r="AF355" i="56"/>
  <c r="AS355" i="56" s="1"/>
  <c r="AG355" i="56"/>
  <c r="AN355" i="56" s="1"/>
  <c r="AI355" i="56"/>
  <c r="AT355" i="56" s="1"/>
  <c r="AK355" i="56"/>
  <c r="AY355" i="56" s="1"/>
  <c r="AE355" i="56"/>
  <c r="AD355" i="56"/>
  <c r="AM355" i="56" s="1"/>
  <c r="AH355" i="56"/>
  <c r="N357" i="56"/>
  <c r="R357" i="56" s="1"/>
  <c r="J357" i="56"/>
  <c r="V357" i="56"/>
  <c r="W357" i="56" s="1"/>
  <c r="M357" i="56"/>
  <c r="X357" i="56"/>
  <c r="U356" i="56"/>
  <c r="AA356" i="56" s="1"/>
  <c r="A358" i="56"/>
  <c r="H357" i="56"/>
  <c r="G357" i="56"/>
  <c r="K357" i="56"/>
  <c r="Z357" i="56"/>
  <c r="E357" i="56" s="1"/>
  <c r="AR354" i="57"/>
  <c r="I359" i="57"/>
  <c r="S358" i="57"/>
  <c r="F357" i="58"/>
  <c r="AY354" i="56"/>
  <c r="B359" i="55"/>
  <c r="D358" i="55"/>
  <c r="AW354" i="58"/>
  <c r="AU355" i="47"/>
  <c r="AO355" i="47"/>
  <c r="AP355" i="47" s="1"/>
  <c r="AY355" i="47"/>
  <c r="R357" i="47"/>
  <c r="F360" i="54"/>
  <c r="P360" i="54" s="1"/>
  <c r="S358" i="56"/>
  <c r="I359" i="56"/>
  <c r="U367" i="46"/>
  <c r="AA367" i="46" s="1"/>
  <c r="H368" i="46"/>
  <c r="J368" i="46"/>
  <c r="V368" i="46"/>
  <c r="W368" i="46" s="1"/>
  <c r="Y368" i="46" s="1"/>
  <c r="K368" i="46"/>
  <c r="A369" i="46"/>
  <c r="M368" i="46"/>
  <c r="Q368" i="46" s="1"/>
  <c r="X368" i="46"/>
  <c r="Z368" i="46"/>
  <c r="E368" i="46" s="1"/>
  <c r="G368" i="46"/>
  <c r="N368" i="46"/>
  <c r="R368" i="46" s="1"/>
  <c r="AS354" i="57"/>
  <c r="F356" i="57"/>
  <c r="Y356" i="55"/>
  <c r="F356" i="55" s="1"/>
  <c r="Z358" i="58"/>
  <c r="E358" i="58" s="1"/>
  <c r="G358" i="58"/>
  <c r="U357" i="58"/>
  <c r="AA357" i="58" s="1"/>
  <c r="H358" i="58"/>
  <c r="J358" i="58"/>
  <c r="V358" i="58"/>
  <c r="W358" i="58" s="1"/>
  <c r="Y358" i="58" s="1"/>
  <c r="N358" i="58"/>
  <c r="K358" i="58"/>
  <c r="A359" i="58"/>
  <c r="M358" i="58"/>
  <c r="Q358" i="58" s="1"/>
  <c r="X358" i="58"/>
  <c r="AO354" i="55"/>
  <c r="AS354" i="56"/>
  <c r="AR354" i="56"/>
  <c r="AU354" i="56" s="1"/>
  <c r="AW354" i="56" s="1"/>
  <c r="AM355" i="58"/>
  <c r="AS365" i="46"/>
  <c r="AU365" i="46" s="1"/>
  <c r="AW365" i="46" s="1"/>
  <c r="AW364" i="46"/>
  <c r="R357" i="58"/>
  <c r="AT356" i="47"/>
  <c r="AU356" i="47" s="1"/>
  <c r="S360" i="47"/>
  <c r="I361" i="47"/>
  <c r="L360" i="54"/>
  <c r="Y356" i="56"/>
  <c r="F356" i="56" s="1"/>
  <c r="AY354" i="57"/>
  <c r="AO354" i="57"/>
  <c r="AP354" i="57" s="1"/>
  <c r="R356" i="57"/>
  <c r="AR355" i="58"/>
  <c r="AU355" i="58" s="1"/>
  <c r="AC356" i="58"/>
  <c r="AK356" i="58"/>
  <c r="AD356" i="58"/>
  <c r="AR356" i="58" s="1"/>
  <c r="AE356" i="58"/>
  <c r="AF356" i="58"/>
  <c r="AG356" i="58"/>
  <c r="AJ356" i="58"/>
  <c r="AH356" i="58"/>
  <c r="AN356" i="58" s="1"/>
  <c r="AI356" i="58"/>
  <c r="Y367" i="46"/>
  <c r="F367" i="46" s="1"/>
  <c r="R356" i="55"/>
  <c r="J357" i="55"/>
  <c r="V357" i="55"/>
  <c r="W357" i="55" s="1"/>
  <c r="G357" i="55"/>
  <c r="U356" i="55"/>
  <c r="AA356" i="55" s="1"/>
  <c r="H357" i="55"/>
  <c r="X357" i="55"/>
  <c r="K357" i="55"/>
  <c r="A358" i="55"/>
  <c r="M357" i="55"/>
  <c r="Q357" i="55" s="1"/>
  <c r="N357" i="55"/>
  <c r="R357" i="55" s="1"/>
  <c r="Z357" i="55"/>
  <c r="E357" i="55" s="1"/>
  <c r="Y357" i="58"/>
  <c r="AM365" i="46"/>
  <c r="AP365" i="46" s="1"/>
  <c r="AI356" i="56" l="1"/>
  <c r="AT356" i="56" s="1"/>
  <c r="AJ356" i="56"/>
  <c r="AE356" i="56"/>
  <c r="AF356" i="56"/>
  <c r="AH356" i="56"/>
  <c r="AC356" i="56"/>
  <c r="AD356" i="56"/>
  <c r="AM356" i="56" s="1"/>
  <c r="AG356" i="56"/>
  <c r="AK356" i="56"/>
  <c r="AY356" i="56" s="1"/>
  <c r="AD367" i="46"/>
  <c r="AM367" i="46" s="1"/>
  <c r="AE367" i="46"/>
  <c r="AF367" i="46"/>
  <c r="AG367" i="46"/>
  <c r="AI367" i="46"/>
  <c r="AJ367" i="46"/>
  <c r="AO367" i="46" s="1"/>
  <c r="AK367" i="46"/>
  <c r="AH367" i="46"/>
  <c r="AC367" i="46"/>
  <c r="AR367" i="46" s="1"/>
  <c r="AW356" i="47"/>
  <c r="AF356" i="55"/>
  <c r="AE356" i="55"/>
  <c r="AC356" i="55"/>
  <c r="AD356" i="55"/>
  <c r="AM356" i="55" s="1"/>
  <c r="AG356" i="55"/>
  <c r="AH356" i="55"/>
  <c r="AI356" i="55"/>
  <c r="AK356" i="55"/>
  <c r="AJ356" i="55"/>
  <c r="AO356" i="55" s="1"/>
  <c r="AI357" i="57"/>
  <c r="AJ357" i="57"/>
  <c r="AT357" i="57" s="1"/>
  <c r="AC357" i="57"/>
  <c r="AK357" i="57"/>
  <c r="AF357" i="57"/>
  <c r="AG357" i="57"/>
  <c r="AH357" i="57"/>
  <c r="AN357" i="57" s="1"/>
  <c r="AD357" i="57"/>
  <c r="AR357" i="57" s="1"/>
  <c r="AE357" i="57"/>
  <c r="AM357" i="57" s="1"/>
  <c r="AY356" i="58"/>
  <c r="AO356" i="58"/>
  <c r="AP355" i="58"/>
  <c r="R358" i="58"/>
  <c r="AJ356" i="57"/>
  <c r="AC356" i="57"/>
  <c r="AK356" i="57"/>
  <c r="AD356" i="57"/>
  <c r="AR356" i="57" s="1"/>
  <c r="AG356" i="57"/>
  <c r="AS356" i="57" s="1"/>
  <c r="AH356" i="57"/>
  <c r="AI356" i="57"/>
  <c r="AE356" i="57"/>
  <c r="AF356" i="57"/>
  <c r="AO355" i="56"/>
  <c r="I361" i="55"/>
  <c r="S360" i="55"/>
  <c r="AT355" i="57"/>
  <c r="AT366" i="46"/>
  <c r="AT355" i="55"/>
  <c r="U357" i="55"/>
  <c r="AA357" i="55" s="1"/>
  <c r="H358" i="55"/>
  <c r="V358" i="55"/>
  <c r="W358" i="55" s="1"/>
  <c r="G358" i="55"/>
  <c r="J358" i="55"/>
  <c r="X358" i="55"/>
  <c r="K358" i="55"/>
  <c r="M358" i="55"/>
  <c r="A359" i="55"/>
  <c r="N358" i="55"/>
  <c r="Z358" i="55"/>
  <c r="E358" i="55" s="1"/>
  <c r="AP355" i="56"/>
  <c r="AW355" i="56" s="1"/>
  <c r="AW355" i="58"/>
  <c r="S361" i="47"/>
  <c r="I362" i="47"/>
  <c r="N358" i="57"/>
  <c r="Z358" i="57"/>
  <c r="E358" i="57" s="1"/>
  <c r="G358" i="57"/>
  <c r="J358" i="57"/>
  <c r="V358" i="57"/>
  <c r="W358" i="57" s="1"/>
  <c r="Y358" i="57" s="1"/>
  <c r="K358" i="57"/>
  <c r="A359" i="57"/>
  <c r="M358" i="57"/>
  <c r="X358" i="57"/>
  <c r="U357" i="57"/>
  <c r="AA357" i="57" s="1"/>
  <c r="H358" i="57"/>
  <c r="AN355" i="57"/>
  <c r="U358" i="47"/>
  <c r="AA358" i="47" s="1"/>
  <c r="H359" i="47"/>
  <c r="J359" i="47"/>
  <c r="V359" i="47"/>
  <c r="W359" i="47" s="1"/>
  <c r="M359" i="47"/>
  <c r="X359" i="47"/>
  <c r="N359" i="47"/>
  <c r="Z359" i="47"/>
  <c r="E359" i="47" s="1"/>
  <c r="A360" i="47"/>
  <c r="G359" i="47"/>
  <c r="K359" i="47"/>
  <c r="AR366" i="46"/>
  <c r="D362" i="56"/>
  <c r="B363" i="56"/>
  <c r="AW355" i="47"/>
  <c r="I360" i="57"/>
  <c r="S359" i="57"/>
  <c r="AP355" i="57"/>
  <c r="AN366" i="46"/>
  <c r="D359" i="54"/>
  <c r="B360" i="54"/>
  <c r="AM355" i="55"/>
  <c r="U368" i="46"/>
  <c r="AA368" i="46" s="1"/>
  <c r="H369" i="46"/>
  <c r="J369" i="46"/>
  <c r="V369" i="46"/>
  <c r="W369" i="46" s="1"/>
  <c r="K369" i="46"/>
  <c r="A370" i="46"/>
  <c r="M369" i="46"/>
  <c r="X369" i="46"/>
  <c r="Z369" i="46"/>
  <c r="N369" i="46"/>
  <c r="R369" i="46" s="1"/>
  <c r="G369" i="46"/>
  <c r="B360" i="55"/>
  <c r="D359" i="55"/>
  <c r="M358" i="56"/>
  <c r="X358" i="56"/>
  <c r="N358" i="56"/>
  <c r="U357" i="56"/>
  <c r="AA357" i="56" s="1"/>
  <c r="H358" i="56"/>
  <c r="K358" i="56"/>
  <c r="A359" i="56"/>
  <c r="V358" i="56"/>
  <c r="W358" i="56" s="1"/>
  <c r="J358" i="56"/>
  <c r="G358" i="56"/>
  <c r="Z358" i="56"/>
  <c r="E358" i="56" s="1"/>
  <c r="I362" i="58"/>
  <c r="S361" i="58"/>
  <c r="AT356" i="58"/>
  <c r="AS356" i="58"/>
  <c r="AU356" i="58" s="1"/>
  <c r="AW356" i="58" s="1"/>
  <c r="F368" i="46"/>
  <c r="AU354" i="57"/>
  <c r="AW354" i="57" s="1"/>
  <c r="Q357" i="56"/>
  <c r="B360" i="46"/>
  <c r="D359" i="46"/>
  <c r="AR355" i="57"/>
  <c r="AU355" i="57" s="1"/>
  <c r="AW355" i="57" s="1"/>
  <c r="Y358" i="47"/>
  <c r="F358" i="47" s="1"/>
  <c r="AS366" i="46"/>
  <c r="AP354" i="55"/>
  <c r="AW354" i="55" s="1"/>
  <c r="AE357" i="47"/>
  <c r="AM357" i="47" s="1"/>
  <c r="AF357" i="47"/>
  <c r="AG357" i="47"/>
  <c r="AI357" i="47"/>
  <c r="AJ357" i="47"/>
  <c r="AT357" i="47" s="1"/>
  <c r="AD357" i="47"/>
  <c r="AH357" i="47"/>
  <c r="AN357" i="47" s="1"/>
  <c r="AC357" i="47"/>
  <c r="AK357" i="47"/>
  <c r="AR355" i="55"/>
  <c r="AJ357" i="58"/>
  <c r="AC357" i="58"/>
  <c r="AK357" i="58"/>
  <c r="AD357" i="58"/>
  <c r="AE357" i="58"/>
  <c r="AF357" i="58"/>
  <c r="AI357" i="58"/>
  <c r="AH357" i="58"/>
  <c r="AN357" i="58" s="1"/>
  <c r="AG357" i="58"/>
  <c r="Y357" i="55"/>
  <c r="F357" i="55" s="1"/>
  <c r="S359" i="56"/>
  <c r="I360" i="56"/>
  <c r="Y357" i="56"/>
  <c r="F357" i="56" s="1"/>
  <c r="AY355" i="57"/>
  <c r="AO355" i="57"/>
  <c r="M362" i="54"/>
  <c r="E362" i="54" s="1"/>
  <c r="A363" i="54"/>
  <c r="H361" i="54"/>
  <c r="N361" i="54" s="1"/>
  <c r="K362" i="54"/>
  <c r="I362" i="54"/>
  <c r="J362" i="54" s="1"/>
  <c r="AS355" i="55"/>
  <c r="AM356" i="58"/>
  <c r="AP356" i="58" s="1"/>
  <c r="N359" i="58"/>
  <c r="Z359" i="58"/>
  <c r="E359" i="58" s="1"/>
  <c r="G359" i="58"/>
  <c r="U358" i="58"/>
  <c r="AA358" i="58" s="1"/>
  <c r="H359" i="58"/>
  <c r="M359" i="58"/>
  <c r="X359" i="58"/>
  <c r="V359" i="58"/>
  <c r="W359" i="58" s="1"/>
  <c r="K359" i="58"/>
  <c r="A360" i="58"/>
  <c r="J359" i="58"/>
  <c r="F358" i="58"/>
  <c r="AS355" i="57"/>
  <c r="AY366" i="46"/>
  <c r="AP366" i="46"/>
  <c r="F361" i="54"/>
  <c r="P361" i="54" s="1"/>
  <c r="AY355" i="55"/>
  <c r="AN355" i="55"/>
  <c r="AH357" i="56" l="1"/>
  <c r="AI357" i="56"/>
  <c r="AD357" i="56"/>
  <c r="AM357" i="56" s="1"/>
  <c r="AE357" i="56"/>
  <c r="AG357" i="56"/>
  <c r="AC357" i="56"/>
  <c r="AR357" i="56" s="1"/>
  <c r="AF357" i="56"/>
  <c r="AS357" i="56" s="1"/>
  <c r="AJ357" i="56"/>
  <c r="AK357" i="56"/>
  <c r="AY357" i="56" s="1"/>
  <c r="AD358" i="47"/>
  <c r="AE358" i="47"/>
  <c r="AM358" i="47" s="1"/>
  <c r="AF358" i="47"/>
  <c r="AH358" i="47"/>
  <c r="AI358" i="47"/>
  <c r="AG358" i="47"/>
  <c r="AS358" i="47" s="1"/>
  <c r="AJ358" i="47"/>
  <c r="AC358" i="47"/>
  <c r="AK358" i="47"/>
  <c r="AE357" i="55"/>
  <c r="AD357" i="55"/>
  <c r="AF357" i="55"/>
  <c r="AG357" i="55"/>
  <c r="AH357" i="55"/>
  <c r="AI357" i="55"/>
  <c r="AJ357" i="55"/>
  <c r="AC357" i="55"/>
  <c r="AK357" i="55"/>
  <c r="AT367" i="46"/>
  <c r="I361" i="56"/>
  <c r="S360" i="56"/>
  <c r="AR357" i="58"/>
  <c r="AU357" i="58" s="1"/>
  <c r="AR357" i="47"/>
  <c r="K359" i="56"/>
  <c r="A360" i="56"/>
  <c r="X359" i="56"/>
  <c r="M359" i="56"/>
  <c r="Q359" i="56" s="1"/>
  <c r="G359" i="56"/>
  <c r="U358" i="56"/>
  <c r="AA358" i="56" s="1"/>
  <c r="H359" i="56"/>
  <c r="J359" i="56"/>
  <c r="V359" i="56"/>
  <c r="W359" i="56" s="1"/>
  <c r="Y359" i="56" s="1"/>
  <c r="N359" i="56"/>
  <c r="Z359" i="56"/>
  <c r="E359" i="56" s="1"/>
  <c r="F359" i="56" s="1"/>
  <c r="D360" i="55"/>
  <c r="B361" i="55"/>
  <c r="Y369" i="46"/>
  <c r="M359" i="57"/>
  <c r="Q359" i="57" s="1"/>
  <c r="X359" i="57"/>
  <c r="N359" i="57"/>
  <c r="Z359" i="57"/>
  <c r="E359" i="57" s="1"/>
  <c r="J359" i="57"/>
  <c r="V359" i="57"/>
  <c r="W359" i="57" s="1"/>
  <c r="Y359" i="57" s="1"/>
  <c r="K359" i="57"/>
  <c r="A360" i="57"/>
  <c r="G359" i="57"/>
  <c r="U358" i="57"/>
  <c r="AA358" i="57" s="1"/>
  <c r="H359" i="57"/>
  <c r="AN356" i="57"/>
  <c r="AN356" i="55"/>
  <c r="AP356" i="55" s="1"/>
  <c r="AY367" i="46"/>
  <c r="AN356" i="56"/>
  <c r="AY357" i="58"/>
  <c r="AO357" i="58"/>
  <c r="A364" i="54"/>
  <c r="I363" i="54"/>
  <c r="J363" i="54" s="1"/>
  <c r="L363" i="54" s="1"/>
  <c r="H362" i="54"/>
  <c r="N362" i="54" s="1"/>
  <c r="K363" i="54"/>
  <c r="M363" i="54"/>
  <c r="E363" i="54" s="1"/>
  <c r="AR356" i="56"/>
  <c r="AU356" i="56" s="1"/>
  <c r="M360" i="58"/>
  <c r="Q360" i="58" s="1"/>
  <c r="X360" i="58"/>
  <c r="N360" i="58"/>
  <c r="Z360" i="58"/>
  <c r="E360" i="58" s="1"/>
  <c r="G360" i="58"/>
  <c r="U359" i="58"/>
  <c r="AA359" i="58" s="1"/>
  <c r="H360" i="58"/>
  <c r="K360" i="58"/>
  <c r="A361" i="58"/>
  <c r="J360" i="58"/>
  <c r="V360" i="58"/>
  <c r="W360" i="58" s="1"/>
  <c r="Y360" i="58" s="1"/>
  <c r="AS357" i="58"/>
  <c r="AT357" i="58"/>
  <c r="AS357" i="47"/>
  <c r="B361" i="46"/>
  <c r="D360" i="46"/>
  <c r="I363" i="58"/>
  <c r="S362" i="58"/>
  <c r="E369" i="46"/>
  <c r="Z8" i="46"/>
  <c r="E3" i="46" s="1"/>
  <c r="S360" i="57"/>
  <c r="I361" i="57"/>
  <c r="F359" i="47"/>
  <c r="Y358" i="55"/>
  <c r="F358" i="55" s="1"/>
  <c r="S361" i="55"/>
  <c r="I362" i="55"/>
  <c r="AO356" i="57"/>
  <c r="AY356" i="57"/>
  <c r="AU357" i="57"/>
  <c r="AN367" i="46"/>
  <c r="AP367" i="46" s="1"/>
  <c r="AU356" i="57"/>
  <c r="R359" i="58"/>
  <c r="AU355" i="55"/>
  <c r="R358" i="56"/>
  <c r="R359" i="47"/>
  <c r="R358" i="55"/>
  <c r="AS356" i="55"/>
  <c r="AS367" i="46"/>
  <c r="AS356" i="56"/>
  <c r="Y359" i="58"/>
  <c r="F359" i="58" s="1"/>
  <c r="AY357" i="47"/>
  <c r="AO357" i="47"/>
  <c r="AP357" i="47"/>
  <c r="Q369" i="46"/>
  <c r="AP355" i="55"/>
  <c r="D363" i="56"/>
  <c r="B364" i="56"/>
  <c r="F358" i="57"/>
  <c r="U358" i="55"/>
  <c r="AA358" i="55" s="1"/>
  <c r="G359" i="55"/>
  <c r="A360" i="55"/>
  <c r="H359" i="55"/>
  <c r="V359" i="55"/>
  <c r="W359" i="55" s="1"/>
  <c r="J359" i="55"/>
  <c r="K359" i="55"/>
  <c r="X359" i="55"/>
  <c r="M359" i="55"/>
  <c r="N359" i="55"/>
  <c r="R359" i="55" s="1"/>
  <c r="Z359" i="55"/>
  <c r="E359" i="55" s="1"/>
  <c r="AT356" i="57"/>
  <c r="AS357" i="57"/>
  <c r="AY356" i="55"/>
  <c r="G360" i="47"/>
  <c r="U359" i="47"/>
  <c r="AA359" i="47" s="1"/>
  <c r="H360" i="47"/>
  <c r="K360" i="47"/>
  <c r="A361" i="47"/>
  <c r="M360" i="47"/>
  <c r="X360" i="47"/>
  <c r="V360" i="47"/>
  <c r="W360" i="47" s="1"/>
  <c r="Z360" i="47"/>
  <c r="E360" i="47" s="1"/>
  <c r="J360" i="47"/>
  <c r="N360" i="47"/>
  <c r="AD368" i="46"/>
  <c r="AE368" i="46"/>
  <c r="AF368" i="46"/>
  <c r="AG368" i="46"/>
  <c r="AN368" i="46" s="1"/>
  <c r="AC368" i="46"/>
  <c r="AH368" i="46"/>
  <c r="AI368" i="46"/>
  <c r="AT368" i="46" s="1"/>
  <c r="AJ368" i="46"/>
  <c r="AK368" i="46"/>
  <c r="Q358" i="56"/>
  <c r="U369" i="46"/>
  <c r="AA369" i="46" s="1"/>
  <c r="AA8" i="46" s="1"/>
  <c r="X370" i="46"/>
  <c r="B361" i="54"/>
  <c r="D360" i="54"/>
  <c r="Q359" i="47"/>
  <c r="R358" i="57"/>
  <c r="Q358" i="55"/>
  <c r="AM356" i="57"/>
  <c r="AP356" i="57" s="1"/>
  <c r="AT356" i="55"/>
  <c r="AU367" i="46"/>
  <c r="AO356" i="56"/>
  <c r="AP356" i="56" s="1"/>
  <c r="AI358" i="58"/>
  <c r="AJ358" i="58"/>
  <c r="AC358" i="58"/>
  <c r="AK358" i="58"/>
  <c r="AD358" i="58"/>
  <c r="AE358" i="58"/>
  <c r="AH358" i="58"/>
  <c r="AF358" i="58"/>
  <c r="AG358" i="58"/>
  <c r="AS358" i="58" s="1"/>
  <c r="AR356" i="55"/>
  <c r="Q359" i="58"/>
  <c r="L362" i="54"/>
  <c r="F362" i="54" s="1"/>
  <c r="P362" i="54" s="1"/>
  <c r="AM357" i="58"/>
  <c r="Y358" i="56"/>
  <c r="F358" i="56" s="1"/>
  <c r="AU366" i="46"/>
  <c r="AW366" i="46" s="1"/>
  <c r="Y359" i="47"/>
  <c r="Q358" i="57"/>
  <c r="I363" i="47"/>
  <c r="S362" i="47"/>
  <c r="AO357" i="57"/>
  <c r="AP357" i="57" s="1"/>
  <c r="AY357" i="57"/>
  <c r="AG358" i="56" l="1"/>
  <c r="AN358" i="56" s="1"/>
  <c r="AH358" i="56"/>
  <c r="AC358" i="56"/>
  <c r="AR358" i="56" s="1"/>
  <c r="AK358" i="56"/>
  <c r="AD358" i="56"/>
  <c r="AF358" i="56"/>
  <c r="AS358" i="56" s="1"/>
  <c r="AE358" i="56"/>
  <c r="AI358" i="56"/>
  <c r="AJ358" i="56"/>
  <c r="AO358" i="56" s="1"/>
  <c r="AD358" i="55"/>
  <c r="AC358" i="55"/>
  <c r="AR358" i="55" s="1"/>
  <c r="AK358" i="55"/>
  <c r="AG358" i="55"/>
  <c r="AH358" i="55"/>
  <c r="AI358" i="55"/>
  <c r="AT358" i="55" s="1"/>
  <c r="AJ358" i="55"/>
  <c r="AO358" i="55" s="1"/>
  <c r="AE358" i="55"/>
  <c r="AF358" i="55"/>
  <c r="AH359" i="58"/>
  <c r="AN359" i="58" s="1"/>
  <c r="AI359" i="58"/>
  <c r="AJ359" i="58"/>
  <c r="AT359" i="58" s="1"/>
  <c r="AC359" i="58"/>
  <c r="AK359" i="58"/>
  <c r="AD359" i="58"/>
  <c r="AG359" i="58"/>
  <c r="AE359" i="58"/>
  <c r="AF359" i="58"/>
  <c r="K361" i="58"/>
  <c r="A362" i="58"/>
  <c r="M361" i="58"/>
  <c r="Q361" i="58" s="1"/>
  <c r="X361" i="58"/>
  <c r="N361" i="58"/>
  <c r="Z361" i="58"/>
  <c r="E361" i="58" s="1"/>
  <c r="G361" i="58"/>
  <c r="J361" i="58"/>
  <c r="V361" i="58"/>
  <c r="W361" i="58" s="1"/>
  <c r="U360" i="58"/>
  <c r="AA360" i="58" s="1"/>
  <c r="H361" i="58"/>
  <c r="AP357" i="58"/>
  <c r="AW357" i="58" s="1"/>
  <c r="AR358" i="58"/>
  <c r="AS368" i="46"/>
  <c r="Q360" i="47"/>
  <c r="H363" i="54"/>
  <c r="N363" i="54" s="1"/>
  <c r="K364" i="54"/>
  <c r="M364" i="54"/>
  <c r="E364" i="54" s="1"/>
  <c r="I364" i="54"/>
  <c r="J364" i="54" s="1"/>
  <c r="L364" i="54" s="1"/>
  <c r="A365" i="54"/>
  <c r="AU357" i="47"/>
  <c r="AW357" i="47" s="1"/>
  <c r="AT357" i="55"/>
  <c r="AT358" i="47"/>
  <c r="AO357" i="56"/>
  <c r="AY358" i="58"/>
  <c r="AO358" i="58"/>
  <c r="AW356" i="56"/>
  <c r="K360" i="57"/>
  <c r="A361" i="57"/>
  <c r="M360" i="57"/>
  <c r="X360" i="57"/>
  <c r="N360" i="57"/>
  <c r="U359" i="57"/>
  <c r="AA359" i="57" s="1"/>
  <c r="H360" i="57"/>
  <c r="J360" i="57"/>
  <c r="V360" i="57"/>
  <c r="W360" i="57" s="1"/>
  <c r="Y360" i="57" s="1"/>
  <c r="Z360" i="57"/>
  <c r="E360" i="57" s="1"/>
  <c r="G360" i="57"/>
  <c r="AN357" i="55"/>
  <c r="S363" i="47"/>
  <c r="I364" i="47"/>
  <c r="AU356" i="55"/>
  <c r="AW356" i="55" s="1"/>
  <c r="AT358" i="58"/>
  <c r="AO368" i="46"/>
  <c r="R360" i="47"/>
  <c r="Q359" i="55"/>
  <c r="B362" i="55"/>
  <c r="D361" i="55"/>
  <c r="I362" i="56"/>
  <c r="S361" i="56"/>
  <c r="AS357" i="55"/>
  <c r="AN358" i="47"/>
  <c r="AN357" i="56"/>
  <c r="AC359" i="47"/>
  <c r="AK359" i="47"/>
  <c r="AD359" i="47"/>
  <c r="AR359" i="47" s="1"/>
  <c r="AU359" i="47" s="1"/>
  <c r="AE359" i="47"/>
  <c r="AM359" i="47" s="1"/>
  <c r="AG359" i="47"/>
  <c r="AS359" i="47" s="1"/>
  <c r="AH359" i="47"/>
  <c r="AI359" i="47"/>
  <c r="AJ359" i="47"/>
  <c r="AT359" i="47" s="1"/>
  <c r="AF359" i="47"/>
  <c r="F363" i="54"/>
  <c r="P363" i="54" s="1"/>
  <c r="AM357" i="55"/>
  <c r="AP357" i="55" s="1"/>
  <c r="Z361" i="47"/>
  <c r="E361" i="47" s="1"/>
  <c r="G361" i="47"/>
  <c r="U360" i="47"/>
  <c r="AA360" i="47" s="1"/>
  <c r="H361" i="47"/>
  <c r="J361" i="47"/>
  <c r="V361" i="47"/>
  <c r="W361" i="47" s="1"/>
  <c r="K361" i="47"/>
  <c r="A362" i="47"/>
  <c r="X361" i="47"/>
  <c r="M361" i="47"/>
  <c r="Q361" i="47" s="1"/>
  <c r="N361" i="47"/>
  <c r="R361" i="47" s="1"/>
  <c r="I362" i="57"/>
  <c r="S361" i="57"/>
  <c r="D364" i="56"/>
  <c r="B365" i="56"/>
  <c r="AW355" i="55"/>
  <c r="I363" i="55"/>
  <c r="S362" i="55"/>
  <c r="F369" i="46"/>
  <c r="E8" i="46"/>
  <c r="E11" i="49" s="1"/>
  <c r="AF359" i="56"/>
  <c r="AJ359" i="56"/>
  <c r="AC359" i="56"/>
  <c r="AR359" i="56" s="1"/>
  <c r="AK359" i="56"/>
  <c r="AY359" i="56" s="1"/>
  <c r="AE359" i="56"/>
  <c r="AG359" i="56"/>
  <c r="AD359" i="56"/>
  <c r="AH359" i="56"/>
  <c r="AI359" i="56"/>
  <c r="AY357" i="55"/>
  <c r="AP358" i="47"/>
  <c r="AP357" i="56"/>
  <c r="K360" i="55"/>
  <c r="X360" i="55"/>
  <c r="U359" i="55"/>
  <c r="AA359" i="55" s="1"/>
  <c r="M360" i="55"/>
  <c r="Q360" i="55" s="1"/>
  <c r="N360" i="55"/>
  <c r="G360" i="55"/>
  <c r="A361" i="55"/>
  <c r="H360" i="55"/>
  <c r="J360" i="55"/>
  <c r="V360" i="55"/>
  <c r="W360" i="55" s="1"/>
  <c r="Y360" i="55" s="1"/>
  <c r="Z360" i="55"/>
  <c r="E360" i="55" s="1"/>
  <c r="B362" i="46"/>
  <c r="D361" i="46"/>
  <c r="AH358" i="57"/>
  <c r="AN358" i="57" s="1"/>
  <c r="AI358" i="57"/>
  <c r="AJ358" i="57"/>
  <c r="AT358" i="57" s="1"/>
  <c r="AE358" i="57"/>
  <c r="AF358" i="57"/>
  <c r="AG358" i="57"/>
  <c r="AC358" i="57"/>
  <c r="AD358" i="57"/>
  <c r="AR358" i="57" s="1"/>
  <c r="AK358" i="57"/>
  <c r="AN358" i="58"/>
  <c r="B362" i="54"/>
  <c r="D361" i="54"/>
  <c r="AR368" i="46"/>
  <c r="AU368" i="46" s="1"/>
  <c r="Y360" i="47"/>
  <c r="F360" i="47" s="1"/>
  <c r="F360" i="58"/>
  <c r="F359" i="57"/>
  <c r="R359" i="56"/>
  <c r="J360" i="56"/>
  <c r="V360" i="56"/>
  <c r="W360" i="56" s="1"/>
  <c r="Y360" i="56" s="1"/>
  <c r="G360" i="56"/>
  <c r="K360" i="56"/>
  <c r="A361" i="56"/>
  <c r="X360" i="56"/>
  <c r="H360" i="56"/>
  <c r="M360" i="56"/>
  <c r="U359" i="56"/>
  <c r="AA359" i="56" s="1"/>
  <c r="N360" i="56"/>
  <c r="R360" i="56" s="1"/>
  <c r="Z360" i="56"/>
  <c r="E360" i="56" s="1"/>
  <c r="AR357" i="55"/>
  <c r="AU357" i="55" s="1"/>
  <c r="AY358" i="47"/>
  <c r="AO358" i="47"/>
  <c r="AR358" i="47"/>
  <c r="AU358" i="47" s="1"/>
  <c r="AT357" i="56"/>
  <c r="AU357" i="56" s="1"/>
  <c r="AW357" i="56" s="1"/>
  <c r="AY368" i="46"/>
  <c r="AM368" i="46"/>
  <c r="AP368" i="46" s="1"/>
  <c r="AW357" i="57"/>
  <c r="AM358" i="58"/>
  <c r="AW367" i="46"/>
  <c r="Y359" i="55"/>
  <c r="F359" i="55" s="1"/>
  <c r="AW356" i="57"/>
  <c r="I364" i="58"/>
  <c r="S363" i="58"/>
  <c r="R360" i="58"/>
  <c r="R359" i="57"/>
  <c r="AO357" i="55"/>
  <c r="AJ359" i="55" l="1"/>
  <c r="AD359" i="55"/>
  <c r="AE359" i="55"/>
  <c r="AF359" i="55"/>
  <c r="AG359" i="55"/>
  <c r="AH359" i="55"/>
  <c r="AC359" i="55"/>
  <c r="AR359" i="55" s="1"/>
  <c r="AI359" i="55"/>
  <c r="AK359" i="55"/>
  <c r="AJ360" i="47"/>
  <c r="AC360" i="47"/>
  <c r="AK360" i="47"/>
  <c r="AD360" i="47"/>
  <c r="AR360" i="47" s="1"/>
  <c r="AF360" i="47"/>
  <c r="AG360" i="47"/>
  <c r="AS360" i="47" s="1"/>
  <c r="AE360" i="47"/>
  <c r="AI360" i="47"/>
  <c r="AH360" i="47"/>
  <c r="AO359" i="58"/>
  <c r="AY359" i="58"/>
  <c r="N362" i="47"/>
  <c r="Z362" i="47"/>
  <c r="E362" i="47" s="1"/>
  <c r="F362" i="47" s="1"/>
  <c r="G362" i="47"/>
  <c r="J362" i="47"/>
  <c r="V362" i="47"/>
  <c r="W362" i="47" s="1"/>
  <c r="Y362" i="47" s="1"/>
  <c r="X362" i="47"/>
  <c r="A363" i="47"/>
  <c r="H362" i="47"/>
  <c r="M362" i="47"/>
  <c r="K362" i="47"/>
  <c r="U361" i="47"/>
  <c r="AA361" i="47" s="1"/>
  <c r="F360" i="56"/>
  <c r="AM358" i="57"/>
  <c r="AP358" i="57" s="1"/>
  <c r="S363" i="55"/>
  <c r="I364" i="55"/>
  <c r="AU358" i="58"/>
  <c r="R361" i="58"/>
  <c r="AR359" i="58"/>
  <c r="AU359" i="58" s="1"/>
  <c r="AW359" i="58" s="1"/>
  <c r="AT358" i="56"/>
  <c r="AU358" i="56" s="1"/>
  <c r="AW358" i="56" s="1"/>
  <c r="S362" i="56"/>
  <c r="I363" i="56"/>
  <c r="S364" i="47"/>
  <c r="I365" i="47"/>
  <c r="S364" i="58"/>
  <c r="I365" i="58"/>
  <c r="Q360" i="56"/>
  <c r="AY358" i="57"/>
  <c r="AO358" i="57"/>
  <c r="AO359" i="56"/>
  <c r="AY359" i="47"/>
  <c r="AO359" i="47"/>
  <c r="F364" i="54"/>
  <c r="P364" i="54" s="1"/>
  <c r="J362" i="58"/>
  <c r="V362" i="58"/>
  <c r="W362" i="58" s="1"/>
  <c r="K362" i="58"/>
  <c r="A363" i="58"/>
  <c r="M362" i="58"/>
  <c r="X362" i="58"/>
  <c r="N362" i="58"/>
  <c r="R362" i="58" s="1"/>
  <c r="Z362" i="58"/>
  <c r="E362" i="58" s="1"/>
  <c r="G362" i="58"/>
  <c r="U361" i="58"/>
  <c r="AA361" i="58" s="1"/>
  <c r="H362" i="58"/>
  <c r="AN358" i="55"/>
  <c r="AM358" i="56"/>
  <c r="AP358" i="56" s="1"/>
  <c r="D362" i="54"/>
  <c r="B363" i="54"/>
  <c r="R360" i="55"/>
  <c r="AT359" i="56"/>
  <c r="AS359" i="56"/>
  <c r="AU359" i="56" s="1"/>
  <c r="Y361" i="47"/>
  <c r="D362" i="55"/>
  <c r="B363" i="55"/>
  <c r="R360" i="57"/>
  <c r="Y361" i="58"/>
  <c r="AY358" i="55"/>
  <c r="AY358" i="56"/>
  <c r="AG359" i="57"/>
  <c r="AS359" i="57" s="1"/>
  <c r="AH359" i="57"/>
  <c r="AN359" i="57" s="1"/>
  <c r="AI359" i="57"/>
  <c r="AD359" i="57"/>
  <c r="AR359" i="57" s="1"/>
  <c r="AE359" i="57"/>
  <c r="AM359" i="57" s="1"/>
  <c r="AF359" i="57"/>
  <c r="AJ359" i="57"/>
  <c r="AK359" i="57"/>
  <c r="AC359" i="57"/>
  <c r="AG360" i="58"/>
  <c r="AS360" i="58" s="1"/>
  <c r="AH360" i="58"/>
  <c r="AN360" i="58" s="1"/>
  <c r="AI360" i="58"/>
  <c r="AJ360" i="58"/>
  <c r="AT360" i="58" s="1"/>
  <c r="AC360" i="58"/>
  <c r="AK360" i="58"/>
  <c r="AF360" i="58"/>
  <c r="AD360" i="58"/>
  <c r="AR360" i="58" s="1"/>
  <c r="AE360" i="58"/>
  <c r="AM360" i="58" s="1"/>
  <c r="B363" i="46"/>
  <c r="D362" i="46"/>
  <c r="J361" i="56"/>
  <c r="V361" i="56"/>
  <c r="W361" i="56" s="1"/>
  <c r="N361" i="56"/>
  <c r="U360" i="56"/>
  <c r="AA360" i="56" s="1"/>
  <c r="H361" i="56"/>
  <c r="G361" i="56"/>
  <c r="K361" i="56"/>
  <c r="X361" i="56"/>
  <c r="M361" i="56"/>
  <c r="Q361" i="56" s="1"/>
  <c r="A362" i="56"/>
  <c r="Z361" i="56"/>
  <c r="E361" i="56" s="1"/>
  <c r="AS358" i="57"/>
  <c r="F360" i="55"/>
  <c r="AM359" i="56"/>
  <c r="AD369" i="46"/>
  <c r="AE369" i="46"/>
  <c r="AE8" i="46" s="1"/>
  <c r="I8" i="46" s="1"/>
  <c r="AF369" i="46"/>
  <c r="AG369" i="46"/>
  <c r="AI369" i="46"/>
  <c r="AJ369" i="46"/>
  <c r="AK369" i="46"/>
  <c r="AH369" i="46"/>
  <c r="AH8" i="46" s="1"/>
  <c r="AC369" i="46"/>
  <c r="F8" i="46"/>
  <c r="F11" i="49" s="1"/>
  <c r="I363" i="57"/>
  <c r="S362" i="57"/>
  <c r="Q360" i="57"/>
  <c r="AM359" i="58"/>
  <c r="AP359" i="58" s="1"/>
  <c r="AS358" i="55"/>
  <c r="AU358" i="55" s="1"/>
  <c r="AW358" i="55" s="1"/>
  <c r="AM358" i="55"/>
  <c r="AP358" i="55" s="1"/>
  <c r="F361" i="47"/>
  <c r="M365" i="54"/>
  <c r="E365" i="54" s="1"/>
  <c r="A366" i="54"/>
  <c r="I365" i="54"/>
  <c r="J365" i="54" s="1"/>
  <c r="K365" i="54"/>
  <c r="H364" i="54"/>
  <c r="N364" i="54" s="1"/>
  <c r="N361" i="55"/>
  <c r="G361" i="55"/>
  <c r="A362" i="55"/>
  <c r="H361" i="55"/>
  <c r="V361" i="55"/>
  <c r="W361" i="55" s="1"/>
  <c r="Y361" i="55" s="1"/>
  <c r="J361" i="55"/>
  <c r="K361" i="55"/>
  <c r="X361" i="55"/>
  <c r="M361" i="55"/>
  <c r="U360" i="55"/>
  <c r="AA360" i="55" s="1"/>
  <c r="Z361" i="55"/>
  <c r="E361" i="55" s="1"/>
  <c r="D365" i="56"/>
  <c r="B366" i="56"/>
  <c r="AW358" i="47"/>
  <c r="AU358" i="57"/>
  <c r="AW358" i="57" s="1"/>
  <c r="AP358" i="58"/>
  <c r="AW357" i="55"/>
  <c r="AW368" i="46"/>
  <c r="AN359" i="56"/>
  <c r="AN359" i="47"/>
  <c r="AP359" i="47" s="1"/>
  <c r="AW359" i="47" s="1"/>
  <c r="F360" i="57"/>
  <c r="J361" i="57"/>
  <c r="V361" i="57"/>
  <c r="W361" i="57" s="1"/>
  <c r="K361" i="57"/>
  <c r="A362" i="57"/>
  <c r="M361" i="57"/>
  <c r="X361" i="57"/>
  <c r="G361" i="57"/>
  <c r="U360" i="57"/>
  <c r="AA360" i="57" s="1"/>
  <c r="H361" i="57"/>
  <c r="N361" i="57"/>
  <c r="R361" i="57" s="1"/>
  <c r="Z361" i="57"/>
  <c r="E361" i="57" s="1"/>
  <c r="F361" i="58"/>
  <c r="AS359" i="58"/>
  <c r="AT369" i="46" l="1"/>
  <c r="AT8" i="46" s="1"/>
  <c r="AI8" i="46"/>
  <c r="M8" i="46" s="1"/>
  <c r="L365" i="54"/>
  <c r="AN369" i="46"/>
  <c r="AN8" i="46" s="1"/>
  <c r="AG8" i="46"/>
  <c r="K8" i="46" s="1"/>
  <c r="U361" i="56"/>
  <c r="AA361" i="56" s="1"/>
  <c r="H362" i="56"/>
  <c r="M362" i="56"/>
  <c r="X362" i="56"/>
  <c r="N362" i="56"/>
  <c r="G362" i="56"/>
  <c r="A363" i="56"/>
  <c r="Z362" i="56"/>
  <c r="E362" i="56" s="1"/>
  <c r="J362" i="56"/>
  <c r="K362" i="56"/>
  <c r="V362" i="56"/>
  <c r="W362" i="56" s="1"/>
  <c r="Y361" i="56"/>
  <c r="Y362" i="58"/>
  <c r="AE360" i="56"/>
  <c r="AF360" i="56"/>
  <c r="AS360" i="56" s="1"/>
  <c r="AI360" i="56"/>
  <c r="AJ360" i="56"/>
  <c r="AO360" i="56" s="1"/>
  <c r="AD360" i="56"/>
  <c r="AM360" i="56" s="1"/>
  <c r="AP360" i="56" s="1"/>
  <c r="AC360" i="56"/>
  <c r="AG360" i="56"/>
  <c r="AN360" i="56" s="1"/>
  <c r="AH360" i="56"/>
  <c r="AK360" i="56"/>
  <c r="AM360" i="47"/>
  <c r="AT359" i="55"/>
  <c r="AU359" i="55" s="1"/>
  <c r="AF360" i="57"/>
  <c r="AG360" i="57"/>
  <c r="AS360" i="57" s="1"/>
  <c r="AH360" i="57"/>
  <c r="AC360" i="57"/>
  <c r="AK360" i="57"/>
  <c r="AD360" i="57"/>
  <c r="AE360" i="57"/>
  <c r="AM360" i="57" s="1"/>
  <c r="AI360" i="57"/>
  <c r="AJ360" i="57"/>
  <c r="AT360" i="57" s="1"/>
  <c r="A367" i="54"/>
  <c r="I366" i="54"/>
  <c r="J366" i="54" s="1"/>
  <c r="H365" i="54"/>
  <c r="N365" i="54" s="1"/>
  <c r="K366" i="54"/>
  <c r="M366" i="54"/>
  <c r="E366" i="54" s="1"/>
  <c r="AS369" i="46"/>
  <c r="AS8" i="46" s="1"/>
  <c r="AF8" i="46"/>
  <c r="J8" i="46" s="1"/>
  <c r="M362" i="55"/>
  <c r="X362" i="55"/>
  <c r="K362" i="55"/>
  <c r="U361" i="55"/>
  <c r="AA361" i="55" s="1"/>
  <c r="N362" i="55"/>
  <c r="G362" i="55"/>
  <c r="A363" i="55"/>
  <c r="V362" i="55"/>
  <c r="W362" i="55" s="1"/>
  <c r="H362" i="55"/>
  <c r="J362" i="55"/>
  <c r="Z362" i="55"/>
  <c r="E362" i="55" s="1"/>
  <c r="AI361" i="47"/>
  <c r="AJ361" i="47"/>
  <c r="AT361" i="47" s="1"/>
  <c r="AC361" i="47"/>
  <c r="AK361" i="47"/>
  <c r="AE361" i="47"/>
  <c r="AF361" i="47"/>
  <c r="AD361" i="47"/>
  <c r="AR361" i="47" s="1"/>
  <c r="AG361" i="47"/>
  <c r="AH361" i="47"/>
  <c r="AN361" i="47" s="1"/>
  <c r="AR369" i="46"/>
  <c r="AC8" i="46"/>
  <c r="AM369" i="46"/>
  <c r="AD8" i="46"/>
  <c r="B364" i="46"/>
  <c r="D363" i="46"/>
  <c r="B364" i="54"/>
  <c r="D363" i="54"/>
  <c r="I366" i="47"/>
  <c r="S365" i="47"/>
  <c r="Q362" i="47"/>
  <c r="R362" i="47"/>
  <c r="AU360" i="47"/>
  <c r="AN359" i="55"/>
  <c r="S363" i="57"/>
  <c r="I364" i="57"/>
  <c r="L8" i="46"/>
  <c r="AP359" i="56"/>
  <c r="AW359" i="56" s="1"/>
  <c r="AP360" i="58"/>
  <c r="AW358" i="58"/>
  <c r="AO360" i="47"/>
  <c r="AY360" i="47"/>
  <c r="AS359" i="55"/>
  <c r="F362" i="58"/>
  <c r="Q361" i="57"/>
  <c r="J362" i="57"/>
  <c r="V362" i="57"/>
  <c r="W362" i="57" s="1"/>
  <c r="K362" i="57"/>
  <c r="A363" i="57"/>
  <c r="Z362" i="57"/>
  <c r="E362" i="57" s="1"/>
  <c r="G362" i="57"/>
  <c r="U361" i="57"/>
  <c r="AA361" i="57" s="1"/>
  <c r="H362" i="57"/>
  <c r="M362" i="57"/>
  <c r="N362" i="57"/>
  <c r="X362" i="57"/>
  <c r="Q361" i="55"/>
  <c r="R361" i="55"/>
  <c r="AY369" i="46"/>
  <c r="AY8" i="46" s="1"/>
  <c r="S8" i="46" s="1"/>
  <c r="AK8" i="46"/>
  <c r="O8" i="46" s="1"/>
  <c r="AI360" i="55"/>
  <c r="AH360" i="55"/>
  <c r="AJ360" i="55"/>
  <c r="AK360" i="55"/>
  <c r="AY360" i="55" s="1"/>
  <c r="AC360" i="55"/>
  <c r="AR360" i="55" s="1"/>
  <c r="AD360" i="55"/>
  <c r="AF360" i="55"/>
  <c r="AG360" i="55"/>
  <c r="AE360" i="55"/>
  <c r="AU360" i="58"/>
  <c r="B364" i="55"/>
  <c r="D363" i="55"/>
  <c r="Q362" i="58"/>
  <c r="S363" i="56"/>
  <c r="I364" i="56"/>
  <c r="I365" i="55"/>
  <c r="S364" i="55"/>
  <c r="M363" i="47"/>
  <c r="X363" i="47"/>
  <c r="N363" i="47"/>
  <c r="Z363" i="47"/>
  <c r="E363" i="47" s="1"/>
  <c r="F363" i="47" s="1"/>
  <c r="U362" i="47"/>
  <c r="AA362" i="47" s="1"/>
  <c r="H363" i="47"/>
  <c r="A364" i="47"/>
  <c r="G363" i="47"/>
  <c r="J363" i="47"/>
  <c r="V363" i="47"/>
  <c r="W363" i="47" s="1"/>
  <c r="Y363" i="47" s="1"/>
  <c r="K363" i="47"/>
  <c r="F361" i="55"/>
  <c r="AF361" i="58"/>
  <c r="AG361" i="58"/>
  <c r="AS361" i="58" s="1"/>
  <c r="AH361" i="58"/>
  <c r="AI361" i="58"/>
  <c r="AJ361" i="58"/>
  <c r="AT361" i="58" s="1"/>
  <c r="AE361" i="58"/>
  <c r="AM361" i="58" s="1"/>
  <c r="AK361" i="58"/>
  <c r="AD361" i="58"/>
  <c r="AC361" i="58"/>
  <c r="AO369" i="46"/>
  <c r="AO8" i="46" s="1"/>
  <c r="AJ8" i="46"/>
  <c r="N8" i="46" s="1"/>
  <c r="AY359" i="57"/>
  <c r="AO359" i="57"/>
  <c r="AP359" i="57" s="1"/>
  <c r="J363" i="58"/>
  <c r="V363" i="58"/>
  <c r="W363" i="58" s="1"/>
  <c r="K363" i="58"/>
  <c r="A364" i="58"/>
  <c r="M363" i="58"/>
  <c r="X363" i="58"/>
  <c r="N363" i="58"/>
  <c r="U362" i="58"/>
  <c r="AA362" i="58" s="1"/>
  <c r="H363" i="58"/>
  <c r="Z363" i="58"/>
  <c r="E363" i="58" s="1"/>
  <c r="G363" i="58"/>
  <c r="AN360" i="47"/>
  <c r="AT360" i="47"/>
  <c r="AM359" i="55"/>
  <c r="D366" i="56"/>
  <c r="B367" i="56"/>
  <c r="S365" i="58"/>
  <c r="I366" i="58"/>
  <c r="F365" i="54"/>
  <c r="P365" i="54" s="1"/>
  <c r="AU359" i="57"/>
  <c r="AH362" i="47"/>
  <c r="AN362" i="47" s="1"/>
  <c r="AI362" i="47"/>
  <c r="AJ362" i="47"/>
  <c r="AT362" i="47" s="1"/>
  <c r="AD362" i="47"/>
  <c r="AR362" i="47" s="1"/>
  <c r="AU362" i="47" s="1"/>
  <c r="AE362" i="47"/>
  <c r="AC362" i="47"/>
  <c r="AF362" i="47"/>
  <c r="AG362" i="47"/>
  <c r="AS362" i="47" s="1"/>
  <c r="AK362" i="47"/>
  <c r="Y361" i="57"/>
  <c r="F361" i="57" s="1"/>
  <c r="F361" i="56"/>
  <c r="R361" i="56"/>
  <c r="AO360" i="58"/>
  <c r="AY360" i="58"/>
  <c r="AT359" i="57"/>
  <c r="AY359" i="55"/>
  <c r="AO359" i="55"/>
  <c r="AE361" i="57" l="1"/>
  <c r="AF361" i="57"/>
  <c r="AG361" i="57"/>
  <c r="AS361" i="57" s="1"/>
  <c r="AJ361" i="57"/>
  <c r="AT361" i="57" s="1"/>
  <c r="AC361" i="57"/>
  <c r="AK361" i="57"/>
  <c r="AD361" i="57"/>
  <c r="AH361" i="57"/>
  <c r="AI361" i="57"/>
  <c r="H8" i="46"/>
  <c r="R8" i="46"/>
  <c r="G11" i="49" s="1"/>
  <c r="Y362" i="55"/>
  <c r="AT360" i="56"/>
  <c r="AY362" i="47"/>
  <c r="AO362" i="47"/>
  <c r="AP369" i="46"/>
  <c r="AP8" i="46" s="1"/>
  <c r="Q11" i="49" s="1"/>
  <c r="AM8" i="46"/>
  <c r="AY361" i="47"/>
  <c r="AO361" i="47"/>
  <c r="K363" i="55"/>
  <c r="A364" i="55"/>
  <c r="G363" i="55"/>
  <c r="H363" i="55"/>
  <c r="V363" i="55"/>
  <c r="W363" i="55" s="1"/>
  <c r="Y363" i="55" s="1"/>
  <c r="J363" i="55"/>
  <c r="X363" i="55"/>
  <c r="M363" i="55"/>
  <c r="N363" i="55"/>
  <c r="U362" i="55"/>
  <c r="AA362" i="55" s="1"/>
  <c r="Z363" i="55"/>
  <c r="E363" i="55" s="1"/>
  <c r="F363" i="55" s="1"/>
  <c r="L11" i="49"/>
  <c r="P11" i="49"/>
  <c r="AP360" i="47"/>
  <c r="G363" i="56"/>
  <c r="U362" i="56"/>
  <c r="AA362" i="56" s="1"/>
  <c r="K363" i="56"/>
  <c r="A364" i="56"/>
  <c r="M363" i="56"/>
  <c r="Q363" i="56" s="1"/>
  <c r="X363" i="56"/>
  <c r="H363" i="56"/>
  <c r="J363" i="56"/>
  <c r="N363" i="56"/>
  <c r="V363" i="56"/>
  <c r="W363" i="56" s="1"/>
  <c r="Z363" i="56"/>
  <c r="E363" i="56" s="1"/>
  <c r="AW362" i="47"/>
  <c r="U362" i="57"/>
  <c r="AA362" i="57" s="1"/>
  <c r="H363" i="57"/>
  <c r="J363" i="57"/>
  <c r="V363" i="57"/>
  <c r="W363" i="57" s="1"/>
  <c r="N363" i="57"/>
  <c r="Z363" i="57"/>
  <c r="E363" i="57" s="1"/>
  <c r="G363" i="57"/>
  <c r="K363" i="57"/>
  <c r="A364" i="57"/>
  <c r="M363" i="57"/>
  <c r="X363" i="57"/>
  <c r="D367" i="56"/>
  <c r="B368" i="56"/>
  <c r="AP361" i="58"/>
  <c r="Q363" i="47"/>
  <c r="Q363" i="58"/>
  <c r="AN361" i="58"/>
  <c r="AT360" i="55"/>
  <c r="G8" i="46"/>
  <c r="Q8" i="46"/>
  <c r="AR360" i="57"/>
  <c r="AU360" i="57" s="1"/>
  <c r="AY360" i="56"/>
  <c r="AU360" i="55"/>
  <c r="AD361" i="56"/>
  <c r="AE361" i="56"/>
  <c r="AH361" i="56"/>
  <c r="AI361" i="56"/>
  <c r="AC361" i="56"/>
  <c r="AK361" i="56"/>
  <c r="AY361" i="56" s="1"/>
  <c r="AF361" i="56"/>
  <c r="AG361" i="56"/>
  <c r="AN361" i="56" s="1"/>
  <c r="AJ361" i="56"/>
  <c r="B365" i="46"/>
  <c r="D364" i="46"/>
  <c r="R362" i="57"/>
  <c r="AW360" i="58"/>
  <c r="U363" i="58"/>
  <c r="AA363" i="58" s="1"/>
  <c r="H364" i="58"/>
  <c r="J364" i="58"/>
  <c r="V364" i="58"/>
  <c r="W364" i="58" s="1"/>
  <c r="Y364" i="58" s="1"/>
  <c r="K364" i="58"/>
  <c r="A365" i="58"/>
  <c r="M364" i="58"/>
  <c r="X364" i="58"/>
  <c r="G364" i="58"/>
  <c r="N364" i="58"/>
  <c r="R364" i="58" s="1"/>
  <c r="Z364" i="58"/>
  <c r="E364" i="58" s="1"/>
  <c r="F364" i="58" s="1"/>
  <c r="AE362" i="58"/>
  <c r="AF362" i="58"/>
  <c r="AG362" i="58"/>
  <c r="AH362" i="58"/>
  <c r="AN362" i="58" s="1"/>
  <c r="AI362" i="58"/>
  <c r="AD362" i="58"/>
  <c r="AC362" i="58"/>
  <c r="AJ362" i="58"/>
  <c r="AT362" i="58" s="1"/>
  <c r="AK362" i="58"/>
  <c r="I367" i="47"/>
  <c r="S366" i="47"/>
  <c r="AU369" i="46"/>
  <c r="AR8" i="46"/>
  <c r="R362" i="55"/>
  <c r="AO360" i="57"/>
  <c r="AY360" i="57"/>
  <c r="R362" i="56"/>
  <c r="AG363" i="47"/>
  <c r="AS363" i="47" s="1"/>
  <c r="AH363" i="47"/>
  <c r="AI363" i="47"/>
  <c r="AC363" i="47"/>
  <c r="AK363" i="47"/>
  <c r="AD363" i="47"/>
  <c r="AR363" i="47" s="1"/>
  <c r="AU363" i="47" s="1"/>
  <c r="AE363" i="47"/>
  <c r="AM363" i="47" s="1"/>
  <c r="AF363" i="47"/>
  <c r="AJ363" i="47"/>
  <c r="AT363" i="47" s="1"/>
  <c r="H366" i="54"/>
  <c r="N366" i="54" s="1"/>
  <c r="K367" i="54"/>
  <c r="M367" i="54"/>
  <c r="E367" i="54" s="1"/>
  <c r="A368" i="54"/>
  <c r="I367" i="54"/>
  <c r="J367" i="54" s="1"/>
  <c r="L367" i="54" s="1"/>
  <c r="Q362" i="55"/>
  <c r="R363" i="58"/>
  <c r="D364" i="55"/>
  <c r="B365" i="55"/>
  <c r="AO360" i="55"/>
  <c r="Y362" i="57"/>
  <c r="AM361" i="47"/>
  <c r="AP361" i="47" s="1"/>
  <c r="F362" i="56"/>
  <c r="AW359" i="57"/>
  <c r="K364" i="47"/>
  <c r="A365" i="47"/>
  <c r="M364" i="47"/>
  <c r="X364" i="47"/>
  <c r="N364" i="47"/>
  <c r="G364" i="47"/>
  <c r="U363" i="47"/>
  <c r="AA363" i="47" s="1"/>
  <c r="H364" i="47"/>
  <c r="J364" i="47"/>
  <c r="V364" i="47"/>
  <c r="W364" i="47" s="1"/>
  <c r="Y364" i="47" s="1"/>
  <c r="Z364" i="47"/>
  <c r="E364" i="47" s="1"/>
  <c r="S365" i="55"/>
  <c r="I366" i="55"/>
  <c r="AN360" i="55"/>
  <c r="I365" i="56"/>
  <c r="S364" i="56"/>
  <c r="AS360" i="55"/>
  <c r="S364" i="57"/>
  <c r="I365" i="57"/>
  <c r="AO361" i="58"/>
  <c r="AY361" i="58"/>
  <c r="R363" i="47"/>
  <c r="AW360" i="47"/>
  <c r="AP359" i="55"/>
  <c r="AW359" i="55" s="1"/>
  <c r="Q362" i="57"/>
  <c r="AM362" i="47"/>
  <c r="AP362" i="47" s="1"/>
  <c r="S366" i="58"/>
  <c r="I367" i="58"/>
  <c r="Y363" i="58"/>
  <c r="F363" i="58" s="1"/>
  <c r="AR361" i="58"/>
  <c r="AU361" i="58" s="1"/>
  <c r="AW361" i="58" s="1"/>
  <c r="AH361" i="55"/>
  <c r="AD361" i="55"/>
  <c r="AE361" i="55"/>
  <c r="AF361" i="55"/>
  <c r="AG361" i="55"/>
  <c r="AI361" i="55"/>
  <c r="AC361" i="55"/>
  <c r="AR361" i="55" s="1"/>
  <c r="AJ361" i="55"/>
  <c r="AK361" i="55"/>
  <c r="AY361" i="55" s="1"/>
  <c r="AM360" i="55"/>
  <c r="F362" i="57"/>
  <c r="D364" i="54"/>
  <c r="B365" i="54"/>
  <c r="AS361" i="47"/>
  <c r="AU361" i="47" s="1"/>
  <c r="AW361" i="47" s="1"/>
  <c r="F362" i="55"/>
  <c r="L366" i="54"/>
  <c r="F366" i="54" s="1"/>
  <c r="P366" i="54" s="1"/>
  <c r="AN360" i="57"/>
  <c r="AP360" i="57" s="1"/>
  <c r="AR360" i="56"/>
  <c r="Y362" i="56"/>
  <c r="Q362" i="56"/>
  <c r="AD363" i="58" l="1"/>
  <c r="AE363" i="58"/>
  <c r="AM363" i="58" s="1"/>
  <c r="AF363" i="58"/>
  <c r="AG363" i="58"/>
  <c r="AS363" i="58" s="1"/>
  <c r="AH363" i="58"/>
  <c r="AN363" i="58" s="1"/>
  <c r="AC363" i="58"/>
  <c r="AK363" i="58"/>
  <c r="AI363" i="58"/>
  <c r="AJ363" i="58"/>
  <c r="G364" i="57"/>
  <c r="U363" i="57"/>
  <c r="AA363" i="57" s="1"/>
  <c r="H364" i="57"/>
  <c r="M364" i="57"/>
  <c r="Q364" i="57" s="1"/>
  <c r="X364" i="57"/>
  <c r="N364" i="57"/>
  <c r="Z364" i="57"/>
  <c r="E364" i="57" s="1"/>
  <c r="V364" i="57"/>
  <c r="W364" i="57" s="1"/>
  <c r="J364" i="57"/>
  <c r="A365" i="57"/>
  <c r="K364" i="57"/>
  <c r="AR361" i="57"/>
  <c r="AU361" i="57" s="1"/>
  <c r="AS361" i="56"/>
  <c r="J364" i="55"/>
  <c r="V364" i="55"/>
  <c r="W364" i="55" s="1"/>
  <c r="M364" i="55"/>
  <c r="U363" i="55"/>
  <c r="AA363" i="55" s="1"/>
  <c r="N364" i="55"/>
  <c r="R364" i="55" s="1"/>
  <c r="A365" i="55"/>
  <c r="G364" i="55"/>
  <c r="K364" i="55"/>
  <c r="X364" i="55"/>
  <c r="H364" i="55"/>
  <c r="Z364" i="55"/>
  <c r="E364" i="55" s="1"/>
  <c r="R364" i="47"/>
  <c r="F367" i="54"/>
  <c r="P367" i="54" s="1"/>
  <c r="K11" i="49"/>
  <c r="O11" i="49"/>
  <c r="AR361" i="56"/>
  <c r="D368" i="56"/>
  <c r="B369" i="56"/>
  <c r="D369" i="56" s="1"/>
  <c r="Y363" i="56"/>
  <c r="R363" i="55"/>
  <c r="G364" i="56"/>
  <c r="J364" i="56"/>
  <c r="V364" i="56"/>
  <c r="W364" i="56" s="1"/>
  <c r="K364" i="56"/>
  <c r="A365" i="56"/>
  <c r="N364" i="56"/>
  <c r="H364" i="56"/>
  <c r="M364" i="56"/>
  <c r="U363" i="56"/>
  <c r="AA363" i="56" s="1"/>
  <c r="X364" i="56"/>
  <c r="Z364" i="56"/>
  <c r="E364" i="56" s="1"/>
  <c r="A369" i="54"/>
  <c r="I368" i="54"/>
  <c r="J368" i="54" s="1"/>
  <c r="L368" i="54" s="1"/>
  <c r="M368" i="54"/>
  <c r="E368" i="54" s="1"/>
  <c r="K368" i="54"/>
  <c r="H367" i="54"/>
  <c r="N367" i="54" s="1"/>
  <c r="AW360" i="57"/>
  <c r="AT361" i="55"/>
  <c r="D365" i="54"/>
  <c r="B366" i="54"/>
  <c r="AW369" i="46"/>
  <c r="AW8" i="46" s="1"/>
  <c r="I11" i="49" s="1"/>
  <c r="AU8" i="46"/>
  <c r="Q364" i="58"/>
  <c r="AT361" i="56"/>
  <c r="R363" i="57"/>
  <c r="R363" i="56"/>
  <c r="Q363" i="55"/>
  <c r="AC362" i="56"/>
  <c r="AR362" i="56" s="1"/>
  <c r="AK362" i="56"/>
  <c r="AG362" i="56"/>
  <c r="AH362" i="56"/>
  <c r="AJ362" i="56"/>
  <c r="AO362" i="56" s="1"/>
  <c r="AD362" i="56"/>
  <c r="AE362" i="56"/>
  <c r="AI362" i="56"/>
  <c r="AF362" i="56"/>
  <c r="AS362" i="56" s="1"/>
  <c r="AF363" i="55"/>
  <c r="AD363" i="55"/>
  <c r="AE363" i="55"/>
  <c r="AG363" i="55"/>
  <c r="AN363" i="55" s="1"/>
  <c r="AH363" i="55"/>
  <c r="AI363" i="55"/>
  <c r="AC363" i="55"/>
  <c r="AR363" i="55" s="1"/>
  <c r="AJ363" i="55"/>
  <c r="AO363" i="55" s="1"/>
  <c r="AK363" i="55"/>
  <c r="AR362" i="58"/>
  <c r="S366" i="55"/>
  <c r="I367" i="55"/>
  <c r="AN361" i="55"/>
  <c r="S367" i="58"/>
  <c r="I368" i="58"/>
  <c r="AS361" i="55"/>
  <c r="AU361" i="55" s="1"/>
  <c r="AW361" i="55" s="1"/>
  <c r="S365" i="57"/>
  <c r="I366" i="57"/>
  <c r="F364" i="47"/>
  <c r="Q364" i="47"/>
  <c r="B366" i="55"/>
  <c r="D365" i="55"/>
  <c r="AN363" i="47"/>
  <c r="AP363" i="47" s="1"/>
  <c r="AW363" i="47" s="1"/>
  <c r="AS362" i="58"/>
  <c r="G365" i="58"/>
  <c r="U364" i="58"/>
  <c r="AA364" i="58" s="1"/>
  <c r="H365" i="58"/>
  <c r="J365" i="58"/>
  <c r="V365" i="58"/>
  <c r="W365" i="58" s="1"/>
  <c r="K365" i="58"/>
  <c r="A366" i="58"/>
  <c r="Z365" i="58"/>
  <c r="E365" i="58" s="1"/>
  <c r="M365" i="58"/>
  <c r="N365" i="58"/>
  <c r="X365" i="58"/>
  <c r="Y363" i="57"/>
  <c r="F363" i="57" s="1"/>
  <c r="AC364" i="58"/>
  <c r="AK364" i="58"/>
  <c r="AD364" i="58"/>
  <c r="AR364" i="58" s="1"/>
  <c r="AE364" i="58"/>
  <c r="AM364" i="58" s="1"/>
  <c r="AF364" i="58"/>
  <c r="AG364" i="58"/>
  <c r="AJ364" i="58"/>
  <c r="AI364" i="58"/>
  <c r="AH364" i="58"/>
  <c r="AO363" i="47"/>
  <c r="AY363" i="47"/>
  <c r="AD362" i="57"/>
  <c r="AE362" i="57"/>
  <c r="AM362" i="57" s="1"/>
  <c r="AF362" i="57"/>
  <c r="AI362" i="57"/>
  <c r="AJ362" i="57"/>
  <c r="AT362" i="57" s="1"/>
  <c r="AC362" i="57"/>
  <c r="AK362" i="57"/>
  <c r="AG362" i="57"/>
  <c r="AH362" i="57"/>
  <c r="J365" i="47"/>
  <c r="V365" i="47"/>
  <c r="W365" i="47" s="1"/>
  <c r="Y365" i="47" s="1"/>
  <c r="K365" i="47"/>
  <c r="A366" i="47"/>
  <c r="M365" i="47"/>
  <c r="X365" i="47"/>
  <c r="Z365" i="47"/>
  <c r="E365" i="47" s="1"/>
  <c r="G365" i="47"/>
  <c r="H365" i="47"/>
  <c r="N365" i="47"/>
  <c r="R365" i="47" s="1"/>
  <c r="U364" i="47"/>
  <c r="AA364" i="47" s="1"/>
  <c r="S367" i="47"/>
  <c r="I368" i="47"/>
  <c r="B366" i="46"/>
  <c r="D365" i="46"/>
  <c r="AM361" i="57"/>
  <c r="AO361" i="55"/>
  <c r="I366" i="56"/>
  <c r="S365" i="56"/>
  <c r="AY361" i="57"/>
  <c r="AO361" i="57"/>
  <c r="AG362" i="55"/>
  <c r="AI362" i="55"/>
  <c r="AT362" i="55" s="1"/>
  <c r="AJ362" i="55"/>
  <c r="AK362" i="55"/>
  <c r="AY362" i="55" s="1"/>
  <c r="AC362" i="55"/>
  <c r="AR362" i="55" s="1"/>
  <c r="AD362" i="55"/>
  <c r="AE362" i="55"/>
  <c r="AF362" i="55"/>
  <c r="AH362" i="55"/>
  <c r="F363" i="56"/>
  <c r="AU360" i="56"/>
  <c r="AW360" i="56" s="1"/>
  <c r="AP360" i="55"/>
  <c r="AW360" i="55" s="1"/>
  <c r="AM361" i="55"/>
  <c r="AP361" i="55" s="1"/>
  <c r="AY362" i="58"/>
  <c r="AO362" i="58"/>
  <c r="AM362" i="58"/>
  <c r="AP362" i="58" s="1"/>
  <c r="AO361" i="56"/>
  <c r="AM361" i="56"/>
  <c r="Q363" i="57"/>
  <c r="AN361" i="57"/>
  <c r="AC363" i="57" l="1"/>
  <c r="AK363" i="57"/>
  <c r="AD363" i="57"/>
  <c r="AR363" i="57" s="1"/>
  <c r="AE363" i="57"/>
  <c r="AM363" i="57" s="1"/>
  <c r="AH363" i="57"/>
  <c r="AN363" i="57" s="1"/>
  <c r="AI363" i="57"/>
  <c r="AJ363" i="57"/>
  <c r="AT363" i="57" s="1"/>
  <c r="AF363" i="57"/>
  <c r="AG363" i="57"/>
  <c r="AS362" i="55"/>
  <c r="S368" i="47"/>
  <c r="I369" i="47"/>
  <c r="S369" i="47" s="1"/>
  <c r="AU364" i="58"/>
  <c r="AU363" i="55"/>
  <c r="AM362" i="55"/>
  <c r="AN364" i="58"/>
  <c r="AP364" i="58" s="1"/>
  <c r="Y365" i="58"/>
  <c r="D366" i="55"/>
  <c r="B367" i="55"/>
  <c r="AM362" i="56"/>
  <c r="AP362" i="56" s="1"/>
  <c r="R11" i="49"/>
  <c r="M11" i="49"/>
  <c r="AT364" i="58"/>
  <c r="Q364" i="56"/>
  <c r="AO362" i="55"/>
  <c r="AP361" i="57"/>
  <c r="AW361" i="57" s="1"/>
  <c r="AN362" i="57"/>
  <c r="AR362" i="57"/>
  <c r="AS364" i="58"/>
  <c r="R365" i="58"/>
  <c r="I367" i="57"/>
  <c r="S366" i="57"/>
  <c r="AU362" i="58"/>
  <c r="AW362" i="58" s="1"/>
  <c r="AM363" i="55"/>
  <c r="AP363" i="55" s="1"/>
  <c r="AN362" i="56"/>
  <c r="Z365" i="57"/>
  <c r="E365" i="57" s="1"/>
  <c r="G365" i="57"/>
  <c r="U364" i="57"/>
  <c r="AA364" i="57" s="1"/>
  <c r="H365" i="57"/>
  <c r="K365" i="57"/>
  <c r="A366" i="57"/>
  <c r="M365" i="57"/>
  <c r="Q365" i="57" s="1"/>
  <c r="X365" i="57"/>
  <c r="N365" i="57"/>
  <c r="J365" i="57"/>
  <c r="V365" i="57"/>
  <c r="W365" i="57" s="1"/>
  <c r="Y365" i="57" s="1"/>
  <c r="I367" i="56"/>
  <c r="S366" i="56"/>
  <c r="G365" i="55"/>
  <c r="H365" i="55"/>
  <c r="V365" i="55"/>
  <c r="W365" i="55" s="1"/>
  <c r="J365" i="55"/>
  <c r="K365" i="55"/>
  <c r="X365" i="55"/>
  <c r="M365" i="55"/>
  <c r="A366" i="55"/>
  <c r="U364" i="55"/>
  <c r="AA364" i="55" s="1"/>
  <c r="N365" i="55"/>
  <c r="R365" i="55" s="1"/>
  <c r="Z365" i="55"/>
  <c r="E365" i="55" s="1"/>
  <c r="AF364" i="47"/>
  <c r="AG364" i="47"/>
  <c r="AS364" i="47" s="1"/>
  <c r="AH364" i="47"/>
  <c r="AJ364" i="47"/>
  <c r="AT364" i="47" s="1"/>
  <c r="AC364" i="47"/>
  <c r="AK364" i="47"/>
  <c r="AD364" i="47"/>
  <c r="AE364" i="47"/>
  <c r="AM364" i="47" s="1"/>
  <c r="AI364" i="47"/>
  <c r="AP361" i="56"/>
  <c r="AJ363" i="56"/>
  <c r="AC363" i="56"/>
  <c r="AR363" i="56" s="1"/>
  <c r="AF363" i="56"/>
  <c r="AG363" i="56"/>
  <c r="AN363" i="56" s="1"/>
  <c r="AI363" i="56"/>
  <c r="AK363" i="56"/>
  <c r="AY363" i="56" s="1"/>
  <c r="AE363" i="56"/>
  <c r="AH363" i="56"/>
  <c r="AD363" i="56"/>
  <c r="F365" i="47"/>
  <c r="AS362" i="57"/>
  <c r="Q365" i="58"/>
  <c r="AY363" i="55"/>
  <c r="AS363" i="55"/>
  <c r="AY362" i="56"/>
  <c r="F368" i="54"/>
  <c r="P368" i="54" s="1"/>
  <c r="R364" i="56"/>
  <c r="Q364" i="55"/>
  <c r="AU362" i="55"/>
  <c r="AY362" i="57"/>
  <c r="AO362" i="57"/>
  <c r="AP362" i="57" s="1"/>
  <c r="N365" i="56"/>
  <c r="J365" i="56"/>
  <c r="M365" i="56"/>
  <c r="Q365" i="56" s="1"/>
  <c r="X365" i="56"/>
  <c r="H365" i="56"/>
  <c r="K365" i="56"/>
  <c r="G365" i="56"/>
  <c r="U364" i="56"/>
  <c r="AA364" i="56" s="1"/>
  <c r="V365" i="56"/>
  <c r="W365" i="56" s="1"/>
  <c r="A366" i="56"/>
  <c r="Z365" i="56"/>
  <c r="E365" i="56" s="1"/>
  <c r="D8" i="56"/>
  <c r="Y364" i="55"/>
  <c r="F364" i="55" s="1"/>
  <c r="Y364" i="57"/>
  <c r="S367" i="55"/>
  <c r="I368" i="55"/>
  <c r="AY363" i="58"/>
  <c r="AO363" i="58"/>
  <c r="AP363" i="58" s="1"/>
  <c r="AN362" i="55"/>
  <c r="B367" i="46"/>
  <c r="D366" i="46"/>
  <c r="F365" i="58"/>
  <c r="Q365" i="47"/>
  <c r="Z366" i="58"/>
  <c r="E366" i="58" s="1"/>
  <c r="G366" i="58"/>
  <c r="U365" i="58"/>
  <c r="AA365" i="58" s="1"/>
  <c r="H366" i="58"/>
  <c r="J366" i="58"/>
  <c r="V366" i="58"/>
  <c r="W366" i="58" s="1"/>
  <c r="Y366" i="58" s="1"/>
  <c r="N366" i="58"/>
  <c r="X366" i="58"/>
  <c r="M366" i="58"/>
  <c r="K366" i="58"/>
  <c r="A367" i="58"/>
  <c r="S368" i="58"/>
  <c r="I369" i="58"/>
  <c r="S369" i="58" s="1"/>
  <c r="AT362" i="56"/>
  <c r="AU362" i="56" s="1"/>
  <c r="AW362" i="56" s="1"/>
  <c r="B367" i="54"/>
  <c r="D366" i="54"/>
  <c r="I369" i="54"/>
  <c r="J369" i="54" s="1"/>
  <c r="L369" i="54" s="1"/>
  <c r="H368" i="54"/>
  <c r="N368" i="54" s="1"/>
  <c r="K369" i="54"/>
  <c r="M369" i="54"/>
  <c r="A370" i="54"/>
  <c r="F364" i="57"/>
  <c r="J366" i="47"/>
  <c r="V366" i="47"/>
  <c r="W366" i="47" s="1"/>
  <c r="K366" i="47"/>
  <c r="A367" i="47"/>
  <c r="N366" i="47"/>
  <c r="Z366" i="47"/>
  <c r="E366" i="47" s="1"/>
  <c r="G366" i="47"/>
  <c r="H366" i="47"/>
  <c r="M366" i="47"/>
  <c r="U365" i="47"/>
  <c r="AA365" i="47" s="1"/>
  <c r="X366" i="47"/>
  <c r="AY364" i="58"/>
  <c r="AO364" i="58"/>
  <c r="AT363" i="55"/>
  <c r="Y364" i="56"/>
  <c r="F364" i="56" s="1"/>
  <c r="AU361" i="56"/>
  <c r="AW361" i="56" s="1"/>
  <c r="R364" i="57"/>
  <c r="AT363" i="58"/>
  <c r="AR363" i="58"/>
  <c r="AU363" i="58" s="1"/>
  <c r="AI364" i="56" l="1"/>
  <c r="AJ364" i="56"/>
  <c r="AE364" i="56"/>
  <c r="AF364" i="56"/>
  <c r="AH364" i="56"/>
  <c r="AG364" i="56"/>
  <c r="AK364" i="56"/>
  <c r="AY364" i="56" s="1"/>
  <c r="AD364" i="56"/>
  <c r="AM364" i="56" s="1"/>
  <c r="AC364" i="56"/>
  <c r="AE364" i="55"/>
  <c r="AI364" i="55"/>
  <c r="AJ364" i="55"/>
  <c r="AK364" i="55"/>
  <c r="AY364" i="55" s="1"/>
  <c r="AC364" i="55"/>
  <c r="AD364" i="55"/>
  <c r="AM364" i="55" s="1"/>
  <c r="AF364" i="55"/>
  <c r="AS364" i="55" s="1"/>
  <c r="AG364" i="55"/>
  <c r="AH364" i="55"/>
  <c r="AW363" i="55"/>
  <c r="R366" i="47"/>
  <c r="N367" i="58"/>
  <c r="Z367" i="58"/>
  <c r="E367" i="58" s="1"/>
  <c r="G367" i="58"/>
  <c r="U366" i="58"/>
  <c r="AA366" i="58" s="1"/>
  <c r="H367" i="58"/>
  <c r="M367" i="58"/>
  <c r="X367" i="58"/>
  <c r="J367" i="58"/>
  <c r="K367" i="58"/>
  <c r="A368" i="58"/>
  <c r="V367" i="58"/>
  <c r="W367" i="58" s="1"/>
  <c r="Y367" i="58" s="1"/>
  <c r="M366" i="56"/>
  <c r="X366" i="56"/>
  <c r="K366" i="56"/>
  <c r="A367" i="56"/>
  <c r="N366" i="56"/>
  <c r="H366" i="56"/>
  <c r="J366" i="56"/>
  <c r="V366" i="56"/>
  <c r="W366" i="56" s="1"/>
  <c r="Y366" i="56" s="1"/>
  <c r="U365" i="56"/>
  <c r="AA365" i="56" s="1"/>
  <c r="G366" i="56"/>
  <c r="Z366" i="56"/>
  <c r="E366" i="56" s="1"/>
  <c r="AM363" i="56"/>
  <c r="AP363" i="56" s="1"/>
  <c r="AO363" i="56"/>
  <c r="AN364" i="47"/>
  <c r="Q365" i="55"/>
  <c r="I368" i="56"/>
  <c r="S367" i="56"/>
  <c r="I368" i="57"/>
  <c r="S367" i="57"/>
  <c r="AS363" i="56"/>
  <c r="AU363" i="56" s="1"/>
  <c r="AW363" i="56" s="1"/>
  <c r="E369" i="54"/>
  <c r="M8" i="54"/>
  <c r="E3" i="54" s="1"/>
  <c r="U366" i="47"/>
  <c r="AA366" i="47" s="1"/>
  <c r="H367" i="47"/>
  <c r="J367" i="47"/>
  <c r="V367" i="47"/>
  <c r="W367" i="47" s="1"/>
  <c r="M367" i="47"/>
  <c r="X367" i="47"/>
  <c r="N367" i="47"/>
  <c r="G367" i="47"/>
  <c r="K367" i="47"/>
  <c r="Z367" i="47"/>
  <c r="E367" i="47" s="1"/>
  <c r="A368" i="47"/>
  <c r="Y365" i="56"/>
  <c r="R365" i="56"/>
  <c r="B368" i="46"/>
  <c r="D367" i="46"/>
  <c r="F366" i="47"/>
  <c r="Q366" i="58"/>
  <c r="F366" i="58"/>
  <c r="I369" i="55"/>
  <c r="S369" i="55" s="1"/>
  <c r="S368" i="55"/>
  <c r="AW362" i="55"/>
  <c r="AO364" i="47"/>
  <c r="AY364" i="47"/>
  <c r="K370" i="54"/>
  <c r="H369" i="54"/>
  <c r="N369" i="54" s="1"/>
  <c r="N8" i="54" s="1"/>
  <c r="F365" i="56"/>
  <c r="AE365" i="47"/>
  <c r="AM365" i="47" s="1"/>
  <c r="AF365" i="47"/>
  <c r="AG365" i="47"/>
  <c r="AS365" i="47" s="1"/>
  <c r="AI365" i="47"/>
  <c r="AJ365" i="47"/>
  <c r="AT365" i="47" s="1"/>
  <c r="AD365" i="47"/>
  <c r="AH365" i="47"/>
  <c r="AK365" i="47"/>
  <c r="AC365" i="47"/>
  <c r="AW363" i="58"/>
  <c r="Y366" i="47"/>
  <c r="AP364" i="47"/>
  <c r="R365" i="57"/>
  <c r="F365" i="57"/>
  <c r="AU362" i="57"/>
  <c r="AW362" i="57" s="1"/>
  <c r="AP362" i="55"/>
  <c r="AY363" i="57"/>
  <c r="AO363" i="57"/>
  <c r="AP363" i="57" s="1"/>
  <c r="AJ364" i="57"/>
  <c r="AT364" i="57" s="1"/>
  <c r="AC364" i="57"/>
  <c r="AK364" i="57"/>
  <c r="AD364" i="57"/>
  <c r="AG364" i="57"/>
  <c r="AH364" i="57"/>
  <c r="AI364" i="57"/>
  <c r="AE364" i="57"/>
  <c r="AM364" i="57" s="1"/>
  <c r="AF364" i="57"/>
  <c r="N366" i="57"/>
  <c r="R366" i="57" s="1"/>
  <c r="Z366" i="57"/>
  <c r="E366" i="57" s="1"/>
  <c r="G366" i="57"/>
  <c r="J366" i="57"/>
  <c r="V366" i="57"/>
  <c r="W366" i="57" s="1"/>
  <c r="K366" i="57"/>
  <c r="A367" i="57"/>
  <c r="M366" i="57"/>
  <c r="Q366" i="57" s="1"/>
  <c r="X366" i="57"/>
  <c r="U365" i="57"/>
  <c r="AA365" i="57" s="1"/>
  <c r="H366" i="57"/>
  <c r="AW364" i="58"/>
  <c r="U365" i="55"/>
  <c r="AA365" i="55" s="1"/>
  <c r="H366" i="55"/>
  <c r="M366" i="55"/>
  <c r="N366" i="55"/>
  <c r="R366" i="55" s="1"/>
  <c r="A367" i="55"/>
  <c r="G366" i="55"/>
  <c r="J366" i="55"/>
  <c r="K366" i="55"/>
  <c r="V366" i="55"/>
  <c r="W366" i="55" s="1"/>
  <c r="X366" i="55"/>
  <c r="Z366" i="55"/>
  <c r="E366" i="55" s="1"/>
  <c r="B368" i="55"/>
  <c r="D367" i="55"/>
  <c r="Q366" i="47"/>
  <c r="D367" i="54"/>
  <c r="B368" i="54"/>
  <c r="R366" i="58"/>
  <c r="AJ365" i="58"/>
  <c r="AC365" i="58"/>
  <c r="AK365" i="58"/>
  <c r="AD365" i="58"/>
  <c r="AR365" i="58" s="1"/>
  <c r="AE365" i="58"/>
  <c r="AM365" i="58" s="1"/>
  <c r="AF365" i="58"/>
  <c r="AI365" i="58"/>
  <c r="AG365" i="58"/>
  <c r="AS365" i="58" s="1"/>
  <c r="AH365" i="58"/>
  <c r="AN365" i="58" s="1"/>
  <c r="AT363" i="56"/>
  <c r="AR364" i="47"/>
  <c r="AU364" i="47" s="1"/>
  <c r="Y365" i="55"/>
  <c r="F365" i="55" s="1"/>
  <c r="AS363" i="57"/>
  <c r="AU363" i="57" s="1"/>
  <c r="AW363" i="57" s="1"/>
  <c r="AD365" i="55" l="1"/>
  <c r="AM365" i="55" s="1"/>
  <c r="AE365" i="55"/>
  <c r="AF365" i="55"/>
  <c r="AG365" i="55"/>
  <c r="AN365" i="55" s="1"/>
  <c r="AH365" i="55"/>
  <c r="AI365" i="55"/>
  <c r="AC365" i="55"/>
  <c r="AR365" i="55" s="1"/>
  <c r="AJ365" i="55"/>
  <c r="AO365" i="55" s="1"/>
  <c r="AK365" i="55"/>
  <c r="AY365" i="55" s="1"/>
  <c r="AD366" i="47"/>
  <c r="AE366" i="47"/>
  <c r="AM366" i="47" s="1"/>
  <c r="AF366" i="47"/>
  <c r="AH366" i="47"/>
  <c r="AI366" i="47"/>
  <c r="AG366" i="47"/>
  <c r="AS366" i="47" s="1"/>
  <c r="AJ366" i="47"/>
  <c r="AT366" i="47" s="1"/>
  <c r="AK366" i="47"/>
  <c r="AC366" i="47"/>
  <c r="I369" i="56"/>
  <c r="S369" i="56" s="1"/>
  <c r="S368" i="56"/>
  <c r="R367" i="58"/>
  <c r="AR364" i="55"/>
  <c r="AU364" i="55" s="1"/>
  <c r="AN364" i="56"/>
  <c r="AP364" i="56" s="1"/>
  <c r="M368" i="58"/>
  <c r="X368" i="58"/>
  <c r="N368" i="58"/>
  <c r="Z368" i="58"/>
  <c r="E368" i="58" s="1"/>
  <c r="G368" i="58"/>
  <c r="U367" i="58"/>
  <c r="AA367" i="58" s="1"/>
  <c r="H368" i="58"/>
  <c r="K368" i="58"/>
  <c r="A369" i="58"/>
  <c r="J368" i="58"/>
  <c r="V368" i="58"/>
  <c r="W368" i="58" s="1"/>
  <c r="Y368" i="58" s="1"/>
  <c r="D368" i="55"/>
  <c r="B369" i="55"/>
  <c r="D369" i="55" s="1"/>
  <c r="D8" i="55" s="1"/>
  <c r="F366" i="55"/>
  <c r="Q366" i="55"/>
  <c r="M367" i="57"/>
  <c r="X367" i="57"/>
  <c r="N367" i="57"/>
  <c r="Z367" i="57"/>
  <c r="E367" i="57" s="1"/>
  <c r="J367" i="57"/>
  <c r="V367" i="57"/>
  <c r="W367" i="57" s="1"/>
  <c r="Y367" i="57" s="1"/>
  <c r="K367" i="57"/>
  <c r="A368" i="57"/>
  <c r="G367" i="57"/>
  <c r="U366" i="57"/>
  <c r="AA366" i="57" s="1"/>
  <c r="H367" i="57"/>
  <c r="R367" i="47"/>
  <c r="F369" i="54"/>
  <c r="E8" i="54"/>
  <c r="R366" i="56"/>
  <c r="AO364" i="57"/>
  <c r="AY364" i="57"/>
  <c r="K367" i="56"/>
  <c r="A368" i="56"/>
  <c r="X367" i="56"/>
  <c r="M367" i="56"/>
  <c r="Q367" i="56" s="1"/>
  <c r="J367" i="56"/>
  <c r="V367" i="56"/>
  <c r="W367" i="56" s="1"/>
  <c r="H367" i="56"/>
  <c r="G367" i="56"/>
  <c r="N367" i="56"/>
  <c r="U366" i="56"/>
  <c r="AA366" i="56" s="1"/>
  <c r="Z367" i="56"/>
  <c r="E367" i="56" s="1"/>
  <c r="AO364" i="55"/>
  <c r="AS364" i="56"/>
  <c r="B369" i="46"/>
  <c r="D369" i="46" s="1"/>
  <c r="D8" i="46" s="1"/>
  <c r="D368" i="46"/>
  <c r="AT365" i="58"/>
  <c r="Y366" i="55"/>
  <c r="Y366" i="57"/>
  <c r="F366" i="57" s="1"/>
  <c r="AN364" i="57"/>
  <c r="AP364" i="57" s="1"/>
  <c r="AY365" i="47"/>
  <c r="AO365" i="47"/>
  <c r="AH365" i="56"/>
  <c r="AI365" i="56"/>
  <c r="AG365" i="56"/>
  <c r="AC365" i="56"/>
  <c r="AD365" i="56"/>
  <c r="AE365" i="56"/>
  <c r="AF365" i="56"/>
  <c r="AS365" i="56" s="1"/>
  <c r="AK365" i="56"/>
  <c r="AJ365" i="56"/>
  <c r="AO365" i="56" s="1"/>
  <c r="Q367" i="47"/>
  <c r="F366" i="56"/>
  <c r="Q367" i="58"/>
  <c r="AT364" i="55"/>
  <c r="G367" i="55"/>
  <c r="H367" i="55"/>
  <c r="V367" i="55"/>
  <c r="W367" i="55" s="1"/>
  <c r="Y367" i="55" s="1"/>
  <c r="J367" i="55"/>
  <c r="K367" i="55"/>
  <c r="X367" i="55"/>
  <c r="U366" i="55"/>
  <c r="AA366" i="55" s="1"/>
  <c r="M367" i="55"/>
  <c r="N367" i="55"/>
  <c r="R367" i="55" s="1"/>
  <c r="A368" i="55"/>
  <c r="Z367" i="55"/>
  <c r="E367" i="55" s="1"/>
  <c r="F367" i="55" s="1"/>
  <c r="AY365" i="58"/>
  <c r="AO365" i="58"/>
  <c r="B369" i="54"/>
  <c r="D369" i="54" s="1"/>
  <c r="D368" i="54"/>
  <c r="AI366" i="58"/>
  <c r="AJ366" i="58"/>
  <c r="AT366" i="58" s="1"/>
  <c r="AC366" i="58"/>
  <c r="AK366" i="58"/>
  <c r="AD366" i="58"/>
  <c r="AE366" i="58"/>
  <c r="AM366" i="58" s="1"/>
  <c r="AH366" i="58"/>
  <c r="AF366" i="58"/>
  <c r="AG366" i="58"/>
  <c r="AS366" i="58" s="1"/>
  <c r="Y367" i="47"/>
  <c r="F367" i="47" s="1"/>
  <c r="S368" i="57"/>
  <c r="I369" i="57"/>
  <c r="S369" i="57" s="1"/>
  <c r="AO364" i="56"/>
  <c r="AP365" i="58"/>
  <c r="AU365" i="58"/>
  <c r="AW365" i="58" s="1"/>
  <c r="F367" i="58"/>
  <c r="AW364" i="47"/>
  <c r="AS364" i="57"/>
  <c r="AN365" i="47"/>
  <c r="AP365" i="47" s="1"/>
  <c r="AR364" i="57"/>
  <c r="AI365" i="57"/>
  <c r="AJ365" i="57"/>
  <c r="AT365" i="57" s="1"/>
  <c r="AC365" i="57"/>
  <c r="AK365" i="57"/>
  <c r="AF365" i="57"/>
  <c r="AG365" i="57"/>
  <c r="AS365" i="57" s="1"/>
  <c r="AH365" i="57"/>
  <c r="AD365" i="57"/>
  <c r="AR365" i="57" s="1"/>
  <c r="AE365" i="57"/>
  <c r="AR365" i="47"/>
  <c r="AU365" i="47" s="1"/>
  <c r="G368" i="47"/>
  <c r="U367" i="47"/>
  <c r="AA367" i="47" s="1"/>
  <c r="H368" i="47"/>
  <c r="K368" i="47"/>
  <c r="A369" i="47"/>
  <c r="M368" i="47"/>
  <c r="Q368" i="47" s="1"/>
  <c r="X368" i="47"/>
  <c r="J368" i="47"/>
  <c r="N368" i="47"/>
  <c r="V368" i="47"/>
  <c r="W368" i="47" s="1"/>
  <c r="Y368" i="47" s="1"/>
  <c r="Z368" i="47"/>
  <c r="E368" i="47" s="1"/>
  <c r="F368" i="47" s="1"/>
  <c r="Q366" i="56"/>
  <c r="AN364" i="55"/>
  <c r="AP364" i="55" s="1"/>
  <c r="AR364" i="56"/>
  <c r="AU364" i="56" s="1"/>
  <c r="AT364" i="56"/>
  <c r="AC367" i="47" l="1"/>
  <c r="AK367" i="47"/>
  <c r="AD367" i="47"/>
  <c r="AE367" i="47"/>
  <c r="AM367" i="47" s="1"/>
  <c r="AG367" i="47"/>
  <c r="AH367" i="47"/>
  <c r="AN367" i="47" s="1"/>
  <c r="AI367" i="47"/>
  <c r="AJ367" i="47"/>
  <c r="AT367" i="47" s="1"/>
  <c r="AF367" i="47"/>
  <c r="AH366" i="57"/>
  <c r="AI366" i="57"/>
  <c r="AJ366" i="57"/>
  <c r="AT366" i="57" s="1"/>
  <c r="AE366" i="57"/>
  <c r="AM366" i="57" s="1"/>
  <c r="AF366" i="57"/>
  <c r="AG366" i="57"/>
  <c r="AS366" i="57" s="1"/>
  <c r="AK366" i="57"/>
  <c r="AC366" i="57"/>
  <c r="AD366" i="57"/>
  <c r="AJ368" i="47"/>
  <c r="AC368" i="47"/>
  <c r="AK368" i="47"/>
  <c r="AD368" i="47"/>
  <c r="AR368" i="47" s="1"/>
  <c r="AF368" i="47"/>
  <c r="AG368" i="47"/>
  <c r="AS368" i="47" s="1"/>
  <c r="AI368" i="47"/>
  <c r="AE368" i="47"/>
  <c r="AH368" i="47"/>
  <c r="AW364" i="55"/>
  <c r="AH367" i="58"/>
  <c r="AN367" i="58" s="1"/>
  <c r="AI367" i="58"/>
  <c r="AJ367" i="58"/>
  <c r="AT367" i="58" s="1"/>
  <c r="AC367" i="58"/>
  <c r="AK367" i="58"/>
  <c r="AD367" i="58"/>
  <c r="AG367" i="58"/>
  <c r="AE367" i="58"/>
  <c r="AM367" i="58" s="1"/>
  <c r="AF367" i="58"/>
  <c r="AT365" i="55"/>
  <c r="D8" i="54"/>
  <c r="AR365" i="56"/>
  <c r="AU365" i="56" s="1"/>
  <c r="AW365" i="56" s="1"/>
  <c r="R367" i="56"/>
  <c r="F367" i="57"/>
  <c r="F368" i="58"/>
  <c r="AN366" i="47"/>
  <c r="J368" i="56"/>
  <c r="V368" i="56"/>
  <c r="W368" i="56" s="1"/>
  <c r="Y368" i="56" s="1"/>
  <c r="K368" i="56"/>
  <c r="A369" i="56"/>
  <c r="U367" i="56"/>
  <c r="AA367" i="56" s="1"/>
  <c r="X368" i="56"/>
  <c r="G368" i="56"/>
  <c r="M368" i="56"/>
  <c r="Q368" i="56" s="1"/>
  <c r="H368" i="56"/>
  <c r="N368" i="56"/>
  <c r="Z368" i="56"/>
  <c r="E368" i="56" s="1"/>
  <c r="F368" i="56" s="1"/>
  <c r="R368" i="47"/>
  <c r="AG366" i="56"/>
  <c r="AH366" i="56"/>
  <c r="AF366" i="56"/>
  <c r="AS366" i="56" s="1"/>
  <c r="AC366" i="56"/>
  <c r="AD366" i="56"/>
  <c r="AK366" i="56"/>
  <c r="AE366" i="56"/>
  <c r="AI366" i="56"/>
  <c r="AJ366" i="56"/>
  <c r="AN365" i="56"/>
  <c r="R367" i="57"/>
  <c r="R368" i="58"/>
  <c r="Q367" i="55"/>
  <c r="AO365" i="57"/>
  <c r="AY365" i="57"/>
  <c r="AM365" i="56"/>
  <c r="AP365" i="56" s="1"/>
  <c r="AN366" i="58"/>
  <c r="AP366" i="58" s="1"/>
  <c r="AW365" i="47"/>
  <c r="AM365" i="57"/>
  <c r="AR366" i="58"/>
  <c r="AU366" i="58" s="1"/>
  <c r="AT365" i="56"/>
  <c r="AS365" i="55"/>
  <c r="AU365" i="55" s="1"/>
  <c r="AW365" i="55" s="1"/>
  <c r="AJ367" i="55"/>
  <c r="AE367" i="55"/>
  <c r="AF367" i="55"/>
  <c r="AG367" i="55"/>
  <c r="AN367" i="55" s="1"/>
  <c r="AH367" i="55"/>
  <c r="AI367" i="55"/>
  <c r="AT367" i="55" s="1"/>
  <c r="AC367" i="55"/>
  <c r="AD367" i="55"/>
  <c r="AM367" i="55" s="1"/>
  <c r="AK367" i="55"/>
  <c r="Y367" i="56"/>
  <c r="Q367" i="57"/>
  <c r="K369" i="58"/>
  <c r="A370" i="58"/>
  <c r="M369" i="58"/>
  <c r="Q369" i="58" s="1"/>
  <c r="X369" i="58"/>
  <c r="N369" i="58"/>
  <c r="R369" i="58" s="1"/>
  <c r="Z369" i="58"/>
  <c r="G369" i="58"/>
  <c r="J369" i="58"/>
  <c r="V369" i="58"/>
  <c r="W369" i="58" s="1"/>
  <c r="U368" i="58"/>
  <c r="AA368" i="58" s="1"/>
  <c r="H369" i="58"/>
  <c r="Q368" i="58"/>
  <c r="AR366" i="47"/>
  <c r="AU366" i="47" s="1"/>
  <c r="AC366" i="55"/>
  <c r="AK366" i="55"/>
  <c r="AI366" i="55"/>
  <c r="AJ366" i="55"/>
  <c r="AO366" i="55" s="1"/>
  <c r="AD366" i="55"/>
  <c r="AE366" i="55"/>
  <c r="AF366" i="55"/>
  <c r="AG366" i="55"/>
  <c r="AN366" i="55" s="1"/>
  <c r="AH366" i="55"/>
  <c r="F367" i="56"/>
  <c r="P369" i="54"/>
  <c r="P8" i="54" s="1"/>
  <c r="I19" i="49" s="1"/>
  <c r="F8" i="54"/>
  <c r="AW364" i="56"/>
  <c r="AU365" i="57"/>
  <c r="AU364" i="57"/>
  <c r="AW364" i="57" s="1"/>
  <c r="AY366" i="58"/>
  <c r="AO366" i="58"/>
  <c r="Z369" i="47"/>
  <c r="G369" i="47"/>
  <c r="U368" i="47"/>
  <c r="AA368" i="47" s="1"/>
  <c r="H369" i="47"/>
  <c r="J369" i="47"/>
  <c r="V369" i="47"/>
  <c r="W369" i="47" s="1"/>
  <c r="Y369" i="47" s="1"/>
  <c r="K369" i="47"/>
  <c r="A370" i="47"/>
  <c r="M369" i="47"/>
  <c r="N369" i="47"/>
  <c r="X369" i="47"/>
  <c r="AN365" i="57"/>
  <c r="U367" i="55"/>
  <c r="AA367" i="55" s="1"/>
  <c r="M368" i="55"/>
  <c r="Q368" i="55" s="1"/>
  <c r="N368" i="55"/>
  <c r="G368" i="55"/>
  <c r="A369" i="55"/>
  <c r="H368" i="55"/>
  <c r="V368" i="55"/>
  <c r="W368" i="55" s="1"/>
  <c r="X368" i="55"/>
  <c r="J368" i="55"/>
  <c r="K368" i="55"/>
  <c r="Z368" i="55"/>
  <c r="E368" i="55" s="1"/>
  <c r="AY365" i="56"/>
  <c r="K368" i="57"/>
  <c r="A369" i="57"/>
  <c r="M368" i="57"/>
  <c r="X368" i="57"/>
  <c r="N368" i="57"/>
  <c r="R368" i="57" s="1"/>
  <c r="U367" i="57"/>
  <c r="AA367" i="57" s="1"/>
  <c r="H368" i="57"/>
  <c r="J368" i="57"/>
  <c r="V368" i="57"/>
  <c r="W368" i="57" s="1"/>
  <c r="Z368" i="57"/>
  <c r="E368" i="57" s="1"/>
  <c r="G368" i="57"/>
  <c r="AY366" i="47"/>
  <c r="AO366" i="47"/>
  <c r="AP366" i="47" s="1"/>
  <c r="AP365" i="55"/>
  <c r="V369" i="56" l="1"/>
  <c r="W369" i="56" s="1"/>
  <c r="U368" i="56"/>
  <c r="AA368" i="56" s="1"/>
  <c r="H369" i="56"/>
  <c r="J369" i="56"/>
  <c r="N369" i="56"/>
  <c r="M369" i="56"/>
  <c r="A370" i="56"/>
  <c r="G369" i="56"/>
  <c r="X369" i="56"/>
  <c r="K369" i="56"/>
  <c r="Z369" i="56"/>
  <c r="AW365" i="57"/>
  <c r="AE368" i="56"/>
  <c r="AD368" i="56"/>
  <c r="AM368" i="56" s="1"/>
  <c r="AF368" i="56"/>
  <c r="AS368" i="56" s="1"/>
  <c r="AH368" i="56"/>
  <c r="AI368" i="56"/>
  <c r="AJ368" i="56"/>
  <c r="AK368" i="56"/>
  <c r="AY368" i="56" s="1"/>
  <c r="AC368" i="56"/>
  <c r="AR368" i="56" s="1"/>
  <c r="AG368" i="56"/>
  <c r="AU368" i="47"/>
  <c r="Q368" i="57"/>
  <c r="Y368" i="55"/>
  <c r="AM366" i="55"/>
  <c r="AP366" i="55" s="1"/>
  <c r="X370" i="58"/>
  <c r="U369" i="58"/>
  <c r="AA369" i="58" s="1"/>
  <c r="AA8" i="58" s="1"/>
  <c r="D17" i="49" s="1"/>
  <c r="B10" i="58" s="1"/>
  <c r="AW366" i="58"/>
  <c r="AR366" i="56"/>
  <c r="AO368" i="47"/>
  <c r="AY368" i="47"/>
  <c r="AS367" i="47"/>
  <c r="AR367" i="55"/>
  <c r="AU367" i="55" s="1"/>
  <c r="AY366" i="56"/>
  <c r="AM366" i="56"/>
  <c r="Y369" i="58"/>
  <c r="AP365" i="57"/>
  <c r="AW366" i="47"/>
  <c r="AY366" i="57"/>
  <c r="AO366" i="57"/>
  <c r="R368" i="56"/>
  <c r="N369" i="55"/>
  <c r="R369" i="55" s="1"/>
  <c r="H369" i="55"/>
  <c r="V369" i="55"/>
  <c r="W369" i="55" s="1"/>
  <c r="J369" i="55"/>
  <c r="K369" i="55"/>
  <c r="X369" i="55"/>
  <c r="U368" i="55"/>
  <c r="AA368" i="55" s="1"/>
  <c r="M369" i="55"/>
  <c r="G369" i="55"/>
  <c r="A370" i="55"/>
  <c r="Z369" i="55"/>
  <c r="Q19" i="49"/>
  <c r="R19" i="49" s="1"/>
  <c r="K19" i="49"/>
  <c r="M19" i="49" s="1"/>
  <c r="E28" i="49"/>
  <c r="AT366" i="55"/>
  <c r="AS367" i="55"/>
  <c r="AG368" i="58"/>
  <c r="AH368" i="58"/>
  <c r="AI368" i="58"/>
  <c r="AJ368" i="58"/>
  <c r="AC368" i="58"/>
  <c r="AK368" i="58"/>
  <c r="AF368" i="58"/>
  <c r="AE368" i="58"/>
  <c r="AD368" i="58"/>
  <c r="AR368" i="58" s="1"/>
  <c r="AS367" i="58"/>
  <c r="AN368" i="47"/>
  <c r="AT368" i="47"/>
  <c r="AR367" i="47"/>
  <c r="AU367" i="47" s="1"/>
  <c r="AS366" i="55"/>
  <c r="F368" i="57"/>
  <c r="R369" i="47"/>
  <c r="Y368" i="57"/>
  <c r="Q369" i="47"/>
  <c r="E369" i="47"/>
  <c r="F369" i="47" s="1"/>
  <c r="Z8" i="47"/>
  <c r="E3" i="47" s="1"/>
  <c r="U369" i="47"/>
  <c r="AA369" i="47" s="1"/>
  <c r="AA8" i="47" s="1"/>
  <c r="D15" i="49" s="1"/>
  <c r="B10" i="47" s="1"/>
  <c r="X370" i="47"/>
  <c r="AF367" i="56"/>
  <c r="AS367" i="56" s="1"/>
  <c r="AG367" i="56"/>
  <c r="AE367" i="56"/>
  <c r="AJ367" i="56"/>
  <c r="AK367" i="56"/>
  <c r="AI367" i="56"/>
  <c r="AT367" i="56" s="1"/>
  <c r="AD367" i="56"/>
  <c r="AM367" i="56" s="1"/>
  <c r="AC367" i="56"/>
  <c r="AR367" i="56" s="1"/>
  <c r="AH367" i="56"/>
  <c r="AY366" i="55"/>
  <c r="AO366" i="56"/>
  <c r="AN366" i="56"/>
  <c r="AG367" i="57"/>
  <c r="AS367" i="57" s="1"/>
  <c r="AH367" i="57"/>
  <c r="AN367" i="57" s="1"/>
  <c r="AI367" i="57"/>
  <c r="AD367" i="57"/>
  <c r="AR367" i="57" s="1"/>
  <c r="AE367" i="57"/>
  <c r="AM367" i="57" s="1"/>
  <c r="AF367" i="57"/>
  <c r="AC367" i="57"/>
  <c r="AJ367" i="57"/>
  <c r="AK367" i="57"/>
  <c r="AR367" i="58"/>
  <c r="AU367" i="58" s="1"/>
  <c r="AM368" i="47"/>
  <c r="AP368" i="47" s="1"/>
  <c r="AR366" i="57"/>
  <c r="AU366" i="57" s="1"/>
  <c r="AN366" i="57"/>
  <c r="AP366" i="57" s="1"/>
  <c r="AY367" i="47"/>
  <c r="AO367" i="47"/>
  <c r="AP367" i="47" s="1"/>
  <c r="J369" i="57"/>
  <c r="V369" i="57"/>
  <c r="W369" i="57" s="1"/>
  <c r="K369" i="57"/>
  <c r="A370" i="57"/>
  <c r="M369" i="57"/>
  <c r="Q369" i="57" s="1"/>
  <c r="X369" i="57"/>
  <c r="G369" i="57"/>
  <c r="U368" i="57"/>
  <c r="AA368" i="57" s="1"/>
  <c r="H369" i="57"/>
  <c r="N369" i="57"/>
  <c r="Z369" i="57"/>
  <c r="F368" i="55"/>
  <c r="R368" i="55"/>
  <c r="AR366" i="55"/>
  <c r="AU366" i="55" s="1"/>
  <c r="AW366" i="55" s="1"/>
  <c r="E369" i="58"/>
  <c r="Z8" i="58"/>
  <c r="E3" i="58" s="1"/>
  <c r="AY367" i="55"/>
  <c r="AO367" i="55"/>
  <c r="AP367" i="55" s="1"/>
  <c r="AT366" i="56"/>
  <c r="AY367" i="58"/>
  <c r="AO367" i="58"/>
  <c r="AP367" i="58" s="1"/>
  <c r="AW366" i="57" l="1"/>
  <c r="AU367" i="56"/>
  <c r="AO368" i="58"/>
  <c r="AY368" i="58"/>
  <c r="R369" i="57"/>
  <c r="AY367" i="56"/>
  <c r="E369" i="55"/>
  <c r="Z8" i="55"/>
  <c r="E3" i="55" s="1"/>
  <c r="Y369" i="55"/>
  <c r="AF368" i="57"/>
  <c r="AG368" i="57"/>
  <c r="AH368" i="57"/>
  <c r="AN368" i="57" s="1"/>
  <c r="AC368" i="57"/>
  <c r="AK368" i="57"/>
  <c r="AD368" i="57"/>
  <c r="AR368" i="57" s="1"/>
  <c r="AE368" i="57"/>
  <c r="AM368" i="57" s="1"/>
  <c r="AI368" i="57"/>
  <c r="AJ368" i="57"/>
  <c r="AT368" i="57" s="1"/>
  <c r="AW367" i="55"/>
  <c r="E369" i="57"/>
  <c r="Z8" i="57"/>
  <c r="E3" i="57" s="1"/>
  <c r="Y369" i="57"/>
  <c r="AY367" i="57"/>
  <c r="AO367" i="57"/>
  <c r="AI369" i="47"/>
  <c r="AJ369" i="47"/>
  <c r="AC369" i="47"/>
  <c r="AK369" i="47"/>
  <c r="AE369" i="47"/>
  <c r="AF369" i="47"/>
  <c r="AD369" i="47"/>
  <c r="AR369" i="47" s="1"/>
  <c r="AG369" i="47"/>
  <c r="AH369" i="47"/>
  <c r="AN369" i="47" s="1"/>
  <c r="AT367" i="57"/>
  <c r="AO367" i="56"/>
  <c r="AN368" i="58"/>
  <c r="U369" i="55"/>
  <c r="AA369" i="55" s="1"/>
  <c r="AA8" i="55" s="1"/>
  <c r="X370" i="55"/>
  <c r="U369" i="56"/>
  <c r="AA369" i="56" s="1"/>
  <c r="AA8" i="56" s="1"/>
  <c r="X370" i="56"/>
  <c r="AS368" i="58"/>
  <c r="AW368" i="47"/>
  <c r="Q369" i="56"/>
  <c r="F369" i="58"/>
  <c r="AN367" i="56"/>
  <c r="AP367" i="56" s="1"/>
  <c r="AM368" i="58"/>
  <c r="AP368" i="58" s="1"/>
  <c r="Q369" i="55"/>
  <c r="AP366" i="56"/>
  <c r="AU366" i="56"/>
  <c r="AW366" i="56" s="1"/>
  <c r="AN368" i="56"/>
  <c r="AP368" i="56" s="1"/>
  <c r="R369" i="56"/>
  <c r="B11" i="58"/>
  <c r="D10" i="58"/>
  <c r="AI368" i="55"/>
  <c r="AJ368" i="55"/>
  <c r="AO368" i="55" s="1"/>
  <c r="AK368" i="55"/>
  <c r="AC368" i="55"/>
  <c r="AR368" i="55" s="1"/>
  <c r="AD368" i="55"/>
  <c r="AE368" i="55"/>
  <c r="AF368" i="55"/>
  <c r="AG368" i="55"/>
  <c r="AN368" i="55" s="1"/>
  <c r="AH368" i="55"/>
  <c r="X370" i="57"/>
  <c r="U369" i="57"/>
  <c r="AA369" i="57" s="1"/>
  <c r="AA8" i="57" s="1"/>
  <c r="D16" i="49" s="1"/>
  <c r="B10" i="57" s="1"/>
  <c r="D10" i="47"/>
  <c r="B11" i="47"/>
  <c r="AW367" i="47"/>
  <c r="AO368" i="56"/>
  <c r="AP367" i="57"/>
  <c r="AU367" i="57"/>
  <c r="AW367" i="57" s="1"/>
  <c r="E369" i="56"/>
  <c r="Z8" i="56"/>
  <c r="E3" i="56" s="1"/>
  <c r="AW367" i="58"/>
  <c r="AT368" i="58"/>
  <c r="AU368" i="58" s="1"/>
  <c r="AW368" i="58" s="1"/>
  <c r="AT368" i="56"/>
  <c r="AU368" i="56" s="1"/>
  <c r="AW368" i="56" s="1"/>
  <c r="Y369" i="56"/>
  <c r="AO368" i="57" l="1"/>
  <c r="AP368" i="57" s="1"/>
  <c r="AY368" i="57"/>
  <c r="E10" i="47"/>
  <c r="AM368" i="55"/>
  <c r="AP368" i="55" s="1"/>
  <c r="AY369" i="47"/>
  <c r="AO369" i="47"/>
  <c r="F369" i="57"/>
  <c r="D10" i="57"/>
  <c r="B11" i="57"/>
  <c r="AY368" i="55"/>
  <c r="AT369" i="47"/>
  <c r="AS368" i="57"/>
  <c r="AU368" i="57" s="1"/>
  <c r="E10" i="58"/>
  <c r="D11" i="58"/>
  <c r="E11" i="58" s="1"/>
  <c r="F11" i="58" s="1"/>
  <c r="B12" i="58"/>
  <c r="AF369" i="58"/>
  <c r="AG369" i="58"/>
  <c r="AS369" i="58" s="1"/>
  <c r="AH369" i="58"/>
  <c r="AN369" i="58" s="1"/>
  <c r="AI369" i="58"/>
  <c r="AJ369" i="58"/>
  <c r="AE369" i="58"/>
  <c r="AM369" i="58" s="1"/>
  <c r="AC369" i="58"/>
  <c r="AD369" i="58"/>
  <c r="AK369" i="58"/>
  <c r="F369" i="55"/>
  <c r="E8" i="55"/>
  <c r="E12" i="49" s="1"/>
  <c r="D11" i="47"/>
  <c r="E11" i="47" s="1"/>
  <c r="F11" i="47" s="1"/>
  <c r="B12" i="47"/>
  <c r="AW367" i="56"/>
  <c r="AS368" i="55"/>
  <c r="AU368" i="55" s="1"/>
  <c r="AW368" i="55" s="1"/>
  <c r="AM369" i="47"/>
  <c r="F369" i="56"/>
  <c r="E8" i="56"/>
  <c r="E13" i="49" s="1"/>
  <c r="AT368" i="55"/>
  <c r="AS369" i="47"/>
  <c r="AU369" i="47" s="1"/>
  <c r="AW368" i="57" l="1"/>
  <c r="AH369" i="55"/>
  <c r="AH8" i="55" s="1"/>
  <c r="L8" i="55" s="1"/>
  <c r="AE369" i="55"/>
  <c r="AE8" i="55" s="1"/>
  <c r="I8" i="55" s="1"/>
  <c r="AF369" i="55"/>
  <c r="AG369" i="55"/>
  <c r="AI369" i="55"/>
  <c r="AJ369" i="55"/>
  <c r="AC369" i="55"/>
  <c r="AD369" i="55"/>
  <c r="AK369" i="55"/>
  <c r="F8" i="55"/>
  <c r="F12" i="49" s="1"/>
  <c r="F22" i="49" s="1"/>
  <c r="E22" i="49" s="1"/>
  <c r="AD369" i="56"/>
  <c r="AC369" i="56"/>
  <c r="AK369" i="56"/>
  <c r="AE369" i="56"/>
  <c r="AE8" i="56" s="1"/>
  <c r="I8" i="56" s="1"/>
  <c r="AF369" i="56"/>
  <c r="AH369" i="56"/>
  <c r="AH8" i="56" s="1"/>
  <c r="AG369" i="56"/>
  <c r="AI369" i="56"/>
  <c r="AJ369" i="56"/>
  <c r="F8" i="56"/>
  <c r="F13" i="49" s="1"/>
  <c r="AO369" i="58"/>
  <c r="AY369" i="58"/>
  <c r="D11" i="57"/>
  <c r="E11" i="57" s="1"/>
  <c r="F11" i="57" s="1"/>
  <c r="B12" i="57"/>
  <c r="F10" i="47"/>
  <c r="AP369" i="47"/>
  <c r="AW369" i="47" s="1"/>
  <c r="AR369" i="58"/>
  <c r="AU369" i="58" s="1"/>
  <c r="B13" i="58"/>
  <c r="D12" i="58"/>
  <c r="E12" i="58" s="1"/>
  <c r="F12" i="58" s="1"/>
  <c r="E10" i="57"/>
  <c r="AJ11" i="58"/>
  <c r="AG11" i="58"/>
  <c r="AH11" i="58"/>
  <c r="AN11" i="58" s="1"/>
  <c r="AI11" i="58"/>
  <c r="AK11" i="58"/>
  <c r="AC11" i="58"/>
  <c r="AD11" i="58"/>
  <c r="AR11" i="58" s="1"/>
  <c r="AE11" i="58"/>
  <c r="AM11" i="58" s="1"/>
  <c r="AF11" i="58"/>
  <c r="D12" i="47"/>
  <c r="E12" i="47" s="1"/>
  <c r="F12" i="47" s="1"/>
  <c r="B13" i="47"/>
  <c r="AP369" i="58"/>
  <c r="F10" i="58"/>
  <c r="AH11" i="47"/>
  <c r="AF11" i="47"/>
  <c r="AG11" i="47"/>
  <c r="AS11" i="47" s="1"/>
  <c r="AI11" i="47"/>
  <c r="AJ11" i="47"/>
  <c r="AT11" i="47" s="1"/>
  <c r="AK11" i="47"/>
  <c r="AE11" i="47"/>
  <c r="AM11" i="47" s="1"/>
  <c r="AC11" i="47"/>
  <c r="AD11" i="47"/>
  <c r="AR11" i="47" s="1"/>
  <c r="AT369" i="58"/>
  <c r="AE369" i="57"/>
  <c r="AF369" i="57"/>
  <c r="AG369" i="57"/>
  <c r="AS369" i="57" s="1"/>
  <c r="AJ369" i="57"/>
  <c r="AT369" i="57" s="1"/>
  <c r="AC369" i="57"/>
  <c r="AK369" i="57"/>
  <c r="AD369" i="57"/>
  <c r="AR369" i="57" s="1"/>
  <c r="AH369" i="57"/>
  <c r="AI369" i="57"/>
  <c r="AR369" i="56" l="1"/>
  <c r="AC8" i="56"/>
  <c r="AN369" i="55"/>
  <c r="AN8" i="55" s="1"/>
  <c r="AG8" i="55"/>
  <c r="K8" i="55" s="1"/>
  <c r="AM369" i="57"/>
  <c r="AG12" i="47"/>
  <c r="AS12" i="47" s="1"/>
  <c r="AK12" i="47"/>
  <c r="AD12" i="47"/>
  <c r="AF12" i="47"/>
  <c r="AJ12" i="47"/>
  <c r="AT12" i="47" s="1"/>
  <c r="AE12" i="47"/>
  <c r="AM12" i="47" s="1"/>
  <c r="AH12" i="47"/>
  <c r="AI12" i="47"/>
  <c r="AC12" i="47"/>
  <c r="AS11" i="58"/>
  <c r="AU11" i="58" s="1"/>
  <c r="AW11" i="58" s="1"/>
  <c r="AO369" i="56"/>
  <c r="AO8" i="56" s="1"/>
  <c r="AJ8" i="56"/>
  <c r="N8" i="56" s="1"/>
  <c r="AM369" i="56"/>
  <c r="AD8" i="56"/>
  <c r="AS369" i="55"/>
  <c r="AS8" i="55" s="1"/>
  <c r="AF8" i="55"/>
  <c r="J8" i="55" s="1"/>
  <c r="F8" i="58"/>
  <c r="F17" i="49" s="1"/>
  <c r="AC10" i="58"/>
  <c r="AK10" i="58"/>
  <c r="AD10" i="58"/>
  <c r="AE10" i="58"/>
  <c r="AF10" i="58"/>
  <c r="AG10" i="58"/>
  <c r="AJ10" i="58"/>
  <c r="AH10" i="58"/>
  <c r="AI10" i="58"/>
  <c r="AY11" i="58"/>
  <c r="AO11" i="58"/>
  <c r="AI12" i="58"/>
  <c r="AC12" i="58"/>
  <c r="AD12" i="58"/>
  <c r="AE12" i="58"/>
  <c r="AM12" i="58" s="1"/>
  <c r="AF12" i="58"/>
  <c r="AG12" i="58"/>
  <c r="AH12" i="58"/>
  <c r="AN12" i="58" s="1"/>
  <c r="AJ12" i="58"/>
  <c r="AT12" i="58" s="1"/>
  <c r="AK12" i="58"/>
  <c r="AO369" i="55"/>
  <c r="AO8" i="55" s="1"/>
  <c r="AJ8" i="55"/>
  <c r="N8" i="55" s="1"/>
  <c r="AO11" i="47"/>
  <c r="AP11" i="47" s="1"/>
  <c r="AY11" i="47"/>
  <c r="D13" i="58"/>
  <c r="E13" i="58" s="1"/>
  <c r="F13" i="58" s="1"/>
  <c r="B14" i="58"/>
  <c r="AY369" i="56"/>
  <c r="AY8" i="56" s="1"/>
  <c r="S8" i="56" s="1"/>
  <c r="AK8" i="56"/>
  <c r="O8" i="56" s="1"/>
  <c r="AT369" i="55"/>
  <c r="AT8" i="55" s="1"/>
  <c r="AI8" i="55"/>
  <c r="M8" i="55" s="1"/>
  <c r="D13" i="47"/>
  <c r="B14" i="47"/>
  <c r="AW369" i="58"/>
  <c r="AN369" i="57"/>
  <c r="AT11" i="58"/>
  <c r="AT369" i="56"/>
  <c r="AT8" i="56" s="1"/>
  <c r="AI8" i="56"/>
  <c r="M8" i="56" s="1"/>
  <c r="L8" i="56"/>
  <c r="AM369" i="55"/>
  <c r="AD8" i="55"/>
  <c r="AU369" i="57"/>
  <c r="AP11" i="58"/>
  <c r="AI10" i="47"/>
  <c r="AK10" i="47"/>
  <c r="AC10" i="47"/>
  <c r="AD10" i="47"/>
  <c r="AE10" i="47"/>
  <c r="AF10" i="47"/>
  <c r="AJ10" i="47"/>
  <c r="AG10" i="47"/>
  <c r="AH10" i="47"/>
  <c r="AN369" i="56"/>
  <c r="AN8" i="56" s="1"/>
  <c r="AG8" i="56"/>
  <c r="K8" i="56" s="1"/>
  <c r="AY369" i="55"/>
  <c r="AY8" i="55" s="1"/>
  <c r="S8" i="55" s="1"/>
  <c r="AK8" i="55"/>
  <c r="O8" i="55" s="1"/>
  <c r="AY369" i="57"/>
  <c r="AO369" i="57"/>
  <c r="AU11" i="47"/>
  <c r="AN11" i="47"/>
  <c r="F10" i="57"/>
  <c r="B13" i="57"/>
  <c r="D12" i="57"/>
  <c r="E8" i="58"/>
  <c r="E17" i="49" s="1"/>
  <c r="AF11" i="57"/>
  <c r="AG11" i="57"/>
  <c r="AJ11" i="57"/>
  <c r="AT11" i="57" s="1"/>
  <c r="AK11" i="57"/>
  <c r="AC11" i="57"/>
  <c r="AD11" i="57"/>
  <c r="AI11" i="57"/>
  <c r="AE11" i="57"/>
  <c r="AM11" i="57" s="1"/>
  <c r="AH11" i="57"/>
  <c r="AN11" i="57" s="1"/>
  <c r="AS369" i="56"/>
  <c r="AS8" i="56" s="1"/>
  <c r="AF8" i="56"/>
  <c r="J8" i="56" s="1"/>
  <c r="AR369" i="55"/>
  <c r="AC8" i="55"/>
  <c r="AU369" i="55" l="1"/>
  <c r="AR8" i="55"/>
  <c r="G8" i="55"/>
  <c r="Q8" i="55"/>
  <c r="AR10" i="47"/>
  <c r="H8" i="55"/>
  <c r="R8" i="55"/>
  <c r="G12" i="49" s="1"/>
  <c r="AH13" i="58"/>
  <c r="AG13" i="58"/>
  <c r="AS13" i="58" s="1"/>
  <c r="AI13" i="58"/>
  <c r="AJ13" i="58"/>
  <c r="AK13" i="58"/>
  <c r="AC13" i="58"/>
  <c r="AC8" i="58" s="1"/>
  <c r="AD13" i="58"/>
  <c r="AR13" i="58" s="1"/>
  <c r="AE13" i="58"/>
  <c r="AF13" i="58"/>
  <c r="AS12" i="58"/>
  <c r="AI8" i="58"/>
  <c r="M8" i="58" s="1"/>
  <c r="AR12" i="47"/>
  <c r="AU12" i="47" s="1"/>
  <c r="AP369" i="55"/>
  <c r="AP8" i="55" s="1"/>
  <c r="Q12" i="49" s="1"/>
  <c r="AM8" i="55"/>
  <c r="B15" i="47"/>
  <c r="D14" i="47"/>
  <c r="AH8" i="58"/>
  <c r="L8" i="58" s="1"/>
  <c r="AN10" i="58"/>
  <c r="L13" i="49"/>
  <c r="P13" i="49"/>
  <c r="AS11" i="57"/>
  <c r="AN10" i="47"/>
  <c r="AR12" i="58"/>
  <c r="AG8" i="58"/>
  <c r="K8" i="58" s="1"/>
  <c r="AS10" i="58"/>
  <c r="AS8" i="58" s="1"/>
  <c r="AP369" i="57"/>
  <c r="AO11" i="57"/>
  <c r="AY11" i="57"/>
  <c r="AG10" i="57"/>
  <c r="AH10" i="57"/>
  <c r="AI10" i="57"/>
  <c r="AD10" i="57"/>
  <c r="AE10" i="57"/>
  <c r="AF10" i="57"/>
  <c r="AJ10" i="57"/>
  <c r="AK10" i="57"/>
  <c r="AC10" i="57"/>
  <c r="AF8" i="58"/>
  <c r="J8" i="58" s="1"/>
  <c r="P12" i="49"/>
  <c r="L12" i="49"/>
  <c r="AN12" i="47"/>
  <c r="AT10" i="47"/>
  <c r="AY12" i="58"/>
  <c r="AO12" i="58"/>
  <c r="AM10" i="58"/>
  <c r="AE8" i="58"/>
  <c r="I8" i="58" s="1"/>
  <c r="H8" i="56"/>
  <c r="R8" i="56"/>
  <c r="G13" i="49" s="1"/>
  <c r="AP12" i="47"/>
  <c r="E13" i="47"/>
  <c r="AJ8" i="58"/>
  <c r="N8" i="58" s="1"/>
  <c r="AT10" i="58"/>
  <c r="AW11" i="47"/>
  <c r="AS10" i="47"/>
  <c r="AP11" i="57"/>
  <c r="E12" i="57"/>
  <c r="AW369" i="57"/>
  <c r="G8" i="56"/>
  <c r="Q8" i="56"/>
  <c r="AO12" i="47"/>
  <c r="AY12" i="47"/>
  <c r="AY10" i="47"/>
  <c r="AO10" i="47"/>
  <c r="AP12" i="58"/>
  <c r="AR10" i="58"/>
  <c r="AP369" i="56"/>
  <c r="AP8" i="56" s="1"/>
  <c r="Q13" i="49" s="1"/>
  <c r="AM8" i="56"/>
  <c r="AR11" i="57"/>
  <c r="D13" i="57"/>
  <c r="E13" i="57" s="1"/>
  <c r="F13" i="57" s="1"/>
  <c r="B14" i="57"/>
  <c r="AM10" i="47"/>
  <c r="D14" i="58"/>
  <c r="B15" i="58"/>
  <c r="AY10" i="58"/>
  <c r="AO10" i="58"/>
  <c r="AK8" i="58"/>
  <c r="O8" i="58" s="1"/>
  <c r="AU369" i="56"/>
  <c r="AR8" i="56"/>
  <c r="G8" i="58" l="1"/>
  <c r="Q8" i="58"/>
  <c r="AR10" i="57"/>
  <c r="AD13" i="57"/>
  <c r="AE13" i="57"/>
  <c r="AM13" i="57" s="1"/>
  <c r="AC13" i="57"/>
  <c r="AF13" i="57"/>
  <c r="AG13" i="57"/>
  <c r="AS13" i="57" s="1"/>
  <c r="AH13" i="57"/>
  <c r="AK13" i="57"/>
  <c r="AI13" i="57"/>
  <c r="AJ13" i="57"/>
  <c r="AT13" i="57" s="1"/>
  <c r="AO8" i="58"/>
  <c r="AU11" i="57"/>
  <c r="AW11" i="57" s="1"/>
  <c r="AN10" i="57"/>
  <c r="D15" i="47"/>
  <c r="B16" i="47"/>
  <c r="AM13" i="58"/>
  <c r="F12" i="57"/>
  <c r="E8" i="57"/>
  <c r="E16" i="49" s="1"/>
  <c r="F13" i="47"/>
  <c r="E8" i="47"/>
  <c r="E15" i="49" s="1"/>
  <c r="AY10" i="57"/>
  <c r="AO10" i="57"/>
  <c r="AS10" i="57"/>
  <c r="AU10" i="58"/>
  <c r="AR8" i="58"/>
  <c r="AT10" i="57"/>
  <c r="AW12" i="47"/>
  <c r="AY13" i="58"/>
  <c r="AO13" i="58"/>
  <c r="AU10" i="47"/>
  <c r="K13" i="49"/>
  <c r="M13" i="49" s="1"/>
  <c r="O13" i="49"/>
  <c r="R13" i="49" s="1"/>
  <c r="AY8" i="58"/>
  <c r="S8" i="58" s="1"/>
  <c r="D15" i="58"/>
  <c r="B16" i="58"/>
  <c r="AD8" i="58"/>
  <c r="AT13" i="58"/>
  <c r="AU13" i="58" s="1"/>
  <c r="AP10" i="47"/>
  <c r="P17" i="49"/>
  <c r="AN8" i="58"/>
  <c r="AW369" i="56"/>
  <c r="AW8" i="56" s="1"/>
  <c r="I13" i="49" s="1"/>
  <c r="AU8" i="56"/>
  <c r="D14" i="57"/>
  <c r="B15" i="57"/>
  <c r="AT8" i="58"/>
  <c r="L17" i="49" s="1"/>
  <c r="AM8" i="58"/>
  <c r="AP10" i="58"/>
  <c r="O12" i="49"/>
  <c r="K12" i="49"/>
  <c r="AM10" i="57"/>
  <c r="AU12" i="58"/>
  <c r="AW12" i="58" s="1"/>
  <c r="AN13" i="58"/>
  <c r="AW369" i="55"/>
  <c r="AW8" i="55" s="1"/>
  <c r="I12" i="49" s="1"/>
  <c r="AU8" i="55"/>
  <c r="B17" i="47" l="1"/>
  <c r="D16" i="47"/>
  <c r="AP13" i="58"/>
  <c r="AW13" i="58" s="1"/>
  <c r="M12" i="49"/>
  <c r="O17" i="49"/>
  <c r="K17" i="49"/>
  <c r="M17" i="49" s="1"/>
  <c r="AF13" i="47"/>
  <c r="AF8" i="47" s="1"/>
  <c r="J8" i="47" s="1"/>
  <c r="AG13" i="47"/>
  <c r="AI13" i="47"/>
  <c r="AI8" i="47" s="1"/>
  <c r="M8" i="47" s="1"/>
  <c r="AK13" i="47"/>
  <c r="AE13" i="47"/>
  <c r="AJ13" i="47"/>
  <c r="AH13" i="47"/>
  <c r="AC13" i="47"/>
  <c r="AC8" i="47" s="1"/>
  <c r="AD13" i="47"/>
  <c r="F8" i="47"/>
  <c r="F15" i="49" s="1"/>
  <c r="R12" i="49"/>
  <c r="H8" i="58"/>
  <c r="R8" i="58"/>
  <c r="G17" i="49" s="1"/>
  <c r="AW10" i="47"/>
  <c r="AU8" i="58"/>
  <c r="AW10" i="58"/>
  <c r="AY13" i="57"/>
  <c r="AO13" i="57"/>
  <c r="AU10" i="57"/>
  <c r="B17" i="58"/>
  <c r="D16" i="58"/>
  <c r="AP10" i="57"/>
  <c r="D15" i="57"/>
  <c r="B16" i="57"/>
  <c r="AE12" i="57"/>
  <c r="AF12" i="57"/>
  <c r="AF8" i="57" s="1"/>
  <c r="J8" i="57" s="1"/>
  <c r="AK12" i="57"/>
  <c r="AC12" i="57"/>
  <c r="AC8" i="57" s="1"/>
  <c r="AD12" i="57"/>
  <c r="AG12" i="57"/>
  <c r="AJ12" i="57"/>
  <c r="AH12" i="57"/>
  <c r="AI12" i="57"/>
  <c r="AI8" i="57" s="1"/>
  <c r="F8" i="57"/>
  <c r="F16" i="49" s="1"/>
  <c r="AN13" i="57"/>
  <c r="AP13" i="57" s="1"/>
  <c r="AR13" i="57"/>
  <c r="AU13" i="57" s="1"/>
  <c r="G8" i="47" l="1"/>
  <c r="Q8" i="47"/>
  <c r="F24" i="49"/>
  <c r="AP8" i="58"/>
  <c r="Q17" i="49" s="1"/>
  <c r="AR13" i="47"/>
  <c r="AD8" i="47"/>
  <c r="AT12" i="57"/>
  <c r="AT8" i="57" s="1"/>
  <c r="AJ8" i="57"/>
  <c r="N8" i="57" s="1"/>
  <c r="AW10" i="57"/>
  <c r="AS12" i="57"/>
  <c r="AS8" i="57" s="1"/>
  <c r="AG8" i="57"/>
  <c r="K8" i="57" s="1"/>
  <c r="B17" i="57"/>
  <c r="D16" i="57"/>
  <c r="AN13" i="47"/>
  <c r="AN8" i="47" s="1"/>
  <c r="AH8" i="47"/>
  <c r="L8" i="47" s="1"/>
  <c r="AR12" i="57"/>
  <c r="AD8" i="57"/>
  <c r="AT13" i="47"/>
  <c r="AT8" i="47" s="1"/>
  <c r="AJ8" i="47"/>
  <c r="N8" i="47" s="1"/>
  <c r="D17" i="47"/>
  <c r="B18" i="47"/>
  <c r="Q8" i="57"/>
  <c r="G8" i="57"/>
  <c r="R17" i="49"/>
  <c r="M8" i="57"/>
  <c r="AM12" i="57"/>
  <c r="AE8" i="57"/>
  <c r="I8" i="57" s="1"/>
  <c r="D17" i="58"/>
  <c r="B18" i="58"/>
  <c r="AS13" i="47"/>
  <c r="AS8" i="47" s="1"/>
  <c r="AG8" i="47"/>
  <c r="K8" i="47" s="1"/>
  <c r="AN12" i="57"/>
  <c r="AN8" i="57" s="1"/>
  <c r="AH8" i="57"/>
  <c r="L8" i="57" s="1"/>
  <c r="AW13" i="57"/>
  <c r="AM13" i="47"/>
  <c r="AE8" i="47"/>
  <c r="I8" i="47" s="1"/>
  <c r="AY12" i="57"/>
  <c r="AY8" i="57" s="1"/>
  <c r="S8" i="57" s="1"/>
  <c r="AO12" i="57"/>
  <c r="AO8" i="57" s="1"/>
  <c r="AK8" i="57"/>
  <c r="O8" i="57" s="1"/>
  <c r="AW8" i="58"/>
  <c r="I17" i="49" s="1"/>
  <c r="AO13" i="47"/>
  <c r="AO8" i="47" s="1"/>
  <c r="AY13" i="47"/>
  <c r="AY8" i="47" s="1"/>
  <c r="S8" i="47" s="1"/>
  <c r="AK8" i="47"/>
  <c r="O8" i="47" s="1"/>
  <c r="B19" i="58" l="1"/>
  <c r="D18" i="58"/>
  <c r="B18" i="57"/>
  <c r="D17" i="57"/>
  <c r="AU13" i="47"/>
  <c r="AR8" i="47"/>
  <c r="AP13" i="47"/>
  <c r="AP8" i="47" s="1"/>
  <c r="Q15" i="49" s="1"/>
  <c r="Q21" i="49" s="1"/>
  <c r="Q26" i="49" s="1"/>
  <c r="Q31" i="49" s="1"/>
  <c r="AM8" i="47"/>
  <c r="B19" i="47"/>
  <c r="D18" i="47"/>
  <c r="AP12" i="57"/>
  <c r="AP8" i="57" s="1"/>
  <c r="Q16" i="49" s="1"/>
  <c r="AM8" i="57"/>
  <c r="L16" i="49"/>
  <c r="P16" i="49"/>
  <c r="E24" i="49"/>
  <c r="E26" i="49" s="1"/>
  <c r="E31" i="49" s="1"/>
  <c r="R8" i="57"/>
  <c r="G16" i="49" s="1"/>
  <c r="H8" i="57"/>
  <c r="H8" i="47"/>
  <c r="R8" i="47"/>
  <c r="G15" i="49" s="1"/>
  <c r="AU12" i="57"/>
  <c r="AR8" i="57"/>
  <c r="L15" i="49"/>
  <c r="L21" i="49" s="1"/>
  <c r="P15" i="49"/>
  <c r="P21" i="49" s="1"/>
  <c r="Q25" i="49" l="1"/>
  <c r="K16" i="49"/>
  <c r="M16" i="49" s="1"/>
  <c r="O16" i="49"/>
  <c r="R16" i="49" s="1"/>
  <c r="AW13" i="47"/>
  <c r="AW8" i="47" s="1"/>
  <c r="I15" i="49" s="1"/>
  <c r="I21" i="49" s="1"/>
  <c r="AU8" i="47"/>
  <c r="AW12" i="57"/>
  <c r="AW8" i="57" s="1"/>
  <c r="I16" i="49" s="1"/>
  <c r="AU8" i="57"/>
  <c r="P31" i="49"/>
  <c r="D18" i="57"/>
  <c r="B19" i="57"/>
  <c r="O15" i="49"/>
  <c r="K15" i="49"/>
  <c r="D19" i="47"/>
  <c r="B20" i="47"/>
  <c r="D19" i="58"/>
  <c r="B20" i="58"/>
  <c r="R15" i="49" l="1"/>
  <c r="R21" i="49" s="1"/>
  <c r="O21" i="49"/>
  <c r="B21" i="58"/>
  <c r="D20" i="58"/>
  <c r="D20" i="47"/>
  <c r="B21" i="47"/>
  <c r="M15" i="49"/>
  <c r="M21" i="49" s="1"/>
  <c r="K21" i="49"/>
  <c r="O31" i="49" s="1"/>
  <c r="R31" i="49" s="1"/>
  <c r="B20" i="57"/>
  <c r="D19" i="57"/>
  <c r="D21" i="47" l="1"/>
  <c r="B22" i="47"/>
  <c r="D21" i="58"/>
  <c r="B22" i="58"/>
  <c r="D20" i="57"/>
  <c r="B21" i="57"/>
  <c r="B23" i="47" l="1"/>
  <c r="D22" i="47"/>
  <c r="B22" i="57"/>
  <c r="D21" i="57"/>
  <c r="D22" i="58"/>
  <c r="B23" i="58"/>
  <c r="D23" i="58" l="1"/>
  <c r="B24" i="58"/>
  <c r="D22" i="57"/>
  <c r="B23" i="57"/>
  <c r="D23" i="47"/>
  <c r="B24" i="47"/>
  <c r="D24" i="47" l="1"/>
  <c r="B25" i="47"/>
  <c r="B24" i="57"/>
  <c r="D23" i="57"/>
  <c r="B25" i="58"/>
  <c r="D24" i="58"/>
  <c r="D24" i="57" l="1"/>
  <c r="B25" i="57"/>
  <c r="D25" i="58"/>
  <c r="B26" i="58"/>
  <c r="B26" i="47"/>
  <c r="D25" i="47"/>
  <c r="D26" i="47" l="1"/>
  <c r="B27" i="47"/>
  <c r="B26" i="57"/>
  <c r="D25" i="57"/>
  <c r="B27" i="58"/>
  <c r="D26" i="58"/>
  <c r="D26" i="57" l="1"/>
  <c r="B27" i="57"/>
  <c r="D27" i="58"/>
  <c r="B28" i="58"/>
  <c r="B28" i="47"/>
  <c r="D27" i="47"/>
  <c r="B29" i="58" l="1"/>
  <c r="D28" i="58"/>
  <c r="D28" i="47"/>
  <c r="B29" i="47"/>
  <c r="D27" i="57"/>
  <c r="B28" i="57"/>
  <c r="B30" i="47" l="1"/>
  <c r="D29" i="47"/>
  <c r="D29" i="58"/>
  <c r="B30" i="58"/>
  <c r="D28" i="57"/>
  <c r="B29" i="57"/>
  <c r="D29" i="57" l="1"/>
  <c r="B30" i="57"/>
  <c r="D30" i="58"/>
  <c r="B31" i="58"/>
  <c r="D30" i="47"/>
  <c r="B31" i="47"/>
  <c r="D31" i="47" l="1"/>
  <c r="B32" i="47"/>
  <c r="D31" i="58"/>
  <c r="B32" i="58"/>
  <c r="D30" i="57"/>
  <c r="B31" i="57"/>
  <c r="D32" i="47" l="1"/>
  <c r="B33" i="47"/>
  <c r="D31" i="57"/>
  <c r="B32" i="57"/>
  <c r="B33" i="58"/>
  <c r="D32" i="58"/>
  <c r="D33" i="58" l="1"/>
  <c r="B34" i="58"/>
  <c r="D32" i="57"/>
  <c r="B33" i="57"/>
  <c r="D33" i="47"/>
  <c r="B34" i="47"/>
  <c r="D34" i="47" l="1"/>
  <c r="B35" i="47"/>
  <c r="D33" i="57"/>
  <c r="B34" i="57"/>
  <c r="D34" i="58"/>
  <c r="B35" i="58"/>
  <c r="D34" i="57" l="1"/>
  <c r="B35" i="57"/>
  <c r="D35" i="58"/>
  <c r="B36" i="58"/>
  <c r="D35" i="47"/>
  <c r="B36" i="47"/>
  <c r="B37" i="58" l="1"/>
  <c r="D36" i="58"/>
  <c r="D35" i="57"/>
  <c r="B36" i="57"/>
  <c r="D36" i="47"/>
  <c r="B37" i="47"/>
  <c r="D37" i="47" l="1"/>
  <c r="B38" i="47"/>
  <c r="B37" i="57"/>
  <c r="D36" i="57"/>
  <c r="B38" i="58"/>
  <c r="D37" i="58"/>
  <c r="B39" i="58" l="1"/>
  <c r="D38" i="58"/>
  <c r="D37" i="57"/>
  <c r="B38" i="57"/>
  <c r="B39" i="47"/>
  <c r="D38" i="47"/>
  <c r="B40" i="47" l="1"/>
  <c r="D39" i="47"/>
  <c r="B39" i="57"/>
  <c r="D38" i="57"/>
  <c r="D39" i="58"/>
  <c r="B40" i="58"/>
  <c r="D40" i="58" l="1"/>
  <c r="B41" i="58"/>
  <c r="D39" i="57"/>
  <c r="B40" i="57"/>
  <c r="B41" i="47"/>
  <c r="D40" i="47"/>
  <c r="D41" i="47" l="1"/>
  <c r="B42" i="47"/>
  <c r="D40" i="57"/>
  <c r="B41" i="57"/>
  <c r="D41" i="58"/>
  <c r="B42" i="58"/>
  <c r="D42" i="58" l="1"/>
  <c r="B43" i="58"/>
  <c r="D41" i="57"/>
  <c r="B42" i="57"/>
  <c r="D42" i="47"/>
  <c r="B43" i="47"/>
  <c r="D43" i="47" l="1"/>
  <c r="B44" i="47"/>
  <c r="D42" i="57"/>
  <c r="B43" i="57"/>
  <c r="D43" i="58"/>
  <c r="B44" i="58"/>
  <c r="B45" i="58" l="1"/>
  <c r="D44" i="58"/>
  <c r="D43" i="57"/>
  <c r="B44" i="57"/>
  <c r="D44" i="47"/>
  <c r="B45" i="47"/>
  <c r="B46" i="47" l="1"/>
  <c r="D45" i="47"/>
  <c r="D44" i="57"/>
  <c r="B45" i="57"/>
  <c r="B46" i="58"/>
  <c r="D45" i="58"/>
  <c r="B47" i="58" l="1"/>
  <c r="D46" i="58"/>
  <c r="D45" i="57"/>
  <c r="B46" i="57"/>
  <c r="D46" i="47"/>
  <c r="B47" i="47"/>
  <c r="B47" i="57" l="1"/>
  <c r="D46" i="57"/>
  <c r="B48" i="47"/>
  <c r="D47" i="47"/>
  <c r="D47" i="58"/>
  <c r="B48" i="58"/>
  <c r="D47" i="57" l="1"/>
  <c r="B48" i="57"/>
  <c r="B49" i="47"/>
  <c r="D48" i="47"/>
  <c r="D48" i="58"/>
  <c r="B49" i="58"/>
  <c r="D49" i="58" l="1"/>
  <c r="B50" i="58"/>
  <c r="D49" i="47"/>
  <c r="B50" i="47"/>
  <c r="D48" i="57"/>
  <c r="B49" i="57"/>
  <c r="D49" i="57" l="1"/>
  <c r="B50" i="57"/>
  <c r="D50" i="47"/>
  <c r="B51" i="47"/>
  <c r="D50" i="58"/>
  <c r="B51" i="58"/>
  <c r="D51" i="58" l="1"/>
  <c r="B52" i="58"/>
  <c r="D50" i="57"/>
  <c r="B51" i="57"/>
  <c r="D51" i="47"/>
  <c r="B52" i="47"/>
  <c r="D52" i="47" l="1"/>
  <c r="B53" i="47"/>
  <c r="D52" i="58"/>
  <c r="B53" i="58"/>
  <c r="D51" i="57"/>
  <c r="B52" i="57"/>
  <c r="D53" i="47" l="1"/>
  <c r="B54" i="47"/>
  <c r="D52" i="57"/>
  <c r="B53" i="57"/>
  <c r="D53" i="58"/>
  <c r="B54" i="58"/>
  <c r="D54" i="58" l="1"/>
  <c r="B55" i="58"/>
  <c r="D54" i="47"/>
  <c r="B55" i="47"/>
  <c r="B54" i="57"/>
  <c r="D53" i="57"/>
  <c r="D54" i="57" l="1"/>
  <c r="B55" i="57"/>
  <c r="D55" i="58"/>
  <c r="B56" i="58"/>
  <c r="B56" i="47"/>
  <c r="D55" i="47"/>
  <c r="B57" i="47" l="1"/>
  <c r="D56" i="47"/>
  <c r="D55" i="57"/>
  <c r="B56" i="57"/>
  <c r="D56" i="58"/>
  <c r="B57" i="58"/>
  <c r="D57" i="58" l="1"/>
  <c r="B58" i="58"/>
  <c r="D56" i="57"/>
  <c r="B57" i="57"/>
  <c r="D57" i="47"/>
  <c r="B58" i="47"/>
  <c r="D58" i="47" l="1"/>
  <c r="B59" i="47"/>
  <c r="D57" i="57"/>
  <c r="B58" i="57"/>
  <c r="D58" i="58"/>
  <c r="B59" i="58"/>
  <c r="B60" i="47" l="1"/>
  <c r="D59" i="47"/>
  <c r="D59" i="58"/>
  <c r="B60" i="58"/>
  <c r="D58" i="57"/>
  <c r="B59" i="57"/>
  <c r="D59" i="57" l="1"/>
  <c r="B60" i="57"/>
  <c r="B61" i="58"/>
  <c r="D60" i="58"/>
  <c r="D60" i="47"/>
  <c r="B61" i="47"/>
  <c r="D61" i="47" l="1"/>
  <c r="B62" i="47"/>
  <c r="B62" i="58"/>
  <c r="D61" i="58"/>
  <c r="B61" i="57"/>
  <c r="D60" i="57"/>
  <c r="B63" i="58" l="1"/>
  <c r="D62" i="58"/>
  <c r="B63" i="47"/>
  <c r="D62" i="47"/>
  <c r="B62" i="57"/>
  <c r="D61" i="57"/>
  <c r="B63" i="57" l="1"/>
  <c r="D62" i="57"/>
  <c r="D63" i="58"/>
  <c r="B64" i="58"/>
  <c r="D63" i="47"/>
  <c r="B64" i="47"/>
  <c r="B65" i="47" l="1"/>
  <c r="D64" i="47"/>
  <c r="D64" i="58"/>
  <c r="B65" i="58"/>
  <c r="D63" i="57"/>
  <c r="B64" i="57"/>
  <c r="D64" i="57" l="1"/>
  <c r="B65" i="57"/>
  <c r="D65" i="58"/>
  <c r="B66" i="58"/>
  <c r="D65" i="47"/>
  <c r="B66" i="47"/>
  <c r="D66" i="47" l="1"/>
  <c r="B67" i="47"/>
  <c r="D65" i="57"/>
  <c r="B66" i="57"/>
  <c r="D66" i="58"/>
  <c r="B67" i="58"/>
  <c r="D67" i="58" l="1"/>
  <c r="B68" i="58"/>
  <c r="D66" i="57"/>
  <c r="B67" i="57"/>
  <c r="D67" i="47"/>
  <c r="B68" i="47"/>
  <c r="D68" i="47" l="1"/>
  <c r="B69" i="47"/>
  <c r="D67" i="57"/>
  <c r="B68" i="57"/>
  <c r="B69" i="58"/>
  <c r="D68" i="58"/>
  <c r="B70" i="58" l="1"/>
  <c r="D69" i="58"/>
  <c r="D68" i="57"/>
  <c r="B69" i="57"/>
  <c r="D69" i="47"/>
  <c r="B70" i="47"/>
  <c r="D70" i="47" l="1"/>
  <c r="B71" i="47"/>
  <c r="D69" i="57"/>
  <c r="B70" i="57"/>
  <c r="B71" i="58"/>
  <c r="D70" i="58"/>
  <c r="D71" i="58" l="1"/>
  <c r="B72" i="58"/>
  <c r="D70" i="57"/>
  <c r="B71" i="57"/>
  <c r="D71" i="47"/>
  <c r="B72" i="47"/>
  <c r="D72" i="47" l="1"/>
  <c r="B73" i="47"/>
  <c r="D72" i="58"/>
  <c r="B73" i="58"/>
  <c r="D71" i="57"/>
  <c r="B72" i="57"/>
  <c r="D73" i="47" l="1"/>
  <c r="B74" i="47"/>
  <c r="D72" i="57"/>
  <c r="B73" i="57"/>
  <c r="D73" i="58"/>
  <c r="B74" i="58"/>
  <c r="D74" i="58" l="1"/>
  <c r="B75" i="58"/>
  <c r="D73" i="57"/>
  <c r="B74" i="57"/>
  <c r="B75" i="47"/>
  <c r="D74" i="47"/>
  <c r="D75" i="47" l="1"/>
  <c r="B76" i="47"/>
  <c r="D75" i="58"/>
  <c r="B76" i="58"/>
  <c r="D74" i="57"/>
  <c r="B75" i="57"/>
  <c r="D75" i="57" l="1"/>
  <c r="B76" i="57"/>
  <c r="B77" i="58"/>
  <c r="D76" i="58"/>
  <c r="D76" i="47"/>
  <c r="B77" i="47"/>
  <c r="B78" i="47" l="1"/>
  <c r="D77" i="47"/>
  <c r="B78" i="58"/>
  <c r="D77" i="58"/>
  <c r="B77" i="57"/>
  <c r="D76" i="57"/>
  <c r="B78" i="57" l="1"/>
  <c r="D77" i="57"/>
  <c r="B79" i="58"/>
  <c r="D78" i="58"/>
  <c r="D78" i="47"/>
  <c r="B79" i="47"/>
  <c r="D79" i="58" l="1"/>
  <c r="B80" i="58"/>
  <c r="D79" i="47"/>
  <c r="B80" i="47"/>
  <c r="B79" i="57"/>
  <c r="D78" i="57"/>
  <c r="D80" i="47" l="1"/>
  <c r="B81" i="47"/>
  <c r="D80" i="58"/>
  <c r="B81" i="58"/>
  <c r="D79" i="57"/>
  <c r="B80" i="57"/>
  <c r="D80" i="57" l="1"/>
  <c r="B81" i="57"/>
  <c r="D81" i="58"/>
  <c r="B82" i="58"/>
  <c r="B82" i="47"/>
  <c r="D81" i="47"/>
  <c r="D82" i="47" l="1"/>
  <c r="B83" i="47"/>
  <c r="D82" i="58"/>
  <c r="B83" i="58"/>
  <c r="D81" i="57"/>
  <c r="B82" i="57"/>
  <c r="D82" i="57" l="1"/>
  <c r="B83" i="57"/>
  <c r="D83" i="58"/>
  <c r="B84" i="58"/>
  <c r="D83" i="47"/>
  <c r="B84" i="47"/>
  <c r="B85" i="58" l="1"/>
  <c r="D84" i="58"/>
  <c r="D84" i="47"/>
  <c r="B85" i="47"/>
  <c r="D83" i="57"/>
  <c r="B84" i="57"/>
  <c r="D85" i="47" l="1"/>
  <c r="B86" i="47"/>
  <c r="B85" i="57"/>
  <c r="D84" i="57"/>
  <c r="B86" i="58"/>
  <c r="D85" i="58"/>
  <c r="B86" i="57" l="1"/>
  <c r="D85" i="57"/>
  <c r="D86" i="47"/>
  <c r="B87" i="47"/>
  <c r="B87" i="58"/>
  <c r="D86" i="58"/>
  <c r="D87" i="47" l="1"/>
  <c r="B88" i="47"/>
  <c r="D87" i="58"/>
  <c r="B88" i="58"/>
  <c r="B87" i="57"/>
  <c r="D86" i="57"/>
  <c r="D87" i="57" l="1"/>
  <c r="B88" i="57"/>
  <c r="D88" i="58"/>
  <c r="B89" i="58"/>
  <c r="D88" i="47"/>
  <c r="B89" i="47"/>
  <c r="B90" i="47" l="1"/>
  <c r="D89" i="47"/>
  <c r="D89" i="58"/>
  <c r="B90" i="58"/>
  <c r="D88" i="57"/>
  <c r="B89" i="57"/>
  <c r="D90" i="47" l="1"/>
  <c r="B91" i="47"/>
  <c r="D89" i="57"/>
  <c r="B90" i="57"/>
  <c r="D90" i="58"/>
  <c r="B91" i="58"/>
  <c r="D91" i="58" l="1"/>
  <c r="B92" i="58"/>
  <c r="D90" i="57"/>
  <c r="B91" i="57"/>
  <c r="B92" i="47"/>
  <c r="D91" i="47"/>
  <c r="D91" i="57" l="1"/>
  <c r="B92" i="57"/>
  <c r="D92" i="47"/>
  <c r="B93" i="47"/>
  <c r="B93" i="58"/>
  <c r="D92" i="58"/>
  <c r="D93" i="47" l="1"/>
  <c r="B94" i="47"/>
  <c r="B94" i="58"/>
  <c r="D93" i="58"/>
  <c r="D92" i="57"/>
  <c r="B93" i="57"/>
  <c r="D93" i="57" l="1"/>
  <c r="B94" i="57"/>
  <c r="D94" i="47"/>
  <c r="B95" i="47"/>
  <c r="B95" i="58"/>
  <c r="D94" i="58"/>
  <c r="D95" i="47" l="1"/>
  <c r="B96" i="47"/>
  <c r="D94" i="57"/>
  <c r="B95" i="57"/>
  <c r="D95" i="58"/>
  <c r="B96" i="58"/>
  <c r="D95" i="57" l="1"/>
  <c r="B96" i="57"/>
  <c r="D96" i="47"/>
  <c r="B97" i="47"/>
  <c r="D96" i="58"/>
  <c r="B97" i="58"/>
  <c r="B98" i="47" l="1"/>
  <c r="D97" i="47"/>
  <c r="D96" i="57"/>
  <c r="B97" i="57"/>
  <c r="D97" i="58"/>
  <c r="B98" i="58"/>
  <c r="D97" i="57" l="1"/>
  <c r="B98" i="57"/>
  <c r="D98" i="58"/>
  <c r="B99" i="58"/>
  <c r="D98" i="47"/>
  <c r="B99" i="47"/>
  <c r="B100" i="47" l="1"/>
  <c r="D99" i="47"/>
  <c r="D99" i="58"/>
  <c r="B100" i="58"/>
  <c r="D98" i="57"/>
  <c r="B99" i="57"/>
  <c r="D99" i="57" l="1"/>
  <c r="B100" i="57"/>
  <c r="B101" i="58"/>
  <c r="D100" i="58"/>
  <c r="D100" i="47"/>
  <c r="B101" i="47"/>
  <c r="D101" i="47" l="1"/>
  <c r="B102" i="47"/>
  <c r="B101" i="57"/>
  <c r="D100" i="57"/>
  <c r="B102" i="58"/>
  <c r="D101" i="58"/>
  <c r="D102" i="47" l="1"/>
  <c r="B103" i="47"/>
  <c r="B103" i="58"/>
  <c r="D102" i="58"/>
  <c r="B102" i="57"/>
  <c r="D101" i="57"/>
  <c r="B103" i="57" l="1"/>
  <c r="D102" i="57"/>
  <c r="D103" i="58"/>
  <c r="B104" i="58"/>
  <c r="B104" i="47"/>
  <c r="D103" i="47"/>
  <c r="D104" i="47" l="1"/>
  <c r="B105" i="47"/>
  <c r="D104" i="58"/>
  <c r="B105" i="58"/>
  <c r="D103" i="57"/>
  <c r="B104" i="57"/>
  <c r="D105" i="58" l="1"/>
  <c r="B106" i="58"/>
  <c r="D105" i="47"/>
  <c r="B106" i="47"/>
  <c r="D104" i="57"/>
  <c r="B105" i="57"/>
  <c r="D105" i="57" l="1"/>
  <c r="B106" i="57"/>
  <c r="D106" i="47"/>
  <c r="B107" i="47"/>
  <c r="D106" i="58"/>
  <c r="B107" i="58"/>
  <c r="D107" i="58" l="1"/>
  <c r="B108" i="58"/>
  <c r="B108" i="47"/>
  <c r="D107" i="47"/>
  <c r="D106" i="57"/>
  <c r="B107" i="57"/>
  <c r="D107" i="57" l="1"/>
  <c r="B108" i="57"/>
  <c r="D108" i="47"/>
  <c r="B109" i="47"/>
  <c r="B109" i="58"/>
  <c r="D108" i="58"/>
  <c r="D109" i="47" l="1"/>
  <c r="B110" i="47"/>
  <c r="D108" i="57"/>
  <c r="B109" i="57"/>
  <c r="B110" i="58"/>
  <c r="D109" i="58"/>
  <c r="B111" i="58" l="1"/>
  <c r="D110" i="58"/>
  <c r="D109" i="57"/>
  <c r="B110" i="57"/>
  <c r="D110" i="47"/>
  <c r="B111" i="47"/>
  <c r="B112" i="47" l="1"/>
  <c r="D111" i="47"/>
  <c r="D110" i="57"/>
  <c r="B111" i="57"/>
  <c r="D111" i="58"/>
  <c r="B112" i="58"/>
  <c r="D112" i="58" l="1"/>
  <c r="B113" i="58"/>
  <c r="D111" i="57"/>
  <c r="B112" i="57"/>
  <c r="D112" i="47"/>
  <c r="B113" i="47"/>
  <c r="D113" i="47" l="1"/>
  <c r="B114" i="47"/>
  <c r="D112" i="57"/>
  <c r="B113" i="57"/>
  <c r="D113" i="58"/>
  <c r="B114" i="58"/>
  <c r="D114" i="58" l="1"/>
  <c r="B115" i="58"/>
  <c r="D113" i="57"/>
  <c r="B114" i="57"/>
  <c r="D114" i="47"/>
  <c r="B115" i="47"/>
  <c r="B116" i="47" l="1"/>
  <c r="D115" i="47"/>
  <c r="D114" i="57"/>
  <c r="B115" i="57"/>
  <c r="D115" i="58"/>
  <c r="B116" i="58"/>
  <c r="B117" i="58" l="1"/>
  <c r="D116" i="58"/>
  <c r="D115" i="57"/>
  <c r="B116" i="57"/>
  <c r="D116" i="47"/>
  <c r="B117" i="47"/>
  <c r="D117" i="47" l="1"/>
  <c r="B118" i="47"/>
  <c r="D116" i="57"/>
  <c r="B117" i="57"/>
  <c r="D117" i="58"/>
  <c r="B118" i="58"/>
  <c r="B119" i="58" l="1"/>
  <c r="D118" i="58"/>
  <c r="D117" i="57"/>
  <c r="B118" i="57"/>
  <c r="D118" i="47"/>
  <c r="B119" i="47"/>
  <c r="D119" i="47" l="1"/>
  <c r="B120" i="47"/>
  <c r="B119" i="57"/>
  <c r="D118" i="57"/>
  <c r="D119" i="58"/>
  <c r="B120" i="58"/>
  <c r="D120" i="47" l="1"/>
  <c r="B121" i="47"/>
  <c r="D120" i="58"/>
  <c r="B121" i="58"/>
  <c r="D119" i="57"/>
  <c r="B120" i="57"/>
  <c r="D120" i="57" l="1"/>
  <c r="B121" i="57"/>
  <c r="D121" i="47"/>
  <c r="B122" i="47"/>
  <c r="D121" i="58"/>
  <c r="B122" i="58"/>
  <c r="D122" i="58" l="1"/>
  <c r="B123" i="58"/>
  <c r="D122" i="47"/>
  <c r="B123" i="47"/>
  <c r="D121" i="57"/>
  <c r="B122" i="57"/>
  <c r="D122" i="57" l="1"/>
  <c r="B123" i="57"/>
  <c r="D123" i="47"/>
  <c r="B124" i="47"/>
  <c r="D123" i="58"/>
  <c r="B124" i="58"/>
  <c r="D124" i="58" l="1"/>
  <c r="B125" i="58"/>
  <c r="D124" i="47"/>
  <c r="B125" i="47"/>
  <c r="D123" i="57"/>
  <c r="B124" i="57"/>
  <c r="B126" i="58" l="1"/>
  <c r="D125" i="58"/>
  <c r="B125" i="57"/>
  <c r="D124" i="57"/>
  <c r="D125" i="47"/>
  <c r="B126" i="47"/>
  <c r="B127" i="47" l="1"/>
  <c r="D126" i="47"/>
  <c r="B127" i="58"/>
  <c r="D126" i="58"/>
  <c r="B126" i="57"/>
  <c r="D125" i="57"/>
  <c r="B128" i="47" l="1"/>
  <c r="D127" i="47"/>
  <c r="B127" i="57"/>
  <c r="D126" i="57"/>
  <c r="D127" i="58"/>
  <c r="B128" i="58"/>
  <c r="D128" i="58" l="1"/>
  <c r="B129" i="58"/>
  <c r="D128" i="47"/>
  <c r="B129" i="47"/>
  <c r="D127" i="57"/>
  <c r="B128" i="57"/>
  <c r="B130" i="58" l="1"/>
  <c r="D129" i="58"/>
  <c r="B130" i="47"/>
  <c r="D129" i="47"/>
  <c r="D128" i="57"/>
  <c r="B129" i="57"/>
  <c r="B131" i="58" l="1"/>
  <c r="D130" i="58"/>
  <c r="B130" i="57"/>
  <c r="D129" i="57"/>
  <c r="D130" i="47"/>
  <c r="B131" i="47"/>
  <c r="D131" i="47" l="1"/>
  <c r="B132" i="47"/>
  <c r="D130" i="57"/>
  <c r="B131" i="57"/>
  <c r="B132" i="58"/>
  <c r="D131" i="58"/>
  <c r="B133" i="58" l="1"/>
  <c r="D132" i="58"/>
  <c r="B132" i="57"/>
  <c r="D131" i="57"/>
  <c r="D132" i="47"/>
  <c r="B133" i="47"/>
  <c r="D133" i="47" l="1"/>
  <c r="B134" i="47"/>
  <c r="D132" i="57"/>
  <c r="B133" i="57"/>
  <c r="B134" i="58"/>
  <c r="D133" i="58"/>
  <c r="D134" i="58" l="1"/>
  <c r="B135" i="58"/>
  <c r="B134" i="57"/>
  <c r="D133" i="57"/>
  <c r="D134" i="47"/>
  <c r="B135" i="47"/>
  <c r="D135" i="58" l="1"/>
  <c r="B136" i="58"/>
  <c r="D135" i="47"/>
  <c r="B136" i="47"/>
  <c r="D134" i="57"/>
  <c r="B135" i="57"/>
  <c r="B136" i="57" l="1"/>
  <c r="D135" i="57"/>
  <c r="D136" i="47"/>
  <c r="B137" i="47"/>
  <c r="D136" i="58"/>
  <c r="B137" i="58"/>
  <c r="D136" i="57" l="1"/>
  <c r="B137" i="57"/>
  <c r="B138" i="58"/>
  <c r="D137" i="58"/>
  <c r="D137" i="47"/>
  <c r="B138" i="47"/>
  <c r="D138" i="47" l="1"/>
  <c r="B139" i="47"/>
  <c r="B139" i="58"/>
  <c r="D138" i="58"/>
  <c r="B138" i="57"/>
  <c r="D137" i="57"/>
  <c r="D138" i="57" l="1"/>
  <c r="B139" i="57"/>
  <c r="B140" i="58"/>
  <c r="D139" i="58"/>
  <c r="B140" i="47"/>
  <c r="D139" i="47"/>
  <c r="B141" i="47" l="1"/>
  <c r="D140" i="47"/>
  <c r="D140" i="58"/>
  <c r="B141" i="58"/>
  <c r="B140" i="57"/>
  <c r="D139" i="57"/>
  <c r="D141" i="58" l="1"/>
  <c r="B142" i="58"/>
  <c r="D141" i="47"/>
  <c r="B142" i="47"/>
  <c r="D140" i="57"/>
  <c r="B141" i="57"/>
  <c r="B142" i="57" l="1"/>
  <c r="D141" i="57"/>
  <c r="B143" i="47"/>
  <c r="D142" i="47"/>
  <c r="B143" i="58"/>
  <c r="D142" i="58"/>
  <c r="D142" i="57" l="1"/>
  <c r="B143" i="57"/>
  <c r="D143" i="58"/>
  <c r="B144" i="58"/>
  <c r="B144" i="47"/>
  <c r="D143" i="47"/>
  <c r="D144" i="58" l="1"/>
  <c r="B145" i="58"/>
  <c r="D144" i="47"/>
  <c r="B145" i="47"/>
  <c r="B144" i="57"/>
  <c r="D143" i="57"/>
  <c r="D144" i="57" l="1"/>
  <c r="B145" i="57"/>
  <c r="D145" i="47"/>
  <c r="B146" i="47"/>
  <c r="B146" i="58"/>
  <c r="D145" i="58"/>
  <c r="D146" i="58" l="1"/>
  <c r="B147" i="58"/>
  <c r="D146" i="47"/>
  <c r="B147" i="47"/>
  <c r="D145" i="57"/>
  <c r="B146" i="57"/>
  <c r="B148" i="47" l="1"/>
  <c r="D147" i="47"/>
  <c r="B148" i="58"/>
  <c r="D147" i="58"/>
  <c r="D146" i="57"/>
  <c r="B147" i="57"/>
  <c r="D148" i="47" l="1"/>
  <c r="B149" i="47"/>
  <c r="D147" i="57"/>
  <c r="B148" i="57"/>
  <c r="D148" i="58"/>
  <c r="B149" i="58"/>
  <c r="D148" i="57" l="1"/>
  <c r="B149" i="57"/>
  <c r="B150" i="58"/>
  <c r="D149" i="58"/>
  <c r="B150" i="47"/>
  <c r="D149" i="47"/>
  <c r="B151" i="47" l="1"/>
  <c r="D150" i="47"/>
  <c r="D150" i="58"/>
  <c r="B151" i="58"/>
  <c r="D149" i="57"/>
  <c r="B150" i="57"/>
  <c r="D150" i="57" l="1"/>
  <c r="B151" i="57"/>
  <c r="D151" i="47"/>
  <c r="B152" i="47"/>
  <c r="D151" i="58"/>
  <c r="B152" i="58"/>
  <c r="D152" i="58" l="1"/>
  <c r="B153" i="58"/>
  <c r="D152" i="47"/>
  <c r="B153" i="47"/>
  <c r="D151" i="57"/>
  <c r="B152" i="57"/>
  <c r="D152" i="57" l="1"/>
  <c r="B153" i="57"/>
  <c r="D153" i="47"/>
  <c r="B154" i="47"/>
  <c r="B154" i="58"/>
  <c r="D153" i="58"/>
  <c r="D154" i="58" l="1"/>
  <c r="B155" i="58"/>
  <c r="D154" i="47"/>
  <c r="B155" i="47"/>
  <c r="D153" i="57"/>
  <c r="B154" i="57"/>
  <c r="D154" i="57" l="1"/>
  <c r="B155" i="57"/>
  <c r="B156" i="47"/>
  <c r="D155" i="47"/>
  <c r="B156" i="58"/>
  <c r="D155" i="58"/>
  <c r="D155" i="57" l="1"/>
  <c r="B156" i="57"/>
  <c r="D156" i="58"/>
  <c r="B157" i="58"/>
  <c r="B157" i="47"/>
  <c r="D156" i="47"/>
  <c r="D157" i="47" l="1"/>
  <c r="B158" i="47"/>
  <c r="B158" i="58"/>
  <c r="D157" i="58"/>
  <c r="B157" i="57"/>
  <c r="D156" i="57"/>
  <c r="D158" i="47" l="1"/>
  <c r="B159" i="47"/>
  <c r="D157" i="57"/>
  <c r="B158" i="57"/>
  <c r="D158" i="58"/>
  <c r="B159" i="58"/>
  <c r="D158" i="57" l="1"/>
  <c r="B159" i="57"/>
  <c r="D159" i="58"/>
  <c r="B160" i="58"/>
  <c r="B160" i="47"/>
  <c r="D159" i="47"/>
  <c r="D160" i="47" l="1"/>
  <c r="B161" i="47"/>
  <c r="D160" i="58"/>
  <c r="B161" i="58"/>
  <c r="D159" i="57"/>
  <c r="B160" i="57"/>
  <c r="B162" i="58" l="1"/>
  <c r="D161" i="58"/>
  <c r="D161" i="47"/>
  <c r="B162" i="47"/>
  <c r="D160" i="57"/>
  <c r="B161" i="57"/>
  <c r="D161" i="57" l="1"/>
  <c r="B162" i="57"/>
  <c r="D162" i="58"/>
  <c r="B163" i="58"/>
  <c r="D162" i="47"/>
  <c r="B163" i="47"/>
  <c r="B164" i="58" l="1"/>
  <c r="D163" i="58"/>
  <c r="D162" i="57"/>
  <c r="B163" i="57"/>
  <c r="D163" i="47"/>
  <c r="B164" i="47"/>
  <c r="D164" i="58" l="1"/>
  <c r="B165" i="58"/>
  <c r="D164" i="47"/>
  <c r="B165" i="47"/>
  <c r="D163" i="57"/>
  <c r="B164" i="57"/>
  <c r="D164" i="57" l="1"/>
  <c r="B165" i="57"/>
  <c r="D165" i="47"/>
  <c r="B166" i="47"/>
  <c r="B166" i="58"/>
  <c r="D165" i="58"/>
  <c r="D165" i="57" l="1"/>
  <c r="B166" i="57"/>
  <c r="D166" i="58"/>
  <c r="B167" i="58"/>
  <c r="D166" i="47"/>
  <c r="B167" i="47"/>
  <c r="D167" i="58" l="1"/>
  <c r="B168" i="58"/>
  <c r="D166" i="57"/>
  <c r="B167" i="57"/>
  <c r="D167" i="47"/>
  <c r="B168" i="47"/>
  <c r="D168" i="47" l="1"/>
  <c r="B169" i="47"/>
  <c r="D167" i="57"/>
  <c r="B168" i="57"/>
  <c r="D168" i="58"/>
  <c r="B169" i="58"/>
  <c r="D169" i="47" l="1"/>
  <c r="B170" i="47"/>
  <c r="D168" i="57"/>
  <c r="B169" i="57"/>
  <c r="D169" i="58"/>
  <c r="B170" i="58"/>
  <c r="D170" i="47" l="1"/>
  <c r="B171" i="47"/>
  <c r="D170" i="58"/>
  <c r="B171" i="58"/>
  <c r="D169" i="57"/>
  <c r="B170" i="57"/>
  <c r="D171" i="58" l="1"/>
  <c r="B172" i="58"/>
  <c r="D171" i="47"/>
  <c r="B172" i="47"/>
  <c r="D170" i="57"/>
  <c r="B171" i="57"/>
  <c r="D172" i="47" l="1"/>
  <c r="B173" i="47"/>
  <c r="D172" i="58"/>
  <c r="B173" i="58"/>
  <c r="D171" i="57"/>
  <c r="B172" i="57"/>
  <c r="D173" i="47" l="1"/>
  <c r="B174" i="47"/>
  <c r="D173" i="58"/>
  <c r="B174" i="58"/>
  <c r="D172" i="57"/>
  <c r="B173" i="57"/>
  <c r="D174" i="47" l="1"/>
  <c r="B175" i="47"/>
  <c r="B174" i="57"/>
  <c r="D173" i="57"/>
  <c r="D174" i="58"/>
  <c r="B175" i="58"/>
  <c r="D174" i="57" l="1"/>
  <c r="B175" i="57"/>
  <c r="B176" i="47"/>
  <c r="D175" i="47"/>
  <c r="D175" i="58"/>
  <c r="B176" i="58"/>
  <c r="B177" i="58" l="1"/>
  <c r="D176" i="58"/>
  <c r="D176" i="47"/>
  <c r="B177" i="47"/>
  <c r="D175" i="57"/>
  <c r="B176" i="57"/>
  <c r="D176" i="57" l="1"/>
  <c r="B177" i="57"/>
  <c r="D177" i="58"/>
  <c r="B178" i="58"/>
  <c r="D177" i="47"/>
  <c r="B178" i="47"/>
  <c r="D177" i="57" l="1"/>
  <c r="B178" i="57"/>
  <c r="D178" i="47"/>
  <c r="B179" i="47"/>
  <c r="B179" i="58"/>
  <c r="D178" i="58"/>
  <c r="D178" i="57" l="1"/>
  <c r="B179" i="57"/>
  <c r="D179" i="58"/>
  <c r="B180" i="58"/>
  <c r="D179" i="47"/>
  <c r="B180" i="47"/>
  <c r="D180" i="47" l="1"/>
  <c r="B181" i="47"/>
  <c r="B181" i="58"/>
  <c r="D180" i="58"/>
  <c r="D179" i="57"/>
  <c r="B180" i="57"/>
  <c r="D181" i="47" l="1"/>
  <c r="B182" i="47"/>
  <c r="D180" i="57"/>
  <c r="B181" i="57"/>
  <c r="D181" i="58"/>
  <c r="B182" i="58"/>
  <c r="D182" i="47" l="1"/>
  <c r="B183" i="47"/>
  <c r="B183" i="58"/>
  <c r="D182" i="58"/>
  <c r="D181" i="57"/>
  <c r="B182" i="57"/>
  <c r="B184" i="47" l="1"/>
  <c r="D183" i="47"/>
  <c r="D182" i="57"/>
  <c r="B183" i="57"/>
  <c r="D183" i="58"/>
  <c r="B184" i="58"/>
  <c r="D184" i="47" l="1"/>
  <c r="B185" i="47"/>
  <c r="B185" i="58"/>
  <c r="D184" i="58"/>
  <c r="D183" i="57"/>
  <c r="B184" i="57"/>
  <c r="D185" i="58" l="1"/>
  <c r="B186" i="58"/>
  <c r="D184" i="57"/>
  <c r="B185" i="57"/>
  <c r="D185" i="47"/>
  <c r="B186" i="47"/>
  <c r="B187" i="47" l="1"/>
  <c r="D186" i="47"/>
  <c r="B186" i="57"/>
  <c r="D185" i="57"/>
  <c r="B187" i="58"/>
  <c r="D186" i="58"/>
  <c r="D187" i="58" l="1"/>
  <c r="B188" i="58"/>
  <c r="D186" i="57"/>
  <c r="B187" i="57"/>
  <c r="D187" i="47"/>
  <c r="B188" i="47"/>
  <c r="B189" i="47" l="1"/>
  <c r="D188" i="47"/>
  <c r="D187" i="57"/>
  <c r="B188" i="57"/>
  <c r="B189" i="58"/>
  <c r="D188" i="58"/>
  <c r="D189" i="58" l="1"/>
  <c r="B190" i="58"/>
  <c r="B189" i="57"/>
  <c r="D188" i="57"/>
  <c r="D189" i="47"/>
  <c r="B190" i="47"/>
  <c r="B191" i="47" l="1"/>
  <c r="D190" i="47"/>
  <c r="B190" i="57"/>
  <c r="D189" i="57"/>
  <c r="B191" i="58"/>
  <c r="D190" i="58"/>
  <c r="D191" i="58" l="1"/>
  <c r="B192" i="58"/>
  <c r="D190" i="57"/>
  <c r="B191" i="57"/>
  <c r="D191" i="47"/>
  <c r="B192" i="47"/>
  <c r="B193" i="47" l="1"/>
  <c r="D192" i="47"/>
  <c r="D191" i="57"/>
  <c r="B192" i="57"/>
  <c r="D192" i="58"/>
  <c r="B193" i="58"/>
  <c r="D192" i="57" l="1"/>
  <c r="B193" i="57"/>
  <c r="D193" i="58"/>
  <c r="B194" i="58"/>
  <c r="D193" i="47"/>
  <c r="B194" i="47"/>
  <c r="B195" i="47" l="1"/>
  <c r="D194" i="47"/>
  <c r="D194" i="58"/>
  <c r="B195" i="58"/>
  <c r="B194" i="57"/>
  <c r="D193" i="57"/>
  <c r="D194" i="57" l="1"/>
  <c r="B195" i="57"/>
  <c r="D195" i="58"/>
  <c r="B196" i="58"/>
  <c r="D195" i="47"/>
  <c r="B196" i="47"/>
  <c r="D195" i="57" l="1"/>
  <c r="B196" i="57"/>
  <c r="B197" i="47"/>
  <c r="D196" i="47"/>
  <c r="D196" i="58"/>
  <c r="B197" i="58"/>
  <c r="D197" i="58" l="1"/>
  <c r="B198" i="58"/>
  <c r="D197" i="47"/>
  <c r="B198" i="47"/>
  <c r="D196" i="57"/>
  <c r="B197" i="57"/>
  <c r="D197" i="57" l="1"/>
  <c r="B198" i="57"/>
  <c r="B199" i="47"/>
  <c r="D198" i="47"/>
  <c r="D198" i="58"/>
  <c r="B199" i="58"/>
  <c r="D199" i="58" l="1"/>
  <c r="B200" i="58"/>
  <c r="D199" i="47"/>
  <c r="B200" i="47"/>
  <c r="D198" i="57"/>
  <c r="B199" i="57"/>
  <c r="B201" i="47" l="1"/>
  <c r="D200" i="47"/>
  <c r="D199" i="57"/>
  <c r="B200" i="57"/>
  <c r="D200" i="58"/>
  <c r="B201" i="58"/>
  <c r="D201" i="47" l="1"/>
  <c r="B202" i="47"/>
  <c r="D201" i="58"/>
  <c r="B202" i="58"/>
  <c r="D200" i="57"/>
  <c r="B201" i="57"/>
  <c r="B202" i="57" l="1"/>
  <c r="D201" i="57"/>
  <c r="B203" i="58"/>
  <c r="D202" i="58"/>
  <c r="D202" i="47"/>
  <c r="B203" i="47"/>
  <c r="D203" i="58" l="1"/>
  <c r="B204" i="58"/>
  <c r="D203" i="47"/>
  <c r="B204" i="47"/>
  <c r="D202" i="57"/>
  <c r="B203" i="57"/>
  <c r="D203" i="57" l="1"/>
  <c r="B204" i="57"/>
  <c r="D204" i="47"/>
  <c r="B205" i="47"/>
  <c r="D204" i="58"/>
  <c r="B205" i="58"/>
  <c r="D205" i="58" l="1"/>
  <c r="B206" i="58"/>
  <c r="B205" i="57"/>
  <c r="D204" i="57"/>
  <c r="B206" i="47"/>
  <c r="D205" i="47"/>
  <c r="B206" i="57" l="1"/>
  <c r="D205" i="57"/>
  <c r="D206" i="47"/>
  <c r="B207" i="47"/>
  <c r="D206" i="58"/>
  <c r="B207" i="58"/>
  <c r="D207" i="58" l="1"/>
  <c r="B208" i="58"/>
  <c r="D207" i="47"/>
  <c r="B208" i="47"/>
  <c r="D206" i="57"/>
  <c r="B207" i="57"/>
  <c r="D208" i="47" l="1"/>
  <c r="B209" i="47"/>
  <c r="D207" i="57"/>
  <c r="B208" i="57"/>
  <c r="D208" i="58"/>
  <c r="B209" i="58"/>
  <c r="D209" i="58" l="1"/>
  <c r="B210" i="58"/>
  <c r="D208" i="57"/>
  <c r="B209" i="57"/>
  <c r="D209" i="47"/>
  <c r="B210" i="47"/>
  <c r="B211" i="58" l="1"/>
  <c r="D210" i="58"/>
  <c r="D210" i="47"/>
  <c r="B211" i="47"/>
  <c r="D209" i="57"/>
  <c r="B210" i="57"/>
  <c r="D211" i="58" l="1"/>
  <c r="B212" i="58"/>
  <c r="D211" i="47"/>
  <c r="B212" i="47"/>
  <c r="D210" i="57"/>
  <c r="B211" i="57"/>
  <c r="D211" i="57" l="1"/>
  <c r="B212" i="57"/>
  <c r="D212" i="47"/>
  <c r="B213" i="47"/>
  <c r="D212" i="58"/>
  <c r="B213" i="58"/>
  <c r="D213" i="58" l="1"/>
  <c r="B214" i="58"/>
  <c r="D212" i="57"/>
  <c r="B213" i="57"/>
  <c r="B214" i="47"/>
  <c r="D213" i="47"/>
  <c r="D214" i="47" l="1"/>
  <c r="B215" i="47"/>
  <c r="D213" i="57"/>
  <c r="B214" i="57"/>
  <c r="D214" i="58"/>
  <c r="B215" i="58"/>
  <c r="D215" i="58" l="1"/>
  <c r="B216" i="58"/>
  <c r="D214" i="57"/>
  <c r="B215" i="57"/>
  <c r="B216" i="47"/>
  <c r="D215" i="47"/>
  <c r="B217" i="47" l="1"/>
  <c r="D216" i="47"/>
  <c r="D215" i="57"/>
  <c r="B216" i="57"/>
  <c r="D216" i="58"/>
  <c r="B217" i="58"/>
  <c r="D217" i="58" l="1"/>
  <c r="B218" i="58"/>
  <c r="D216" i="57"/>
  <c r="B217" i="57"/>
  <c r="D217" i="47"/>
  <c r="B218" i="47"/>
  <c r="B219" i="58" l="1"/>
  <c r="D218" i="58"/>
  <c r="B219" i="47"/>
  <c r="D218" i="47"/>
  <c r="D217" i="57"/>
  <c r="B218" i="57"/>
  <c r="B219" i="57" l="1"/>
  <c r="D218" i="57"/>
  <c r="D219" i="47"/>
  <c r="B220" i="47"/>
  <c r="D219" i="58"/>
  <c r="B220" i="58"/>
  <c r="D220" i="58" l="1"/>
  <c r="B221" i="58"/>
  <c r="D220" i="47"/>
  <c r="B221" i="47"/>
  <c r="D219" i="57"/>
  <c r="B220" i="57"/>
  <c r="B221" i="57" l="1"/>
  <c r="D220" i="57"/>
  <c r="B222" i="47"/>
  <c r="D221" i="47"/>
  <c r="D221" i="58"/>
  <c r="B222" i="58"/>
  <c r="D221" i="57" l="1"/>
  <c r="B222" i="57"/>
  <c r="D222" i="58"/>
  <c r="B223" i="58"/>
  <c r="D222" i="47"/>
  <c r="B223" i="47"/>
  <c r="D223" i="47" l="1"/>
  <c r="B224" i="47"/>
  <c r="D223" i="58"/>
  <c r="B224" i="58"/>
  <c r="B223" i="57"/>
  <c r="D222" i="57"/>
  <c r="D223" i="57" l="1"/>
  <c r="B224" i="57"/>
  <c r="D224" i="58"/>
  <c r="B225" i="58"/>
  <c r="D224" i="47"/>
  <c r="B225" i="47"/>
  <c r="D225" i="47" l="1"/>
  <c r="B226" i="47"/>
  <c r="D225" i="58"/>
  <c r="B226" i="58"/>
  <c r="B225" i="57"/>
  <c r="D224" i="57"/>
  <c r="D225" i="57" l="1"/>
  <c r="B226" i="57"/>
  <c r="B227" i="58"/>
  <c r="D226" i="58"/>
  <c r="D226" i="47"/>
  <c r="B227" i="47"/>
  <c r="D227" i="47" l="1"/>
  <c r="B228" i="47"/>
  <c r="D227" i="58"/>
  <c r="B228" i="58"/>
  <c r="B227" i="57"/>
  <c r="D226" i="57"/>
  <c r="D227" i="57" l="1"/>
  <c r="B228" i="57"/>
  <c r="D228" i="58"/>
  <c r="B229" i="58"/>
  <c r="D228" i="47"/>
  <c r="B229" i="47"/>
  <c r="D229" i="47" l="1"/>
  <c r="B230" i="47"/>
  <c r="D229" i="58"/>
  <c r="B230" i="58"/>
  <c r="D228" i="57"/>
  <c r="B229" i="57"/>
  <c r="D229" i="57" l="1"/>
  <c r="B230" i="57"/>
  <c r="D230" i="58"/>
  <c r="B231" i="58"/>
  <c r="D230" i="47"/>
  <c r="B231" i="47"/>
  <c r="B232" i="47" l="1"/>
  <c r="D231" i="47"/>
  <c r="D231" i="58"/>
  <c r="B232" i="58"/>
  <c r="B231" i="57"/>
  <c r="D230" i="57"/>
  <c r="B233" i="47" l="1"/>
  <c r="D232" i="47"/>
  <c r="D231" i="57"/>
  <c r="B232" i="57"/>
  <c r="D232" i="58"/>
  <c r="B233" i="58"/>
  <c r="D233" i="58" l="1"/>
  <c r="B234" i="58"/>
  <c r="D232" i="57"/>
  <c r="B233" i="57"/>
  <c r="D233" i="47"/>
  <c r="B234" i="47"/>
  <c r="B235" i="47" l="1"/>
  <c r="D234" i="47"/>
  <c r="D233" i="57"/>
  <c r="B234" i="57"/>
  <c r="B235" i="58"/>
  <c r="D234" i="58"/>
  <c r="D235" i="47" l="1"/>
  <c r="B236" i="47"/>
  <c r="D235" i="58"/>
  <c r="B236" i="58"/>
  <c r="B235" i="57"/>
  <c r="D234" i="57"/>
  <c r="D236" i="58" l="1"/>
  <c r="B237" i="58"/>
  <c r="D235" i="57"/>
  <c r="B236" i="57"/>
  <c r="D236" i="47"/>
  <c r="B237" i="47"/>
  <c r="D237" i="47" l="1"/>
  <c r="B238" i="47"/>
  <c r="D236" i="57"/>
  <c r="B237" i="57"/>
  <c r="D237" i="58"/>
  <c r="B238" i="58"/>
  <c r="D238" i="58" l="1"/>
  <c r="B239" i="58"/>
  <c r="D237" i="57"/>
  <c r="B238" i="57"/>
  <c r="D238" i="47"/>
  <c r="B239" i="47"/>
  <c r="D239" i="47" l="1"/>
  <c r="B240" i="47"/>
  <c r="D238" i="57"/>
  <c r="B239" i="57"/>
  <c r="D239" i="58"/>
  <c r="B240" i="58"/>
  <c r="D240" i="58" l="1"/>
  <c r="B241" i="58"/>
  <c r="D239" i="57"/>
  <c r="B240" i="57"/>
  <c r="B241" i="47"/>
  <c r="D240" i="47"/>
  <c r="D241" i="58" l="1"/>
  <c r="B242" i="58"/>
  <c r="D241" i="47"/>
  <c r="B242" i="47"/>
  <c r="D240" i="57"/>
  <c r="B241" i="57"/>
  <c r="B243" i="47" l="1"/>
  <c r="D242" i="47"/>
  <c r="D241" i="57"/>
  <c r="B242" i="57"/>
  <c r="D242" i="58"/>
  <c r="B243" i="58"/>
  <c r="D242" i="57" l="1"/>
  <c r="B243" i="57"/>
  <c r="D243" i="58"/>
  <c r="B244" i="58"/>
  <c r="D243" i="47"/>
  <c r="B244" i="47"/>
  <c r="D244" i="47" l="1"/>
  <c r="B245" i="47"/>
  <c r="D244" i="58"/>
  <c r="B245" i="58"/>
  <c r="B244" i="57"/>
  <c r="D243" i="57"/>
  <c r="B246" i="47" l="1"/>
  <c r="D245" i="47"/>
  <c r="D244" i="57"/>
  <c r="B245" i="57"/>
  <c r="D245" i="58"/>
  <c r="B246" i="58"/>
  <c r="D246" i="58" l="1"/>
  <c r="B247" i="58"/>
  <c r="D245" i="57"/>
  <c r="B246" i="57"/>
  <c r="D246" i="47"/>
  <c r="B247" i="47"/>
  <c r="B248" i="47" l="1"/>
  <c r="D247" i="47"/>
  <c r="D246" i="57"/>
  <c r="B247" i="57"/>
  <c r="D247" i="58"/>
  <c r="B248" i="58"/>
  <c r="B249" i="47" l="1"/>
  <c r="D248" i="47"/>
  <c r="D247" i="57"/>
  <c r="B248" i="57"/>
  <c r="D248" i="58"/>
  <c r="B249" i="58"/>
  <c r="D249" i="58" l="1"/>
  <c r="B250" i="58"/>
  <c r="D249" i="47"/>
  <c r="B250" i="47"/>
  <c r="D248" i="57"/>
  <c r="B249" i="57"/>
  <c r="D249" i="57" l="1"/>
  <c r="B250" i="57"/>
  <c r="D250" i="47"/>
  <c r="B251" i="47"/>
  <c r="D250" i="58"/>
  <c r="B251" i="58"/>
  <c r="D251" i="47" l="1"/>
  <c r="B252" i="47"/>
  <c r="D251" i="58"/>
  <c r="B252" i="58"/>
  <c r="D250" i="57"/>
  <c r="B251" i="57"/>
  <c r="D251" i="57" l="1"/>
  <c r="B252" i="57"/>
  <c r="D252" i="58"/>
  <c r="B253" i="58"/>
  <c r="D252" i="47"/>
  <c r="B253" i="47"/>
  <c r="D253" i="58" l="1"/>
  <c r="B254" i="58"/>
  <c r="D253" i="47"/>
  <c r="B254" i="47"/>
  <c r="D252" i="57"/>
  <c r="B253" i="57"/>
  <c r="D254" i="47" l="1"/>
  <c r="B255" i="47"/>
  <c r="D253" i="57"/>
  <c r="B254" i="57"/>
  <c r="D254" i="58"/>
  <c r="B255" i="58"/>
  <c r="D255" i="58" l="1"/>
  <c r="B256" i="58"/>
  <c r="D254" i="57"/>
  <c r="B255" i="57"/>
  <c r="B256" i="47"/>
  <c r="D255" i="47"/>
  <c r="D256" i="47" l="1"/>
  <c r="B257" i="47"/>
  <c r="D255" i="57"/>
  <c r="B256" i="57"/>
  <c r="D256" i="58"/>
  <c r="B257" i="58"/>
  <c r="D257" i="58" l="1"/>
  <c r="B258" i="58"/>
  <c r="D257" i="47"/>
  <c r="B258" i="47"/>
  <c r="D256" i="57"/>
  <c r="B257" i="57"/>
  <c r="D257" i="57" l="1"/>
  <c r="B258" i="57"/>
  <c r="B259" i="47"/>
  <c r="D258" i="47"/>
  <c r="D258" i="58"/>
  <c r="B259" i="58"/>
  <c r="D259" i="58" l="1"/>
  <c r="B260" i="58"/>
  <c r="B260" i="47"/>
  <c r="D259" i="47"/>
  <c r="B259" i="57"/>
  <c r="D258" i="57"/>
  <c r="B261" i="47" l="1"/>
  <c r="D260" i="47"/>
  <c r="D260" i="58"/>
  <c r="B261" i="58"/>
  <c r="B260" i="57"/>
  <c r="D259" i="57"/>
  <c r="D260" i="57" l="1"/>
  <c r="B261" i="57"/>
  <c r="D261" i="58"/>
  <c r="B262" i="58"/>
  <c r="D261" i="47"/>
  <c r="B262" i="47"/>
  <c r="B262" i="57" l="1"/>
  <c r="D261" i="57"/>
  <c r="B263" i="58"/>
  <c r="D262" i="58"/>
  <c r="B263" i="47"/>
  <c r="D262" i="47"/>
  <c r="D262" i="57" l="1"/>
  <c r="B263" i="57"/>
  <c r="D263" i="47"/>
  <c r="B264" i="47"/>
  <c r="D263" i="58"/>
  <c r="B264" i="58"/>
  <c r="B265" i="58" l="1"/>
  <c r="D264" i="58"/>
  <c r="D264" i="47"/>
  <c r="B265" i="47"/>
  <c r="D263" i="57"/>
  <c r="B264" i="57"/>
  <c r="D264" i="57" l="1"/>
  <c r="B265" i="57"/>
  <c r="D265" i="47"/>
  <c r="B266" i="47"/>
  <c r="D265" i="58"/>
  <c r="B266" i="58"/>
  <c r="B267" i="58" l="1"/>
  <c r="D266" i="58"/>
  <c r="B267" i="47"/>
  <c r="D266" i="47"/>
  <c r="D265" i="57"/>
  <c r="B266" i="57"/>
  <c r="D267" i="58" l="1"/>
  <c r="B268" i="58"/>
  <c r="B267" i="57"/>
  <c r="D266" i="57"/>
  <c r="B268" i="47"/>
  <c r="D267" i="47"/>
  <c r="B269" i="47" l="1"/>
  <c r="D268" i="47"/>
  <c r="B268" i="57"/>
  <c r="D267" i="57"/>
  <c r="D268" i="58"/>
  <c r="B269" i="58"/>
  <c r="D268" i="57" l="1"/>
  <c r="B269" i="57"/>
  <c r="D269" i="58"/>
  <c r="B270" i="58"/>
  <c r="D269" i="47"/>
  <c r="B270" i="47"/>
  <c r="D270" i="47" l="1"/>
  <c r="B271" i="47"/>
  <c r="B271" i="58"/>
  <c r="D270" i="58"/>
  <c r="B270" i="57"/>
  <c r="D269" i="57"/>
  <c r="D270" i="57" l="1"/>
  <c r="B271" i="57"/>
  <c r="D271" i="58"/>
  <c r="B272" i="58"/>
  <c r="B272" i="47"/>
  <c r="D271" i="47"/>
  <c r="D272" i="47" l="1"/>
  <c r="B273" i="47"/>
  <c r="B273" i="58"/>
  <c r="D272" i="58"/>
  <c r="D271" i="57"/>
  <c r="B272" i="57"/>
  <c r="D272" i="57" l="1"/>
  <c r="B273" i="57"/>
  <c r="D273" i="58"/>
  <c r="B274" i="58"/>
  <c r="B274" i="47"/>
  <c r="D273" i="47"/>
  <c r="B275" i="58" l="1"/>
  <c r="D274" i="58"/>
  <c r="D274" i="47"/>
  <c r="B275" i="47"/>
  <c r="D273" i="57"/>
  <c r="B274" i="57"/>
  <c r="D275" i="58" l="1"/>
  <c r="B276" i="58"/>
  <c r="D274" i="57"/>
  <c r="B275" i="57"/>
  <c r="B276" i="47"/>
  <c r="D275" i="47"/>
  <c r="D276" i="47" l="1"/>
  <c r="B277" i="47"/>
  <c r="D275" i="57"/>
  <c r="B276" i="57"/>
  <c r="D276" i="58"/>
  <c r="B277" i="58"/>
  <c r="D277" i="58" l="1"/>
  <c r="B278" i="58"/>
  <c r="D276" i="57"/>
  <c r="B277" i="57"/>
  <c r="D277" i="47"/>
  <c r="B278" i="47"/>
  <c r="B279" i="58" l="1"/>
  <c r="D278" i="58"/>
  <c r="B278" i="57"/>
  <c r="D277" i="57"/>
  <c r="D278" i="47"/>
  <c r="B279" i="47"/>
  <c r="D278" i="57" l="1"/>
  <c r="B279" i="57"/>
  <c r="D279" i="47"/>
  <c r="B280" i="47"/>
  <c r="D279" i="58"/>
  <c r="B280" i="58"/>
  <c r="D280" i="58" l="1"/>
  <c r="B281" i="58"/>
  <c r="D280" i="47"/>
  <c r="B281" i="47"/>
  <c r="D279" i="57"/>
  <c r="B280" i="57"/>
  <c r="D281" i="58" l="1"/>
  <c r="B282" i="58"/>
  <c r="D280" i="57"/>
  <c r="B281" i="57"/>
  <c r="B282" i="47"/>
  <c r="D281" i="47"/>
  <c r="D281" i="57" l="1"/>
  <c r="B282" i="57"/>
  <c r="D282" i="47"/>
  <c r="B283" i="47"/>
  <c r="D282" i="58"/>
  <c r="B283" i="58"/>
  <c r="D283" i="47" l="1"/>
  <c r="B284" i="47"/>
  <c r="D283" i="58"/>
  <c r="B284" i="58"/>
  <c r="D282" i="57"/>
  <c r="B283" i="57"/>
  <c r="D284" i="47" l="1"/>
  <c r="B285" i="47"/>
  <c r="D283" i="57"/>
  <c r="B284" i="57"/>
  <c r="B285" i="58"/>
  <c r="D284" i="58"/>
  <c r="D285" i="58" l="1"/>
  <c r="B286" i="58"/>
  <c r="D284" i="57"/>
  <c r="B285" i="57"/>
  <c r="B286" i="47"/>
  <c r="D285" i="47"/>
  <c r="D286" i="58" l="1"/>
  <c r="B287" i="58"/>
  <c r="D286" i="47"/>
  <c r="B287" i="47"/>
  <c r="B286" i="57"/>
  <c r="D285" i="57"/>
  <c r="D287" i="58" l="1"/>
  <c r="B288" i="58"/>
  <c r="D286" i="57"/>
  <c r="B287" i="57"/>
  <c r="D287" i="47"/>
  <c r="B288" i="47"/>
  <c r="D288" i="58" l="1"/>
  <c r="B289" i="58"/>
  <c r="D288" i="47"/>
  <c r="B289" i="47"/>
  <c r="D287" i="57"/>
  <c r="B288" i="57"/>
  <c r="D289" i="47" l="1"/>
  <c r="B290" i="47"/>
  <c r="D288" i="57"/>
  <c r="B289" i="57"/>
  <c r="B290" i="58"/>
  <c r="D289" i="58"/>
  <c r="D290" i="47" l="1"/>
  <c r="B291" i="47"/>
  <c r="B291" i="58"/>
  <c r="D290" i="58"/>
  <c r="B290" i="57"/>
  <c r="D289" i="57"/>
  <c r="D290" i="57" l="1"/>
  <c r="B291" i="57"/>
  <c r="D291" i="58"/>
  <c r="B292" i="58"/>
  <c r="D291" i="47"/>
  <c r="B292" i="47"/>
  <c r="B292" i="57" l="1"/>
  <c r="D291" i="57"/>
  <c r="D292" i="47"/>
  <c r="B293" i="47"/>
  <c r="D292" i="58"/>
  <c r="B293" i="58"/>
  <c r="B294" i="58" l="1"/>
  <c r="D293" i="58"/>
  <c r="D293" i="47"/>
  <c r="B294" i="47"/>
  <c r="D292" i="57"/>
  <c r="B293" i="57"/>
  <c r="B295" i="58" l="1"/>
  <c r="D294" i="58"/>
  <c r="B294" i="57"/>
  <c r="D293" i="57"/>
  <c r="D294" i="47"/>
  <c r="B295" i="47"/>
  <c r="D295" i="47" l="1"/>
  <c r="B296" i="47"/>
  <c r="D295" i="58"/>
  <c r="B296" i="58"/>
  <c r="D294" i="57"/>
  <c r="B295" i="57"/>
  <c r="D295" i="57" l="1"/>
  <c r="B296" i="57"/>
  <c r="D296" i="58"/>
  <c r="B297" i="58"/>
  <c r="D296" i="47"/>
  <c r="B297" i="47"/>
  <c r="D297" i="47" l="1"/>
  <c r="B298" i="47"/>
  <c r="D297" i="58"/>
  <c r="B298" i="58"/>
  <c r="D296" i="57"/>
  <c r="B297" i="57"/>
  <c r="D297" i="57" l="1"/>
  <c r="B298" i="57"/>
  <c r="B299" i="58"/>
  <c r="D298" i="58"/>
  <c r="D298" i="47"/>
  <c r="B299" i="47"/>
  <c r="B299" i="57" l="1"/>
  <c r="D298" i="57"/>
  <c r="B300" i="47"/>
  <c r="D299" i="47"/>
  <c r="D299" i="58"/>
  <c r="B300" i="58"/>
  <c r="D299" i="57" l="1"/>
  <c r="B300" i="57"/>
  <c r="B301" i="58"/>
  <c r="D300" i="58"/>
  <c r="D300" i="47"/>
  <c r="B301" i="47"/>
  <c r="D300" i="57" l="1"/>
  <c r="B301" i="57"/>
  <c r="D301" i="47"/>
  <c r="B302" i="47"/>
  <c r="D301" i="58"/>
  <c r="B302" i="58"/>
  <c r="D301" i="57" l="1"/>
  <c r="B302" i="57"/>
  <c r="B303" i="58"/>
  <c r="D302" i="58"/>
  <c r="D302" i="47"/>
  <c r="B303" i="47"/>
  <c r="D303" i="58" l="1"/>
  <c r="B304" i="58"/>
  <c r="D302" i="57"/>
  <c r="B303" i="57"/>
  <c r="B304" i="47"/>
  <c r="D303" i="47"/>
  <c r="D304" i="58" l="1"/>
  <c r="B305" i="58"/>
  <c r="B305" i="47"/>
  <c r="D304" i="47"/>
  <c r="D303" i="57"/>
  <c r="B304" i="57"/>
  <c r="D305" i="58" l="1"/>
  <c r="B306" i="58"/>
  <c r="B306" i="47"/>
  <c r="D305" i="47"/>
  <c r="D304" i="57"/>
  <c r="B305" i="57"/>
  <c r="D306" i="47" l="1"/>
  <c r="B307" i="47"/>
  <c r="D306" i="58"/>
  <c r="B307" i="58"/>
  <c r="B306" i="57"/>
  <c r="D305" i="57"/>
  <c r="D307" i="47" l="1"/>
  <c r="B308" i="47"/>
  <c r="D306" i="57"/>
  <c r="B307" i="57"/>
  <c r="D307" i="58"/>
  <c r="B308" i="58"/>
  <c r="B309" i="47" l="1"/>
  <c r="D308" i="47"/>
  <c r="D308" i="58"/>
  <c r="B309" i="58"/>
  <c r="D307" i="57"/>
  <c r="B308" i="57"/>
  <c r="B310" i="47" l="1"/>
  <c r="D309" i="47"/>
  <c r="D308" i="57"/>
  <c r="B309" i="57"/>
  <c r="D309" i="58"/>
  <c r="B310" i="58"/>
  <c r="D310" i="47" l="1"/>
  <c r="B311" i="47"/>
  <c r="D310" i="58"/>
  <c r="B311" i="58"/>
  <c r="D309" i="57"/>
  <c r="B310" i="57"/>
  <c r="B312" i="47" l="1"/>
  <c r="D311" i="47"/>
  <c r="D310" i="57"/>
  <c r="B311" i="57"/>
  <c r="D311" i="58"/>
  <c r="B312" i="58"/>
  <c r="D312" i="47" l="1"/>
  <c r="B313" i="47"/>
  <c r="D312" i="58"/>
  <c r="B313" i="58"/>
  <c r="D311" i="57"/>
  <c r="B312" i="57"/>
  <c r="D313" i="47" l="1"/>
  <c r="B314" i="47"/>
  <c r="D312" i="57"/>
  <c r="B313" i="57"/>
  <c r="B314" i="58"/>
  <c r="D313" i="58"/>
  <c r="D313" i="57" l="1"/>
  <c r="B314" i="57"/>
  <c r="B315" i="47"/>
  <c r="D314" i="47"/>
  <c r="D314" i="58"/>
  <c r="B315" i="58"/>
  <c r="B316" i="47" l="1"/>
  <c r="D315" i="47"/>
  <c r="B316" i="58"/>
  <c r="D315" i="58"/>
  <c r="B315" i="57"/>
  <c r="D314" i="57"/>
  <c r="D315" i="57" l="1"/>
  <c r="B316" i="57"/>
  <c r="D316" i="58"/>
  <c r="B317" i="58"/>
  <c r="D316" i="47"/>
  <c r="B317" i="47"/>
  <c r="D317" i="47" l="1"/>
  <c r="B318" i="47"/>
  <c r="B318" i="58"/>
  <c r="D317" i="58"/>
  <c r="D316" i="57"/>
  <c r="B317" i="57"/>
  <c r="B318" i="57" l="1"/>
  <c r="D317" i="57"/>
  <c r="D318" i="58"/>
  <c r="B319" i="58"/>
  <c r="D318" i="47"/>
  <c r="B319" i="47"/>
  <c r="B319" i="57" l="1"/>
  <c r="D318" i="57"/>
  <c r="D319" i="58"/>
  <c r="B320" i="58"/>
  <c r="D319" i="47"/>
  <c r="B320" i="47"/>
  <c r="B321" i="47" l="1"/>
  <c r="D320" i="47"/>
  <c r="D319" i="57"/>
  <c r="B320" i="57"/>
  <c r="D320" i="58"/>
  <c r="B321" i="58"/>
  <c r="B322" i="58" l="1"/>
  <c r="D321" i="58"/>
  <c r="D320" i="57"/>
  <c r="B321" i="57"/>
  <c r="D321" i="47"/>
  <c r="B322" i="47"/>
  <c r="D322" i="58" l="1"/>
  <c r="B323" i="58"/>
  <c r="B323" i="47"/>
  <c r="D322" i="47"/>
  <c r="D321" i="57"/>
  <c r="B322" i="57"/>
  <c r="D322" i="57" l="1"/>
  <c r="B323" i="57"/>
  <c r="B324" i="47"/>
  <c r="D323" i="47"/>
  <c r="B324" i="58"/>
  <c r="D323" i="58"/>
  <c r="D324" i="58" l="1"/>
  <c r="B325" i="58"/>
  <c r="D324" i="47"/>
  <c r="B325" i="47"/>
  <c r="B324" i="57"/>
  <c r="D323" i="57"/>
  <c r="D325" i="47" l="1"/>
  <c r="B326" i="47"/>
  <c r="D324" i="57"/>
  <c r="B325" i="57"/>
  <c r="D325" i="58"/>
  <c r="B326" i="58"/>
  <c r="D325" i="57" l="1"/>
  <c r="B326" i="57"/>
  <c r="D326" i="47"/>
  <c r="B327" i="47"/>
  <c r="D326" i="58"/>
  <c r="B327" i="58"/>
  <c r="D327" i="58" l="1"/>
  <c r="B328" i="58"/>
  <c r="D327" i="47"/>
  <c r="B328" i="47"/>
  <c r="D326" i="57"/>
  <c r="B327" i="57"/>
  <c r="B328" i="57" l="1"/>
  <c r="D327" i="57"/>
  <c r="B329" i="47"/>
  <c r="D328" i="47"/>
  <c r="D328" i="58"/>
  <c r="B329" i="58"/>
  <c r="D329" i="58" l="1"/>
  <c r="B330" i="58"/>
  <c r="D328" i="57"/>
  <c r="B329" i="57"/>
  <c r="D329" i="47"/>
  <c r="B330" i="47"/>
  <c r="B331" i="47" l="1"/>
  <c r="D330" i="47"/>
  <c r="B330" i="57"/>
  <c r="D329" i="57"/>
  <c r="D330" i="58"/>
  <c r="B331" i="58"/>
  <c r="D331" i="58" l="1"/>
  <c r="B332" i="58"/>
  <c r="B332" i="47"/>
  <c r="D331" i="47"/>
  <c r="B331" i="57"/>
  <c r="D330" i="57"/>
  <c r="B332" i="57" l="1"/>
  <c r="D331" i="57"/>
  <c r="D332" i="47"/>
  <c r="B333" i="47"/>
  <c r="D332" i="58"/>
  <c r="B333" i="58"/>
  <c r="D333" i="58" l="1"/>
  <c r="B334" i="58"/>
  <c r="D332" i="57"/>
  <c r="B333" i="57"/>
  <c r="D333" i="47"/>
  <c r="B334" i="47"/>
  <c r="D334" i="47" l="1"/>
  <c r="B335" i="47"/>
  <c r="B334" i="57"/>
  <c r="D333" i="57"/>
  <c r="D334" i="58"/>
  <c r="B335" i="58"/>
  <c r="D335" i="58" l="1"/>
  <c r="B336" i="58"/>
  <c r="B335" i="57"/>
  <c r="D334" i="57"/>
  <c r="D335" i="47"/>
  <c r="B336" i="47"/>
  <c r="B337" i="47" l="1"/>
  <c r="D336" i="47"/>
  <c r="B336" i="57"/>
  <c r="D335" i="57"/>
  <c r="D336" i="58"/>
  <c r="B337" i="58"/>
  <c r="D337" i="47" l="1"/>
  <c r="B338" i="47"/>
  <c r="D337" i="58"/>
  <c r="B338" i="58"/>
  <c r="B337" i="57"/>
  <c r="D336" i="57"/>
  <c r="D338" i="47" l="1"/>
  <c r="B339" i="47"/>
  <c r="B338" i="57"/>
  <c r="D337" i="57"/>
  <c r="D338" i="58"/>
  <c r="B339" i="58"/>
  <c r="D339" i="58" l="1"/>
  <c r="B340" i="58"/>
  <c r="B339" i="57"/>
  <c r="D338" i="57"/>
  <c r="D339" i="47"/>
  <c r="B340" i="47"/>
  <c r="D340" i="58" l="1"/>
  <c r="B341" i="58"/>
  <c r="D340" i="47"/>
  <c r="B341" i="47"/>
  <c r="B340" i="57"/>
  <c r="D339" i="57"/>
  <c r="D341" i="47" l="1"/>
  <c r="B342" i="47"/>
  <c r="D341" i="58"/>
  <c r="B342" i="58"/>
  <c r="D340" i="57"/>
  <c r="B341" i="57"/>
  <c r="B343" i="47" l="1"/>
  <c r="D342" i="47"/>
  <c r="B342" i="57"/>
  <c r="D341" i="57"/>
  <c r="B343" i="58"/>
  <c r="D342" i="58"/>
  <c r="D342" i="57" l="1"/>
  <c r="B343" i="57"/>
  <c r="D343" i="47"/>
  <c r="B344" i="47"/>
  <c r="D343" i="58"/>
  <c r="B344" i="58"/>
  <c r="B344" i="57" l="1"/>
  <c r="D343" i="57"/>
  <c r="D344" i="58"/>
  <c r="B345" i="58"/>
  <c r="B345" i="47"/>
  <c r="D344" i="47"/>
  <c r="D344" i="57" l="1"/>
  <c r="B345" i="57"/>
  <c r="D345" i="47"/>
  <c r="B346" i="47"/>
  <c r="D345" i="58"/>
  <c r="B346" i="58"/>
  <c r="B346" i="57" l="1"/>
  <c r="D345" i="57"/>
  <c r="D346" i="58"/>
  <c r="B347" i="58"/>
  <c r="D346" i="47"/>
  <c r="B347" i="47"/>
  <c r="D346" i="57" l="1"/>
  <c r="B347" i="57"/>
  <c r="D347" i="47"/>
  <c r="B348" i="47"/>
  <c r="D347" i="58"/>
  <c r="B348" i="58"/>
  <c r="B348" i="57" l="1"/>
  <c r="D347" i="57"/>
  <c r="D348" i="58"/>
  <c r="B349" i="58"/>
  <c r="D348" i="47"/>
  <c r="B349" i="47"/>
  <c r="D348" i="57" l="1"/>
  <c r="B349" i="57"/>
  <c r="B350" i="47"/>
  <c r="D349" i="47"/>
  <c r="B350" i="58"/>
  <c r="D349" i="58"/>
  <c r="B350" i="57" l="1"/>
  <c r="D349" i="57"/>
  <c r="B351" i="47"/>
  <c r="D350" i="47"/>
  <c r="D350" i="58"/>
  <c r="B351" i="58"/>
  <c r="B352" i="47" l="1"/>
  <c r="D351" i="47"/>
  <c r="D350" i="57"/>
  <c r="B351" i="57"/>
  <c r="D351" i="58"/>
  <c r="B352" i="58"/>
  <c r="D351" i="57" l="1"/>
  <c r="B352" i="57"/>
  <c r="D352" i="47"/>
  <c r="B353" i="47"/>
  <c r="D352" i="58"/>
  <c r="B353" i="58"/>
  <c r="D352" i="57" l="1"/>
  <c r="B353" i="57"/>
  <c r="D353" i="58"/>
  <c r="B354" i="58"/>
  <c r="B354" i="47"/>
  <c r="D353" i="47"/>
  <c r="D353" i="57" l="1"/>
  <c r="B354" i="57"/>
  <c r="B355" i="47"/>
  <c r="D354" i="47"/>
  <c r="D354" i="58"/>
  <c r="B355" i="58"/>
  <c r="B355" i="57" l="1"/>
  <c r="D354" i="57"/>
  <c r="D355" i="58"/>
  <c r="B356" i="58"/>
  <c r="D355" i="47"/>
  <c r="B356" i="47"/>
  <c r="D356" i="47" l="1"/>
  <c r="B357" i="47"/>
  <c r="D355" i="57"/>
  <c r="B356" i="57"/>
  <c r="D356" i="58"/>
  <c r="B357" i="58"/>
  <c r="D357" i="47" l="1"/>
  <c r="B358" i="47"/>
  <c r="D357" i="58"/>
  <c r="B358" i="58"/>
  <c r="D356" i="57"/>
  <c r="B357" i="57"/>
  <c r="B359" i="47" l="1"/>
  <c r="D358" i="47"/>
  <c r="D357" i="57"/>
  <c r="B358" i="57"/>
  <c r="D358" i="58"/>
  <c r="B359" i="58"/>
  <c r="D359" i="47" l="1"/>
  <c r="B360" i="47"/>
  <c r="D359" i="58"/>
  <c r="B360" i="58"/>
  <c r="D358" i="57"/>
  <c r="B359" i="57"/>
  <c r="D360" i="47" l="1"/>
  <c r="B361" i="47"/>
  <c r="D359" i="57"/>
  <c r="B360" i="57"/>
  <c r="D360" i="58"/>
  <c r="B361" i="58"/>
  <c r="B362" i="47" l="1"/>
  <c r="D361" i="47"/>
  <c r="D361" i="58"/>
  <c r="B362" i="58"/>
  <c r="D360" i="57"/>
  <c r="B361" i="57"/>
  <c r="B363" i="47" l="1"/>
  <c r="D362" i="47"/>
  <c r="D361" i="57"/>
  <c r="B362" i="57"/>
  <c r="D362" i="58"/>
  <c r="B363" i="58"/>
  <c r="D363" i="47" l="1"/>
  <c r="B364" i="47"/>
  <c r="D363" i="58"/>
  <c r="B364" i="58"/>
  <c r="D362" i="57"/>
  <c r="B363" i="57"/>
  <c r="D364" i="47" l="1"/>
  <c r="B365" i="47"/>
  <c r="D363" i="57"/>
  <c r="B364" i="57"/>
  <c r="D364" i="58"/>
  <c r="B365" i="58"/>
  <c r="D365" i="58" l="1"/>
  <c r="B366" i="58"/>
  <c r="D364" i="57"/>
  <c r="B365" i="57"/>
  <c r="D365" i="47"/>
  <c r="B366" i="47"/>
  <c r="D366" i="58" l="1"/>
  <c r="B367" i="58"/>
  <c r="B367" i="47"/>
  <c r="D366" i="47"/>
  <c r="D365" i="57"/>
  <c r="B366" i="57"/>
  <c r="D367" i="47" l="1"/>
  <c r="B368" i="47"/>
  <c r="D366" i="57"/>
  <c r="B367" i="57"/>
  <c r="D367" i="58"/>
  <c r="B368" i="58"/>
  <c r="D368" i="47" l="1"/>
  <c r="B369" i="47"/>
  <c r="D369" i="47" s="1"/>
  <c r="D8" i="47" s="1"/>
  <c r="D367" i="57"/>
  <c r="B368" i="57"/>
  <c r="D368" i="58"/>
  <c r="B369" i="58"/>
  <c r="D369" i="58" s="1"/>
  <c r="D8" i="58" s="1"/>
  <c r="D368" i="57" l="1"/>
  <c r="B369" i="57"/>
  <c r="D369" i="57" s="1"/>
  <c r="D8" i="57" s="1"/>
</calcChain>
</file>

<file path=xl/sharedStrings.xml><?xml version="1.0" encoding="utf-8"?>
<sst xmlns="http://schemas.openxmlformats.org/spreadsheetml/2006/main" count="668" uniqueCount="98">
  <si>
    <t>Mid</t>
  </si>
  <si>
    <t>Monthly</t>
  </si>
  <si>
    <t>PV</t>
  </si>
  <si>
    <t>Discount</t>
  </si>
  <si>
    <t>Factor</t>
  </si>
  <si>
    <t>Value</t>
  </si>
  <si>
    <t>Nymex</t>
  </si>
  <si>
    <t>Basis</t>
  </si>
  <si>
    <t>Index</t>
  </si>
  <si>
    <t>Date</t>
  </si>
  <si>
    <t>Real</t>
  </si>
  <si>
    <t>Term</t>
  </si>
  <si>
    <t>MMbtu</t>
  </si>
  <si>
    <t>MMBtu/day 1</t>
  </si>
  <si>
    <t>Start Date</t>
  </si>
  <si>
    <t>Stop Date</t>
  </si>
  <si>
    <t>Mark Date</t>
  </si>
  <si>
    <t>Curve Date</t>
  </si>
  <si>
    <t>Phy1 Fin2</t>
  </si>
  <si>
    <t>Buy1 Sell2</t>
  </si>
  <si>
    <t>MMBtu/month 2</t>
  </si>
  <si>
    <t>Delivery Pt.</t>
  </si>
  <si>
    <t>Accum</t>
  </si>
  <si>
    <t>NYMEX</t>
  </si>
  <si>
    <t>BASIS</t>
  </si>
  <si>
    <t>INDEX</t>
  </si>
  <si>
    <t>TOTAL</t>
  </si>
  <si>
    <t>Delivery</t>
  </si>
  <si>
    <t>Calendar</t>
  </si>
  <si>
    <t>Libor</t>
  </si>
  <si>
    <t>Active</t>
  </si>
  <si>
    <t>Month</t>
  </si>
  <si>
    <t>Contract</t>
  </si>
  <si>
    <t>Days</t>
  </si>
  <si>
    <t>AA</t>
  </si>
  <si>
    <t>Months</t>
  </si>
  <si>
    <t>SWAP PRICE</t>
  </si>
  <si>
    <t>Cost of Funds</t>
  </si>
  <si>
    <t>Adjustment (bp)</t>
  </si>
  <si>
    <t>VALUE</t>
  </si>
  <si>
    <t>MMBtu</t>
  </si>
  <si>
    <t>INPUT</t>
  </si>
  <si>
    <t>NG-P</t>
  </si>
  <si>
    <t>Total</t>
  </si>
  <si>
    <t>LIBOR-AA</t>
  </si>
  <si>
    <t>Origination Value</t>
  </si>
  <si>
    <t>Desk Value</t>
  </si>
  <si>
    <t>Gas Swap Model</t>
  </si>
  <si>
    <t>FPL Summary</t>
  </si>
  <si>
    <t>From</t>
  </si>
  <si>
    <t>To</t>
  </si>
  <si>
    <t>Volume</t>
  </si>
  <si>
    <t>Price</t>
  </si>
  <si>
    <t>Nominal</t>
  </si>
  <si>
    <t>As of:</t>
  </si>
  <si>
    <t>Curves</t>
  </si>
  <si>
    <t>IF-FGT/Z1-D</t>
  </si>
  <si>
    <t>IF-FGT/Z1-I</t>
  </si>
  <si>
    <t>IF-FGT/Z2-D</t>
  </si>
  <si>
    <t>IF-FGT/Z2-I</t>
  </si>
  <si>
    <t>IF-FGT/Z3-D</t>
  </si>
  <si>
    <t>IF-FGT/Z3-I</t>
  </si>
  <si>
    <t>Libor-AA</t>
  </si>
  <si>
    <t>Market</t>
  </si>
  <si>
    <t>Net</t>
  </si>
  <si>
    <t>IF-FGT/Z3</t>
  </si>
  <si>
    <t>Index Bid/Offer</t>
  </si>
  <si>
    <t>Basis Bid/Offer</t>
  </si>
  <si>
    <t>IF-FGT/Z1</t>
  </si>
  <si>
    <t>IF-FGT/Z2</t>
  </si>
  <si>
    <t>NG-P Bid/Offer</t>
  </si>
  <si>
    <t>Annuity to FPL</t>
  </si>
  <si>
    <t>M2M $'s</t>
  </si>
  <si>
    <t>NG-Price</t>
  </si>
  <si>
    <t>FT-East</t>
  </si>
  <si>
    <t>Jared</t>
  </si>
  <si>
    <t>Buy gas-Z1</t>
  </si>
  <si>
    <t>Buy gas-Z2</t>
  </si>
  <si>
    <t>Buy gas-Z3</t>
  </si>
  <si>
    <t>Volume/day</t>
  </si>
  <si>
    <t>Sale gas-Z1</t>
  </si>
  <si>
    <t>IF-FGT/Z1-D b/o</t>
  </si>
  <si>
    <t>IF-FGT/Z1-I b/o</t>
  </si>
  <si>
    <t>IF-FGT/Z2-D b/o</t>
  </si>
  <si>
    <t>IF-FGT/Z2-I b/o</t>
  </si>
  <si>
    <t>IF-FGT/Z3-D b/o</t>
  </si>
  <si>
    <t>IF-FGT/Z3-I b/o</t>
  </si>
  <si>
    <t>Sale gas-Z2</t>
  </si>
  <si>
    <t>Sale gas-Z3</t>
  </si>
  <si>
    <t>Mid to Bid, Bid to Offer and ORIG</t>
  </si>
  <si>
    <t>Annuities</t>
  </si>
  <si>
    <t>$</t>
  </si>
  <si>
    <t>Orig-Jared Kaiser</t>
  </si>
  <si>
    <t>Curves as of:</t>
  </si>
  <si>
    <t>Get gas in 1/01 for $0 and give gas back ratably 6/01 thru 9/01 @ $0 and make annuity payment to FPL on 3/25/01</t>
  </si>
  <si>
    <t>ENE CoF</t>
  </si>
  <si>
    <t>FPL Cof</t>
  </si>
  <si>
    <t>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</si>
</sst>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0.0000000"/>
    <numFmt numFmtId="168" formatCode="0.0000"/>
    <numFmt numFmtId="169" formatCode="0.000"/>
    <numFmt numFmtId="174" formatCode="mm/yy"/>
    <numFmt numFmtId="175" formatCode="mm/dd/yy"/>
    <numFmt numFmtId="177" formatCode="&quot;$&quot;#,##0.0000_);[Red]\(&quot;$&quot;#,##0.0000\)"/>
    <numFmt numFmtId="183" formatCode="0.0000_);\(0.0000\)"/>
    <numFmt numFmtId="185" formatCode="#,##0.0_);\(#,##0.0\)"/>
    <numFmt numFmtId="188" formatCode="&quot;$&quot;#,##0.0000"/>
    <numFmt numFmtId="191" formatCode="&quot;$&quot;#,##0.000"/>
    <numFmt numFmtId="202" formatCode="General_)"/>
    <numFmt numFmtId="208" formatCode="#,##0.0_);[Red]\(#,##0.0\)"/>
    <numFmt numFmtId="209" formatCode="_(* #,##0_);_(* \(#,##0\);_(* &quot;-&quot;??_);_(@_)"/>
    <numFmt numFmtId="246" formatCode="_-* #,##0_-;\-* #,##0_-;_-* &quot;-&quot;_-;_-@_-"/>
    <numFmt numFmtId="248" formatCode="_-* #,##0.00_-;\-* #,##0.00_-;_-* &quot;-&quot;??_-;_-@_-"/>
    <numFmt numFmtId="253" formatCode="_-* #,##0\ &quot;Pts&quot;_-;\-* #,##0\ &quot;Pts&quot;_-;_-* &quot;-&quot;\ &quot;Pts&quot;_-;_-@_-"/>
    <numFmt numFmtId="254" formatCode="_-* #,##0\ _P_t_s_-;\-* #,##0\ _P_t_s_-;_-* &quot;-&quot;\ _P_t_s_-;_-@_-"/>
    <numFmt numFmtId="255" formatCode="_-* #,##0.00\ &quot;Pts&quot;_-;\-* #,##0.00\ &quot;Pts&quot;_-;_-* &quot;-&quot;??\ &quot;Pts&quot;_-;_-@_-"/>
    <numFmt numFmtId="256" formatCode="_-* #,##0.00\ _P_t_s_-;\-* #,##0.00\ _P_t_s_-;_-* &quot;-&quot;??\ _P_t_s_-;_-@_-"/>
    <numFmt numFmtId="261" formatCode="_-&quot;S/.&quot;\ * #,##0_-;\-&quot;S/.&quot;\ * #,##0_-;_-&quot;S/.&quot;\ * &quot;-&quot;_-;_-@_-"/>
    <numFmt numFmtId="262" formatCode="_-&quot;S/.&quot;\ * #,##0.00_-;\-&quot;S/.&quot;\ * #,##0.00_-;_-&quot;S/.&quot;\ * &quot;-&quot;??_-;_-@_-"/>
    <numFmt numFmtId="272" formatCode="&quot;$&quot;#,##0;[Red]\-&quot;$&quot;#,##0"/>
    <numFmt numFmtId="274" formatCode="&quot;$&quot;#,##0.00;[Red]\-&quot;$&quot;#,##0.00"/>
    <numFmt numFmtId="275" formatCode="_-&quot;$&quot;* #,##0_-;\-&quot;$&quot;* #,##0_-;_-&quot;$&quot;* &quot;-&quot;_-;_-@_-"/>
    <numFmt numFmtId="276" formatCode="_-&quot;$&quot;* #,##0.00_-;\-&quot;$&quot;* #,##0.00_-;_-&quot;$&quot;* &quot;-&quot;??_-;_-@_-"/>
    <numFmt numFmtId="283" formatCode="_ * #,##0_ ;_ * \-#,##0_ ;_ * &quot;-&quot;_ ;_ @_ "/>
    <numFmt numFmtId="285" formatCode="_ * #,##0.00_ ;_ * \-#,##0.00_ ;_ * &quot;-&quot;??_ ;_ @_ "/>
    <numFmt numFmtId="290" formatCode="_ &quot;$&quot;\ * #,##0_ ;_ &quot;$&quot;\ * \-#,##0_ ;_ &quot;$&quot;\ * &quot;-&quot;_ ;_ @_ "/>
    <numFmt numFmtId="291" formatCode="_ &quot;$&quot;\ * #,##0.00_ ;_ &quot;$&quot;\ * \-#,##0.00_ ;_ &quot;$&quot;\ * &quot;-&quot;??_ ;_ @_ "/>
    <numFmt numFmtId="317" formatCode="_-* #,##0\ &quot;F&quot;_-;\-* #,##0\ &quot;F&quot;_-;_-* &quot;-&quot;\ &quot;F&quot;_-;_-@_-"/>
    <numFmt numFmtId="318" formatCode="_-* #,##0\ _F_-;\-* #,##0\ _F_-;_-* &quot;-&quot;\ _F_-;_-@_-"/>
    <numFmt numFmtId="319" formatCode="_-* #,##0.00\ &quot;F&quot;_-;\-* #,##0.00\ &quot;F&quot;_-;_-* &quot;-&quot;??\ &quot;F&quot;_-;_-@_-"/>
    <numFmt numFmtId="320" formatCode="_-* #,##0.00\ _F_-;\-* #,##0.00\ _F_-;_-* &quot;-&quot;??\ _F_-;_-@_-"/>
    <numFmt numFmtId="330" formatCode="#,##0.00&quot; $&quot;;[Red]\-#,##0.00&quot; $&quot;"/>
    <numFmt numFmtId="340" formatCode="0.0000&quot;  &quot;"/>
    <numFmt numFmtId="348" formatCode="#,##0.00;\(#,##0.00\)"/>
    <numFmt numFmtId="350" formatCode="_(&quot;$&quot;* #,##0_);_(&quot;$&quot;* \(#,##0\);_(&quot;$&quot;* &quot;-&quot;??_);_(@_)"/>
    <numFmt numFmtId="352" formatCode="_(&quot;$&quot;* #,##0.0000_);_(&quot;$&quot;* \(#,##0.0000\);_(&quot;$&quot;* &quot;-&quot;??_);_(@_)"/>
  </numFmts>
  <fonts count="79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Helv"/>
      <family val="2"/>
    </font>
    <font>
      <sz val="10"/>
      <name val="Arial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b/>
      <sz val="10"/>
      <name val="Arial"/>
    </font>
    <font>
      <sz val="10"/>
      <name val="Arial Narrow"/>
      <family val="2"/>
    </font>
    <font>
      <sz val="10"/>
      <name val="MS Sans Serif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Advisor SSi"/>
      <family val="1"/>
    </font>
    <font>
      <sz val="10"/>
      <name val="Helv"/>
    </font>
    <font>
      <sz val="8"/>
      <name val="Arial"/>
      <family val="2"/>
    </font>
    <font>
      <sz val="12"/>
      <name val="arial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8"/>
      <name val="Helv"/>
    </font>
    <font>
      <sz val="8"/>
      <name val="Arial"/>
    </font>
    <font>
      <sz val="11"/>
      <name val="Arial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  <family val="1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b/>
      <sz val="8"/>
      <name val="Arial"/>
    </font>
    <font>
      <sz val="11"/>
      <name val="Times New Roman"/>
    </font>
    <font>
      <sz val="20"/>
      <name val="Letter Gothic (W1)"/>
    </font>
    <font>
      <sz val="14"/>
      <name val="Times New Roman"/>
    </font>
    <font>
      <sz val="7"/>
      <name val="Helv"/>
    </font>
    <font>
      <sz val="12"/>
      <name val="Arial MT"/>
    </font>
    <font>
      <sz val="10"/>
      <name val="CG Times"/>
    </font>
    <font>
      <sz val="10"/>
      <name val="Century Schoolbook"/>
    </font>
    <font>
      <sz val="11"/>
      <name val="CG Times"/>
    </font>
    <font>
      <sz val="10"/>
      <name val="Courier New"/>
    </font>
    <font>
      <sz val="8"/>
      <color indexed="8"/>
      <name val="Arial"/>
    </font>
    <font>
      <b/>
      <sz val="10"/>
      <color indexed="12"/>
      <name val="Arial"/>
      <family val="2"/>
    </font>
    <font>
      <b/>
      <u/>
      <sz val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</fills>
  <borders count="20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2">
    <xf numFmtId="0" fontId="0" fillId="0" borderId="0"/>
    <xf numFmtId="0" fontId="5" fillId="0" borderId="0"/>
    <xf numFmtId="1" fontId="14" fillId="0" borderId="0"/>
    <xf numFmtId="0" fontId="12" fillId="2" borderId="1">
      <alignment horizontal="center" vertical="center"/>
    </xf>
    <xf numFmtId="0" fontId="66" fillId="0" borderId="2">
      <alignment horizont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8" fillId="0" borderId="0">
      <protection locked="0"/>
    </xf>
    <xf numFmtId="0" fontId="1" fillId="0" borderId="0">
      <protection locked="0"/>
    </xf>
    <xf numFmtId="38" fontId="20" fillId="4" borderId="0" applyNumberFormat="0" applyBorder="0" applyAlignment="0" applyProtection="0"/>
    <xf numFmtId="0" fontId="22" fillId="0" borderId="0" applyNumberFormat="0" applyFill="0" applyBorder="0" applyAlignment="0" applyProtection="0"/>
    <xf numFmtId="0" fontId="1" fillId="0" borderId="0">
      <protection locked="0"/>
    </xf>
    <xf numFmtId="0" fontId="1" fillId="0" borderId="0">
      <protection locked="0"/>
    </xf>
    <xf numFmtId="0" fontId="23" fillId="0" borderId="3" applyNumberFormat="0" applyFill="0" applyAlignment="0" applyProtection="0"/>
    <xf numFmtId="10" fontId="20" fillId="5" borderId="4" applyNumberFormat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37" fontId="24" fillId="0" borderId="0"/>
    <xf numFmtId="0" fontId="25" fillId="0" borderId="0"/>
    <xf numFmtId="0" fontId="34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0" borderId="6">
      <protection locked="0"/>
    </xf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37" fontId="20" fillId="7" borderId="0" applyNumberFormat="0" applyBorder="0" applyAlignment="0" applyProtection="0"/>
    <xf numFmtId="37" fontId="31" fillId="0" borderId="0"/>
    <xf numFmtId="3" fontId="62" fillId="0" borderId="3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</cellStyleXfs>
  <cellXfs count="113">
    <xf numFmtId="0" fontId="0" fillId="0" borderId="0" xfId="0"/>
    <xf numFmtId="0" fontId="4" fillId="0" borderId="0" xfId="0" quotePrefix="1" applyNumberFormat="1" applyFont="1" applyAlignment="1">
      <alignment horizontal="left"/>
    </xf>
    <xf numFmtId="0" fontId="4" fillId="0" borderId="0" xfId="0" applyFont="1"/>
    <xf numFmtId="0" fontId="4" fillId="0" borderId="7" xfId="0" applyFont="1" applyBorder="1" applyAlignment="1">
      <alignment horizontal="center"/>
    </xf>
    <xf numFmtId="0" fontId="4" fillId="0" borderId="0" xfId="0" applyFont="1" applyBorder="1"/>
    <xf numFmtId="0" fontId="4" fillId="0" borderId="0" xfId="0" applyFont="1" applyAlignment="1">
      <alignment horizontal="center"/>
    </xf>
    <xf numFmtId="0" fontId="4" fillId="0" borderId="0" xfId="0" applyFont="1" applyFill="1" applyBorder="1"/>
    <xf numFmtId="1" fontId="4" fillId="0" borderId="0" xfId="0" applyNumberFormat="1" applyFont="1"/>
    <xf numFmtId="0" fontId="4" fillId="0" borderId="7" xfId="0" quotePrefix="1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quotePrefix="1" applyFont="1" applyBorder="1" applyAlignment="1">
      <alignment horizontal="center"/>
    </xf>
    <xf numFmtId="0" fontId="4" fillId="0" borderId="8" xfId="0" applyFont="1" applyBorder="1"/>
    <xf numFmtId="0" fontId="4" fillId="0" borderId="9" xfId="0" applyFont="1" applyBorder="1" applyAlignment="1">
      <alignment horizontal="center"/>
    </xf>
    <xf numFmtId="168" fontId="4" fillId="0" borderId="9" xfId="0" applyNumberFormat="1" applyFont="1" applyBorder="1" applyAlignment="1">
      <alignment horizontal="center"/>
    </xf>
    <xf numFmtId="0" fontId="4" fillId="0" borderId="0" xfId="0" quotePrefix="1" applyFont="1" applyAlignment="1">
      <alignment horizontal="center"/>
    </xf>
    <xf numFmtId="175" fontId="4" fillId="0" borderId="10" xfId="0" applyNumberFormat="1" applyFont="1" applyBorder="1" applyAlignment="1">
      <alignment horizontal="center"/>
    </xf>
    <xf numFmtId="0" fontId="4" fillId="0" borderId="10" xfId="21" quotePrefix="1" applyFont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0" fontId="64" fillId="3" borderId="11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63" fillId="8" borderId="11" xfId="0" applyFont="1" applyFill="1" applyBorder="1" applyAlignment="1">
      <alignment horizontal="center"/>
    </xf>
    <xf numFmtId="0" fontId="64" fillId="3" borderId="0" xfId="0" applyFont="1" applyFill="1" applyBorder="1" applyAlignment="1">
      <alignment horizontal="center"/>
    </xf>
    <xf numFmtId="0" fontId="23" fillId="3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63" fillId="8" borderId="0" xfId="0" applyFont="1" applyFill="1" applyBorder="1" applyAlignment="1">
      <alignment horizontal="center"/>
    </xf>
    <xf numFmtId="0" fontId="4" fillId="7" borderId="5" xfId="0" applyFont="1" applyFill="1" applyBorder="1" applyAlignment="1">
      <alignment horizontal="center"/>
    </xf>
    <xf numFmtId="0" fontId="4" fillId="7" borderId="5" xfId="0" quotePrefix="1" applyFont="1" applyFill="1" applyBorder="1" applyAlignment="1">
      <alignment horizontal="center"/>
    </xf>
    <xf numFmtId="0" fontId="64" fillId="3" borderId="5" xfId="0" applyFont="1" applyFill="1" applyBorder="1" applyAlignment="1">
      <alignment horizontal="center"/>
    </xf>
    <xf numFmtId="0" fontId="23" fillId="3" borderId="5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63" fillId="8" borderId="5" xfId="0" applyFont="1" applyFill="1" applyBorder="1" applyAlignment="1">
      <alignment horizontal="center"/>
    </xf>
    <xf numFmtId="0" fontId="65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38" fontId="4" fillId="0" borderId="0" xfId="0" applyNumberFormat="1" applyFont="1" applyAlignment="1">
      <alignment horizontal="center"/>
    </xf>
    <xf numFmtId="188" fontId="4" fillId="0" borderId="0" xfId="0" applyNumberFormat="1" applyFont="1" applyAlignment="1">
      <alignment horizontal="center"/>
    </xf>
    <xf numFmtId="9" fontId="65" fillId="0" borderId="0" xfId="22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6" fontId="63" fillId="0" borderId="0" xfId="0" applyNumberFormat="1" applyFont="1" applyAlignment="1">
      <alignment horizontal="center"/>
    </xf>
    <xf numFmtId="38" fontId="4" fillId="0" borderId="0" xfId="0" applyNumberFormat="1" applyFont="1"/>
    <xf numFmtId="168" fontId="4" fillId="0" borderId="0" xfId="0" applyNumberFormat="1" applyFont="1"/>
    <xf numFmtId="6" fontId="4" fillId="0" borderId="0" xfId="0" applyNumberFormat="1" applyFont="1" applyFill="1" applyBorder="1" applyAlignment="1">
      <alignment horizontal="center"/>
    </xf>
    <xf numFmtId="174" fontId="23" fillId="0" borderId="0" xfId="0" applyNumberFormat="1" applyFont="1" applyAlignment="1">
      <alignment horizontal="center"/>
    </xf>
    <xf numFmtId="175" fontId="4" fillId="0" borderId="0" xfId="0" applyNumberFormat="1" applyFont="1" applyAlignment="1">
      <alignment horizontal="center"/>
    </xf>
    <xf numFmtId="0" fontId="63" fillId="0" borderId="12" xfId="0" applyFont="1" applyBorder="1"/>
    <xf numFmtId="165" fontId="4" fillId="0" borderId="0" xfId="0" quotePrefix="1" applyNumberFormat="1" applyFont="1" applyAlignment="1">
      <alignment horizontal="center"/>
    </xf>
    <xf numFmtId="0" fontId="4" fillId="0" borderId="13" xfId="0" applyFont="1" applyBorder="1" applyAlignment="1">
      <alignment horizontal="center"/>
    </xf>
    <xf numFmtId="168" fontId="4" fillId="0" borderId="14" xfId="0" applyNumberFormat="1" applyFont="1" applyBorder="1" applyAlignment="1">
      <alignment horizontal="center"/>
    </xf>
    <xf numFmtId="0" fontId="63" fillId="8" borderId="13" xfId="0" applyFont="1" applyFill="1" applyBorder="1" applyAlignment="1">
      <alignment horizontal="center"/>
    </xf>
    <xf numFmtId="0" fontId="63" fillId="8" borderId="14" xfId="0" applyFont="1" applyFill="1" applyBorder="1" applyAlignment="1">
      <alignment horizontal="center"/>
    </xf>
    <xf numFmtId="6" fontId="63" fillId="0" borderId="14" xfId="0" applyNumberFormat="1" applyFont="1" applyBorder="1" applyAlignment="1">
      <alignment horizontal="center"/>
    </xf>
    <xf numFmtId="0" fontId="4" fillId="0" borderId="14" xfId="0" applyFont="1" applyBorder="1"/>
    <xf numFmtId="0" fontId="63" fillId="0" borderId="0" xfId="0" applyFont="1" applyAlignment="1">
      <alignment horizontal="center"/>
    </xf>
    <xf numFmtId="183" fontId="23" fillId="0" borderId="0" xfId="0" applyNumberFormat="1" applyFont="1" applyAlignment="1">
      <alignment horizontal="center"/>
    </xf>
    <xf numFmtId="0" fontId="63" fillId="7" borderId="0" xfId="0" applyFont="1" applyFill="1" applyAlignment="1"/>
    <xf numFmtId="0" fontId="4" fillId="7" borderId="0" xfId="0" applyFont="1" applyFill="1"/>
    <xf numFmtId="0" fontId="4" fillId="0" borderId="0" xfId="0" applyFont="1" applyFill="1"/>
    <xf numFmtId="1" fontId="63" fillId="0" borderId="0" xfId="0" applyNumberFormat="1" applyFont="1" applyBorder="1"/>
    <xf numFmtId="177" fontId="63" fillId="0" borderId="0" xfId="0" applyNumberFormat="1" applyFont="1" applyBorder="1" applyAlignment="1">
      <alignment horizontal="center"/>
    </xf>
    <xf numFmtId="168" fontId="4" fillId="0" borderId="0" xfId="0" applyNumberFormat="1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63" fillId="9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91" fontId="4" fillId="0" borderId="0" xfId="0" applyNumberFormat="1" applyFont="1" applyAlignment="1">
      <alignment horizontal="center"/>
    </xf>
    <xf numFmtId="38" fontId="77" fillId="10" borderId="0" xfId="0" applyNumberFormat="1" applyFont="1" applyFill="1" applyAlignment="1">
      <alignment horizontal="center"/>
    </xf>
    <xf numFmtId="1" fontId="0" fillId="0" borderId="0" xfId="0" applyNumberFormat="1" applyAlignment="1">
      <alignment horizontal="center"/>
    </xf>
    <xf numFmtId="38" fontId="23" fillId="0" borderId="0" xfId="0" applyNumberFormat="1" applyFont="1" applyFill="1" applyBorder="1" applyAlignment="1">
      <alignment horizontal="center"/>
    </xf>
    <xf numFmtId="188" fontId="77" fillId="10" borderId="0" xfId="0" applyNumberFormat="1" applyFont="1" applyFill="1" applyAlignment="1">
      <alignment horizontal="center"/>
    </xf>
    <xf numFmtId="6" fontId="4" fillId="0" borderId="0" xfId="0" applyNumberFormat="1" applyFont="1"/>
    <xf numFmtId="177" fontId="4" fillId="0" borderId="0" xfId="0" applyNumberFormat="1" applyFont="1"/>
    <xf numFmtId="169" fontId="2" fillId="0" borderId="0" xfId="0" applyNumberFormat="1" applyFont="1"/>
    <xf numFmtId="6" fontId="63" fillId="0" borderId="15" xfId="0" applyNumberFormat="1" applyFont="1" applyBorder="1" applyAlignment="1">
      <alignment horizontal="center"/>
    </xf>
    <xf numFmtId="0" fontId="77" fillId="10" borderId="12" xfId="0" applyFont="1" applyFill="1" applyBorder="1" applyAlignment="1">
      <alignment horizontal="center"/>
    </xf>
    <xf numFmtId="0" fontId="77" fillId="10" borderId="15" xfId="0" applyFont="1" applyFill="1" applyBorder="1" applyAlignment="1">
      <alignment horizontal="center"/>
    </xf>
    <xf numFmtId="0" fontId="77" fillId="10" borderId="16" xfId="0" applyFont="1" applyFill="1" applyBorder="1" applyAlignment="1">
      <alignment horizontal="center"/>
    </xf>
    <xf numFmtId="0" fontId="77" fillId="10" borderId="10" xfId="0" applyFont="1" applyFill="1" applyBorder="1" applyAlignment="1">
      <alignment horizontal="center"/>
    </xf>
    <xf numFmtId="17" fontId="77" fillId="10" borderId="16" xfId="0" applyNumberFormat="1" applyFont="1" applyFill="1" applyBorder="1" applyAlignment="1">
      <alignment horizontal="center"/>
    </xf>
    <xf numFmtId="17" fontId="77" fillId="10" borderId="10" xfId="0" applyNumberFormat="1" applyFont="1" applyFill="1" applyBorder="1" applyAlignment="1">
      <alignment horizontal="center"/>
    </xf>
    <xf numFmtId="348" fontId="0" fillId="0" borderId="0" xfId="0" applyNumberFormat="1" applyAlignment="1">
      <alignment horizontal="center"/>
    </xf>
    <xf numFmtId="188" fontId="4" fillId="0" borderId="0" xfId="0" applyNumberFormat="1" applyFont="1"/>
    <xf numFmtId="8" fontId="4" fillId="0" borderId="0" xfId="0" applyNumberFormat="1" applyFont="1"/>
    <xf numFmtId="6" fontId="0" fillId="0" borderId="0" xfId="0" applyNumberFormat="1"/>
    <xf numFmtId="0" fontId="63" fillId="0" borderId="0" xfId="0" applyFont="1"/>
    <xf numFmtId="0" fontId="78" fillId="0" borderId="0" xfId="0" applyFont="1" applyAlignment="1">
      <alignment horizontal="center"/>
    </xf>
    <xf numFmtId="17" fontId="0" fillId="0" borderId="0" xfId="0" applyNumberFormat="1"/>
    <xf numFmtId="209" fontId="0" fillId="0" borderId="0" xfId="5" applyNumberFormat="1" applyFont="1"/>
    <xf numFmtId="350" fontId="0" fillId="0" borderId="0" xfId="6" applyNumberFormat="1" applyFont="1"/>
    <xf numFmtId="352" fontId="0" fillId="0" borderId="0" xfId="6" applyNumberFormat="1" applyFont="1"/>
    <xf numFmtId="14" fontId="63" fillId="0" borderId="0" xfId="0" applyNumberFormat="1" applyFont="1"/>
    <xf numFmtId="352" fontId="0" fillId="0" borderId="0" xfId="0" applyNumberFormat="1"/>
    <xf numFmtId="0" fontId="78" fillId="0" borderId="0" xfId="0" applyFont="1" applyAlignment="1">
      <alignment horizontal="left"/>
    </xf>
    <xf numFmtId="0" fontId="63" fillId="0" borderId="0" xfId="0" applyFont="1" applyAlignment="1">
      <alignment horizontal="right"/>
    </xf>
    <xf numFmtId="0" fontId="0" fillId="0" borderId="0" xfId="0" quotePrefix="1"/>
    <xf numFmtId="183" fontId="77" fillId="11" borderId="0" xfId="0" applyNumberFormat="1" applyFont="1" applyFill="1" applyAlignment="1">
      <alignment horizontal="center"/>
    </xf>
    <xf numFmtId="350" fontId="0" fillId="0" borderId="0" xfId="0" applyNumberFormat="1"/>
    <xf numFmtId="0" fontId="78" fillId="0" borderId="0" xfId="0" applyFont="1"/>
    <xf numFmtId="17" fontId="77" fillId="7" borderId="0" xfId="0" applyNumberFormat="1" applyFont="1" applyFill="1"/>
    <xf numFmtId="14" fontId="77" fillId="7" borderId="0" xfId="0" applyNumberFormat="1" applyFont="1" applyFill="1"/>
    <xf numFmtId="350" fontId="77" fillId="7" borderId="0" xfId="6" applyNumberFormat="1" applyFont="1" applyFill="1"/>
    <xf numFmtId="183" fontId="77" fillId="7" borderId="0" xfId="0" applyNumberFormat="1" applyFont="1" applyFill="1" applyAlignment="1">
      <alignment horizontal="center"/>
    </xf>
    <xf numFmtId="183" fontId="63" fillId="0" borderId="0" xfId="0" applyNumberFormat="1" applyFont="1" applyFill="1" applyAlignment="1">
      <alignment horizontal="center"/>
    </xf>
    <xf numFmtId="0" fontId="77" fillId="7" borderId="0" xfId="0" applyFont="1" applyFill="1" applyAlignment="1">
      <alignment horizontal="center"/>
    </xf>
    <xf numFmtId="350" fontId="0" fillId="0" borderId="7" xfId="6" applyNumberFormat="1" applyFont="1" applyBorder="1"/>
    <xf numFmtId="209" fontId="0" fillId="0" borderId="17" xfId="0" applyNumberFormat="1" applyBorder="1"/>
    <xf numFmtId="0" fontId="0" fillId="0" borderId="9" xfId="0" applyBorder="1"/>
    <xf numFmtId="0" fontId="0" fillId="0" borderId="18" xfId="0" applyBorder="1"/>
    <xf numFmtId="350" fontId="0" fillId="0" borderId="9" xfId="6" applyNumberFormat="1" applyFont="1" applyBorder="1"/>
    <xf numFmtId="209" fontId="0" fillId="0" borderId="18" xfId="0" applyNumberFormat="1" applyBorder="1"/>
    <xf numFmtId="350" fontId="0" fillId="0" borderId="9" xfId="0" applyNumberFormat="1" applyBorder="1"/>
    <xf numFmtId="350" fontId="0" fillId="0" borderId="16" xfId="0" applyNumberFormat="1" applyBorder="1"/>
    <xf numFmtId="350" fontId="0" fillId="0" borderId="19" xfId="0" applyNumberFormat="1" applyBorder="1"/>
  </cellXfs>
  <cellStyles count="32">
    <cellStyle name="??_?.????" xfId="1"/>
    <cellStyle name="0" xfId="2"/>
    <cellStyle name="Actual Date" xfId="3"/>
    <cellStyle name="Column_Title" xfId="4"/>
    <cellStyle name="Comma" xfId="5" builtinId="3"/>
    <cellStyle name="Currency" xfId="6" builtinId="4"/>
    <cellStyle name="Date" xfId="7"/>
    <cellStyle name="Fixed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Milliers [0]_laroux" xfId="15"/>
    <cellStyle name="Milliers_laroux" xfId="16"/>
    <cellStyle name="Monétaire [0]_laroux" xfId="17"/>
    <cellStyle name="Monétaire_laroux" xfId="18"/>
    <cellStyle name="no dec" xfId="19"/>
    <cellStyle name="Normal" xfId="0" builtinId="0"/>
    <cellStyle name="Normal - Style1" xfId="20"/>
    <cellStyle name="Normal_Curves" xfId="21"/>
    <cellStyle name="Percent" xfId="22" builtinId="5"/>
    <cellStyle name="Percent [2]" xfId="23"/>
    <cellStyle name="Total" xfId="24" builtinId="25" customBuiltin="1"/>
    <cellStyle name="Tusental (0)_laroux" xfId="25"/>
    <cellStyle name="Tusental_laroux" xfId="26"/>
    <cellStyle name="Unprot" xfId="27"/>
    <cellStyle name="Unprot$" xfId="28"/>
    <cellStyle name="Unprotect" xfId="29"/>
    <cellStyle name="Valuta (0)_laroux" xfId="30"/>
    <cellStyle name="Valuta_laroux" xfId="3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urveload_FP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Swap Model"/>
      <sheetName val="Curves"/>
    </sheetNames>
    <definedNames>
      <definedName name="Curves" refersTo="='Curves'!$C$8:$N$8"/>
      <definedName name="Table" refersTo="='Curves'!$C$8:$N$370"/>
    </definedNames>
    <sheetDataSet>
      <sheetData sheetId="0">
        <row r="8">
          <cell r="D8">
            <v>5400000</v>
          </cell>
          <cell r="E8">
            <v>84930000</v>
          </cell>
          <cell r="F8">
            <v>58960791.750146098</v>
          </cell>
          <cell r="G8">
            <v>4.3566965011252252</v>
          </cell>
          <cell r="H8">
            <v>4.3566965011252252</v>
          </cell>
          <cell r="I8">
            <v>4.3566965011252252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  <cell r="N8" t="e">
            <v>#N/A</v>
          </cell>
        </row>
        <row r="10">
          <cell r="D10">
            <v>15000</v>
          </cell>
          <cell r="E10">
            <v>465000</v>
          </cell>
          <cell r="F10">
            <v>1020144.0246009879</v>
          </cell>
          <cell r="G10">
            <v>3</v>
          </cell>
          <cell r="H10">
            <v>3</v>
          </cell>
          <cell r="I10">
            <v>3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  <cell r="N10" t="e">
            <v>#N/A</v>
          </cell>
        </row>
        <row r="11">
          <cell r="D11">
            <v>15000</v>
          </cell>
          <cell r="E11">
            <v>465000</v>
          </cell>
          <cell r="F11">
            <v>906906.73475933901</v>
          </cell>
          <cell r="G11">
            <v>3</v>
          </cell>
          <cell r="H11">
            <v>3</v>
          </cell>
          <cell r="I11">
            <v>3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</row>
        <row r="12">
          <cell r="D12">
            <v>15000</v>
          </cell>
          <cell r="E12">
            <v>450000</v>
          </cell>
          <cell r="F12">
            <v>780231.22135847632</v>
          </cell>
          <cell r="G12">
            <v>3</v>
          </cell>
          <cell r="H12">
            <v>3</v>
          </cell>
          <cell r="I12">
            <v>3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  <cell r="N12" t="e">
            <v>#N/A</v>
          </cell>
        </row>
        <row r="13">
          <cell r="D13">
            <v>15000</v>
          </cell>
          <cell r="E13">
            <v>465000</v>
          </cell>
          <cell r="F13">
            <v>719470.93038100319</v>
          </cell>
          <cell r="G13">
            <v>3</v>
          </cell>
          <cell r="H13">
            <v>3</v>
          </cell>
          <cell r="I13">
            <v>3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  <cell r="N13" t="e">
            <v>#N/A</v>
          </cell>
        </row>
        <row r="14">
          <cell r="D14">
            <v>15000</v>
          </cell>
          <cell r="E14">
            <v>450000</v>
          </cell>
          <cell r="F14">
            <v>618976.19813359599</v>
          </cell>
          <cell r="G14">
            <v>3</v>
          </cell>
          <cell r="H14">
            <v>3</v>
          </cell>
          <cell r="I14">
            <v>3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  <cell r="N14" t="e">
            <v>#N/A</v>
          </cell>
        </row>
        <row r="15">
          <cell r="D15">
            <v>15000</v>
          </cell>
          <cell r="E15">
            <v>465000</v>
          </cell>
          <cell r="F15">
            <v>570773.5975746935</v>
          </cell>
          <cell r="G15">
            <v>3</v>
          </cell>
          <cell r="H15">
            <v>3</v>
          </cell>
          <cell r="I15">
            <v>3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  <cell r="N15" t="e">
            <v>#N/A</v>
          </cell>
        </row>
        <row r="16">
          <cell r="D16">
            <v>15000</v>
          </cell>
          <cell r="E16">
            <v>465000</v>
          </cell>
          <cell r="F16">
            <v>507416.99914947967</v>
          </cell>
          <cell r="G16">
            <v>3</v>
          </cell>
          <cell r="H16">
            <v>3</v>
          </cell>
          <cell r="I16">
            <v>3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  <cell r="N16" t="e">
            <v>#N/A</v>
          </cell>
        </row>
        <row r="17">
          <cell r="D17">
            <v>15000</v>
          </cell>
          <cell r="E17">
            <v>420000</v>
          </cell>
          <cell r="F17">
            <v>419441.30427006801</v>
          </cell>
          <cell r="G17">
            <v>7.1150000000000002</v>
          </cell>
          <cell r="H17">
            <v>7.1150000000000002</v>
          </cell>
          <cell r="I17">
            <v>7.1150000000000002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  <cell r="N17" t="e">
            <v>#N/A</v>
          </cell>
        </row>
        <row r="18">
          <cell r="D18">
            <v>15000</v>
          </cell>
          <cell r="E18">
            <v>465000</v>
          </cell>
          <cell r="F18">
            <v>462340.56413732155</v>
          </cell>
          <cell r="G18">
            <v>6.6920000000000002</v>
          </cell>
          <cell r="H18">
            <v>6.6920000000000002</v>
          </cell>
          <cell r="I18">
            <v>6.6920000000000002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  <cell r="N18" t="e">
            <v>#N/A</v>
          </cell>
        </row>
        <row r="19">
          <cell r="D19">
            <v>15000</v>
          </cell>
          <cell r="E19">
            <v>450000</v>
          </cell>
          <cell r="F19">
            <v>445295.62236143072</v>
          </cell>
          <cell r="G19">
            <v>5.835</v>
          </cell>
          <cell r="H19">
            <v>5.835</v>
          </cell>
          <cell r="I19">
            <v>5.835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  <cell r="N19" t="e">
            <v>#N/A</v>
          </cell>
        </row>
        <row r="20">
          <cell r="D20">
            <v>15000</v>
          </cell>
          <cell r="E20">
            <v>465000</v>
          </cell>
          <cell r="F20">
            <v>458075.04065986222</v>
          </cell>
          <cell r="G20">
            <v>5.5149999999999997</v>
          </cell>
          <cell r="H20">
            <v>5.5149999999999997</v>
          </cell>
          <cell r="I20">
            <v>5.5149999999999997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  <cell r="N20" t="e">
            <v>#N/A</v>
          </cell>
        </row>
        <row r="21">
          <cell r="D21">
            <v>15000</v>
          </cell>
          <cell r="E21">
            <v>450000</v>
          </cell>
          <cell r="F21">
            <v>441291.61786707828</v>
          </cell>
          <cell r="G21">
            <v>5.4950000000000001</v>
          </cell>
          <cell r="H21">
            <v>5.4950000000000001</v>
          </cell>
          <cell r="I21">
            <v>5.4950000000000001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  <cell r="N21" t="e">
            <v>#N/A</v>
          </cell>
        </row>
        <row r="22">
          <cell r="D22">
            <v>15000</v>
          </cell>
          <cell r="E22">
            <v>465000</v>
          </cell>
          <cell r="F22">
            <v>454042.51490532234</v>
          </cell>
          <cell r="G22">
            <v>5.51</v>
          </cell>
          <cell r="H22">
            <v>5.51</v>
          </cell>
          <cell r="I22">
            <v>5.51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  <cell r="N22" t="e">
            <v>#N/A</v>
          </cell>
        </row>
        <row r="23">
          <cell r="D23">
            <v>15000</v>
          </cell>
          <cell r="E23">
            <v>465000</v>
          </cell>
          <cell r="F23">
            <v>452042.16885996674</v>
          </cell>
          <cell r="G23">
            <v>5.51</v>
          </cell>
          <cell r="H23">
            <v>5.51</v>
          </cell>
          <cell r="I23">
            <v>5.51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  <cell r="N23" t="e">
            <v>#N/A</v>
          </cell>
        </row>
        <row r="24">
          <cell r="D24">
            <v>15000</v>
          </cell>
          <cell r="E24">
            <v>450000</v>
          </cell>
          <cell r="F24">
            <v>435570.53977027099</v>
          </cell>
          <cell r="G24">
            <v>5.4749999999999996</v>
          </cell>
          <cell r="H24">
            <v>5.4749999999999996</v>
          </cell>
          <cell r="I24">
            <v>5.4749999999999996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  <cell r="N24" t="e">
            <v>#N/A</v>
          </cell>
        </row>
        <row r="25">
          <cell r="D25">
            <v>15000</v>
          </cell>
          <cell r="E25">
            <v>465000</v>
          </cell>
          <cell r="F25">
            <v>448216.38667800807</v>
          </cell>
          <cell r="G25">
            <v>5.4649999999999999</v>
          </cell>
          <cell r="H25">
            <v>5.4649999999999999</v>
          </cell>
          <cell r="I25">
            <v>5.4649999999999999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  <cell r="N25" t="e">
            <v>#N/A</v>
          </cell>
        </row>
        <row r="26">
          <cell r="D26">
            <v>15000</v>
          </cell>
          <cell r="E26">
            <v>450000</v>
          </cell>
          <cell r="F26">
            <v>431872.42015853699</v>
          </cell>
          <cell r="G26">
            <v>5.5449999999999999</v>
          </cell>
          <cell r="H26">
            <v>5.5449999999999999</v>
          </cell>
          <cell r="I26">
            <v>5.5449999999999999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  <cell r="N26" t="e">
            <v>#N/A</v>
          </cell>
        </row>
        <row r="27">
          <cell r="D27">
            <v>15000</v>
          </cell>
          <cell r="E27">
            <v>465000</v>
          </cell>
          <cell r="F27">
            <v>444409.75827405328</v>
          </cell>
          <cell r="G27">
            <v>5.67</v>
          </cell>
          <cell r="H27">
            <v>5.67</v>
          </cell>
          <cell r="I27">
            <v>5.67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  <cell r="N27" t="e">
            <v>#N/A</v>
          </cell>
        </row>
        <row r="28">
          <cell r="D28">
            <v>15000</v>
          </cell>
          <cell r="E28">
            <v>465000</v>
          </cell>
          <cell r="F28">
            <v>442472.54780088895</v>
          </cell>
          <cell r="G28">
            <v>5.6950000000000003</v>
          </cell>
          <cell r="H28">
            <v>5.6950000000000003</v>
          </cell>
          <cell r="I28">
            <v>5.6950000000000003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  <cell r="N28" t="e">
            <v>#N/A</v>
          </cell>
        </row>
        <row r="29">
          <cell r="D29">
            <v>15000</v>
          </cell>
          <cell r="E29">
            <v>420000</v>
          </cell>
          <cell r="F29">
            <v>397860.70084599755</v>
          </cell>
          <cell r="G29">
            <v>5.4649999999999999</v>
          </cell>
          <cell r="H29">
            <v>5.4649999999999999</v>
          </cell>
          <cell r="I29">
            <v>5.4649999999999999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  <cell r="N29" t="e">
            <v>#N/A</v>
          </cell>
        </row>
        <row r="30">
          <cell r="D30">
            <v>15000</v>
          </cell>
          <cell r="E30">
            <v>465000</v>
          </cell>
          <cell r="F30">
            <v>438704.8250800299</v>
          </cell>
          <cell r="G30">
            <v>5.165</v>
          </cell>
          <cell r="H30">
            <v>5.165</v>
          </cell>
          <cell r="I30">
            <v>5.165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  <cell r="N30" t="e">
            <v>#N/A</v>
          </cell>
        </row>
        <row r="31">
          <cell r="D31">
            <v>15000</v>
          </cell>
          <cell r="E31">
            <v>450000</v>
          </cell>
          <cell r="F31">
            <v>422640.5936536885</v>
          </cell>
          <cell r="G31">
            <v>4.4649999999999999</v>
          </cell>
          <cell r="H31">
            <v>4.4649999999999999</v>
          </cell>
          <cell r="I31">
            <v>4.4649999999999999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  <cell r="N31" t="e">
            <v>#N/A</v>
          </cell>
        </row>
        <row r="32">
          <cell r="D32">
            <v>15000</v>
          </cell>
          <cell r="E32">
            <v>465000</v>
          </cell>
          <cell r="F32">
            <v>434810.57898810145</v>
          </cell>
          <cell r="G32">
            <v>4.34</v>
          </cell>
          <cell r="H32">
            <v>4.34</v>
          </cell>
          <cell r="I32">
            <v>4.34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  <cell r="N32" t="e">
            <v>#N/A</v>
          </cell>
        </row>
        <row r="33">
          <cell r="D33">
            <v>15000</v>
          </cell>
          <cell r="E33">
            <v>450000</v>
          </cell>
          <cell r="F33">
            <v>418872.3569934261</v>
          </cell>
          <cell r="G33">
            <v>4.34</v>
          </cell>
          <cell r="H33">
            <v>4.34</v>
          </cell>
          <cell r="I33">
            <v>4.34</v>
          </cell>
          <cell r="J33" t="e">
            <v>#N/A</v>
          </cell>
          <cell r="K33" t="e">
            <v>#N/A</v>
          </cell>
          <cell r="L33" t="e">
            <v>#N/A</v>
          </cell>
          <cell r="M33" t="e">
            <v>#N/A</v>
          </cell>
          <cell r="N33" t="e">
            <v>#N/A</v>
          </cell>
        </row>
        <row r="34">
          <cell r="D34">
            <v>15000</v>
          </cell>
          <cell r="E34">
            <v>465000</v>
          </cell>
          <cell r="F34">
            <v>430910.33001641597</v>
          </cell>
          <cell r="G34">
            <v>4.3449999999999998</v>
          </cell>
          <cell r="H34">
            <v>4.3449999999999998</v>
          </cell>
          <cell r="I34">
            <v>4.3449999999999998</v>
          </cell>
          <cell r="J34" t="e">
            <v>#N/A</v>
          </cell>
          <cell r="K34" t="e">
            <v>#N/A</v>
          </cell>
          <cell r="L34" t="e">
            <v>#N/A</v>
          </cell>
          <cell r="M34" t="e">
            <v>#N/A</v>
          </cell>
          <cell r="N34" t="e">
            <v>#N/A</v>
          </cell>
        </row>
        <row r="35">
          <cell r="D35">
            <v>15000</v>
          </cell>
          <cell r="E35">
            <v>465000</v>
          </cell>
          <cell r="F35">
            <v>428894.16711530142</v>
          </cell>
          <cell r="G35">
            <v>4.3449999999999998</v>
          </cell>
          <cell r="H35">
            <v>4.3449999999999998</v>
          </cell>
          <cell r="I35">
            <v>4.3449999999999998</v>
          </cell>
          <cell r="J35" t="e">
            <v>#N/A</v>
          </cell>
          <cell r="K35" t="e">
            <v>#N/A</v>
          </cell>
          <cell r="L35" t="e">
            <v>#N/A</v>
          </cell>
          <cell r="M35" t="e">
            <v>#N/A</v>
          </cell>
          <cell r="N35" t="e">
            <v>#N/A</v>
          </cell>
        </row>
        <row r="36">
          <cell r="D36">
            <v>15000</v>
          </cell>
          <cell r="E36">
            <v>450000</v>
          </cell>
          <cell r="F36">
            <v>413108.70083961799</v>
          </cell>
          <cell r="G36">
            <v>4.3449999999999998</v>
          </cell>
          <cell r="H36">
            <v>4.3449999999999998</v>
          </cell>
          <cell r="I36">
            <v>4.3449999999999998</v>
          </cell>
          <cell r="J36" t="e">
            <v>#N/A</v>
          </cell>
          <cell r="K36" t="e">
            <v>#N/A</v>
          </cell>
          <cell r="L36" t="e">
            <v>#N/A</v>
          </cell>
          <cell r="M36" t="e">
            <v>#N/A</v>
          </cell>
          <cell r="N36" t="e">
            <v>#N/A</v>
          </cell>
        </row>
        <row r="37">
          <cell r="D37">
            <v>15000</v>
          </cell>
          <cell r="E37">
            <v>465000</v>
          </cell>
          <cell r="F37">
            <v>424921.45505070238</v>
          </cell>
          <cell r="G37">
            <v>4.3849999999999998</v>
          </cell>
          <cell r="H37">
            <v>4.3849999999999998</v>
          </cell>
          <cell r="I37">
            <v>4.3849999999999998</v>
          </cell>
          <cell r="J37" t="e">
            <v>#N/A</v>
          </cell>
          <cell r="K37" t="e">
            <v>#N/A</v>
          </cell>
          <cell r="L37" t="e">
            <v>#N/A</v>
          </cell>
          <cell r="M37" t="e">
            <v>#N/A</v>
          </cell>
          <cell r="N37" t="e">
            <v>#N/A</v>
          </cell>
        </row>
        <row r="38">
          <cell r="D38">
            <v>15000</v>
          </cell>
          <cell r="E38">
            <v>450000</v>
          </cell>
          <cell r="F38">
            <v>409244.9771822046</v>
          </cell>
          <cell r="G38">
            <v>4.4980000000000002</v>
          </cell>
          <cell r="H38">
            <v>4.4980000000000002</v>
          </cell>
          <cell r="I38">
            <v>4.4980000000000002</v>
          </cell>
          <cell r="J38" t="e">
            <v>#N/A</v>
          </cell>
          <cell r="K38" t="e">
            <v>#N/A</v>
          </cell>
          <cell r="L38" t="e">
            <v>#N/A</v>
          </cell>
          <cell r="M38" t="e">
            <v>#N/A</v>
          </cell>
          <cell r="N38" t="e">
            <v>#N/A</v>
          </cell>
        </row>
        <row r="39">
          <cell r="D39">
            <v>15000</v>
          </cell>
          <cell r="E39">
            <v>465000</v>
          </cell>
          <cell r="F39">
            <v>420916.53358334274</v>
          </cell>
          <cell r="G39">
            <v>4.6110000000000007</v>
          </cell>
          <cell r="H39">
            <v>4.6110000000000007</v>
          </cell>
          <cell r="I39">
            <v>4.6110000000000007</v>
          </cell>
          <cell r="J39" t="e">
            <v>#N/A</v>
          </cell>
          <cell r="K39" t="e">
            <v>#N/A</v>
          </cell>
          <cell r="L39" t="e">
            <v>#N/A</v>
          </cell>
          <cell r="M39" t="e">
            <v>#N/A</v>
          </cell>
          <cell r="N39" t="e">
            <v>#N/A</v>
          </cell>
        </row>
        <row r="40">
          <cell r="D40">
            <v>15000</v>
          </cell>
          <cell r="E40">
            <v>465000</v>
          </cell>
          <cell r="F40">
            <v>418868.45464628522</v>
          </cell>
          <cell r="G40">
            <v>4.6500000000000004</v>
          </cell>
          <cell r="H40">
            <v>4.6500000000000004</v>
          </cell>
          <cell r="I40">
            <v>4.6500000000000004</v>
          </cell>
          <cell r="J40" t="e">
            <v>#N/A</v>
          </cell>
          <cell r="K40" t="e">
            <v>#N/A</v>
          </cell>
          <cell r="L40" t="e">
            <v>#N/A</v>
          </cell>
          <cell r="M40" t="e">
            <v>#N/A</v>
          </cell>
          <cell r="N40" t="e">
            <v>#N/A</v>
          </cell>
        </row>
        <row r="41">
          <cell r="D41">
            <v>15000</v>
          </cell>
          <cell r="E41">
            <v>420000</v>
          </cell>
          <cell r="F41">
            <v>376468.08853476151</v>
          </cell>
          <cell r="G41">
            <v>4.4860000000000007</v>
          </cell>
          <cell r="H41">
            <v>4.4860000000000007</v>
          </cell>
          <cell r="I41">
            <v>4.4860000000000007</v>
          </cell>
          <cell r="J41" t="e">
            <v>#N/A</v>
          </cell>
          <cell r="K41" t="e">
            <v>#N/A</v>
          </cell>
          <cell r="L41" t="e">
            <v>#N/A</v>
          </cell>
          <cell r="M41" t="e">
            <v>#N/A</v>
          </cell>
          <cell r="N41" t="e">
            <v>#N/A</v>
          </cell>
        </row>
        <row r="42">
          <cell r="D42">
            <v>15000</v>
          </cell>
          <cell r="E42">
            <v>465000</v>
          </cell>
          <cell r="F42">
            <v>414937.22584547213</v>
          </cell>
          <cell r="G42">
            <v>4.2460000000000004</v>
          </cell>
          <cell r="H42">
            <v>4.2460000000000004</v>
          </cell>
          <cell r="I42">
            <v>4.2460000000000004</v>
          </cell>
          <cell r="J42" t="e">
            <v>#N/A</v>
          </cell>
          <cell r="K42" t="e">
            <v>#N/A</v>
          </cell>
          <cell r="L42" t="e">
            <v>#N/A</v>
          </cell>
          <cell r="M42" t="e">
            <v>#N/A</v>
          </cell>
          <cell r="N42" t="e">
            <v>#N/A</v>
          </cell>
        </row>
        <row r="43">
          <cell r="D43">
            <v>15000</v>
          </cell>
          <cell r="E43">
            <v>450000</v>
          </cell>
          <cell r="F43">
            <v>399560.69489604572</v>
          </cell>
          <cell r="G43">
            <v>3.9910000000000001</v>
          </cell>
          <cell r="H43">
            <v>3.9910000000000001</v>
          </cell>
          <cell r="I43">
            <v>3.9910000000000001</v>
          </cell>
          <cell r="J43" t="e">
            <v>#N/A</v>
          </cell>
          <cell r="K43" t="e">
            <v>#N/A</v>
          </cell>
          <cell r="L43" t="e">
            <v>#N/A</v>
          </cell>
          <cell r="M43" t="e">
            <v>#N/A</v>
          </cell>
          <cell r="N43" t="e">
            <v>#N/A</v>
          </cell>
        </row>
        <row r="44">
          <cell r="D44">
            <v>15000</v>
          </cell>
          <cell r="E44">
            <v>465000</v>
          </cell>
          <cell r="F44">
            <v>410902.20104317466</v>
          </cell>
          <cell r="G44">
            <v>3.9420000000000002</v>
          </cell>
          <cell r="H44">
            <v>3.9420000000000002</v>
          </cell>
          <cell r="I44">
            <v>3.9420000000000002</v>
          </cell>
          <cell r="J44" t="e">
            <v>#N/A</v>
          </cell>
          <cell r="K44" t="e">
            <v>#N/A</v>
          </cell>
          <cell r="L44" t="e">
            <v>#N/A</v>
          </cell>
          <cell r="M44" t="e">
            <v>#N/A</v>
          </cell>
          <cell r="N44" t="e">
            <v>#N/A</v>
          </cell>
        </row>
        <row r="45">
          <cell r="D45">
            <v>15000</v>
          </cell>
          <cell r="E45">
            <v>450000</v>
          </cell>
          <cell r="F45">
            <v>395669.92928885965</v>
          </cell>
          <cell r="G45">
            <v>3.9569999999999999</v>
          </cell>
          <cell r="H45">
            <v>3.9569999999999999</v>
          </cell>
          <cell r="I45">
            <v>3.9569999999999999</v>
          </cell>
          <cell r="J45" t="e">
            <v>#N/A</v>
          </cell>
          <cell r="K45" t="e">
            <v>#N/A</v>
          </cell>
          <cell r="L45" t="e">
            <v>#N/A</v>
          </cell>
          <cell r="M45" t="e">
            <v>#N/A</v>
          </cell>
          <cell r="N45" t="e">
            <v>#N/A</v>
          </cell>
        </row>
        <row r="46">
          <cell r="D46">
            <v>15000</v>
          </cell>
          <cell r="E46">
            <v>465000</v>
          </cell>
          <cell r="F46">
            <v>406885.37115671084</v>
          </cell>
          <cell r="G46">
            <v>3.972</v>
          </cell>
          <cell r="H46">
            <v>3.972</v>
          </cell>
          <cell r="I46">
            <v>3.972</v>
          </cell>
          <cell r="J46" t="e">
            <v>#N/A</v>
          </cell>
          <cell r="K46" t="e">
            <v>#N/A</v>
          </cell>
          <cell r="L46" t="e">
            <v>#N/A</v>
          </cell>
          <cell r="M46" t="e">
            <v>#N/A</v>
          </cell>
          <cell r="N46" t="e">
            <v>#N/A</v>
          </cell>
        </row>
        <row r="47">
          <cell r="D47">
            <v>15000</v>
          </cell>
          <cell r="E47">
            <v>465000</v>
          </cell>
          <cell r="F47">
            <v>404852.0287922335</v>
          </cell>
          <cell r="G47">
            <v>3.972</v>
          </cell>
          <cell r="H47">
            <v>3.972</v>
          </cell>
          <cell r="I47">
            <v>3.972</v>
          </cell>
          <cell r="J47" t="e">
            <v>#N/A</v>
          </cell>
          <cell r="K47" t="e">
            <v>#N/A</v>
          </cell>
          <cell r="L47" t="e">
            <v>#N/A</v>
          </cell>
          <cell r="M47" t="e">
            <v>#N/A</v>
          </cell>
          <cell r="N47" t="e">
            <v>#N/A</v>
          </cell>
        </row>
        <row r="48">
          <cell r="D48">
            <v>15000</v>
          </cell>
          <cell r="E48">
            <v>450000</v>
          </cell>
          <cell r="F48">
            <v>389825.19507440034</v>
          </cell>
          <cell r="G48">
            <v>4.0019999999999998</v>
          </cell>
          <cell r="H48">
            <v>4.0019999999999998</v>
          </cell>
          <cell r="I48">
            <v>4.0019999999999998</v>
          </cell>
          <cell r="J48" t="e">
            <v>#N/A</v>
          </cell>
          <cell r="K48" t="e">
            <v>#N/A</v>
          </cell>
          <cell r="L48" t="e">
            <v>#N/A</v>
          </cell>
          <cell r="M48" t="e">
            <v>#N/A</v>
          </cell>
          <cell r="N48" t="e">
            <v>#N/A</v>
          </cell>
        </row>
        <row r="49">
          <cell r="D49">
            <v>15000</v>
          </cell>
          <cell r="E49">
            <v>465000</v>
          </cell>
          <cell r="F49">
            <v>400857.1015431477</v>
          </cell>
          <cell r="G49">
            <v>4.0410000000000004</v>
          </cell>
          <cell r="H49">
            <v>4.0410000000000004</v>
          </cell>
          <cell r="I49">
            <v>4.0410000000000004</v>
          </cell>
          <cell r="J49" t="e">
            <v>#N/A</v>
          </cell>
          <cell r="K49" t="e">
            <v>#N/A</v>
          </cell>
          <cell r="L49" t="e">
            <v>#N/A</v>
          </cell>
          <cell r="M49" t="e">
            <v>#N/A</v>
          </cell>
          <cell r="N49" t="e">
            <v>#N/A</v>
          </cell>
        </row>
        <row r="50">
          <cell r="D50">
            <v>15000</v>
          </cell>
          <cell r="E50">
            <v>450000</v>
          </cell>
          <cell r="F50">
            <v>385970.09145123005</v>
          </cell>
          <cell r="G50">
            <v>4.1760000000000002</v>
          </cell>
          <cell r="H50">
            <v>4.1760000000000002</v>
          </cell>
          <cell r="I50">
            <v>4.1760000000000002</v>
          </cell>
          <cell r="J50" t="e">
            <v>#N/A</v>
          </cell>
          <cell r="K50" t="e">
            <v>#N/A</v>
          </cell>
          <cell r="L50" t="e">
            <v>#N/A</v>
          </cell>
          <cell r="M50" t="e">
            <v>#N/A</v>
          </cell>
          <cell r="N50" t="e">
            <v>#N/A</v>
          </cell>
        </row>
        <row r="51">
          <cell r="D51">
            <v>15000</v>
          </cell>
          <cell r="E51">
            <v>465000</v>
          </cell>
          <cell r="F51">
            <v>396880.99726065702</v>
          </cell>
          <cell r="G51">
            <v>4.3010000000000002</v>
          </cell>
          <cell r="H51">
            <v>4.3010000000000002</v>
          </cell>
          <cell r="I51">
            <v>4.3010000000000002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</row>
        <row r="52">
          <cell r="D52">
            <v>15000</v>
          </cell>
          <cell r="E52">
            <v>465000</v>
          </cell>
          <cell r="F52">
            <v>394857.29981347208</v>
          </cell>
          <cell r="G52">
            <v>4.34</v>
          </cell>
          <cell r="H52">
            <v>4.34</v>
          </cell>
          <cell r="I52">
            <v>4.34</v>
          </cell>
          <cell r="J52" t="e">
            <v>#N/A</v>
          </cell>
          <cell r="K52" t="e">
            <v>#N/A</v>
          </cell>
          <cell r="L52" t="e">
            <v>#N/A</v>
          </cell>
          <cell r="M52" t="e">
            <v>#N/A</v>
          </cell>
          <cell r="N52" t="e">
            <v>#N/A</v>
          </cell>
        </row>
        <row r="53">
          <cell r="D53">
            <v>15000</v>
          </cell>
          <cell r="E53">
            <v>435000</v>
          </cell>
          <cell r="F53">
            <v>367485.381037143</v>
          </cell>
          <cell r="G53">
            <v>4.226</v>
          </cell>
          <cell r="H53">
            <v>4.226</v>
          </cell>
          <cell r="I53">
            <v>4.226</v>
          </cell>
          <cell r="J53" t="e">
            <v>#N/A</v>
          </cell>
          <cell r="K53" t="e">
            <v>#N/A</v>
          </cell>
          <cell r="L53" t="e">
            <v>#N/A</v>
          </cell>
          <cell r="M53" t="e">
            <v>#N/A</v>
          </cell>
          <cell r="N53" t="e">
            <v>#N/A</v>
          </cell>
        </row>
        <row r="54">
          <cell r="D54">
            <v>15000</v>
          </cell>
          <cell r="E54">
            <v>465000</v>
          </cell>
          <cell r="F54">
            <v>390933.0116853473</v>
          </cell>
          <cell r="G54">
            <v>4.1059999999999999</v>
          </cell>
          <cell r="H54">
            <v>4.1059999999999999</v>
          </cell>
          <cell r="I54">
            <v>4.1059999999999999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</row>
        <row r="55">
          <cell r="D55">
            <v>15000</v>
          </cell>
          <cell r="E55">
            <v>450000</v>
          </cell>
          <cell r="F55">
            <v>376376.74963701109</v>
          </cell>
          <cell r="G55">
            <v>3.9910000000000001</v>
          </cell>
          <cell r="H55">
            <v>3.9910000000000001</v>
          </cell>
          <cell r="I55">
            <v>3.9910000000000001</v>
          </cell>
          <cell r="J55" t="e">
            <v>#N/A</v>
          </cell>
          <cell r="K55" t="e">
            <v>#N/A</v>
          </cell>
          <cell r="L55" t="e">
            <v>#N/A</v>
          </cell>
          <cell r="M55" t="e">
            <v>#N/A</v>
          </cell>
          <cell r="N55" t="e">
            <v>#N/A</v>
          </cell>
        </row>
        <row r="56">
          <cell r="D56">
            <v>15000</v>
          </cell>
          <cell r="E56">
            <v>465000</v>
          </cell>
          <cell r="F56">
            <v>386995.22019578476</v>
          </cell>
          <cell r="G56">
            <v>3.9470000000000001</v>
          </cell>
          <cell r="H56">
            <v>3.9470000000000001</v>
          </cell>
          <cell r="I56">
            <v>3.9470000000000001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 t="e">
            <v>#N/A</v>
          </cell>
        </row>
        <row r="57">
          <cell r="D57">
            <v>15000</v>
          </cell>
          <cell r="E57">
            <v>450000</v>
          </cell>
          <cell r="F57">
            <v>372586.72175127146</v>
          </cell>
          <cell r="G57">
            <v>3.9620000000000002</v>
          </cell>
          <cell r="H57">
            <v>3.9620000000000002</v>
          </cell>
          <cell r="I57">
            <v>3.9620000000000002</v>
          </cell>
          <cell r="J57" t="e">
            <v>#N/A</v>
          </cell>
          <cell r="K57" t="e">
            <v>#N/A</v>
          </cell>
          <cell r="L57" t="e">
            <v>#N/A</v>
          </cell>
          <cell r="M57" t="e">
            <v>#N/A</v>
          </cell>
          <cell r="N57" t="e">
            <v>#N/A</v>
          </cell>
        </row>
        <row r="58">
          <cell r="D58">
            <v>15000</v>
          </cell>
          <cell r="E58">
            <v>465000</v>
          </cell>
          <cell r="F58">
            <v>383087.48415321193</v>
          </cell>
          <cell r="G58">
            <v>3.9769999999999999</v>
          </cell>
          <cell r="H58">
            <v>3.9769999999999999</v>
          </cell>
          <cell r="I58">
            <v>3.9769999999999999</v>
          </cell>
          <cell r="J58" t="e">
            <v>#N/A</v>
          </cell>
          <cell r="K58" t="e">
            <v>#N/A</v>
          </cell>
          <cell r="L58" t="e">
            <v>#N/A</v>
          </cell>
          <cell r="M58" t="e">
            <v>#N/A</v>
          </cell>
          <cell r="N58" t="e">
            <v>#N/A</v>
          </cell>
        </row>
        <row r="59">
          <cell r="D59">
            <v>15000</v>
          </cell>
          <cell r="E59">
            <v>465000</v>
          </cell>
          <cell r="F59">
            <v>381111.39121040341</v>
          </cell>
          <cell r="G59">
            <v>3.992</v>
          </cell>
          <cell r="H59">
            <v>3.992</v>
          </cell>
          <cell r="I59">
            <v>3.992</v>
          </cell>
          <cell r="J59" t="e">
            <v>#N/A</v>
          </cell>
          <cell r="K59" t="e">
            <v>#N/A</v>
          </cell>
          <cell r="L59" t="e">
            <v>#N/A</v>
          </cell>
          <cell r="M59" t="e">
            <v>#N/A</v>
          </cell>
          <cell r="N59" t="e">
            <v>#N/A</v>
          </cell>
        </row>
        <row r="60">
          <cell r="D60">
            <v>15000</v>
          </cell>
          <cell r="E60">
            <v>450000</v>
          </cell>
          <cell r="F60">
            <v>366908.24738175544</v>
          </cell>
          <cell r="G60">
            <v>4.0069999999999997</v>
          </cell>
          <cell r="H60">
            <v>4.0069999999999997</v>
          </cell>
          <cell r="I60">
            <v>4.0069999999999997</v>
          </cell>
          <cell r="J60" t="e">
            <v>#N/A</v>
          </cell>
          <cell r="K60" t="e">
            <v>#N/A</v>
          </cell>
          <cell r="L60" t="e">
            <v>#N/A</v>
          </cell>
          <cell r="M60" t="e">
            <v>#N/A</v>
          </cell>
          <cell r="N60" t="e">
            <v>#N/A</v>
          </cell>
        </row>
        <row r="61">
          <cell r="D61">
            <v>15000</v>
          </cell>
          <cell r="E61">
            <v>465000</v>
          </cell>
          <cell r="F61">
            <v>377235.12680154626</v>
          </cell>
          <cell r="G61">
            <v>4.0609999999999999</v>
          </cell>
          <cell r="H61">
            <v>4.0609999999999999</v>
          </cell>
          <cell r="I61">
            <v>4.0609999999999999</v>
          </cell>
          <cell r="J61" t="e">
            <v>#N/A</v>
          </cell>
          <cell r="K61" t="e">
            <v>#N/A</v>
          </cell>
          <cell r="L61" t="e">
            <v>#N/A</v>
          </cell>
          <cell r="M61" t="e">
            <v>#N/A</v>
          </cell>
          <cell r="N61" t="e">
            <v>#N/A</v>
          </cell>
        </row>
        <row r="62">
          <cell r="D62">
            <v>15000</v>
          </cell>
          <cell r="E62">
            <v>450000</v>
          </cell>
          <cell r="F62">
            <v>363168.69357961236</v>
          </cell>
          <cell r="G62">
            <v>4.1960000000000006</v>
          </cell>
          <cell r="H62">
            <v>4.1960000000000006</v>
          </cell>
          <cell r="I62">
            <v>4.1960000000000006</v>
          </cell>
          <cell r="J62" t="e">
            <v>#N/A</v>
          </cell>
          <cell r="K62" t="e">
            <v>#N/A</v>
          </cell>
          <cell r="L62" t="e">
            <v>#N/A</v>
          </cell>
          <cell r="M62" t="e">
            <v>#N/A</v>
          </cell>
          <cell r="N62" t="e">
            <v>#N/A</v>
          </cell>
        </row>
        <row r="63">
          <cell r="D63">
            <v>15000</v>
          </cell>
          <cell r="E63">
            <v>465000</v>
          </cell>
          <cell r="F63">
            <v>373380.16401233891</v>
          </cell>
          <cell r="G63">
            <v>4.3210000000000006</v>
          </cell>
          <cell r="H63">
            <v>4.3210000000000006</v>
          </cell>
          <cell r="I63">
            <v>4.3210000000000006</v>
          </cell>
          <cell r="J63" t="e">
            <v>#N/A</v>
          </cell>
          <cell r="K63" t="e">
            <v>#N/A</v>
          </cell>
          <cell r="L63" t="e">
            <v>#N/A</v>
          </cell>
          <cell r="M63" t="e">
            <v>#N/A</v>
          </cell>
          <cell r="N63" t="e">
            <v>#N/A</v>
          </cell>
        </row>
        <row r="64">
          <cell r="D64">
            <v>15000</v>
          </cell>
          <cell r="E64">
            <v>465000</v>
          </cell>
          <cell r="F64">
            <v>371420.25760149251</v>
          </cell>
          <cell r="G64">
            <v>4.3550000000000004</v>
          </cell>
          <cell r="H64">
            <v>4.3550000000000004</v>
          </cell>
          <cell r="I64">
            <v>4.3550000000000004</v>
          </cell>
          <cell r="J64" t="e">
            <v>#N/A</v>
          </cell>
          <cell r="K64" t="e">
            <v>#N/A</v>
          </cell>
          <cell r="L64" t="e">
            <v>#N/A</v>
          </cell>
          <cell r="M64" t="e">
            <v>#N/A</v>
          </cell>
          <cell r="N64" t="e">
            <v>#N/A</v>
          </cell>
        </row>
        <row r="65">
          <cell r="D65">
            <v>15000</v>
          </cell>
          <cell r="E65">
            <v>420000</v>
          </cell>
          <cell r="F65">
            <v>333704.59088369395</v>
          </cell>
          <cell r="G65">
            <v>4.2410000000000005</v>
          </cell>
          <cell r="H65">
            <v>4.2410000000000005</v>
          </cell>
          <cell r="I65">
            <v>4.2410000000000005</v>
          </cell>
          <cell r="J65" t="e">
            <v>#N/A</v>
          </cell>
          <cell r="K65" t="e">
            <v>#N/A</v>
          </cell>
          <cell r="L65" t="e">
            <v>#N/A</v>
          </cell>
          <cell r="M65" t="e">
            <v>#N/A</v>
          </cell>
          <cell r="N65" t="e">
            <v>#N/A</v>
          </cell>
        </row>
        <row r="66">
          <cell r="D66">
            <v>15000</v>
          </cell>
          <cell r="E66">
            <v>465000</v>
          </cell>
          <cell r="F66">
            <v>367689.7783556832</v>
          </cell>
          <cell r="G66">
            <v>4.1210000000000004</v>
          </cell>
          <cell r="H66">
            <v>4.1210000000000004</v>
          </cell>
          <cell r="I66">
            <v>4.1210000000000004</v>
          </cell>
          <cell r="J66" t="e">
            <v>#N/A</v>
          </cell>
          <cell r="K66" t="e">
            <v>#N/A</v>
          </cell>
          <cell r="L66" t="e">
            <v>#N/A</v>
          </cell>
          <cell r="M66" t="e">
            <v>#N/A</v>
          </cell>
          <cell r="N66" t="e">
            <v>#N/A</v>
          </cell>
        </row>
        <row r="67">
          <cell r="D67">
            <v>15000</v>
          </cell>
          <cell r="E67">
            <v>450000</v>
          </cell>
          <cell r="F67">
            <v>353972.68658498285</v>
          </cell>
          <cell r="G67">
            <v>4.0060000000000002</v>
          </cell>
          <cell r="H67">
            <v>4.0060000000000002</v>
          </cell>
          <cell r="I67">
            <v>4.0060000000000002</v>
          </cell>
          <cell r="J67" t="e">
            <v>#N/A</v>
          </cell>
          <cell r="K67" t="e">
            <v>#N/A</v>
          </cell>
          <cell r="L67" t="e">
            <v>#N/A</v>
          </cell>
          <cell r="M67" t="e">
            <v>#N/A</v>
          </cell>
          <cell r="N67" t="e">
            <v>#N/A</v>
          </cell>
        </row>
        <row r="68">
          <cell r="D68">
            <v>15000</v>
          </cell>
          <cell r="E68">
            <v>465000</v>
          </cell>
          <cell r="F68">
            <v>363950.03419742768</v>
          </cell>
          <cell r="G68">
            <v>3.9620000000000002</v>
          </cell>
          <cell r="H68">
            <v>3.9620000000000002</v>
          </cell>
          <cell r="I68">
            <v>3.9620000000000002</v>
          </cell>
          <cell r="J68" t="e">
            <v>#N/A</v>
          </cell>
          <cell r="K68" t="e">
            <v>#N/A</v>
          </cell>
          <cell r="L68" t="e">
            <v>#N/A</v>
          </cell>
          <cell r="M68" t="e">
            <v>#N/A</v>
          </cell>
          <cell r="N68" t="e">
            <v>#N/A</v>
          </cell>
        </row>
        <row r="69">
          <cell r="D69">
            <v>15000</v>
          </cell>
          <cell r="E69">
            <v>450000</v>
          </cell>
          <cell r="F69">
            <v>350393.22100645769</v>
          </cell>
          <cell r="G69">
            <v>3.9769999999999999</v>
          </cell>
          <cell r="H69">
            <v>3.9769999999999999</v>
          </cell>
          <cell r="I69">
            <v>3.9769999999999999</v>
          </cell>
          <cell r="J69" t="e">
            <v>#N/A</v>
          </cell>
          <cell r="K69" t="e">
            <v>#N/A</v>
          </cell>
          <cell r="L69" t="e">
            <v>#N/A</v>
          </cell>
          <cell r="M69" t="e">
            <v>#N/A</v>
          </cell>
          <cell r="N69" t="e">
            <v>#N/A</v>
          </cell>
        </row>
        <row r="70">
          <cell r="D70">
            <v>15000</v>
          </cell>
          <cell r="E70">
            <v>465000</v>
          </cell>
          <cell r="F70">
            <v>360261.77184536727</v>
          </cell>
          <cell r="G70">
            <v>3.992</v>
          </cell>
          <cell r="H70">
            <v>3.992</v>
          </cell>
          <cell r="I70">
            <v>3.992</v>
          </cell>
          <cell r="J70" t="e">
            <v>#N/A</v>
          </cell>
          <cell r="K70" t="e">
            <v>#N/A</v>
          </cell>
          <cell r="L70" t="e">
            <v>#N/A</v>
          </cell>
          <cell r="M70" t="e">
            <v>#N/A</v>
          </cell>
          <cell r="N70" t="e">
            <v>#N/A</v>
          </cell>
        </row>
        <row r="71">
          <cell r="D71">
            <v>15000</v>
          </cell>
          <cell r="E71">
            <v>465000</v>
          </cell>
          <cell r="F71">
            <v>358395.63064072031</v>
          </cell>
          <cell r="G71">
            <v>4.0069999999999997</v>
          </cell>
          <cell r="H71">
            <v>4.0069999999999997</v>
          </cell>
          <cell r="I71">
            <v>4.0069999999999997</v>
          </cell>
          <cell r="J71" t="e">
            <v>#N/A</v>
          </cell>
          <cell r="K71" t="e">
            <v>#N/A</v>
          </cell>
          <cell r="L71" t="e">
            <v>#N/A</v>
          </cell>
          <cell r="M71" t="e">
            <v>#N/A</v>
          </cell>
          <cell r="N71" t="e">
            <v>#N/A</v>
          </cell>
        </row>
        <row r="72">
          <cell r="D72">
            <v>15000</v>
          </cell>
          <cell r="E72">
            <v>450000</v>
          </cell>
          <cell r="F72">
            <v>345033.91856641392</v>
          </cell>
          <cell r="G72">
            <v>4.0220000000000002</v>
          </cell>
          <cell r="H72">
            <v>4.0220000000000002</v>
          </cell>
          <cell r="I72">
            <v>4.0220000000000002</v>
          </cell>
          <cell r="J72" t="e">
            <v>#N/A</v>
          </cell>
          <cell r="K72" t="e">
            <v>#N/A</v>
          </cell>
          <cell r="L72" t="e">
            <v>#N/A</v>
          </cell>
          <cell r="M72" t="e">
            <v>#N/A</v>
          </cell>
          <cell r="N72" t="e">
            <v>#N/A</v>
          </cell>
        </row>
        <row r="73">
          <cell r="D73">
            <v>15000</v>
          </cell>
          <cell r="E73">
            <v>465000</v>
          </cell>
          <cell r="F73">
            <v>354739.79338704312</v>
          </cell>
          <cell r="G73">
            <v>4.0760000000000005</v>
          </cell>
          <cell r="H73">
            <v>4.0760000000000005</v>
          </cell>
          <cell r="I73">
            <v>4.0760000000000005</v>
          </cell>
          <cell r="J73" t="e">
            <v>#N/A</v>
          </cell>
          <cell r="K73" t="e">
            <v>#N/A</v>
          </cell>
          <cell r="L73" t="e">
            <v>#N/A</v>
          </cell>
          <cell r="M73" t="e">
            <v>#N/A</v>
          </cell>
          <cell r="N73" t="e">
            <v>#N/A</v>
          </cell>
        </row>
        <row r="74">
          <cell r="D74">
            <v>15000</v>
          </cell>
          <cell r="E74">
            <v>450000</v>
          </cell>
          <cell r="F74">
            <v>341506.6383756281</v>
          </cell>
          <cell r="G74">
            <v>4.2110000000000003</v>
          </cell>
          <cell r="H74">
            <v>4.2110000000000003</v>
          </cell>
          <cell r="I74">
            <v>4.2110000000000003</v>
          </cell>
          <cell r="J74" t="e">
            <v>#N/A</v>
          </cell>
          <cell r="K74" t="e">
            <v>#N/A</v>
          </cell>
          <cell r="L74" t="e">
            <v>#N/A</v>
          </cell>
          <cell r="M74" t="e">
            <v>#N/A</v>
          </cell>
          <cell r="N74" t="e">
            <v>#N/A</v>
          </cell>
        </row>
        <row r="75">
          <cell r="D75">
            <v>15000</v>
          </cell>
          <cell r="E75">
            <v>465000</v>
          </cell>
          <cell r="F75">
            <v>351105.58968721126</v>
          </cell>
          <cell r="G75">
            <v>4.3360000000000003</v>
          </cell>
          <cell r="H75">
            <v>4.3360000000000003</v>
          </cell>
          <cell r="I75">
            <v>4.3360000000000003</v>
          </cell>
          <cell r="J75" t="e">
            <v>#N/A</v>
          </cell>
          <cell r="K75" t="e">
            <v>#N/A</v>
          </cell>
          <cell r="L75" t="e">
            <v>#N/A</v>
          </cell>
          <cell r="M75" t="e">
            <v>#N/A</v>
          </cell>
          <cell r="N75" t="e">
            <v>#N/A</v>
          </cell>
        </row>
        <row r="76">
          <cell r="D76">
            <v>15000</v>
          </cell>
          <cell r="E76">
            <v>465000</v>
          </cell>
          <cell r="F76">
            <v>349267.02288061229</v>
          </cell>
          <cell r="G76">
            <v>4.3849999999999998</v>
          </cell>
          <cell r="H76">
            <v>4.3849999999999998</v>
          </cell>
          <cell r="I76">
            <v>4.3849999999999998</v>
          </cell>
          <cell r="J76" t="e">
            <v>#N/A</v>
          </cell>
          <cell r="K76" t="e">
            <v>#N/A</v>
          </cell>
          <cell r="L76" t="e">
            <v>#N/A</v>
          </cell>
          <cell r="M76" t="e">
            <v>#N/A</v>
          </cell>
          <cell r="N76" t="e">
            <v>#N/A</v>
          </cell>
        </row>
        <row r="77">
          <cell r="D77">
            <v>15000</v>
          </cell>
          <cell r="E77">
            <v>420000</v>
          </cell>
          <cell r="F77">
            <v>313810.32562292402</v>
          </cell>
          <cell r="G77">
            <v>4.2709999999999999</v>
          </cell>
          <cell r="H77">
            <v>4.2709999999999999</v>
          </cell>
          <cell r="I77">
            <v>4.2709999999999999</v>
          </cell>
          <cell r="J77" t="e">
            <v>#N/A</v>
          </cell>
          <cell r="K77" t="e">
            <v>#N/A</v>
          </cell>
          <cell r="L77" t="e">
            <v>#N/A</v>
          </cell>
          <cell r="M77" t="e">
            <v>#N/A</v>
          </cell>
          <cell r="N77" t="e">
            <v>#N/A</v>
          </cell>
        </row>
        <row r="78">
          <cell r="D78">
            <v>15000</v>
          </cell>
          <cell r="E78">
            <v>465000</v>
          </cell>
          <cell r="F78">
            <v>345776.3726083439</v>
          </cell>
          <cell r="G78">
            <v>4.1510000000000007</v>
          </cell>
          <cell r="H78">
            <v>4.1510000000000007</v>
          </cell>
          <cell r="I78">
            <v>4.1510000000000007</v>
          </cell>
          <cell r="J78" t="e">
            <v>#N/A</v>
          </cell>
          <cell r="K78" t="e">
            <v>#N/A</v>
          </cell>
          <cell r="L78" t="e">
            <v>#N/A</v>
          </cell>
          <cell r="M78" t="e">
            <v>#N/A</v>
          </cell>
          <cell r="N78" t="e">
            <v>#N/A</v>
          </cell>
        </row>
        <row r="79">
          <cell r="D79">
            <v>15000</v>
          </cell>
          <cell r="E79">
            <v>450000</v>
          </cell>
          <cell r="F79">
            <v>332852.55990491266</v>
          </cell>
          <cell r="G79">
            <v>4.0360000000000005</v>
          </cell>
          <cell r="H79">
            <v>4.0360000000000005</v>
          </cell>
          <cell r="I79">
            <v>4.0360000000000005</v>
          </cell>
          <cell r="J79" t="e">
            <v>#N/A</v>
          </cell>
          <cell r="K79" t="e">
            <v>#N/A</v>
          </cell>
          <cell r="L79" t="e">
            <v>#N/A</v>
          </cell>
          <cell r="M79" t="e">
            <v>#N/A</v>
          </cell>
          <cell r="N79" t="e">
            <v>#N/A</v>
          </cell>
        </row>
        <row r="80">
          <cell r="D80">
            <v>15000</v>
          </cell>
          <cell r="E80">
            <v>465000</v>
          </cell>
          <cell r="F80">
            <v>342183.16727711644</v>
          </cell>
          <cell r="G80">
            <v>3.992</v>
          </cell>
          <cell r="H80">
            <v>3.992</v>
          </cell>
          <cell r="I80">
            <v>3.992</v>
          </cell>
          <cell r="J80" t="e">
            <v>#N/A</v>
          </cell>
          <cell r="K80" t="e">
            <v>#N/A</v>
          </cell>
          <cell r="L80" t="e">
            <v>#N/A</v>
          </cell>
          <cell r="M80" t="e">
            <v>#N/A</v>
          </cell>
          <cell r="N80" t="e">
            <v>#N/A</v>
          </cell>
        </row>
        <row r="81">
          <cell r="D81">
            <v>15000</v>
          </cell>
          <cell r="E81">
            <v>450000</v>
          </cell>
          <cell r="F81">
            <v>329385.79502123361</v>
          </cell>
          <cell r="G81">
            <v>4.0069999999999997</v>
          </cell>
          <cell r="H81">
            <v>4.0069999999999997</v>
          </cell>
          <cell r="I81">
            <v>4.0069999999999997</v>
          </cell>
          <cell r="J81" t="e">
            <v>#N/A</v>
          </cell>
          <cell r="K81" t="e">
            <v>#N/A</v>
          </cell>
          <cell r="L81" t="e">
            <v>#N/A</v>
          </cell>
          <cell r="M81" t="e">
            <v>#N/A</v>
          </cell>
          <cell r="N81" t="e">
            <v>#N/A</v>
          </cell>
        </row>
        <row r="82">
          <cell r="D82">
            <v>15000</v>
          </cell>
          <cell r="E82">
            <v>465000</v>
          </cell>
          <cell r="F82">
            <v>338611.40210479568</v>
          </cell>
          <cell r="G82">
            <v>4.0220000000000002</v>
          </cell>
          <cell r="H82">
            <v>4.0220000000000002</v>
          </cell>
          <cell r="I82">
            <v>4.0220000000000002</v>
          </cell>
          <cell r="J82" t="e">
            <v>#N/A</v>
          </cell>
          <cell r="K82" t="e">
            <v>#N/A</v>
          </cell>
          <cell r="L82" t="e">
            <v>#N/A</v>
          </cell>
          <cell r="M82" t="e">
            <v>#N/A</v>
          </cell>
          <cell r="N82" t="e">
            <v>#N/A</v>
          </cell>
        </row>
        <row r="83">
          <cell r="D83">
            <v>15000</v>
          </cell>
          <cell r="E83">
            <v>465000</v>
          </cell>
          <cell r="F83">
            <v>336804.495172036</v>
          </cell>
          <cell r="G83">
            <v>4.0369999999999999</v>
          </cell>
          <cell r="H83">
            <v>4.0369999999999999</v>
          </cell>
          <cell r="I83">
            <v>4.0369999999999999</v>
          </cell>
          <cell r="J83" t="e">
            <v>#N/A</v>
          </cell>
          <cell r="K83" t="e">
            <v>#N/A</v>
          </cell>
          <cell r="L83" t="e">
            <v>#N/A</v>
          </cell>
          <cell r="M83" t="e">
            <v>#N/A</v>
          </cell>
          <cell r="N83" t="e">
            <v>#N/A</v>
          </cell>
        </row>
        <row r="84">
          <cell r="D84">
            <v>15000</v>
          </cell>
          <cell r="E84">
            <v>450000</v>
          </cell>
          <cell r="F84">
            <v>324196.6147196939</v>
          </cell>
          <cell r="G84">
            <v>4.0519999999999996</v>
          </cell>
          <cell r="H84">
            <v>4.0519999999999996</v>
          </cell>
          <cell r="I84">
            <v>4.0519999999999996</v>
          </cell>
          <cell r="J84" t="e">
            <v>#N/A</v>
          </cell>
          <cell r="K84" t="e">
            <v>#N/A</v>
          </cell>
          <cell r="L84" t="e">
            <v>#N/A</v>
          </cell>
          <cell r="M84" t="e">
            <v>#N/A</v>
          </cell>
          <cell r="N84" t="e">
            <v>#N/A</v>
          </cell>
        </row>
        <row r="85">
          <cell r="D85">
            <v>15000</v>
          </cell>
          <cell r="E85">
            <v>465000</v>
          </cell>
          <cell r="F85">
            <v>333265.27554599504</v>
          </cell>
          <cell r="G85">
            <v>4.1059999999999999</v>
          </cell>
          <cell r="H85">
            <v>4.1059999999999999</v>
          </cell>
          <cell r="I85">
            <v>4.1059999999999999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#N/A</v>
          </cell>
          <cell r="N85" t="e">
            <v>#N/A</v>
          </cell>
        </row>
        <row r="86">
          <cell r="D86">
            <v>15000</v>
          </cell>
          <cell r="E86">
            <v>450000</v>
          </cell>
          <cell r="F86">
            <v>320782.22897325852</v>
          </cell>
          <cell r="G86">
            <v>4.2410000000000005</v>
          </cell>
          <cell r="H86">
            <v>4.2410000000000005</v>
          </cell>
          <cell r="I86">
            <v>4.2410000000000005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  <cell r="N86" t="e">
            <v>#N/A</v>
          </cell>
        </row>
        <row r="87">
          <cell r="D87">
            <v>15000</v>
          </cell>
          <cell r="E87">
            <v>465000</v>
          </cell>
          <cell r="F87">
            <v>329747.76777808822</v>
          </cell>
          <cell r="G87">
            <v>4.3660000000000005</v>
          </cell>
          <cell r="H87">
            <v>4.3660000000000005</v>
          </cell>
          <cell r="I87">
            <v>4.3660000000000005</v>
          </cell>
          <cell r="J87" t="e">
            <v>#N/A</v>
          </cell>
          <cell r="K87" t="e">
            <v>#N/A</v>
          </cell>
          <cell r="L87" t="e">
            <v>#N/A</v>
          </cell>
          <cell r="M87" t="e">
            <v>#N/A</v>
          </cell>
          <cell r="N87" t="e">
            <v>#N/A</v>
          </cell>
        </row>
        <row r="88">
          <cell r="D88">
            <v>15000</v>
          </cell>
          <cell r="E88">
            <v>465000</v>
          </cell>
          <cell r="F88">
            <v>327968.53500985936</v>
          </cell>
          <cell r="G88">
            <v>4.43</v>
          </cell>
          <cell r="H88">
            <v>4.43</v>
          </cell>
          <cell r="I88">
            <v>4.43</v>
          </cell>
          <cell r="J88" t="e">
            <v>#N/A</v>
          </cell>
          <cell r="K88" t="e">
            <v>#N/A</v>
          </cell>
          <cell r="L88" t="e">
            <v>#N/A</v>
          </cell>
          <cell r="M88" t="e">
            <v>#N/A</v>
          </cell>
          <cell r="N88" t="e">
            <v>#N/A</v>
          </cell>
        </row>
        <row r="89">
          <cell r="D89">
            <v>15000</v>
          </cell>
          <cell r="E89">
            <v>420000</v>
          </cell>
          <cell r="F89">
            <v>294627.69550839515</v>
          </cell>
          <cell r="G89">
            <v>4.3160000000000007</v>
          </cell>
          <cell r="H89">
            <v>4.3160000000000007</v>
          </cell>
          <cell r="I89">
            <v>4.3160000000000007</v>
          </cell>
          <cell r="J89" t="e">
            <v>#N/A</v>
          </cell>
          <cell r="K89" t="e">
            <v>#N/A</v>
          </cell>
          <cell r="L89" t="e">
            <v>#N/A</v>
          </cell>
          <cell r="M89" t="e">
            <v>#N/A</v>
          </cell>
          <cell r="N89" t="e">
            <v>#N/A</v>
          </cell>
        </row>
        <row r="90">
          <cell r="D90">
            <v>15000</v>
          </cell>
          <cell r="E90">
            <v>465000</v>
          </cell>
          <cell r="F90">
            <v>324597.86319575395</v>
          </cell>
          <cell r="G90">
            <v>4.1960000000000006</v>
          </cell>
          <cell r="H90">
            <v>4.1960000000000006</v>
          </cell>
          <cell r="I90">
            <v>4.1960000000000006</v>
          </cell>
          <cell r="J90" t="e">
            <v>#N/A</v>
          </cell>
          <cell r="K90" t="e">
            <v>#N/A</v>
          </cell>
          <cell r="L90" t="e">
            <v>#N/A</v>
          </cell>
          <cell r="M90" t="e">
            <v>#N/A</v>
          </cell>
          <cell r="N90" t="e">
            <v>#N/A</v>
          </cell>
        </row>
        <row r="91">
          <cell r="D91">
            <v>15000</v>
          </cell>
          <cell r="E91">
            <v>450000</v>
          </cell>
          <cell r="F91">
            <v>312421.02342154755</v>
          </cell>
          <cell r="G91">
            <v>4.0810000000000004</v>
          </cell>
          <cell r="H91">
            <v>4.0810000000000004</v>
          </cell>
          <cell r="I91">
            <v>4.0810000000000004</v>
          </cell>
          <cell r="J91" t="e">
            <v>#N/A</v>
          </cell>
          <cell r="K91" t="e">
            <v>#N/A</v>
          </cell>
          <cell r="L91" t="e">
            <v>#N/A</v>
          </cell>
          <cell r="M91" t="e">
            <v>#N/A</v>
          </cell>
          <cell r="N91" t="e">
            <v>#N/A</v>
          </cell>
        </row>
        <row r="92">
          <cell r="D92">
            <v>15000</v>
          </cell>
          <cell r="E92">
            <v>465000</v>
          </cell>
          <cell r="F92">
            <v>321134.52651794528</v>
          </cell>
          <cell r="G92">
            <v>4.0369999999999999</v>
          </cell>
          <cell r="H92">
            <v>4.0369999999999999</v>
          </cell>
          <cell r="I92">
            <v>4.0369999999999999</v>
          </cell>
          <cell r="J92" t="e">
            <v>#N/A</v>
          </cell>
          <cell r="K92" t="e">
            <v>#N/A</v>
          </cell>
          <cell r="L92" t="e">
            <v>#N/A</v>
          </cell>
          <cell r="M92" t="e">
            <v>#N/A</v>
          </cell>
          <cell r="N92" t="e">
            <v>#N/A</v>
          </cell>
        </row>
        <row r="93">
          <cell r="D93">
            <v>15000</v>
          </cell>
          <cell r="E93">
            <v>450000</v>
          </cell>
          <cell r="F93">
            <v>309080.23824582197</v>
          </cell>
          <cell r="G93">
            <v>4.0519999999999996</v>
          </cell>
          <cell r="H93">
            <v>4.0519999999999996</v>
          </cell>
          <cell r="I93">
            <v>4.0519999999999996</v>
          </cell>
          <cell r="J93" t="e">
            <v>#N/A</v>
          </cell>
          <cell r="K93" t="e">
            <v>#N/A</v>
          </cell>
          <cell r="L93" t="e">
            <v>#N/A</v>
          </cell>
          <cell r="M93" t="e">
            <v>#N/A</v>
          </cell>
          <cell r="N93" t="e">
            <v>#N/A</v>
          </cell>
        </row>
        <row r="94">
          <cell r="D94">
            <v>15000</v>
          </cell>
          <cell r="E94">
            <v>465000</v>
          </cell>
          <cell r="F94">
            <v>317693.23458197812</v>
          </cell>
          <cell r="G94">
            <v>4.0670000000000002</v>
          </cell>
          <cell r="H94">
            <v>4.0670000000000002</v>
          </cell>
          <cell r="I94">
            <v>4.0670000000000002</v>
          </cell>
          <cell r="J94" t="e">
            <v>#N/A</v>
          </cell>
          <cell r="K94" t="e">
            <v>#N/A</v>
          </cell>
          <cell r="L94" t="e">
            <v>#N/A</v>
          </cell>
          <cell r="M94" t="e">
            <v>#N/A</v>
          </cell>
          <cell r="N94" t="e">
            <v>#N/A</v>
          </cell>
        </row>
        <row r="95">
          <cell r="D95">
            <v>15000</v>
          </cell>
          <cell r="E95">
            <v>465000</v>
          </cell>
          <cell r="F95">
            <v>315952.85740568663</v>
          </cell>
          <cell r="G95">
            <v>4.0819999999999999</v>
          </cell>
          <cell r="H95">
            <v>4.0819999999999999</v>
          </cell>
          <cell r="I95">
            <v>4.0819999999999999</v>
          </cell>
          <cell r="J95" t="e">
            <v>#N/A</v>
          </cell>
          <cell r="K95" t="e">
            <v>#N/A</v>
          </cell>
          <cell r="L95" t="e">
            <v>#N/A</v>
          </cell>
          <cell r="M95" t="e">
            <v>#N/A</v>
          </cell>
          <cell r="N95" t="e">
            <v>#N/A</v>
          </cell>
        </row>
        <row r="96">
          <cell r="D96">
            <v>15000</v>
          </cell>
          <cell r="E96">
            <v>450000</v>
          </cell>
          <cell r="F96">
            <v>304082.13576792134</v>
          </cell>
          <cell r="G96">
            <v>4.0969999999999995</v>
          </cell>
          <cell r="H96">
            <v>4.0969999999999995</v>
          </cell>
          <cell r="I96">
            <v>4.0969999999999995</v>
          </cell>
          <cell r="J96" t="e">
            <v>#N/A</v>
          </cell>
          <cell r="K96" t="e">
            <v>#N/A</v>
          </cell>
          <cell r="L96" t="e">
            <v>#N/A</v>
          </cell>
          <cell r="M96" t="e">
            <v>#N/A</v>
          </cell>
          <cell r="N96" t="e">
            <v>#N/A</v>
          </cell>
        </row>
        <row r="97">
          <cell r="D97">
            <v>15000</v>
          </cell>
          <cell r="E97">
            <v>465000</v>
          </cell>
          <cell r="F97">
            <v>312544.97565546626</v>
          </cell>
          <cell r="G97">
            <v>4.1510000000000007</v>
          </cell>
          <cell r="H97">
            <v>4.1510000000000007</v>
          </cell>
          <cell r="I97">
            <v>4.1510000000000007</v>
          </cell>
          <cell r="J97" t="e">
            <v>#N/A</v>
          </cell>
          <cell r="K97" t="e">
            <v>#N/A</v>
          </cell>
          <cell r="L97" t="e">
            <v>#N/A</v>
          </cell>
          <cell r="M97" t="e">
            <v>#N/A</v>
          </cell>
          <cell r="N97" t="e">
            <v>#N/A</v>
          </cell>
        </row>
        <row r="98">
          <cell r="D98">
            <v>15000</v>
          </cell>
          <cell r="E98">
            <v>450000</v>
          </cell>
          <cell r="F98">
            <v>300795.12084863032</v>
          </cell>
          <cell r="G98">
            <v>4.2860000000000005</v>
          </cell>
          <cell r="H98">
            <v>4.2860000000000005</v>
          </cell>
          <cell r="I98">
            <v>4.2860000000000005</v>
          </cell>
          <cell r="J98" t="e">
            <v>#N/A</v>
          </cell>
          <cell r="K98" t="e">
            <v>#N/A</v>
          </cell>
          <cell r="L98" t="e">
            <v>#N/A</v>
          </cell>
          <cell r="M98" t="e">
            <v>#N/A</v>
          </cell>
          <cell r="N98" t="e">
            <v>#N/A</v>
          </cell>
        </row>
        <row r="99">
          <cell r="D99">
            <v>15000</v>
          </cell>
          <cell r="E99">
            <v>465000</v>
          </cell>
          <cell r="F99">
            <v>309159.34800440347</v>
          </cell>
          <cell r="G99">
            <v>4.4110000000000005</v>
          </cell>
          <cell r="H99">
            <v>4.4110000000000005</v>
          </cell>
          <cell r="I99">
            <v>4.4110000000000005</v>
          </cell>
          <cell r="J99" t="e">
            <v>#N/A</v>
          </cell>
          <cell r="K99" t="e">
            <v>#N/A</v>
          </cell>
          <cell r="L99" t="e">
            <v>#N/A</v>
          </cell>
          <cell r="M99" t="e">
            <v>#N/A</v>
          </cell>
          <cell r="N99" t="e">
            <v>#N/A</v>
          </cell>
        </row>
        <row r="100">
          <cell r="D100">
            <v>15000</v>
          </cell>
          <cell r="E100">
            <v>465000</v>
          </cell>
          <cell r="F100">
            <v>307447.33620440291</v>
          </cell>
          <cell r="G100">
            <v>4.4850000000000003</v>
          </cell>
          <cell r="H100">
            <v>4.4850000000000003</v>
          </cell>
          <cell r="I100">
            <v>4.4850000000000003</v>
          </cell>
          <cell r="J100" t="e">
            <v>#N/A</v>
          </cell>
          <cell r="K100" t="e">
            <v>#N/A</v>
          </cell>
          <cell r="L100" t="e">
            <v>#N/A</v>
          </cell>
          <cell r="M100" t="e">
            <v>#N/A</v>
          </cell>
          <cell r="N100" t="e">
            <v>#N/A</v>
          </cell>
        </row>
        <row r="101">
          <cell r="D101">
            <v>15000</v>
          </cell>
          <cell r="E101">
            <v>435000</v>
          </cell>
          <cell r="F101">
            <v>286018.14057074202</v>
          </cell>
          <cell r="G101">
            <v>4.3710000000000004</v>
          </cell>
          <cell r="H101">
            <v>4.3710000000000004</v>
          </cell>
          <cell r="I101">
            <v>4.3710000000000004</v>
          </cell>
          <cell r="J101" t="e">
            <v>#N/A</v>
          </cell>
          <cell r="K101" t="e">
            <v>#N/A</v>
          </cell>
          <cell r="L101" t="e">
            <v>#N/A</v>
          </cell>
          <cell r="M101" t="e">
            <v>#N/A</v>
          </cell>
          <cell r="N101" t="e">
            <v>#N/A</v>
          </cell>
        </row>
        <row r="102">
          <cell r="D102">
            <v>15000</v>
          </cell>
          <cell r="E102">
            <v>465000</v>
          </cell>
          <cell r="F102">
            <v>304170.33890480216</v>
          </cell>
          <cell r="G102">
            <v>4.2510000000000003</v>
          </cell>
          <cell r="H102">
            <v>4.2510000000000003</v>
          </cell>
          <cell r="I102">
            <v>4.2510000000000003</v>
          </cell>
          <cell r="J102" t="e">
            <v>#N/A</v>
          </cell>
          <cell r="K102" t="e">
            <v>#N/A</v>
          </cell>
          <cell r="L102" t="e">
            <v>#N/A</v>
          </cell>
          <cell r="M102" t="e">
            <v>#N/A</v>
          </cell>
          <cell r="N102" t="e">
            <v>#N/A</v>
          </cell>
        </row>
        <row r="103">
          <cell r="D103">
            <v>15000</v>
          </cell>
          <cell r="E103">
            <v>450000</v>
          </cell>
          <cell r="F103">
            <v>292736.60459576495</v>
          </cell>
          <cell r="G103">
            <v>4.1360000000000001</v>
          </cell>
          <cell r="H103">
            <v>4.1360000000000001</v>
          </cell>
          <cell r="I103">
            <v>4.1360000000000001</v>
          </cell>
          <cell r="J103" t="e">
            <v>#N/A</v>
          </cell>
          <cell r="K103" t="e">
            <v>#N/A</v>
          </cell>
          <cell r="L103" t="e">
            <v>#N/A</v>
          </cell>
          <cell r="M103" t="e">
            <v>#N/A</v>
          </cell>
          <cell r="N103" t="e">
            <v>#N/A</v>
          </cell>
        </row>
        <row r="104">
          <cell r="D104">
            <v>15000</v>
          </cell>
          <cell r="E104">
            <v>465000</v>
          </cell>
          <cell r="F104">
            <v>300878.45067279122</v>
          </cell>
          <cell r="G104">
            <v>4.0919999999999996</v>
          </cell>
          <cell r="H104">
            <v>4.0919999999999996</v>
          </cell>
          <cell r="I104">
            <v>4.0919999999999996</v>
          </cell>
          <cell r="J104" t="e">
            <v>#N/A</v>
          </cell>
          <cell r="K104" t="e">
            <v>#N/A</v>
          </cell>
          <cell r="L104" t="e">
            <v>#N/A</v>
          </cell>
          <cell r="M104" t="e">
            <v>#N/A</v>
          </cell>
          <cell r="N104" t="e">
            <v>#N/A</v>
          </cell>
        </row>
        <row r="105">
          <cell r="D105">
            <v>15000</v>
          </cell>
          <cell r="E105">
            <v>450000</v>
          </cell>
          <cell r="F105">
            <v>289562.40270411043</v>
          </cell>
          <cell r="G105">
            <v>4.1070000000000002</v>
          </cell>
          <cell r="H105">
            <v>4.1070000000000002</v>
          </cell>
          <cell r="I105">
            <v>4.1070000000000002</v>
          </cell>
          <cell r="J105" t="e">
            <v>#N/A</v>
          </cell>
          <cell r="K105" t="e">
            <v>#N/A</v>
          </cell>
          <cell r="L105" t="e">
            <v>#N/A</v>
          </cell>
          <cell r="M105" t="e">
            <v>#N/A</v>
          </cell>
          <cell r="N105" t="e">
            <v>#N/A</v>
          </cell>
        </row>
        <row r="106">
          <cell r="D106">
            <v>15000</v>
          </cell>
          <cell r="E106">
            <v>465000</v>
          </cell>
          <cell r="F106">
            <v>297609.94243154797</v>
          </cell>
          <cell r="G106">
            <v>4.1219999999999999</v>
          </cell>
          <cell r="H106">
            <v>4.1219999999999999</v>
          </cell>
          <cell r="I106">
            <v>4.1219999999999999</v>
          </cell>
          <cell r="J106" t="e">
            <v>#N/A</v>
          </cell>
          <cell r="K106" t="e">
            <v>#N/A</v>
          </cell>
          <cell r="L106" t="e">
            <v>#N/A</v>
          </cell>
          <cell r="M106" t="e">
            <v>#N/A</v>
          </cell>
          <cell r="N106" t="e">
            <v>#N/A</v>
          </cell>
        </row>
        <row r="107">
          <cell r="D107">
            <v>15000</v>
          </cell>
          <cell r="E107">
            <v>465000</v>
          </cell>
          <cell r="F107">
            <v>295957.86199960619</v>
          </cell>
          <cell r="G107">
            <v>4.1369999999999996</v>
          </cell>
          <cell r="H107">
            <v>4.1369999999999996</v>
          </cell>
          <cell r="I107">
            <v>4.1369999999999996</v>
          </cell>
          <cell r="J107" t="e">
            <v>#N/A</v>
          </cell>
          <cell r="K107" t="e">
            <v>#N/A</v>
          </cell>
          <cell r="L107" t="e">
            <v>#N/A</v>
          </cell>
          <cell r="M107" t="e">
            <v>#N/A</v>
          </cell>
          <cell r="N107" t="e">
            <v>#N/A</v>
          </cell>
        </row>
        <row r="108">
          <cell r="D108">
            <v>15000</v>
          </cell>
          <cell r="E108">
            <v>450000</v>
          </cell>
          <cell r="F108">
            <v>284817.89538431738</v>
          </cell>
          <cell r="G108">
            <v>4.1520000000000001</v>
          </cell>
          <cell r="H108">
            <v>4.1520000000000001</v>
          </cell>
          <cell r="I108">
            <v>4.1520000000000001</v>
          </cell>
          <cell r="J108" t="e">
            <v>#N/A</v>
          </cell>
          <cell r="K108" t="e">
            <v>#N/A</v>
          </cell>
          <cell r="L108" t="e">
            <v>#N/A</v>
          </cell>
          <cell r="M108" t="e">
            <v>#N/A</v>
          </cell>
          <cell r="N108" t="e">
            <v>#N/A</v>
          </cell>
        </row>
        <row r="109">
          <cell r="D109">
            <v>15000</v>
          </cell>
          <cell r="E109">
            <v>465000</v>
          </cell>
          <cell r="F109">
            <v>292724.64212893951</v>
          </cell>
          <cell r="G109">
            <v>4.2060000000000004</v>
          </cell>
          <cell r="H109">
            <v>4.2060000000000004</v>
          </cell>
          <cell r="I109">
            <v>4.2060000000000004</v>
          </cell>
          <cell r="J109" t="e">
            <v>#N/A</v>
          </cell>
          <cell r="K109" t="e">
            <v>#N/A</v>
          </cell>
          <cell r="L109" t="e">
            <v>#N/A</v>
          </cell>
          <cell r="M109" t="e">
            <v>#N/A</v>
          </cell>
          <cell r="N109" t="e">
            <v>#N/A</v>
          </cell>
        </row>
        <row r="110">
          <cell r="D110">
            <v>15000</v>
          </cell>
          <cell r="E110">
            <v>450000</v>
          </cell>
          <cell r="F110">
            <v>281700.48548966146</v>
          </cell>
          <cell r="G110">
            <v>4.3410000000000002</v>
          </cell>
          <cell r="H110">
            <v>4.3410000000000002</v>
          </cell>
          <cell r="I110">
            <v>4.3410000000000002</v>
          </cell>
          <cell r="J110" t="e">
            <v>#N/A</v>
          </cell>
          <cell r="K110" t="e">
            <v>#N/A</v>
          </cell>
          <cell r="L110" t="e">
            <v>#N/A</v>
          </cell>
          <cell r="M110" t="e">
            <v>#N/A</v>
          </cell>
          <cell r="N110" t="e">
            <v>#N/A</v>
          </cell>
        </row>
        <row r="111">
          <cell r="D111">
            <v>15000</v>
          </cell>
          <cell r="E111">
            <v>465000</v>
          </cell>
          <cell r="F111">
            <v>289514.83322718018</v>
          </cell>
          <cell r="G111">
            <v>4.4660000000000002</v>
          </cell>
          <cell r="H111">
            <v>4.4660000000000002</v>
          </cell>
          <cell r="I111">
            <v>4.4660000000000002</v>
          </cell>
          <cell r="J111" t="e">
            <v>#N/A</v>
          </cell>
          <cell r="K111" t="e">
            <v>#N/A</v>
          </cell>
          <cell r="L111" t="e">
            <v>#N/A</v>
          </cell>
          <cell r="M111" t="e">
            <v>#N/A</v>
          </cell>
          <cell r="N111" t="e">
            <v>#N/A</v>
          </cell>
        </row>
        <row r="112">
          <cell r="D112">
            <v>15000</v>
          </cell>
          <cell r="E112">
            <v>465000</v>
          </cell>
          <cell r="F112">
            <v>287892.59302912763</v>
          </cell>
          <cell r="G112">
            <v>4.55</v>
          </cell>
          <cell r="H112">
            <v>4.55</v>
          </cell>
          <cell r="I112">
            <v>4.55</v>
          </cell>
          <cell r="J112" t="e">
            <v>#N/A</v>
          </cell>
          <cell r="K112" t="e">
            <v>#N/A</v>
          </cell>
          <cell r="L112" t="e">
            <v>#N/A</v>
          </cell>
          <cell r="M112" t="e">
            <v>#N/A</v>
          </cell>
          <cell r="N112" t="e">
            <v>#N/A</v>
          </cell>
        </row>
        <row r="113">
          <cell r="D113">
            <v>15000</v>
          </cell>
          <cell r="E113">
            <v>420000</v>
          </cell>
          <cell r="F113">
            <v>258572.23363716496</v>
          </cell>
          <cell r="G113">
            <v>4.4359999999999999</v>
          </cell>
          <cell r="H113">
            <v>4.4359999999999999</v>
          </cell>
          <cell r="I113">
            <v>4.4359999999999999</v>
          </cell>
          <cell r="J113" t="e">
            <v>#N/A</v>
          </cell>
          <cell r="K113" t="e">
            <v>#N/A</v>
          </cell>
          <cell r="L113" t="e">
            <v>#N/A</v>
          </cell>
          <cell r="M113" t="e">
            <v>#N/A</v>
          </cell>
          <cell r="N113" t="e">
            <v>#N/A</v>
          </cell>
        </row>
        <row r="114">
          <cell r="D114">
            <v>15000</v>
          </cell>
          <cell r="E114">
            <v>465000</v>
          </cell>
          <cell r="F114">
            <v>284821.8149963438</v>
          </cell>
          <cell r="G114">
            <v>4.3160000000000007</v>
          </cell>
          <cell r="H114">
            <v>4.3160000000000007</v>
          </cell>
          <cell r="I114">
            <v>4.3160000000000007</v>
          </cell>
          <cell r="J114" t="e">
            <v>#N/A</v>
          </cell>
          <cell r="K114" t="e">
            <v>#N/A</v>
          </cell>
          <cell r="L114" t="e">
            <v>#N/A</v>
          </cell>
          <cell r="M114" t="e">
            <v>#N/A</v>
          </cell>
          <cell r="N114" t="e">
            <v>#N/A</v>
          </cell>
        </row>
        <row r="115">
          <cell r="D115">
            <v>15000</v>
          </cell>
          <cell r="E115">
            <v>450000</v>
          </cell>
          <cell r="F115">
            <v>274081.09988199634</v>
          </cell>
          <cell r="G115">
            <v>4.2010000000000005</v>
          </cell>
          <cell r="H115">
            <v>4.2010000000000005</v>
          </cell>
          <cell r="I115">
            <v>4.2010000000000005</v>
          </cell>
          <cell r="J115" t="e">
            <v>#N/A</v>
          </cell>
          <cell r="K115" t="e">
            <v>#N/A</v>
          </cell>
          <cell r="L115" t="e">
            <v>#N/A</v>
          </cell>
          <cell r="M115" t="e">
            <v>#N/A</v>
          </cell>
          <cell r="N115" t="e">
            <v>#N/A</v>
          </cell>
        </row>
        <row r="116">
          <cell r="D116">
            <v>15000</v>
          </cell>
          <cell r="E116">
            <v>465000</v>
          </cell>
          <cell r="F116">
            <v>281669.98174296314</v>
          </cell>
          <cell r="G116">
            <v>4.157</v>
          </cell>
          <cell r="H116">
            <v>4.157</v>
          </cell>
          <cell r="I116">
            <v>4.157</v>
          </cell>
          <cell r="J116" t="e">
            <v>#N/A</v>
          </cell>
          <cell r="K116" t="e">
            <v>#N/A</v>
          </cell>
          <cell r="L116" t="e">
            <v>#N/A</v>
          </cell>
          <cell r="M116" t="e">
            <v>#N/A</v>
          </cell>
          <cell r="N116" t="e">
            <v>#N/A</v>
          </cell>
        </row>
        <row r="117">
          <cell r="D117">
            <v>15000</v>
          </cell>
          <cell r="E117">
            <v>450000</v>
          </cell>
          <cell r="F117">
            <v>271042.45819623314</v>
          </cell>
          <cell r="G117">
            <v>4.1719999999999997</v>
          </cell>
          <cell r="H117">
            <v>4.1719999999999997</v>
          </cell>
          <cell r="I117">
            <v>4.1719999999999997</v>
          </cell>
          <cell r="J117" t="e">
            <v>#N/A</v>
          </cell>
          <cell r="K117" t="e">
            <v>#N/A</v>
          </cell>
          <cell r="L117" t="e">
            <v>#N/A</v>
          </cell>
          <cell r="M117" t="e">
            <v>#N/A</v>
          </cell>
          <cell r="N117" t="e">
            <v>#N/A</v>
          </cell>
        </row>
        <row r="118">
          <cell r="D118">
            <v>15000</v>
          </cell>
          <cell r="E118">
            <v>465000</v>
          </cell>
          <cell r="F118">
            <v>278541.57109101303</v>
          </cell>
          <cell r="G118">
            <v>4.1870000000000003</v>
          </cell>
          <cell r="H118">
            <v>4.1870000000000003</v>
          </cell>
          <cell r="I118">
            <v>4.1870000000000003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 t="e">
            <v>#N/A</v>
          </cell>
        </row>
        <row r="119">
          <cell r="D119">
            <v>15000</v>
          </cell>
          <cell r="E119">
            <v>465000</v>
          </cell>
          <cell r="F119">
            <v>276960.69838858891</v>
          </cell>
          <cell r="G119">
            <v>4.202</v>
          </cell>
          <cell r="H119">
            <v>4.202</v>
          </cell>
          <cell r="I119">
            <v>4.202</v>
          </cell>
          <cell r="J119" t="e">
            <v>#N/A</v>
          </cell>
          <cell r="K119" t="e">
            <v>#N/A</v>
          </cell>
          <cell r="L119" t="e">
            <v>#N/A</v>
          </cell>
          <cell r="M119" t="e">
            <v>#N/A</v>
          </cell>
          <cell r="N119" t="e">
            <v>#N/A</v>
          </cell>
        </row>
        <row r="120">
          <cell r="D120">
            <v>15000</v>
          </cell>
          <cell r="E120">
            <v>450000</v>
          </cell>
          <cell r="F120">
            <v>266502.4581353229</v>
          </cell>
          <cell r="G120">
            <v>4.2169999999999996</v>
          </cell>
          <cell r="H120">
            <v>4.2169999999999996</v>
          </cell>
          <cell r="I120">
            <v>4.2169999999999996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e">
            <v>#N/A</v>
          </cell>
        </row>
        <row r="121">
          <cell r="D121">
            <v>15000</v>
          </cell>
          <cell r="E121">
            <v>465000</v>
          </cell>
          <cell r="F121">
            <v>273867.60662136856</v>
          </cell>
          <cell r="G121">
            <v>4.2709999999999999</v>
          </cell>
          <cell r="H121">
            <v>4.2709999999999999</v>
          </cell>
          <cell r="I121">
            <v>4.2709999999999999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D122">
            <v>15000</v>
          </cell>
          <cell r="E122">
            <v>450000</v>
          </cell>
          <cell r="F122">
            <v>263520.65728293656</v>
          </cell>
          <cell r="G122">
            <v>4.4060000000000006</v>
          </cell>
          <cell r="H122">
            <v>4.4060000000000006</v>
          </cell>
          <cell r="I122">
            <v>4.4060000000000006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D123">
            <v>15000</v>
          </cell>
          <cell r="E123">
            <v>465000</v>
          </cell>
          <cell r="F123">
            <v>270797.9239646435</v>
          </cell>
          <cell r="G123">
            <v>4.5310000000000006</v>
          </cell>
          <cell r="H123">
            <v>4.5310000000000006</v>
          </cell>
          <cell r="I123">
            <v>4.5310000000000006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D124">
            <v>15000</v>
          </cell>
          <cell r="E124">
            <v>465000</v>
          </cell>
          <cell r="F124">
            <v>269246.8891751272</v>
          </cell>
          <cell r="G124">
            <v>4.6275000000000004</v>
          </cell>
          <cell r="H124">
            <v>4.6275000000000004</v>
          </cell>
          <cell r="I124">
            <v>4.6275000000000004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D125">
            <v>15000</v>
          </cell>
          <cell r="E125">
            <v>420000</v>
          </cell>
          <cell r="F125">
            <v>241795.26076497196</v>
          </cell>
          <cell r="G125">
            <v>4.5135000000000005</v>
          </cell>
          <cell r="H125">
            <v>4.5135000000000005</v>
          </cell>
          <cell r="I125">
            <v>4.5135000000000005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D126">
            <v>15000</v>
          </cell>
          <cell r="E126">
            <v>465000</v>
          </cell>
          <cell r="F126">
            <v>266311.6092558782</v>
          </cell>
          <cell r="G126">
            <v>4.3935000000000004</v>
          </cell>
          <cell r="H126">
            <v>4.3935000000000004</v>
          </cell>
          <cell r="I126">
            <v>4.3935000000000004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D127">
            <v>15000</v>
          </cell>
          <cell r="E127">
            <v>450000</v>
          </cell>
          <cell r="F127">
            <v>256236.87968577881</v>
          </cell>
          <cell r="G127">
            <v>4.2785000000000002</v>
          </cell>
          <cell r="H127">
            <v>4.2785000000000002</v>
          </cell>
          <cell r="I127">
            <v>4.2785000000000002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D128">
            <v>15000</v>
          </cell>
          <cell r="E128">
            <v>465000</v>
          </cell>
          <cell r="F128">
            <v>263299.82329446316</v>
          </cell>
          <cell r="G128">
            <v>4.2344999999999997</v>
          </cell>
          <cell r="H128">
            <v>4.2344999999999997</v>
          </cell>
          <cell r="I128">
            <v>4.2344999999999997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D129">
            <v>15000</v>
          </cell>
          <cell r="E129">
            <v>450000</v>
          </cell>
          <cell r="F129">
            <v>253333.73946473896</v>
          </cell>
          <cell r="G129">
            <v>4.2495000000000003</v>
          </cell>
          <cell r="H129">
            <v>4.2495000000000003</v>
          </cell>
          <cell r="I129">
            <v>4.2495000000000003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D130">
            <v>15000</v>
          </cell>
          <cell r="E130">
            <v>465000</v>
          </cell>
          <cell r="F130">
            <v>260311.39852241843</v>
          </cell>
          <cell r="G130">
            <v>4.2645</v>
          </cell>
          <cell r="H130">
            <v>4.2645</v>
          </cell>
          <cell r="I130">
            <v>4.2645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D131">
            <v>15000</v>
          </cell>
          <cell r="E131">
            <v>465000</v>
          </cell>
          <cell r="F131">
            <v>258801.63729630603</v>
          </cell>
          <cell r="G131">
            <v>4.2794999999999996</v>
          </cell>
          <cell r="H131">
            <v>4.2794999999999996</v>
          </cell>
          <cell r="I131">
            <v>4.2794999999999996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D132">
            <v>15000</v>
          </cell>
          <cell r="E132">
            <v>450000</v>
          </cell>
          <cell r="F132">
            <v>248997.9691431621</v>
          </cell>
          <cell r="G132">
            <v>4.2945000000000002</v>
          </cell>
          <cell r="H132">
            <v>4.2945000000000002</v>
          </cell>
          <cell r="I132">
            <v>4.2945000000000002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D133">
            <v>15000</v>
          </cell>
          <cell r="E133">
            <v>465000</v>
          </cell>
          <cell r="F133">
            <v>255848.40729458941</v>
          </cell>
          <cell r="G133">
            <v>4.3485000000000005</v>
          </cell>
          <cell r="H133">
            <v>4.3485000000000005</v>
          </cell>
          <cell r="I133">
            <v>4.3485000000000005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D134">
            <v>15000</v>
          </cell>
          <cell r="E134">
            <v>450000</v>
          </cell>
          <cell r="F134">
            <v>246151.46976011578</v>
          </cell>
          <cell r="G134">
            <v>4.4835000000000003</v>
          </cell>
          <cell r="H134">
            <v>4.4835000000000003</v>
          </cell>
          <cell r="I134">
            <v>4.4835000000000003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D135">
            <v>15000</v>
          </cell>
          <cell r="E135">
            <v>465000</v>
          </cell>
          <cell r="F135">
            <v>252918.48352799474</v>
          </cell>
          <cell r="G135">
            <v>4.6085000000000003</v>
          </cell>
          <cell r="H135">
            <v>4.6085000000000003</v>
          </cell>
          <cell r="I135">
            <v>4.6085000000000003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D136">
            <v>15000</v>
          </cell>
          <cell r="E136">
            <v>465000</v>
          </cell>
          <cell r="F136">
            <v>251438.42913352436</v>
          </cell>
          <cell r="G136">
            <v>4.7125000000000004</v>
          </cell>
          <cell r="H136">
            <v>4.7125000000000004</v>
          </cell>
          <cell r="I136">
            <v>4.7125000000000004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D137">
            <v>15000</v>
          </cell>
          <cell r="E137">
            <v>420000</v>
          </cell>
          <cell r="F137">
            <v>225789.68018685092</v>
          </cell>
          <cell r="G137">
            <v>4.5985000000000005</v>
          </cell>
          <cell r="H137">
            <v>4.5985000000000005</v>
          </cell>
          <cell r="I137">
            <v>4.5985000000000005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D138">
            <v>15000</v>
          </cell>
          <cell r="E138">
            <v>465000</v>
          </cell>
          <cell r="F138">
            <v>248734.99155831028</v>
          </cell>
          <cell r="G138">
            <v>4.4785000000000004</v>
          </cell>
          <cell r="H138">
            <v>4.4785000000000004</v>
          </cell>
          <cell r="I138">
            <v>4.4785000000000004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D139">
            <v>15000</v>
          </cell>
          <cell r="E139">
            <v>450000</v>
          </cell>
          <cell r="F139">
            <v>239381.76391725379</v>
          </cell>
          <cell r="G139">
            <v>4.3635000000000002</v>
          </cell>
          <cell r="H139">
            <v>4.3635000000000002</v>
          </cell>
          <cell r="I139">
            <v>4.3635000000000002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D140">
            <v>15000</v>
          </cell>
          <cell r="E140">
            <v>465000</v>
          </cell>
          <cell r="F140">
            <v>246037.77200633168</v>
          </cell>
          <cell r="G140">
            <v>4.3194999999999997</v>
          </cell>
          <cell r="H140">
            <v>4.3194999999999997</v>
          </cell>
          <cell r="I140">
            <v>4.3194999999999997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D141">
            <v>15000</v>
          </cell>
          <cell r="E141">
            <v>450000</v>
          </cell>
          <cell r="F141">
            <v>236783.79827897108</v>
          </cell>
          <cell r="G141">
            <v>4.3345000000000002</v>
          </cell>
          <cell r="H141">
            <v>4.3345000000000002</v>
          </cell>
          <cell r="I141">
            <v>4.3345000000000002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D142">
            <v>15000</v>
          </cell>
          <cell r="E142">
            <v>465000</v>
          </cell>
          <cell r="F142">
            <v>243365.41149773542</v>
          </cell>
          <cell r="G142">
            <v>4.3494999999999999</v>
          </cell>
          <cell r="H142">
            <v>4.3494999999999999</v>
          </cell>
          <cell r="I142">
            <v>4.3494999999999999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D143">
            <v>15000</v>
          </cell>
          <cell r="E143">
            <v>465000</v>
          </cell>
          <cell r="F143">
            <v>242016.79762534681</v>
          </cell>
          <cell r="G143">
            <v>4.3644999999999996</v>
          </cell>
          <cell r="H143">
            <v>4.3644999999999996</v>
          </cell>
          <cell r="I143">
            <v>4.3644999999999996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D144">
            <v>15000</v>
          </cell>
          <cell r="E144">
            <v>450000</v>
          </cell>
          <cell r="F144">
            <v>232910.84151220738</v>
          </cell>
          <cell r="G144">
            <v>4.3795000000000002</v>
          </cell>
          <cell r="H144">
            <v>4.3795000000000002</v>
          </cell>
          <cell r="I144">
            <v>4.3795000000000002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D145">
            <v>15000</v>
          </cell>
          <cell r="E145">
            <v>465000</v>
          </cell>
          <cell r="F145">
            <v>239381.60057161064</v>
          </cell>
          <cell r="G145">
            <v>4.4335000000000004</v>
          </cell>
          <cell r="H145">
            <v>4.4335000000000004</v>
          </cell>
          <cell r="I145">
            <v>4.4335000000000004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D146">
            <v>15000</v>
          </cell>
          <cell r="E146">
            <v>450000</v>
          </cell>
          <cell r="F146">
            <v>230372.68339764778</v>
          </cell>
          <cell r="G146">
            <v>4.5685000000000002</v>
          </cell>
          <cell r="H146">
            <v>4.5685000000000002</v>
          </cell>
          <cell r="I146">
            <v>4.5685000000000002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D147">
            <v>15000</v>
          </cell>
          <cell r="E147">
            <v>465000</v>
          </cell>
          <cell r="F147">
            <v>236770.82726674693</v>
          </cell>
          <cell r="G147">
            <v>4.6935000000000002</v>
          </cell>
          <cell r="H147">
            <v>4.6935000000000002</v>
          </cell>
          <cell r="I147">
            <v>4.6935000000000002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48">
          <cell r="D148">
            <v>15000</v>
          </cell>
          <cell r="E148">
            <v>465000</v>
          </cell>
          <cell r="F148">
            <v>235453.34544233783</v>
          </cell>
          <cell r="G148">
            <v>4.8025000000000002</v>
          </cell>
          <cell r="H148">
            <v>4.8025000000000002</v>
          </cell>
          <cell r="I148">
            <v>4.8025000000000002</v>
          </cell>
          <cell r="J148" t="e">
            <v>#N/A</v>
          </cell>
          <cell r="K148" t="e">
            <v>#N/A</v>
          </cell>
          <cell r="L148" t="e">
            <v>#N/A</v>
          </cell>
          <cell r="M148" t="e">
            <v>#N/A</v>
          </cell>
          <cell r="N148" t="e">
            <v>#N/A</v>
          </cell>
        </row>
        <row r="149">
          <cell r="D149">
            <v>15000</v>
          </cell>
          <cell r="E149">
            <v>435000</v>
          </cell>
          <cell r="F149">
            <v>219036.16201581803</v>
          </cell>
          <cell r="G149">
            <v>4.6885000000000003</v>
          </cell>
          <cell r="H149">
            <v>4.6885000000000003</v>
          </cell>
          <cell r="I149">
            <v>4.6885000000000003</v>
          </cell>
          <cell r="J149" t="e">
            <v>#N/A</v>
          </cell>
          <cell r="K149" t="e">
            <v>#N/A</v>
          </cell>
          <cell r="L149" t="e">
            <v>#N/A</v>
          </cell>
          <cell r="M149" t="e">
            <v>#N/A</v>
          </cell>
          <cell r="N149" t="e">
            <v>#N/A</v>
          </cell>
        </row>
        <row r="150">
          <cell r="D150">
            <v>15000</v>
          </cell>
          <cell r="E150">
            <v>465000</v>
          </cell>
          <cell r="F150">
            <v>232921.08889781509</v>
          </cell>
          <cell r="G150">
            <v>4.5685000000000002</v>
          </cell>
          <cell r="H150">
            <v>4.5685000000000002</v>
          </cell>
          <cell r="I150">
            <v>4.5685000000000002</v>
          </cell>
          <cell r="J150" t="e">
            <v>#N/A</v>
          </cell>
          <cell r="K150" t="e">
            <v>#N/A</v>
          </cell>
          <cell r="L150" t="e">
            <v>#N/A</v>
          </cell>
          <cell r="M150" t="e">
            <v>#N/A</v>
          </cell>
          <cell r="N150" t="e">
            <v>#N/A</v>
          </cell>
        </row>
        <row r="151">
          <cell r="D151">
            <v>15000</v>
          </cell>
          <cell r="E151">
            <v>450000</v>
          </cell>
          <cell r="F151">
            <v>224150.1892609715</v>
          </cell>
          <cell r="G151">
            <v>4.4535</v>
          </cell>
          <cell r="H151">
            <v>4.4535</v>
          </cell>
          <cell r="I151">
            <v>4.4535</v>
          </cell>
          <cell r="J151" t="e">
            <v>#N/A</v>
          </cell>
          <cell r="K151" t="e">
            <v>#N/A</v>
          </cell>
          <cell r="L151" t="e">
            <v>#N/A</v>
          </cell>
          <cell r="M151" t="e">
            <v>#N/A</v>
          </cell>
          <cell r="N151" t="e">
            <v>#N/A</v>
          </cell>
        </row>
        <row r="152">
          <cell r="D152">
            <v>15000</v>
          </cell>
          <cell r="E152">
            <v>465000</v>
          </cell>
          <cell r="F152">
            <v>230370.4252990656</v>
          </cell>
          <cell r="G152">
            <v>4.4095000000000004</v>
          </cell>
          <cell r="H152">
            <v>4.4095000000000004</v>
          </cell>
          <cell r="I152">
            <v>4.4095000000000004</v>
          </cell>
          <cell r="J152" t="e">
            <v>#N/A</v>
          </cell>
          <cell r="K152" t="e">
            <v>#N/A</v>
          </cell>
          <cell r="L152" t="e">
            <v>#N/A</v>
          </cell>
          <cell r="M152" t="e">
            <v>#N/A</v>
          </cell>
          <cell r="N152" t="e">
            <v>#N/A</v>
          </cell>
        </row>
        <row r="153">
          <cell r="D153">
            <v>15000</v>
          </cell>
          <cell r="E153">
            <v>450000</v>
          </cell>
          <cell r="F153">
            <v>221693.54237060226</v>
          </cell>
          <cell r="G153">
            <v>4.4245000000000001</v>
          </cell>
          <cell r="H153">
            <v>4.4245000000000001</v>
          </cell>
          <cell r="I153">
            <v>4.4245000000000001</v>
          </cell>
          <cell r="J153" t="e">
            <v>#N/A</v>
          </cell>
          <cell r="K153" t="e">
            <v>#N/A</v>
          </cell>
          <cell r="L153" t="e">
            <v>#N/A</v>
          </cell>
          <cell r="M153" t="e">
            <v>#N/A</v>
          </cell>
          <cell r="N153" t="e">
            <v>#N/A</v>
          </cell>
        </row>
        <row r="154">
          <cell r="D154">
            <v>15000</v>
          </cell>
          <cell r="E154">
            <v>465000</v>
          </cell>
          <cell r="F154">
            <v>227843.58541013833</v>
          </cell>
          <cell r="G154">
            <v>4.4394999999999998</v>
          </cell>
          <cell r="H154">
            <v>4.4394999999999998</v>
          </cell>
          <cell r="I154">
            <v>4.4394999999999998</v>
          </cell>
          <cell r="J154" t="e">
            <v>#N/A</v>
          </cell>
          <cell r="K154" t="e">
            <v>#N/A</v>
          </cell>
          <cell r="L154" t="e">
            <v>#N/A</v>
          </cell>
          <cell r="M154" t="e">
            <v>#N/A</v>
          </cell>
          <cell r="N154" t="e">
            <v>#N/A</v>
          </cell>
        </row>
        <row r="155">
          <cell r="D155">
            <v>15000</v>
          </cell>
          <cell r="E155">
            <v>465000</v>
          </cell>
          <cell r="F155">
            <v>226568.52896833079</v>
          </cell>
          <cell r="G155">
            <v>4.4545000000000003</v>
          </cell>
          <cell r="H155">
            <v>4.4545000000000003</v>
          </cell>
          <cell r="I155">
            <v>4.4545000000000003</v>
          </cell>
          <cell r="J155" t="e">
            <v>#N/A</v>
          </cell>
          <cell r="K155" t="e">
            <v>#N/A</v>
          </cell>
          <cell r="L155" t="e">
            <v>#N/A</v>
          </cell>
          <cell r="M155" t="e">
            <v>#N/A</v>
          </cell>
          <cell r="N155" t="e">
            <v>#N/A</v>
          </cell>
        </row>
        <row r="156">
          <cell r="D156">
            <v>15000</v>
          </cell>
          <cell r="E156">
            <v>450000</v>
          </cell>
          <cell r="F156">
            <v>218031.83124743676</v>
          </cell>
          <cell r="G156">
            <v>4.4695</v>
          </cell>
          <cell r="H156">
            <v>4.4695</v>
          </cell>
          <cell r="I156">
            <v>4.4695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  <cell r="N156" t="e">
            <v>#N/A</v>
          </cell>
        </row>
        <row r="157">
          <cell r="D157">
            <v>15000</v>
          </cell>
          <cell r="E157">
            <v>465000</v>
          </cell>
          <cell r="F157">
            <v>224077.29756166661</v>
          </cell>
          <cell r="G157">
            <v>4.5235000000000003</v>
          </cell>
          <cell r="H157">
            <v>4.5235000000000003</v>
          </cell>
          <cell r="I157">
            <v>4.5235000000000003</v>
          </cell>
          <cell r="J157" t="e">
            <v>#N/A</v>
          </cell>
          <cell r="K157" t="e">
            <v>#N/A</v>
          </cell>
          <cell r="L157" t="e">
            <v>#N/A</v>
          </cell>
          <cell r="M157" t="e">
            <v>#N/A</v>
          </cell>
          <cell r="N157" t="e">
            <v>#N/A</v>
          </cell>
        </row>
        <row r="158">
          <cell r="D158">
            <v>15000</v>
          </cell>
          <cell r="E158">
            <v>450000</v>
          </cell>
          <cell r="F158">
            <v>215632.48939663862</v>
          </cell>
          <cell r="G158">
            <v>4.6585000000000001</v>
          </cell>
          <cell r="H158">
            <v>4.6585000000000001</v>
          </cell>
          <cell r="I158">
            <v>4.6585000000000001</v>
          </cell>
          <cell r="J158" t="e">
            <v>#N/A</v>
          </cell>
          <cell r="K158" t="e">
            <v>#N/A</v>
          </cell>
          <cell r="L158" t="e">
            <v>#N/A</v>
          </cell>
          <cell r="M158" t="e">
            <v>#N/A</v>
          </cell>
          <cell r="N158" t="e">
            <v>#N/A</v>
          </cell>
        </row>
        <row r="159">
          <cell r="D159">
            <v>15000</v>
          </cell>
          <cell r="E159">
            <v>465000</v>
          </cell>
          <cell r="F159">
            <v>221609.46326268563</v>
          </cell>
          <cell r="G159">
            <v>4.7835000000000001</v>
          </cell>
          <cell r="H159">
            <v>4.7835000000000001</v>
          </cell>
          <cell r="I159">
            <v>4.7835000000000001</v>
          </cell>
          <cell r="J159" t="e">
            <v>#N/A</v>
          </cell>
          <cell r="K159" t="e">
            <v>#N/A</v>
          </cell>
          <cell r="L159" t="e">
            <v>#N/A</v>
          </cell>
          <cell r="M159" t="e">
            <v>#N/A</v>
          </cell>
          <cell r="N159" t="e">
            <v>#N/A</v>
          </cell>
        </row>
        <row r="160">
          <cell r="D160">
            <v>15000</v>
          </cell>
          <cell r="E160">
            <v>465000</v>
          </cell>
          <cell r="F160">
            <v>220364.2302618307</v>
          </cell>
          <cell r="G160">
            <v>4.8975</v>
          </cell>
          <cell r="H160">
            <v>4.8975</v>
          </cell>
          <cell r="I160">
            <v>4.8975</v>
          </cell>
          <cell r="J160" t="e">
            <v>#N/A</v>
          </cell>
          <cell r="K160" t="e">
            <v>#N/A</v>
          </cell>
          <cell r="L160" t="e">
            <v>#N/A</v>
          </cell>
          <cell r="M160" t="e">
            <v>#N/A</v>
          </cell>
          <cell r="N160" t="e">
            <v>#N/A</v>
          </cell>
        </row>
        <row r="161">
          <cell r="D161">
            <v>15000</v>
          </cell>
          <cell r="E161">
            <v>420000</v>
          </cell>
          <cell r="F161">
            <v>197919.33144532068</v>
          </cell>
          <cell r="G161">
            <v>4.7835000000000001</v>
          </cell>
          <cell r="H161">
            <v>4.7835000000000001</v>
          </cell>
          <cell r="I161">
            <v>4.7835000000000001</v>
          </cell>
          <cell r="J161" t="e">
            <v>#N/A</v>
          </cell>
          <cell r="K161" t="e">
            <v>#N/A</v>
          </cell>
          <cell r="L161" t="e">
            <v>#N/A</v>
          </cell>
          <cell r="M161" t="e">
            <v>#N/A</v>
          </cell>
          <cell r="N161" t="e">
            <v>#N/A</v>
          </cell>
        </row>
        <row r="162">
          <cell r="D162">
            <v>15000</v>
          </cell>
          <cell r="E162">
            <v>465000</v>
          </cell>
          <cell r="F162">
            <v>218010.76480458054</v>
          </cell>
          <cell r="G162">
            <v>4.6635</v>
          </cell>
          <cell r="H162">
            <v>4.6635</v>
          </cell>
          <cell r="I162">
            <v>4.6635</v>
          </cell>
          <cell r="J162" t="e">
            <v>#N/A</v>
          </cell>
          <cell r="K162" t="e">
            <v>#N/A</v>
          </cell>
          <cell r="L162" t="e">
            <v>#N/A</v>
          </cell>
          <cell r="M162" t="e">
            <v>#N/A</v>
          </cell>
          <cell r="N162" t="e">
            <v>#N/A</v>
          </cell>
        </row>
        <row r="163">
          <cell r="D163">
            <v>15000</v>
          </cell>
          <cell r="E163">
            <v>450000</v>
          </cell>
          <cell r="F163">
            <v>209789.8286501157</v>
          </cell>
          <cell r="G163">
            <v>4.5485000000000007</v>
          </cell>
          <cell r="H163">
            <v>4.5485000000000007</v>
          </cell>
          <cell r="I163">
            <v>4.5485000000000007</v>
          </cell>
          <cell r="J163" t="e">
            <v>#N/A</v>
          </cell>
          <cell r="K163" t="e">
            <v>#N/A</v>
          </cell>
          <cell r="L163" t="e">
            <v>#N/A</v>
          </cell>
          <cell r="M163" t="e">
            <v>#N/A</v>
          </cell>
          <cell r="N163" t="e">
            <v>#N/A</v>
          </cell>
        </row>
        <row r="164">
          <cell r="D164">
            <v>15000</v>
          </cell>
          <cell r="E164">
            <v>465000</v>
          </cell>
          <cell r="F164">
            <v>215600.12213362049</v>
          </cell>
          <cell r="G164">
            <v>4.5045000000000002</v>
          </cell>
          <cell r="H164">
            <v>4.5045000000000002</v>
          </cell>
          <cell r="I164">
            <v>4.5045000000000002</v>
          </cell>
          <cell r="J164" t="e">
            <v>#N/A</v>
          </cell>
          <cell r="K164" t="e">
            <v>#N/A</v>
          </cell>
          <cell r="L164" t="e">
            <v>#N/A</v>
          </cell>
          <cell r="M164" t="e">
            <v>#N/A</v>
          </cell>
          <cell r="N164" t="e">
            <v>#N/A</v>
          </cell>
        </row>
        <row r="165">
          <cell r="D165">
            <v>15000</v>
          </cell>
          <cell r="E165">
            <v>450000</v>
          </cell>
          <cell r="F165">
            <v>207468.18802348731</v>
          </cell>
          <cell r="G165">
            <v>4.5194999999999999</v>
          </cell>
          <cell r="H165">
            <v>4.5194999999999999</v>
          </cell>
          <cell r="I165">
            <v>4.5194999999999999</v>
          </cell>
          <cell r="J165" t="e">
            <v>#N/A</v>
          </cell>
          <cell r="K165" t="e">
            <v>#N/A</v>
          </cell>
          <cell r="L165" t="e">
            <v>#N/A</v>
          </cell>
          <cell r="M165" t="e">
            <v>#N/A</v>
          </cell>
          <cell r="N165" t="e">
            <v>#N/A</v>
          </cell>
        </row>
        <row r="166">
          <cell r="D166">
            <v>15000</v>
          </cell>
          <cell r="E166">
            <v>465000</v>
          </cell>
          <cell r="F166">
            <v>213212.29174815476</v>
          </cell>
          <cell r="G166">
            <v>4.5345000000000004</v>
          </cell>
          <cell r="H166">
            <v>4.5345000000000004</v>
          </cell>
          <cell r="I166">
            <v>4.5345000000000004</v>
          </cell>
          <cell r="J166" t="e">
            <v>#N/A</v>
          </cell>
          <cell r="K166" t="e">
            <v>#N/A</v>
          </cell>
          <cell r="L166" t="e">
            <v>#N/A</v>
          </cell>
          <cell r="M166" t="e">
            <v>#N/A</v>
          </cell>
          <cell r="N166" t="e">
            <v>#N/A</v>
          </cell>
        </row>
        <row r="167">
          <cell r="D167">
            <v>15000</v>
          </cell>
          <cell r="E167">
            <v>465000</v>
          </cell>
          <cell r="F167">
            <v>212007.49303651927</v>
          </cell>
          <cell r="G167">
            <v>4.5495000000000001</v>
          </cell>
          <cell r="H167">
            <v>4.5495000000000001</v>
          </cell>
          <cell r="I167">
            <v>4.5495000000000001</v>
          </cell>
          <cell r="J167" t="e">
            <v>#N/A</v>
          </cell>
          <cell r="K167" t="e">
            <v>#N/A</v>
          </cell>
          <cell r="L167" t="e">
            <v>#N/A</v>
          </cell>
          <cell r="M167" t="e">
            <v>#N/A</v>
          </cell>
          <cell r="N167" t="e">
            <v>#N/A</v>
          </cell>
        </row>
        <row r="168">
          <cell r="D168">
            <v>15000</v>
          </cell>
          <cell r="E168">
            <v>450000</v>
          </cell>
          <cell r="F168">
            <v>204008.24609024351</v>
          </cell>
          <cell r="G168">
            <v>4.5644999999999998</v>
          </cell>
          <cell r="H168">
            <v>4.5644999999999998</v>
          </cell>
          <cell r="I168">
            <v>4.5644999999999998</v>
          </cell>
          <cell r="J168" t="e">
            <v>#N/A</v>
          </cell>
          <cell r="K168" t="e">
            <v>#N/A</v>
          </cell>
          <cell r="L168" t="e">
            <v>#N/A</v>
          </cell>
          <cell r="M168" t="e">
            <v>#N/A</v>
          </cell>
          <cell r="N168" t="e">
            <v>#N/A</v>
          </cell>
        </row>
        <row r="169">
          <cell r="D169">
            <v>15000</v>
          </cell>
          <cell r="E169">
            <v>465000</v>
          </cell>
          <cell r="F169">
            <v>209653.75260037565</v>
          </cell>
          <cell r="G169">
            <v>4.6185</v>
          </cell>
          <cell r="H169">
            <v>4.6185</v>
          </cell>
          <cell r="I169">
            <v>4.6185</v>
          </cell>
          <cell r="J169" t="e">
            <v>#N/A</v>
          </cell>
          <cell r="K169" t="e">
            <v>#N/A</v>
          </cell>
          <cell r="L169" t="e">
            <v>#N/A</v>
          </cell>
          <cell r="M169" t="e">
            <v>#N/A</v>
          </cell>
          <cell r="N169" t="e">
            <v>#N/A</v>
          </cell>
        </row>
        <row r="170">
          <cell r="D170">
            <v>15000</v>
          </cell>
          <cell r="E170">
            <v>450000</v>
          </cell>
          <cell r="F170">
            <v>201741.46666708292</v>
          </cell>
          <cell r="G170">
            <v>4.7535000000000007</v>
          </cell>
          <cell r="H170">
            <v>4.7535000000000007</v>
          </cell>
          <cell r="I170">
            <v>4.7535000000000007</v>
          </cell>
          <cell r="J170" t="e">
            <v>#N/A</v>
          </cell>
          <cell r="K170" t="e">
            <v>#N/A</v>
          </cell>
          <cell r="L170" t="e">
            <v>#N/A</v>
          </cell>
          <cell r="M170" t="e">
            <v>#N/A</v>
          </cell>
          <cell r="N170" t="e">
            <v>#N/A</v>
          </cell>
        </row>
        <row r="171">
          <cell r="D171">
            <v>15000</v>
          </cell>
          <cell r="E171">
            <v>465000</v>
          </cell>
          <cell r="F171">
            <v>207322.40703725914</v>
          </cell>
          <cell r="G171">
            <v>4.8785000000000007</v>
          </cell>
          <cell r="H171">
            <v>4.8785000000000007</v>
          </cell>
          <cell r="I171">
            <v>4.8785000000000007</v>
          </cell>
          <cell r="J171" t="e">
            <v>#N/A</v>
          </cell>
          <cell r="K171" t="e">
            <v>#N/A</v>
          </cell>
          <cell r="L171" t="e">
            <v>#N/A</v>
          </cell>
          <cell r="M171" t="e">
            <v>#N/A</v>
          </cell>
          <cell r="N171" t="e">
            <v>#N/A</v>
          </cell>
        </row>
        <row r="172">
          <cell r="D172">
            <v>15000</v>
          </cell>
          <cell r="E172">
            <v>465000</v>
          </cell>
          <cell r="F172">
            <v>206146.15426844644</v>
          </cell>
          <cell r="G172">
            <v>4.9974999999999996</v>
          </cell>
          <cell r="H172">
            <v>4.9974999999999996</v>
          </cell>
          <cell r="I172">
            <v>4.9974999999999996</v>
          </cell>
          <cell r="J172" t="e">
            <v>#N/A</v>
          </cell>
          <cell r="K172" t="e">
            <v>#N/A</v>
          </cell>
          <cell r="L172" t="e">
            <v>#N/A</v>
          </cell>
          <cell r="M172" t="e">
            <v>#N/A</v>
          </cell>
          <cell r="N172" t="e">
            <v>#N/A</v>
          </cell>
        </row>
        <row r="173">
          <cell r="D173">
            <v>15000</v>
          </cell>
          <cell r="E173">
            <v>420000</v>
          </cell>
          <cell r="F173">
            <v>185139.27053492665</v>
          </cell>
          <cell r="G173">
            <v>4.8835000000000006</v>
          </cell>
          <cell r="H173">
            <v>4.8835000000000006</v>
          </cell>
          <cell r="I173">
            <v>4.8835000000000006</v>
          </cell>
          <cell r="J173" t="e">
            <v>#N/A</v>
          </cell>
          <cell r="K173" t="e">
            <v>#N/A</v>
          </cell>
          <cell r="L173" t="e">
            <v>#N/A</v>
          </cell>
          <cell r="M173" t="e">
            <v>#N/A</v>
          </cell>
          <cell r="N173" t="e">
            <v>#N/A</v>
          </cell>
        </row>
        <row r="174">
          <cell r="D174">
            <v>15000</v>
          </cell>
          <cell r="E174">
            <v>465000</v>
          </cell>
          <cell r="F174">
            <v>203923.26307733488</v>
          </cell>
          <cell r="G174">
            <v>4.7635000000000005</v>
          </cell>
          <cell r="H174">
            <v>4.7635000000000005</v>
          </cell>
          <cell r="I174">
            <v>4.7635000000000005</v>
          </cell>
          <cell r="J174" t="e">
            <v>#N/A</v>
          </cell>
          <cell r="K174" t="e">
            <v>#N/A</v>
          </cell>
          <cell r="L174" t="e">
            <v>#N/A</v>
          </cell>
          <cell r="M174" t="e">
            <v>#N/A</v>
          </cell>
          <cell r="N174" t="e">
            <v>#N/A</v>
          </cell>
        </row>
        <row r="175">
          <cell r="D175">
            <v>15000</v>
          </cell>
          <cell r="E175">
            <v>450000</v>
          </cell>
          <cell r="F175">
            <v>196222.79569190805</v>
          </cell>
          <cell r="G175">
            <v>4.6485000000000003</v>
          </cell>
          <cell r="H175">
            <v>4.6485000000000003</v>
          </cell>
          <cell r="I175">
            <v>4.6485000000000003</v>
          </cell>
          <cell r="J175" t="e">
            <v>#N/A</v>
          </cell>
          <cell r="K175" t="e">
            <v>#N/A</v>
          </cell>
          <cell r="L175" t="e">
            <v>#N/A</v>
          </cell>
          <cell r="M175" t="e">
            <v>#N/A</v>
          </cell>
          <cell r="N175" t="e">
            <v>#N/A</v>
          </cell>
        </row>
        <row r="176">
          <cell r="D176">
            <v>15000</v>
          </cell>
          <cell r="E176">
            <v>465000</v>
          </cell>
          <cell r="F176">
            <v>201646.64426789514</v>
          </cell>
          <cell r="G176">
            <v>4.6044999999999998</v>
          </cell>
          <cell r="H176">
            <v>4.6044999999999998</v>
          </cell>
          <cell r="I176">
            <v>4.6044999999999998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</row>
        <row r="177">
          <cell r="D177">
            <v>15000</v>
          </cell>
          <cell r="E177">
            <v>450000</v>
          </cell>
          <cell r="F177">
            <v>194030.36863650981</v>
          </cell>
          <cell r="G177">
            <v>4.6195000000000004</v>
          </cell>
          <cell r="H177">
            <v>4.6195000000000004</v>
          </cell>
          <cell r="I177">
            <v>4.6195000000000004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</row>
        <row r="178">
          <cell r="D178">
            <v>15000</v>
          </cell>
          <cell r="E178">
            <v>465000</v>
          </cell>
          <cell r="F178">
            <v>199391.84856974048</v>
          </cell>
          <cell r="G178">
            <v>4.6345000000000001</v>
          </cell>
          <cell r="H178">
            <v>4.6345000000000001</v>
          </cell>
          <cell r="I178">
            <v>4.6345000000000001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</row>
        <row r="179">
          <cell r="D179">
            <v>15000</v>
          </cell>
          <cell r="E179">
            <v>465000</v>
          </cell>
          <cell r="F179">
            <v>198254.27979281676</v>
          </cell>
          <cell r="G179">
            <v>4.6494999999999997</v>
          </cell>
          <cell r="H179">
            <v>4.6494999999999997</v>
          </cell>
          <cell r="I179">
            <v>4.6494999999999997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</row>
        <row r="180">
          <cell r="D180">
            <v>15000</v>
          </cell>
          <cell r="E180">
            <v>450000</v>
          </cell>
          <cell r="F180">
            <v>190763.50033076582</v>
          </cell>
          <cell r="G180">
            <v>4.6645000000000003</v>
          </cell>
          <cell r="H180">
            <v>4.6645000000000003</v>
          </cell>
          <cell r="I180">
            <v>4.6645000000000003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</row>
        <row r="181">
          <cell r="D181">
            <v>15000</v>
          </cell>
          <cell r="E181">
            <v>465000</v>
          </cell>
          <cell r="F181">
            <v>196032.08941816457</v>
          </cell>
          <cell r="G181">
            <v>4.7185000000000006</v>
          </cell>
          <cell r="H181">
            <v>4.7185000000000006</v>
          </cell>
          <cell r="I181">
            <v>4.7185000000000006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</row>
        <row r="182">
          <cell r="D182">
            <v>15000</v>
          </cell>
          <cell r="E182">
            <v>450000</v>
          </cell>
          <cell r="F182">
            <v>188623.54521469143</v>
          </cell>
          <cell r="G182">
            <v>4.8535000000000004</v>
          </cell>
          <cell r="H182">
            <v>4.8535000000000004</v>
          </cell>
          <cell r="I182">
            <v>4.8535000000000004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</row>
        <row r="183">
          <cell r="D183">
            <v>15000</v>
          </cell>
          <cell r="E183">
            <v>465000</v>
          </cell>
          <cell r="F183">
            <v>193831.31438950909</v>
          </cell>
          <cell r="G183">
            <v>4.9785000000000004</v>
          </cell>
          <cell r="H183">
            <v>4.9785000000000004</v>
          </cell>
          <cell r="I183">
            <v>4.9785000000000004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</row>
        <row r="184">
          <cell r="D184">
            <v>15000</v>
          </cell>
          <cell r="E184">
            <v>465000</v>
          </cell>
          <cell r="F184">
            <v>192721.04300076514</v>
          </cell>
          <cell r="G184">
            <v>5.1025</v>
          </cell>
          <cell r="H184">
            <v>5.1025</v>
          </cell>
          <cell r="I184">
            <v>5.1025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</row>
        <row r="185">
          <cell r="D185">
            <v>15000</v>
          </cell>
          <cell r="E185">
            <v>420000</v>
          </cell>
          <cell r="F185">
            <v>173072.73254627586</v>
          </cell>
          <cell r="G185">
            <v>4.9885000000000002</v>
          </cell>
          <cell r="H185">
            <v>4.9885000000000002</v>
          </cell>
          <cell r="I185">
            <v>4.9885000000000002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</row>
        <row r="186">
          <cell r="D186">
            <v>15000</v>
          </cell>
          <cell r="E186">
            <v>465000</v>
          </cell>
          <cell r="F186">
            <v>190623.03499186184</v>
          </cell>
          <cell r="G186">
            <v>4.8685</v>
          </cell>
          <cell r="H186">
            <v>4.8685</v>
          </cell>
          <cell r="I186">
            <v>4.8685</v>
          </cell>
          <cell r="J186" t="e">
            <v>#N/A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</row>
        <row r="187">
          <cell r="D187">
            <v>15000</v>
          </cell>
          <cell r="E187">
            <v>450000</v>
          </cell>
          <cell r="F187">
            <v>183414.75506397564</v>
          </cell>
          <cell r="G187">
            <v>4.7535000000000007</v>
          </cell>
          <cell r="H187">
            <v>4.7535000000000007</v>
          </cell>
          <cell r="I187">
            <v>4.7535000000000007</v>
          </cell>
          <cell r="J187" t="e">
            <v>#N/A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</row>
        <row r="188">
          <cell r="D188">
            <v>15000</v>
          </cell>
          <cell r="E188">
            <v>465000</v>
          </cell>
          <cell r="F188">
            <v>188474.57879854052</v>
          </cell>
          <cell r="G188">
            <v>4.7095000000000002</v>
          </cell>
          <cell r="H188">
            <v>4.7095000000000002</v>
          </cell>
          <cell r="I188">
            <v>4.7095000000000002</v>
          </cell>
          <cell r="J188" t="e">
            <v>#N/A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</row>
        <row r="189">
          <cell r="D189">
            <v>15000</v>
          </cell>
          <cell r="E189">
            <v>450000</v>
          </cell>
          <cell r="F189">
            <v>181345.8808457978</v>
          </cell>
          <cell r="G189">
            <v>4.7244999999999999</v>
          </cell>
          <cell r="H189">
            <v>4.7244999999999999</v>
          </cell>
          <cell r="I189">
            <v>4.7244999999999999</v>
          </cell>
          <cell r="J189" t="e">
            <v>#N/A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</row>
        <row r="190">
          <cell r="D190">
            <v>15000</v>
          </cell>
          <cell r="E190">
            <v>465000</v>
          </cell>
          <cell r="F190">
            <v>186346.97984166458</v>
          </cell>
          <cell r="G190">
            <v>4.7394999999999996</v>
          </cell>
          <cell r="H190">
            <v>4.7394999999999996</v>
          </cell>
          <cell r="I190">
            <v>4.7394999999999996</v>
          </cell>
          <cell r="J190" t="e">
            <v>#N/A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</row>
        <row r="191">
          <cell r="D191">
            <v>15000</v>
          </cell>
          <cell r="E191">
            <v>465000</v>
          </cell>
          <cell r="F191">
            <v>185273.68315528109</v>
          </cell>
          <cell r="G191">
            <v>4.7545000000000002</v>
          </cell>
          <cell r="H191">
            <v>4.7545000000000002</v>
          </cell>
          <cell r="I191">
            <v>4.7545000000000002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</row>
        <row r="192">
          <cell r="D192">
            <v>15000</v>
          </cell>
          <cell r="E192">
            <v>450000</v>
          </cell>
          <cell r="F192">
            <v>178263.59151503956</v>
          </cell>
          <cell r="G192">
            <v>4.7694999999999999</v>
          </cell>
          <cell r="H192">
            <v>4.7694999999999999</v>
          </cell>
          <cell r="I192">
            <v>4.7694999999999999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</row>
        <row r="193">
          <cell r="D193">
            <v>15000</v>
          </cell>
          <cell r="E193">
            <v>465000</v>
          </cell>
          <cell r="F193">
            <v>183177.24033992979</v>
          </cell>
          <cell r="G193">
            <v>4.8235000000000001</v>
          </cell>
          <cell r="H193">
            <v>4.8235000000000001</v>
          </cell>
          <cell r="I193">
            <v>4.8235000000000001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</row>
        <row r="194">
          <cell r="D194">
            <v>15000</v>
          </cell>
          <cell r="E194">
            <v>450000</v>
          </cell>
          <cell r="F194">
            <v>176244.85701681973</v>
          </cell>
          <cell r="G194">
            <v>4.9584999999999999</v>
          </cell>
          <cell r="H194">
            <v>4.9584999999999999</v>
          </cell>
          <cell r="I194">
            <v>4.9584999999999999</v>
          </cell>
          <cell r="J194" t="e">
            <v>#N/A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</row>
        <row r="195">
          <cell r="D195">
            <v>15000</v>
          </cell>
          <cell r="E195">
            <v>465000</v>
          </cell>
          <cell r="F195">
            <v>181101.2570400504</v>
          </cell>
          <cell r="G195">
            <v>5.0834999999999999</v>
          </cell>
          <cell r="H195">
            <v>5.0834999999999999</v>
          </cell>
          <cell r="I195">
            <v>5.0834999999999999</v>
          </cell>
          <cell r="J195" t="e">
            <v>#N/A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</row>
        <row r="196">
          <cell r="D196">
            <v>15000</v>
          </cell>
          <cell r="E196">
            <v>0</v>
          </cell>
          <cell r="F196">
            <v>0</v>
          </cell>
          <cell r="G196">
            <v>5.2125000000000004</v>
          </cell>
          <cell r="H196">
            <v>5.2125000000000004</v>
          </cell>
          <cell r="I196">
            <v>5.2125000000000004</v>
          </cell>
          <cell r="J196" t="e">
            <v>#N/A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</row>
        <row r="197">
          <cell r="D197">
            <v>15000</v>
          </cell>
          <cell r="E197">
            <v>0</v>
          </cell>
          <cell r="F197">
            <v>0</v>
          </cell>
          <cell r="G197">
            <v>5.0985000000000005</v>
          </cell>
          <cell r="H197">
            <v>5.0985000000000005</v>
          </cell>
          <cell r="I197">
            <v>5.0985000000000005</v>
          </cell>
          <cell r="J197" t="e">
            <v>#N/A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</row>
        <row r="198">
          <cell r="D198">
            <v>15000</v>
          </cell>
          <cell r="E198">
            <v>0</v>
          </cell>
          <cell r="F198">
            <v>0</v>
          </cell>
          <cell r="G198">
            <v>4.9785000000000004</v>
          </cell>
          <cell r="H198">
            <v>4.9785000000000004</v>
          </cell>
          <cell r="I198">
            <v>4.9785000000000004</v>
          </cell>
          <cell r="J198" t="e">
            <v>#N/A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</row>
        <row r="199">
          <cell r="D199">
            <v>15000</v>
          </cell>
          <cell r="E199">
            <v>0</v>
          </cell>
          <cell r="F199">
            <v>0</v>
          </cell>
          <cell r="G199">
            <v>4.8635000000000002</v>
          </cell>
          <cell r="H199">
            <v>4.8635000000000002</v>
          </cell>
          <cell r="I199">
            <v>4.8635000000000002</v>
          </cell>
          <cell r="J199" t="e">
            <v>#N/A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</row>
        <row r="200">
          <cell r="D200">
            <v>15000</v>
          </cell>
          <cell r="E200">
            <v>0</v>
          </cell>
          <cell r="F200">
            <v>0</v>
          </cell>
          <cell r="G200">
            <v>4.8194999999999997</v>
          </cell>
          <cell r="H200">
            <v>4.8194999999999997</v>
          </cell>
          <cell r="I200">
            <v>4.8194999999999997</v>
          </cell>
          <cell r="J200" t="e">
            <v>#N/A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</row>
        <row r="201">
          <cell r="D201">
            <v>15000</v>
          </cell>
          <cell r="E201">
            <v>0</v>
          </cell>
          <cell r="F201">
            <v>0</v>
          </cell>
          <cell r="G201">
            <v>4.8345000000000002</v>
          </cell>
          <cell r="H201">
            <v>4.8345000000000002</v>
          </cell>
          <cell r="I201">
            <v>4.8345000000000002</v>
          </cell>
          <cell r="J201" t="e">
            <v>#N/A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</row>
        <row r="202">
          <cell r="D202">
            <v>15000</v>
          </cell>
          <cell r="E202">
            <v>0</v>
          </cell>
          <cell r="F202">
            <v>0</v>
          </cell>
          <cell r="G202">
            <v>4.8494999999999999</v>
          </cell>
          <cell r="H202">
            <v>4.8494999999999999</v>
          </cell>
          <cell r="I202">
            <v>4.8494999999999999</v>
          </cell>
          <cell r="J202" t="e">
            <v>#N/A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</row>
        <row r="203">
          <cell r="D203">
            <v>15000</v>
          </cell>
          <cell r="E203">
            <v>0</v>
          </cell>
          <cell r="F203">
            <v>0</v>
          </cell>
          <cell r="G203">
            <v>4.8644999999999996</v>
          </cell>
          <cell r="H203">
            <v>4.8644999999999996</v>
          </cell>
          <cell r="I203">
            <v>4.8644999999999996</v>
          </cell>
          <cell r="J203" t="e">
            <v>#N/A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</row>
        <row r="204">
          <cell r="D204">
            <v>15000</v>
          </cell>
          <cell r="E204">
            <v>0</v>
          </cell>
          <cell r="F204">
            <v>0</v>
          </cell>
          <cell r="G204">
            <v>4.8795000000000002</v>
          </cell>
          <cell r="H204">
            <v>4.8795000000000002</v>
          </cell>
          <cell r="I204">
            <v>4.8795000000000002</v>
          </cell>
          <cell r="J204" t="e">
            <v>#N/A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</row>
        <row r="205">
          <cell r="D205">
            <v>15000</v>
          </cell>
          <cell r="E205">
            <v>0</v>
          </cell>
          <cell r="F205">
            <v>0</v>
          </cell>
          <cell r="G205">
            <v>4.9335000000000004</v>
          </cell>
          <cell r="H205">
            <v>4.9335000000000004</v>
          </cell>
          <cell r="I205">
            <v>4.9335000000000004</v>
          </cell>
          <cell r="J205" t="e">
            <v>#N/A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</row>
        <row r="206">
          <cell r="D206">
            <v>15000</v>
          </cell>
          <cell r="E206">
            <v>0</v>
          </cell>
          <cell r="F206">
            <v>0</v>
          </cell>
          <cell r="G206">
            <v>5.0685000000000002</v>
          </cell>
          <cell r="H206">
            <v>5.0685000000000002</v>
          </cell>
          <cell r="I206">
            <v>5.0685000000000002</v>
          </cell>
          <cell r="J206" t="e">
            <v>#N/A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</row>
        <row r="207">
          <cell r="D207">
            <v>15000</v>
          </cell>
          <cell r="E207">
            <v>0</v>
          </cell>
          <cell r="F207">
            <v>0</v>
          </cell>
          <cell r="G207">
            <v>5.1935000000000002</v>
          </cell>
          <cell r="H207">
            <v>5.1935000000000002</v>
          </cell>
          <cell r="I207">
            <v>5.1935000000000002</v>
          </cell>
          <cell r="J207" t="e">
            <v>#N/A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</row>
        <row r="208">
          <cell r="D208">
            <v>15000</v>
          </cell>
          <cell r="E208">
            <v>0</v>
          </cell>
          <cell r="F208">
            <v>0</v>
          </cell>
          <cell r="G208">
            <v>5.3274999999999997</v>
          </cell>
          <cell r="H208">
            <v>5.3274999999999997</v>
          </cell>
          <cell r="I208">
            <v>5.3274999999999997</v>
          </cell>
          <cell r="J208" t="e">
            <v>#N/A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</row>
        <row r="209">
          <cell r="D209">
            <v>15000</v>
          </cell>
          <cell r="E209">
            <v>0</v>
          </cell>
          <cell r="F209">
            <v>0</v>
          </cell>
          <cell r="G209">
            <v>5.2135000000000007</v>
          </cell>
          <cell r="H209">
            <v>5.2135000000000007</v>
          </cell>
          <cell r="I209">
            <v>5.2135000000000007</v>
          </cell>
          <cell r="J209" t="e">
            <v>#N/A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</row>
        <row r="210">
          <cell r="D210">
            <v>15000</v>
          </cell>
          <cell r="E210">
            <v>0</v>
          </cell>
          <cell r="F210">
            <v>0</v>
          </cell>
          <cell r="G210">
            <v>5.0935000000000006</v>
          </cell>
          <cell r="H210">
            <v>5.0935000000000006</v>
          </cell>
          <cell r="I210">
            <v>5.0935000000000006</v>
          </cell>
          <cell r="J210" t="e">
            <v>#N/A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</row>
        <row r="211">
          <cell r="D211">
            <v>15000</v>
          </cell>
          <cell r="E211">
            <v>0</v>
          </cell>
          <cell r="F211">
            <v>0</v>
          </cell>
          <cell r="G211">
            <v>4.9785000000000004</v>
          </cell>
          <cell r="H211">
            <v>4.9785000000000004</v>
          </cell>
          <cell r="I211">
            <v>4.9785000000000004</v>
          </cell>
          <cell r="J211" t="e">
            <v>#N/A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</row>
        <row r="212">
          <cell r="D212">
            <v>15000</v>
          </cell>
          <cell r="E212">
            <v>0</v>
          </cell>
          <cell r="F212">
            <v>0</v>
          </cell>
          <cell r="G212">
            <v>4.9344999999999999</v>
          </cell>
          <cell r="H212">
            <v>4.9344999999999999</v>
          </cell>
          <cell r="I212">
            <v>4.9344999999999999</v>
          </cell>
          <cell r="J212" t="e">
            <v>#N/A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</row>
        <row r="213">
          <cell r="D213">
            <v>15000</v>
          </cell>
          <cell r="E213">
            <v>0</v>
          </cell>
          <cell r="F213">
            <v>0</v>
          </cell>
          <cell r="G213">
            <v>4.9494999999999996</v>
          </cell>
          <cell r="H213">
            <v>4.9494999999999996</v>
          </cell>
          <cell r="I213">
            <v>4.9494999999999996</v>
          </cell>
          <cell r="J213" t="e">
            <v>#N/A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</row>
        <row r="214">
          <cell r="D214">
            <v>15000</v>
          </cell>
          <cell r="E214">
            <v>0</v>
          </cell>
          <cell r="F214">
            <v>0</v>
          </cell>
          <cell r="G214">
            <v>4.9645000000000001</v>
          </cell>
          <cell r="H214">
            <v>4.9645000000000001</v>
          </cell>
          <cell r="I214">
            <v>4.9645000000000001</v>
          </cell>
          <cell r="J214" t="e">
            <v>#N/A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</row>
        <row r="215">
          <cell r="D215">
            <v>15000</v>
          </cell>
          <cell r="E215">
            <v>0</v>
          </cell>
          <cell r="F215">
            <v>0</v>
          </cell>
          <cell r="G215">
            <v>4.9794999999999998</v>
          </cell>
          <cell r="H215">
            <v>4.9794999999999998</v>
          </cell>
          <cell r="I215">
            <v>4.9794999999999998</v>
          </cell>
          <cell r="J215" t="e">
            <v>#N/A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</row>
        <row r="216">
          <cell r="D216">
            <v>15000</v>
          </cell>
          <cell r="E216">
            <v>0</v>
          </cell>
          <cell r="F216">
            <v>0</v>
          </cell>
          <cell r="G216">
            <v>4.9945000000000004</v>
          </cell>
          <cell r="H216">
            <v>4.9945000000000004</v>
          </cell>
          <cell r="I216">
            <v>4.9945000000000004</v>
          </cell>
          <cell r="J216" t="e">
            <v>#N/A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</row>
        <row r="217">
          <cell r="D217">
            <v>15000</v>
          </cell>
          <cell r="E217">
            <v>0</v>
          </cell>
          <cell r="F217">
            <v>0</v>
          </cell>
          <cell r="G217">
            <v>5.0485000000000007</v>
          </cell>
          <cell r="H217">
            <v>5.0485000000000007</v>
          </cell>
          <cell r="I217">
            <v>5.0485000000000007</v>
          </cell>
          <cell r="J217" t="e">
            <v>#N/A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</row>
        <row r="218">
          <cell r="D218">
            <v>15000</v>
          </cell>
          <cell r="E218">
            <v>0</v>
          </cell>
          <cell r="F218">
            <v>0</v>
          </cell>
          <cell r="G218">
            <v>5.1835000000000004</v>
          </cell>
          <cell r="H218">
            <v>5.1835000000000004</v>
          </cell>
          <cell r="I218">
            <v>5.1835000000000004</v>
          </cell>
          <cell r="J218" t="e">
            <v>#N/A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</row>
        <row r="219">
          <cell r="D219">
            <v>15000</v>
          </cell>
          <cell r="E219">
            <v>0</v>
          </cell>
          <cell r="F219">
            <v>0</v>
          </cell>
          <cell r="G219">
            <v>5.3085000000000004</v>
          </cell>
          <cell r="H219">
            <v>5.3085000000000004</v>
          </cell>
          <cell r="I219">
            <v>5.3085000000000004</v>
          </cell>
          <cell r="J219" t="e">
            <v>#N/A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</row>
        <row r="220">
          <cell r="D220">
            <v>15000</v>
          </cell>
          <cell r="E220">
            <v>0</v>
          </cell>
          <cell r="F220">
            <v>0</v>
          </cell>
          <cell r="G220">
            <v>5.4474999999999998</v>
          </cell>
          <cell r="H220">
            <v>5.4474999999999998</v>
          </cell>
          <cell r="I220">
            <v>5.4474999999999998</v>
          </cell>
          <cell r="J220" t="e">
            <v>#N/A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</row>
        <row r="221">
          <cell r="D221">
            <v>15000</v>
          </cell>
          <cell r="E221">
            <v>0</v>
          </cell>
          <cell r="F221">
            <v>0</v>
          </cell>
          <cell r="G221">
            <v>5.3334999999999999</v>
          </cell>
          <cell r="H221">
            <v>5.3334999999999999</v>
          </cell>
          <cell r="I221">
            <v>5.3334999999999999</v>
          </cell>
          <cell r="J221" t="e">
            <v>#N/A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</row>
        <row r="222">
          <cell r="D222">
            <v>15000</v>
          </cell>
          <cell r="E222">
            <v>0</v>
          </cell>
          <cell r="F222">
            <v>0</v>
          </cell>
          <cell r="G222">
            <v>5.2135000000000007</v>
          </cell>
          <cell r="H222">
            <v>5.2135000000000007</v>
          </cell>
          <cell r="I222">
            <v>5.2135000000000007</v>
          </cell>
          <cell r="J222" t="e">
            <v>#N/A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</row>
        <row r="223">
          <cell r="D223">
            <v>15000</v>
          </cell>
          <cell r="E223">
            <v>0</v>
          </cell>
          <cell r="F223">
            <v>0</v>
          </cell>
          <cell r="G223">
            <v>5.0985000000000005</v>
          </cell>
          <cell r="H223">
            <v>5.0985000000000005</v>
          </cell>
          <cell r="I223">
            <v>5.0985000000000005</v>
          </cell>
          <cell r="J223" t="e">
            <v>#N/A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</row>
        <row r="224">
          <cell r="D224">
            <v>15000</v>
          </cell>
          <cell r="E224">
            <v>0</v>
          </cell>
          <cell r="F224">
            <v>0</v>
          </cell>
          <cell r="G224">
            <v>5.0545</v>
          </cell>
          <cell r="H224">
            <v>5.0545</v>
          </cell>
          <cell r="I224">
            <v>5.0545</v>
          </cell>
          <cell r="J224" t="e">
            <v>#N/A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</row>
        <row r="225">
          <cell r="D225">
            <v>15000</v>
          </cell>
          <cell r="E225">
            <v>0</v>
          </cell>
          <cell r="F225">
            <v>0</v>
          </cell>
          <cell r="G225">
            <v>5.0694999999999997</v>
          </cell>
          <cell r="H225">
            <v>5.0694999999999997</v>
          </cell>
          <cell r="I225">
            <v>5.0694999999999997</v>
          </cell>
          <cell r="J225" t="e">
            <v>#N/A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</row>
        <row r="226">
          <cell r="D226">
            <v>15000</v>
          </cell>
          <cell r="E226">
            <v>0</v>
          </cell>
          <cell r="F226">
            <v>0</v>
          </cell>
          <cell r="G226">
            <v>5.0845000000000002</v>
          </cell>
          <cell r="H226">
            <v>5.0845000000000002</v>
          </cell>
          <cell r="I226">
            <v>5.0845000000000002</v>
          </cell>
          <cell r="J226" t="e">
            <v>#N/A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</row>
        <row r="227">
          <cell r="D227">
            <v>15000</v>
          </cell>
          <cell r="E227">
            <v>0</v>
          </cell>
          <cell r="F227">
            <v>0</v>
          </cell>
          <cell r="G227">
            <v>5.0994999999999999</v>
          </cell>
          <cell r="H227">
            <v>5.0994999999999999</v>
          </cell>
          <cell r="I227">
            <v>5.0994999999999999</v>
          </cell>
          <cell r="J227" t="e">
            <v>#N/A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</row>
        <row r="228">
          <cell r="D228">
            <v>15000</v>
          </cell>
          <cell r="E228">
            <v>0</v>
          </cell>
          <cell r="F228">
            <v>0</v>
          </cell>
          <cell r="G228">
            <v>5.1144999999999996</v>
          </cell>
          <cell r="H228">
            <v>5.1144999999999996</v>
          </cell>
          <cell r="I228">
            <v>5.1144999999999996</v>
          </cell>
          <cell r="J228" t="e">
            <v>#N/A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</row>
        <row r="229">
          <cell r="D229">
            <v>15000</v>
          </cell>
          <cell r="E229">
            <v>0</v>
          </cell>
          <cell r="F229">
            <v>0</v>
          </cell>
          <cell r="G229">
            <v>5.1685000000000008</v>
          </cell>
          <cell r="H229">
            <v>5.1685000000000008</v>
          </cell>
          <cell r="I229">
            <v>5.1685000000000008</v>
          </cell>
          <cell r="J229" t="e">
            <v>#N/A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</row>
        <row r="230">
          <cell r="D230">
            <v>15000</v>
          </cell>
          <cell r="E230">
            <v>0</v>
          </cell>
          <cell r="F230">
            <v>0</v>
          </cell>
          <cell r="G230">
            <v>5.3035000000000005</v>
          </cell>
          <cell r="H230">
            <v>5.3035000000000005</v>
          </cell>
          <cell r="I230">
            <v>5.3035000000000005</v>
          </cell>
          <cell r="J230" t="e">
            <v>#N/A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</row>
        <row r="231">
          <cell r="D231">
            <v>15000</v>
          </cell>
          <cell r="E231">
            <v>0</v>
          </cell>
          <cell r="F231">
            <v>0</v>
          </cell>
          <cell r="G231">
            <v>5.4285000000000005</v>
          </cell>
          <cell r="H231">
            <v>5.4285000000000005</v>
          </cell>
          <cell r="I231">
            <v>5.4285000000000005</v>
          </cell>
          <cell r="J231" t="e">
            <v>#N/A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</row>
        <row r="232">
          <cell r="D232">
            <v>15000</v>
          </cell>
          <cell r="E232">
            <v>0</v>
          </cell>
          <cell r="F232">
            <v>0</v>
          </cell>
          <cell r="G232">
            <v>5.5674999999999999</v>
          </cell>
          <cell r="H232">
            <v>5.5674999999999999</v>
          </cell>
          <cell r="I232">
            <v>5.5674999999999999</v>
          </cell>
          <cell r="J232" t="e">
            <v>#N/A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</row>
        <row r="233">
          <cell r="D233">
            <v>15000</v>
          </cell>
          <cell r="E233">
            <v>0</v>
          </cell>
          <cell r="F233">
            <v>0</v>
          </cell>
          <cell r="G233">
            <v>5.4535</v>
          </cell>
          <cell r="H233">
            <v>5.4535</v>
          </cell>
          <cell r="I233">
            <v>5.4535</v>
          </cell>
          <cell r="J233" t="e">
            <v>#N/A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</row>
        <row r="234">
          <cell r="D234">
            <v>15000</v>
          </cell>
          <cell r="E234">
            <v>0</v>
          </cell>
          <cell r="F234">
            <v>0</v>
          </cell>
          <cell r="G234">
            <v>5.3334999999999999</v>
          </cell>
          <cell r="H234">
            <v>5.3334999999999999</v>
          </cell>
          <cell r="I234">
            <v>5.3334999999999999</v>
          </cell>
          <cell r="J234" t="e">
            <v>#N/A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</row>
        <row r="235">
          <cell r="D235">
            <v>15000</v>
          </cell>
          <cell r="E235">
            <v>0</v>
          </cell>
          <cell r="F235">
            <v>0</v>
          </cell>
          <cell r="G235">
            <v>5.2185000000000006</v>
          </cell>
          <cell r="H235">
            <v>5.2185000000000006</v>
          </cell>
          <cell r="I235">
            <v>5.2185000000000006</v>
          </cell>
          <cell r="J235" t="e">
            <v>#N/A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</row>
        <row r="236">
          <cell r="D236">
            <v>15000</v>
          </cell>
          <cell r="E236">
            <v>0</v>
          </cell>
          <cell r="F236">
            <v>0</v>
          </cell>
          <cell r="G236">
            <v>5.174500000000001</v>
          </cell>
          <cell r="H236">
            <v>5.174500000000001</v>
          </cell>
          <cell r="I236">
            <v>5.174500000000001</v>
          </cell>
          <cell r="J236" t="e">
            <v>#N/A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</row>
        <row r="237">
          <cell r="D237">
            <v>15000</v>
          </cell>
          <cell r="E237">
            <v>0</v>
          </cell>
          <cell r="F237">
            <v>0</v>
          </cell>
          <cell r="G237">
            <v>5.1895000000000007</v>
          </cell>
          <cell r="H237">
            <v>5.1895000000000007</v>
          </cell>
          <cell r="I237">
            <v>5.1895000000000007</v>
          </cell>
          <cell r="J237" t="e">
            <v>#N/A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</row>
        <row r="238">
          <cell r="D238">
            <v>15000</v>
          </cell>
          <cell r="E238">
            <v>0</v>
          </cell>
          <cell r="F238">
            <v>0</v>
          </cell>
          <cell r="G238">
            <v>5.2045000000000003</v>
          </cell>
          <cell r="H238">
            <v>5.2045000000000003</v>
          </cell>
          <cell r="I238">
            <v>5.2045000000000003</v>
          </cell>
          <cell r="J238" t="e">
            <v>#N/A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</row>
        <row r="239">
          <cell r="D239">
            <v>15000</v>
          </cell>
          <cell r="E239">
            <v>0</v>
          </cell>
          <cell r="F239">
            <v>0</v>
          </cell>
          <cell r="G239">
            <v>5.2195000000000009</v>
          </cell>
          <cell r="H239">
            <v>5.2195000000000009</v>
          </cell>
          <cell r="I239">
            <v>5.2195000000000009</v>
          </cell>
          <cell r="J239" t="e">
            <v>#N/A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</row>
        <row r="240">
          <cell r="D240">
            <v>15000</v>
          </cell>
          <cell r="E240">
            <v>0</v>
          </cell>
          <cell r="F240">
            <v>0</v>
          </cell>
          <cell r="G240">
            <v>5.2345000000000006</v>
          </cell>
          <cell r="H240">
            <v>5.2345000000000006</v>
          </cell>
          <cell r="I240">
            <v>5.2345000000000006</v>
          </cell>
          <cell r="J240" t="e">
            <v>#N/A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</row>
        <row r="241">
          <cell r="D241">
            <v>15000</v>
          </cell>
          <cell r="E241">
            <v>0</v>
          </cell>
          <cell r="F241">
            <v>0</v>
          </cell>
          <cell r="G241">
            <v>5.2885</v>
          </cell>
          <cell r="H241">
            <v>5.2885</v>
          </cell>
          <cell r="I241">
            <v>5.2885</v>
          </cell>
          <cell r="J241" t="e">
            <v>#N/A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</row>
        <row r="242">
          <cell r="D242">
            <v>15000</v>
          </cell>
          <cell r="E242">
            <v>0</v>
          </cell>
          <cell r="F242">
            <v>0</v>
          </cell>
          <cell r="G242">
            <v>5.4235000000000007</v>
          </cell>
          <cell r="H242">
            <v>5.4235000000000007</v>
          </cell>
          <cell r="I242">
            <v>5.4235000000000007</v>
          </cell>
          <cell r="J242" t="e">
            <v>#N/A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</row>
        <row r="243">
          <cell r="D243">
            <v>15000</v>
          </cell>
          <cell r="E243">
            <v>0</v>
          </cell>
          <cell r="F243">
            <v>0</v>
          </cell>
          <cell r="G243">
            <v>5.5485000000000007</v>
          </cell>
          <cell r="H243">
            <v>5.5485000000000007</v>
          </cell>
          <cell r="I243">
            <v>5.5485000000000007</v>
          </cell>
          <cell r="J243" t="e">
            <v>#N/A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</row>
        <row r="244">
          <cell r="D244">
            <v>15000</v>
          </cell>
          <cell r="E244">
            <v>0</v>
          </cell>
          <cell r="F244">
            <v>0</v>
          </cell>
          <cell r="G244">
            <v>5.6875</v>
          </cell>
          <cell r="H244">
            <v>5.6875</v>
          </cell>
          <cell r="I244">
            <v>5.6875</v>
          </cell>
          <cell r="J244" t="e">
            <v>#N/A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</row>
        <row r="245">
          <cell r="D245">
            <v>15000</v>
          </cell>
          <cell r="E245">
            <v>0</v>
          </cell>
          <cell r="F245">
            <v>0</v>
          </cell>
          <cell r="G245">
            <v>5.5735000000000001</v>
          </cell>
          <cell r="H245">
            <v>5.5735000000000001</v>
          </cell>
          <cell r="I245">
            <v>5.5735000000000001</v>
          </cell>
          <cell r="J245" t="e">
            <v>#N/A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</row>
        <row r="246">
          <cell r="D246">
            <v>15000</v>
          </cell>
          <cell r="E246">
            <v>0</v>
          </cell>
          <cell r="F246">
            <v>0</v>
          </cell>
          <cell r="G246">
            <v>5.4535</v>
          </cell>
          <cell r="H246">
            <v>5.4535</v>
          </cell>
          <cell r="I246">
            <v>5.4535</v>
          </cell>
          <cell r="J246" t="e">
            <v>#N/A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</row>
        <row r="247">
          <cell r="D247">
            <v>15000</v>
          </cell>
          <cell r="E247">
            <v>0</v>
          </cell>
          <cell r="F247">
            <v>0</v>
          </cell>
          <cell r="G247">
            <v>5.3385000000000007</v>
          </cell>
          <cell r="H247">
            <v>5.3385000000000007</v>
          </cell>
          <cell r="I247">
            <v>5.3385000000000007</v>
          </cell>
          <cell r="J247" t="e">
            <v>#N/A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</row>
        <row r="248">
          <cell r="D248">
            <v>15000</v>
          </cell>
          <cell r="E248">
            <v>0</v>
          </cell>
          <cell r="F248">
            <v>0</v>
          </cell>
          <cell r="G248">
            <v>5.2945000000000002</v>
          </cell>
          <cell r="H248">
            <v>5.2945000000000002</v>
          </cell>
          <cell r="I248">
            <v>5.2945000000000002</v>
          </cell>
          <cell r="J248" t="e">
            <v>#N/A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</row>
        <row r="249">
          <cell r="D249">
            <v>15000</v>
          </cell>
          <cell r="E249">
            <v>0</v>
          </cell>
          <cell r="F249">
            <v>0</v>
          </cell>
          <cell r="G249">
            <v>5.3095000000000008</v>
          </cell>
          <cell r="H249">
            <v>5.3095000000000008</v>
          </cell>
          <cell r="I249">
            <v>5.3095000000000008</v>
          </cell>
          <cell r="J249" t="e">
            <v>#N/A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</row>
        <row r="250">
          <cell r="D250">
            <v>15000</v>
          </cell>
          <cell r="E250">
            <v>0</v>
          </cell>
          <cell r="F250">
            <v>0</v>
          </cell>
          <cell r="G250">
            <v>5.3245000000000005</v>
          </cell>
          <cell r="H250">
            <v>5.3245000000000005</v>
          </cell>
          <cell r="I250">
            <v>5.3245000000000005</v>
          </cell>
          <cell r="J250" t="e">
            <v>#N/A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</row>
        <row r="251">
          <cell r="D251">
            <v>15000</v>
          </cell>
          <cell r="E251">
            <v>0</v>
          </cell>
          <cell r="F251">
            <v>0</v>
          </cell>
          <cell r="G251">
            <v>5.3395000000000001</v>
          </cell>
          <cell r="H251">
            <v>5.3395000000000001</v>
          </cell>
          <cell r="I251">
            <v>5.3395000000000001</v>
          </cell>
          <cell r="J251" t="e">
            <v>#N/A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</row>
        <row r="252">
          <cell r="D252">
            <v>15000</v>
          </cell>
          <cell r="E252">
            <v>0</v>
          </cell>
          <cell r="F252">
            <v>0</v>
          </cell>
          <cell r="G252">
            <v>5.3545000000000007</v>
          </cell>
          <cell r="H252">
            <v>5.3545000000000007</v>
          </cell>
          <cell r="I252">
            <v>5.3545000000000007</v>
          </cell>
          <cell r="J252" t="e">
            <v>#N/A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</row>
        <row r="253">
          <cell r="D253">
            <v>15000</v>
          </cell>
          <cell r="E253">
            <v>0</v>
          </cell>
          <cell r="F253">
            <v>0</v>
          </cell>
          <cell r="G253">
            <v>5.4085000000000001</v>
          </cell>
          <cell r="H253">
            <v>5.4085000000000001</v>
          </cell>
          <cell r="I253">
            <v>5.4085000000000001</v>
          </cell>
          <cell r="J253" t="e">
            <v>#N/A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</row>
        <row r="254">
          <cell r="D254">
            <v>15000</v>
          </cell>
          <cell r="E254">
            <v>0</v>
          </cell>
          <cell r="F254">
            <v>0</v>
          </cell>
          <cell r="G254">
            <v>5.5435000000000008</v>
          </cell>
          <cell r="H254">
            <v>5.5435000000000008</v>
          </cell>
          <cell r="I254">
            <v>5.5435000000000008</v>
          </cell>
          <cell r="J254" t="e">
            <v>#N/A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</row>
        <row r="255">
          <cell r="D255">
            <v>15000</v>
          </cell>
          <cell r="E255">
            <v>0</v>
          </cell>
          <cell r="F255">
            <v>0</v>
          </cell>
          <cell r="G255">
            <v>5.6685000000000008</v>
          </cell>
          <cell r="H255">
            <v>5.6685000000000008</v>
          </cell>
          <cell r="I255">
            <v>5.6685000000000008</v>
          </cell>
          <cell r="J255" t="e">
            <v>#N/A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</row>
        <row r="256">
          <cell r="D256">
            <v>15000</v>
          </cell>
          <cell r="E256">
            <v>0</v>
          </cell>
          <cell r="F256">
            <v>0</v>
          </cell>
          <cell r="G256">
            <v>5.8075000000000001</v>
          </cell>
          <cell r="H256">
            <v>5.8075000000000001</v>
          </cell>
          <cell r="I256">
            <v>5.8075000000000001</v>
          </cell>
          <cell r="J256" t="e">
            <v>#N/A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</row>
        <row r="257">
          <cell r="D257">
            <v>15000</v>
          </cell>
          <cell r="E257">
            <v>0</v>
          </cell>
          <cell r="F257">
            <v>0</v>
          </cell>
          <cell r="G257">
            <v>5.6935000000000002</v>
          </cell>
          <cell r="H257">
            <v>5.6935000000000002</v>
          </cell>
          <cell r="I257">
            <v>5.6935000000000002</v>
          </cell>
          <cell r="J257" t="e">
            <v>#N/A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</row>
        <row r="258">
          <cell r="D258">
            <v>15000</v>
          </cell>
          <cell r="E258">
            <v>0</v>
          </cell>
          <cell r="F258">
            <v>0</v>
          </cell>
          <cell r="G258">
            <v>5.5735000000000001</v>
          </cell>
          <cell r="H258">
            <v>5.5735000000000001</v>
          </cell>
          <cell r="I258">
            <v>5.5735000000000001</v>
          </cell>
          <cell r="J258" t="e">
            <v>#N/A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</row>
        <row r="259">
          <cell r="D259">
            <v>15000</v>
          </cell>
          <cell r="E259">
            <v>0</v>
          </cell>
          <cell r="F259">
            <v>0</v>
          </cell>
          <cell r="G259">
            <v>5.4584999999999999</v>
          </cell>
          <cell r="H259">
            <v>5.4584999999999999</v>
          </cell>
          <cell r="I259">
            <v>5.4584999999999999</v>
          </cell>
          <cell r="J259" t="e">
            <v>#N/A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</row>
        <row r="260">
          <cell r="D260">
            <v>15000</v>
          </cell>
          <cell r="E260">
            <v>0</v>
          </cell>
          <cell r="F260">
            <v>0</v>
          </cell>
          <cell r="G260">
            <v>5.4145000000000003</v>
          </cell>
          <cell r="H260">
            <v>5.4145000000000003</v>
          </cell>
          <cell r="I260">
            <v>5.4145000000000003</v>
          </cell>
          <cell r="J260" t="e">
            <v>#N/A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</row>
        <row r="261">
          <cell r="D261">
            <v>15000</v>
          </cell>
          <cell r="E261">
            <v>0</v>
          </cell>
          <cell r="F261">
            <v>0</v>
          </cell>
          <cell r="G261">
            <v>5.4295000000000009</v>
          </cell>
          <cell r="H261">
            <v>5.4295000000000009</v>
          </cell>
          <cell r="I261">
            <v>5.4295000000000009</v>
          </cell>
          <cell r="J261" t="e">
            <v>#N/A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</row>
        <row r="262">
          <cell r="D262">
            <v>15000</v>
          </cell>
          <cell r="E262">
            <v>0</v>
          </cell>
          <cell r="F262">
            <v>0</v>
          </cell>
          <cell r="G262">
            <v>5.4445000000000006</v>
          </cell>
          <cell r="H262">
            <v>5.4445000000000006</v>
          </cell>
          <cell r="I262">
            <v>5.4445000000000006</v>
          </cell>
          <cell r="J262" t="e">
            <v>#N/A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</row>
        <row r="263">
          <cell r="D263">
            <v>15000</v>
          </cell>
          <cell r="E263">
            <v>0</v>
          </cell>
          <cell r="F263">
            <v>0</v>
          </cell>
          <cell r="G263">
            <v>5.4595000000000002</v>
          </cell>
          <cell r="H263">
            <v>5.4595000000000002</v>
          </cell>
          <cell r="I263">
            <v>5.4595000000000002</v>
          </cell>
          <cell r="J263" t="e">
            <v>#N/A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</row>
        <row r="264">
          <cell r="D264">
            <v>15000</v>
          </cell>
          <cell r="E264">
            <v>0</v>
          </cell>
          <cell r="F264">
            <v>0</v>
          </cell>
          <cell r="G264">
            <v>5.4745000000000008</v>
          </cell>
          <cell r="H264">
            <v>5.4745000000000008</v>
          </cell>
          <cell r="I264">
            <v>5.4745000000000008</v>
          </cell>
          <cell r="J264" t="e">
            <v>#N/A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</row>
        <row r="265">
          <cell r="D265">
            <v>15000</v>
          </cell>
          <cell r="E265">
            <v>0</v>
          </cell>
          <cell r="F265">
            <v>0</v>
          </cell>
          <cell r="G265">
            <v>5.5285000000000002</v>
          </cell>
          <cell r="H265">
            <v>5.5285000000000002</v>
          </cell>
          <cell r="I265">
            <v>5.5285000000000002</v>
          </cell>
          <cell r="J265" t="e">
            <v>#N/A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</row>
        <row r="266">
          <cell r="D266">
            <v>15000</v>
          </cell>
          <cell r="E266">
            <v>0</v>
          </cell>
          <cell r="F266">
            <v>0</v>
          </cell>
          <cell r="G266">
            <v>5.6635</v>
          </cell>
          <cell r="H266">
            <v>5.6635</v>
          </cell>
          <cell r="I266">
            <v>5.6635</v>
          </cell>
          <cell r="J266" t="e">
            <v>#N/A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</row>
        <row r="267">
          <cell r="D267">
            <v>15000</v>
          </cell>
          <cell r="E267">
            <v>0</v>
          </cell>
          <cell r="F267">
            <v>0</v>
          </cell>
          <cell r="G267">
            <v>5.7885</v>
          </cell>
          <cell r="H267">
            <v>5.7885</v>
          </cell>
          <cell r="I267">
            <v>5.7885</v>
          </cell>
          <cell r="J267" t="e">
            <v>#N/A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</row>
        <row r="268">
          <cell r="D268">
            <v>15000</v>
          </cell>
          <cell r="E268">
            <v>0</v>
          </cell>
          <cell r="F268">
            <v>0</v>
          </cell>
          <cell r="G268">
            <v>5.9275000000000002</v>
          </cell>
          <cell r="H268">
            <v>5.9275000000000002</v>
          </cell>
          <cell r="I268">
            <v>5.9275000000000002</v>
          </cell>
          <cell r="J268" t="e">
            <v>#N/A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</row>
        <row r="269">
          <cell r="D269">
            <v>15000</v>
          </cell>
          <cell r="E269">
            <v>0</v>
          </cell>
          <cell r="F269">
            <v>0</v>
          </cell>
          <cell r="G269">
            <v>5.8135000000000003</v>
          </cell>
          <cell r="H269">
            <v>5.8135000000000003</v>
          </cell>
          <cell r="I269">
            <v>5.8135000000000003</v>
          </cell>
          <cell r="J269" t="e">
            <v>#N/A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</row>
        <row r="270">
          <cell r="D270">
            <v>15000</v>
          </cell>
          <cell r="E270">
            <v>0</v>
          </cell>
          <cell r="F270">
            <v>0</v>
          </cell>
          <cell r="G270">
            <v>5.6935000000000002</v>
          </cell>
          <cell r="H270">
            <v>5.6935000000000002</v>
          </cell>
          <cell r="I270">
            <v>5.6935000000000002</v>
          </cell>
          <cell r="J270" t="e">
            <v>#N/A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</row>
        <row r="271">
          <cell r="D271">
            <v>15000</v>
          </cell>
          <cell r="E271">
            <v>0</v>
          </cell>
          <cell r="F271">
            <v>0</v>
          </cell>
          <cell r="G271">
            <v>5.5785</v>
          </cell>
          <cell r="H271">
            <v>5.5785</v>
          </cell>
          <cell r="I271">
            <v>5.5785</v>
          </cell>
          <cell r="J271" t="e">
            <v>#N/A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</row>
        <row r="272">
          <cell r="D272">
            <v>15000</v>
          </cell>
          <cell r="E272">
            <v>0</v>
          </cell>
          <cell r="F272">
            <v>0</v>
          </cell>
          <cell r="G272">
            <v>5.5345000000000004</v>
          </cell>
          <cell r="H272">
            <v>5.5345000000000004</v>
          </cell>
          <cell r="I272">
            <v>5.5345000000000004</v>
          </cell>
          <cell r="J272" t="e">
            <v>#N/A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</row>
        <row r="273">
          <cell r="D273">
            <v>15000</v>
          </cell>
          <cell r="E273">
            <v>0</v>
          </cell>
          <cell r="F273">
            <v>0</v>
          </cell>
          <cell r="G273">
            <v>5.549500000000001</v>
          </cell>
          <cell r="H273">
            <v>5.549500000000001</v>
          </cell>
          <cell r="I273">
            <v>5.549500000000001</v>
          </cell>
          <cell r="J273" t="e">
            <v>#N/A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</row>
        <row r="274">
          <cell r="D274">
            <v>15000</v>
          </cell>
          <cell r="E274">
            <v>0</v>
          </cell>
          <cell r="F274">
            <v>0</v>
          </cell>
          <cell r="G274">
            <v>5.5645000000000007</v>
          </cell>
          <cell r="H274">
            <v>5.5645000000000007</v>
          </cell>
          <cell r="I274">
            <v>5.5645000000000007</v>
          </cell>
          <cell r="J274" t="e">
            <v>#N/A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</row>
        <row r="275">
          <cell r="D275">
            <v>15000</v>
          </cell>
          <cell r="E275">
            <v>0</v>
          </cell>
          <cell r="F275">
            <v>0</v>
          </cell>
          <cell r="G275">
            <v>5.5795000000000003</v>
          </cell>
          <cell r="H275">
            <v>5.5795000000000003</v>
          </cell>
          <cell r="I275">
            <v>5.5795000000000003</v>
          </cell>
          <cell r="J275" t="e">
            <v>#N/A</v>
          </cell>
          <cell r="K275" t="e">
            <v>#N/A</v>
          </cell>
          <cell r="L275" t="e">
            <v>#N/A</v>
          </cell>
          <cell r="M275" t="e">
            <v>#N/A</v>
          </cell>
          <cell r="N275" t="e">
            <v>#N/A</v>
          </cell>
        </row>
        <row r="276">
          <cell r="D276">
            <v>15000</v>
          </cell>
          <cell r="E276">
            <v>0</v>
          </cell>
          <cell r="F276">
            <v>0</v>
          </cell>
          <cell r="G276">
            <v>5.5945000000000009</v>
          </cell>
          <cell r="H276">
            <v>5.5945000000000009</v>
          </cell>
          <cell r="I276">
            <v>5.5945000000000009</v>
          </cell>
          <cell r="J276" t="e">
            <v>#N/A</v>
          </cell>
          <cell r="K276" t="e">
            <v>#N/A</v>
          </cell>
          <cell r="L276" t="e">
            <v>#N/A</v>
          </cell>
          <cell r="M276" t="e">
            <v>#N/A</v>
          </cell>
          <cell r="N276" t="e">
            <v>#N/A</v>
          </cell>
        </row>
        <row r="277">
          <cell r="D277">
            <v>15000</v>
          </cell>
          <cell r="E277">
            <v>0</v>
          </cell>
          <cell r="F277">
            <v>0</v>
          </cell>
          <cell r="G277">
            <v>5.6485000000000003</v>
          </cell>
          <cell r="H277">
            <v>5.6485000000000003</v>
          </cell>
          <cell r="I277">
            <v>5.6485000000000003</v>
          </cell>
          <cell r="J277" t="e">
            <v>#N/A</v>
          </cell>
          <cell r="K277" t="e">
            <v>#N/A</v>
          </cell>
          <cell r="L277" t="e">
            <v>#N/A</v>
          </cell>
          <cell r="M277" t="e">
            <v>#N/A</v>
          </cell>
          <cell r="N277" t="e">
            <v>#N/A</v>
          </cell>
        </row>
        <row r="278">
          <cell r="D278">
            <v>15000</v>
          </cell>
          <cell r="E278">
            <v>0</v>
          </cell>
          <cell r="F278">
            <v>0</v>
          </cell>
          <cell r="G278">
            <v>5.7835000000000001</v>
          </cell>
          <cell r="H278">
            <v>5.7835000000000001</v>
          </cell>
          <cell r="I278">
            <v>5.7835000000000001</v>
          </cell>
          <cell r="J278" t="e">
            <v>#N/A</v>
          </cell>
          <cell r="K278" t="e">
            <v>#N/A</v>
          </cell>
          <cell r="L278" t="e">
            <v>#N/A</v>
          </cell>
          <cell r="M278" t="e">
            <v>#N/A</v>
          </cell>
          <cell r="N278" t="e">
            <v>#N/A</v>
          </cell>
        </row>
        <row r="279">
          <cell r="D279">
            <v>15000</v>
          </cell>
          <cell r="E279">
            <v>0</v>
          </cell>
          <cell r="F279">
            <v>0</v>
          </cell>
          <cell r="G279">
            <v>5.9085000000000001</v>
          </cell>
          <cell r="H279">
            <v>5.9085000000000001</v>
          </cell>
          <cell r="I279">
            <v>5.9085000000000001</v>
          </cell>
          <cell r="J279" t="e">
            <v>#N/A</v>
          </cell>
          <cell r="K279" t="e">
            <v>#N/A</v>
          </cell>
          <cell r="L279" t="e">
            <v>#N/A</v>
          </cell>
          <cell r="M279" t="e">
            <v>#N/A</v>
          </cell>
          <cell r="N279" t="e">
            <v>#N/A</v>
          </cell>
        </row>
        <row r="280">
          <cell r="D280">
            <v>15000</v>
          </cell>
          <cell r="E280">
            <v>0</v>
          </cell>
          <cell r="F280">
            <v>0</v>
          </cell>
          <cell r="G280">
            <v>6.0475000000000003</v>
          </cell>
          <cell r="H280">
            <v>6.0475000000000003</v>
          </cell>
          <cell r="I280">
            <v>6.0475000000000003</v>
          </cell>
          <cell r="J280" t="e">
            <v>#N/A</v>
          </cell>
          <cell r="K280" t="e">
            <v>#N/A</v>
          </cell>
          <cell r="L280" t="e">
            <v>#N/A</v>
          </cell>
          <cell r="M280" t="e">
            <v>#N/A</v>
          </cell>
          <cell r="N280" t="e">
            <v>#N/A</v>
          </cell>
        </row>
        <row r="281">
          <cell r="D281">
            <v>15000</v>
          </cell>
          <cell r="E281">
            <v>0</v>
          </cell>
          <cell r="F281">
            <v>0</v>
          </cell>
          <cell r="G281">
            <v>5.9335000000000004</v>
          </cell>
          <cell r="H281">
            <v>5.9335000000000004</v>
          </cell>
          <cell r="I281">
            <v>5.9335000000000004</v>
          </cell>
          <cell r="J281" t="e">
            <v>#N/A</v>
          </cell>
          <cell r="K281" t="e">
            <v>#N/A</v>
          </cell>
          <cell r="L281" t="e">
            <v>#N/A</v>
          </cell>
          <cell r="M281" t="e">
            <v>#N/A</v>
          </cell>
          <cell r="N281" t="e">
            <v>#N/A</v>
          </cell>
        </row>
        <row r="282">
          <cell r="D282">
            <v>15000</v>
          </cell>
          <cell r="E282">
            <v>0</v>
          </cell>
          <cell r="F282">
            <v>0</v>
          </cell>
          <cell r="G282">
            <v>5.8135000000000003</v>
          </cell>
          <cell r="H282">
            <v>5.8135000000000003</v>
          </cell>
          <cell r="I282">
            <v>5.8135000000000003</v>
          </cell>
          <cell r="J282" t="e">
            <v>#N/A</v>
          </cell>
          <cell r="K282" t="e">
            <v>#N/A</v>
          </cell>
          <cell r="L282" t="e">
            <v>#N/A</v>
          </cell>
          <cell r="M282" t="e">
            <v>#N/A</v>
          </cell>
          <cell r="N282" t="e">
            <v>#N/A</v>
          </cell>
        </row>
        <row r="283">
          <cell r="D283">
            <v>15000</v>
          </cell>
          <cell r="E283">
            <v>0</v>
          </cell>
          <cell r="F283">
            <v>0</v>
          </cell>
          <cell r="G283">
            <v>5.6985000000000001</v>
          </cell>
          <cell r="H283">
            <v>5.6985000000000001</v>
          </cell>
          <cell r="I283">
            <v>5.6985000000000001</v>
          </cell>
          <cell r="J283" t="e">
            <v>#N/A</v>
          </cell>
          <cell r="K283" t="e">
            <v>#N/A</v>
          </cell>
          <cell r="L283" t="e">
            <v>#N/A</v>
          </cell>
          <cell r="M283" t="e">
            <v>#N/A</v>
          </cell>
          <cell r="N283" t="e">
            <v>#N/A</v>
          </cell>
        </row>
        <row r="284">
          <cell r="D284">
            <v>15000</v>
          </cell>
          <cell r="E284">
            <v>0</v>
          </cell>
          <cell r="F284">
            <v>0</v>
          </cell>
          <cell r="G284">
            <v>5.6545000000000005</v>
          </cell>
          <cell r="H284">
            <v>5.6545000000000005</v>
          </cell>
          <cell r="I284">
            <v>5.6545000000000005</v>
          </cell>
          <cell r="J284" t="e">
            <v>#N/A</v>
          </cell>
          <cell r="K284" t="e">
            <v>#N/A</v>
          </cell>
          <cell r="L284" t="e">
            <v>#N/A</v>
          </cell>
          <cell r="M284" t="e">
            <v>#N/A</v>
          </cell>
          <cell r="N284" t="e">
            <v>#N/A</v>
          </cell>
        </row>
        <row r="285">
          <cell r="D285">
            <v>15000</v>
          </cell>
          <cell r="E285">
            <v>0</v>
          </cell>
          <cell r="F285">
            <v>0</v>
          </cell>
          <cell r="G285">
            <v>5.6695000000000002</v>
          </cell>
          <cell r="H285">
            <v>5.6695000000000002</v>
          </cell>
          <cell r="I285">
            <v>5.6695000000000002</v>
          </cell>
          <cell r="J285" t="e">
            <v>#N/A</v>
          </cell>
          <cell r="K285" t="e">
            <v>#N/A</v>
          </cell>
          <cell r="L285" t="e">
            <v>#N/A</v>
          </cell>
          <cell r="M285" t="e">
            <v>#N/A</v>
          </cell>
          <cell r="N285" t="e">
            <v>#N/A</v>
          </cell>
        </row>
        <row r="286">
          <cell r="D286">
            <v>15000</v>
          </cell>
          <cell r="E286">
            <v>0</v>
          </cell>
          <cell r="F286">
            <v>0</v>
          </cell>
          <cell r="G286">
            <v>5.6845000000000008</v>
          </cell>
          <cell r="H286">
            <v>5.6845000000000008</v>
          </cell>
          <cell r="I286">
            <v>5.6845000000000008</v>
          </cell>
          <cell r="J286" t="e">
            <v>#N/A</v>
          </cell>
          <cell r="K286" t="e">
            <v>#N/A</v>
          </cell>
          <cell r="L286" t="e">
            <v>#N/A</v>
          </cell>
          <cell r="M286" t="e">
            <v>#N/A</v>
          </cell>
          <cell r="N286" t="e">
            <v>#N/A</v>
          </cell>
        </row>
        <row r="287">
          <cell r="D287">
            <v>15000</v>
          </cell>
          <cell r="E287">
            <v>0</v>
          </cell>
          <cell r="F287">
            <v>0</v>
          </cell>
          <cell r="G287">
            <v>5.6995000000000005</v>
          </cell>
          <cell r="H287">
            <v>5.6995000000000005</v>
          </cell>
          <cell r="I287">
            <v>5.6995000000000005</v>
          </cell>
          <cell r="J287" t="e">
            <v>#N/A</v>
          </cell>
          <cell r="K287" t="e">
            <v>#N/A</v>
          </cell>
          <cell r="L287" t="e">
            <v>#N/A</v>
          </cell>
          <cell r="M287" t="e">
            <v>#N/A</v>
          </cell>
          <cell r="N287" t="e">
            <v>#N/A</v>
          </cell>
        </row>
        <row r="288">
          <cell r="D288">
            <v>15000</v>
          </cell>
          <cell r="E288">
            <v>0</v>
          </cell>
          <cell r="F288">
            <v>0</v>
          </cell>
          <cell r="G288">
            <v>5.7145000000000001</v>
          </cell>
          <cell r="H288">
            <v>5.7145000000000001</v>
          </cell>
          <cell r="I288">
            <v>5.7145000000000001</v>
          </cell>
          <cell r="J288" t="e">
            <v>#N/A</v>
          </cell>
          <cell r="K288" t="e">
            <v>#N/A</v>
          </cell>
          <cell r="L288" t="e">
            <v>#N/A</v>
          </cell>
          <cell r="M288" t="e">
            <v>#N/A</v>
          </cell>
          <cell r="N288" t="e">
            <v>#N/A</v>
          </cell>
        </row>
        <row r="289">
          <cell r="D289">
            <v>15000</v>
          </cell>
          <cell r="E289">
            <v>0</v>
          </cell>
          <cell r="F289">
            <v>0</v>
          </cell>
          <cell r="G289">
            <v>5.7685000000000004</v>
          </cell>
          <cell r="H289">
            <v>5.7685000000000004</v>
          </cell>
          <cell r="I289">
            <v>5.7685000000000004</v>
          </cell>
          <cell r="J289" t="e">
            <v>#N/A</v>
          </cell>
          <cell r="K289" t="e">
            <v>#N/A</v>
          </cell>
          <cell r="L289" t="e">
            <v>#N/A</v>
          </cell>
          <cell r="M289" t="e">
            <v>#N/A</v>
          </cell>
          <cell r="N289" t="e">
            <v>#N/A</v>
          </cell>
        </row>
        <row r="290">
          <cell r="D290">
            <v>15000</v>
          </cell>
          <cell r="E290">
            <v>0</v>
          </cell>
          <cell r="F290">
            <v>0</v>
          </cell>
          <cell r="G290">
            <v>5.9035000000000002</v>
          </cell>
          <cell r="H290">
            <v>5.9035000000000002</v>
          </cell>
          <cell r="I290">
            <v>5.9035000000000002</v>
          </cell>
          <cell r="J290" t="e">
            <v>#N/A</v>
          </cell>
          <cell r="K290" t="e">
            <v>#N/A</v>
          </cell>
          <cell r="L290" t="e">
            <v>#N/A</v>
          </cell>
          <cell r="M290" t="e">
            <v>#N/A</v>
          </cell>
          <cell r="N290" t="e">
            <v>#N/A</v>
          </cell>
        </row>
        <row r="291">
          <cell r="D291">
            <v>15000</v>
          </cell>
          <cell r="E291">
            <v>0</v>
          </cell>
          <cell r="F291">
            <v>0</v>
          </cell>
          <cell r="G291">
            <v>6.0285000000000002</v>
          </cell>
          <cell r="H291">
            <v>6.0285000000000002</v>
          </cell>
          <cell r="I291">
            <v>6.0285000000000002</v>
          </cell>
          <cell r="J291" t="e">
            <v>#N/A</v>
          </cell>
          <cell r="K291" t="e">
            <v>#N/A</v>
          </cell>
          <cell r="L291" t="e">
            <v>#N/A</v>
          </cell>
          <cell r="M291" t="e">
            <v>#N/A</v>
          </cell>
          <cell r="N291" t="e">
            <v>#N/A</v>
          </cell>
        </row>
        <row r="292">
          <cell r="D292">
            <v>15000</v>
          </cell>
          <cell r="E292">
            <v>0</v>
          </cell>
          <cell r="F292">
            <v>0</v>
          </cell>
          <cell r="G292">
            <v>6.1675000000000004</v>
          </cell>
          <cell r="H292">
            <v>6.1675000000000004</v>
          </cell>
          <cell r="I292">
            <v>6.1675000000000004</v>
          </cell>
          <cell r="J292" t="e">
            <v>#N/A</v>
          </cell>
          <cell r="K292" t="e">
            <v>#N/A</v>
          </cell>
          <cell r="L292" t="e">
            <v>#N/A</v>
          </cell>
          <cell r="M292" t="e">
            <v>#N/A</v>
          </cell>
          <cell r="N292" t="e">
            <v>#N/A</v>
          </cell>
        </row>
        <row r="293">
          <cell r="D293">
            <v>15000</v>
          </cell>
          <cell r="E293">
            <v>0</v>
          </cell>
          <cell r="F293">
            <v>0</v>
          </cell>
          <cell r="G293">
            <v>6.0535000000000005</v>
          </cell>
          <cell r="H293">
            <v>6.0535000000000005</v>
          </cell>
          <cell r="I293">
            <v>6.0535000000000005</v>
          </cell>
          <cell r="J293" t="e">
            <v>#N/A</v>
          </cell>
          <cell r="K293" t="e">
            <v>#N/A</v>
          </cell>
          <cell r="L293" t="e">
            <v>#N/A</v>
          </cell>
          <cell r="M293" t="e">
            <v>#N/A</v>
          </cell>
          <cell r="N293" t="e">
            <v>#N/A</v>
          </cell>
        </row>
        <row r="294">
          <cell r="D294">
            <v>15000</v>
          </cell>
          <cell r="E294">
            <v>0</v>
          </cell>
          <cell r="F294">
            <v>0</v>
          </cell>
          <cell r="G294">
            <v>5.9335000000000004</v>
          </cell>
          <cell r="H294">
            <v>5.9335000000000004</v>
          </cell>
          <cell r="I294">
            <v>5.9335000000000004</v>
          </cell>
          <cell r="J294" t="e">
            <v>#N/A</v>
          </cell>
          <cell r="K294" t="e">
            <v>#N/A</v>
          </cell>
          <cell r="L294" t="e">
            <v>#N/A</v>
          </cell>
          <cell r="M294" t="e">
            <v>#N/A</v>
          </cell>
          <cell r="N294" t="e">
            <v>#N/A</v>
          </cell>
        </row>
        <row r="295">
          <cell r="D295">
            <v>15000</v>
          </cell>
          <cell r="E295">
            <v>0</v>
          </cell>
          <cell r="F295">
            <v>0</v>
          </cell>
          <cell r="G295">
            <v>5.8185000000000002</v>
          </cell>
          <cell r="H295">
            <v>5.8185000000000002</v>
          </cell>
          <cell r="I295">
            <v>5.8185000000000002</v>
          </cell>
          <cell r="J295" t="e">
            <v>#N/A</v>
          </cell>
          <cell r="K295" t="e">
            <v>#N/A</v>
          </cell>
          <cell r="L295" t="e">
            <v>#N/A</v>
          </cell>
          <cell r="M295" t="e">
            <v>#N/A</v>
          </cell>
          <cell r="N295" t="e">
            <v>#N/A</v>
          </cell>
        </row>
        <row r="296">
          <cell r="D296">
            <v>15000</v>
          </cell>
          <cell r="E296">
            <v>0</v>
          </cell>
          <cell r="F296">
            <v>0</v>
          </cell>
          <cell r="G296">
            <v>5.7745000000000006</v>
          </cell>
          <cell r="H296">
            <v>5.7745000000000006</v>
          </cell>
          <cell r="I296">
            <v>5.7745000000000006</v>
          </cell>
          <cell r="J296" t="e">
            <v>#N/A</v>
          </cell>
          <cell r="K296" t="e">
            <v>#N/A</v>
          </cell>
          <cell r="L296" t="e">
            <v>#N/A</v>
          </cell>
          <cell r="M296" t="e">
            <v>#N/A</v>
          </cell>
          <cell r="N296" t="e">
            <v>#N/A</v>
          </cell>
        </row>
        <row r="297">
          <cell r="D297">
            <v>15000</v>
          </cell>
          <cell r="E297">
            <v>0</v>
          </cell>
          <cell r="F297">
            <v>0</v>
          </cell>
          <cell r="G297">
            <v>5.7895000000000003</v>
          </cell>
          <cell r="H297">
            <v>5.7895000000000003</v>
          </cell>
          <cell r="I297">
            <v>5.7895000000000003</v>
          </cell>
          <cell r="J297" t="e">
            <v>#N/A</v>
          </cell>
          <cell r="K297" t="e">
            <v>#N/A</v>
          </cell>
          <cell r="L297" t="e">
            <v>#N/A</v>
          </cell>
          <cell r="M297" t="e">
            <v>#N/A</v>
          </cell>
          <cell r="N297" t="e">
            <v>#N/A</v>
          </cell>
        </row>
        <row r="298">
          <cell r="D298">
            <v>15000</v>
          </cell>
          <cell r="E298">
            <v>0</v>
          </cell>
          <cell r="F298">
            <v>0</v>
          </cell>
          <cell r="G298">
            <v>5.8045000000000009</v>
          </cell>
          <cell r="H298">
            <v>5.8045000000000009</v>
          </cell>
          <cell r="I298">
            <v>5.8045000000000009</v>
          </cell>
          <cell r="J298" t="e">
            <v>#N/A</v>
          </cell>
          <cell r="K298" t="e">
            <v>#N/A</v>
          </cell>
          <cell r="L298" t="e">
            <v>#N/A</v>
          </cell>
          <cell r="M298" t="e">
            <v>#N/A</v>
          </cell>
          <cell r="N298" t="e">
            <v>#N/A</v>
          </cell>
        </row>
        <row r="299">
          <cell r="D299">
            <v>15000</v>
          </cell>
          <cell r="E299">
            <v>0</v>
          </cell>
          <cell r="F299">
            <v>0</v>
          </cell>
          <cell r="G299">
            <v>5.8195000000000006</v>
          </cell>
          <cell r="H299">
            <v>5.8195000000000006</v>
          </cell>
          <cell r="I299">
            <v>5.8195000000000006</v>
          </cell>
          <cell r="J299" t="e">
            <v>#N/A</v>
          </cell>
          <cell r="K299" t="e">
            <v>#N/A</v>
          </cell>
          <cell r="L299" t="e">
            <v>#N/A</v>
          </cell>
          <cell r="M299" t="e">
            <v>#N/A</v>
          </cell>
          <cell r="N299" t="e">
            <v>#N/A</v>
          </cell>
        </row>
        <row r="300">
          <cell r="D300">
            <v>15000</v>
          </cell>
          <cell r="E300">
            <v>0</v>
          </cell>
          <cell r="F300">
            <v>0</v>
          </cell>
          <cell r="G300">
            <v>5.8345000000000002</v>
          </cell>
          <cell r="H300">
            <v>5.8345000000000002</v>
          </cell>
          <cell r="I300">
            <v>5.8345000000000002</v>
          </cell>
          <cell r="J300" t="e">
            <v>#N/A</v>
          </cell>
          <cell r="K300" t="e">
            <v>#N/A</v>
          </cell>
          <cell r="L300" t="e">
            <v>#N/A</v>
          </cell>
          <cell r="M300" t="e">
            <v>#N/A</v>
          </cell>
          <cell r="N300" t="e">
            <v>#N/A</v>
          </cell>
        </row>
        <row r="301">
          <cell r="D301">
            <v>15000</v>
          </cell>
          <cell r="E301">
            <v>0</v>
          </cell>
          <cell r="F301">
            <v>0</v>
          </cell>
          <cell r="G301">
            <v>5.8885000000000005</v>
          </cell>
          <cell r="H301">
            <v>5.8885000000000005</v>
          </cell>
          <cell r="I301">
            <v>5.8885000000000005</v>
          </cell>
          <cell r="J301" t="e">
            <v>#N/A</v>
          </cell>
          <cell r="K301" t="e">
            <v>#N/A</v>
          </cell>
          <cell r="L301" t="e">
            <v>#N/A</v>
          </cell>
          <cell r="M301" t="e">
            <v>#N/A</v>
          </cell>
          <cell r="N301" t="e">
            <v>#N/A</v>
          </cell>
        </row>
        <row r="302">
          <cell r="D302">
            <v>15000</v>
          </cell>
          <cell r="E302">
            <v>0</v>
          </cell>
          <cell r="F302">
            <v>0</v>
          </cell>
          <cell r="G302">
            <v>6.0235000000000003</v>
          </cell>
          <cell r="H302">
            <v>6.0235000000000003</v>
          </cell>
          <cell r="I302">
            <v>6.0235000000000003</v>
          </cell>
          <cell r="J302" t="e">
            <v>#N/A</v>
          </cell>
          <cell r="K302" t="e">
            <v>#N/A</v>
          </cell>
          <cell r="L302" t="e">
            <v>#N/A</v>
          </cell>
          <cell r="M302" t="e">
            <v>#N/A</v>
          </cell>
          <cell r="N302" t="e">
            <v>#N/A</v>
          </cell>
        </row>
        <row r="303">
          <cell r="D303">
            <v>15000</v>
          </cell>
          <cell r="E303">
            <v>0</v>
          </cell>
          <cell r="F303">
            <v>0</v>
          </cell>
          <cell r="G303">
            <v>6.1485000000000003</v>
          </cell>
          <cell r="H303">
            <v>6.1485000000000003</v>
          </cell>
          <cell r="I303">
            <v>6.1485000000000003</v>
          </cell>
          <cell r="J303" t="e">
            <v>#N/A</v>
          </cell>
          <cell r="K303" t="e">
            <v>#N/A</v>
          </cell>
          <cell r="L303" t="e">
            <v>#N/A</v>
          </cell>
          <cell r="M303" t="e">
            <v>#N/A</v>
          </cell>
          <cell r="N303" t="e">
            <v>#N/A</v>
          </cell>
        </row>
        <row r="304">
          <cell r="D304">
            <v>15000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 t="e">
            <v>#N/A</v>
          </cell>
          <cell r="K304" t="e">
            <v>#N/A</v>
          </cell>
          <cell r="L304" t="e">
            <v>#N/A</v>
          </cell>
          <cell r="M304" t="e">
            <v>#N/A</v>
          </cell>
          <cell r="N304" t="e">
            <v>#N/A</v>
          </cell>
        </row>
        <row r="305">
          <cell r="D305">
            <v>15000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 t="e">
            <v>#N/A</v>
          </cell>
          <cell r="K305" t="e">
            <v>#N/A</v>
          </cell>
          <cell r="L305" t="e">
            <v>#N/A</v>
          </cell>
          <cell r="M305" t="e">
            <v>#N/A</v>
          </cell>
          <cell r="N305" t="e">
            <v>#N/A</v>
          </cell>
        </row>
        <row r="306">
          <cell r="D306">
            <v>15000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 t="e">
            <v>#N/A</v>
          </cell>
          <cell r="K306" t="e">
            <v>#N/A</v>
          </cell>
          <cell r="L306" t="e">
            <v>#N/A</v>
          </cell>
          <cell r="M306" t="e">
            <v>#N/A</v>
          </cell>
          <cell r="N306" t="e">
            <v>#N/A</v>
          </cell>
        </row>
        <row r="307">
          <cell r="D307">
            <v>15000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 t="e">
            <v>#N/A</v>
          </cell>
          <cell r="K307" t="e">
            <v>#N/A</v>
          </cell>
          <cell r="L307" t="e">
            <v>#N/A</v>
          </cell>
          <cell r="M307" t="e">
            <v>#N/A</v>
          </cell>
          <cell r="N307" t="e">
            <v>#N/A</v>
          </cell>
        </row>
        <row r="308">
          <cell r="D308">
            <v>15000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 t="e">
            <v>#N/A</v>
          </cell>
          <cell r="K308" t="e">
            <v>#N/A</v>
          </cell>
          <cell r="L308" t="e">
            <v>#N/A</v>
          </cell>
          <cell r="M308" t="e">
            <v>#N/A</v>
          </cell>
          <cell r="N308" t="e">
            <v>#N/A</v>
          </cell>
        </row>
        <row r="309">
          <cell r="D309">
            <v>15000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 t="e">
            <v>#N/A</v>
          </cell>
          <cell r="K309" t="e">
            <v>#N/A</v>
          </cell>
          <cell r="L309" t="e">
            <v>#N/A</v>
          </cell>
          <cell r="M309" t="e">
            <v>#N/A</v>
          </cell>
          <cell r="N309" t="e">
            <v>#N/A</v>
          </cell>
        </row>
        <row r="310">
          <cell r="D310">
            <v>15000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 t="e">
            <v>#N/A</v>
          </cell>
          <cell r="K310" t="e">
            <v>#N/A</v>
          </cell>
          <cell r="L310" t="e">
            <v>#N/A</v>
          </cell>
          <cell r="M310" t="e">
            <v>#N/A</v>
          </cell>
          <cell r="N310" t="e">
            <v>#N/A</v>
          </cell>
        </row>
        <row r="311">
          <cell r="D311">
            <v>15000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 t="e">
            <v>#N/A</v>
          </cell>
          <cell r="K311" t="e">
            <v>#N/A</v>
          </cell>
          <cell r="L311" t="e">
            <v>#N/A</v>
          </cell>
          <cell r="M311" t="e">
            <v>#N/A</v>
          </cell>
          <cell r="N311" t="e">
            <v>#N/A</v>
          </cell>
        </row>
        <row r="312">
          <cell r="D312">
            <v>15000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 t="e">
            <v>#N/A</v>
          </cell>
          <cell r="K312" t="e">
            <v>#N/A</v>
          </cell>
          <cell r="L312" t="e">
            <v>#N/A</v>
          </cell>
          <cell r="M312" t="e">
            <v>#N/A</v>
          </cell>
          <cell r="N312" t="e">
            <v>#N/A</v>
          </cell>
        </row>
        <row r="313">
          <cell r="D313">
            <v>15000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 t="e">
            <v>#N/A</v>
          </cell>
          <cell r="K313" t="e">
            <v>#N/A</v>
          </cell>
          <cell r="L313" t="e">
            <v>#N/A</v>
          </cell>
          <cell r="M313" t="e">
            <v>#N/A</v>
          </cell>
          <cell r="N313" t="e">
            <v>#N/A</v>
          </cell>
        </row>
        <row r="314">
          <cell r="D314">
            <v>15000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 t="e">
            <v>#N/A</v>
          </cell>
          <cell r="K314" t="e">
            <v>#N/A</v>
          </cell>
          <cell r="L314" t="e">
            <v>#N/A</v>
          </cell>
          <cell r="M314" t="e">
            <v>#N/A</v>
          </cell>
          <cell r="N314" t="e">
            <v>#N/A</v>
          </cell>
        </row>
        <row r="315">
          <cell r="D315">
            <v>15000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 t="e">
            <v>#N/A</v>
          </cell>
          <cell r="K315" t="e">
            <v>#N/A</v>
          </cell>
          <cell r="L315" t="e">
            <v>#N/A</v>
          </cell>
          <cell r="M315" t="e">
            <v>#N/A</v>
          </cell>
          <cell r="N315" t="e">
            <v>#N/A</v>
          </cell>
        </row>
        <row r="316">
          <cell r="D316">
            <v>15000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 t="e">
            <v>#N/A</v>
          </cell>
          <cell r="K316" t="e">
            <v>#N/A</v>
          </cell>
          <cell r="L316" t="e">
            <v>#N/A</v>
          </cell>
          <cell r="M316" t="e">
            <v>#N/A</v>
          </cell>
          <cell r="N316" t="e">
            <v>#N/A</v>
          </cell>
        </row>
        <row r="317">
          <cell r="D317">
            <v>15000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e">
            <v>#N/A</v>
          </cell>
          <cell r="K317" t="e">
            <v>#N/A</v>
          </cell>
          <cell r="L317" t="e">
            <v>#N/A</v>
          </cell>
          <cell r="M317" t="e">
            <v>#N/A</v>
          </cell>
          <cell r="N317" t="e">
            <v>#N/A</v>
          </cell>
        </row>
        <row r="318">
          <cell r="D318">
            <v>15000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 t="e">
            <v>#N/A</v>
          </cell>
          <cell r="K318" t="e">
            <v>#N/A</v>
          </cell>
          <cell r="L318" t="e">
            <v>#N/A</v>
          </cell>
          <cell r="M318" t="e">
            <v>#N/A</v>
          </cell>
          <cell r="N318" t="e">
            <v>#N/A</v>
          </cell>
        </row>
        <row r="319">
          <cell r="D319">
            <v>15000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 t="e">
            <v>#N/A</v>
          </cell>
          <cell r="K319" t="e">
            <v>#N/A</v>
          </cell>
          <cell r="L319" t="e">
            <v>#N/A</v>
          </cell>
          <cell r="M319" t="e">
            <v>#N/A</v>
          </cell>
          <cell r="N319" t="e">
            <v>#N/A</v>
          </cell>
        </row>
        <row r="320">
          <cell r="D320">
            <v>15000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 t="e">
            <v>#N/A</v>
          </cell>
          <cell r="K320" t="e">
            <v>#N/A</v>
          </cell>
          <cell r="L320" t="e">
            <v>#N/A</v>
          </cell>
          <cell r="M320" t="e">
            <v>#N/A</v>
          </cell>
          <cell r="N320" t="e">
            <v>#N/A</v>
          </cell>
        </row>
        <row r="321">
          <cell r="D321">
            <v>15000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 t="e">
            <v>#N/A</v>
          </cell>
          <cell r="K321" t="e">
            <v>#N/A</v>
          </cell>
          <cell r="L321" t="e">
            <v>#N/A</v>
          </cell>
          <cell r="M321" t="e">
            <v>#N/A</v>
          </cell>
          <cell r="N321" t="e">
            <v>#N/A</v>
          </cell>
        </row>
        <row r="322">
          <cell r="D322">
            <v>15000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 t="e">
            <v>#N/A</v>
          </cell>
          <cell r="K322" t="e">
            <v>#N/A</v>
          </cell>
          <cell r="L322" t="e">
            <v>#N/A</v>
          </cell>
          <cell r="M322" t="e">
            <v>#N/A</v>
          </cell>
          <cell r="N322" t="e">
            <v>#N/A</v>
          </cell>
        </row>
        <row r="323">
          <cell r="D323">
            <v>15000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 t="e">
            <v>#N/A</v>
          </cell>
          <cell r="K323" t="e">
            <v>#N/A</v>
          </cell>
          <cell r="L323" t="e">
            <v>#N/A</v>
          </cell>
          <cell r="M323" t="e">
            <v>#N/A</v>
          </cell>
          <cell r="N323" t="e">
            <v>#N/A</v>
          </cell>
        </row>
        <row r="324">
          <cell r="D324">
            <v>15000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 t="e">
            <v>#N/A</v>
          </cell>
          <cell r="K324" t="e">
            <v>#N/A</v>
          </cell>
          <cell r="L324" t="e">
            <v>#N/A</v>
          </cell>
          <cell r="M324" t="e">
            <v>#N/A</v>
          </cell>
          <cell r="N324" t="e">
            <v>#N/A</v>
          </cell>
        </row>
        <row r="325">
          <cell r="D325">
            <v>15000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 t="e">
            <v>#N/A</v>
          </cell>
          <cell r="K325" t="e">
            <v>#N/A</v>
          </cell>
          <cell r="L325" t="e">
            <v>#N/A</v>
          </cell>
          <cell r="M325" t="e">
            <v>#N/A</v>
          </cell>
          <cell r="N325" t="e">
            <v>#N/A</v>
          </cell>
        </row>
        <row r="326">
          <cell r="D326">
            <v>15000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 t="e">
            <v>#N/A</v>
          </cell>
          <cell r="K326" t="e">
            <v>#N/A</v>
          </cell>
          <cell r="L326" t="e">
            <v>#N/A</v>
          </cell>
          <cell r="M326" t="e">
            <v>#N/A</v>
          </cell>
          <cell r="N326" t="e">
            <v>#N/A</v>
          </cell>
        </row>
        <row r="327">
          <cell r="D327">
            <v>15000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 t="e">
            <v>#N/A</v>
          </cell>
          <cell r="K327" t="e">
            <v>#N/A</v>
          </cell>
          <cell r="L327" t="e">
            <v>#N/A</v>
          </cell>
          <cell r="M327" t="e">
            <v>#N/A</v>
          </cell>
          <cell r="N327" t="e">
            <v>#N/A</v>
          </cell>
        </row>
        <row r="328">
          <cell r="D328">
            <v>15000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 t="e">
            <v>#N/A</v>
          </cell>
          <cell r="K328" t="e">
            <v>#N/A</v>
          </cell>
          <cell r="L328" t="e">
            <v>#N/A</v>
          </cell>
          <cell r="M328" t="e">
            <v>#N/A</v>
          </cell>
          <cell r="N328" t="e">
            <v>#N/A</v>
          </cell>
        </row>
        <row r="329">
          <cell r="D329">
            <v>15000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 t="e">
            <v>#N/A</v>
          </cell>
          <cell r="K329" t="e">
            <v>#N/A</v>
          </cell>
          <cell r="L329" t="e">
            <v>#N/A</v>
          </cell>
          <cell r="M329" t="e">
            <v>#N/A</v>
          </cell>
          <cell r="N329" t="e">
            <v>#N/A</v>
          </cell>
        </row>
        <row r="330">
          <cell r="D330">
            <v>15000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 t="e">
            <v>#N/A</v>
          </cell>
          <cell r="K330" t="e">
            <v>#N/A</v>
          </cell>
          <cell r="L330" t="e">
            <v>#N/A</v>
          </cell>
          <cell r="M330" t="e">
            <v>#N/A</v>
          </cell>
          <cell r="N330" t="e">
            <v>#N/A</v>
          </cell>
        </row>
        <row r="331">
          <cell r="D331">
            <v>15000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 t="e">
            <v>#N/A</v>
          </cell>
          <cell r="K331" t="e">
            <v>#N/A</v>
          </cell>
          <cell r="L331" t="e">
            <v>#N/A</v>
          </cell>
          <cell r="M331" t="e">
            <v>#N/A</v>
          </cell>
          <cell r="N331" t="e">
            <v>#N/A</v>
          </cell>
        </row>
        <row r="332">
          <cell r="D332">
            <v>15000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 t="e">
            <v>#N/A</v>
          </cell>
          <cell r="K332" t="e">
            <v>#N/A</v>
          </cell>
          <cell r="L332" t="e">
            <v>#N/A</v>
          </cell>
          <cell r="M332" t="e">
            <v>#N/A</v>
          </cell>
          <cell r="N332" t="e">
            <v>#N/A</v>
          </cell>
        </row>
        <row r="333">
          <cell r="D333">
            <v>15000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 t="e">
            <v>#N/A</v>
          </cell>
          <cell r="K333" t="e">
            <v>#N/A</v>
          </cell>
          <cell r="L333" t="e">
            <v>#N/A</v>
          </cell>
          <cell r="M333" t="e">
            <v>#N/A</v>
          </cell>
          <cell r="N333" t="e">
            <v>#N/A</v>
          </cell>
        </row>
        <row r="334">
          <cell r="D334">
            <v>15000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 t="e">
            <v>#N/A</v>
          </cell>
          <cell r="K334" t="e">
            <v>#N/A</v>
          </cell>
          <cell r="L334" t="e">
            <v>#N/A</v>
          </cell>
          <cell r="M334" t="e">
            <v>#N/A</v>
          </cell>
          <cell r="N334" t="e">
            <v>#N/A</v>
          </cell>
        </row>
        <row r="335">
          <cell r="D335">
            <v>15000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 t="e">
            <v>#N/A</v>
          </cell>
          <cell r="K335" t="e">
            <v>#N/A</v>
          </cell>
          <cell r="L335" t="e">
            <v>#N/A</v>
          </cell>
          <cell r="M335" t="e">
            <v>#N/A</v>
          </cell>
          <cell r="N335" t="e">
            <v>#N/A</v>
          </cell>
        </row>
        <row r="336">
          <cell r="D336">
            <v>15000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 t="e">
            <v>#N/A</v>
          </cell>
          <cell r="K336" t="e">
            <v>#N/A</v>
          </cell>
          <cell r="L336" t="e">
            <v>#N/A</v>
          </cell>
          <cell r="M336" t="e">
            <v>#N/A</v>
          </cell>
          <cell r="N336" t="e">
            <v>#N/A</v>
          </cell>
        </row>
        <row r="337">
          <cell r="D337">
            <v>15000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 t="e">
            <v>#N/A</v>
          </cell>
          <cell r="K337" t="e">
            <v>#N/A</v>
          </cell>
          <cell r="L337" t="e">
            <v>#N/A</v>
          </cell>
          <cell r="M337" t="e">
            <v>#N/A</v>
          </cell>
          <cell r="N337" t="e">
            <v>#N/A</v>
          </cell>
        </row>
        <row r="338">
          <cell r="D338">
            <v>15000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 t="e">
            <v>#N/A</v>
          </cell>
          <cell r="K338" t="e">
            <v>#N/A</v>
          </cell>
          <cell r="L338" t="e">
            <v>#N/A</v>
          </cell>
          <cell r="M338" t="e">
            <v>#N/A</v>
          </cell>
          <cell r="N338" t="e">
            <v>#N/A</v>
          </cell>
        </row>
        <row r="339">
          <cell r="D339">
            <v>15000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 t="e">
            <v>#N/A</v>
          </cell>
          <cell r="K339" t="e">
            <v>#N/A</v>
          </cell>
          <cell r="L339" t="e">
            <v>#N/A</v>
          </cell>
          <cell r="M339" t="e">
            <v>#N/A</v>
          </cell>
          <cell r="N339" t="e">
            <v>#N/A</v>
          </cell>
        </row>
        <row r="340">
          <cell r="D340">
            <v>15000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 t="e">
            <v>#N/A</v>
          </cell>
          <cell r="K340" t="e">
            <v>#N/A</v>
          </cell>
          <cell r="L340" t="e">
            <v>#N/A</v>
          </cell>
          <cell r="M340" t="e">
            <v>#N/A</v>
          </cell>
          <cell r="N340" t="e">
            <v>#N/A</v>
          </cell>
        </row>
        <row r="341">
          <cell r="D341">
            <v>15000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 t="e">
            <v>#N/A</v>
          </cell>
          <cell r="K341" t="e">
            <v>#N/A</v>
          </cell>
          <cell r="L341" t="e">
            <v>#N/A</v>
          </cell>
          <cell r="M341" t="e">
            <v>#N/A</v>
          </cell>
          <cell r="N341" t="e">
            <v>#N/A</v>
          </cell>
        </row>
        <row r="342">
          <cell r="D342">
            <v>15000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 t="e">
            <v>#N/A</v>
          </cell>
          <cell r="K342" t="e">
            <v>#N/A</v>
          </cell>
          <cell r="L342" t="e">
            <v>#N/A</v>
          </cell>
          <cell r="M342" t="e">
            <v>#N/A</v>
          </cell>
          <cell r="N342" t="e">
            <v>#N/A</v>
          </cell>
        </row>
        <row r="343">
          <cell r="D343">
            <v>15000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 t="e">
            <v>#N/A</v>
          </cell>
          <cell r="K343" t="e">
            <v>#N/A</v>
          </cell>
          <cell r="L343" t="e">
            <v>#N/A</v>
          </cell>
          <cell r="M343" t="e">
            <v>#N/A</v>
          </cell>
          <cell r="N343" t="e">
            <v>#N/A</v>
          </cell>
        </row>
        <row r="344">
          <cell r="D344">
            <v>15000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 t="e">
            <v>#N/A</v>
          </cell>
          <cell r="K344" t="e">
            <v>#N/A</v>
          </cell>
          <cell r="L344" t="e">
            <v>#N/A</v>
          </cell>
          <cell r="M344" t="e">
            <v>#N/A</v>
          </cell>
          <cell r="N344" t="e">
            <v>#N/A</v>
          </cell>
        </row>
        <row r="345">
          <cell r="D345">
            <v>15000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 t="e">
            <v>#N/A</v>
          </cell>
          <cell r="K345" t="e">
            <v>#N/A</v>
          </cell>
          <cell r="L345" t="e">
            <v>#N/A</v>
          </cell>
          <cell r="M345" t="e">
            <v>#N/A</v>
          </cell>
          <cell r="N345" t="e">
            <v>#N/A</v>
          </cell>
        </row>
        <row r="346">
          <cell r="D346">
            <v>15000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 t="e">
            <v>#N/A</v>
          </cell>
          <cell r="K346" t="e">
            <v>#N/A</v>
          </cell>
          <cell r="L346" t="e">
            <v>#N/A</v>
          </cell>
          <cell r="M346" t="e">
            <v>#N/A</v>
          </cell>
          <cell r="N346" t="e">
            <v>#N/A</v>
          </cell>
        </row>
        <row r="347">
          <cell r="D347">
            <v>15000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 t="e">
            <v>#N/A</v>
          </cell>
          <cell r="K347" t="e">
            <v>#N/A</v>
          </cell>
          <cell r="L347" t="e">
            <v>#N/A</v>
          </cell>
          <cell r="M347" t="e">
            <v>#N/A</v>
          </cell>
          <cell r="N347" t="e">
            <v>#N/A</v>
          </cell>
        </row>
        <row r="348">
          <cell r="D348">
            <v>15000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 t="e">
            <v>#N/A</v>
          </cell>
          <cell r="K348" t="e">
            <v>#N/A</v>
          </cell>
          <cell r="L348" t="e">
            <v>#N/A</v>
          </cell>
          <cell r="M348" t="e">
            <v>#N/A</v>
          </cell>
          <cell r="N348" t="e">
            <v>#N/A</v>
          </cell>
        </row>
        <row r="349">
          <cell r="D349">
            <v>15000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 t="e">
            <v>#N/A</v>
          </cell>
          <cell r="K349" t="e">
            <v>#N/A</v>
          </cell>
          <cell r="L349" t="e">
            <v>#N/A</v>
          </cell>
          <cell r="M349" t="e">
            <v>#N/A</v>
          </cell>
          <cell r="N349" t="e">
            <v>#N/A</v>
          </cell>
        </row>
        <row r="350">
          <cell r="D350">
            <v>15000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 t="e">
            <v>#N/A</v>
          </cell>
          <cell r="K350" t="e">
            <v>#N/A</v>
          </cell>
          <cell r="L350" t="e">
            <v>#N/A</v>
          </cell>
          <cell r="M350" t="e">
            <v>#N/A</v>
          </cell>
          <cell r="N350" t="e">
            <v>#N/A</v>
          </cell>
        </row>
        <row r="351">
          <cell r="D351">
            <v>15000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 t="e">
            <v>#N/A</v>
          </cell>
          <cell r="K351" t="e">
            <v>#N/A</v>
          </cell>
          <cell r="L351" t="e">
            <v>#N/A</v>
          </cell>
          <cell r="M351" t="e">
            <v>#N/A</v>
          </cell>
          <cell r="N351" t="e">
            <v>#N/A</v>
          </cell>
        </row>
        <row r="352">
          <cell r="D352">
            <v>15000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 t="e">
            <v>#N/A</v>
          </cell>
          <cell r="K352" t="e">
            <v>#N/A</v>
          </cell>
          <cell r="L352" t="e">
            <v>#N/A</v>
          </cell>
          <cell r="M352" t="e">
            <v>#N/A</v>
          </cell>
          <cell r="N352" t="e">
            <v>#N/A</v>
          </cell>
        </row>
        <row r="353">
          <cell r="D353">
            <v>15000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 t="e">
            <v>#N/A</v>
          </cell>
          <cell r="K353" t="e">
            <v>#N/A</v>
          </cell>
          <cell r="L353" t="e">
            <v>#N/A</v>
          </cell>
          <cell r="M353" t="e">
            <v>#N/A</v>
          </cell>
          <cell r="N353" t="e">
            <v>#N/A</v>
          </cell>
        </row>
        <row r="354">
          <cell r="D354">
            <v>15000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 t="e">
            <v>#N/A</v>
          </cell>
          <cell r="K354" t="e">
            <v>#N/A</v>
          </cell>
          <cell r="L354" t="e">
            <v>#N/A</v>
          </cell>
          <cell r="M354" t="e">
            <v>#N/A</v>
          </cell>
          <cell r="N354" t="e">
            <v>#N/A</v>
          </cell>
        </row>
        <row r="355">
          <cell r="D355">
            <v>15000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 t="e">
            <v>#N/A</v>
          </cell>
          <cell r="K355" t="e">
            <v>#N/A</v>
          </cell>
          <cell r="L355" t="e">
            <v>#N/A</v>
          </cell>
          <cell r="M355" t="e">
            <v>#N/A</v>
          </cell>
          <cell r="N355" t="e">
            <v>#N/A</v>
          </cell>
        </row>
        <row r="356">
          <cell r="D356">
            <v>15000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 t="e">
            <v>#N/A</v>
          </cell>
          <cell r="K356" t="e">
            <v>#N/A</v>
          </cell>
          <cell r="L356" t="e">
            <v>#N/A</v>
          </cell>
          <cell r="M356" t="e">
            <v>#N/A</v>
          </cell>
          <cell r="N356" t="e">
            <v>#N/A</v>
          </cell>
        </row>
        <row r="357">
          <cell r="D357">
            <v>15000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 t="e">
            <v>#N/A</v>
          </cell>
          <cell r="K357" t="e">
            <v>#N/A</v>
          </cell>
          <cell r="L357" t="e">
            <v>#N/A</v>
          </cell>
          <cell r="M357" t="e">
            <v>#N/A</v>
          </cell>
          <cell r="N357" t="e">
            <v>#N/A</v>
          </cell>
        </row>
        <row r="358">
          <cell r="D358">
            <v>15000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 t="e">
            <v>#N/A</v>
          </cell>
          <cell r="K358" t="e">
            <v>#N/A</v>
          </cell>
          <cell r="L358" t="e">
            <v>#N/A</v>
          </cell>
          <cell r="M358" t="e">
            <v>#N/A</v>
          </cell>
          <cell r="N358" t="e">
            <v>#N/A</v>
          </cell>
        </row>
        <row r="359">
          <cell r="D359">
            <v>15000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 t="e">
            <v>#N/A</v>
          </cell>
          <cell r="K359" t="e">
            <v>#N/A</v>
          </cell>
          <cell r="L359" t="e">
            <v>#N/A</v>
          </cell>
          <cell r="M359" t="e">
            <v>#N/A</v>
          </cell>
          <cell r="N359" t="e">
            <v>#N/A</v>
          </cell>
        </row>
        <row r="360">
          <cell r="D360">
            <v>15000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 t="e">
            <v>#N/A</v>
          </cell>
          <cell r="K360" t="e">
            <v>#N/A</v>
          </cell>
          <cell r="L360" t="e">
            <v>#N/A</v>
          </cell>
          <cell r="M360" t="e">
            <v>#N/A</v>
          </cell>
          <cell r="N360" t="e">
            <v>#N/A</v>
          </cell>
        </row>
        <row r="361">
          <cell r="D361">
            <v>15000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 t="e">
            <v>#N/A</v>
          </cell>
          <cell r="K361" t="e">
            <v>#N/A</v>
          </cell>
          <cell r="L361" t="e">
            <v>#N/A</v>
          </cell>
          <cell r="M361" t="e">
            <v>#N/A</v>
          </cell>
          <cell r="N361" t="e">
            <v>#N/A</v>
          </cell>
        </row>
        <row r="362">
          <cell r="D362">
            <v>15000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 t="e">
            <v>#N/A</v>
          </cell>
          <cell r="K362" t="e">
            <v>#N/A</v>
          </cell>
          <cell r="L362" t="e">
            <v>#N/A</v>
          </cell>
          <cell r="M362" t="e">
            <v>#N/A</v>
          </cell>
          <cell r="N362" t="e">
            <v>#N/A</v>
          </cell>
        </row>
        <row r="363">
          <cell r="D363">
            <v>15000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 t="e">
            <v>#N/A</v>
          </cell>
          <cell r="K363" t="e">
            <v>#N/A</v>
          </cell>
          <cell r="L363" t="e">
            <v>#N/A</v>
          </cell>
          <cell r="M363" t="e">
            <v>#N/A</v>
          </cell>
          <cell r="N363" t="e">
            <v>#N/A</v>
          </cell>
        </row>
        <row r="364">
          <cell r="D364">
            <v>15000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 t="e">
            <v>#N/A</v>
          </cell>
          <cell r="K364" t="e">
            <v>#N/A</v>
          </cell>
          <cell r="L364" t="e">
            <v>#N/A</v>
          </cell>
          <cell r="M364" t="e">
            <v>#N/A</v>
          </cell>
          <cell r="N364" t="e">
            <v>#N/A</v>
          </cell>
        </row>
        <row r="365">
          <cell r="D365">
            <v>15000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 t="e">
            <v>#N/A</v>
          </cell>
          <cell r="K365" t="e">
            <v>#N/A</v>
          </cell>
          <cell r="L365" t="e">
            <v>#N/A</v>
          </cell>
          <cell r="M365" t="e">
            <v>#N/A</v>
          </cell>
          <cell r="N365" t="e">
            <v>#N/A</v>
          </cell>
        </row>
        <row r="366">
          <cell r="D366">
            <v>15000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 t="e">
            <v>#N/A</v>
          </cell>
          <cell r="K366" t="e">
            <v>#N/A</v>
          </cell>
          <cell r="L366" t="e">
            <v>#N/A</v>
          </cell>
          <cell r="M366" t="e">
            <v>#N/A</v>
          </cell>
          <cell r="N366" t="e">
            <v>#N/A</v>
          </cell>
        </row>
        <row r="367">
          <cell r="D367">
            <v>15000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 t="e">
            <v>#N/A</v>
          </cell>
          <cell r="K367" t="e">
            <v>#N/A</v>
          </cell>
          <cell r="L367" t="e">
            <v>#N/A</v>
          </cell>
          <cell r="M367" t="e">
            <v>#N/A</v>
          </cell>
          <cell r="N367" t="e">
            <v>#N/A</v>
          </cell>
        </row>
        <row r="368">
          <cell r="D368">
            <v>15000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 t="e">
            <v>#N/A</v>
          </cell>
          <cell r="K368" t="e">
            <v>#N/A</v>
          </cell>
          <cell r="L368" t="e">
            <v>#N/A</v>
          </cell>
          <cell r="M368" t="e">
            <v>#N/A</v>
          </cell>
          <cell r="N368" t="e">
            <v>#N/A</v>
          </cell>
        </row>
        <row r="369">
          <cell r="D369">
            <v>15000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 t="e">
            <v>#N/A</v>
          </cell>
          <cell r="K369" t="e">
            <v>#N/A</v>
          </cell>
          <cell r="L369" t="e">
            <v>#N/A</v>
          </cell>
          <cell r="M369" t="e">
            <v>#N/A</v>
          </cell>
          <cell r="N369" t="e">
            <v>#N/A</v>
          </cell>
        </row>
      </sheetData>
      <sheetData sheetId="1">
        <row r="8">
          <cell r="D8" t="str">
            <v>LIBOR-AA</v>
          </cell>
          <cell r="E8" t="str">
            <v>NG-P</v>
          </cell>
          <cell r="F8" t="str">
            <v>VO-P</v>
          </cell>
          <cell r="G8" t="str">
            <v>NG_OMICRON_9-P</v>
          </cell>
          <cell r="H8" t="str">
            <v>NG_OMICRON_15-P</v>
          </cell>
          <cell r="I8" t="str">
            <v>IF-FGT/Z1-D</v>
          </cell>
          <cell r="J8" t="str">
            <v>IF-FGT/Z1-I</v>
          </cell>
          <cell r="K8" t="str">
            <v>IF-FGT/Z2-D</v>
          </cell>
          <cell r="L8" t="str">
            <v>IF-FGT/Z2-I</v>
          </cell>
          <cell r="M8" t="str">
            <v>IF-FGT/Z3-D</v>
          </cell>
          <cell r="N8" t="str">
            <v>IF-FGT/Z3-I</v>
          </cell>
        </row>
        <row r="10">
          <cell r="C10">
            <v>1</v>
          </cell>
          <cell r="D10">
            <v>2</v>
          </cell>
          <cell r="E10">
            <v>3</v>
          </cell>
          <cell r="F10">
            <v>4</v>
          </cell>
          <cell r="G10">
            <v>4</v>
          </cell>
          <cell r="H10">
            <v>4</v>
          </cell>
          <cell r="I10">
            <v>5</v>
          </cell>
          <cell r="J10">
            <v>5</v>
          </cell>
          <cell r="K10">
            <v>6</v>
          </cell>
        </row>
        <row r="11">
          <cell r="C11" t="str">
            <v>Effective Date</v>
          </cell>
          <cell r="D11">
            <v>36915</v>
          </cell>
          <cell r="E11">
            <v>36915</v>
          </cell>
          <cell r="F11">
            <v>36915</v>
          </cell>
          <cell r="G11">
            <v>36915</v>
          </cell>
          <cell r="H11">
            <v>36915</v>
          </cell>
          <cell r="I11">
            <v>36915</v>
          </cell>
          <cell r="J11">
            <v>36915</v>
          </cell>
          <cell r="K11">
            <v>36915</v>
          </cell>
          <cell r="L11">
            <v>36915</v>
          </cell>
          <cell r="M11">
            <v>36915</v>
          </cell>
          <cell r="N11">
            <v>36915</v>
          </cell>
        </row>
        <row r="12">
          <cell r="C12" t="str">
            <v>Prompt Month</v>
          </cell>
          <cell r="D12">
            <v>36923</v>
          </cell>
          <cell r="E12">
            <v>36923</v>
          </cell>
          <cell r="F12">
            <v>36923</v>
          </cell>
          <cell r="G12">
            <v>36923</v>
          </cell>
          <cell r="H12">
            <v>36923</v>
          </cell>
          <cell r="I12">
            <v>36923</v>
          </cell>
          <cell r="J12">
            <v>36923</v>
          </cell>
          <cell r="K12">
            <v>36923</v>
          </cell>
          <cell r="L12">
            <v>36923</v>
          </cell>
          <cell r="M12">
            <v>36923</v>
          </cell>
          <cell r="N12">
            <v>36923</v>
          </cell>
        </row>
        <row r="13">
          <cell r="C13" t="str">
            <v>Curve Code</v>
          </cell>
          <cell r="D13" t="str">
            <v>INTNS</v>
          </cell>
          <cell r="E13" t="str">
            <v>NG</v>
          </cell>
          <cell r="F13" t="str">
            <v>NG</v>
          </cell>
          <cell r="G13" t="str">
            <v>NG_OMICRON_9</v>
          </cell>
          <cell r="H13" t="str">
            <v>NG_OMICRON_15</v>
          </cell>
          <cell r="I13" t="str">
            <v>IF-FGT/Z1</v>
          </cell>
          <cell r="J13" t="str">
            <v>IF-FGT/Z1</v>
          </cell>
          <cell r="K13" t="str">
            <v>IF-FGT/Z2</v>
          </cell>
          <cell r="L13" t="str">
            <v>IF-FGT/Z2</v>
          </cell>
          <cell r="M13" t="str">
            <v>IF-FGT/Z3</v>
          </cell>
          <cell r="N13" t="str">
            <v>IF-FGT/Z3</v>
          </cell>
        </row>
        <row r="14">
          <cell r="C14" t="str">
            <v>Curve Type</v>
          </cell>
          <cell r="D14" t="str">
            <v>AA</v>
          </cell>
          <cell r="E14" t="str">
            <v>PR</v>
          </cell>
          <cell r="F14" t="str">
            <v>VO</v>
          </cell>
          <cell r="G14" t="str">
            <v>VO</v>
          </cell>
          <cell r="H14" t="str">
            <v>VO</v>
          </cell>
          <cell r="I14" t="str">
            <v>PR</v>
          </cell>
          <cell r="J14" t="str">
            <v>PR</v>
          </cell>
          <cell r="K14" t="str">
            <v>PR</v>
          </cell>
          <cell r="L14" t="str">
            <v>PR</v>
          </cell>
          <cell r="M14" t="str">
            <v>PR</v>
          </cell>
          <cell r="N14" t="str">
            <v>PR</v>
          </cell>
        </row>
        <row r="15">
          <cell r="C15" t="str">
            <v>Book Code 1</v>
          </cell>
          <cell r="D15" t="str">
            <v>R</v>
          </cell>
          <cell r="E15" t="str">
            <v>P</v>
          </cell>
          <cell r="F15" t="str">
            <v>P</v>
          </cell>
          <cell r="G15" t="str">
            <v>P</v>
          </cell>
          <cell r="H15" t="str">
            <v>P</v>
          </cell>
          <cell r="I15" t="str">
            <v>D</v>
          </cell>
          <cell r="J15" t="str">
            <v>I</v>
          </cell>
          <cell r="K15" t="str">
            <v>D</v>
          </cell>
          <cell r="L15" t="str">
            <v>I</v>
          </cell>
          <cell r="M15" t="str">
            <v>D</v>
          </cell>
          <cell r="N15" t="str">
            <v>I</v>
          </cell>
        </row>
        <row r="16">
          <cell r="C16" t="str">
            <v>Publisher</v>
          </cell>
          <cell r="D16" t="str">
            <v>DARNAEZ</v>
          </cell>
          <cell r="E16" t="str">
            <v>DQUIGLE</v>
          </cell>
          <cell r="F16" t="str">
            <v>DQUIGLE</v>
          </cell>
          <cell r="G16" t="str">
            <v>SSCOTT5</v>
          </cell>
          <cell r="H16" t="str">
            <v>SSCOTT5</v>
          </cell>
          <cell r="I16" t="str">
            <v>SBRAWNE</v>
          </cell>
          <cell r="J16" t="str">
            <v>SBRAWNE</v>
          </cell>
          <cell r="K16" t="str">
            <v>SBRAWNE</v>
          </cell>
          <cell r="L16" t="str">
            <v>SBRAWNE</v>
          </cell>
          <cell r="M16" t="str">
            <v>SBRAWNE</v>
          </cell>
          <cell r="N16" t="str">
            <v>SBRAWNE</v>
          </cell>
        </row>
        <row r="17">
          <cell r="C17">
            <v>36923</v>
          </cell>
          <cell r="D17">
            <v>6.1706432470638006E-2</v>
          </cell>
          <cell r="E17">
            <v>7.1150000000000002</v>
          </cell>
          <cell r="F17">
            <v>0.98</v>
          </cell>
          <cell r="G17">
            <v>1.675</v>
          </cell>
          <cell r="H17">
            <v>2.875</v>
          </cell>
          <cell r="I17">
            <v>-5.7500000000000002E-2</v>
          </cell>
          <cell r="J17">
            <v>1.2500000000000001E-2</v>
          </cell>
          <cell r="K17">
            <v>2.5000000000000001E-3</v>
          </cell>
          <cell r="L17">
            <v>1.2500000000000001E-2</v>
          </cell>
          <cell r="M17">
            <v>-4.7500000000000001E-2</v>
          </cell>
          <cell r="N17">
            <v>7.5199999999999998E-3</v>
          </cell>
        </row>
        <row r="18">
          <cell r="C18">
            <v>36951</v>
          </cell>
          <cell r="D18">
            <v>5.9047660484835007E-2</v>
          </cell>
          <cell r="E18">
            <v>6.6920000000000002</v>
          </cell>
          <cell r="F18">
            <v>0.79500000000000004</v>
          </cell>
          <cell r="G18">
            <v>1.51</v>
          </cell>
          <cell r="H18">
            <v>2.66</v>
          </cell>
          <cell r="I18">
            <v>-5.7500000000000002E-2</v>
          </cell>
          <cell r="J18">
            <v>1.2500000000000001E-2</v>
          </cell>
          <cell r="K18">
            <v>2.5000000000000001E-3</v>
          </cell>
          <cell r="L18">
            <v>1.2500000000000001E-2</v>
          </cell>
          <cell r="M18">
            <v>-4.7500000000000001E-2</v>
          </cell>
          <cell r="N18">
            <v>7.5199999999999998E-3</v>
          </cell>
        </row>
        <row r="19">
          <cell r="C19">
            <v>36982</v>
          </cell>
          <cell r="D19">
            <v>5.8119283562962018E-2</v>
          </cell>
          <cell r="E19">
            <v>5.835</v>
          </cell>
          <cell r="F19">
            <v>0.57750000000000001</v>
          </cell>
          <cell r="G19">
            <v>0.66</v>
          </cell>
          <cell r="H19">
            <v>1.81</v>
          </cell>
          <cell r="I19">
            <v>-4.4999999999999998E-2</v>
          </cell>
          <cell r="J19">
            <v>1.2500000000000001E-2</v>
          </cell>
          <cell r="K19">
            <v>5.0000000000000001E-3</v>
          </cell>
          <cell r="L19">
            <v>0.01</v>
          </cell>
          <cell r="M19">
            <v>-3.5000000000000003E-2</v>
          </cell>
          <cell r="N19">
            <v>7.5199999999999998E-3</v>
          </cell>
        </row>
        <row r="20">
          <cell r="C20">
            <v>37012</v>
          </cell>
          <cell r="D20">
            <v>5.7304079376340016E-2</v>
          </cell>
          <cell r="E20">
            <v>5.5149999999999997</v>
          </cell>
          <cell r="F20">
            <v>0.46500000000000002</v>
          </cell>
          <cell r="G20">
            <v>0.51</v>
          </cell>
          <cell r="H20">
            <v>1.66</v>
          </cell>
          <cell r="I20">
            <v>-4.5250000000000005E-2</v>
          </cell>
          <cell r="J20">
            <v>1.2500000000000001E-2</v>
          </cell>
          <cell r="K20">
            <v>4.7500000000000007E-3</v>
          </cell>
          <cell r="L20">
            <v>0.01</v>
          </cell>
          <cell r="M20">
            <v>-3.5249999999999997E-2</v>
          </cell>
          <cell r="N20">
            <v>7.5199999999999998E-3</v>
          </cell>
        </row>
        <row r="21">
          <cell r="C21">
            <v>37043</v>
          </cell>
          <cell r="D21">
            <v>5.6547072099687998E-2</v>
          </cell>
          <cell r="E21">
            <v>5.4950000000000001</v>
          </cell>
          <cell r="F21">
            <v>0.45</v>
          </cell>
          <cell r="G21">
            <v>0.56000000000000005</v>
          </cell>
          <cell r="H21">
            <v>1.76</v>
          </cell>
          <cell r="I21">
            <v>-4.5250000000000005E-2</v>
          </cell>
          <cell r="J21">
            <v>1.2500000000000001E-2</v>
          </cell>
          <cell r="K21">
            <v>4.7500000000000007E-3</v>
          </cell>
          <cell r="L21">
            <v>0.01</v>
          </cell>
          <cell r="M21">
            <v>-3.5249999999999997E-2</v>
          </cell>
          <cell r="N21">
            <v>7.5199999999999998E-3</v>
          </cell>
        </row>
        <row r="22">
          <cell r="C22">
            <v>37073</v>
          </cell>
          <cell r="D22">
            <v>5.5893076000179009E-2</v>
          </cell>
          <cell r="E22">
            <v>5.51</v>
          </cell>
          <cell r="F22">
            <v>0.45</v>
          </cell>
          <cell r="G22">
            <v>0.56000000000000005</v>
          </cell>
          <cell r="H22">
            <v>2.36</v>
          </cell>
          <cell r="I22">
            <v>-4.5250000000000005E-2</v>
          </cell>
          <cell r="J22">
            <v>1.2500000000000001E-2</v>
          </cell>
          <cell r="K22">
            <v>4.7500000000000007E-3</v>
          </cell>
          <cell r="L22">
            <v>0.01</v>
          </cell>
          <cell r="M22">
            <v>-3.5249999999999997E-2</v>
          </cell>
          <cell r="N22">
            <v>7.5199999999999998E-3</v>
          </cell>
        </row>
        <row r="23">
          <cell r="C23">
            <v>37104</v>
          </cell>
          <cell r="D23">
            <v>5.5369911069327017E-2</v>
          </cell>
          <cell r="E23">
            <v>5.51</v>
          </cell>
          <cell r="F23">
            <v>0.45</v>
          </cell>
          <cell r="G23">
            <v>0.51</v>
          </cell>
          <cell r="H23">
            <v>2.46</v>
          </cell>
          <cell r="I23">
            <v>-4.5250000000000005E-2</v>
          </cell>
          <cell r="J23">
            <v>1.2500000000000001E-2</v>
          </cell>
          <cell r="K23">
            <v>4.7500000000000007E-3</v>
          </cell>
          <cell r="L23">
            <v>0.01</v>
          </cell>
          <cell r="M23">
            <v>-3.5249999999999997E-2</v>
          </cell>
          <cell r="N23">
            <v>7.5199999999999998E-3</v>
          </cell>
        </row>
        <row r="24">
          <cell r="C24">
            <v>37135</v>
          </cell>
          <cell r="D24">
            <v>5.4846746229620012E-2</v>
          </cell>
          <cell r="E24">
            <v>5.4749999999999996</v>
          </cell>
          <cell r="F24">
            <v>0.45500000000000002</v>
          </cell>
          <cell r="G24">
            <v>0.56000000000000005</v>
          </cell>
          <cell r="H24">
            <v>2.41</v>
          </cell>
          <cell r="I24">
            <v>-4.5250000000000005E-2</v>
          </cell>
          <cell r="J24">
            <v>1.2500000000000001E-2</v>
          </cell>
          <cell r="K24">
            <v>4.7500000000000007E-3</v>
          </cell>
          <cell r="L24">
            <v>0.01</v>
          </cell>
          <cell r="M24">
            <v>-3.5249999999999997E-2</v>
          </cell>
          <cell r="N24">
            <v>7.5199999999999998E-3</v>
          </cell>
        </row>
        <row r="25">
          <cell r="C25">
            <v>37165</v>
          </cell>
          <cell r="D25">
            <v>5.4435878078851009E-2</v>
          </cell>
          <cell r="E25">
            <v>5.4649999999999999</v>
          </cell>
          <cell r="F25">
            <v>0.45500000000000002</v>
          </cell>
          <cell r="G25">
            <v>0.56000000000000005</v>
          </cell>
          <cell r="H25">
            <v>1.86</v>
          </cell>
          <cell r="I25">
            <v>-4.5250000000000005E-2</v>
          </cell>
          <cell r="J25">
            <v>1.2500000000000001E-2</v>
          </cell>
          <cell r="K25">
            <v>4.7500000000000007E-3</v>
          </cell>
          <cell r="L25">
            <v>0.01</v>
          </cell>
          <cell r="M25">
            <v>-3.5249999999999997E-2</v>
          </cell>
          <cell r="N25">
            <v>7.5199999999999998E-3</v>
          </cell>
        </row>
        <row r="26">
          <cell r="C26">
            <v>37196</v>
          </cell>
          <cell r="D26">
            <v>5.4165756526329004E-2</v>
          </cell>
          <cell r="E26">
            <v>5.5449999999999999</v>
          </cell>
          <cell r="F26">
            <v>0.45500000000000002</v>
          </cell>
          <cell r="G26">
            <v>1.1000000000000001</v>
          </cell>
          <cell r="H26">
            <v>1.05</v>
          </cell>
          <cell r="I26">
            <v>-0.06</v>
          </cell>
          <cell r="J26">
            <v>1.2500000000000001E-2</v>
          </cell>
          <cell r="K26">
            <v>-0.01</v>
          </cell>
          <cell r="L26">
            <v>7.4999999999999997E-3</v>
          </cell>
          <cell r="M26">
            <v>-4.7500000000000001E-2</v>
          </cell>
          <cell r="N26">
            <v>0.01</v>
          </cell>
        </row>
        <row r="27">
          <cell r="C27">
            <v>37226</v>
          </cell>
          <cell r="D27">
            <v>5.3904348595426005E-2</v>
          </cell>
          <cell r="E27">
            <v>5.67</v>
          </cell>
          <cell r="F27">
            <v>0.45500000000000002</v>
          </cell>
          <cell r="G27">
            <v>1.5</v>
          </cell>
          <cell r="H27">
            <v>1.25</v>
          </cell>
          <cell r="I27">
            <v>-0.06</v>
          </cell>
          <cell r="J27">
            <v>1.2500000000000001E-2</v>
          </cell>
          <cell r="K27">
            <v>-0.01</v>
          </cell>
          <cell r="L27">
            <v>7.4999999999999997E-3</v>
          </cell>
          <cell r="M27">
            <v>-4.7500000000000001E-2</v>
          </cell>
          <cell r="N27">
            <v>0.01</v>
          </cell>
        </row>
        <row r="28">
          <cell r="C28">
            <v>37257</v>
          </cell>
          <cell r="D28">
            <v>5.374435411991102E-2</v>
          </cell>
          <cell r="E28">
            <v>5.6950000000000003</v>
          </cell>
          <cell r="F28">
            <v>0.45500000000000002</v>
          </cell>
          <cell r="G28">
            <v>1.5</v>
          </cell>
          <cell r="H28">
            <v>1.25</v>
          </cell>
          <cell r="I28">
            <v>-0.05</v>
          </cell>
          <cell r="J28">
            <v>1.2500000000000001E-2</v>
          </cell>
          <cell r="K28">
            <v>-0.01</v>
          </cell>
          <cell r="L28">
            <v>7.4999999999999997E-3</v>
          </cell>
          <cell r="M28">
            <v>-4.7500000000000001E-2</v>
          </cell>
          <cell r="N28">
            <v>0.01</v>
          </cell>
        </row>
        <row r="29">
          <cell r="C29">
            <v>37288</v>
          </cell>
          <cell r="D29">
            <v>5.3736843230306003E-2</v>
          </cell>
          <cell r="E29">
            <v>5.4649999999999999</v>
          </cell>
          <cell r="F29">
            <v>0.4425</v>
          </cell>
          <cell r="G29">
            <v>1.5</v>
          </cell>
          <cell r="H29">
            <v>1.25</v>
          </cell>
          <cell r="I29">
            <v>-4.4999999999999998E-2</v>
          </cell>
          <cell r="J29">
            <v>1.2500000000000001E-2</v>
          </cell>
          <cell r="K29">
            <v>-0.01</v>
          </cell>
          <cell r="L29">
            <v>7.4999999999999997E-3</v>
          </cell>
          <cell r="M29">
            <v>-4.7500000000000001E-2</v>
          </cell>
          <cell r="N29">
            <v>0.01</v>
          </cell>
        </row>
        <row r="30">
          <cell r="C30">
            <v>37316</v>
          </cell>
          <cell r="D30">
            <v>5.373005920100301E-2</v>
          </cell>
          <cell r="E30">
            <v>5.165</v>
          </cell>
          <cell r="F30">
            <v>0.40749999999999997</v>
          </cell>
          <cell r="G30">
            <v>1.1000000000000001</v>
          </cell>
          <cell r="H30">
            <v>1</v>
          </cell>
          <cell r="I30">
            <v>-4.4999999999999998E-2</v>
          </cell>
          <cell r="J30">
            <v>1.2500000000000001E-2</v>
          </cell>
          <cell r="K30">
            <v>-0.01</v>
          </cell>
          <cell r="L30">
            <v>7.4999999999999997E-3</v>
          </cell>
          <cell r="M30">
            <v>-4.7500000000000001E-2</v>
          </cell>
          <cell r="N30">
            <v>0.01</v>
          </cell>
        </row>
        <row r="31">
          <cell r="C31">
            <v>37347</v>
          </cell>
          <cell r="D31">
            <v>5.3742869666201003E-2</v>
          </cell>
          <cell r="E31">
            <v>4.4649999999999999</v>
          </cell>
          <cell r="F31">
            <v>0.33750000000000002</v>
          </cell>
          <cell r="G31">
            <v>0.5</v>
          </cell>
          <cell r="H31">
            <v>0.55000000000000004</v>
          </cell>
          <cell r="I31">
            <v>-4.2500000000000003E-2</v>
          </cell>
          <cell r="J31">
            <v>1.2500000000000001E-2</v>
          </cell>
          <cell r="K31">
            <v>5.0000000000000001E-3</v>
          </cell>
          <cell r="L31">
            <v>0.01</v>
          </cell>
          <cell r="M31">
            <v>-2.75E-2</v>
          </cell>
          <cell r="N31">
            <v>7.5199999999999998E-3</v>
          </cell>
        </row>
        <row r="32">
          <cell r="C32">
            <v>37377</v>
          </cell>
          <cell r="D32">
            <v>5.3779858814936014E-2</v>
          </cell>
          <cell r="E32">
            <v>4.34</v>
          </cell>
          <cell r="F32">
            <v>0.3175</v>
          </cell>
          <cell r="G32">
            <v>0.45</v>
          </cell>
          <cell r="H32">
            <v>0.5</v>
          </cell>
          <cell r="I32">
            <v>-4.2750000000000003E-2</v>
          </cell>
          <cell r="J32">
            <v>1.2500000000000001E-2</v>
          </cell>
          <cell r="K32">
            <v>4.7500000000000007E-3</v>
          </cell>
          <cell r="L32">
            <v>0.01</v>
          </cell>
          <cell r="M32">
            <v>-2.775E-2</v>
          </cell>
          <cell r="N32">
            <v>7.5199999999999998E-3</v>
          </cell>
        </row>
        <row r="33">
          <cell r="C33">
            <v>37408</v>
          </cell>
          <cell r="D33">
            <v>5.3818080935774004E-2</v>
          </cell>
          <cell r="E33">
            <v>4.34</v>
          </cell>
          <cell r="F33">
            <v>0.31</v>
          </cell>
          <cell r="G33">
            <v>0.5</v>
          </cell>
          <cell r="H33">
            <v>0.6</v>
          </cell>
          <cell r="I33">
            <v>-4.2750000000000003E-2</v>
          </cell>
          <cell r="J33">
            <v>1.2500000000000001E-2</v>
          </cell>
          <cell r="K33">
            <v>4.7500000000000007E-3</v>
          </cell>
          <cell r="L33">
            <v>0.01</v>
          </cell>
          <cell r="M33">
            <v>-2.775E-2</v>
          </cell>
          <cell r="N33">
            <v>7.5199999999999998E-3</v>
          </cell>
        </row>
        <row r="34">
          <cell r="C34">
            <v>37438</v>
          </cell>
          <cell r="D34">
            <v>5.3885562882244005E-2</v>
          </cell>
          <cell r="E34">
            <v>4.3449999999999998</v>
          </cell>
          <cell r="F34">
            <v>0.30499999999999999</v>
          </cell>
          <cell r="G34">
            <v>0.5</v>
          </cell>
          <cell r="H34">
            <v>0.6</v>
          </cell>
          <cell r="I34">
            <v>-4.2750000000000003E-2</v>
          </cell>
          <cell r="J34">
            <v>1.2500000000000001E-2</v>
          </cell>
          <cell r="K34">
            <v>4.7500000000000007E-3</v>
          </cell>
          <cell r="L34">
            <v>0.01</v>
          </cell>
          <cell r="M34">
            <v>-2.775E-2</v>
          </cell>
          <cell r="N34">
            <v>7.5199999999999998E-3</v>
          </cell>
        </row>
        <row r="35">
          <cell r="C35">
            <v>37469</v>
          </cell>
          <cell r="D35">
            <v>5.400533957265001E-2</v>
          </cell>
          <cell r="E35">
            <v>4.3449999999999998</v>
          </cell>
          <cell r="F35">
            <v>0.30499999999999999</v>
          </cell>
          <cell r="G35">
            <v>0.45</v>
          </cell>
          <cell r="H35">
            <v>0.7</v>
          </cell>
          <cell r="I35">
            <v>-4.2750000000000003E-2</v>
          </cell>
          <cell r="J35">
            <v>1.2500000000000001E-2</v>
          </cell>
          <cell r="K35">
            <v>4.7500000000000007E-3</v>
          </cell>
          <cell r="L35">
            <v>0.01</v>
          </cell>
          <cell r="M35">
            <v>-2.775E-2</v>
          </cell>
          <cell r="N35">
            <v>7.5199999999999998E-3</v>
          </cell>
        </row>
        <row r="36">
          <cell r="C36">
            <v>37500</v>
          </cell>
          <cell r="D36">
            <v>5.4125116267837017E-2</v>
          </cell>
          <cell r="E36">
            <v>4.3449999999999998</v>
          </cell>
          <cell r="F36">
            <v>0.30499999999999999</v>
          </cell>
          <cell r="G36">
            <v>0.5</v>
          </cell>
          <cell r="H36">
            <v>0.65</v>
          </cell>
          <cell r="I36">
            <v>-4.2750000000000003E-2</v>
          </cell>
          <cell r="J36">
            <v>1.2500000000000001E-2</v>
          </cell>
          <cell r="K36">
            <v>4.7500000000000007E-3</v>
          </cell>
          <cell r="L36">
            <v>0.01</v>
          </cell>
          <cell r="M36">
            <v>-2.775E-2</v>
          </cell>
          <cell r="N36">
            <v>7.5199999999999998E-3</v>
          </cell>
        </row>
        <row r="37">
          <cell r="C37">
            <v>37530</v>
          </cell>
          <cell r="D37">
            <v>5.4253053472666998E-2</v>
          </cell>
          <cell r="E37">
            <v>4.3849999999999998</v>
          </cell>
          <cell r="F37">
            <v>0.3075</v>
          </cell>
          <cell r="G37">
            <v>0.5</v>
          </cell>
          <cell r="H37">
            <v>0.7</v>
          </cell>
          <cell r="I37">
            <v>-4.2750000000000003E-2</v>
          </cell>
          <cell r="J37">
            <v>1.2500000000000001E-2</v>
          </cell>
          <cell r="K37">
            <v>4.7500000000000007E-3</v>
          </cell>
          <cell r="L37">
            <v>0.01</v>
          </cell>
          <cell r="M37">
            <v>-2.775E-2</v>
          </cell>
          <cell r="N37">
            <v>7.5199999999999998E-3</v>
          </cell>
        </row>
        <row r="38">
          <cell r="C38">
            <v>37561</v>
          </cell>
          <cell r="D38">
            <v>5.4402472650413002E-2</v>
          </cell>
          <cell r="E38">
            <v>4.4980000000000002</v>
          </cell>
          <cell r="F38">
            <v>0.3075</v>
          </cell>
          <cell r="G38">
            <v>0.95</v>
          </cell>
          <cell r="H38">
            <v>0.9</v>
          </cell>
          <cell r="I38">
            <v>-0.05</v>
          </cell>
          <cell r="J38">
            <v>1.2500000000000001E-2</v>
          </cell>
          <cell r="K38">
            <v>-1.2500000000000001E-2</v>
          </cell>
          <cell r="L38">
            <v>7.4999999999999997E-3</v>
          </cell>
          <cell r="M38">
            <v>-4.2500000000000003E-2</v>
          </cell>
          <cell r="N38">
            <v>7.5199999999999998E-3</v>
          </cell>
        </row>
        <row r="39">
          <cell r="C39">
            <v>37591</v>
          </cell>
          <cell r="D39">
            <v>5.4547071861766001E-2</v>
          </cell>
          <cell r="E39">
            <v>4.6110000000000007</v>
          </cell>
          <cell r="F39">
            <v>0.315</v>
          </cell>
          <cell r="G39">
            <v>1.35</v>
          </cell>
          <cell r="H39">
            <v>1.1000000000000001</v>
          </cell>
          <cell r="I39">
            <v>-5.7500000000000002E-2</v>
          </cell>
          <cell r="J39">
            <v>1.2500000000000001E-2</v>
          </cell>
          <cell r="K39">
            <v>-1.2500000000000001E-2</v>
          </cell>
          <cell r="L39">
            <v>7.4999999999999997E-3</v>
          </cell>
          <cell r="M39">
            <v>-4.2500000000000003E-2</v>
          </cell>
          <cell r="N39">
            <v>7.5199999999999998E-3</v>
          </cell>
        </row>
        <row r="40">
          <cell r="C40">
            <v>37622</v>
          </cell>
          <cell r="D40">
            <v>5.4711625123304013E-2</v>
          </cell>
          <cell r="E40">
            <v>4.6500000000000004</v>
          </cell>
          <cell r="F40">
            <v>0.315</v>
          </cell>
          <cell r="G40">
            <v>1.35</v>
          </cell>
          <cell r="H40">
            <v>1.1000000000000001</v>
          </cell>
          <cell r="I40">
            <v>-4.7500000000000001E-2</v>
          </cell>
          <cell r="J40">
            <v>1.2500000000000001E-2</v>
          </cell>
          <cell r="K40">
            <v>-1.2500000000000001E-2</v>
          </cell>
          <cell r="L40">
            <v>7.4999999999999997E-3</v>
          </cell>
          <cell r="M40">
            <v>-4.2500000000000003E-2</v>
          </cell>
          <cell r="N40">
            <v>7.5199999999999998E-3</v>
          </cell>
        </row>
        <row r="41">
          <cell r="C41">
            <v>37653</v>
          </cell>
          <cell r="D41">
            <v>5.4894555478946006E-2</v>
          </cell>
          <cell r="E41">
            <v>4.4860000000000007</v>
          </cell>
          <cell r="F41">
            <v>0.30249999999999999</v>
          </cell>
          <cell r="G41">
            <v>1.35</v>
          </cell>
          <cell r="H41">
            <v>1.1000000000000001</v>
          </cell>
          <cell r="I41">
            <v>-4.2500000000000003E-2</v>
          </cell>
          <cell r="J41">
            <v>1.2500000000000001E-2</v>
          </cell>
          <cell r="K41">
            <v>-1.2500000000000001E-2</v>
          </cell>
          <cell r="L41">
            <v>7.4999999999999997E-3</v>
          </cell>
          <cell r="M41">
            <v>-4.2500000000000003E-2</v>
          </cell>
          <cell r="N41">
            <v>7.5199999999999998E-3</v>
          </cell>
        </row>
        <row r="42">
          <cell r="C42">
            <v>37681</v>
          </cell>
          <cell r="D42">
            <v>5.5059782906527008E-2</v>
          </cell>
          <cell r="E42">
            <v>4.2460000000000004</v>
          </cell>
          <cell r="F42">
            <v>0.29499999999999998</v>
          </cell>
          <cell r="G42">
            <v>0.95</v>
          </cell>
          <cell r="H42">
            <v>0.85</v>
          </cell>
          <cell r="I42">
            <v>-4.2500000000000003E-2</v>
          </cell>
          <cell r="J42">
            <v>1.2500000000000001E-2</v>
          </cell>
          <cell r="K42">
            <v>-1.2500000000000001E-2</v>
          </cell>
          <cell r="L42">
            <v>7.4999999999999997E-3</v>
          </cell>
          <cell r="M42">
            <v>-4.2500000000000003E-2</v>
          </cell>
          <cell r="N42">
            <v>7.5199999999999998E-3</v>
          </cell>
        </row>
        <row r="43">
          <cell r="C43">
            <v>37712</v>
          </cell>
          <cell r="D43">
            <v>5.5230161117517017E-2</v>
          </cell>
          <cell r="E43">
            <v>3.9910000000000001</v>
          </cell>
          <cell r="F43">
            <v>0.28249999999999997</v>
          </cell>
          <cell r="G43">
            <v>0.5</v>
          </cell>
          <cell r="H43">
            <v>0.55000000000000004</v>
          </cell>
          <cell r="I43">
            <v>-0.04</v>
          </cell>
          <cell r="J43">
            <v>1.2500000000000001E-2</v>
          </cell>
          <cell r="K43">
            <v>5.0000000000000001E-3</v>
          </cell>
          <cell r="L43">
            <v>0.01</v>
          </cell>
          <cell r="M43">
            <v>-2.2499999999999999E-2</v>
          </cell>
          <cell r="N43">
            <v>7.5199999999999998E-3</v>
          </cell>
        </row>
        <row r="44">
          <cell r="C44">
            <v>37742</v>
          </cell>
          <cell r="D44">
            <v>5.5377858852867015E-2</v>
          </cell>
          <cell r="E44">
            <v>3.9420000000000002</v>
          </cell>
          <cell r="F44">
            <v>0.27750000000000002</v>
          </cell>
          <cell r="G44">
            <v>0.45</v>
          </cell>
          <cell r="H44">
            <v>0.5</v>
          </cell>
          <cell r="I44">
            <v>-4.0250000000000001E-2</v>
          </cell>
          <cell r="J44">
            <v>1.2500000000000001E-2</v>
          </cell>
          <cell r="K44">
            <v>4.7500000000000007E-3</v>
          </cell>
          <cell r="L44">
            <v>0.01</v>
          </cell>
          <cell r="M44">
            <v>-2.2749999999999999E-2</v>
          </cell>
          <cell r="N44">
            <v>7.5199999999999998E-3</v>
          </cell>
        </row>
        <row r="45">
          <cell r="C45">
            <v>37773</v>
          </cell>
          <cell r="D45">
            <v>5.5530479853695004E-2</v>
          </cell>
          <cell r="E45">
            <v>3.9569999999999999</v>
          </cell>
          <cell r="F45">
            <v>0.27750000000000002</v>
          </cell>
          <cell r="G45">
            <v>0.5</v>
          </cell>
          <cell r="H45">
            <v>0.6</v>
          </cell>
          <cell r="I45">
            <v>-4.0250000000000001E-2</v>
          </cell>
          <cell r="J45">
            <v>1.2500000000000001E-2</v>
          </cell>
          <cell r="K45">
            <v>4.7500000000000007E-3</v>
          </cell>
          <cell r="L45">
            <v>0.01</v>
          </cell>
          <cell r="M45">
            <v>-2.2749999999999999E-2</v>
          </cell>
          <cell r="N45">
            <v>7.5199999999999998E-3</v>
          </cell>
        </row>
        <row r="46">
          <cell r="C46">
            <v>37803</v>
          </cell>
          <cell r="D46">
            <v>5.5674138804964017E-2</v>
          </cell>
          <cell r="E46">
            <v>3.972</v>
          </cell>
          <cell r="F46">
            <v>0.27750000000000002</v>
          </cell>
          <cell r="G46">
            <v>0.5</v>
          </cell>
          <cell r="H46">
            <v>0.6</v>
          </cell>
          <cell r="I46">
            <v>-4.0250000000000001E-2</v>
          </cell>
          <cell r="J46">
            <v>1.2500000000000001E-2</v>
          </cell>
          <cell r="K46">
            <v>4.7500000000000007E-3</v>
          </cell>
          <cell r="L46">
            <v>0.01</v>
          </cell>
          <cell r="M46">
            <v>-2.2749999999999999E-2</v>
          </cell>
          <cell r="N46">
            <v>7.5199999999999998E-3</v>
          </cell>
        </row>
        <row r="47">
          <cell r="C47">
            <v>37834</v>
          </cell>
          <cell r="D47">
            <v>5.5816787707457016E-2</v>
          </cell>
          <cell r="E47">
            <v>3.972</v>
          </cell>
          <cell r="F47">
            <v>0.27750000000000002</v>
          </cell>
          <cell r="G47">
            <v>0.45</v>
          </cell>
          <cell r="H47">
            <v>0.7</v>
          </cell>
          <cell r="I47">
            <v>-4.0250000000000001E-2</v>
          </cell>
          <cell r="J47">
            <v>1.2500000000000001E-2</v>
          </cell>
          <cell r="K47">
            <v>4.7500000000000007E-3</v>
          </cell>
          <cell r="L47">
            <v>0.01</v>
          </cell>
          <cell r="M47">
            <v>-2.2749999999999999E-2</v>
          </cell>
          <cell r="N47">
            <v>7.5199999999999998E-3</v>
          </cell>
        </row>
        <row r="48">
          <cell r="C48">
            <v>37865</v>
          </cell>
          <cell r="D48">
            <v>5.5959436616724006E-2</v>
          </cell>
          <cell r="E48">
            <v>4.0019999999999998</v>
          </cell>
          <cell r="F48">
            <v>0.27750000000000002</v>
          </cell>
          <cell r="G48">
            <v>0.5</v>
          </cell>
          <cell r="H48">
            <v>0.65</v>
          </cell>
          <cell r="I48">
            <v>-4.0250000000000001E-2</v>
          </cell>
          <cell r="J48">
            <v>1.2500000000000001E-2</v>
          </cell>
          <cell r="K48">
            <v>4.7500000000000007E-3</v>
          </cell>
          <cell r="L48">
            <v>0.01</v>
          </cell>
          <cell r="M48">
            <v>-2.2749999999999999E-2</v>
          </cell>
          <cell r="N48">
            <v>7.5199999999999998E-3</v>
          </cell>
        </row>
        <row r="49">
          <cell r="C49">
            <v>37895</v>
          </cell>
          <cell r="D49">
            <v>5.6093577020947007E-2</v>
          </cell>
          <cell r="E49">
            <v>4.0410000000000004</v>
          </cell>
          <cell r="F49">
            <v>0.27750000000000002</v>
          </cell>
          <cell r="G49">
            <v>0.5</v>
          </cell>
          <cell r="H49">
            <v>0.7</v>
          </cell>
          <cell r="I49">
            <v>-4.0250000000000001E-2</v>
          </cell>
          <cell r="J49">
            <v>1.2500000000000001E-2</v>
          </cell>
          <cell r="K49">
            <v>4.7500000000000007E-3</v>
          </cell>
          <cell r="L49">
            <v>0.01</v>
          </cell>
          <cell r="M49">
            <v>-2.2749999999999999E-2</v>
          </cell>
          <cell r="N49">
            <v>7.5199999999999998E-3</v>
          </cell>
        </row>
        <row r="50">
          <cell r="C50">
            <v>37926</v>
          </cell>
          <cell r="D50">
            <v>5.6227285500638005E-2</v>
          </cell>
          <cell r="E50">
            <v>4.1760000000000002</v>
          </cell>
          <cell r="F50">
            <v>0.27750000000000002</v>
          </cell>
          <cell r="G50">
            <v>0.95</v>
          </cell>
          <cell r="H50">
            <v>0.9</v>
          </cell>
          <cell r="I50">
            <v>-4.4999999999999998E-2</v>
          </cell>
          <cell r="J50">
            <v>1.2500000000000001E-2</v>
          </cell>
          <cell r="K50">
            <v>-1.4499999999999999E-2</v>
          </cell>
          <cell r="L50">
            <v>7.4999999999999997E-3</v>
          </cell>
          <cell r="M50">
            <v>-3.4500000000000003E-2</v>
          </cell>
          <cell r="N50">
            <v>7.5199999999999998E-3</v>
          </cell>
        </row>
        <row r="51">
          <cell r="C51">
            <v>37956</v>
          </cell>
          <cell r="D51">
            <v>5.6356680809232999E-2</v>
          </cell>
          <cell r="E51">
            <v>4.3010000000000002</v>
          </cell>
          <cell r="F51">
            <v>0.28000000000000003</v>
          </cell>
          <cell r="G51">
            <v>1.35</v>
          </cell>
          <cell r="H51">
            <v>1.1000000000000001</v>
          </cell>
          <cell r="I51">
            <v>-5.2499999999999998E-2</v>
          </cell>
          <cell r="J51">
            <v>1.2500000000000001E-2</v>
          </cell>
          <cell r="K51">
            <v>-1.4499999999999999E-2</v>
          </cell>
          <cell r="L51">
            <v>7.4999999999999997E-3</v>
          </cell>
          <cell r="M51">
            <v>-3.4500000000000003E-2</v>
          </cell>
          <cell r="N51">
            <v>7.5199999999999998E-3</v>
          </cell>
        </row>
        <row r="52">
          <cell r="C52">
            <v>37987</v>
          </cell>
          <cell r="D52">
            <v>5.6495067483334015E-2</v>
          </cell>
          <cell r="E52">
            <v>4.34</v>
          </cell>
          <cell r="F52">
            <v>0.28000000000000003</v>
          </cell>
          <cell r="G52">
            <v>1.35</v>
          </cell>
          <cell r="H52">
            <v>1.1000000000000001</v>
          </cell>
          <cell r="I52">
            <v>-4.2500000000000003E-2</v>
          </cell>
          <cell r="J52">
            <v>1.2500000000000001E-2</v>
          </cell>
          <cell r="K52">
            <v>-1.4499999999999999E-2</v>
          </cell>
          <cell r="L52">
            <v>7.4999999999999997E-3</v>
          </cell>
          <cell r="M52">
            <v>-3.4500000000000003E-2</v>
          </cell>
          <cell r="N52">
            <v>7.5199999999999998E-3</v>
          </cell>
        </row>
        <row r="53">
          <cell r="C53">
            <v>38018</v>
          </cell>
          <cell r="D53">
            <v>5.6638444225595004E-2</v>
          </cell>
          <cell r="E53">
            <v>4.226</v>
          </cell>
          <cell r="F53">
            <v>0.27750000000000002</v>
          </cell>
          <cell r="G53">
            <v>1.35</v>
          </cell>
          <cell r="H53">
            <v>1.1000000000000001</v>
          </cell>
          <cell r="I53">
            <v>-3.7499999999999999E-2</v>
          </cell>
          <cell r="J53">
            <v>1.2500000000000001E-2</v>
          </cell>
          <cell r="K53">
            <v>-1.4499999999999999E-2</v>
          </cell>
          <cell r="L53">
            <v>7.4999999999999997E-3</v>
          </cell>
          <cell r="M53">
            <v>-3.4500000000000003E-2</v>
          </cell>
          <cell r="N53">
            <v>7.5199999999999998E-3</v>
          </cell>
        </row>
        <row r="54">
          <cell r="C54">
            <v>38047</v>
          </cell>
          <cell r="D54">
            <v>5.6772570861646006E-2</v>
          </cell>
          <cell r="E54">
            <v>4.1059999999999999</v>
          </cell>
          <cell r="F54">
            <v>0.27500000000000002</v>
          </cell>
          <cell r="G54">
            <v>0.95</v>
          </cell>
          <cell r="H54">
            <v>0.85</v>
          </cell>
          <cell r="I54">
            <v>-3.7499999999999999E-2</v>
          </cell>
          <cell r="J54">
            <v>1.2500000000000001E-2</v>
          </cell>
          <cell r="K54">
            <v>-1.4499999999999999E-2</v>
          </cell>
          <cell r="L54">
            <v>7.4999999999999997E-3</v>
          </cell>
          <cell r="M54">
            <v>-3.4500000000000003E-2</v>
          </cell>
          <cell r="N54">
            <v>7.5199999999999998E-3</v>
          </cell>
        </row>
        <row r="55">
          <cell r="C55">
            <v>38078</v>
          </cell>
          <cell r="D55">
            <v>5.6903186708581015E-2</v>
          </cell>
          <cell r="E55">
            <v>3.9910000000000001</v>
          </cell>
          <cell r="F55">
            <v>0.27</v>
          </cell>
          <cell r="G55">
            <v>0.5</v>
          </cell>
          <cell r="H55">
            <v>0.55000000000000004</v>
          </cell>
          <cell r="I55">
            <v>-3.7499999999999999E-2</v>
          </cell>
          <cell r="J55">
            <v>1.2500000000000001E-2</v>
          </cell>
          <cell r="K55">
            <v>4.0000000000000001E-3</v>
          </cell>
          <cell r="L55">
            <v>0.01</v>
          </cell>
          <cell r="M55">
            <v>-1.3500000000000002E-2</v>
          </cell>
          <cell r="N55">
            <v>7.4999999999999997E-3</v>
          </cell>
        </row>
        <row r="56">
          <cell r="C56">
            <v>38108</v>
          </cell>
          <cell r="D56">
            <v>5.7016416595225002E-2</v>
          </cell>
          <cell r="E56">
            <v>3.9470000000000001</v>
          </cell>
          <cell r="F56">
            <v>0.27</v>
          </cell>
          <cell r="G56">
            <v>0.45</v>
          </cell>
          <cell r="H56">
            <v>0.5</v>
          </cell>
          <cell r="I56">
            <v>-3.7749999999999999E-2</v>
          </cell>
          <cell r="J56">
            <v>1.2500000000000001E-2</v>
          </cell>
          <cell r="K56">
            <v>3.7499999999999999E-3</v>
          </cell>
          <cell r="L56">
            <v>0.01</v>
          </cell>
          <cell r="M56">
            <v>-1.375E-2</v>
          </cell>
          <cell r="N56">
            <v>7.4999999999999997E-3</v>
          </cell>
        </row>
        <row r="57">
          <cell r="C57">
            <v>38139</v>
          </cell>
          <cell r="D57">
            <v>5.7133420815906021E-2</v>
          </cell>
          <cell r="E57">
            <v>3.9620000000000002</v>
          </cell>
          <cell r="F57">
            <v>0.26750000000000002</v>
          </cell>
          <cell r="G57">
            <v>0.5</v>
          </cell>
          <cell r="H57">
            <v>0.6</v>
          </cell>
          <cell r="I57">
            <v>-3.7749999999999999E-2</v>
          </cell>
          <cell r="J57">
            <v>1.2500000000000001E-2</v>
          </cell>
          <cell r="K57">
            <v>3.7499999999999999E-3</v>
          </cell>
          <cell r="L57">
            <v>0.01</v>
          </cell>
          <cell r="M57">
            <v>-1.375E-2</v>
          </cell>
          <cell r="N57">
            <v>7.4999999999999997E-3</v>
          </cell>
        </row>
        <row r="58">
          <cell r="C58">
            <v>38169</v>
          </cell>
          <cell r="D58">
            <v>5.7244078735817008E-2</v>
          </cell>
          <cell r="E58">
            <v>3.9769999999999999</v>
          </cell>
          <cell r="F58">
            <v>0.26500000000000001</v>
          </cell>
          <cell r="G58">
            <v>0.5</v>
          </cell>
          <cell r="H58">
            <v>0.6</v>
          </cell>
          <cell r="I58">
            <v>-3.7749999999999999E-2</v>
          </cell>
          <cell r="J58">
            <v>1.2500000000000001E-2</v>
          </cell>
          <cell r="K58">
            <v>3.7499999999999999E-3</v>
          </cell>
          <cell r="L58">
            <v>0.01</v>
          </cell>
          <cell r="M58">
            <v>-1.375E-2</v>
          </cell>
          <cell r="N58">
            <v>7.4999999999999997E-3</v>
          </cell>
        </row>
        <row r="59">
          <cell r="C59">
            <v>38200</v>
          </cell>
          <cell r="D59">
            <v>5.7355599104846028E-2</v>
          </cell>
          <cell r="E59">
            <v>3.992</v>
          </cell>
          <cell r="F59">
            <v>0.26500000000000001</v>
          </cell>
          <cell r="G59">
            <v>0.45</v>
          </cell>
          <cell r="H59">
            <v>0.7</v>
          </cell>
          <cell r="I59">
            <v>-3.7749999999999999E-2</v>
          </cell>
          <cell r="J59">
            <v>1.2500000000000001E-2</v>
          </cell>
          <cell r="K59">
            <v>3.7499999999999999E-3</v>
          </cell>
          <cell r="L59">
            <v>0.01</v>
          </cell>
          <cell r="M59">
            <v>-1.375E-2</v>
          </cell>
          <cell r="N59">
            <v>7.4999999999999997E-3</v>
          </cell>
        </row>
        <row r="60">
          <cell r="C60">
            <v>38231</v>
          </cell>
          <cell r="D60">
            <v>5.7467119478014014E-2</v>
          </cell>
          <cell r="E60">
            <v>4.0069999999999997</v>
          </cell>
          <cell r="F60">
            <v>0.26750000000000002</v>
          </cell>
          <cell r="G60">
            <v>0.5</v>
          </cell>
          <cell r="H60">
            <v>0.65</v>
          </cell>
          <cell r="I60">
            <v>-3.7749999999999999E-2</v>
          </cell>
          <cell r="J60">
            <v>1.2500000000000001E-2</v>
          </cell>
          <cell r="K60">
            <v>3.7499999999999999E-3</v>
          </cell>
          <cell r="L60">
            <v>0.01</v>
          </cell>
          <cell r="M60">
            <v>-1.375E-2</v>
          </cell>
          <cell r="N60">
            <v>7.4999999999999997E-3</v>
          </cell>
        </row>
        <row r="61">
          <cell r="C61">
            <v>38261</v>
          </cell>
          <cell r="D61">
            <v>5.7573037014936004E-2</v>
          </cell>
          <cell r="E61">
            <v>4.0609999999999999</v>
          </cell>
          <cell r="F61">
            <v>0.27</v>
          </cell>
          <cell r="G61">
            <v>0.5</v>
          </cell>
          <cell r="H61">
            <v>0.7</v>
          </cell>
          <cell r="I61">
            <v>-3.7749999999999999E-2</v>
          </cell>
          <cell r="J61">
            <v>1.2500000000000001E-2</v>
          </cell>
          <cell r="K61">
            <v>3.7499999999999999E-3</v>
          </cell>
          <cell r="L61">
            <v>0.01</v>
          </cell>
          <cell r="M61">
            <v>-1.375E-2</v>
          </cell>
          <cell r="N61">
            <v>7.4999999999999997E-3</v>
          </cell>
        </row>
        <row r="62">
          <cell r="C62">
            <v>38292</v>
          </cell>
          <cell r="D62">
            <v>5.7680555377015018E-2</v>
          </cell>
          <cell r="E62">
            <v>4.1960000000000006</v>
          </cell>
          <cell r="F62">
            <v>0.27250000000000002</v>
          </cell>
          <cell r="G62">
            <v>0.95</v>
          </cell>
          <cell r="H62">
            <v>0.9</v>
          </cell>
          <cell r="I62">
            <v>-4.2500000000000003E-2</v>
          </cell>
          <cell r="J62">
            <v>1.2500000000000001E-2</v>
          </cell>
          <cell r="K62">
            <v>-1.3500000000000002E-2</v>
          </cell>
          <cell r="L62">
            <v>7.4999999999999997E-3</v>
          </cell>
          <cell r="M62">
            <v>-3.1000000000000003E-2</v>
          </cell>
          <cell r="N62">
            <v>7.5199999999999998E-3</v>
          </cell>
        </row>
        <row r="63">
          <cell r="C63">
            <v>38322</v>
          </cell>
          <cell r="D63">
            <v>5.7784605408496004E-2</v>
          </cell>
          <cell r="E63">
            <v>4.3210000000000006</v>
          </cell>
          <cell r="F63">
            <v>0.27500000000000002</v>
          </cell>
          <cell r="G63">
            <v>1.35</v>
          </cell>
          <cell r="H63">
            <v>1.1000000000000001</v>
          </cell>
          <cell r="I63">
            <v>-0.05</v>
          </cell>
          <cell r="J63">
            <v>1.2500000000000001E-2</v>
          </cell>
          <cell r="K63">
            <v>-1.3500000000000002E-2</v>
          </cell>
          <cell r="L63">
            <v>7.4999999999999997E-3</v>
          </cell>
          <cell r="M63">
            <v>-3.1000000000000003E-2</v>
          </cell>
          <cell r="N63">
            <v>7.5199999999999998E-3</v>
          </cell>
        </row>
        <row r="64">
          <cell r="C64">
            <v>38353</v>
          </cell>
          <cell r="D64">
            <v>5.7896475117079016E-2</v>
          </cell>
          <cell r="E64">
            <v>4.3550000000000004</v>
          </cell>
          <cell r="F64">
            <v>0.27500000000000002</v>
          </cell>
          <cell r="G64">
            <v>1.35</v>
          </cell>
          <cell r="H64">
            <v>1.1000000000000001</v>
          </cell>
          <cell r="I64">
            <v>-0.04</v>
          </cell>
          <cell r="J64">
            <v>1.2500000000000001E-2</v>
          </cell>
          <cell r="K64">
            <v>-1.3500000000000002E-2</v>
          </cell>
          <cell r="L64">
            <v>7.4999999999999997E-3</v>
          </cell>
          <cell r="M64">
            <v>-3.1000000000000003E-2</v>
          </cell>
          <cell r="N64">
            <v>7.5199999999999998E-3</v>
          </cell>
        </row>
        <row r="65">
          <cell r="C65">
            <v>38384</v>
          </cell>
          <cell r="D65">
            <v>5.8011928285558012E-2</v>
          </cell>
          <cell r="E65">
            <v>4.2410000000000005</v>
          </cell>
          <cell r="F65">
            <v>0.27250000000000002</v>
          </cell>
          <cell r="G65">
            <v>1.35</v>
          </cell>
          <cell r="H65">
            <v>1.1000000000000001</v>
          </cell>
          <cell r="I65">
            <v>-3.5000000000000003E-2</v>
          </cell>
          <cell r="J65">
            <v>1.2500000000000001E-2</v>
          </cell>
          <cell r="K65">
            <v>-1.3500000000000002E-2</v>
          </cell>
          <cell r="L65">
            <v>7.4999999999999997E-3</v>
          </cell>
          <cell r="M65">
            <v>-3.1000000000000003E-2</v>
          </cell>
          <cell r="N65">
            <v>7.5199999999999998E-3</v>
          </cell>
        </row>
        <row r="66">
          <cell r="C66">
            <v>38412</v>
          </cell>
          <cell r="D66">
            <v>5.811620857057502E-2</v>
          </cell>
          <cell r="E66">
            <v>4.1210000000000004</v>
          </cell>
          <cell r="F66">
            <v>0.27</v>
          </cell>
          <cell r="G66">
            <v>0.95</v>
          </cell>
          <cell r="H66">
            <v>0.85</v>
          </cell>
          <cell r="I66">
            <v>-3.5000000000000003E-2</v>
          </cell>
          <cell r="J66">
            <v>1.2500000000000001E-2</v>
          </cell>
          <cell r="K66">
            <v>-1.3500000000000002E-2</v>
          </cell>
          <cell r="L66">
            <v>7.4999999999999997E-3</v>
          </cell>
          <cell r="M66">
            <v>-3.1000000000000003E-2</v>
          </cell>
          <cell r="N66">
            <v>7.5199999999999998E-3</v>
          </cell>
        </row>
        <row r="67">
          <cell r="C67">
            <v>38443</v>
          </cell>
          <cell r="D67">
            <v>5.8206683449633013E-2</v>
          </cell>
          <cell r="E67">
            <v>4.0060000000000002</v>
          </cell>
          <cell r="F67">
            <v>0.2525</v>
          </cell>
          <cell r="G67">
            <v>0.5</v>
          </cell>
          <cell r="H67">
            <v>0.55000000000000004</v>
          </cell>
          <cell r="I67">
            <v>-3.7499999999999999E-2</v>
          </cell>
          <cell r="J67">
            <v>1.2500000000000001E-2</v>
          </cell>
          <cell r="K67">
            <v>5.0000000000000001E-3</v>
          </cell>
          <cell r="L67">
            <v>7.4999999999999997E-3</v>
          </cell>
          <cell r="M67">
            <v>-1.2500000000000001E-2</v>
          </cell>
          <cell r="N67">
            <v>7.4999999999999997E-3</v>
          </cell>
        </row>
        <row r="68">
          <cell r="C68">
            <v>38473</v>
          </cell>
          <cell r="D68">
            <v>5.8274332983516024E-2</v>
          </cell>
          <cell r="E68">
            <v>3.9620000000000002</v>
          </cell>
          <cell r="F68">
            <v>0.2475</v>
          </cell>
          <cell r="G68">
            <v>0.45</v>
          </cell>
          <cell r="H68">
            <v>0.5</v>
          </cell>
          <cell r="I68">
            <v>-3.7749999999999999E-2</v>
          </cell>
          <cell r="J68">
            <v>1.2500000000000001E-2</v>
          </cell>
          <cell r="K68">
            <v>4.7500000000000007E-3</v>
          </cell>
          <cell r="L68">
            <v>7.4999999999999997E-3</v>
          </cell>
          <cell r="M68">
            <v>-1.2750000000000001E-2</v>
          </cell>
          <cell r="N68">
            <v>7.4999999999999997E-3</v>
          </cell>
        </row>
        <row r="69">
          <cell r="C69">
            <v>38504</v>
          </cell>
          <cell r="D69">
            <v>5.8344237503461009E-2</v>
          </cell>
          <cell r="E69">
            <v>3.9769999999999999</v>
          </cell>
          <cell r="F69">
            <v>0.24249999999999999</v>
          </cell>
          <cell r="G69">
            <v>0.5</v>
          </cell>
          <cell r="H69">
            <v>0.6</v>
          </cell>
          <cell r="I69">
            <v>-3.7749999999999999E-2</v>
          </cell>
          <cell r="J69">
            <v>1.2500000000000001E-2</v>
          </cell>
          <cell r="K69">
            <v>4.7500000000000007E-3</v>
          </cell>
          <cell r="L69">
            <v>7.4999999999999997E-3</v>
          </cell>
          <cell r="M69">
            <v>-1.2750000000000001E-2</v>
          </cell>
          <cell r="N69">
            <v>7.4999999999999997E-3</v>
          </cell>
        </row>
        <row r="70">
          <cell r="C70">
            <v>38534</v>
          </cell>
          <cell r="D70">
            <v>5.8411887040439023E-2</v>
          </cell>
          <cell r="E70">
            <v>3.992</v>
          </cell>
          <cell r="F70">
            <v>0.24249999999999999</v>
          </cell>
          <cell r="G70">
            <v>0.5</v>
          </cell>
          <cell r="H70">
            <v>0.6</v>
          </cell>
          <cell r="I70">
            <v>-3.7749999999999999E-2</v>
          </cell>
          <cell r="J70">
            <v>1.2500000000000001E-2</v>
          </cell>
          <cell r="K70">
            <v>4.7500000000000007E-3</v>
          </cell>
          <cell r="L70">
            <v>7.4999999999999997E-3</v>
          </cell>
          <cell r="M70">
            <v>-1.2750000000000001E-2</v>
          </cell>
          <cell r="N70">
            <v>7.4999999999999997E-3</v>
          </cell>
        </row>
        <row r="71">
          <cell r="C71">
            <v>38565</v>
          </cell>
          <cell r="D71">
            <v>5.8481791563581006E-2</v>
          </cell>
          <cell r="E71">
            <v>4.0069999999999997</v>
          </cell>
          <cell r="F71">
            <v>0.24249999999999999</v>
          </cell>
          <cell r="G71">
            <v>0.45</v>
          </cell>
          <cell r="H71">
            <v>0.7</v>
          </cell>
          <cell r="I71">
            <v>-3.7749999999999999E-2</v>
          </cell>
          <cell r="J71">
            <v>1.2500000000000001E-2</v>
          </cell>
          <cell r="K71">
            <v>4.7500000000000007E-3</v>
          </cell>
          <cell r="L71">
            <v>7.4999999999999997E-3</v>
          </cell>
          <cell r="M71">
            <v>-1.2750000000000001E-2</v>
          </cell>
          <cell r="N71">
            <v>7.4999999999999997E-3</v>
          </cell>
        </row>
        <row r="72">
          <cell r="C72">
            <v>38596</v>
          </cell>
          <cell r="D72">
            <v>5.8551696088349016E-2</v>
          </cell>
          <cell r="E72">
            <v>4.0220000000000002</v>
          </cell>
          <cell r="F72">
            <v>0.24249999999999999</v>
          </cell>
          <cell r="G72">
            <v>0.5</v>
          </cell>
          <cell r="H72">
            <v>0.65</v>
          </cell>
          <cell r="I72">
            <v>-3.7749999999999999E-2</v>
          </cell>
          <cell r="J72">
            <v>1.2500000000000001E-2</v>
          </cell>
          <cell r="K72">
            <v>4.7500000000000007E-3</v>
          </cell>
          <cell r="L72">
            <v>7.4999999999999997E-3</v>
          </cell>
          <cell r="M72">
            <v>-1.2750000000000001E-2</v>
          </cell>
          <cell r="N72">
            <v>7.4999999999999997E-3</v>
          </cell>
        </row>
        <row r="73">
          <cell r="C73">
            <v>38626</v>
          </cell>
          <cell r="D73">
            <v>5.8619345630000014E-2</v>
          </cell>
          <cell r="E73">
            <v>4.0760000000000005</v>
          </cell>
          <cell r="F73">
            <v>0.24249999999999999</v>
          </cell>
          <cell r="G73">
            <v>0.5</v>
          </cell>
          <cell r="H73">
            <v>0.7</v>
          </cell>
          <cell r="I73">
            <v>-3.7749999999999999E-2</v>
          </cell>
          <cell r="J73">
            <v>1.2500000000000001E-2</v>
          </cell>
          <cell r="K73">
            <v>4.7500000000000007E-3</v>
          </cell>
          <cell r="L73">
            <v>7.4999999999999997E-3</v>
          </cell>
          <cell r="M73">
            <v>-1.2750000000000001E-2</v>
          </cell>
          <cell r="N73">
            <v>7.4999999999999997E-3</v>
          </cell>
        </row>
        <row r="74">
          <cell r="C74">
            <v>38657</v>
          </cell>
          <cell r="D74">
            <v>5.868925015795802E-2</v>
          </cell>
          <cell r="E74">
            <v>4.2110000000000003</v>
          </cell>
          <cell r="F74">
            <v>0.24249999999999999</v>
          </cell>
          <cell r="G74">
            <v>0.95</v>
          </cell>
          <cell r="H74">
            <v>0.9</v>
          </cell>
          <cell r="I74">
            <v>-4.2500000000000003E-2</v>
          </cell>
          <cell r="J74">
            <v>1.7500000000000002E-2</v>
          </cell>
          <cell r="K74">
            <v>-1.3500000000000002E-2</v>
          </cell>
          <cell r="L74">
            <v>7.4999999999999997E-3</v>
          </cell>
          <cell r="M74">
            <v>-3.1000000000000003E-2</v>
          </cell>
          <cell r="N74">
            <v>7.5199999999999998E-3</v>
          </cell>
        </row>
        <row r="75">
          <cell r="C75">
            <v>38687</v>
          </cell>
          <cell r="D75">
            <v>5.8756899702696028E-2</v>
          </cell>
          <cell r="E75">
            <v>4.3360000000000003</v>
          </cell>
          <cell r="F75">
            <v>0.245</v>
          </cell>
          <cell r="G75">
            <v>1.35</v>
          </cell>
          <cell r="H75">
            <v>1.1000000000000001</v>
          </cell>
          <cell r="I75">
            <v>-0.05</v>
          </cell>
          <cell r="J75">
            <v>1.7500000000000002E-2</v>
          </cell>
          <cell r="K75">
            <v>-1.3500000000000002E-2</v>
          </cell>
          <cell r="L75">
            <v>7.4999999999999997E-3</v>
          </cell>
          <cell r="M75">
            <v>-3.1000000000000003E-2</v>
          </cell>
          <cell r="N75">
            <v>7.5199999999999998E-3</v>
          </cell>
        </row>
        <row r="76">
          <cell r="C76">
            <v>38718</v>
          </cell>
          <cell r="D76">
            <v>5.8826804233857007E-2</v>
          </cell>
          <cell r="E76">
            <v>4.3849999999999998</v>
          </cell>
          <cell r="F76">
            <v>0.245</v>
          </cell>
          <cell r="G76">
            <v>1.35</v>
          </cell>
          <cell r="H76">
            <v>1.1000000000000001</v>
          </cell>
          <cell r="I76">
            <v>-0.04</v>
          </cell>
          <cell r="J76">
            <v>1.7500000000000002E-2</v>
          </cell>
          <cell r="K76">
            <v>-1.3500000000000002E-2</v>
          </cell>
          <cell r="L76">
            <v>7.4999999999999997E-3</v>
          </cell>
          <cell r="M76">
            <v>-3.1000000000000003E-2</v>
          </cell>
          <cell r="N76">
            <v>7.5199999999999998E-3</v>
          </cell>
        </row>
        <row r="77">
          <cell r="C77">
            <v>38749</v>
          </cell>
          <cell r="D77">
            <v>5.8897430031267017E-2</v>
          </cell>
          <cell r="E77">
            <v>4.2709999999999999</v>
          </cell>
          <cell r="F77">
            <v>0.245</v>
          </cell>
          <cell r="G77">
            <v>1.35</v>
          </cell>
          <cell r="H77">
            <v>1.1000000000000001</v>
          </cell>
          <cell r="I77">
            <v>-3.5000000000000003E-2</v>
          </cell>
          <cell r="J77">
            <v>1.7500000000000002E-2</v>
          </cell>
          <cell r="K77">
            <v>-1.3500000000000002E-2</v>
          </cell>
          <cell r="L77">
            <v>7.4999999999999997E-3</v>
          </cell>
          <cell r="M77">
            <v>-3.1000000000000003E-2</v>
          </cell>
          <cell r="N77">
            <v>7.5199999999999998E-3</v>
          </cell>
        </row>
        <row r="78">
          <cell r="C78">
            <v>38777</v>
          </cell>
          <cell r="D78">
            <v>5.8963935512329008E-2</v>
          </cell>
          <cell r="E78">
            <v>4.1510000000000007</v>
          </cell>
          <cell r="F78">
            <v>0.23749999999999999</v>
          </cell>
          <cell r="G78">
            <v>0.95</v>
          </cell>
          <cell r="H78">
            <v>0.85</v>
          </cell>
          <cell r="I78">
            <v>-3.5000000000000003E-2</v>
          </cell>
          <cell r="J78">
            <v>1.7500000000000002E-2</v>
          </cell>
          <cell r="K78">
            <v>5.0000000000000001E-3</v>
          </cell>
          <cell r="L78">
            <v>7.4999999999999997E-3</v>
          </cell>
          <cell r="M78">
            <v>-1.2500000000000001E-2</v>
          </cell>
          <cell r="N78">
            <v>7.5199999999999998E-3</v>
          </cell>
        </row>
        <row r="79">
          <cell r="C79">
            <v>38808</v>
          </cell>
          <cell r="D79">
            <v>5.9037566582363005E-2</v>
          </cell>
          <cell r="E79">
            <v>4.0360000000000005</v>
          </cell>
          <cell r="F79">
            <v>0.23749999999999999</v>
          </cell>
          <cell r="G79">
            <v>0.5</v>
          </cell>
          <cell r="H79">
            <v>0.55000000000000004</v>
          </cell>
          <cell r="I79">
            <v>-3.7499999999999999E-2</v>
          </cell>
          <cell r="J79">
            <v>1.4999999999999999E-2</v>
          </cell>
          <cell r="K79">
            <v>4.7500000000000007E-3</v>
          </cell>
          <cell r="L79">
            <v>0.01</v>
          </cell>
          <cell r="M79">
            <v>-1.2750000000000001E-2</v>
          </cell>
          <cell r="N79">
            <v>7.4999999999999997E-3</v>
          </cell>
        </row>
        <row r="80">
          <cell r="C80">
            <v>38838</v>
          </cell>
          <cell r="D80">
            <v>5.910882245830501E-2</v>
          </cell>
          <cell r="E80">
            <v>3.992</v>
          </cell>
          <cell r="F80">
            <v>0.23499999999999999</v>
          </cell>
          <cell r="G80">
            <v>0.45</v>
          </cell>
          <cell r="H80">
            <v>0.5</v>
          </cell>
          <cell r="I80">
            <v>-3.7749999999999999E-2</v>
          </cell>
          <cell r="J80">
            <v>1.4999999999999999E-2</v>
          </cell>
          <cell r="K80">
            <v>4.7500000000000007E-3</v>
          </cell>
          <cell r="L80">
            <v>0.01</v>
          </cell>
          <cell r="M80">
            <v>-1.2750000000000001E-2</v>
          </cell>
          <cell r="N80">
            <v>7.4999999999999997E-3</v>
          </cell>
        </row>
        <row r="81">
          <cell r="C81">
            <v>38869</v>
          </cell>
          <cell r="D81">
            <v>5.9182453531885025E-2</v>
          </cell>
          <cell r="E81">
            <v>4.0069999999999997</v>
          </cell>
          <cell r="F81">
            <v>0.23499999999999999</v>
          </cell>
          <cell r="G81">
            <v>0.5</v>
          </cell>
          <cell r="H81">
            <v>0.6</v>
          </cell>
          <cell r="I81">
            <v>-3.7749999999999999E-2</v>
          </cell>
          <cell r="J81">
            <v>1.4999999999999999E-2</v>
          </cell>
          <cell r="K81">
            <v>4.7500000000000007E-3</v>
          </cell>
          <cell r="L81">
            <v>0.01</v>
          </cell>
          <cell r="M81">
            <v>-1.2750000000000001E-2</v>
          </cell>
          <cell r="N81">
            <v>7.4999999999999997E-3</v>
          </cell>
        </row>
        <row r="82">
          <cell r="C82">
            <v>38899</v>
          </cell>
          <cell r="D82">
            <v>5.9253709411259015E-2</v>
          </cell>
          <cell r="E82">
            <v>4.0220000000000002</v>
          </cell>
          <cell r="F82">
            <v>0.23499999999999999</v>
          </cell>
          <cell r="G82">
            <v>0.5</v>
          </cell>
          <cell r="H82">
            <v>0.6</v>
          </cell>
          <cell r="I82">
            <v>-3.7749999999999999E-2</v>
          </cell>
          <cell r="J82">
            <v>1.4999999999999999E-2</v>
          </cell>
          <cell r="K82">
            <v>4.7500000000000007E-3</v>
          </cell>
          <cell r="L82">
            <v>0.01</v>
          </cell>
          <cell r="M82">
            <v>-1.2750000000000001E-2</v>
          </cell>
          <cell r="N82">
            <v>7.4999999999999997E-3</v>
          </cell>
        </row>
        <row r="83">
          <cell r="C83">
            <v>38930</v>
          </cell>
          <cell r="D83">
            <v>5.9327340488386018E-2</v>
          </cell>
          <cell r="E83">
            <v>4.0369999999999999</v>
          </cell>
          <cell r="F83">
            <v>0.23499999999999999</v>
          </cell>
          <cell r="G83">
            <v>0.45</v>
          </cell>
          <cell r="H83">
            <v>0.7</v>
          </cell>
          <cell r="I83">
            <v>-3.7749999999999999E-2</v>
          </cell>
          <cell r="J83">
            <v>1.4999999999999999E-2</v>
          </cell>
          <cell r="K83">
            <v>4.7500000000000007E-3</v>
          </cell>
          <cell r="L83">
            <v>0.01</v>
          </cell>
          <cell r="M83">
            <v>-1.2750000000000001E-2</v>
          </cell>
          <cell r="N83">
            <v>7.4999999999999997E-3</v>
          </cell>
        </row>
        <row r="84">
          <cell r="C84">
            <v>38961</v>
          </cell>
          <cell r="D84">
            <v>5.9400971567312992E-2</v>
          </cell>
          <cell r="E84">
            <v>4.0519999999999996</v>
          </cell>
          <cell r="F84">
            <v>0.23499999999999999</v>
          </cell>
          <cell r="G84">
            <v>0.5</v>
          </cell>
          <cell r="H84">
            <v>0.65</v>
          </cell>
          <cell r="I84">
            <v>-3.7749999999999999E-2</v>
          </cell>
          <cell r="J84">
            <v>1.4999999999999999E-2</v>
          </cell>
          <cell r="K84">
            <v>4.7500000000000007E-3</v>
          </cell>
          <cell r="L84">
            <v>0.01</v>
          </cell>
          <cell r="M84">
            <v>-1.2750000000000001E-2</v>
          </cell>
          <cell r="N84">
            <v>7.4999999999999997E-3</v>
          </cell>
        </row>
        <row r="85">
          <cell r="C85">
            <v>38991</v>
          </cell>
          <cell r="D85">
            <v>5.9472227451863001E-2</v>
          </cell>
          <cell r="E85">
            <v>4.1059999999999999</v>
          </cell>
          <cell r="F85">
            <v>0.23499999999999999</v>
          </cell>
          <cell r="G85">
            <v>0.5</v>
          </cell>
          <cell r="H85">
            <v>0.7</v>
          </cell>
          <cell r="I85">
            <v>-3.7749999999999999E-2</v>
          </cell>
          <cell r="J85">
            <v>1.4999999999999999E-2</v>
          </cell>
          <cell r="K85">
            <v>-1.3500000000000002E-2</v>
          </cell>
          <cell r="L85">
            <v>0.01</v>
          </cell>
          <cell r="M85">
            <v>-3.1000000000000003E-2</v>
          </cell>
          <cell r="N85">
            <v>7.4999999999999997E-3</v>
          </cell>
        </row>
        <row r="86">
          <cell r="C86">
            <v>39022</v>
          </cell>
          <cell r="D86">
            <v>5.954585853433602E-2</v>
          </cell>
          <cell r="E86">
            <v>4.2410000000000005</v>
          </cell>
          <cell r="F86">
            <v>0.23749999999999999</v>
          </cell>
          <cell r="G86">
            <v>0.95</v>
          </cell>
          <cell r="H86">
            <v>0.9</v>
          </cell>
          <cell r="I86">
            <v>-0.04</v>
          </cell>
          <cell r="J86">
            <v>1.7500000000000002E-2</v>
          </cell>
          <cell r="K86">
            <v>-1.2500000000000001E-2</v>
          </cell>
          <cell r="L86">
            <v>7.4999999999999997E-3</v>
          </cell>
          <cell r="M86">
            <v>-0.03</v>
          </cell>
          <cell r="N86">
            <v>7.5199999999999998E-3</v>
          </cell>
        </row>
        <row r="87">
          <cell r="C87">
            <v>39052</v>
          </cell>
          <cell r="D87">
            <v>5.9617114422317014E-2</v>
          </cell>
          <cell r="E87">
            <v>4.3660000000000005</v>
          </cell>
          <cell r="F87">
            <v>0.245</v>
          </cell>
          <cell r="G87">
            <v>1.35</v>
          </cell>
          <cell r="H87">
            <v>1.1000000000000001</v>
          </cell>
          <cell r="I87">
            <v>-4.7500000000000001E-2</v>
          </cell>
          <cell r="J87">
            <v>1.7500000000000002E-2</v>
          </cell>
          <cell r="K87">
            <v>-1.2500000000000001E-2</v>
          </cell>
          <cell r="L87">
            <v>7.4999999999999997E-3</v>
          </cell>
          <cell r="M87">
            <v>-0.03</v>
          </cell>
          <cell r="N87">
            <v>7.5199999999999998E-3</v>
          </cell>
        </row>
        <row r="88">
          <cell r="C88">
            <v>39083</v>
          </cell>
          <cell r="D88">
            <v>5.9690745508336009E-2</v>
          </cell>
          <cell r="E88">
            <v>4.43</v>
          </cell>
          <cell r="F88">
            <v>0.2475</v>
          </cell>
          <cell r="G88">
            <v>1.35</v>
          </cell>
          <cell r="H88">
            <v>1.1000000000000001</v>
          </cell>
          <cell r="I88">
            <v>-3.7499999999999999E-2</v>
          </cell>
          <cell r="J88">
            <v>1.7500000000000002E-2</v>
          </cell>
          <cell r="K88">
            <v>-1.2500000000000001E-2</v>
          </cell>
          <cell r="L88">
            <v>7.4999999999999997E-3</v>
          </cell>
          <cell r="M88">
            <v>-0.03</v>
          </cell>
          <cell r="N88">
            <v>7.5199999999999998E-3</v>
          </cell>
        </row>
        <row r="89">
          <cell r="C89">
            <v>39114</v>
          </cell>
          <cell r="D89">
            <v>5.9764376596156014E-2</v>
          </cell>
          <cell r="E89">
            <v>4.3160000000000007</v>
          </cell>
          <cell r="F89">
            <v>0.23499999999999999</v>
          </cell>
          <cell r="G89">
            <v>1.35</v>
          </cell>
          <cell r="H89">
            <v>1.1000000000000001</v>
          </cell>
          <cell r="I89">
            <v>-3.2500000000000001E-2</v>
          </cell>
          <cell r="J89">
            <v>1.7500000000000002E-2</v>
          </cell>
          <cell r="K89">
            <v>-1.2500000000000001E-2</v>
          </cell>
          <cell r="L89">
            <v>7.4999999999999997E-3</v>
          </cell>
          <cell r="M89">
            <v>-0.03</v>
          </cell>
          <cell r="N89">
            <v>7.5199999999999998E-3</v>
          </cell>
        </row>
        <row r="90">
          <cell r="C90">
            <v>39142</v>
          </cell>
          <cell r="D90">
            <v>5.9830882096382015E-2</v>
          </cell>
          <cell r="E90">
            <v>4.1960000000000006</v>
          </cell>
          <cell r="F90">
            <v>0.22750000000000001</v>
          </cell>
          <cell r="G90">
            <v>0.95</v>
          </cell>
          <cell r="H90">
            <v>0.85</v>
          </cell>
          <cell r="I90">
            <v>-3.2500000000000001E-2</v>
          </cell>
          <cell r="J90">
            <v>1.7500000000000002E-2</v>
          </cell>
          <cell r="K90">
            <v>6.0000000000000001E-3</v>
          </cell>
          <cell r="L90">
            <v>7.4999999999999997E-3</v>
          </cell>
          <cell r="M90">
            <v>-1.1500000000000002E-2</v>
          </cell>
          <cell r="N90">
            <v>7.5199999999999998E-3</v>
          </cell>
        </row>
        <row r="91">
          <cell r="C91">
            <v>39173</v>
          </cell>
          <cell r="D91">
            <v>5.9904513187631014E-2</v>
          </cell>
          <cell r="E91">
            <v>4.0810000000000004</v>
          </cell>
          <cell r="F91">
            <v>0.22750000000000001</v>
          </cell>
          <cell r="G91">
            <v>0.5</v>
          </cell>
          <cell r="H91">
            <v>0.55000000000000004</v>
          </cell>
          <cell r="I91">
            <v>-3.7499999999999999E-2</v>
          </cell>
          <cell r="J91">
            <v>1.4999999999999999E-2</v>
          </cell>
          <cell r="K91">
            <v>6.0000000000000001E-3</v>
          </cell>
          <cell r="L91">
            <v>0.01</v>
          </cell>
          <cell r="M91">
            <v>-1.1500000000000002E-2</v>
          </cell>
          <cell r="N91">
            <v>7.4999999999999997E-3</v>
          </cell>
        </row>
        <row r="92">
          <cell r="C92">
            <v>39203</v>
          </cell>
          <cell r="D92">
            <v>5.9975769084104007E-2</v>
          </cell>
          <cell r="E92">
            <v>4.0369999999999999</v>
          </cell>
          <cell r="F92">
            <v>0.22750000000000001</v>
          </cell>
          <cell r="G92">
            <v>0.45</v>
          </cell>
          <cell r="H92">
            <v>0.5</v>
          </cell>
          <cell r="I92">
            <v>-3.7749999999999999E-2</v>
          </cell>
          <cell r="J92">
            <v>1.4999999999999999E-2</v>
          </cell>
          <cell r="K92">
            <v>5.7500000000000008E-3</v>
          </cell>
          <cell r="L92">
            <v>0.01</v>
          </cell>
          <cell r="M92">
            <v>-1.175E-2</v>
          </cell>
          <cell r="N92">
            <v>7.4999999999999997E-3</v>
          </cell>
        </row>
        <row r="93">
          <cell r="C93">
            <v>39234</v>
          </cell>
          <cell r="D93">
            <v>6.004940017889801E-2</v>
          </cell>
          <cell r="E93">
            <v>4.0519999999999996</v>
          </cell>
          <cell r="F93">
            <v>0.2175</v>
          </cell>
          <cell r="G93">
            <v>0.5</v>
          </cell>
          <cell r="H93">
            <v>0.6</v>
          </cell>
          <cell r="I93">
            <v>-3.7749999999999999E-2</v>
          </cell>
          <cell r="J93">
            <v>1.4999999999999999E-2</v>
          </cell>
          <cell r="K93">
            <v>5.7500000000000008E-3</v>
          </cell>
          <cell r="L93">
            <v>0.01</v>
          </cell>
          <cell r="M93">
            <v>-1.175E-2</v>
          </cell>
          <cell r="N93">
            <v>7.4999999999999997E-3</v>
          </cell>
        </row>
        <row r="94">
          <cell r="C94">
            <v>39264</v>
          </cell>
          <cell r="D94">
            <v>6.0120656078801016E-2</v>
          </cell>
          <cell r="E94">
            <v>4.0670000000000002</v>
          </cell>
          <cell r="F94">
            <v>0.2175</v>
          </cell>
          <cell r="G94">
            <v>0.5</v>
          </cell>
          <cell r="H94">
            <v>0.6</v>
          </cell>
          <cell r="I94">
            <v>-3.7749999999999999E-2</v>
          </cell>
          <cell r="J94">
            <v>1.4999999999999999E-2</v>
          </cell>
          <cell r="K94">
            <v>5.7500000000000008E-3</v>
          </cell>
          <cell r="L94">
            <v>0.01</v>
          </cell>
          <cell r="M94">
            <v>-1.175E-2</v>
          </cell>
          <cell r="N94">
            <v>7.4999999999999997E-3</v>
          </cell>
        </row>
        <row r="95">
          <cell r="C95">
            <v>39295</v>
          </cell>
          <cell r="D95">
            <v>6.0194287177139025E-2</v>
          </cell>
          <cell r="E95">
            <v>4.0819999999999999</v>
          </cell>
          <cell r="F95">
            <v>0.2175</v>
          </cell>
          <cell r="G95">
            <v>0.45</v>
          </cell>
          <cell r="H95">
            <v>0.7</v>
          </cell>
          <cell r="I95">
            <v>-3.7749999999999999E-2</v>
          </cell>
          <cell r="J95">
            <v>1.4999999999999999E-2</v>
          </cell>
          <cell r="K95">
            <v>5.7500000000000008E-3</v>
          </cell>
          <cell r="L95">
            <v>0.01</v>
          </cell>
          <cell r="M95">
            <v>-1.175E-2</v>
          </cell>
          <cell r="N95">
            <v>7.4999999999999997E-3</v>
          </cell>
        </row>
        <row r="96">
          <cell r="C96">
            <v>39326</v>
          </cell>
          <cell r="D96">
            <v>6.0267918277280001E-2</v>
          </cell>
          <cell r="E96">
            <v>4.0969999999999995</v>
          </cell>
          <cell r="F96">
            <v>0.2175</v>
          </cell>
          <cell r="G96">
            <v>0.5</v>
          </cell>
          <cell r="H96">
            <v>0.65</v>
          </cell>
          <cell r="I96">
            <v>-3.7749999999999999E-2</v>
          </cell>
          <cell r="J96">
            <v>1.4999999999999999E-2</v>
          </cell>
          <cell r="K96">
            <v>5.7500000000000008E-3</v>
          </cell>
          <cell r="L96">
            <v>0.01</v>
          </cell>
          <cell r="M96">
            <v>-1.175E-2</v>
          </cell>
          <cell r="N96">
            <v>7.4999999999999997E-3</v>
          </cell>
        </row>
        <row r="97">
          <cell r="C97">
            <v>39356</v>
          </cell>
          <cell r="D97">
            <v>6.0339174182356015E-2</v>
          </cell>
          <cell r="E97">
            <v>4.1510000000000007</v>
          </cell>
          <cell r="F97">
            <v>0.2175</v>
          </cell>
          <cell r="G97">
            <v>0.5</v>
          </cell>
          <cell r="H97">
            <v>0.7</v>
          </cell>
          <cell r="I97">
            <v>-3.7749999999999999E-2</v>
          </cell>
          <cell r="J97">
            <v>1.4999999999999999E-2</v>
          </cell>
          <cell r="K97">
            <v>-1.2500000000000001E-2</v>
          </cell>
          <cell r="L97">
            <v>0.01</v>
          </cell>
          <cell r="M97">
            <v>-0.03</v>
          </cell>
          <cell r="N97">
            <v>7.4999999999999997E-3</v>
          </cell>
        </row>
        <row r="98">
          <cell r="C98">
            <v>39387</v>
          </cell>
          <cell r="D98">
            <v>6.0412805286040011E-2</v>
          </cell>
          <cell r="E98">
            <v>4.2860000000000005</v>
          </cell>
          <cell r="F98">
            <v>0.2175</v>
          </cell>
          <cell r="G98">
            <v>0.95</v>
          </cell>
          <cell r="H98">
            <v>0.9</v>
          </cell>
          <cell r="I98">
            <v>-0.04</v>
          </cell>
          <cell r="J98">
            <v>1.7500000000000002E-2</v>
          </cell>
          <cell r="K98">
            <v>-1.1500000000000002E-2</v>
          </cell>
          <cell r="L98">
            <v>7.4999999999999997E-3</v>
          </cell>
          <cell r="M98">
            <v>-2.8999999999999998E-2</v>
          </cell>
          <cell r="N98">
            <v>7.5199999999999998E-3</v>
          </cell>
        </row>
        <row r="99">
          <cell r="C99">
            <v>39417</v>
          </cell>
          <cell r="D99">
            <v>6.0484061194546017E-2</v>
          </cell>
          <cell r="E99">
            <v>4.4110000000000005</v>
          </cell>
          <cell r="F99">
            <v>0.2175</v>
          </cell>
          <cell r="G99">
            <v>1.35</v>
          </cell>
          <cell r="H99">
            <v>1.1000000000000001</v>
          </cell>
          <cell r="I99">
            <v>-4.7500000000000001E-2</v>
          </cell>
          <cell r="J99">
            <v>1.7500000000000002E-2</v>
          </cell>
          <cell r="K99">
            <v>-1.1500000000000002E-2</v>
          </cell>
          <cell r="L99">
            <v>7.4999999999999997E-3</v>
          </cell>
          <cell r="M99">
            <v>-2.8999999999999998E-2</v>
          </cell>
          <cell r="N99">
            <v>7.5199999999999998E-3</v>
          </cell>
        </row>
        <row r="100">
          <cell r="C100">
            <v>39448</v>
          </cell>
          <cell r="D100">
            <v>6.0557692301772999E-2</v>
          </cell>
          <cell r="E100">
            <v>4.4850000000000003</v>
          </cell>
          <cell r="F100">
            <v>0.2175</v>
          </cell>
          <cell r="G100">
            <v>1.35</v>
          </cell>
          <cell r="H100">
            <v>1.1000000000000001</v>
          </cell>
          <cell r="I100">
            <v>-3.7499999999999999E-2</v>
          </cell>
          <cell r="J100">
            <v>1.7500000000000002E-2</v>
          </cell>
          <cell r="K100">
            <v>-1.1500000000000002E-2</v>
          </cell>
          <cell r="L100">
            <v>7.4999999999999997E-3</v>
          </cell>
          <cell r="M100">
            <v>-2.8999999999999998E-2</v>
          </cell>
          <cell r="N100">
            <v>7.5199999999999998E-3</v>
          </cell>
        </row>
        <row r="101">
          <cell r="C101">
            <v>39479</v>
          </cell>
          <cell r="D101">
            <v>6.0630157691016019E-2</v>
          </cell>
          <cell r="E101">
            <v>4.3710000000000004</v>
          </cell>
          <cell r="F101">
            <v>0.21249999999999999</v>
          </cell>
          <cell r="G101">
            <v>1.35</v>
          </cell>
          <cell r="H101">
            <v>1.1000000000000001</v>
          </cell>
          <cell r="I101">
            <v>-3.2500000000000001E-2</v>
          </cell>
          <cell r="J101">
            <v>1.7500000000000002E-2</v>
          </cell>
          <cell r="K101">
            <v>-1.1500000000000002E-2</v>
          </cell>
          <cell r="L101">
            <v>7.4999999999999997E-3</v>
          </cell>
          <cell r="M101">
            <v>-2.8999999999999998E-2</v>
          </cell>
          <cell r="N101">
            <v>7.5199999999999998E-3</v>
          </cell>
        </row>
        <row r="102">
          <cell r="C102">
            <v>39508</v>
          </cell>
          <cell r="D102">
            <v>6.0690586938882997E-2</v>
          </cell>
          <cell r="E102">
            <v>4.2510000000000003</v>
          </cell>
          <cell r="F102">
            <v>0.20749999999999999</v>
          </cell>
          <cell r="G102">
            <v>0.95</v>
          </cell>
          <cell r="H102">
            <v>0.85</v>
          </cell>
          <cell r="I102">
            <v>-3.2500000000000001E-2</v>
          </cell>
          <cell r="J102">
            <v>1.7500000000000002E-2</v>
          </cell>
          <cell r="K102">
            <v>7.000000000000001E-3</v>
          </cell>
          <cell r="L102">
            <v>7.4999999999999997E-3</v>
          </cell>
          <cell r="M102">
            <v>-1.0500000000000001E-2</v>
          </cell>
          <cell r="N102">
            <v>7.5199999999999998E-3</v>
          </cell>
        </row>
        <row r="103">
          <cell r="C103">
            <v>39539</v>
          </cell>
          <cell r="D103">
            <v>6.0755183722427011E-2</v>
          </cell>
          <cell r="E103">
            <v>4.1360000000000001</v>
          </cell>
          <cell r="F103">
            <v>0.20749999999999999</v>
          </cell>
          <cell r="G103">
            <v>0.5</v>
          </cell>
          <cell r="H103">
            <v>0.55000000000000004</v>
          </cell>
          <cell r="I103">
            <v>-3.7499999999999999E-2</v>
          </cell>
          <cell r="J103">
            <v>1.4999999999999999E-2</v>
          </cell>
          <cell r="K103">
            <v>7.000000000000001E-3</v>
          </cell>
          <cell r="L103">
            <v>0.01</v>
          </cell>
          <cell r="M103">
            <v>-1.0500000000000001E-2</v>
          </cell>
          <cell r="N103">
            <v>7.4999999999999997E-3</v>
          </cell>
        </row>
        <row r="104">
          <cell r="C104">
            <v>39569</v>
          </cell>
          <cell r="D104">
            <v>6.0817696740080002E-2</v>
          </cell>
          <cell r="E104">
            <v>4.0919999999999996</v>
          </cell>
          <cell r="F104">
            <v>0.20749999999999999</v>
          </cell>
          <cell r="G104">
            <v>0.45</v>
          </cell>
          <cell r="H104">
            <v>0.5</v>
          </cell>
          <cell r="I104">
            <v>-3.7749999999999999E-2</v>
          </cell>
          <cell r="J104">
            <v>1.4999999999999999E-2</v>
          </cell>
          <cell r="K104">
            <v>6.7500000000000008E-3</v>
          </cell>
          <cell r="L104">
            <v>0.01</v>
          </cell>
          <cell r="M104">
            <v>-1.0749999999999999E-2</v>
          </cell>
          <cell r="N104">
            <v>7.4999999999999997E-3</v>
          </cell>
        </row>
        <row r="105">
          <cell r="C105">
            <v>39600</v>
          </cell>
          <cell r="D105">
            <v>6.0882293526352015E-2</v>
          </cell>
          <cell r="E105">
            <v>4.1070000000000002</v>
          </cell>
          <cell r="F105">
            <v>0.20749999999999999</v>
          </cell>
          <cell r="G105">
            <v>0.5</v>
          </cell>
          <cell r="H105">
            <v>0.6</v>
          </cell>
          <cell r="I105">
            <v>-3.7749999999999999E-2</v>
          </cell>
          <cell r="J105">
            <v>1.4999999999999999E-2</v>
          </cell>
          <cell r="K105">
            <v>6.7500000000000008E-3</v>
          </cell>
          <cell r="L105">
            <v>0.01</v>
          </cell>
          <cell r="M105">
            <v>-1.0749999999999999E-2</v>
          </cell>
          <cell r="N105">
            <v>7.4999999999999997E-3</v>
          </cell>
        </row>
        <row r="106">
          <cell r="C106">
            <v>39630</v>
          </cell>
          <cell r="D106">
            <v>6.0944806546642999E-2</v>
          </cell>
          <cell r="E106">
            <v>4.1219999999999999</v>
          </cell>
          <cell r="F106">
            <v>0.20250000000000001</v>
          </cell>
          <cell r="G106">
            <v>0.5</v>
          </cell>
          <cell r="H106">
            <v>0.6</v>
          </cell>
          <cell r="I106">
            <v>-3.7749999999999999E-2</v>
          </cell>
          <cell r="J106">
            <v>1.4999999999999999E-2</v>
          </cell>
          <cell r="K106">
            <v>6.7500000000000008E-3</v>
          </cell>
          <cell r="L106">
            <v>0.01</v>
          </cell>
          <cell r="M106">
            <v>-1.0749999999999999E-2</v>
          </cell>
          <cell r="N106">
            <v>7.4999999999999997E-3</v>
          </cell>
        </row>
        <row r="107">
          <cell r="C107">
            <v>39661</v>
          </cell>
          <cell r="D107">
            <v>6.1009403335642011E-2</v>
          </cell>
          <cell r="E107">
            <v>4.1369999999999996</v>
          </cell>
          <cell r="F107">
            <v>0.20250000000000001</v>
          </cell>
          <cell r="G107">
            <v>0.45</v>
          </cell>
          <cell r="H107">
            <v>0.7</v>
          </cell>
          <cell r="I107">
            <v>-3.7749999999999999E-2</v>
          </cell>
          <cell r="J107">
            <v>1.4999999999999999E-2</v>
          </cell>
          <cell r="K107">
            <v>6.7500000000000008E-3</v>
          </cell>
          <cell r="L107">
            <v>0.01</v>
          </cell>
          <cell r="M107">
            <v>-1.0749999999999999E-2</v>
          </cell>
          <cell r="N107">
            <v>7.4999999999999997E-3</v>
          </cell>
        </row>
        <row r="108">
          <cell r="C108">
            <v>39692</v>
          </cell>
          <cell r="D108">
            <v>6.1074000126024999E-2</v>
          </cell>
          <cell r="E108">
            <v>4.1520000000000001</v>
          </cell>
          <cell r="F108">
            <v>0.20250000000000001</v>
          </cell>
          <cell r="G108">
            <v>0.5</v>
          </cell>
          <cell r="H108">
            <v>0.65</v>
          </cell>
          <cell r="I108">
            <v>-3.7749999999999999E-2</v>
          </cell>
          <cell r="J108">
            <v>1.4999999999999999E-2</v>
          </cell>
          <cell r="K108">
            <v>6.7500000000000008E-3</v>
          </cell>
          <cell r="L108">
            <v>0.01</v>
          </cell>
          <cell r="M108">
            <v>-1.0749999999999999E-2</v>
          </cell>
          <cell r="N108">
            <v>7.4999999999999997E-3</v>
          </cell>
        </row>
        <row r="109">
          <cell r="C109">
            <v>39722</v>
          </cell>
          <cell r="D109">
            <v>6.1136513150298007E-2</v>
          </cell>
          <cell r="E109">
            <v>4.2060000000000004</v>
          </cell>
          <cell r="F109">
            <v>0.20250000000000001</v>
          </cell>
          <cell r="G109">
            <v>0.5</v>
          </cell>
          <cell r="H109">
            <v>0.7</v>
          </cell>
          <cell r="I109">
            <v>-3.7749999999999999E-2</v>
          </cell>
          <cell r="J109">
            <v>1.4999999999999999E-2</v>
          </cell>
          <cell r="K109">
            <v>-1.1500000000000002E-2</v>
          </cell>
          <cell r="L109">
            <v>0.01</v>
          </cell>
          <cell r="M109">
            <v>-2.8999999999999998E-2</v>
          </cell>
          <cell r="N109">
            <v>7.4999999999999997E-3</v>
          </cell>
        </row>
        <row r="110">
          <cell r="C110">
            <v>39753</v>
          </cell>
          <cell r="D110">
            <v>6.1201109943407994E-2</v>
          </cell>
          <cell r="E110">
            <v>4.3410000000000002</v>
          </cell>
          <cell r="F110">
            <v>0.20250000000000001</v>
          </cell>
          <cell r="G110">
            <v>0.95</v>
          </cell>
          <cell r="H110">
            <v>0.9</v>
          </cell>
          <cell r="I110">
            <v>-0.04</v>
          </cell>
          <cell r="J110">
            <v>1.7500000000000002E-2</v>
          </cell>
          <cell r="K110">
            <v>-1.0500000000000001E-2</v>
          </cell>
          <cell r="L110">
            <v>7.4999999999999997E-3</v>
          </cell>
          <cell r="M110">
            <v>-3.0500000000000003E-2</v>
          </cell>
          <cell r="N110">
            <v>7.5199999999999998E-3</v>
          </cell>
        </row>
        <row r="111">
          <cell r="C111">
            <v>39783</v>
          </cell>
          <cell r="D111">
            <v>6.1263622970319016E-2</v>
          </cell>
          <cell r="E111">
            <v>4.4660000000000002</v>
          </cell>
          <cell r="F111">
            <v>0.20499999999999999</v>
          </cell>
          <cell r="G111">
            <v>1.35</v>
          </cell>
          <cell r="H111">
            <v>1.1000000000000001</v>
          </cell>
          <cell r="I111">
            <v>-4.7500000000000001E-2</v>
          </cell>
          <cell r="J111">
            <v>1.7500000000000002E-2</v>
          </cell>
          <cell r="K111">
            <v>-1.0500000000000001E-2</v>
          </cell>
          <cell r="L111">
            <v>7.4999999999999997E-3</v>
          </cell>
          <cell r="M111">
            <v>-3.0500000000000003E-2</v>
          </cell>
          <cell r="N111">
            <v>7.5199999999999998E-3</v>
          </cell>
        </row>
        <row r="112">
          <cell r="C112">
            <v>39814</v>
          </cell>
          <cell r="D112">
            <v>6.132821976615601E-2</v>
          </cell>
          <cell r="E112">
            <v>4.55</v>
          </cell>
          <cell r="F112">
            <v>0.20499999999999999</v>
          </cell>
          <cell r="G112">
            <v>1.35</v>
          </cell>
          <cell r="H112">
            <v>1.1000000000000001</v>
          </cell>
          <cell r="I112">
            <v>-3.7499999999999999E-2</v>
          </cell>
          <cell r="J112">
            <v>1.7500000000000002E-2</v>
          </cell>
          <cell r="K112">
            <v>-1.0500000000000001E-2</v>
          </cell>
          <cell r="L112">
            <v>7.4999999999999997E-3</v>
          </cell>
          <cell r="M112">
            <v>-3.0500000000000003E-2</v>
          </cell>
          <cell r="N112">
            <v>7.5199999999999998E-3</v>
          </cell>
        </row>
        <row r="113">
          <cell r="C113">
            <v>39845</v>
          </cell>
          <cell r="D113">
            <v>6.1392816563379013E-2</v>
          </cell>
          <cell r="E113">
            <v>4.4359999999999999</v>
          </cell>
          <cell r="F113">
            <v>0.2</v>
          </cell>
          <cell r="G113">
            <v>1.35</v>
          </cell>
          <cell r="H113">
            <v>1.1000000000000001</v>
          </cell>
          <cell r="I113">
            <v>-3.2500000000000001E-2</v>
          </cell>
          <cell r="J113">
            <v>1.7500000000000002E-2</v>
          </cell>
          <cell r="K113">
            <v>-1.0500000000000001E-2</v>
          </cell>
          <cell r="L113">
            <v>7.4999999999999997E-3</v>
          </cell>
          <cell r="M113">
            <v>-3.0500000000000003E-2</v>
          </cell>
          <cell r="N113">
            <v>7.5199999999999998E-3</v>
          </cell>
        </row>
        <row r="114">
          <cell r="C114">
            <v>39873</v>
          </cell>
          <cell r="D114">
            <v>6.1451162058836009E-2</v>
          </cell>
          <cell r="E114">
            <v>4.3160000000000007</v>
          </cell>
          <cell r="F114">
            <v>0.19</v>
          </cell>
          <cell r="G114">
            <v>0.95</v>
          </cell>
          <cell r="H114">
            <v>0.85</v>
          </cell>
          <cell r="I114">
            <v>-3.2500000000000001E-2</v>
          </cell>
          <cell r="J114">
            <v>1.7500000000000002E-2</v>
          </cell>
          <cell r="K114">
            <v>8.0000000000000002E-3</v>
          </cell>
          <cell r="L114">
            <v>7.4999999999999997E-3</v>
          </cell>
          <cell r="M114">
            <v>-1.2E-2</v>
          </cell>
          <cell r="N114">
            <v>7.5199999999999998E-3</v>
          </cell>
        </row>
        <row r="115">
          <cell r="C115">
            <v>39904</v>
          </cell>
          <cell r="D115">
            <v>6.1515758858696021E-2</v>
          </cell>
          <cell r="E115">
            <v>4.2010000000000005</v>
          </cell>
          <cell r="F115">
            <v>0.19</v>
          </cell>
          <cell r="G115">
            <v>0.5</v>
          </cell>
          <cell r="H115">
            <v>0.55000000000000004</v>
          </cell>
          <cell r="I115">
            <v>-3.7499999999999999E-2</v>
          </cell>
          <cell r="J115">
            <v>1.4999999999999999E-2</v>
          </cell>
          <cell r="K115">
            <v>8.0000000000000002E-3</v>
          </cell>
          <cell r="L115">
            <v>0.01</v>
          </cell>
          <cell r="M115">
            <v>-1.2E-2</v>
          </cell>
          <cell r="N115">
            <v>7.4999999999999997E-3</v>
          </cell>
        </row>
        <row r="116">
          <cell r="C116">
            <v>39934</v>
          </cell>
          <cell r="D116">
            <v>6.1578271892137021E-2</v>
          </cell>
          <cell r="E116">
            <v>4.157</v>
          </cell>
          <cell r="F116">
            <v>0.19</v>
          </cell>
          <cell r="G116">
            <v>0.45</v>
          </cell>
          <cell r="H116">
            <v>0.5</v>
          </cell>
          <cell r="I116">
            <v>-3.7749999999999999E-2</v>
          </cell>
          <cell r="J116">
            <v>1.4999999999999999E-2</v>
          </cell>
          <cell r="K116">
            <v>7.7500000000000008E-3</v>
          </cell>
          <cell r="L116">
            <v>0.01</v>
          </cell>
          <cell r="M116">
            <v>-1.225E-2</v>
          </cell>
          <cell r="N116">
            <v>7.4999999999999997E-3</v>
          </cell>
        </row>
        <row r="117">
          <cell r="C117">
            <v>39965</v>
          </cell>
          <cell r="D117">
            <v>6.1642868694724025E-2</v>
          </cell>
          <cell r="E117">
            <v>4.1719999999999997</v>
          </cell>
          <cell r="F117">
            <v>0.19</v>
          </cell>
          <cell r="G117">
            <v>0.5</v>
          </cell>
          <cell r="H117">
            <v>0.6</v>
          </cell>
          <cell r="I117">
            <v>-3.7749999999999999E-2</v>
          </cell>
          <cell r="J117">
            <v>1.4999999999999999E-2</v>
          </cell>
          <cell r="K117">
            <v>7.7500000000000008E-3</v>
          </cell>
          <cell r="L117">
            <v>0.01</v>
          </cell>
          <cell r="M117">
            <v>-1.225E-2</v>
          </cell>
          <cell r="N117">
            <v>7.4999999999999997E-3</v>
          </cell>
        </row>
        <row r="118">
          <cell r="C118">
            <v>39995</v>
          </cell>
          <cell r="D118">
            <v>6.1705381730803012E-2</v>
          </cell>
          <cell r="E118">
            <v>4.1870000000000003</v>
          </cell>
          <cell r="F118">
            <v>0.19</v>
          </cell>
          <cell r="G118">
            <v>0.5</v>
          </cell>
          <cell r="H118">
            <v>0.6</v>
          </cell>
          <cell r="I118">
            <v>-3.7749999999999999E-2</v>
          </cell>
          <cell r="J118">
            <v>1.4999999999999999E-2</v>
          </cell>
          <cell r="K118">
            <v>7.7500000000000008E-3</v>
          </cell>
          <cell r="L118">
            <v>0.01</v>
          </cell>
          <cell r="M118">
            <v>-1.225E-2</v>
          </cell>
          <cell r="N118">
            <v>7.4999999999999997E-3</v>
          </cell>
        </row>
        <row r="119">
          <cell r="C119">
            <v>40026</v>
          </cell>
          <cell r="D119">
            <v>6.176997853611501E-2</v>
          </cell>
          <cell r="E119">
            <v>4.202</v>
          </cell>
          <cell r="F119">
            <v>0.19</v>
          </cell>
          <cell r="G119">
            <v>0.45</v>
          </cell>
          <cell r="H119">
            <v>0.7</v>
          </cell>
          <cell r="I119">
            <v>-3.7749999999999999E-2</v>
          </cell>
          <cell r="J119">
            <v>1.4999999999999999E-2</v>
          </cell>
          <cell r="K119">
            <v>7.7500000000000008E-3</v>
          </cell>
          <cell r="L119">
            <v>0.01</v>
          </cell>
          <cell r="M119">
            <v>-1.225E-2</v>
          </cell>
          <cell r="N119">
            <v>7.4999999999999997E-3</v>
          </cell>
        </row>
        <row r="120">
          <cell r="C120">
            <v>40057</v>
          </cell>
          <cell r="D120">
            <v>6.1834575342812011E-2</v>
          </cell>
          <cell r="E120">
            <v>4.2169999999999996</v>
          </cell>
          <cell r="F120">
            <v>0.19</v>
          </cell>
          <cell r="G120">
            <v>0.5</v>
          </cell>
          <cell r="H120">
            <v>0.65</v>
          </cell>
          <cell r="I120">
            <v>-3.7749999999999999E-2</v>
          </cell>
          <cell r="J120">
            <v>1.4999999999999999E-2</v>
          </cell>
          <cell r="K120">
            <v>7.7500000000000008E-3</v>
          </cell>
          <cell r="L120">
            <v>0.01</v>
          </cell>
          <cell r="M120">
            <v>-1.225E-2</v>
          </cell>
          <cell r="N120">
            <v>7.4999999999999997E-3</v>
          </cell>
        </row>
        <row r="121">
          <cell r="C121">
            <v>40087</v>
          </cell>
          <cell r="D121">
            <v>6.1897088382870023E-2</v>
          </cell>
          <cell r="E121">
            <v>4.2709999999999999</v>
          </cell>
          <cell r="F121">
            <v>0.19</v>
          </cell>
          <cell r="G121">
            <v>0.5</v>
          </cell>
          <cell r="H121">
            <v>0.7</v>
          </cell>
          <cell r="I121">
            <v>-3.7749999999999999E-2</v>
          </cell>
          <cell r="J121">
            <v>1.4999999999999999E-2</v>
          </cell>
          <cell r="K121">
            <v>-1.0500000000000001E-2</v>
          </cell>
          <cell r="L121">
            <v>0.01</v>
          </cell>
          <cell r="M121">
            <v>-3.0500000000000003E-2</v>
          </cell>
          <cell r="N121">
            <v>7.4999999999999997E-3</v>
          </cell>
        </row>
        <row r="122">
          <cell r="C122">
            <v>40118</v>
          </cell>
          <cell r="D122">
            <v>6.196168519229403E-2</v>
          </cell>
          <cell r="E122">
            <v>4.4060000000000006</v>
          </cell>
          <cell r="F122">
            <v>0.19</v>
          </cell>
          <cell r="G122">
            <v>0.95</v>
          </cell>
          <cell r="H122">
            <v>0.9</v>
          </cell>
          <cell r="I122">
            <v>-3.85E-2</v>
          </cell>
          <cell r="J122">
            <v>1.7500000000000002E-2</v>
          </cell>
          <cell r="K122">
            <v>-9.5000000000000015E-3</v>
          </cell>
          <cell r="L122">
            <v>7.4999999999999997E-3</v>
          </cell>
          <cell r="M122">
            <v>-2.7000000000000003E-2</v>
          </cell>
          <cell r="N122">
            <v>7.5199999999999998E-3</v>
          </cell>
        </row>
        <row r="123">
          <cell r="C123">
            <v>40148</v>
          </cell>
          <cell r="D123">
            <v>6.202419823498901E-2</v>
          </cell>
          <cell r="E123">
            <v>4.5310000000000006</v>
          </cell>
          <cell r="F123">
            <v>0.1925</v>
          </cell>
          <cell r="G123">
            <v>1.35</v>
          </cell>
          <cell r="H123">
            <v>1.1000000000000001</v>
          </cell>
          <cell r="I123">
            <v>-4.6000000000000006E-2</v>
          </cell>
          <cell r="J123">
            <v>1.7500000000000002E-2</v>
          </cell>
          <cell r="K123">
            <v>-9.5000000000000015E-3</v>
          </cell>
          <cell r="L123">
            <v>7.4999999999999997E-3</v>
          </cell>
          <cell r="M123">
            <v>-2.7000000000000003E-2</v>
          </cell>
          <cell r="N123">
            <v>7.5199999999999998E-3</v>
          </cell>
        </row>
        <row r="124">
          <cell r="C124">
            <v>40179</v>
          </cell>
          <cell r="D124">
            <v>6.2088795047138004E-2</v>
          </cell>
          <cell r="E124">
            <v>4.6275000000000004</v>
          </cell>
          <cell r="F124">
            <v>0.1925</v>
          </cell>
          <cell r="G124">
            <v>1.35</v>
          </cell>
          <cell r="H124">
            <v>1.1000000000000001</v>
          </cell>
          <cell r="I124">
            <v>-3.6000000000000004E-2</v>
          </cell>
          <cell r="J124">
            <v>1.7500000000000002E-2</v>
          </cell>
          <cell r="K124">
            <v>-9.5000000000000015E-3</v>
          </cell>
          <cell r="L124">
            <v>7.4999999999999997E-3</v>
          </cell>
          <cell r="M124">
            <v>-2.7000000000000003E-2</v>
          </cell>
          <cell r="N124">
            <v>7.5199999999999998E-3</v>
          </cell>
        </row>
        <row r="125">
          <cell r="C125">
            <v>40210</v>
          </cell>
          <cell r="D125">
            <v>6.2153391860671016E-2</v>
          </cell>
          <cell r="E125">
            <v>4.5135000000000005</v>
          </cell>
          <cell r="F125">
            <v>0.1875</v>
          </cell>
          <cell r="G125">
            <v>1.35</v>
          </cell>
          <cell r="H125">
            <v>1.1000000000000001</v>
          </cell>
          <cell r="I125">
            <v>-3.1000000000000003E-2</v>
          </cell>
          <cell r="J125">
            <v>1.7500000000000002E-2</v>
          </cell>
          <cell r="K125">
            <v>-9.5000000000000015E-3</v>
          </cell>
          <cell r="L125">
            <v>7.4999999999999997E-3</v>
          </cell>
          <cell r="M125">
            <v>-2.7000000000000003E-2</v>
          </cell>
          <cell r="N125">
            <v>7.5199999999999998E-3</v>
          </cell>
        </row>
        <row r="126">
          <cell r="C126">
            <v>40238</v>
          </cell>
          <cell r="D126">
            <v>6.2211737370860012E-2</v>
          </cell>
          <cell r="E126">
            <v>4.3935000000000004</v>
          </cell>
          <cell r="F126">
            <v>0.185</v>
          </cell>
          <cell r="G126">
            <v>0.95</v>
          </cell>
          <cell r="H126">
            <v>0.85</v>
          </cell>
          <cell r="I126">
            <v>-3.1000000000000003E-2</v>
          </cell>
          <cell r="J126">
            <v>1.7500000000000002E-2</v>
          </cell>
          <cell r="K126">
            <v>9.0000000000000011E-3</v>
          </cell>
          <cell r="L126">
            <v>7.4999999999999997E-3</v>
          </cell>
          <cell r="M126">
            <v>-8.5000000000000006E-3</v>
          </cell>
          <cell r="N126">
            <v>7.5199999999999998E-3</v>
          </cell>
        </row>
        <row r="127">
          <cell r="C127">
            <v>40269</v>
          </cell>
          <cell r="D127">
            <v>6.2276334187028999E-2</v>
          </cell>
          <cell r="E127">
            <v>4.2785000000000002</v>
          </cell>
          <cell r="F127">
            <v>0.185</v>
          </cell>
          <cell r="G127">
            <v>0.5</v>
          </cell>
          <cell r="H127">
            <v>0.55000000000000004</v>
          </cell>
          <cell r="I127">
            <v>-3.6000000000000004E-2</v>
          </cell>
          <cell r="J127">
            <v>1.4999999999999999E-2</v>
          </cell>
          <cell r="K127">
            <v>9.0000000000000011E-3</v>
          </cell>
          <cell r="L127">
            <v>0.01</v>
          </cell>
          <cell r="M127">
            <v>-8.5000000000000006E-3</v>
          </cell>
          <cell r="N127">
            <v>7.4999999999999997E-3</v>
          </cell>
        </row>
        <row r="128">
          <cell r="C128">
            <v>40299</v>
          </cell>
          <cell r="D128">
            <v>6.2338847236254012E-2</v>
          </cell>
          <cell r="E128">
            <v>4.2344999999999997</v>
          </cell>
          <cell r="F128">
            <v>0.185</v>
          </cell>
          <cell r="G128">
            <v>0.45</v>
          </cell>
          <cell r="H128">
            <v>0.5</v>
          </cell>
          <cell r="I128">
            <v>-3.6249999999999998E-2</v>
          </cell>
          <cell r="J128">
            <v>1.4999999999999999E-2</v>
          </cell>
          <cell r="K128">
            <v>8.7500000000000008E-3</v>
          </cell>
          <cell r="L128">
            <v>0.01</v>
          </cell>
          <cell r="M128">
            <v>-8.7500000000000008E-3</v>
          </cell>
          <cell r="N128">
            <v>7.4999999999999997E-3</v>
          </cell>
        </row>
        <row r="129">
          <cell r="C129">
            <v>40330</v>
          </cell>
          <cell r="D129">
            <v>6.2403444055148007E-2</v>
          </cell>
          <cell r="E129">
            <v>4.2495000000000003</v>
          </cell>
          <cell r="F129">
            <v>0.185</v>
          </cell>
          <cell r="G129">
            <v>0.5</v>
          </cell>
          <cell r="H129">
            <v>0.6</v>
          </cell>
          <cell r="I129">
            <v>-3.6249999999999998E-2</v>
          </cell>
          <cell r="J129">
            <v>1.4999999999999999E-2</v>
          </cell>
          <cell r="K129">
            <v>8.7500000000000008E-3</v>
          </cell>
          <cell r="L129">
            <v>0.01</v>
          </cell>
          <cell r="M129">
            <v>-8.7500000000000008E-3</v>
          </cell>
          <cell r="N129">
            <v>7.4999999999999997E-3</v>
          </cell>
        </row>
        <row r="130">
          <cell r="C130">
            <v>40360</v>
          </cell>
          <cell r="D130">
            <v>6.2465957107010014E-2</v>
          </cell>
          <cell r="E130">
            <v>4.2645</v>
          </cell>
          <cell r="F130">
            <v>0.185</v>
          </cell>
          <cell r="G130">
            <v>0.5</v>
          </cell>
          <cell r="H130">
            <v>0.6</v>
          </cell>
          <cell r="I130">
            <v>-3.6249999999999998E-2</v>
          </cell>
          <cell r="J130">
            <v>1.4999999999999999E-2</v>
          </cell>
          <cell r="K130">
            <v>8.7500000000000008E-3</v>
          </cell>
          <cell r="L130">
            <v>0.01</v>
          </cell>
          <cell r="M130">
            <v>-8.7500000000000008E-3</v>
          </cell>
          <cell r="N130">
            <v>7.4999999999999997E-3</v>
          </cell>
        </row>
        <row r="131">
          <cell r="C131">
            <v>40391</v>
          </cell>
          <cell r="D131">
            <v>6.2530553928630023E-2</v>
          </cell>
          <cell r="E131">
            <v>4.2794999999999996</v>
          </cell>
          <cell r="F131">
            <v>0.185</v>
          </cell>
          <cell r="G131">
            <v>0.45</v>
          </cell>
          <cell r="H131">
            <v>0.7</v>
          </cell>
          <cell r="I131">
            <v>-3.6249999999999998E-2</v>
          </cell>
          <cell r="J131">
            <v>1.4999999999999999E-2</v>
          </cell>
          <cell r="K131">
            <v>8.7500000000000008E-3</v>
          </cell>
          <cell r="L131">
            <v>0.01</v>
          </cell>
          <cell r="M131">
            <v>-8.7500000000000008E-3</v>
          </cell>
          <cell r="N131">
            <v>7.4999999999999997E-3</v>
          </cell>
        </row>
        <row r="132">
          <cell r="C132">
            <v>40422</v>
          </cell>
          <cell r="D132">
            <v>6.2595150751634007E-2</v>
          </cell>
          <cell r="E132">
            <v>4.2945000000000002</v>
          </cell>
          <cell r="F132">
            <v>0.185</v>
          </cell>
          <cell r="G132">
            <v>0.5</v>
          </cell>
          <cell r="H132">
            <v>0.65</v>
          </cell>
          <cell r="I132">
            <v>-3.6249999999999998E-2</v>
          </cell>
          <cell r="J132">
            <v>1.4999999999999999E-2</v>
          </cell>
          <cell r="K132">
            <v>8.7500000000000008E-3</v>
          </cell>
          <cell r="L132">
            <v>0.01</v>
          </cell>
          <cell r="M132">
            <v>-8.7500000000000008E-3</v>
          </cell>
          <cell r="N132">
            <v>7.4999999999999997E-3</v>
          </cell>
        </row>
        <row r="133">
          <cell r="C133">
            <v>40452</v>
          </cell>
          <cell r="D133">
            <v>6.2657663807473021E-2</v>
          </cell>
          <cell r="E133">
            <v>4.3485000000000005</v>
          </cell>
          <cell r="F133">
            <v>0.185</v>
          </cell>
          <cell r="G133">
            <v>0.5</v>
          </cell>
          <cell r="H133">
            <v>0.7</v>
          </cell>
          <cell r="I133">
            <v>-3.6249999999999998E-2</v>
          </cell>
          <cell r="J133">
            <v>1.4999999999999999E-2</v>
          </cell>
          <cell r="K133">
            <v>-9.5000000000000015E-3</v>
          </cell>
          <cell r="L133">
            <v>0.01</v>
          </cell>
          <cell r="M133">
            <v>-2.7000000000000003E-2</v>
          </cell>
          <cell r="N133">
            <v>7.4999999999999997E-3</v>
          </cell>
        </row>
        <row r="134">
          <cell r="C134">
            <v>40483</v>
          </cell>
          <cell r="D134">
            <v>6.2722260633202007E-2</v>
          </cell>
          <cell r="E134">
            <v>4.4835000000000003</v>
          </cell>
          <cell r="F134">
            <v>0.185</v>
          </cell>
          <cell r="G134">
            <v>0.95</v>
          </cell>
          <cell r="H134">
            <v>0.9</v>
          </cell>
          <cell r="I134">
            <v>-3.7000000000000005E-2</v>
          </cell>
          <cell r="J134">
            <v>1.7500000000000002E-2</v>
          </cell>
          <cell r="K134">
            <v>-8.5000000000000006E-3</v>
          </cell>
          <cell r="L134">
            <v>7.4999999999999997E-3</v>
          </cell>
          <cell r="M134">
            <v>-2.6000000000000002E-2</v>
          </cell>
          <cell r="N134">
            <v>7.5199999999999998E-3</v>
          </cell>
        </row>
        <row r="135">
          <cell r="C135">
            <v>40513</v>
          </cell>
          <cell r="D135">
            <v>6.2784773691677009E-2</v>
          </cell>
          <cell r="E135">
            <v>4.6085000000000003</v>
          </cell>
          <cell r="F135">
            <v>0.185</v>
          </cell>
          <cell r="G135">
            <v>1.35</v>
          </cell>
          <cell r="H135">
            <v>1.1000000000000001</v>
          </cell>
          <cell r="I135">
            <v>-4.4500000000000005E-2</v>
          </cell>
          <cell r="J135">
            <v>1.7500000000000002E-2</v>
          </cell>
          <cell r="K135">
            <v>-8.5000000000000006E-3</v>
          </cell>
          <cell r="L135">
            <v>7.4999999999999997E-3</v>
          </cell>
          <cell r="M135">
            <v>-2.6000000000000002E-2</v>
          </cell>
          <cell r="N135">
            <v>7.5199999999999998E-3</v>
          </cell>
        </row>
        <row r="136">
          <cell r="C136">
            <v>40544</v>
          </cell>
          <cell r="D136">
            <v>6.284937052013001E-2</v>
          </cell>
          <cell r="E136">
            <v>4.7125000000000004</v>
          </cell>
          <cell r="F136">
            <v>0.185</v>
          </cell>
          <cell r="G136">
            <v>1.35</v>
          </cell>
          <cell r="H136">
            <v>1.1000000000000001</v>
          </cell>
          <cell r="I136">
            <v>-3.4500000000000003E-2</v>
          </cell>
          <cell r="J136">
            <v>1.7500000000000002E-2</v>
          </cell>
          <cell r="K136">
            <v>-8.5000000000000006E-3</v>
          </cell>
          <cell r="L136">
            <v>7.4999999999999997E-3</v>
          </cell>
          <cell r="M136">
            <v>-2.35E-2</v>
          </cell>
          <cell r="N136">
            <v>7.5199999999999998E-3</v>
          </cell>
        </row>
        <row r="137">
          <cell r="C137">
            <v>40575</v>
          </cell>
          <cell r="D137">
            <v>6.2906947185176018E-2</v>
          </cell>
          <cell r="E137">
            <v>4.5985000000000005</v>
          </cell>
          <cell r="F137">
            <v>0.185</v>
          </cell>
          <cell r="G137">
            <v>1.35</v>
          </cell>
          <cell r="H137">
            <v>1.1000000000000001</v>
          </cell>
          <cell r="I137">
            <v>-2.9500000000000002E-2</v>
          </cell>
          <cell r="J137">
            <v>1.7500000000000002E-2</v>
          </cell>
          <cell r="K137">
            <v>-8.5000000000000006E-3</v>
          </cell>
          <cell r="L137">
            <v>7.4999999999999997E-3</v>
          </cell>
          <cell r="M137">
            <v>-2.35E-2</v>
          </cell>
          <cell r="N137">
            <v>7.5199999999999998E-3</v>
          </cell>
        </row>
        <row r="138">
          <cell r="C138">
            <v>40603</v>
          </cell>
          <cell r="D138">
            <v>6.2932531940504008E-2</v>
          </cell>
          <cell r="E138">
            <v>4.4785000000000004</v>
          </cell>
          <cell r="F138">
            <v>0.18</v>
          </cell>
          <cell r="G138">
            <v>0.95</v>
          </cell>
          <cell r="H138">
            <v>0.85</v>
          </cell>
          <cell r="I138">
            <v>-2.9500000000000002E-2</v>
          </cell>
          <cell r="J138">
            <v>1.7500000000000002E-2</v>
          </cell>
          <cell r="K138">
            <v>0.01</v>
          </cell>
          <cell r="L138">
            <v>7.4999999999999997E-3</v>
          </cell>
          <cell r="M138">
            <v>-5.0000000000000001E-3</v>
          </cell>
          <cell r="N138">
            <v>7.5199999999999998E-3</v>
          </cell>
        </row>
        <row r="139">
          <cell r="C139">
            <v>40634</v>
          </cell>
          <cell r="D139">
            <v>6.2960857919871022E-2</v>
          </cell>
          <cell r="E139">
            <v>4.3635000000000002</v>
          </cell>
          <cell r="F139">
            <v>0.18</v>
          </cell>
          <cell r="G139">
            <v>0.5</v>
          </cell>
          <cell r="H139">
            <v>0.55000000000000004</v>
          </cell>
          <cell r="I139">
            <v>-3.4500000000000003E-2</v>
          </cell>
          <cell r="J139">
            <v>1.4999999999999999E-2</v>
          </cell>
          <cell r="K139">
            <v>0.01</v>
          </cell>
          <cell r="L139">
            <v>0.01</v>
          </cell>
          <cell r="M139">
            <v>-5.0000000000000001E-3</v>
          </cell>
          <cell r="N139">
            <v>7.4999999999999997E-3</v>
          </cell>
        </row>
        <row r="140">
          <cell r="C140">
            <v>40664</v>
          </cell>
          <cell r="D140">
            <v>6.2988270158221019E-2</v>
          </cell>
          <cell r="E140">
            <v>4.3194999999999997</v>
          </cell>
          <cell r="F140">
            <v>0.18</v>
          </cell>
          <cell r="G140">
            <v>0.45</v>
          </cell>
          <cell r="H140">
            <v>0.5</v>
          </cell>
          <cell r="I140">
            <v>-3.4750000000000003E-2</v>
          </cell>
          <cell r="J140">
            <v>1.4999999999999999E-2</v>
          </cell>
          <cell r="K140">
            <v>9.75E-3</v>
          </cell>
          <cell r="L140">
            <v>0.01</v>
          </cell>
          <cell r="M140">
            <v>-5.2500000000000003E-3</v>
          </cell>
          <cell r="N140">
            <v>7.4999999999999997E-3</v>
          </cell>
        </row>
        <row r="141">
          <cell r="C141">
            <v>40695</v>
          </cell>
          <cell r="D141">
            <v>6.3016596138111017E-2</v>
          </cell>
          <cell r="E141">
            <v>4.3345000000000002</v>
          </cell>
          <cell r="F141">
            <v>0.18</v>
          </cell>
          <cell r="G141">
            <v>0.5</v>
          </cell>
          <cell r="H141">
            <v>0.6</v>
          </cell>
          <cell r="I141">
            <v>-3.4750000000000003E-2</v>
          </cell>
          <cell r="J141">
            <v>1.4999999999999999E-2</v>
          </cell>
          <cell r="K141">
            <v>9.75E-3</v>
          </cell>
          <cell r="L141">
            <v>0.01</v>
          </cell>
          <cell r="M141">
            <v>-5.2500000000000003E-3</v>
          </cell>
          <cell r="N141">
            <v>7.4999999999999997E-3</v>
          </cell>
        </row>
        <row r="142">
          <cell r="C142">
            <v>40725</v>
          </cell>
          <cell r="D142">
            <v>6.3044008376967997E-2</v>
          </cell>
          <cell r="E142">
            <v>4.3494999999999999</v>
          </cell>
          <cell r="F142">
            <v>0.18</v>
          </cell>
          <cell r="G142">
            <v>0.5</v>
          </cell>
          <cell r="H142">
            <v>0.6</v>
          </cell>
          <cell r="I142">
            <v>-3.4750000000000003E-2</v>
          </cell>
          <cell r="J142">
            <v>1.4999999999999999E-2</v>
          </cell>
          <cell r="K142">
            <v>9.75E-3</v>
          </cell>
          <cell r="L142">
            <v>0.01</v>
          </cell>
          <cell r="M142">
            <v>-5.2500000000000003E-3</v>
          </cell>
          <cell r="N142">
            <v>7.4999999999999997E-3</v>
          </cell>
        </row>
        <row r="143">
          <cell r="C143">
            <v>40756</v>
          </cell>
          <cell r="D143">
            <v>6.3072334357382007E-2</v>
          </cell>
          <cell r="E143">
            <v>4.3644999999999996</v>
          </cell>
          <cell r="F143">
            <v>0.18</v>
          </cell>
          <cell r="G143">
            <v>0.45</v>
          </cell>
          <cell r="H143">
            <v>0.7</v>
          </cell>
          <cell r="I143">
            <v>-3.4750000000000003E-2</v>
          </cell>
          <cell r="J143">
            <v>1.4999999999999999E-2</v>
          </cell>
          <cell r="K143">
            <v>9.75E-3</v>
          </cell>
          <cell r="L143">
            <v>0.01</v>
          </cell>
          <cell r="M143">
            <v>-5.2500000000000003E-3</v>
          </cell>
          <cell r="N143">
            <v>7.4999999999999997E-3</v>
          </cell>
        </row>
        <row r="144">
          <cell r="C144">
            <v>40787</v>
          </cell>
          <cell r="D144">
            <v>6.3100660338063025E-2</v>
          </cell>
          <cell r="E144">
            <v>4.3795000000000002</v>
          </cell>
          <cell r="F144">
            <v>0.18</v>
          </cell>
          <cell r="G144">
            <v>0.5</v>
          </cell>
          <cell r="H144">
            <v>0.65</v>
          </cell>
          <cell r="I144">
            <v>-3.4750000000000003E-2</v>
          </cell>
          <cell r="J144">
            <v>1.4999999999999999E-2</v>
          </cell>
          <cell r="K144">
            <v>9.75E-3</v>
          </cell>
          <cell r="L144">
            <v>0.01</v>
          </cell>
          <cell r="M144">
            <v>-5.2500000000000003E-3</v>
          </cell>
          <cell r="N144">
            <v>7.4999999999999997E-3</v>
          </cell>
        </row>
        <row r="145">
          <cell r="C145">
            <v>40817</v>
          </cell>
          <cell r="D145">
            <v>6.3128072577685004E-2</v>
          </cell>
          <cell r="E145">
            <v>4.4335000000000004</v>
          </cell>
          <cell r="F145">
            <v>0.18</v>
          </cell>
          <cell r="G145">
            <v>0.5</v>
          </cell>
          <cell r="H145">
            <v>0.7</v>
          </cell>
          <cell r="I145">
            <v>-3.4750000000000003E-2</v>
          </cell>
          <cell r="J145">
            <v>1.4999999999999999E-2</v>
          </cell>
          <cell r="K145">
            <v>-8.5000000000000006E-3</v>
          </cell>
          <cell r="L145">
            <v>0.01</v>
          </cell>
          <cell r="M145">
            <v>-2.35E-2</v>
          </cell>
          <cell r="N145">
            <v>7.4999999999999997E-3</v>
          </cell>
        </row>
        <row r="146">
          <cell r="C146">
            <v>40848</v>
          </cell>
          <cell r="D146">
            <v>6.3156398558889021E-2</v>
          </cell>
          <cell r="E146">
            <v>4.5685000000000002</v>
          </cell>
          <cell r="F146">
            <v>0.18</v>
          </cell>
          <cell r="G146">
            <v>0.95</v>
          </cell>
          <cell r="H146">
            <v>0.9</v>
          </cell>
          <cell r="I146">
            <v>-3.5500000000000004E-2</v>
          </cell>
          <cell r="J146">
            <v>1.7500000000000002E-2</v>
          </cell>
          <cell r="K146">
            <v>-7.4999999999999997E-3</v>
          </cell>
          <cell r="L146">
            <v>7.4999999999999997E-3</v>
          </cell>
          <cell r="M146">
            <v>-2.2499999999999999E-2</v>
          </cell>
          <cell r="N146">
            <v>7.5199999999999998E-3</v>
          </cell>
        </row>
        <row r="147">
          <cell r="C147">
            <v>40878</v>
          </cell>
          <cell r="D147">
            <v>6.3183810799017026E-2</v>
          </cell>
          <cell r="E147">
            <v>4.6935000000000002</v>
          </cell>
          <cell r="F147">
            <v>0.18</v>
          </cell>
          <cell r="G147">
            <v>1.35</v>
          </cell>
          <cell r="H147">
            <v>1.1000000000000001</v>
          </cell>
          <cell r="I147">
            <v>-4.2999999999999997E-2</v>
          </cell>
          <cell r="J147">
            <v>1.7500000000000002E-2</v>
          </cell>
          <cell r="K147">
            <v>-7.4999999999999997E-3</v>
          </cell>
          <cell r="L147">
            <v>7.4999999999999997E-3</v>
          </cell>
          <cell r="M147">
            <v>-2.2499999999999999E-2</v>
          </cell>
          <cell r="N147">
            <v>7.5199999999999998E-3</v>
          </cell>
        </row>
        <row r="148">
          <cell r="C148">
            <v>40909</v>
          </cell>
          <cell r="D148">
            <v>6.3212136780745012E-2</v>
          </cell>
          <cell r="E148">
            <v>4.8025000000000002</v>
          </cell>
          <cell r="F148">
            <v>0.18</v>
          </cell>
          <cell r="G148">
            <v>1.35</v>
          </cell>
          <cell r="H148">
            <v>1.1000000000000001</v>
          </cell>
          <cell r="I148">
            <v>-3.3000000000000002E-2</v>
          </cell>
          <cell r="J148">
            <v>1.7500000000000002E-2</v>
          </cell>
          <cell r="K148">
            <v>-7.4999999999999997E-3</v>
          </cell>
          <cell r="L148">
            <v>7.4999999999999997E-3</v>
          </cell>
          <cell r="M148">
            <v>-2.2499999999999999E-2</v>
          </cell>
          <cell r="N148">
            <v>7.5199999999999998E-3</v>
          </cell>
        </row>
        <row r="149">
          <cell r="C149">
            <v>40940</v>
          </cell>
          <cell r="D149">
            <v>6.3240462762740007E-2</v>
          </cell>
          <cell r="E149">
            <v>4.6885000000000003</v>
          </cell>
          <cell r="F149">
            <v>0.17499999999999999</v>
          </cell>
          <cell r="G149">
            <v>1.35</v>
          </cell>
          <cell r="H149">
            <v>1.1000000000000001</v>
          </cell>
          <cell r="I149">
            <v>-2.8000000000000004E-2</v>
          </cell>
          <cell r="J149">
            <v>1.7500000000000002E-2</v>
          </cell>
          <cell r="K149">
            <v>-7.4999999999999997E-3</v>
          </cell>
          <cell r="L149">
            <v>7.4999999999999997E-3</v>
          </cell>
          <cell r="M149">
            <v>-2.2499999999999999E-2</v>
          </cell>
          <cell r="N149">
            <v>7.5199999999999998E-3</v>
          </cell>
        </row>
        <row r="150">
          <cell r="C150">
            <v>40969</v>
          </cell>
          <cell r="D150">
            <v>6.3266961262265012E-2</v>
          </cell>
          <cell r="E150">
            <v>4.5685000000000002</v>
          </cell>
          <cell r="F150">
            <v>0.17</v>
          </cell>
          <cell r="G150">
            <v>0.95</v>
          </cell>
          <cell r="H150">
            <v>0.85</v>
          </cell>
          <cell r="I150">
            <v>-2.8000000000000004E-2</v>
          </cell>
          <cell r="J150">
            <v>1.7500000000000002E-2</v>
          </cell>
          <cell r="K150">
            <v>1.1000000000000001E-2</v>
          </cell>
          <cell r="L150">
            <v>7.4999999999999997E-3</v>
          </cell>
          <cell r="M150">
            <v>-4.0000000000000001E-3</v>
          </cell>
          <cell r="N150">
            <v>7.5199999999999998E-3</v>
          </cell>
        </row>
        <row r="151">
          <cell r="C151">
            <v>41000</v>
          </cell>
          <cell r="D151">
            <v>6.3295287244774998E-2</v>
          </cell>
          <cell r="E151">
            <v>4.4535</v>
          </cell>
          <cell r="F151">
            <v>0.17</v>
          </cell>
          <cell r="G151">
            <v>0.5</v>
          </cell>
          <cell r="H151">
            <v>0.55000000000000004</v>
          </cell>
          <cell r="I151">
            <v>-3.3000000000000002E-2</v>
          </cell>
          <cell r="J151">
            <v>1.4999999999999999E-2</v>
          </cell>
          <cell r="K151">
            <v>1.1000000000000001E-2</v>
          </cell>
          <cell r="L151">
            <v>0.01</v>
          </cell>
          <cell r="M151">
            <v>-4.0000000000000001E-3</v>
          </cell>
          <cell r="N151">
            <v>7.4999999999999997E-3</v>
          </cell>
        </row>
        <row r="152">
          <cell r="C152">
            <v>41030</v>
          </cell>
          <cell r="D152">
            <v>6.332269948616602E-2</v>
          </cell>
          <cell r="E152">
            <v>4.4095000000000004</v>
          </cell>
          <cell r="F152">
            <v>0.17</v>
          </cell>
          <cell r="G152">
            <v>0.45</v>
          </cell>
          <cell r="H152">
            <v>0.5</v>
          </cell>
          <cell r="I152">
            <v>-3.3250000000000002E-2</v>
          </cell>
          <cell r="J152">
            <v>1.4999999999999999E-2</v>
          </cell>
          <cell r="K152">
            <v>1.0749999999999999E-2</v>
          </cell>
          <cell r="L152">
            <v>0.01</v>
          </cell>
          <cell r="M152">
            <v>-4.2500000000000003E-3</v>
          </cell>
          <cell r="N152">
            <v>7.4999999999999997E-3</v>
          </cell>
        </row>
        <row r="153">
          <cell r="C153">
            <v>41061</v>
          </cell>
          <cell r="D153">
            <v>6.3351025469199018E-2</v>
          </cell>
          <cell r="E153">
            <v>4.4245000000000001</v>
          </cell>
          <cell r="F153">
            <v>0.17</v>
          </cell>
          <cell r="G153">
            <v>0.5</v>
          </cell>
          <cell r="H153">
            <v>0.6</v>
          </cell>
          <cell r="I153">
            <v>-3.3250000000000002E-2</v>
          </cell>
          <cell r="J153">
            <v>1.4999999999999999E-2</v>
          </cell>
          <cell r="K153">
            <v>1.0749999999999999E-2</v>
          </cell>
          <cell r="L153">
            <v>0.01</v>
          </cell>
          <cell r="M153">
            <v>-4.2500000000000003E-3</v>
          </cell>
          <cell r="N153">
            <v>7.4999999999999997E-3</v>
          </cell>
        </row>
        <row r="154">
          <cell r="C154">
            <v>41091</v>
          </cell>
          <cell r="D154">
            <v>6.3378437711096997E-2</v>
          </cell>
          <cell r="E154">
            <v>4.4394999999999998</v>
          </cell>
          <cell r="F154">
            <v>0.17</v>
          </cell>
          <cell r="G154">
            <v>0.5</v>
          </cell>
          <cell r="H154">
            <v>0.6</v>
          </cell>
          <cell r="I154">
            <v>-3.3250000000000002E-2</v>
          </cell>
          <cell r="J154">
            <v>1.4999999999999999E-2</v>
          </cell>
          <cell r="K154">
            <v>1.0749999999999999E-2</v>
          </cell>
          <cell r="L154">
            <v>0.01</v>
          </cell>
          <cell r="M154">
            <v>-4.2500000000000003E-3</v>
          </cell>
          <cell r="N154">
            <v>7.4999999999999997E-3</v>
          </cell>
        </row>
        <row r="155">
          <cell r="C155">
            <v>41122</v>
          </cell>
          <cell r="D155">
            <v>6.340676369465402E-2</v>
          </cell>
          <cell r="E155">
            <v>4.4545000000000003</v>
          </cell>
          <cell r="F155">
            <v>0.17</v>
          </cell>
          <cell r="G155">
            <v>0.45</v>
          </cell>
          <cell r="H155">
            <v>0.7</v>
          </cell>
          <cell r="I155">
            <v>-3.3250000000000002E-2</v>
          </cell>
          <cell r="J155">
            <v>1.4999999999999999E-2</v>
          </cell>
          <cell r="K155">
            <v>1.0749999999999999E-2</v>
          </cell>
          <cell r="L155">
            <v>0.01</v>
          </cell>
          <cell r="M155">
            <v>-4.2500000000000003E-3</v>
          </cell>
          <cell r="N155">
            <v>7.4999999999999997E-3</v>
          </cell>
        </row>
        <row r="156">
          <cell r="C156">
            <v>41153</v>
          </cell>
          <cell r="D156">
            <v>6.3435089678477011E-2</v>
          </cell>
          <cell r="E156">
            <v>4.4695</v>
          </cell>
          <cell r="F156">
            <v>0.17</v>
          </cell>
          <cell r="G156">
            <v>0.5</v>
          </cell>
          <cell r="H156">
            <v>0.65</v>
          </cell>
          <cell r="I156">
            <v>-3.3250000000000002E-2</v>
          </cell>
          <cell r="J156">
            <v>1.4999999999999999E-2</v>
          </cell>
          <cell r="K156">
            <v>1.0749999999999999E-2</v>
          </cell>
          <cell r="L156">
            <v>0.01</v>
          </cell>
          <cell r="M156">
            <v>-4.2500000000000003E-3</v>
          </cell>
          <cell r="N156">
            <v>7.4999999999999997E-3</v>
          </cell>
        </row>
        <row r="157">
          <cell r="C157">
            <v>41183</v>
          </cell>
          <cell r="D157">
            <v>6.3462501921140002E-2</v>
          </cell>
          <cell r="E157">
            <v>4.5235000000000003</v>
          </cell>
          <cell r="F157">
            <v>0.17</v>
          </cell>
          <cell r="G157">
            <v>0.5</v>
          </cell>
          <cell r="H157">
            <v>0.7</v>
          </cell>
          <cell r="I157">
            <v>-3.3250000000000002E-2</v>
          </cell>
          <cell r="J157">
            <v>1.4999999999999999E-2</v>
          </cell>
          <cell r="K157">
            <v>-7.4999999999999997E-3</v>
          </cell>
          <cell r="L157">
            <v>0.01</v>
          </cell>
          <cell r="M157">
            <v>-2.2499999999999999E-2</v>
          </cell>
          <cell r="N157">
            <v>7.4999999999999997E-3</v>
          </cell>
        </row>
        <row r="158">
          <cell r="C158">
            <v>41214</v>
          </cell>
          <cell r="D158">
            <v>6.3490827905487005E-2</v>
          </cell>
          <cell r="E158">
            <v>4.6585000000000001</v>
          </cell>
          <cell r="F158">
            <v>0.17</v>
          </cell>
          <cell r="G158">
            <v>0.95</v>
          </cell>
          <cell r="H158">
            <v>0.9</v>
          </cell>
          <cell r="I158">
            <v>-3.4000000000000002E-2</v>
          </cell>
          <cell r="J158">
            <v>1.7500000000000002E-2</v>
          </cell>
          <cell r="K158">
            <v>-6.5000000000000006E-3</v>
          </cell>
          <cell r="L158">
            <v>7.4999999999999997E-3</v>
          </cell>
          <cell r="M158">
            <v>-2.1499999999999998E-2</v>
          </cell>
          <cell r="N158">
            <v>7.5199999999999998E-3</v>
          </cell>
        </row>
        <row r="159">
          <cell r="C159">
            <v>41244</v>
          </cell>
          <cell r="D159">
            <v>6.3518240148657007E-2</v>
          </cell>
          <cell r="E159">
            <v>4.7835000000000001</v>
          </cell>
          <cell r="F159">
            <v>0.17</v>
          </cell>
          <cell r="G159">
            <v>1.35</v>
          </cell>
          <cell r="H159">
            <v>1.1000000000000001</v>
          </cell>
          <cell r="I159">
            <v>-4.1500000000000002E-2</v>
          </cell>
          <cell r="J159">
            <v>1.7500000000000002E-2</v>
          </cell>
          <cell r="K159">
            <v>-6.5000000000000006E-3</v>
          </cell>
          <cell r="L159">
            <v>7.4999999999999997E-3</v>
          </cell>
          <cell r="M159">
            <v>-2.1499999999999998E-2</v>
          </cell>
          <cell r="N159">
            <v>7.5199999999999998E-3</v>
          </cell>
        </row>
        <row r="160">
          <cell r="C160">
            <v>41275</v>
          </cell>
          <cell r="D160">
            <v>6.3546566133527022E-2</v>
          </cell>
          <cell r="E160">
            <v>4.8975</v>
          </cell>
          <cell r="F160">
            <v>0.17</v>
          </cell>
          <cell r="G160">
            <v>1.35</v>
          </cell>
          <cell r="H160">
            <v>1.1000000000000001</v>
          </cell>
          <cell r="I160">
            <v>-3.15E-2</v>
          </cell>
          <cell r="J160">
            <v>1.7500000000000002E-2</v>
          </cell>
          <cell r="K160">
            <v>-6.5000000000000006E-3</v>
          </cell>
          <cell r="L160">
            <v>7.4999999999999997E-3</v>
          </cell>
          <cell r="M160">
            <v>-2.1499999999999998E-2</v>
          </cell>
          <cell r="N160">
            <v>7.5199999999999998E-3</v>
          </cell>
        </row>
        <row r="161">
          <cell r="C161">
            <v>41306</v>
          </cell>
          <cell r="D161">
            <v>6.3574892118663018E-2</v>
          </cell>
          <cell r="E161">
            <v>4.7835000000000001</v>
          </cell>
          <cell r="F161">
            <v>0.17</v>
          </cell>
          <cell r="G161">
            <v>1.35</v>
          </cell>
          <cell r="H161">
            <v>1.1000000000000001</v>
          </cell>
          <cell r="I161">
            <v>-2.6499999999999999E-2</v>
          </cell>
          <cell r="J161">
            <v>1.7500000000000002E-2</v>
          </cell>
          <cell r="K161">
            <v>-6.5000000000000006E-3</v>
          </cell>
          <cell r="L161">
            <v>7.4999999999999997E-3</v>
          </cell>
          <cell r="M161">
            <v>-2.1499999999999998E-2</v>
          </cell>
          <cell r="N161">
            <v>7.5199999999999998E-3</v>
          </cell>
        </row>
        <row r="162">
          <cell r="C162">
            <v>41334</v>
          </cell>
          <cell r="D162">
            <v>6.3600476879661014E-2</v>
          </cell>
          <cell r="E162">
            <v>4.6635</v>
          </cell>
          <cell r="F162">
            <v>0.17</v>
          </cell>
          <cell r="G162">
            <v>0.95</v>
          </cell>
          <cell r="H162">
            <v>0.85</v>
          </cell>
          <cell r="I162">
            <v>-2.6499999999999999E-2</v>
          </cell>
          <cell r="J162">
            <v>1.7500000000000002E-2</v>
          </cell>
          <cell r="K162">
            <v>1.2E-2</v>
          </cell>
          <cell r="L162">
            <v>7.4999999999999997E-3</v>
          </cell>
          <cell r="M162">
            <v>-3.0000000000000001E-3</v>
          </cell>
          <cell r="N162">
            <v>7.5199999999999998E-3</v>
          </cell>
        </row>
        <row r="163">
          <cell r="C163">
            <v>41365</v>
          </cell>
          <cell r="D163">
            <v>6.3628802865303008E-2</v>
          </cell>
          <cell r="E163">
            <v>4.5485000000000007</v>
          </cell>
          <cell r="F163">
            <v>0.17</v>
          </cell>
          <cell r="G163">
            <v>0.5</v>
          </cell>
          <cell r="H163">
            <v>0.55000000000000004</v>
          </cell>
          <cell r="I163">
            <v>-3.15E-2</v>
          </cell>
          <cell r="J163">
            <v>1.4999999999999999E-2</v>
          </cell>
          <cell r="K163">
            <v>1.2E-2</v>
          </cell>
          <cell r="L163">
            <v>0.01</v>
          </cell>
          <cell r="M163">
            <v>-3.0000000000000001E-3</v>
          </cell>
          <cell r="N163">
            <v>7.4999999999999997E-3</v>
          </cell>
        </row>
        <row r="164">
          <cell r="C164">
            <v>41395</v>
          </cell>
          <cell r="D164">
            <v>6.3656215109728007E-2</v>
          </cell>
          <cell r="E164">
            <v>4.5045000000000002</v>
          </cell>
          <cell r="F164">
            <v>0.17</v>
          </cell>
          <cell r="G164">
            <v>0.45</v>
          </cell>
          <cell r="H164">
            <v>0.5</v>
          </cell>
          <cell r="I164">
            <v>-3.175E-2</v>
          </cell>
          <cell r="J164">
            <v>1.4999999999999999E-2</v>
          </cell>
          <cell r="K164">
            <v>1.175E-2</v>
          </cell>
          <cell r="L164">
            <v>0.01</v>
          </cell>
          <cell r="M164">
            <v>-3.2500000000000003E-3</v>
          </cell>
          <cell r="N164">
            <v>7.4999999999999997E-3</v>
          </cell>
        </row>
        <row r="165">
          <cell r="C165">
            <v>41426</v>
          </cell>
          <cell r="D165">
            <v>6.3684541095895011E-2</v>
          </cell>
          <cell r="E165">
            <v>4.5194999999999999</v>
          </cell>
          <cell r="F165">
            <v>0.17</v>
          </cell>
          <cell r="G165">
            <v>0.5</v>
          </cell>
          <cell r="H165">
            <v>0.6</v>
          </cell>
          <cell r="I165">
            <v>-3.175E-2</v>
          </cell>
          <cell r="J165">
            <v>1.4999999999999999E-2</v>
          </cell>
          <cell r="K165">
            <v>1.175E-2</v>
          </cell>
          <cell r="L165">
            <v>0.01</v>
          </cell>
          <cell r="M165">
            <v>-3.2500000000000003E-3</v>
          </cell>
          <cell r="N165">
            <v>7.4999999999999997E-3</v>
          </cell>
        </row>
        <row r="166">
          <cell r="C166">
            <v>41456</v>
          </cell>
          <cell r="D166">
            <v>6.3711953340825009E-2</v>
          </cell>
          <cell r="E166">
            <v>4.5345000000000004</v>
          </cell>
          <cell r="F166">
            <v>0.17</v>
          </cell>
          <cell r="G166">
            <v>0.5</v>
          </cell>
          <cell r="H166">
            <v>0.6</v>
          </cell>
          <cell r="I166">
            <v>-3.175E-2</v>
          </cell>
          <cell r="J166">
            <v>1.4999999999999999E-2</v>
          </cell>
          <cell r="K166">
            <v>1.175E-2</v>
          </cell>
          <cell r="L166">
            <v>0.01</v>
          </cell>
          <cell r="M166">
            <v>-3.2500000000000003E-3</v>
          </cell>
          <cell r="N166">
            <v>7.4999999999999997E-3</v>
          </cell>
        </row>
        <row r="167">
          <cell r="C167">
            <v>41487</v>
          </cell>
          <cell r="D167">
            <v>6.3740279327515012E-2</v>
          </cell>
          <cell r="E167">
            <v>4.5495000000000001</v>
          </cell>
          <cell r="F167">
            <v>0.17</v>
          </cell>
          <cell r="G167">
            <v>0.45</v>
          </cell>
          <cell r="H167">
            <v>0.7</v>
          </cell>
          <cell r="I167">
            <v>-3.175E-2</v>
          </cell>
          <cell r="J167">
            <v>1.4999999999999999E-2</v>
          </cell>
          <cell r="K167">
            <v>1.175E-2</v>
          </cell>
          <cell r="L167">
            <v>0.01</v>
          </cell>
          <cell r="M167">
            <v>-3.2500000000000003E-3</v>
          </cell>
          <cell r="N167">
            <v>7.4999999999999997E-3</v>
          </cell>
        </row>
        <row r="168">
          <cell r="C168">
            <v>41518</v>
          </cell>
          <cell r="D168">
            <v>6.3768605314471996E-2</v>
          </cell>
          <cell r="E168">
            <v>4.5644999999999998</v>
          </cell>
          <cell r="F168">
            <v>0.17</v>
          </cell>
          <cell r="G168">
            <v>0.5</v>
          </cell>
          <cell r="H168">
            <v>0.65</v>
          </cell>
          <cell r="I168">
            <v>-3.175E-2</v>
          </cell>
          <cell r="J168">
            <v>1.4999999999999999E-2</v>
          </cell>
          <cell r="K168">
            <v>1.175E-2</v>
          </cell>
          <cell r="L168">
            <v>0.01</v>
          </cell>
          <cell r="M168">
            <v>-3.2500000000000003E-3</v>
          </cell>
          <cell r="N168">
            <v>7.4999999999999997E-3</v>
          </cell>
        </row>
        <row r="169">
          <cell r="C169">
            <v>41548</v>
          </cell>
          <cell r="D169">
            <v>6.3796017560168006E-2</v>
          </cell>
          <cell r="E169">
            <v>4.6185</v>
          </cell>
          <cell r="F169">
            <v>0.17</v>
          </cell>
          <cell r="G169">
            <v>0.5</v>
          </cell>
          <cell r="H169">
            <v>0.7</v>
          </cell>
          <cell r="I169">
            <v>-3.175E-2</v>
          </cell>
          <cell r="J169">
            <v>1.4999999999999999E-2</v>
          </cell>
          <cell r="K169">
            <v>-6.5000000000000006E-3</v>
          </cell>
          <cell r="L169">
            <v>0.01</v>
          </cell>
          <cell r="M169">
            <v>-2.1499999999999998E-2</v>
          </cell>
          <cell r="N169">
            <v>7.4999999999999997E-3</v>
          </cell>
        </row>
        <row r="170">
          <cell r="C170">
            <v>41579</v>
          </cell>
          <cell r="D170">
            <v>6.3824343547648002E-2</v>
          </cell>
          <cell r="E170">
            <v>4.7535000000000007</v>
          </cell>
          <cell r="F170">
            <v>0.17</v>
          </cell>
          <cell r="G170">
            <v>0.95</v>
          </cell>
          <cell r="H170">
            <v>0.9</v>
          </cell>
          <cell r="I170">
            <v>-3.2500000000000001E-2</v>
          </cell>
          <cell r="J170">
            <v>1.7500000000000002E-2</v>
          </cell>
          <cell r="K170">
            <v>-5.5000000000000005E-3</v>
          </cell>
          <cell r="L170">
            <v>7.4999999999999997E-3</v>
          </cell>
          <cell r="M170">
            <v>-2.0499999999999997E-2</v>
          </cell>
          <cell r="N170">
            <v>7.5199999999999998E-3</v>
          </cell>
        </row>
        <row r="171">
          <cell r="C171">
            <v>41609</v>
          </cell>
          <cell r="D171">
            <v>6.385175579384901E-2</v>
          </cell>
          <cell r="E171">
            <v>4.8785000000000007</v>
          </cell>
          <cell r="F171">
            <v>0.17</v>
          </cell>
          <cell r="G171">
            <v>1.35</v>
          </cell>
          <cell r="H171">
            <v>1.1000000000000001</v>
          </cell>
          <cell r="I171">
            <v>-0.04</v>
          </cell>
          <cell r="J171">
            <v>1.7500000000000002E-2</v>
          </cell>
          <cell r="K171">
            <v>-5.5000000000000005E-3</v>
          </cell>
          <cell r="L171">
            <v>7.4999999999999997E-3</v>
          </cell>
          <cell r="M171">
            <v>-2.0499999999999997E-2</v>
          </cell>
          <cell r="N171">
            <v>7.5199999999999998E-3</v>
          </cell>
        </row>
        <row r="172">
          <cell r="C172">
            <v>41640</v>
          </cell>
          <cell r="D172">
            <v>6.388008178185299E-2</v>
          </cell>
          <cell r="E172">
            <v>4.9974999999999996</v>
          </cell>
          <cell r="F172">
            <v>0.17</v>
          </cell>
          <cell r="G172">
            <v>1.35</v>
          </cell>
          <cell r="H172">
            <v>1.1000000000000001</v>
          </cell>
          <cell r="I172">
            <v>-0.03</v>
          </cell>
          <cell r="J172">
            <v>1.7500000000000002E-2</v>
          </cell>
          <cell r="K172">
            <v>-5.5000000000000005E-3</v>
          </cell>
          <cell r="L172">
            <v>7.4999999999999997E-3</v>
          </cell>
          <cell r="M172">
            <v>-2.0499999999999997E-2</v>
          </cell>
          <cell r="N172">
            <v>7.5199999999999998E-3</v>
          </cell>
        </row>
        <row r="173">
          <cell r="C173">
            <v>41671</v>
          </cell>
          <cell r="D173">
            <v>6.3908407770123007E-2</v>
          </cell>
          <cell r="E173">
            <v>4.8835000000000006</v>
          </cell>
          <cell r="F173">
            <v>0.17</v>
          </cell>
          <cell r="G173">
            <v>1.35</v>
          </cell>
          <cell r="H173">
            <v>1.1000000000000001</v>
          </cell>
          <cell r="I173">
            <v>-2.5000000000000001E-2</v>
          </cell>
          <cell r="J173">
            <v>1.7500000000000002E-2</v>
          </cell>
          <cell r="K173">
            <v>-5.5000000000000005E-3</v>
          </cell>
          <cell r="L173">
            <v>7.4999999999999997E-3</v>
          </cell>
          <cell r="M173">
            <v>-2.0499999999999997E-2</v>
          </cell>
          <cell r="N173">
            <v>7.5199999999999998E-3</v>
          </cell>
        </row>
        <row r="174">
          <cell r="C174">
            <v>41699</v>
          </cell>
          <cell r="D174">
            <v>6.3933992533950004E-2</v>
          </cell>
          <cell r="E174">
            <v>4.7635000000000005</v>
          </cell>
          <cell r="F174">
            <v>0.17</v>
          </cell>
          <cell r="G174">
            <v>0.95</v>
          </cell>
          <cell r="H174">
            <v>0.85</v>
          </cell>
          <cell r="I174">
            <v>-2.5000000000000001E-2</v>
          </cell>
          <cell r="J174">
            <v>1.7500000000000002E-2</v>
          </cell>
          <cell r="K174">
            <v>1.3000000000000001E-2</v>
          </cell>
          <cell r="L174">
            <v>7.4999999999999997E-3</v>
          </cell>
          <cell r="M174">
            <v>-1.9999990000000001E-3</v>
          </cell>
          <cell r="N174">
            <v>7.5199999999999998E-3</v>
          </cell>
        </row>
        <row r="175">
          <cell r="C175">
            <v>41730</v>
          </cell>
          <cell r="D175">
            <v>6.3962318522726019E-2</v>
          </cell>
          <cell r="E175">
            <v>4.6485000000000003</v>
          </cell>
          <cell r="F175">
            <v>0.17</v>
          </cell>
          <cell r="G175">
            <v>0.5</v>
          </cell>
          <cell r="H175">
            <v>0.55000000000000004</v>
          </cell>
          <cell r="I175">
            <v>-0.03</v>
          </cell>
          <cell r="J175">
            <v>1.4999999999999999E-2</v>
          </cell>
          <cell r="K175">
            <v>1.3000000000000001E-2</v>
          </cell>
          <cell r="L175">
            <v>0.01</v>
          </cell>
          <cell r="M175">
            <v>-1.9999990000000001E-3</v>
          </cell>
          <cell r="N175">
            <v>7.4999999999999997E-3</v>
          </cell>
        </row>
        <row r="176">
          <cell r="C176">
            <v>41760</v>
          </cell>
          <cell r="D176">
            <v>6.3989730770182024E-2</v>
          </cell>
          <cell r="E176">
            <v>4.6044999999999998</v>
          </cell>
          <cell r="F176">
            <v>0.17</v>
          </cell>
          <cell r="G176">
            <v>0.45</v>
          </cell>
          <cell r="H176">
            <v>0.5</v>
          </cell>
          <cell r="I176">
            <v>-3.0249999999999999E-2</v>
          </cell>
          <cell r="J176">
            <v>1.4999999999999999E-2</v>
          </cell>
          <cell r="K176">
            <v>1.2750000000000001E-2</v>
          </cell>
          <cell r="L176">
            <v>0.01</v>
          </cell>
          <cell r="M176">
            <v>-2.2500000000000003E-3</v>
          </cell>
          <cell r="N176">
            <v>7.4999999999999997E-3</v>
          </cell>
        </row>
        <row r="177">
          <cell r="C177">
            <v>41791</v>
          </cell>
          <cell r="D177">
            <v>6.4018056759482009E-2</v>
          </cell>
          <cell r="E177">
            <v>4.6195000000000004</v>
          </cell>
          <cell r="F177">
            <v>0.17</v>
          </cell>
          <cell r="G177">
            <v>0.5</v>
          </cell>
          <cell r="H177">
            <v>0.6</v>
          </cell>
          <cell r="I177">
            <v>-3.0249999999999999E-2</v>
          </cell>
          <cell r="J177">
            <v>1.4999999999999999E-2</v>
          </cell>
          <cell r="K177">
            <v>1.2750000000000001E-2</v>
          </cell>
          <cell r="L177">
            <v>0.01</v>
          </cell>
          <cell r="M177">
            <v>-2.2500000000000003E-3</v>
          </cell>
          <cell r="N177">
            <v>7.4999999999999997E-3</v>
          </cell>
        </row>
        <row r="178">
          <cell r="C178">
            <v>41821</v>
          </cell>
          <cell r="D178">
            <v>6.4045469007444997E-2</v>
          </cell>
          <cell r="E178">
            <v>4.6345000000000001</v>
          </cell>
          <cell r="F178">
            <v>0.17</v>
          </cell>
          <cell r="G178">
            <v>0.5</v>
          </cell>
          <cell r="H178">
            <v>0.6</v>
          </cell>
          <cell r="I178">
            <v>-3.0249999999999999E-2</v>
          </cell>
          <cell r="J178">
            <v>1.4999999999999999E-2</v>
          </cell>
          <cell r="K178">
            <v>1.2750000000000001E-2</v>
          </cell>
          <cell r="L178">
            <v>0.01</v>
          </cell>
          <cell r="M178">
            <v>-2.2500000000000003E-3</v>
          </cell>
          <cell r="N178">
            <v>7.4999999999999997E-3</v>
          </cell>
        </row>
        <row r="179">
          <cell r="C179">
            <v>41852</v>
          </cell>
          <cell r="D179">
            <v>6.4073794997269021E-2</v>
          </cell>
          <cell r="E179">
            <v>4.6494999999999997</v>
          </cell>
          <cell r="F179">
            <v>0.17</v>
          </cell>
          <cell r="G179">
            <v>0.45</v>
          </cell>
          <cell r="H179">
            <v>0.7</v>
          </cell>
          <cell r="I179">
            <v>-3.0249999999999999E-2</v>
          </cell>
          <cell r="J179">
            <v>1.4999999999999999E-2</v>
          </cell>
          <cell r="K179">
            <v>1.2750000000000001E-2</v>
          </cell>
          <cell r="L179">
            <v>0.01</v>
          </cell>
          <cell r="M179">
            <v>-2.2500000000000003E-3</v>
          </cell>
          <cell r="N179">
            <v>7.4999999999999997E-3</v>
          </cell>
        </row>
        <row r="180">
          <cell r="C180">
            <v>41883</v>
          </cell>
          <cell r="D180">
            <v>6.4102120987357999E-2</v>
          </cell>
          <cell r="E180">
            <v>4.6645000000000003</v>
          </cell>
          <cell r="F180">
            <v>0.17</v>
          </cell>
          <cell r="G180">
            <v>0.5</v>
          </cell>
          <cell r="H180">
            <v>0.65</v>
          </cell>
          <cell r="I180">
            <v>-3.0249999999999999E-2</v>
          </cell>
          <cell r="J180">
            <v>1.4999999999999999E-2</v>
          </cell>
          <cell r="K180">
            <v>1.2750000000000001E-2</v>
          </cell>
          <cell r="L180">
            <v>0.01</v>
          </cell>
          <cell r="M180">
            <v>-2.2500000000000003E-3</v>
          </cell>
          <cell r="N180">
            <v>7.4999999999999997E-3</v>
          </cell>
        </row>
        <row r="181">
          <cell r="C181">
            <v>41913</v>
          </cell>
          <cell r="D181">
            <v>6.4129533236085001E-2</v>
          </cell>
          <cell r="E181">
            <v>4.7185000000000006</v>
          </cell>
          <cell r="F181">
            <v>0.17</v>
          </cell>
          <cell r="G181">
            <v>0.5</v>
          </cell>
          <cell r="H181">
            <v>0.7</v>
          </cell>
          <cell r="I181">
            <v>-3.0249999999999999E-2</v>
          </cell>
          <cell r="J181">
            <v>1.4999999999999999E-2</v>
          </cell>
          <cell r="K181">
            <v>-5.5000000000000005E-3</v>
          </cell>
          <cell r="L181">
            <v>0.01</v>
          </cell>
          <cell r="M181">
            <v>-2.0499999999999997E-2</v>
          </cell>
          <cell r="N181">
            <v>7.4999999999999997E-3</v>
          </cell>
        </row>
        <row r="182">
          <cell r="C182">
            <v>41944</v>
          </cell>
          <cell r="D182">
            <v>6.4157859226698005E-2</v>
          </cell>
          <cell r="E182">
            <v>4.8535000000000004</v>
          </cell>
          <cell r="F182">
            <v>0.17</v>
          </cell>
          <cell r="G182">
            <v>0.95</v>
          </cell>
          <cell r="H182">
            <v>0.9</v>
          </cell>
          <cell r="I182">
            <v>-3.1000000000000003E-2</v>
          </cell>
          <cell r="J182">
            <v>1.7500000000000002E-2</v>
          </cell>
          <cell r="K182">
            <v>-4.5000000000000005E-3</v>
          </cell>
          <cell r="L182">
            <v>7.4999999999999997E-3</v>
          </cell>
          <cell r="M182">
            <v>-1.95E-2</v>
          </cell>
          <cell r="N182">
            <v>7.5199999999999998E-3</v>
          </cell>
        </row>
        <row r="183">
          <cell r="C183">
            <v>41974</v>
          </cell>
          <cell r="D183">
            <v>6.4185271475932018E-2</v>
          </cell>
          <cell r="E183">
            <v>4.9785000000000004</v>
          </cell>
          <cell r="F183">
            <v>0.17</v>
          </cell>
          <cell r="G183">
            <v>1.35</v>
          </cell>
          <cell r="H183">
            <v>1.1000000000000001</v>
          </cell>
          <cell r="I183">
            <v>-3.85E-2</v>
          </cell>
          <cell r="J183">
            <v>1.7500000000000002E-2</v>
          </cell>
          <cell r="K183">
            <v>-4.5000000000000005E-3</v>
          </cell>
          <cell r="L183">
            <v>7.4999999999999997E-3</v>
          </cell>
          <cell r="M183">
            <v>-1.95E-2</v>
          </cell>
          <cell r="N183">
            <v>7.5199999999999998E-3</v>
          </cell>
        </row>
        <row r="184">
          <cell r="C184">
            <v>42005</v>
          </cell>
          <cell r="D184">
            <v>6.4213597467068007E-2</v>
          </cell>
          <cell r="E184">
            <v>5.1025</v>
          </cell>
          <cell r="F184">
            <v>0.17</v>
          </cell>
          <cell r="G184">
            <v>1.35</v>
          </cell>
          <cell r="H184">
            <v>1.1000000000000001</v>
          </cell>
          <cell r="I184">
            <v>-2.8500000000000001E-2</v>
          </cell>
          <cell r="J184">
            <v>1.7500000000000002E-2</v>
          </cell>
          <cell r="K184">
            <v>-4.5000000000000005E-3</v>
          </cell>
          <cell r="L184">
            <v>7.4999999999999997E-3</v>
          </cell>
          <cell r="M184">
            <v>-1.95E-2</v>
          </cell>
          <cell r="N184">
            <v>7.5199999999999998E-3</v>
          </cell>
        </row>
        <row r="185">
          <cell r="C185">
            <v>42036</v>
          </cell>
          <cell r="D185">
            <v>6.4241923458470004E-2</v>
          </cell>
          <cell r="E185">
            <v>4.9885000000000002</v>
          </cell>
          <cell r="F185">
            <v>0.17</v>
          </cell>
          <cell r="G185">
            <v>1.35</v>
          </cell>
          <cell r="H185">
            <v>1.1000000000000001</v>
          </cell>
          <cell r="I185">
            <v>-2.35E-2</v>
          </cell>
          <cell r="J185">
            <v>1.7500000000000002E-2</v>
          </cell>
          <cell r="K185">
            <v>-4.5000000000000005E-3</v>
          </cell>
          <cell r="L185">
            <v>7.4999999999999997E-3</v>
          </cell>
          <cell r="M185">
            <v>-1.95E-2</v>
          </cell>
          <cell r="N185">
            <v>7.5199999999999998E-3</v>
          </cell>
        </row>
        <row r="186">
          <cell r="C186">
            <v>42064</v>
          </cell>
          <cell r="D186">
            <v>6.4267508225127015E-2</v>
          </cell>
          <cell r="E186">
            <v>4.8685</v>
          </cell>
          <cell r="F186">
            <v>0.17</v>
          </cell>
          <cell r="G186">
            <v>0.95</v>
          </cell>
          <cell r="H186">
            <v>0.85</v>
          </cell>
          <cell r="I186">
            <v>-2.35E-2</v>
          </cell>
          <cell r="J186">
            <v>1.7500000000000002E-2</v>
          </cell>
          <cell r="K186">
            <v>1.4000000000000002E-2</v>
          </cell>
          <cell r="L186">
            <v>7.4999999999999997E-3</v>
          </cell>
          <cell r="M186">
            <v>9.9999999999999395E-4</v>
          </cell>
          <cell r="N186">
            <v>7.5199999999999998E-3</v>
          </cell>
        </row>
        <row r="187">
          <cell r="C187">
            <v>42095</v>
          </cell>
          <cell r="D187">
            <v>6.4295834217036996E-2</v>
          </cell>
          <cell r="E187">
            <v>4.7535000000000007</v>
          </cell>
          <cell r="F187">
            <v>0.17</v>
          </cell>
          <cell r="G187">
            <v>0.5</v>
          </cell>
          <cell r="H187">
            <v>0.55000000000000004</v>
          </cell>
          <cell r="I187">
            <v>-2.8500000000000001E-2</v>
          </cell>
          <cell r="J187">
            <v>1.4999999999999999E-2</v>
          </cell>
          <cell r="K187">
            <v>1.4000000000000002E-2</v>
          </cell>
          <cell r="L187">
            <v>0.01</v>
          </cell>
          <cell r="M187">
            <v>9.9999999999999395E-4</v>
          </cell>
          <cell r="N187">
            <v>7.4999999999999997E-3</v>
          </cell>
        </row>
        <row r="188">
          <cell r="C188">
            <v>42125</v>
          </cell>
          <cell r="D188">
            <v>6.4323246467525005E-2</v>
          </cell>
          <cell r="E188">
            <v>4.7095000000000002</v>
          </cell>
          <cell r="F188">
            <v>0.17</v>
          </cell>
          <cell r="G188">
            <v>0.45</v>
          </cell>
          <cell r="H188">
            <v>0.5</v>
          </cell>
          <cell r="I188">
            <v>-2.8750000000000001E-2</v>
          </cell>
          <cell r="J188">
            <v>1.4999999999999999E-2</v>
          </cell>
          <cell r="K188">
            <v>1.375E-2</v>
          </cell>
          <cell r="L188">
            <v>0.01</v>
          </cell>
          <cell r="M188">
            <v>-1.2499990000000001E-3</v>
          </cell>
          <cell r="N188">
            <v>7.4999999999999997E-3</v>
          </cell>
        </row>
        <row r="189">
          <cell r="C189">
            <v>42156</v>
          </cell>
          <cell r="D189">
            <v>6.4351572459956027E-2</v>
          </cell>
          <cell r="E189">
            <v>4.7244999999999999</v>
          </cell>
          <cell r="F189">
            <v>0.17</v>
          </cell>
          <cell r="G189">
            <v>0.5</v>
          </cell>
          <cell r="H189">
            <v>0.6</v>
          </cell>
          <cell r="I189">
            <v>-2.8750000000000001E-2</v>
          </cell>
          <cell r="J189">
            <v>1.4999999999999999E-2</v>
          </cell>
          <cell r="K189">
            <v>1.375E-2</v>
          </cell>
          <cell r="L189">
            <v>0.01</v>
          </cell>
          <cell r="M189">
            <v>-1.2499990000000001E-3</v>
          </cell>
          <cell r="N189">
            <v>7.4999999999999997E-3</v>
          </cell>
        </row>
        <row r="190">
          <cell r="C190">
            <v>42186</v>
          </cell>
          <cell r="D190">
            <v>6.437898471095102E-2</v>
          </cell>
          <cell r="E190">
            <v>4.7394999999999996</v>
          </cell>
          <cell r="F190">
            <v>0.17</v>
          </cell>
          <cell r="G190">
            <v>0.5</v>
          </cell>
          <cell r="H190">
            <v>0.6</v>
          </cell>
          <cell r="I190">
            <v>-2.8750000000000001E-2</v>
          </cell>
          <cell r="J190">
            <v>1.4999999999999999E-2</v>
          </cell>
          <cell r="K190">
            <v>1.375E-2</v>
          </cell>
          <cell r="L190">
            <v>0.01</v>
          </cell>
          <cell r="M190">
            <v>-1.2499990000000001E-3</v>
          </cell>
          <cell r="N190">
            <v>7.4999999999999997E-3</v>
          </cell>
        </row>
        <row r="191">
          <cell r="C191">
            <v>42217</v>
          </cell>
          <cell r="D191">
            <v>6.4407310703906998E-2</v>
          </cell>
          <cell r="E191">
            <v>4.7545000000000002</v>
          </cell>
          <cell r="F191">
            <v>0.17</v>
          </cell>
          <cell r="G191">
            <v>0.45</v>
          </cell>
          <cell r="H191">
            <v>0.7</v>
          </cell>
          <cell r="I191">
            <v>-2.8750000000000001E-2</v>
          </cell>
          <cell r="J191">
            <v>1.4999999999999999E-2</v>
          </cell>
          <cell r="K191">
            <v>1.375E-2</v>
          </cell>
          <cell r="L191">
            <v>0.01</v>
          </cell>
          <cell r="M191">
            <v>-1.2499990000000001E-3</v>
          </cell>
          <cell r="N191">
            <v>7.4999999999999997E-3</v>
          </cell>
        </row>
        <row r="192">
          <cell r="C192">
            <v>42248</v>
          </cell>
          <cell r="D192">
            <v>6.4435636697129026E-2</v>
          </cell>
          <cell r="E192">
            <v>4.7694999999999999</v>
          </cell>
          <cell r="F192">
            <v>0.17</v>
          </cell>
          <cell r="G192">
            <v>0.5</v>
          </cell>
          <cell r="H192">
            <v>0.65</v>
          </cell>
          <cell r="I192">
            <v>-2.8750000000000001E-2</v>
          </cell>
          <cell r="J192">
            <v>1.4999999999999999E-2</v>
          </cell>
          <cell r="K192">
            <v>1.375E-2</v>
          </cell>
          <cell r="L192">
            <v>0.01</v>
          </cell>
          <cell r="M192">
            <v>-1.2499990000000001E-3</v>
          </cell>
          <cell r="N192">
            <v>7.4999999999999997E-3</v>
          </cell>
        </row>
        <row r="193">
          <cell r="C193">
            <v>42278</v>
          </cell>
          <cell r="D193">
            <v>6.4463048948888005E-2</v>
          </cell>
          <cell r="E193">
            <v>4.8235000000000001</v>
          </cell>
          <cell r="F193">
            <v>0.17</v>
          </cell>
          <cell r="G193">
            <v>0.5</v>
          </cell>
          <cell r="H193">
            <v>0.7</v>
          </cell>
          <cell r="I193">
            <v>-2.8750000000000001E-2</v>
          </cell>
          <cell r="J193">
            <v>1.4999999999999999E-2</v>
          </cell>
          <cell r="K193">
            <v>-4.5000000000000005E-3</v>
          </cell>
          <cell r="L193">
            <v>0.01</v>
          </cell>
          <cell r="M193">
            <v>-1.95E-2</v>
          </cell>
          <cell r="N193">
            <v>7.4999999999999997E-3</v>
          </cell>
        </row>
        <row r="194">
          <cell r="C194">
            <v>42309</v>
          </cell>
          <cell r="D194">
            <v>6.4491374942632018E-2</v>
          </cell>
          <cell r="E194">
            <v>4.9584999999999999</v>
          </cell>
          <cell r="F194">
            <v>0.17</v>
          </cell>
          <cell r="G194">
            <v>0.95</v>
          </cell>
          <cell r="H194">
            <v>0.9</v>
          </cell>
          <cell r="I194">
            <v>-2.9500000000000002E-2</v>
          </cell>
          <cell r="J194">
            <v>1.7500000000000002E-2</v>
          </cell>
          <cell r="K194">
            <v>-3.5000000000000005E-3</v>
          </cell>
          <cell r="L194">
            <v>7.4999999999999997E-3</v>
          </cell>
          <cell r="M194">
            <v>-1.8500000000000003E-2</v>
          </cell>
          <cell r="N194">
            <v>7.5199999999999998E-3</v>
          </cell>
        </row>
        <row r="195">
          <cell r="C195">
            <v>42339</v>
          </cell>
          <cell r="D195">
            <v>6.4518787194898022E-2</v>
          </cell>
          <cell r="E195">
            <v>5.0834999999999999</v>
          </cell>
          <cell r="F195">
            <v>0.17</v>
          </cell>
          <cell r="G195">
            <v>1.35</v>
          </cell>
          <cell r="H195">
            <v>1.1000000000000001</v>
          </cell>
          <cell r="I195">
            <v>-3.7000000000000005E-2</v>
          </cell>
          <cell r="J195">
            <v>1.7500000000000002E-2</v>
          </cell>
          <cell r="K195">
            <v>-3.5000000000000005E-3</v>
          </cell>
          <cell r="L195">
            <v>7.4999999999999997E-3</v>
          </cell>
          <cell r="M195">
            <v>-1.8500000000000003E-2</v>
          </cell>
          <cell r="N195">
            <v>7.5199999999999998E-3</v>
          </cell>
        </row>
        <row r="196">
          <cell r="C196">
            <v>42370</v>
          </cell>
          <cell r="D196">
            <v>6.4547113189167005E-2</v>
          </cell>
          <cell r="E196">
            <v>5.2125000000000004</v>
          </cell>
          <cell r="F196">
            <v>0.17</v>
          </cell>
          <cell r="G196">
            <v>1.35</v>
          </cell>
          <cell r="H196">
            <v>1.1000000000000001</v>
          </cell>
          <cell r="I196">
            <v>-2.7000000000000003E-2</v>
          </cell>
          <cell r="J196">
            <v>1.7500000000000002E-2</v>
          </cell>
          <cell r="K196">
            <v>-3.5000000000000005E-3</v>
          </cell>
          <cell r="L196">
            <v>7.4999999999999997E-3</v>
          </cell>
          <cell r="M196">
            <v>-1.8500000000000003E-2</v>
          </cell>
          <cell r="N196">
            <v>7.5199999999999998E-3</v>
          </cell>
        </row>
        <row r="197">
          <cell r="C197">
            <v>42401</v>
          </cell>
          <cell r="D197">
            <v>6.4575439183701011E-2</v>
          </cell>
          <cell r="E197">
            <v>5.0985000000000005</v>
          </cell>
          <cell r="F197">
            <v>0.17</v>
          </cell>
          <cell r="G197">
            <v>1.35</v>
          </cell>
          <cell r="H197">
            <v>1.1000000000000001</v>
          </cell>
          <cell r="I197">
            <v>-2.2000000000000002E-2</v>
          </cell>
          <cell r="J197">
            <v>1.7500000000000002E-2</v>
          </cell>
          <cell r="K197">
            <v>-3.5000000000000005E-3</v>
          </cell>
          <cell r="L197">
            <v>7.4999999999999997E-3</v>
          </cell>
          <cell r="M197">
            <v>-1.8500000000000003E-2</v>
          </cell>
          <cell r="N197">
            <v>7.5199999999999998E-3</v>
          </cell>
        </row>
        <row r="198">
          <cell r="C198">
            <v>42430</v>
          </cell>
          <cell r="D198">
            <v>6.4601937694959005E-2</v>
          </cell>
          <cell r="E198">
            <v>4.9785000000000004</v>
          </cell>
          <cell r="F198">
            <v>0.17</v>
          </cell>
          <cell r="G198">
            <v>0.95</v>
          </cell>
          <cell r="H198">
            <v>0.85</v>
          </cell>
          <cell r="I198">
            <v>-2.2000000000000002E-2</v>
          </cell>
          <cell r="J198">
            <v>1.7500000000000002E-2</v>
          </cell>
          <cell r="K198">
            <v>1.4999999999999999E-2</v>
          </cell>
          <cell r="L198">
            <v>7.4999999999999997E-3</v>
          </cell>
          <cell r="M198">
            <v>0</v>
          </cell>
          <cell r="N198">
            <v>7.5199999999999998E-3</v>
          </cell>
        </row>
        <row r="199">
          <cell r="C199">
            <v>42461</v>
          </cell>
          <cell r="D199">
            <v>6.4630263690008002E-2</v>
          </cell>
          <cell r="E199">
            <v>4.8635000000000002</v>
          </cell>
          <cell r="F199">
            <v>0.17</v>
          </cell>
          <cell r="G199">
            <v>0.5</v>
          </cell>
          <cell r="H199">
            <v>0.55000000000000004</v>
          </cell>
          <cell r="I199">
            <v>-2.7000000000000003E-2</v>
          </cell>
          <cell r="J199">
            <v>1.4999999999999999E-2</v>
          </cell>
          <cell r="K199">
            <v>1.4999999999999999E-2</v>
          </cell>
          <cell r="L199">
            <v>0.01</v>
          </cell>
          <cell r="M199">
            <v>0</v>
          </cell>
          <cell r="N199">
            <v>7.4999999999999997E-3</v>
          </cell>
        </row>
        <row r="200">
          <cell r="C200">
            <v>42491</v>
          </cell>
          <cell r="D200">
            <v>6.4657675943535012E-2</v>
          </cell>
          <cell r="E200">
            <v>4.8194999999999997</v>
          </cell>
          <cell r="F200">
            <v>0.17</v>
          </cell>
          <cell r="G200">
            <v>0.45</v>
          </cell>
          <cell r="H200">
            <v>0.5</v>
          </cell>
          <cell r="I200">
            <v>-2.725E-2</v>
          </cell>
          <cell r="J200">
            <v>1.4999999999999999E-2</v>
          </cell>
          <cell r="K200">
            <v>1.4750000000000001E-2</v>
          </cell>
          <cell r="L200">
            <v>0.01</v>
          </cell>
          <cell r="M200">
            <v>2.4999999999999307E-4</v>
          </cell>
          <cell r="N200">
            <v>7.4999999999999997E-3</v>
          </cell>
        </row>
        <row r="201">
          <cell r="C201">
            <v>42522</v>
          </cell>
          <cell r="D201">
            <v>6.468600193910902E-2</v>
          </cell>
          <cell r="E201">
            <v>4.8345000000000002</v>
          </cell>
          <cell r="F201">
            <v>0.17</v>
          </cell>
          <cell r="G201">
            <v>0.5</v>
          </cell>
          <cell r="H201">
            <v>0.6</v>
          </cell>
          <cell r="I201">
            <v>-2.725E-2</v>
          </cell>
          <cell r="J201">
            <v>1.4999999999999999E-2</v>
          </cell>
          <cell r="K201">
            <v>1.4750000000000001E-2</v>
          </cell>
          <cell r="L201">
            <v>0.01</v>
          </cell>
          <cell r="M201">
            <v>2.4999999999999307E-4</v>
          </cell>
          <cell r="N201">
            <v>7.4999999999999997E-3</v>
          </cell>
        </row>
        <row r="202">
          <cell r="C202">
            <v>42552</v>
          </cell>
          <cell r="D202">
            <v>6.4713414193142013E-2</v>
          </cell>
          <cell r="E202">
            <v>4.8494999999999999</v>
          </cell>
          <cell r="F202">
            <v>0.17</v>
          </cell>
          <cell r="G202">
            <v>0.5</v>
          </cell>
          <cell r="H202">
            <v>0.6</v>
          </cell>
          <cell r="I202">
            <v>-2.725E-2</v>
          </cell>
          <cell r="J202">
            <v>1.4999999999999999E-2</v>
          </cell>
          <cell r="K202">
            <v>1.4750000000000001E-2</v>
          </cell>
          <cell r="L202">
            <v>0.01</v>
          </cell>
          <cell r="M202">
            <v>2.4999999999999307E-4</v>
          </cell>
          <cell r="N202">
            <v>7.4999999999999997E-3</v>
          </cell>
        </row>
        <row r="203">
          <cell r="C203">
            <v>42583</v>
          </cell>
          <cell r="D203">
            <v>6.4741740189239019E-2</v>
          </cell>
          <cell r="E203">
            <v>4.8644999999999996</v>
          </cell>
          <cell r="F203">
            <v>0.17</v>
          </cell>
          <cell r="G203">
            <v>0.45</v>
          </cell>
          <cell r="H203">
            <v>0.7</v>
          </cell>
          <cell r="I203">
            <v>-2.725E-2</v>
          </cell>
          <cell r="J203">
            <v>1.4999999999999999E-2</v>
          </cell>
          <cell r="K203">
            <v>1.4750000000000001E-2</v>
          </cell>
          <cell r="L203">
            <v>0.01</v>
          </cell>
          <cell r="M203">
            <v>2.4999999999999307E-4</v>
          </cell>
          <cell r="N203">
            <v>7.4999999999999997E-3</v>
          </cell>
        </row>
        <row r="204">
          <cell r="C204">
            <v>42614</v>
          </cell>
          <cell r="D204">
            <v>6.4770066185602021E-2</v>
          </cell>
          <cell r="E204">
            <v>4.8795000000000002</v>
          </cell>
          <cell r="F204">
            <v>0.17</v>
          </cell>
          <cell r="G204">
            <v>0.5</v>
          </cell>
          <cell r="H204">
            <v>0.65</v>
          </cell>
          <cell r="I204">
            <v>-2.725E-2</v>
          </cell>
          <cell r="J204">
            <v>1.4999999999999999E-2</v>
          </cell>
          <cell r="K204">
            <v>1.4750000000000001E-2</v>
          </cell>
          <cell r="L204">
            <v>0.01</v>
          </cell>
          <cell r="M204">
            <v>2.4999999999999307E-4</v>
          </cell>
          <cell r="N204">
            <v>7.4999999999999997E-3</v>
          </cell>
        </row>
        <row r="205">
          <cell r="C205">
            <v>42644</v>
          </cell>
          <cell r="D205">
            <v>6.4797478440399014E-2</v>
          </cell>
          <cell r="E205">
            <v>4.9335000000000004</v>
          </cell>
          <cell r="F205">
            <v>0.17</v>
          </cell>
          <cell r="G205">
            <v>0.5</v>
          </cell>
          <cell r="H205">
            <v>0.7</v>
          </cell>
          <cell r="I205">
            <v>-2.725E-2</v>
          </cell>
          <cell r="J205">
            <v>1.4999999999999999E-2</v>
          </cell>
          <cell r="K205">
            <v>-3.5000000000000005E-3</v>
          </cell>
          <cell r="L205">
            <v>0.01</v>
          </cell>
          <cell r="M205">
            <v>-1.8500000000000003E-2</v>
          </cell>
          <cell r="N205">
            <v>7.4999999999999997E-3</v>
          </cell>
        </row>
        <row r="206">
          <cell r="C206">
            <v>42675</v>
          </cell>
          <cell r="D206">
            <v>6.4825804437285015E-2</v>
          </cell>
          <cell r="E206">
            <v>5.0685000000000002</v>
          </cell>
          <cell r="F206">
            <v>0.17</v>
          </cell>
          <cell r="G206">
            <v>0.95</v>
          </cell>
          <cell r="H206">
            <v>0.9</v>
          </cell>
          <cell r="I206">
            <v>-2.8000000000000004E-2</v>
          </cell>
          <cell r="J206">
            <v>1.7500000000000002E-2</v>
          </cell>
          <cell r="K206">
            <v>-2.5000000000000001E-3</v>
          </cell>
          <cell r="L206">
            <v>7.4999999999999997E-3</v>
          </cell>
          <cell r="M206">
            <v>-1.7500000000000002E-2</v>
          </cell>
          <cell r="N206">
            <v>7.5199999999999998E-3</v>
          </cell>
        </row>
        <row r="207">
          <cell r="C207">
            <v>42705</v>
          </cell>
          <cell r="D207">
            <v>6.4853216692589019E-2</v>
          </cell>
          <cell r="E207">
            <v>5.1935000000000002</v>
          </cell>
          <cell r="F207">
            <v>0.17</v>
          </cell>
          <cell r="G207">
            <v>1.35</v>
          </cell>
          <cell r="H207">
            <v>1.1000000000000001</v>
          </cell>
          <cell r="I207">
            <v>-3.5500000000000004E-2</v>
          </cell>
          <cell r="J207">
            <v>1.7500000000000002E-2</v>
          </cell>
          <cell r="K207">
            <v>-2.5000000000000001E-3</v>
          </cell>
          <cell r="L207">
            <v>7.4999999999999997E-3</v>
          </cell>
          <cell r="M207">
            <v>-1.7500000000000002E-2</v>
          </cell>
          <cell r="N207">
            <v>7.5199999999999998E-3</v>
          </cell>
        </row>
        <row r="208">
          <cell r="C208">
            <v>42736</v>
          </cell>
          <cell r="D208">
            <v>6.4881542690000002E-2</v>
          </cell>
          <cell r="E208">
            <v>5.3274999999999997</v>
          </cell>
          <cell r="F208">
            <v>0.17</v>
          </cell>
          <cell r="G208">
            <v>1.35</v>
          </cell>
          <cell r="H208">
            <v>1.1000000000000001</v>
          </cell>
          <cell r="I208">
            <v>-2.5500000000000002E-2</v>
          </cell>
          <cell r="J208">
            <v>1.7500000000000002E-2</v>
          </cell>
          <cell r="K208">
            <v>-2.5000000000000001E-3</v>
          </cell>
          <cell r="L208">
            <v>7.4999999999999997E-3</v>
          </cell>
          <cell r="M208">
            <v>-1.7500000000000002E-2</v>
          </cell>
          <cell r="N208">
            <v>7.5199999999999998E-3</v>
          </cell>
        </row>
        <row r="209">
          <cell r="C209">
            <v>42767</v>
          </cell>
          <cell r="D209">
            <v>6.4909868687672997E-2</v>
          </cell>
          <cell r="E209">
            <v>5.2135000000000007</v>
          </cell>
          <cell r="F209">
            <v>0.17</v>
          </cell>
          <cell r="G209">
            <v>1.35</v>
          </cell>
          <cell r="H209">
            <v>1.1000000000000001</v>
          </cell>
          <cell r="I209">
            <v>-2.0499999999999997E-2</v>
          </cell>
          <cell r="J209">
            <v>1.7500000000000002E-2</v>
          </cell>
          <cell r="K209">
            <v>-2.5000000000000001E-3</v>
          </cell>
          <cell r="L209">
            <v>7.4999999999999997E-3</v>
          </cell>
          <cell r="M209">
            <v>-1.7500000000000002E-2</v>
          </cell>
          <cell r="N209">
            <v>7.5199999999999998E-3</v>
          </cell>
        </row>
        <row r="210">
          <cell r="C210">
            <v>42795</v>
          </cell>
          <cell r="D210">
            <v>6.4935453460000014E-2</v>
          </cell>
          <cell r="E210">
            <v>5.0935000000000006</v>
          </cell>
          <cell r="F210">
            <v>0.17</v>
          </cell>
          <cell r="G210">
            <v>0.95</v>
          </cell>
          <cell r="H210">
            <v>0.85</v>
          </cell>
          <cell r="I210">
            <v>-2.0499999999999997E-2</v>
          </cell>
          <cell r="J210">
            <v>1.7500000000000002E-2</v>
          </cell>
          <cell r="K210">
            <v>1.6E-2</v>
          </cell>
          <cell r="L210">
            <v>7.4999999999999997E-3</v>
          </cell>
          <cell r="M210">
            <v>1E-3</v>
          </cell>
          <cell r="N210">
            <v>7.5199999999999998E-3</v>
          </cell>
        </row>
        <row r="211">
          <cell r="C211">
            <v>42826</v>
          </cell>
          <cell r="D211">
            <v>6.4963779458177009E-2</v>
          </cell>
          <cell r="E211">
            <v>4.9785000000000004</v>
          </cell>
          <cell r="F211">
            <v>0.17</v>
          </cell>
          <cell r="G211">
            <v>0.5</v>
          </cell>
          <cell r="H211">
            <v>0.55000000000000004</v>
          </cell>
          <cell r="I211">
            <v>-2.5500000000000002E-2</v>
          </cell>
          <cell r="J211">
            <v>1.4999999999999999E-2</v>
          </cell>
          <cell r="K211">
            <v>1.6E-2</v>
          </cell>
          <cell r="L211">
            <v>0.01</v>
          </cell>
          <cell r="M211">
            <v>1E-3</v>
          </cell>
          <cell r="N211">
            <v>7.4999999999999997E-3</v>
          </cell>
        </row>
        <row r="212">
          <cell r="C212">
            <v>42856</v>
          </cell>
          <cell r="D212">
            <v>6.4991191714735011E-2</v>
          </cell>
          <cell r="E212">
            <v>4.9344999999999999</v>
          </cell>
          <cell r="F212">
            <v>0.17</v>
          </cell>
          <cell r="G212">
            <v>0.45</v>
          </cell>
          <cell r="H212">
            <v>0.5</v>
          </cell>
          <cell r="I212">
            <v>-2.5750000000000002E-2</v>
          </cell>
          <cell r="J212">
            <v>1.4999999999999999E-2</v>
          </cell>
          <cell r="K212">
            <v>1.575E-2</v>
          </cell>
          <cell r="L212">
            <v>0.01</v>
          </cell>
          <cell r="M212">
            <v>7.5000000000000815E-4</v>
          </cell>
          <cell r="N212">
            <v>7.4999999999999997E-3</v>
          </cell>
        </row>
        <row r="213">
          <cell r="C213">
            <v>42887</v>
          </cell>
          <cell r="D213">
            <v>6.5019517713440014E-2</v>
          </cell>
          <cell r="E213">
            <v>4.9494999999999996</v>
          </cell>
          <cell r="F213">
            <v>0.17</v>
          </cell>
          <cell r="G213">
            <v>0.5</v>
          </cell>
          <cell r="H213">
            <v>0.6</v>
          </cell>
          <cell r="I213">
            <v>-2.5750000000000002E-2</v>
          </cell>
          <cell r="J213">
            <v>1.4999999999999999E-2</v>
          </cell>
          <cell r="K213">
            <v>1.575E-2</v>
          </cell>
          <cell r="L213">
            <v>0.01</v>
          </cell>
          <cell r="M213">
            <v>7.5000000000000815E-4</v>
          </cell>
          <cell r="N213">
            <v>7.4999999999999997E-3</v>
          </cell>
        </row>
        <row r="214">
          <cell r="C214">
            <v>42917</v>
          </cell>
          <cell r="D214">
            <v>6.5046929970504014E-2</v>
          </cell>
          <cell r="E214">
            <v>4.9645000000000001</v>
          </cell>
          <cell r="F214">
            <v>0.17</v>
          </cell>
          <cell r="G214">
            <v>0.5</v>
          </cell>
          <cell r="H214">
            <v>0.6</v>
          </cell>
          <cell r="I214">
            <v>-2.5750000000000002E-2</v>
          </cell>
          <cell r="J214">
            <v>1.4999999999999999E-2</v>
          </cell>
          <cell r="K214">
            <v>1.575E-2</v>
          </cell>
          <cell r="L214">
            <v>0.01</v>
          </cell>
          <cell r="M214">
            <v>7.5000000000000815E-4</v>
          </cell>
          <cell r="N214">
            <v>7.4999999999999997E-3</v>
          </cell>
        </row>
        <row r="215">
          <cell r="C215">
            <v>42948</v>
          </cell>
          <cell r="D215">
            <v>6.5075255969732015E-2</v>
          </cell>
          <cell r="E215">
            <v>4.9794999999999998</v>
          </cell>
          <cell r="F215">
            <v>0.17</v>
          </cell>
          <cell r="G215">
            <v>0.45</v>
          </cell>
          <cell r="H215">
            <v>0.7</v>
          </cell>
          <cell r="I215">
            <v>-2.5750000000000002E-2</v>
          </cell>
          <cell r="J215">
            <v>1.4999999999999999E-2</v>
          </cell>
          <cell r="K215">
            <v>1.575E-2</v>
          </cell>
          <cell r="L215">
            <v>0.01</v>
          </cell>
          <cell r="M215">
            <v>7.5000000000000815E-4</v>
          </cell>
          <cell r="N215">
            <v>7.4999999999999997E-3</v>
          </cell>
        </row>
        <row r="216">
          <cell r="C216">
            <v>42979</v>
          </cell>
          <cell r="D216">
            <v>6.5103581969225999E-2</v>
          </cell>
          <cell r="E216">
            <v>4.9945000000000004</v>
          </cell>
          <cell r="F216">
            <v>0.17</v>
          </cell>
          <cell r="G216">
            <v>0.5</v>
          </cell>
          <cell r="H216">
            <v>0.65</v>
          </cell>
          <cell r="I216">
            <v>-2.5750000000000002E-2</v>
          </cell>
          <cell r="J216">
            <v>1.4999999999999999E-2</v>
          </cell>
          <cell r="K216">
            <v>1.575E-2</v>
          </cell>
          <cell r="L216">
            <v>0.01</v>
          </cell>
          <cell r="M216">
            <v>7.5000000000000815E-4</v>
          </cell>
          <cell r="N216">
            <v>7.4999999999999997E-3</v>
          </cell>
        </row>
        <row r="217">
          <cell r="C217">
            <v>43009</v>
          </cell>
          <cell r="D217">
            <v>6.5130994227054012E-2</v>
          </cell>
          <cell r="E217">
            <v>5.0485000000000007</v>
          </cell>
          <cell r="F217">
            <v>0.17</v>
          </cell>
          <cell r="G217">
            <v>0.5</v>
          </cell>
          <cell r="H217">
            <v>0.7</v>
          </cell>
          <cell r="I217">
            <v>-2.5750000000000002E-2</v>
          </cell>
          <cell r="J217">
            <v>1.4999999999999999E-2</v>
          </cell>
          <cell r="K217">
            <v>-2.5000000000000001E-3</v>
          </cell>
          <cell r="L217">
            <v>0.01</v>
          </cell>
          <cell r="M217">
            <v>-1.7500000000000002E-2</v>
          </cell>
          <cell r="N217">
            <v>7.4999999999999997E-3</v>
          </cell>
        </row>
        <row r="218">
          <cell r="C218">
            <v>43040</v>
          </cell>
          <cell r="D218">
            <v>6.5159320227071021E-2</v>
          </cell>
          <cell r="E218">
            <v>5.1835000000000004</v>
          </cell>
          <cell r="F218">
            <v>0.17</v>
          </cell>
          <cell r="G218">
            <v>0.95</v>
          </cell>
          <cell r="H218">
            <v>0.9</v>
          </cell>
          <cell r="I218">
            <v>-2.6499999999999999E-2</v>
          </cell>
          <cell r="J218">
            <v>1.7500000000000002E-2</v>
          </cell>
          <cell r="K218">
            <v>-1.5E-3</v>
          </cell>
          <cell r="L218">
            <v>7.4999999999999997E-3</v>
          </cell>
          <cell r="M218">
            <v>-1.6500000000000001E-2</v>
          </cell>
          <cell r="N218">
            <v>7.5199999999999998E-3</v>
          </cell>
        </row>
        <row r="219">
          <cell r="C219">
            <v>43070</v>
          </cell>
          <cell r="D219">
            <v>6.5186732485405005E-2</v>
          </cell>
          <cell r="E219">
            <v>5.3085000000000004</v>
          </cell>
          <cell r="F219">
            <v>0.17</v>
          </cell>
          <cell r="G219">
            <v>1.35</v>
          </cell>
          <cell r="H219">
            <v>1.1000000000000001</v>
          </cell>
          <cell r="I219">
            <v>-3.4000000000000002E-2</v>
          </cell>
          <cell r="J219">
            <v>1.7500000000000002E-2</v>
          </cell>
          <cell r="K219">
            <v>-1.5E-3</v>
          </cell>
          <cell r="L219">
            <v>7.4999999999999997E-3</v>
          </cell>
          <cell r="M219">
            <v>-1.6500000000000001E-2</v>
          </cell>
          <cell r="N219">
            <v>7.5199999999999998E-3</v>
          </cell>
        </row>
        <row r="220">
          <cell r="C220">
            <v>43101</v>
          </cell>
          <cell r="D220">
            <v>6.5215058485946026E-2</v>
          </cell>
          <cell r="E220">
            <v>5.4474999999999998</v>
          </cell>
          <cell r="F220">
            <v>0.17</v>
          </cell>
          <cell r="G220">
            <v>1.35</v>
          </cell>
          <cell r="H220">
            <v>1.1000000000000001</v>
          </cell>
          <cell r="I220">
            <v>-2.4E-2</v>
          </cell>
          <cell r="J220">
            <v>1.7500000000000002E-2</v>
          </cell>
          <cell r="K220">
            <v>-1.5E-3</v>
          </cell>
          <cell r="L220">
            <v>7.4999999999999997E-3</v>
          </cell>
          <cell r="M220">
            <v>-1.6500000000000001E-2</v>
          </cell>
          <cell r="N220">
            <v>7.5199999999999998E-3</v>
          </cell>
        </row>
        <row r="221">
          <cell r="C221">
            <v>43132</v>
          </cell>
          <cell r="D221">
            <v>6.5243384486752015E-2</v>
          </cell>
          <cell r="E221">
            <v>5.3334999999999999</v>
          </cell>
          <cell r="F221">
            <v>0.17</v>
          </cell>
          <cell r="G221">
            <v>1.35</v>
          </cell>
          <cell r="H221">
            <v>1.1000000000000001</v>
          </cell>
          <cell r="I221">
            <v>-1.9000000000000003E-2</v>
          </cell>
          <cell r="J221">
            <v>1.7500000000000002E-2</v>
          </cell>
          <cell r="K221">
            <v>-1.5E-3</v>
          </cell>
          <cell r="L221">
            <v>7.4999999999999997E-3</v>
          </cell>
          <cell r="M221">
            <v>-1.6500000000000001E-2</v>
          </cell>
          <cell r="N221">
            <v>7.5199999999999998E-3</v>
          </cell>
        </row>
        <row r="222">
          <cell r="C222">
            <v>43160</v>
          </cell>
          <cell r="D222">
            <v>6.5268969261903009E-2</v>
          </cell>
          <cell r="E222">
            <v>5.2135000000000007</v>
          </cell>
          <cell r="F222">
            <v>0.17</v>
          </cell>
          <cell r="G222">
            <v>0.95</v>
          </cell>
          <cell r="H222">
            <v>0.85</v>
          </cell>
          <cell r="I222">
            <v>-1.9000000000000003E-2</v>
          </cell>
          <cell r="J222">
            <v>1.7500000000000002E-2</v>
          </cell>
          <cell r="K222">
            <v>1.7000000000000001E-2</v>
          </cell>
          <cell r="L222">
            <v>7.4999999999999997E-3</v>
          </cell>
          <cell r="M222">
            <v>2E-3</v>
          </cell>
          <cell r="N222">
            <v>7.5199999999999998E-3</v>
          </cell>
        </row>
        <row r="223">
          <cell r="C223">
            <v>43191</v>
          </cell>
          <cell r="D223">
            <v>6.5297295263215011E-2</v>
          </cell>
          <cell r="E223">
            <v>5.0985000000000005</v>
          </cell>
          <cell r="F223">
            <v>0.17</v>
          </cell>
          <cell r="G223">
            <v>0.5</v>
          </cell>
          <cell r="H223">
            <v>0.55000000000000004</v>
          </cell>
          <cell r="I223">
            <v>-2.4E-2</v>
          </cell>
          <cell r="J223">
            <v>1.4999999999999999E-2</v>
          </cell>
          <cell r="K223">
            <v>1.7000000000000001E-2</v>
          </cell>
          <cell r="L223">
            <v>0.01</v>
          </cell>
          <cell r="M223">
            <v>2E-3</v>
          </cell>
          <cell r="N223">
            <v>7.4999999999999997E-3</v>
          </cell>
        </row>
        <row r="224">
          <cell r="C224">
            <v>43221</v>
          </cell>
          <cell r="D224">
            <v>6.5324707522803019E-2</v>
          </cell>
          <cell r="E224">
            <v>5.0545</v>
          </cell>
          <cell r="F224">
            <v>0.17</v>
          </cell>
          <cell r="G224">
            <v>0.45</v>
          </cell>
          <cell r="H224">
            <v>0.5</v>
          </cell>
          <cell r="I224">
            <v>-2.4250000000000004E-2</v>
          </cell>
          <cell r="J224">
            <v>1.4999999999999999E-2</v>
          </cell>
          <cell r="K224">
            <v>1.6750000000000001E-2</v>
          </cell>
          <cell r="L224">
            <v>0.01</v>
          </cell>
          <cell r="M224">
            <v>1.7500000000000003E-3</v>
          </cell>
          <cell r="N224">
            <v>7.4999999999999997E-3</v>
          </cell>
        </row>
        <row r="225">
          <cell r="C225">
            <v>43252</v>
          </cell>
          <cell r="D225">
            <v>6.5353033524639018E-2</v>
          </cell>
          <cell r="E225">
            <v>5.0694999999999997</v>
          </cell>
          <cell r="F225">
            <v>0.17</v>
          </cell>
          <cell r="G225">
            <v>0.5</v>
          </cell>
          <cell r="H225">
            <v>0.6</v>
          </cell>
          <cell r="I225">
            <v>-2.4250000000000004E-2</v>
          </cell>
          <cell r="J225">
            <v>1.4999999999999999E-2</v>
          </cell>
          <cell r="K225">
            <v>1.6750000000000001E-2</v>
          </cell>
          <cell r="L225">
            <v>0.01</v>
          </cell>
          <cell r="M225">
            <v>1.7500000000000003E-3</v>
          </cell>
          <cell r="N225">
            <v>7.4999999999999997E-3</v>
          </cell>
        </row>
        <row r="226">
          <cell r="C226">
            <v>43282</v>
          </cell>
          <cell r="D226">
            <v>6.538044578473301E-2</v>
          </cell>
          <cell r="E226">
            <v>5.0845000000000002</v>
          </cell>
          <cell r="F226">
            <v>0.17</v>
          </cell>
          <cell r="G226">
            <v>0.5</v>
          </cell>
          <cell r="H226">
            <v>0.6</v>
          </cell>
          <cell r="I226">
            <v>-2.4250000000000004E-2</v>
          </cell>
          <cell r="J226">
            <v>1.4999999999999999E-2</v>
          </cell>
          <cell r="K226">
            <v>1.6750000000000001E-2</v>
          </cell>
          <cell r="L226">
            <v>0.01</v>
          </cell>
          <cell r="M226">
            <v>1.7500000000000003E-3</v>
          </cell>
          <cell r="N226">
            <v>7.4999999999999997E-3</v>
          </cell>
        </row>
        <row r="227">
          <cell r="C227">
            <v>43313</v>
          </cell>
          <cell r="D227">
            <v>6.540877178709302E-2</v>
          </cell>
          <cell r="E227">
            <v>5.0994999999999999</v>
          </cell>
          <cell r="F227">
            <v>0.17</v>
          </cell>
          <cell r="G227">
            <v>0.45</v>
          </cell>
          <cell r="H227">
            <v>0.7</v>
          </cell>
          <cell r="I227">
            <v>-2.4250000000000004E-2</v>
          </cell>
          <cell r="J227">
            <v>1.4999999999999999E-2</v>
          </cell>
          <cell r="K227">
            <v>1.6750000000000001E-2</v>
          </cell>
          <cell r="L227">
            <v>0.01</v>
          </cell>
          <cell r="M227">
            <v>1.7500000000000003E-3</v>
          </cell>
          <cell r="N227">
            <v>7.4999999999999997E-3</v>
          </cell>
        </row>
        <row r="228">
          <cell r="C228">
            <v>43344</v>
          </cell>
          <cell r="D228">
            <v>6.5437097789717014E-2</v>
          </cell>
          <cell r="E228">
            <v>5.1144999999999996</v>
          </cell>
          <cell r="F228">
            <v>0.17</v>
          </cell>
          <cell r="G228">
            <v>0.5</v>
          </cell>
          <cell r="H228">
            <v>0.65</v>
          </cell>
          <cell r="I228">
            <v>-2.4250000000000004E-2</v>
          </cell>
          <cell r="J228">
            <v>1.4999999999999999E-2</v>
          </cell>
          <cell r="K228">
            <v>1.6750000000000001E-2</v>
          </cell>
          <cell r="L228">
            <v>0.01</v>
          </cell>
          <cell r="M228">
            <v>1.7500000000000003E-3</v>
          </cell>
          <cell r="N228">
            <v>7.4999999999999997E-3</v>
          </cell>
        </row>
        <row r="229">
          <cell r="C229">
            <v>43374</v>
          </cell>
          <cell r="D229">
            <v>6.5464510050575006E-2</v>
          </cell>
          <cell r="E229">
            <v>5.1685000000000008</v>
          </cell>
          <cell r="F229">
            <v>0.17</v>
          </cell>
          <cell r="G229">
            <v>0.5</v>
          </cell>
          <cell r="H229">
            <v>0.7</v>
          </cell>
          <cell r="I229">
            <v>-2.4250000000000004E-2</v>
          </cell>
          <cell r="J229">
            <v>1.4999999999999999E-2</v>
          </cell>
          <cell r="K229">
            <v>-1.5E-3</v>
          </cell>
          <cell r="L229">
            <v>0.01</v>
          </cell>
          <cell r="M229">
            <v>-1.6500000000000001E-2</v>
          </cell>
          <cell r="N229">
            <v>7.4999999999999997E-3</v>
          </cell>
        </row>
        <row r="230">
          <cell r="C230">
            <v>43405</v>
          </cell>
          <cell r="D230">
            <v>6.5492836053723011E-2</v>
          </cell>
          <cell r="E230">
            <v>5.3035000000000005</v>
          </cell>
          <cell r="F230">
            <v>0.17</v>
          </cell>
          <cell r="G230">
            <v>0.95</v>
          </cell>
          <cell r="H230">
            <v>0.9</v>
          </cell>
          <cell r="I230">
            <v>-2.5000000000000001E-2</v>
          </cell>
          <cell r="J230">
            <v>1.7500000000000002E-2</v>
          </cell>
          <cell r="K230">
            <v>4.9999999999999697E-4</v>
          </cell>
          <cell r="L230">
            <v>7.4999999999999997E-3</v>
          </cell>
          <cell r="M230">
            <v>-1.5500000000000002E-2</v>
          </cell>
          <cell r="N230">
            <v>7.5199999999999998E-3</v>
          </cell>
        </row>
        <row r="231">
          <cell r="C231">
            <v>43435</v>
          </cell>
          <cell r="D231">
            <v>6.5520248315088014E-2</v>
          </cell>
          <cell r="E231">
            <v>5.4285000000000005</v>
          </cell>
          <cell r="F231">
            <v>0.17</v>
          </cell>
          <cell r="G231">
            <v>1.35</v>
          </cell>
          <cell r="H231">
            <v>1.1000000000000001</v>
          </cell>
          <cell r="I231">
            <v>-3.2500000000000001E-2</v>
          </cell>
          <cell r="J231">
            <v>1.7500000000000002E-2</v>
          </cell>
          <cell r="K231">
            <v>4.9999999999999697E-4</v>
          </cell>
          <cell r="L231">
            <v>7.4999999999999997E-3</v>
          </cell>
          <cell r="M231">
            <v>-1.5500000000000002E-2</v>
          </cell>
          <cell r="N231">
            <v>7.5199999999999998E-3</v>
          </cell>
        </row>
        <row r="232">
          <cell r="C232">
            <v>43466</v>
          </cell>
          <cell r="D232">
            <v>6.5548574318759004E-2</v>
          </cell>
          <cell r="E232">
            <v>5.5674999999999999</v>
          </cell>
          <cell r="F232">
            <v>0.17</v>
          </cell>
          <cell r="G232">
            <v>1.35</v>
          </cell>
          <cell r="H232">
            <v>1.1000000000000001</v>
          </cell>
          <cell r="I232">
            <v>-2.2499999999999999E-2</v>
          </cell>
          <cell r="J232">
            <v>1.7500000000000002E-2</v>
          </cell>
          <cell r="K232">
            <v>4.9999999999999697E-4</v>
          </cell>
          <cell r="L232">
            <v>7.4999999999999997E-3</v>
          </cell>
          <cell r="M232">
            <v>-1.5500000000000002E-2</v>
          </cell>
          <cell r="N232">
            <v>7.5199999999999998E-3</v>
          </cell>
        </row>
        <row r="233">
          <cell r="C233">
            <v>43497</v>
          </cell>
          <cell r="D233">
            <v>6.5576900322696016E-2</v>
          </cell>
          <cell r="E233">
            <v>5.4535</v>
          </cell>
          <cell r="F233">
            <v>0.17</v>
          </cell>
          <cell r="G233">
            <v>1.35</v>
          </cell>
          <cell r="H233">
            <v>1.1000000000000001</v>
          </cell>
          <cell r="I233">
            <v>-1.7500000000000002E-2</v>
          </cell>
          <cell r="J233">
            <v>1.7500000000000002E-2</v>
          </cell>
          <cell r="K233">
            <v>4.9999999999999697E-4</v>
          </cell>
          <cell r="L233">
            <v>7.4999999999999997E-3</v>
          </cell>
          <cell r="M233">
            <v>-1.5500000000000002E-2</v>
          </cell>
          <cell r="N233">
            <v>7.5199999999999998E-3</v>
          </cell>
        </row>
        <row r="234">
          <cell r="C234">
            <v>43525</v>
          </cell>
          <cell r="D234">
            <v>6.5602485100674027E-2</v>
          </cell>
          <cell r="E234">
            <v>5.3334999999999999</v>
          </cell>
          <cell r="F234">
            <v>0.17</v>
          </cell>
          <cell r="G234">
            <v>0.95</v>
          </cell>
          <cell r="H234">
            <v>0.85</v>
          </cell>
          <cell r="I234">
            <v>-1.7500000000000002E-2</v>
          </cell>
          <cell r="J234">
            <v>1.7500000000000002E-2</v>
          </cell>
          <cell r="K234">
            <v>1.8000000000000002E-2</v>
          </cell>
          <cell r="L234">
            <v>7.4999999999999997E-3</v>
          </cell>
          <cell r="M234">
            <v>3.0000000000000001E-3</v>
          </cell>
          <cell r="N234">
            <v>7.5199999999999998E-3</v>
          </cell>
        </row>
        <row r="235">
          <cell r="C235">
            <v>43556</v>
          </cell>
          <cell r="D235">
            <v>6.563081110511701E-2</v>
          </cell>
          <cell r="E235">
            <v>5.2185000000000006</v>
          </cell>
          <cell r="F235">
            <v>0.17</v>
          </cell>
          <cell r="G235">
            <v>0.5</v>
          </cell>
          <cell r="H235">
            <v>0.55000000000000004</v>
          </cell>
          <cell r="I235">
            <v>-2.2499999999999999E-2</v>
          </cell>
          <cell r="J235">
            <v>1.4999999999999999E-2</v>
          </cell>
          <cell r="K235">
            <v>1.8000000000000002E-2</v>
          </cell>
          <cell r="L235">
            <v>0.01</v>
          </cell>
          <cell r="M235">
            <v>3.0000000000000001E-3</v>
          </cell>
          <cell r="N235">
            <v>7.4999999999999997E-3</v>
          </cell>
        </row>
        <row r="236">
          <cell r="C236">
            <v>43586</v>
          </cell>
          <cell r="D236">
            <v>6.5658223367735011E-2</v>
          </cell>
          <cell r="E236">
            <v>5.174500000000001</v>
          </cell>
          <cell r="F236">
            <v>0.17</v>
          </cell>
          <cell r="G236">
            <v>0.45</v>
          </cell>
          <cell r="H236">
            <v>0.5</v>
          </cell>
          <cell r="I236">
            <v>-2.2749999999999999E-2</v>
          </cell>
          <cell r="J236">
            <v>1.4999999999999999E-2</v>
          </cell>
          <cell r="K236">
            <v>1.7750000000000002E-2</v>
          </cell>
          <cell r="L236">
            <v>0.01</v>
          </cell>
          <cell r="M236">
            <v>2.7500000000000003E-3</v>
          </cell>
          <cell r="N236">
            <v>7.4999999999999997E-3</v>
          </cell>
        </row>
        <row r="237">
          <cell r="C237">
            <v>43617</v>
          </cell>
          <cell r="D237">
            <v>6.5686549372702005E-2</v>
          </cell>
          <cell r="E237">
            <v>5.1895000000000007</v>
          </cell>
          <cell r="F237">
            <v>0.17</v>
          </cell>
          <cell r="G237">
            <v>0.5</v>
          </cell>
          <cell r="H237">
            <v>0.6</v>
          </cell>
          <cell r="I237">
            <v>-2.2749999999999999E-2</v>
          </cell>
          <cell r="J237">
            <v>1.4999999999999999E-2</v>
          </cell>
          <cell r="K237">
            <v>1.7750000000000002E-2</v>
          </cell>
          <cell r="L237">
            <v>0.01</v>
          </cell>
          <cell r="M237">
            <v>2.7500000000000003E-3</v>
          </cell>
          <cell r="N237">
            <v>7.4999999999999997E-3</v>
          </cell>
        </row>
        <row r="238">
          <cell r="C238">
            <v>43647</v>
          </cell>
          <cell r="D238">
            <v>6.5713961635826018E-2</v>
          </cell>
          <cell r="E238">
            <v>5.2045000000000003</v>
          </cell>
          <cell r="F238">
            <v>0.17</v>
          </cell>
          <cell r="G238">
            <v>0.5</v>
          </cell>
          <cell r="H238">
            <v>0.6</v>
          </cell>
          <cell r="I238">
            <v>-2.2749999999999999E-2</v>
          </cell>
          <cell r="J238">
            <v>1.4999999999999999E-2</v>
          </cell>
          <cell r="K238">
            <v>1.7750000000000002E-2</v>
          </cell>
          <cell r="L238">
            <v>0.01</v>
          </cell>
          <cell r="M238">
            <v>2.7500000000000003E-3</v>
          </cell>
          <cell r="N238">
            <v>7.4999999999999997E-3</v>
          </cell>
        </row>
        <row r="239">
          <cell r="C239">
            <v>43678</v>
          </cell>
          <cell r="D239">
            <v>6.5742287641315011E-2</v>
          </cell>
          <cell r="E239">
            <v>5.2195000000000009</v>
          </cell>
          <cell r="F239">
            <v>0.17</v>
          </cell>
          <cell r="G239">
            <v>0.45</v>
          </cell>
          <cell r="H239">
            <v>0.7</v>
          </cell>
          <cell r="I239">
            <v>-2.2749999999999999E-2</v>
          </cell>
          <cell r="J239">
            <v>1.4999999999999999E-2</v>
          </cell>
          <cell r="K239">
            <v>1.7750000000000002E-2</v>
          </cell>
          <cell r="L239">
            <v>0.01</v>
          </cell>
          <cell r="M239">
            <v>2.7500000000000003E-3</v>
          </cell>
          <cell r="N239">
            <v>7.4999999999999997E-3</v>
          </cell>
        </row>
        <row r="240">
          <cell r="C240">
            <v>43709</v>
          </cell>
          <cell r="D240">
            <v>6.577061364707E-2</v>
          </cell>
          <cell r="E240">
            <v>5.2345000000000006</v>
          </cell>
          <cell r="F240">
            <v>0.17</v>
          </cell>
          <cell r="G240">
            <v>0.5</v>
          </cell>
          <cell r="H240">
            <v>0.65</v>
          </cell>
          <cell r="I240">
            <v>-2.2749999999999999E-2</v>
          </cell>
          <cell r="J240">
            <v>1.4999999999999999E-2</v>
          </cell>
          <cell r="K240">
            <v>1.7750000000000002E-2</v>
          </cell>
          <cell r="L240">
            <v>0.01</v>
          </cell>
          <cell r="M240">
            <v>2.7500000000000003E-3</v>
          </cell>
          <cell r="N240">
            <v>7.4999999999999997E-3</v>
          </cell>
        </row>
        <row r="241">
          <cell r="C241">
            <v>43739</v>
          </cell>
          <cell r="D241">
            <v>6.5798025910958013E-2</v>
          </cell>
          <cell r="E241">
            <v>5.2885</v>
          </cell>
          <cell r="F241">
            <v>0.17</v>
          </cell>
          <cell r="G241">
            <v>0.5</v>
          </cell>
          <cell r="H241">
            <v>0.7</v>
          </cell>
          <cell r="I241">
            <v>-2.2749999999999999E-2</v>
          </cell>
          <cell r="J241">
            <v>1.4999999999999999E-2</v>
          </cell>
          <cell r="K241">
            <v>4.9999999999999697E-4</v>
          </cell>
          <cell r="L241">
            <v>0.01</v>
          </cell>
          <cell r="M241">
            <v>-1.5500000000000002E-2</v>
          </cell>
          <cell r="N241">
            <v>7.4999999999999997E-3</v>
          </cell>
        </row>
        <row r="242">
          <cell r="C242">
            <v>43770</v>
          </cell>
          <cell r="D242">
            <v>6.5826351917236015E-2</v>
          </cell>
          <cell r="E242">
            <v>5.4235000000000007</v>
          </cell>
          <cell r="F242">
            <v>0.17</v>
          </cell>
          <cell r="G242">
            <v>0.95</v>
          </cell>
          <cell r="H242">
            <v>0.9</v>
          </cell>
          <cell r="I242">
            <v>-2.35E-2</v>
          </cell>
          <cell r="J242">
            <v>1.7500000000000002E-2</v>
          </cell>
          <cell r="K242">
            <v>5.0000000000000315E-4</v>
          </cell>
          <cell r="L242">
            <v>7.4999999999999997E-3</v>
          </cell>
          <cell r="M242">
            <v>-1.4499999999999999E-2</v>
          </cell>
          <cell r="N242">
            <v>7.5199999999999998E-3</v>
          </cell>
        </row>
        <row r="243">
          <cell r="C243">
            <v>43800</v>
          </cell>
          <cell r="D243">
            <v>6.5853764181629998E-2</v>
          </cell>
          <cell r="E243">
            <v>5.5485000000000007</v>
          </cell>
          <cell r="F243">
            <v>0.17</v>
          </cell>
          <cell r="G243">
            <v>1.35</v>
          </cell>
          <cell r="H243">
            <v>1.1000000000000001</v>
          </cell>
          <cell r="I243">
            <v>-3.1000000000000003E-2</v>
          </cell>
          <cell r="J243">
            <v>1.7500000000000002E-2</v>
          </cell>
          <cell r="K243">
            <v>5.0000000000000315E-4</v>
          </cell>
          <cell r="L243">
            <v>7.4999999999999997E-3</v>
          </cell>
          <cell r="M243">
            <v>-1.4499999999999999E-2</v>
          </cell>
          <cell r="N243">
            <v>7.5199999999999998E-3</v>
          </cell>
        </row>
        <row r="244">
          <cell r="C244">
            <v>43831</v>
          </cell>
          <cell r="D244">
            <v>6.5882090188431025E-2</v>
          </cell>
          <cell r="E244">
            <v>5.6875</v>
          </cell>
          <cell r="F244">
            <v>0.17</v>
          </cell>
          <cell r="G244">
            <v>1.35</v>
          </cell>
          <cell r="H244">
            <v>1.1000000000000001</v>
          </cell>
          <cell r="I244">
            <v>-2.1000000000000001E-2</v>
          </cell>
          <cell r="J244">
            <v>1.7500000000000002E-2</v>
          </cell>
          <cell r="K244">
            <v>5.0000000000000315E-4</v>
          </cell>
          <cell r="L244">
            <v>7.4999999999999997E-3</v>
          </cell>
          <cell r="M244">
            <v>-1.4499999999999999E-2</v>
          </cell>
          <cell r="N244">
            <v>7.5199999999999998E-3</v>
          </cell>
        </row>
        <row r="245">
          <cell r="C245">
            <v>43862</v>
          </cell>
          <cell r="D245">
            <v>6.5910416195499005E-2</v>
          </cell>
          <cell r="E245">
            <v>5.5735000000000001</v>
          </cell>
          <cell r="F245">
            <v>0.17</v>
          </cell>
          <cell r="G245">
            <v>1.35</v>
          </cell>
          <cell r="H245">
            <v>1.1000000000000001</v>
          </cell>
          <cell r="I245">
            <v>-1.6E-2</v>
          </cell>
          <cell r="J245">
            <v>1.7500000000000002E-2</v>
          </cell>
          <cell r="K245">
            <v>5.0000000000000315E-4</v>
          </cell>
          <cell r="L245">
            <v>7.4999999999999997E-3</v>
          </cell>
          <cell r="M245">
            <v>-1.4499999999999999E-2</v>
          </cell>
          <cell r="N245">
            <v>7.5199999999999998E-3</v>
          </cell>
        </row>
        <row r="246">
          <cell r="C246">
            <v>43891</v>
          </cell>
          <cell r="D246">
            <v>6.5936914718480011E-2</v>
          </cell>
          <cell r="E246">
            <v>5.4535</v>
          </cell>
          <cell r="F246">
            <v>0.17</v>
          </cell>
          <cell r="G246">
            <v>0.95</v>
          </cell>
          <cell r="H246">
            <v>0.85</v>
          </cell>
          <cell r="I246">
            <v>-1.6E-2</v>
          </cell>
          <cell r="J246">
            <v>1.7500000000000002E-2</v>
          </cell>
          <cell r="K246">
            <v>1.9000000000000003E-2</v>
          </cell>
          <cell r="L246">
            <v>7.4999999999999997E-3</v>
          </cell>
          <cell r="M246">
            <v>4.0000000000000001E-3</v>
          </cell>
          <cell r="N246">
            <v>7.5199999999999998E-3</v>
          </cell>
        </row>
        <row r="247">
          <cell r="C247">
            <v>43922</v>
          </cell>
          <cell r="D247">
            <v>6.5965240726062011E-2</v>
          </cell>
          <cell r="E247">
            <v>5.3385000000000007</v>
          </cell>
          <cell r="F247">
            <v>0.17</v>
          </cell>
          <cell r="G247">
            <v>0.5</v>
          </cell>
          <cell r="H247">
            <v>0.55000000000000004</v>
          </cell>
          <cell r="I247">
            <v>-2.1000000000000001E-2</v>
          </cell>
          <cell r="J247">
            <v>1.4999999999999999E-2</v>
          </cell>
          <cell r="K247">
            <v>1.9000000000000003E-2</v>
          </cell>
          <cell r="L247">
            <v>0.01</v>
          </cell>
          <cell r="M247">
            <v>4.0000000000000001E-3</v>
          </cell>
          <cell r="N247">
            <v>7.4999999999999997E-3</v>
          </cell>
        </row>
        <row r="248">
          <cell r="C248">
            <v>43952</v>
          </cell>
          <cell r="D248">
            <v>6.5992652991717013E-2</v>
          </cell>
          <cell r="E248">
            <v>5.2945000000000002</v>
          </cell>
          <cell r="F248">
            <v>0.17</v>
          </cell>
          <cell r="G248">
            <v>0.45</v>
          </cell>
          <cell r="H248">
            <v>0.5</v>
          </cell>
          <cell r="I248">
            <v>-2.1250000000000002E-2</v>
          </cell>
          <cell r="J248">
            <v>1.4999999999999999E-2</v>
          </cell>
          <cell r="K248">
            <v>1.8749999999999999E-2</v>
          </cell>
          <cell r="L248">
            <v>0.01</v>
          </cell>
          <cell r="M248">
            <v>3.7499999999999999E-3</v>
          </cell>
          <cell r="N248">
            <v>7.4999999999999997E-3</v>
          </cell>
        </row>
        <row r="249">
          <cell r="C249">
            <v>43983</v>
          </cell>
          <cell r="D249">
            <v>6.6020978999822011E-2</v>
          </cell>
          <cell r="E249">
            <v>5.3095000000000008</v>
          </cell>
          <cell r="F249">
            <v>0.17</v>
          </cell>
          <cell r="G249">
            <v>0.5</v>
          </cell>
          <cell r="H249">
            <v>0.6</v>
          </cell>
          <cell r="I249">
            <v>-2.1250000000000002E-2</v>
          </cell>
          <cell r="J249">
            <v>1.4999999999999999E-2</v>
          </cell>
          <cell r="K249">
            <v>1.8749999999999999E-2</v>
          </cell>
          <cell r="L249">
            <v>0.01</v>
          </cell>
          <cell r="M249">
            <v>3.7499999999999999E-3</v>
          </cell>
          <cell r="N249">
            <v>7.4999999999999997E-3</v>
          </cell>
        </row>
        <row r="250">
          <cell r="C250">
            <v>44013</v>
          </cell>
          <cell r="D250">
            <v>6.6048391265982997E-2</v>
          </cell>
          <cell r="E250">
            <v>5.3245000000000005</v>
          </cell>
          <cell r="F250">
            <v>0.17</v>
          </cell>
          <cell r="G250">
            <v>0.5</v>
          </cell>
          <cell r="H250">
            <v>0.6</v>
          </cell>
          <cell r="I250">
            <v>-2.1250000000000002E-2</v>
          </cell>
          <cell r="J250">
            <v>1.4999999999999999E-2</v>
          </cell>
          <cell r="K250">
            <v>1.8749999999999999E-2</v>
          </cell>
          <cell r="L250">
            <v>0.01</v>
          </cell>
          <cell r="M250">
            <v>3.7499999999999999E-3</v>
          </cell>
          <cell r="N250">
            <v>7.4999999999999997E-3</v>
          </cell>
        </row>
        <row r="251">
          <cell r="C251">
            <v>44044</v>
          </cell>
          <cell r="D251">
            <v>6.6076717274612021E-2</v>
          </cell>
          <cell r="E251">
            <v>5.3395000000000001</v>
          </cell>
          <cell r="F251">
            <v>0.17</v>
          </cell>
          <cell r="G251">
            <v>0.45</v>
          </cell>
          <cell r="H251">
            <v>0.7</v>
          </cell>
          <cell r="I251">
            <v>-2.1250000000000002E-2</v>
          </cell>
          <cell r="J251">
            <v>1.4999999999999999E-2</v>
          </cell>
          <cell r="K251">
            <v>1.8749999999999999E-2</v>
          </cell>
          <cell r="L251">
            <v>0.01</v>
          </cell>
          <cell r="M251">
            <v>3.7499999999999999E-3</v>
          </cell>
          <cell r="N251">
            <v>7.4999999999999997E-3</v>
          </cell>
        </row>
        <row r="252">
          <cell r="C252">
            <v>44075</v>
          </cell>
          <cell r="D252">
            <v>6.6105043283505027E-2</v>
          </cell>
          <cell r="E252">
            <v>5.3545000000000007</v>
          </cell>
          <cell r="F252">
            <v>0.17</v>
          </cell>
          <cell r="G252">
            <v>0.5</v>
          </cell>
          <cell r="H252">
            <v>0.65</v>
          </cell>
          <cell r="I252">
            <v>-2.1250000000000002E-2</v>
          </cell>
          <cell r="J252">
            <v>1.4999999999999999E-2</v>
          </cell>
          <cell r="K252">
            <v>1.8749999999999999E-2</v>
          </cell>
          <cell r="L252">
            <v>0.01</v>
          </cell>
          <cell r="M252">
            <v>3.7499999999999999E-3</v>
          </cell>
          <cell r="N252">
            <v>7.4999999999999997E-3</v>
          </cell>
        </row>
        <row r="253">
          <cell r="C253">
            <v>44105</v>
          </cell>
          <cell r="D253">
            <v>6.6132455550429015E-2</v>
          </cell>
          <cell r="E253">
            <v>5.4085000000000001</v>
          </cell>
          <cell r="F253">
            <v>0.17</v>
          </cell>
          <cell r="G253">
            <v>0.5</v>
          </cell>
          <cell r="H253">
            <v>0.7</v>
          </cell>
          <cell r="I253">
            <v>-2.1250000000000002E-2</v>
          </cell>
          <cell r="J253">
            <v>1.4999999999999999E-2</v>
          </cell>
          <cell r="K253">
            <v>5.0000000000000315E-4</v>
          </cell>
          <cell r="L253">
            <v>0.01</v>
          </cell>
          <cell r="M253">
            <v>-1.4499999999999999E-2</v>
          </cell>
          <cell r="N253">
            <v>7.4999999999999997E-3</v>
          </cell>
        </row>
        <row r="254">
          <cell r="C254">
            <v>44136</v>
          </cell>
          <cell r="D254">
            <v>6.6160781559847018E-2</v>
          </cell>
          <cell r="E254">
            <v>5.5435000000000008</v>
          </cell>
          <cell r="F254">
            <v>0.17</v>
          </cell>
          <cell r="G254">
            <v>0.95</v>
          </cell>
          <cell r="H254">
            <v>0.9</v>
          </cell>
          <cell r="I254">
            <v>-2.2000000000000002E-2</v>
          </cell>
          <cell r="J254">
            <v>1.7500000000000002E-2</v>
          </cell>
          <cell r="K254">
            <v>1.5E-3</v>
          </cell>
          <cell r="L254">
            <v>7.4999999999999997E-3</v>
          </cell>
          <cell r="M254">
            <v>-1.3500000000000002E-2</v>
          </cell>
          <cell r="N254">
            <v>7.5199999999999998E-3</v>
          </cell>
        </row>
        <row r="255">
          <cell r="C255">
            <v>44166</v>
          </cell>
          <cell r="D255">
            <v>6.6188193827278002E-2</v>
          </cell>
          <cell r="E255">
            <v>5.6685000000000008</v>
          </cell>
          <cell r="F255">
            <v>0.17</v>
          </cell>
          <cell r="G255">
            <v>1.35</v>
          </cell>
          <cell r="H255">
            <v>1.1000000000000001</v>
          </cell>
          <cell r="I255">
            <v>-2.9500000000000002E-2</v>
          </cell>
          <cell r="J255">
            <v>1.7500000000000002E-2</v>
          </cell>
          <cell r="K255">
            <v>1.5E-3</v>
          </cell>
          <cell r="L255">
            <v>7.4999999999999997E-3</v>
          </cell>
          <cell r="M255">
            <v>-1.3500000000000002E-2</v>
          </cell>
          <cell r="N255">
            <v>7.5199999999999998E-3</v>
          </cell>
        </row>
        <row r="256">
          <cell r="C256">
            <v>44197</v>
          </cell>
          <cell r="D256">
            <v>6.6216519837217019E-2</v>
          </cell>
          <cell r="E256">
            <v>5.8075000000000001</v>
          </cell>
          <cell r="F256">
            <v>0.17</v>
          </cell>
          <cell r="G256">
            <v>1.35</v>
          </cell>
          <cell r="H256">
            <v>1.1000000000000001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-1.3500000000000002E-2</v>
          </cell>
          <cell r="N256">
            <v>7.5199999999999998E-3</v>
          </cell>
        </row>
        <row r="257">
          <cell r="C257">
            <v>44228</v>
          </cell>
          <cell r="D257">
            <v>6.6239620629271023E-2</v>
          </cell>
          <cell r="E257">
            <v>5.6935000000000002</v>
          </cell>
          <cell r="F257">
            <v>0.17</v>
          </cell>
          <cell r="G257">
            <v>1.35</v>
          </cell>
          <cell r="H257">
            <v>1.1000000000000001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-1.3500000000000002E-2</v>
          </cell>
          <cell r="N257">
            <v>7.5199999999999998E-3</v>
          </cell>
        </row>
        <row r="258">
          <cell r="C258">
            <v>44256</v>
          </cell>
          <cell r="D258">
            <v>6.6240821061402E-2</v>
          </cell>
          <cell r="E258">
            <v>5.5735000000000001</v>
          </cell>
          <cell r="F258">
            <v>0.17</v>
          </cell>
          <cell r="G258">
            <v>0.95</v>
          </cell>
          <cell r="H258">
            <v>0.85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5.0000000000000001E-3</v>
          </cell>
          <cell r="N258">
            <v>7.5199999999999998E-3</v>
          </cell>
        </row>
        <row r="259">
          <cell r="C259">
            <v>44287</v>
          </cell>
          <cell r="D259">
            <v>6.6242150111261014E-2</v>
          </cell>
          <cell r="E259">
            <v>5.4584999999999999</v>
          </cell>
          <cell r="F259">
            <v>0.17</v>
          </cell>
          <cell r="G259">
            <v>0.5</v>
          </cell>
          <cell r="H259">
            <v>0.55000000000000004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5.0000000000000001E-3</v>
          </cell>
          <cell r="N259">
            <v>7.4999999999999997E-3</v>
          </cell>
        </row>
        <row r="260">
          <cell r="C260">
            <v>44317</v>
          </cell>
          <cell r="D260">
            <v>6.624343628854501E-2</v>
          </cell>
          <cell r="E260">
            <v>5.4145000000000003</v>
          </cell>
          <cell r="F260">
            <v>0.17</v>
          </cell>
          <cell r="G260">
            <v>0.45</v>
          </cell>
          <cell r="H260">
            <v>0.5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4.7500000000000007E-3</v>
          </cell>
          <cell r="N260">
            <v>7.4999999999999997E-3</v>
          </cell>
        </row>
        <row r="261">
          <cell r="C261">
            <v>44348</v>
          </cell>
          <cell r="D261">
            <v>6.6244765338406023E-2</v>
          </cell>
          <cell r="E261">
            <v>5.4295000000000009</v>
          </cell>
          <cell r="F261">
            <v>0.17</v>
          </cell>
          <cell r="G261">
            <v>0.5</v>
          </cell>
          <cell r="H261">
            <v>0.6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4.7500000000000007E-3</v>
          </cell>
          <cell r="N261">
            <v>7.4999999999999997E-3</v>
          </cell>
        </row>
        <row r="262">
          <cell r="C262">
            <v>44378</v>
          </cell>
          <cell r="D262">
            <v>6.6246051515691018E-2</v>
          </cell>
          <cell r="E262">
            <v>5.4445000000000006</v>
          </cell>
          <cell r="F262">
            <v>0.17</v>
          </cell>
          <cell r="G262">
            <v>0.5</v>
          </cell>
          <cell r="H262">
            <v>0.6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4.7500000000000007E-3</v>
          </cell>
          <cell r="N262">
            <v>7.4999999999999997E-3</v>
          </cell>
        </row>
        <row r="263">
          <cell r="C263">
            <v>44409</v>
          </cell>
          <cell r="D263">
            <v>6.6247380565553002E-2</v>
          </cell>
          <cell r="E263">
            <v>5.4595000000000002</v>
          </cell>
          <cell r="F263">
            <v>0.17</v>
          </cell>
          <cell r="G263">
            <v>0.45</v>
          </cell>
          <cell r="H263">
            <v>0.7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4.7500000000000007E-3</v>
          </cell>
          <cell r="N263">
            <v>7.4999999999999997E-3</v>
          </cell>
        </row>
        <row r="264">
          <cell r="C264">
            <v>44440</v>
          </cell>
          <cell r="D264">
            <v>6.6248709615416013E-2</v>
          </cell>
          <cell r="E264">
            <v>5.4745000000000008</v>
          </cell>
          <cell r="F264">
            <v>0.17</v>
          </cell>
          <cell r="G264">
            <v>0.5</v>
          </cell>
          <cell r="H264">
            <v>0.65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4.7500000000000007E-3</v>
          </cell>
          <cell r="N264">
            <v>7.4999999999999997E-3</v>
          </cell>
        </row>
        <row r="265">
          <cell r="C265">
            <v>44470</v>
          </cell>
          <cell r="D265">
            <v>6.624999579270302E-2</v>
          </cell>
          <cell r="E265">
            <v>5.5285000000000002</v>
          </cell>
          <cell r="F265">
            <v>0.17</v>
          </cell>
          <cell r="G265">
            <v>0.5</v>
          </cell>
          <cell r="H265">
            <v>0.7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-1.3500000000000002E-2</v>
          </cell>
          <cell r="N265">
            <v>7.4999999999999997E-3</v>
          </cell>
        </row>
        <row r="266">
          <cell r="C266">
            <v>44501</v>
          </cell>
          <cell r="D266">
            <v>6.6251324842567003E-2</v>
          </cell>
          <cell r="E266">
            <v>5.6635</v>
          </cell>
          <cell r="F266">
            <v>0.17</v>
          </cell>
          <cell r="G266">
            <v>0.95</v>
          </cell>
          <cell r="H266">
            <v>0.9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-1.2500000000000001E-2</v>
          </cell>
          <cell r="N266">
            <v>7.5199999999999998E-3</v>
          </cell>
        </row>
        <row r="267">
          <cell r="C267">
            <v>44531</v>
          </cell>
          <cell r="D267">
            <v>6.6252611019855023E-2</v>
          </cell>
          <cell r="E267">
            <v>5.7885</v>
          </cell>
          <cell r="F267">
            <v>0.17</v>
          </cell>
          <cell r="G267">
            <v>1.35</v>
          </cell>
          <cell r="H267">
            <v>1.1000000000000001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-1.2500000000000001E-2</v>
          </cell>
          <cell r="N267">
            <v>7.5199999999999998E-3</v>
          </cell>
        </row>
        <row r="268">
          <cell r="C268">
            <v>44562</v>
          </cell>
          <cell r="D268">
            <v>6.6253940069720005E-2</v>
          </cell>
          <cell r="E268">
            <v>5.9275000000000002</v>
          </cell>
          <cell r="F268">
            <v>0.17</v>
          </cell>
          <cell r="G268">
            <v>1.35</v>
          </cell>
          <cell r="H268">
            <v>1.1000000000000001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-1.2500000000000001E-2</v>
          </cell>
          <cell r="N268">
            <v>7.5199999999999998E-3</v>
          </cell>
        </row>
        <row r="269">
          <cell r="C269">
            <v>44593</v>
          </cell>
          <cell r="D269">
            <v>6.6255269119585014E-2</v>
          </cell>
          <cell r="E269">
            <v>5.8135000000000003</v>
          </cell>
          <cell r="F269">
            <v>0.17</v>
          </cell>
          <cell r="G269">
            <v>1.35</v>
          </cell>
          <cell r="H269">
            <v>1.1000000000000001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-1.2500000000000001E-2</v>
          </cell>
          <cell r="N269">
            <v>7.5199999999999998E-3</v>
          </cell>
        </row>
        <row r="270">
          <cell r="C270">
            <v>44621</v>
          </cell>
          <cell r="D270">
            <v>6.6256469551722014E-2</v>
          </cell>
          <cell r="E270">
            <v>5.6935000000000002</v>
          </cell>
          <cell r="F270">
            <v>0.17</v>
          </cell>
          <cell r="G270">
            <v>0.95</v>
          </cell>
          <cell r="H270">
            <v>0.85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6.0000000000000001E-3</v>
          </cell>
          <cell r="N270">
            <v>7.5199999999999998E-3</v>
          </cell>
        </row>
        <row r="271">
          <cell r="C271">
            <v>44652</v>
          </cell>
          <cell r="D271">
            <v>6.6257798601589007E-2</v>
          </cell>
          <cell r="E271">
            <v>5.5785</v>
          </cell>
          <cell r="F271">
            <v>0.17</v>
          </cell>
          <cell r="G271">
            <v>0.5</v>
          </cell>
          <cell r="H271">
            <v>0.55000000000000004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6.0000000000000001E-3</v>
          </cell>
          <cell r="N271">
            <v>7.4999999999999997E-3</v>
          </cell>
        </row>
        <row r="272">
          <cell r="C272">
            <v>44682</v>
          </cell>
          <cell r="D272">
            <v>6.6259084778880026E-2</v>
          </cell>
          <cell r="E272">
            <v>5.5345000000000004</v>
          </cell>
          <cell r="F272">
            <v>0.17</v>
          </cell>
          <cell r="G272">
            <v>0.45</v>
          </cell>
          <cell r="H272">
            <v>0.5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5.7500000000000008E-3</v>
          </cell>
          <cell r="N272">
            <v>7.4999999999999997E-3</v>
          </cell>
        </row>
        <row r="273">
          <cell r="C273">
            <v>44713</v>
          </cell>
          <cell r="D273">
            <v>6.6260413828747006E-2</v>
          </cell>
          <cell r="E273">
            <v>5.549500000000001</v>
          </cell>
          <cell r="F273">
            <v>0.17</v>
          </cell>
          <cell r="G273">
            <v>0.5</v>
          </cell>
          <cell r="H273">
            <v>0.6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5.7500000000000008E-3</v>
          </cell>
          <cell r="N273">
            <v>7.4999999999999997E-3</v>
          </cell>
        </row>
        <row r="274">
          <cell r="C274">
            <v>44743</v>
          </cell>
          <cell r="D274">
            <v>6.6261700006039023E-2</v>
          </cell>
          <cell r="E274">
            <v>5.5645000000000007</v>
          </cell>
          <cell r="F274">
            <v>0.17</v>
          </cell>
          <cell r="G274">
            <v>0.5</v>
          </cell>
          <cell r="H274">
            <v>0.6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5.7500000000000008E-3</v>
          </cell>
          <cell r="N274">
            <v>7.4999999999999997E-3</v>
          </cell>
        </row>
        <row r="275">
          <cell r="C275">
            <v>44774</v>
          </cell>
          <cell r="D275">
            <v>6.6263029055908002E-2</v>
          </cell>
          <cell r="E275">
            <v>5.5795000000000003</v>
          </cell>
          <cell r="F275">
            <v>0.17</v>
          </cell>
          <cell r="G275">
            <v>0.45</v>
          </cell>
          <cell r="H275">
            <v>0.7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5.7500000000000008E-3</v>
          </cell>
          <cell r="N275">
            <v>7.4999999999999997E-3</v>
          </cell>
        </row>
        <row r="276">
          <cell r="C276">
            <v>44805</v>
          </cell>
          <cell r="D276">
            <v>6.6264358105777021E-2</v>
          </cell>
          <cell r="E276">
            <v>5.5945000000000009</v>
          </cell>
          <cell r="F276">
            <v>0.17</v>
          </cell>
          <cell r="G276">
            <v>0.5</v>
          </cell>
          <cell r="H276">
            <v>0.65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5.7500000000000008E-3</v>
          </cell>
          <cell r="N276">
            <v>7.4999999999999997E-3</v>
          </cell>
        </row>
        <row r="277">
          <cell r="C277">
            <v>44835</v>
          </cell>
          <cell r="D277">
            <v>6.6265644283071024E-2</v>
          </cell>
          <cell r="E277">
            <v>5.6485000000000003</v>
          </cell>
          <cell r="F277">
            <v>0.17</v>
          </cell>
          <cell r="G277">
            <v>0.5</v>
          </cell>
          <cell r="H277">
            <v>0.7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-1.2500000000000001E-2</v>
          </cell>
          <cell r="N277">
            <v>7.4999999999999997E-3</v>
          </cell>
        </row>
        <row r="278">
          <cell r="C278">
            <v>44866</v>
          </cell>
          <cell r="D278">
            <v>6.6266973332942E-2</v>
          </cell>
          <cell r="E278">
            <v>5.7835000000000001</v>
          </cell>
          <cell r="F278">
            <v>0.17</v>
          </cell>
          <cell r="G278">
            <v>0.95</v>
          </cell>
          <cell r="H278">
            <v>0.9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-1.1500000000000002E-2</v>
          </cell>
          <cell r="N278">
            <v>7.5199999999999998E-3</v>
          </cell>
        </row>
        <row r="279">
          <cell r="C279">
            <v>44896</v>
          </cell>
          <cell r="D279">
            <v>6.6268259510236016E-2</v>
          </cell>
          <cell r="E279">
            <v>5.9085000000000001</v>
          </cell>
          <cell r="F279">
            <v>0.17</v>
          </cell>
          <cell r="G279">
            <v>1.35</v>
          </cell>
          <cell r="H279">
            <v>1.1000000000000001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-1.1500000000000002E-2</v>
          </cell>
          <cell r="N279">
            <v>7.5199999999999998E-3</v>
          </cell>
        </row>
        <row r="280">
          <cell r="C280">
            <v>44927</v>
          </cell>
          <cell r="D280">
            <v>6.626958856010802E-2</v>
          </cell>
          <cell r="E280">
            <v>6.0475000000000003</v>
          </cell>
          <cell r="F280">
            <v>0.17</v>
          </cell>
          <cell r="G280">
            <v>1.35</v>
          </cell>
          <cell r="H280">
            <v>1.1000000000000001</v>
          </cell>
        </row>
        <row r="281">
          <cell r="C281">
            <v>44958</v>
          </cell>
          <cell r="D281">
            <v>6.6270917609981023E-2</v>
          </cell>
          <cell r="E281">
            <v>5.9335000000000004</v>
          </cell>
          <cell r="F281">
            <v>0.17</v>
          </cell>
          <cell r="G281">
            <v>1.35</v>
          </cell>
          <cell r="H281">
            <v>1.1000000000000001</v>
          </cell>
        </row>
        <row r="282">
          <cell r="C282">
            <v>44986</v>
          </cell>
          <cell r="D282">
            <v>6.6272118042124004E-2</v>
          </cell>
          <cell r="E282">
            <v>5.8135000000000003</v>
          </cell>
          <cell r="F282">
            <v>0.17</v>
          </cell>
          <cell r="G282">
            <v>0.95</v>
          </cell>
          <cell r="H282">
            <v>0.85</v>
          </cell>
        </row>
        <row r="283">
          <cell r="C283">
            <v>45017</v>
          </cell>
          <cell r="D283">
            <v>6.6273447092000004E-2</v>
          </cell>
          <cell r="E283">
            <v>5.6985000000000001</v>
          </cell>
          <cell r="F283">
            <v>0.17</v>
          </cell>
          <cell r="G283">
            <v>0.5</v>
          </cell>
          <cell r="H283">
            <v>0.55000000000000004</v>
          </cell>
        </row>
        <row r="284">
          <cell r="C284">
            <v>45047</v>
          </cell>
          <cell r="D284">
            <v>6.6274733269295005E-2</v>
          </cell>
          <cell r="E284">
            <v>5.6545000000000005</v>
          </cell>
          <cell r="F284">
            <v>0.17</v>
          </cell>
          <cell r="G284">
            <v>0.45</v>
          </cell>
          <cell r="H284">
            <v>0.5</v>
          </cell>
        </row>
        <row r="285">
          <cell r="C285">
            <v>45078</v>
          </cell>
          <cell r="D285">
            <v>6.6276062319170007E-2</v>
          </cell>
          <cell r="E285">
            <v>5.6695000000000002</v>
          </cell>
          <cell r="F285">
            <v>0.17</v>
          </cell>
          <cell r="G285">
            <v>0.5</v>
          </cell>
          <cell r="H285">
            <v>0.6</v>
          </cell>
        </row>
        <row r="286">
          <cell r="C286">
            <v>45108</v>
          </cell>
          <cell r="D286">
            <v>6.6277348496468019E-2</v>
          </cell>
          <cell r="E286">
            <v>5.6845000000000008</v>
          </cell>
          <cell r="F286">
            <v>0.17</v>
          </cell>
          <cell r="G286">
            <v>0.5</v>
          </cell>
          <cell r="H286">
            <v>0.6</v>
          </cell>
        </row>
        <row r="287">
          <cell r="C287">
            <v>45139</v>
          </cell>
          <cell r="D287">
            <v>6.627867754634402E-2</v>
          </cell>
          <cell r="E287">
            <v>5.6995000000000005</v>
          </cell>
          <cell r="F287">
            <v>0.17</v>
          </cell>
          <cell r="G287">
            <v>0.45</v>
          </cell>
          <cell r="H287">
            <v>0.7</v>
          </cell>
        </row>
        <row r="288">
          <cell r="C288">
            <v>45170</v>
          </cell>
          <cell r="D288">
            <v>6.6280006596220006E-2</v>
          </cell>
          <cell r="E288">
            <v>5.7145000000000001</v>
          </cell>
          <cell r="F288">
            <v>0.17</v>
          </cell>
          <cell r="G288">
            <v>0.5</v>
          </cell>
          <cell r="H288">
            <v>0.65</v>
          </cell>
        </row>
        <row r="289">
          <cell r="C289">
            <v>45200</v>
          </cell>
          <cell r="D289">
            <v>6.6281292773520017E-2</v>
          </cell>
          <cell r="E289">
            <v>5.7685000000000004</v>
          </cell>
          <cell r="F289">
            <v>0.17</v>
          </cell>
          <cell r="G289">
            <v>0.5</v>
          </cell>
          <cell r="H289">
            <v>0.7</v>
          </cell>
        </row>
        <row r="290">
          <cell r="C290">
            <v>45231</v>
          </cell>
          <cell r="D290">
            <v>6.6282621823398002E-2</v>
          </cell>
          <cell r="E290">
            <v>5.9035000000000002</v>
          </cell>
          <cell r="F290">
            <v>0.17</v>
          </cell>
          <cell r="G290">
            <v>0.95</v>
          </cell>
          <cell r="H290">
            <v>0.9</v>
          </cell>
        </row>
        <row r="291">
          <cell r="C291">
            <v>45261</v>
          </cell>
          <cell r="D291">
            <v>6.6283908000699013E-2</v>
          </cell>
          <cell r="E291">
            <v>6.0285000000000002</v>
          </cell>
          <cell r="F291">
            <v>0.17</v>
          </cell>
          <cell r="G291">
            <v>1.35</v>
          </cell>
          <cell r="H291">
            <v>1.1000000000000001</v>
          </cell>
        </row>
        <row r="292">
          <cell r="C292">
            <v>45292</v>
          </cell>
          <cell r="D292">
            <v>6.6285237050578025E-2</v>
          </cell>
          <cell r="E292">
            <v>6.1675000000000004</v>
          </cell>
          <cell r="F292">
            <v>0.17</v>
          </cell>
          <cell r="G292">
            <v>1.35</v>
          </cell>
          <cell r="H292">
            <v>1.1000000000000001</v>
          </cell>
        </row>
        <row r="293">
          <cell r="C293">
            <v>45323</v>
          </cell>
          <cell r="D293">
            <v>6.6286566100457009E-2</v>
          </cell>
          <cell r="E293">
            <v>6.0535000000000005</v>
          </cell>
          <cell r="F293">
            <v>0.17</v>
          </cell>
          <cell r="G293">
            <v>1.35</v>
          </cell>
          <cell r="H293">
            <v>1.1000000000000001</v>
          </cell>
        </row>
        <row r="294">
          <cell r="C294">
            <v>45352</v>
          </cell>
          <cell r="D294">
            <v>6.6287809405183015E-2</v>
          </cell>
          <cell r="E294">
            <v>5.9335000000000004</v>
          </cell>
          <cell r="F294">
            <v>0.17</v>
          </cell>
          <cell r="G294">
            <v>0.95</v>
          </cell>
          <cell r="H294">
            <v>0.85</v>
          </cell>
        </row>
        <row r="295">
          <cell r="C295">
            <v>45383</v>
          </cell>
          <cell r="D295">
            <v>6.6289138455064012E-2</v>
          </cell>
          <cell r="E295">
            <v>5.8185000000000002</v>
          </cell>
          <cell r="F295">
            <v>0.17</v>
          </cell>
          <cell r="G295">
            <v>0.5</v>
          </cell>
          <cell r="H295">
            <v>0.55000000000000004</v>
          </cell>
        </row>
        <row r="296">
          <cell r="C296">
            <v>45413</v>
          </cell>
          <cell r="D296">
            <v>6.6290424632368006E-2</v>
          </cell>
          <cell r="E296">
            <v>5.7745000000000006</v>
          </cell>
          <cell r="F296">
            <v>0.17</v>
          </cell>
          <cell r="G296">
            <v>0.45</v>
          </cell>
          <cell r="H296">
            <v>0.5</v>
          </cell>
        </row>
        <row r="297">
          <cell r="C297">
            <v>45444</v>
          </cell>
          <cell r="D297">
            <v>6.6291753682249016E-2</v>
          </cell>
          <cell r="E297">
            <v>5.7895000000000003</v>
          </cell>
          <cell r="F297">
            <v>0.17</v>
          </cell>
          <cell r="G297">
            <v>0.5</v>
          </cell>
          <cell r="H297">
            <v>0.6</v>
          </cell>
        </row>
        <row r="298">
          <cell r="C298">
            <v>45474</v>
          </cell>
          <cell r="D298">
            <v>6.6293039859555009E-2</v>
          </cell>
          <cell r="E298">
            <v>5.8045000000000009</v>
          </cell>
          <cell r="F298">
            <v>0.17</v>
          </cell>
          <cell r="G298">
            <v>0.5</v>
          </cell>
          <cell r="H298">
            <v>0.6</v>
          </cell>
        </row>
        <row r="299">
          <cell r="C299">
            <v>45505</v>
          </cell>
          <cell r="D299">
            <v>6.6294368909438003E-2</v>
          </cell>
          <cell r="E299">
            <v>5.8195000000000006</v>
          </cell>
          <cell r="F299">
            <v>0.17</v>
          </cell>
          <cell r="G299">
            <v>0.45</v>
          </cell>
          <cell r="H299">
            <v>0.7</v>
          </cell>
        </row>
        <row r="300">
          <cell r="C300">
            <v>45536</v>
          </cell>
          <cell r="D300">
            <v>6.6295697959321012E-2</v>
          </cell>
          <cell r="E300">
            <v>5.8345000000000002</v>
          </cell>
          <cell r="F300">
            <v>0.17</v>
          </cell>
          <cell r="G300">
            <v>0.5</v>
          </cell>
          <cell r="H300">
            <v>0.65</v>
          </cell>
        </row>
        <row r="301">
          <cell r="C301">
            <v>45566</v>
          </cell>
          <cell r="D301">
            <v>6.6296984136628004E-2</v>
          </cell>
          <cell r="E301">
            <v>5.8885000000000005</v>
          </cell>
          <cell r="F301">
            <v>0.17</v>
          </cell>
          <cell r="G301">
            <v>0.5</v>
          </cell>
          <cell r="H301">
            <v>0.7</v>
          </cell>
        </row>
        <row r="302">
          <cell r="C302">
            <v>45597</v>
          </cell>
          <cell r="D302">
            <v>6.6298313186512012E-2</v>
          </cell>
          <cell r="E302">
            <v>6.0235000000000003</v>
          </cell>
          <cell r="F302">
            <v>0.17</v>
          </cell>
          <cell r="G302">
            <v>0.95</v>
          </cell>
          <cell r="H302">
            <v>0.9</v>
          </cell>
        </row>
        <row r="303">
          <cell r="C303">
            <v>45627</v>
          </cell>
          <cell r="D303">
            <v>6.6299599363820003E-2</v>
          </cell>
          <cell r="E303">
            <v>6.1485000000000003</v>
          </cell>
          <cell r="F303">
            <v>0.17</v>
          </cell>
          <cell r="G303">
            <v>1.35</v>
          </cell>
          <cell r="H303">
            <v>1.1000000000000001</v>
          </cell>
        </row>
        <row r="304">
          <cell r="C304">
            <v>45658</v>
          </cell>
          <cell r="D304">
            <v>6.6300928413705024E-2</v>
          </cell>
          <cell r="G304">
            <v>1.35</v>
          </cell>
          <cell r="H304">
            <v>1.1000000000000001</v>
          </cell>
        </row>
        <row r="305">
          <cell r="C305">
            <v>45689</v>
          </cell>
          <cell r="D305">
            <v>6.6302257463592001E-2</v>
          </cell>
          <cell r="G305">
            <v>1.35</v>
          </cell>
          <cell r="H305">
            <v>1.1000000000000001</v>
          </cell>
        </row>
        <row r="306">
          <cell r="C306">
            <v>45717</v>
          </cell>
          <cell r="D306">
            <v>6.6303457895748014E-2</v>
          </cell>
          <cell r="G306">
            <v>0.95</v>
          </cell>
          <cell r="H306">
            <v>0.85</v>
          </cell>
        </row>
        <row r="307">
          <cell r="C307">
            <v>45748</v>
          </cell>
          <cell r="D307">
            <v>6.6304786945635005E-2</v>
          </cell>
          <cell r="G307">
            <v>0.5</v>
          </cell>
          <cell r="H307">
            <v>0.55000000000000004</v>
          </cell>
        </row>
        <row r="308">
          <cell r="C308">
            <v>45778</v>
          </cell>
          <cell r="D308">
            <v>6.6306073122946022E-2</v>
          </cell>
          <cell r="G308">
            <v>0.45</v>
          </cell>
          <cell r="H308">
            <v>0.5</v>
          </cell>
        </row>
        <row r="309">
          <cell r="C309">
            <v>45809</v>
          </cell>
          <cell r="D309">
            <v>6.6307402172833999E-2</v>
          </cell>
          <cell r="G309">
            <v>0.5</v>
          </cell>
          <cell r="H309">
            <v>0.6</v>
          </cell>
        </row>
        <row r="310">
          <cell r="C310">
            <v>45839</v>
          </cell>
          <cell r="D310">
            <v>6.6308688350146014E-2</v>
          </cell>
          <cell r="G310">
            <v>0.5</v>
          </cell>
          <cell r="H310">
            <v>0.6</v>
          </cell>
        </row>
        <row r="311">
          <cell r="C311">
            <v>45870</v>
          </cell>
          <cell r="D311">
            <v>6.6310017400036017E-2</v>
          </cell>
          <cell r="G311">
            <v>0.45</v>
          </cell>
          <cell r="H311">
            <v>0.7</v>
          </cell>
        </row>
        <row r="312">
          <cell r="C312">
            <v>45901</v>
          </cell>
          <cell r="D312">
            <v>6.631134644992602E-2</v>
          </cell>
          <cell r="G312">
            <v>0.5</v>
          </cell>
          <cell r="H312">
            <v>0.65</v>
          </cell>
        </row>
        <row r="313">
          <cell r="C313">
            <v>45931</v>
          </cell>
          <cell r="D313">
            <v>6.6312632627239021E-2</v>
          </cell>
          <cell r="G313">
            <v>0.5</v>
          </cell>
          <cell r="H313">
            <v>0.7</v>
          </cell>
        </row>
        <row r="314">
          <cell r="C314">
            <v>45962</v>
          </cell>
          <cell r="D314">
            <v>6.6313961677130023E-2</v>
          </cell>
          <cell r="G314">
            <v>0.95</v>
          </cell>
          <cell r="H314">
            <v>0.9</v>
          </cell>
        </row>
        <row r="315">
          <cell r="C315">
            <v>45992</v>
          </cell>
          <cell r="D315">
            <v>6.6315247854445994E-2</v>
          </cell>
          <cell r="G315">
            <v>1.35</v>
          </cell>
          <cell r="H315">
            <v>1.1000000000000001</v>
          </cell>
        </row>
        <row r="316">
          <cell r="C316">
            <v>46023</v>
          </cell>
          <cell r="D316">
            <v>6.6316576904338009E-2</v>
          </cell>
          <cell r="G316">
            <v>1.35</v>
          </cell>
          <cell r="H316">
            <v>1.1000000000000001</v>
          </cell>
        </row>
        <row r="317">
          <cell r="C317">
            <v>46054</v>
          </cell>
          <cell r="D317">
            <v>6.631790595423101E-2</v>
          </cell>
          <cell r="G317">
            <v>1.35</v>
          </cell>
          <cell r="H317">
            <v>1.1000000000000001</v>
          </cell>
        </row>
        <row r="318">
          <cell r="C318">
            <v>46082</v>
          </cell>
          <cell r="D318">
            <v>6.6319106386393004E-2</v>
          </cell>
          <cell r="G318">
            <v>0.95</v>
          </cell>
          <cell r="H318">
            <v>0.85</v>
          </cell>
        </row>
        <row r="319">
          <cell r="C319">
            <v>46113</v>
          </cell>
          <cell r="D319">
            <v>6.6320435436287004E-2</v>
          </cell>
          <cell r="G319">
            <v>0.5</v>
          </cell>
          <cell r="H319">
            <v>0.55000000000000004</v>
          </cell>
        </row>
        <row r="320">
          <cell r="C320">
            <v>46143</v>
          </cell>
          <cell r="D320">
            <v>6.6321721613605014E-2</v>
          </cell>
          <cell r="G320">
            <v>0.45</v>
          </cell>
          <cell r="H320">
            <v>0.5</v>
          </cell>
        </row>
        <row r="321">
          <cell r="C321">
            <v>46174</v>
          </cell>
          <cell r="D321">
            <v>6.6323050663500013E-2</v>
          </cell>
          <cell r="G321">
            <v>0.5</v>
          </cell>
          <cell r="H321">
            <v>0.6</v>
          </cell>
        </row>
        <row r="322">
          <cell r="C322">
            <v>46204</v>
          </cell>
          <cell r="D322">
            <v>6.6324336840819009E-2</v>
          </cell>
          <cell r="G322">
            <v>0.5</v>
          </cell>
          <cell r="H322">
            <v>0.6</v>
          </cell>
        </row>
        <row r="323">
          <cell r="C323">
            <v>46235</v>
          </cell>
          <cell r="D323">
            <v>6.6325665890715008E-2</v>
          </cell>
          <cell r="G323">
            <v>0.45</v>
          </cell>
          <cell r="H323">
            <v>0.7</v>
          </cell>
        </row>
        <row r="324">
          <cell r="C324">
            <v>46266</v>
          </cell>
          <cell r="D324">
            <v>6.6326994940612019E-2</v>
          </cell>
          <cell r="G324">
            <v>0.5</v>
          </cell>
          <cell r="H324">
            <v>0.65</v>
          </cell>
        </row>
        <row r="325">
          <cell r="C325">
            <v>46296</v>
          </cell>
          <cell r="D325">
            <v>6.6328281117932014E-2</v>
          </cell>
          <cell r="G325">
            <v>0.5</v>
          </cell>
          <cell r="H325">
            <v>0.7</v>
          </cell>
        </row>
        <row r="326">
          <cell r="C326">
            <v>46327</v>
          </cell>
          <cell r="D326">
            <v>6.6329610167830011E-2</v>
          </cell>
          <cell r="G326">
            <v>0.95</v>
          </cell>
          <cell r="H326">
            <v>0.9</v>
          </cell>
        </row>
        <row r="327">
          <cell r="C327">
            <v>46357</v>
          </cell>
          <cell r="D327">
            <v>6.6330896345151991E-2</v>
          </cell>
          <cell r="G327">
            <v>1.35</v>
          </cell>
          <cell r="H327">
            <v>1.1000000000000001</v>
          </cell>
        </row>
        <row r="328">
          <cell r="C328">
            <v>46388</v>
          </cell>
          <cell r="D328">
            <v>6.6332225395051028E-2</v>
          </cell>
          <cell r="G328">
            <v>1.35</v>
          </cell>
          <cell r="H328">
            <v>1.1000000000000001</v>
          </cell>
        </row>
        <row r="329">
          <cell r="C329">
            <v>46419</v>
          </cell>
          <cell r="D329">
            <v>6.6333554444951023E-2</v>
          </cell>
          <cell r="G329">
            <v>1.35</v>
          </cell>
          <cell r="H329">
            <v>1.1000000000000001</v>
          </cell>
        </row>
        <row r="330">
          <cell r="C330">
            <v>46447</v>
          </cell>
          <cell r="D330">
            <v>6.6334754877119012E-2</v>
          </cell>
          <cell r="G330">
            <v>0.95</v>
          </cell>
          <cell r="H330">
            <v>0.85</v>
          </cell>
        </row>
        <row r="331">
          <cell r="C331">
            <v>46478</v>
          </cell>
          <cell r="D331">
            <v>6.633608392702102E-2</v>
          </cell>
          <cell r="G331">
            <v>0.5</v>
          </cell>
          <cell r="H331">
            <v>0.55000000000000004</v>
          </cell>
        </row>
        <row r="332">
          <cell r="C332">
            <v>46508</v>
          </cell>
          <cell r="D332">
            <v>6.6337370104344998E-2</v>
          </cell>
          <cell r="G332">
            <v>0.45</v>
          </cell>
          <cell r="H332">
            <v>0.5</v>
          </cell>
        </row>
        <row r="333">
          <cell r="C333">
            <v>46539</v>
          </cell>
          <cell r="D333">
            <v>6.6338699154247019E-2</v>
          </cell>
          <cell r="G333">
            <v>0.5</v>
          </cell>
          <cell r="H333">
            <v>0.6</v>
          </cell>
        </row>
        <row r="334">
          <cell r="C334">
            <v>46569</v>
          </cell>
          <cell r="D334">
            <v>6.633998533157201E-2</v>
          </cell>
          <cell r="G334">
            <v>0.5</v>
          </cell>
          <cell r="H334">
            <v>0.6</v>
          </cell>
        </row>
        <row r="335">
          <cell r="C335">
            <v>46600</v>
          </cell>
          <cell r="D335">
            <v>6.6341314381475017E-2</v>
          </cell>
          <cell r="G335">
            <v>0.45</v>
          </cell>
          <cell r="H335">
            <v>0.7</v>
          </cell>
        </row>
        <row r="336">
          <cell r="C336">
            <v>46631</v>
          </cell>
          <cell r="D336">
            <v>6.6342643431379009E-2</v>
          </cell>
          <cell r="G336">
            <v>0.5</v>
          </cell>
          <cell r="H336">
            <v>0.65</v>
          </cell>
        </row>
        <row r="337">
          <cell r="C337">
            <v>46661</v>
          </cell>
          <cell r="D337">
            <v>6.6343929608705998E-2</v>
          </cell>
          <cell r="G337">
            <v>0.5</v>
          </cell>
          <cell r="H337">
            <v>0.7</v>
          </cell>
        </row>
        <row r="338">
          <cell r="C338">
            <v>46692</v>
          </cell>
          <cell r="D338">
            <v>6.634525865861203E-2</v>
          </cell>
          <cell r="G338">
            <v>0.95</v>
          </cell>
          <cell r="H338">
            <v>0.9</v>
          </cell>
        </row>
        <row r="339">
          <cell r="C339">
            <v>46722</v>
          </cell>
          <cell r="D339">
            <v>6.634654483593902E-2</v>
          </cell>
          <cell r="G339">
            <v>1.35</v>
          </cell>
          <cell r="H339">
            <v>1.1000000000000001</v>
          </cell>
        </row>
        <row r="340">
          <cell r="C340">
            <v>46753</v>
          </cell>
          <cell r="D340">
            <v>6.6347873885846009E-2</v>
          </cell>
        </row>
        <row r="341">
          <cell r="C341">
            <v>46784</v>
          </cell>
          <cell r="D341">
            <v>6.6349202935752999E-2</v>
          </cell>
        </row>
        <row r="342">
          <cell r="C342">
            <v>46813</v>
          </cell>
          <cell r="D342">
            <v>6.6350446240505012E-2</v>
          </cell>
        </row>
        <row r="343">
          <cell r="C343">
            <v>46844</v>
          </cell>
          <cell r="D343">
            <v>6.6351775290413001E-2</v>
          </cell>
        </row>
        <row r="344">
          <cell r="C344">
            <v>46874</v>
          </cell>
          <cell r="D344">
            <v>6.6353061467743002E-2</v>
          </cell>
        </row>
        <row r="345">
          <cell r="C345">
            <v>46905</v>
          </cell>
          <cell r="D345">
            <v>6.6354390517652004E-2</v>
          </cell>
        </row>
        <row r="346">
          <cell r="C346">
            <v>46935</v>
          </cell>
          <cell r="D346">
            <v>6.6355676694984017E-2</v>
          </cell>
        </row>
        <row r="347">
          <cell r="C347">
            <v>46966</v>
          </cell>
          <cell r="D347">
            <v>6.6357005744895017E-2</v>
          </cell>
        </row>
        <row r="348">
          <cell r="C348">
            <v>46997</v>
          </cell>
          <cell r="D348">
            <v>6.6358334794805018E-2</v>
          </cell>
        </row>
        <row r="349">
          <cell r="C349">
            <v>47027</v>
          </cell>
          <cell r="D349">
            <v>6.6359620972139016E-2</v>
          </cell>
        </row>
        <row r="350">
          <cell r="C350">
            <v>47058</v>
          </cell>
          <cell r="D350">
            <v>6.6360950022051016E-2</v>
          </cell>
        </row>
        <row r="351">
          <cell r="C351">
            <v>47088</v>
          </cell>
          <cell r="D351">
            <v>6.6362236199386027E-2</v>
          </cell>
        </row>
        <row r="352">
          <cell r="C352">
            <v>47119</v>
          </cell>
          <cell r="D352">
            <v>6.6363565249299011E-2</v>
          </cell>
        </row>
        <row r="353">
          <cell r="C353">
            <v>47150</v>
          </cell>
          <cell r="D353">
            <v>6.6364894299213009E-2</v>
          </cell>
        </row>
        <row r="354">
          <cell r="C354">
            <v>47178</v>
          </cell>
          <cell r="D354">
            <v>6.6366094731393016E-2</v>
          </cell>
        </row>
        <row r="355">
          <cell r="C355">
            <v>47209</v>
          </cell>
          <cell r="D355">
            <v>6.6367423781307999E-2</v>
          </cell>
        </row>
        <row r="356">
          <cell r="C356">
            <v>47239</v>
          </cell>
          <cell r="D356">
            <v>6.6368709958646008E-2</v>
          </cell>
        </row>
        <row r="357">
          <cell r="C357">
            <v>47270</v>
          </cell>
          <cell r="D357">
            <v>6.6370039008562004E-2</v>
          </cell>
        </row>
        <row r="358">
          <cell r="C358">
            <v>47300</v>
          </cell>
          <cell r="D358">
            <v>6.6371325185900998E-2</v>
          </cell>
        </row>
        <row r="359">
          <cell r="C359">
            <v>47331</v>
          </cell>
          <cell r="D359">
            <v>6.6372654235818007E-2</v>
          </cell>
        </row>
        <row r="360">
          <cell r="C360">
            <v>47362</v>
          </cell>
          <cell r="D360">
            <v>6.637398328573603E-2</v>
          </cell>
        </row>
        <row r="361">
          <cell r="C361">
            <v>47392</v>
          </cell>
          <cell r="D361">
            <v>6.6375269463076009E-2</v>
          </cell>
        </row>
        <row r="362">
          <cell r="C362">
            <v>47423</v>
          </cell>
          <cell r="D362">
            <v>6.6376598513000012E-2</v>
          </cell>
        </row>
        <row r="363">
          <cell r="C363">
            <v>47453</v>
          </cell>
          <cell r="D363">
            <v>6.6377884690336023E-2</v>
          </cell>
        </row>
        <row r="364">
          <cell r="C364">
            <v>47484</v>
          </cell>
          <cell r="D364">
            <v>6.6379213740256002E-2</v>
          </cell>
        </row>
        <row r="365">
          <cell r="C365">
            <v>47515</v>
          </cell>
          <cell r="D365">
            <v>6.6380542790176009E-2</v>
          </cell>
        </row>
        <row r="366">
          <cell r="C366">
            <v>47543</v>
          </cell>
          <cell r="D366">
            <v>6.6381743222362996E-2</v>
          </cell>
        </row>
        <row r="367">
          <cell r="C367">
            <v>47574</v>
          </cell>
          <cell r="D367">
            <v>6.6383072272285015E-2</v>
          </cell>
        </row>
        <row r="368">
          <cell r="C368">
            <v>47604</v>
          </cell>
          <cell r="D368">
            <v>6.6384358449629019E-2</v>
          </cell>
        </row>
        <row r="369">
          <cell r="C369">
            <v>47635</v>
          </cell>
          <cell r="D369">
            <v>6.638568749955201E-2</v>
          </cell>
        </row>
        <row r="370">
          <cell r="C370">
            <v>47665</v>
          </cell>
          <cell r="D370">
            <v>6.6386973676897013E-2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zoomScaleNormal="32" zoomScaleSheetLayoutView="68" workbookViewId="0"/>
  </sheetViews>
  <sheetFormatPr defaultRowHeight="12.75"/>
  <sheetData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R35"/>
  <sheetViews>
    <sheetView tabSelected="1" workbookViewId="0"/>
  </sheetViews>
  <sheetFormatPr defaultRowHeight="12.75"/>
  <cols>
    <col min="1" max="1" width="13.140625" customWidth="1"/>
    <col min="2" max="2" width="12.5703125" customWidth="1"/>
    <col min="4" max="4" width="12.85546875" bestFit="1" customWidth="1"/>
    <col min="5" max="5" width="13.85546875" customWidth="1"/>
    <col min="6" max="6" width="13.85546875" bestFit="1" customWidth="1"/>
    <col min="7" max="7" width="13.28515625" customWidth="1"/>
    <col min="8" max="9" width="12.85546875" bestFit="1" customWidth="1"/>
    <col min="10" max="10" width="2.28515625" customWidth="1"/>
    <col min="11" max="11" width="12.85546875" bestFit="1" customWidth="1"/>
    <col min="13" max="13" width="12.28515625" bestFit="1" customWidth="1"/>
    <col min="14" max="14" width="2.28515625" customWidth="1"/>
    <col min="15" max="15" width="12.28515625" bestFit="1" customWidth="1"/>
    <col min="17" max="18" width="12.28515625" bestFit="1" customWidth="1"/>
  </cols>
  <sheetData>
    <row r="2" spans="1:18" s="84" customFormat="1">
      <c r="B2" s="84" t="s">
        <v>48</v>
      </c>
    </row>
    <row r="3" spans="1:18" s="84" customFormat="1"/>
    <row r="4" spans="1:18" s="84" customFormat="1">
      <c r="B4" s="84" t="s">
        <v>54</v>
      </c>
      <c r="C4" s="99">
        <v>36916</v>
      </c>
      <c r="E4" s="84" t="s">
        <v>96</v>
      </c>
      <c r="F4" s="103">
        <v>0</v>
      </c>
      <c r="G4" s="84" t="s">
        <v>97</v>
      </c>
    </row>
    <row r="5" spans="1:18" s="84" customFormat="1">
      <c r="B5" s="84" t="s">
        <v>93</v>
      </c>
      <c r="C5" s="99">
        <v>36915</v>
      </c>
      <c r="E5" s="84" t="s">
        <v>95</v>
      </c>
      <c r="F5" s="103">
        <v>0</v>
      </c>
      <c r="G5" s="84" t="s">
        <v>97</v>
      </c>
    </row>
    <row r="6" spans="1:18">
      <c r="A6" s="85"/>
    </row>
    <row r="7" spans="1:18">
      <c r="A7" t="s">
        <v>94</v>
      </c>
      <c r="J7" s="91"/>
      <c r="K7" s="94"/>
      <c r="N7" s="91"/>
      <c r="O7" s="94"/>
    </row>
    <row r="8" spans="1:18">
      <c r="O8" s="97" t="s">
        <v>89</v>
      </c>
    </row>
    <row r="9" spans="1:18" s="54" customFormat="1">
      <c r="E9" s="54" t="s">
        <v>53</v>
      </c>
      <c r="F9" s="54" t="s">
        <v>2</v>
      </c>
      <c r="G9" s="54" t="s">
        <v>63</v>
      </c>
      <c r="H9" s="54" t="s">
        <v>32</v>
      </c>
    </row>
    <row r="10" spans="1:18" s="85" customFormat="1">
      <c r="B10" s="85" t="s">
        <v>49</v>
      </c>
      <c r="C10" s="85" t="s">
        <v>50</v>
      </c>
      <c r="D10" s="85" t="s">
        <v>79</v>
      </c>
      <c r="E10" s="85" t="s">
        <v>51</v>
      </c>
      <c r="F10" s="85" t="s">
        <v>51</v>
      </c>
      <c r="G10" s="85" t="s">
        <v>52</v>
      </c>
      <c r="H10" s="85" t="s">
        <v>52</v>
      </c>
      <c r="I10" s="85" t="s">
        <v>72</v>
      </c>
      <c r="K10" s="85" t="s">
        <v>73</v>
      </c>
      <c r="L10" s="85" t="s">
        <v>74</v>
      </c>
      <c r="M10" s="85" t="s">
        <v>43</v>
      </c>
      <c r="O10" s="85" t="s">
        <v>73</v>
      </c>
      <c r="P10" s="85" t="s">
        <v>74</v>
      </c>
      <c r="Q10" s="85" t="s">
        <v>75</v>
      </c>
      <c r="R10" s="85" t="s">
        <v>43</v>
      </c>
    </row>
    <row r="11" spans="1:18">
      <c r="A11" t="s">
        <v>76</v>
      </c>
      <c r="B11" s="98">
        <v>36923</v>
      </c>
      <c r="C11" s="98">
        <v>36923</v>
      </c>
      <c r="D11" s="87">
        <v>5000</v>
      </c>
      <c r="E11" s="87">
        <f>'FGT Z1 Supply'!$E$8</f>
        <v>140000</v>
      </c>
      <c r="F11" s="87">
        <f>'FGT Z1 Supply'!$F$8</f>
        <v>139837.03352422401</v>
      </c>
      <c r="G11" s="89">
        <f>'FGT Z1 Supply'!$R$8</f>
        <v>7.15</v>
      </c>
      <c r="H11" s="89">
        <v>0</v>
      </c>
      <c r="I11" s="88">
        <f>'FGT Z1 Supply'!$AW$8</f>
        <v>988647.82701626373</v>
      </c>
      <c r="K11" s="83">
        <f>'FGT Z1 Supply'!$AR$8+'FGT Z1 Supply'!$AM$8</f>
        <v>994940.49352485384</v>
      </c>
      <c r="L11" s="83">
        <f>'FGT Z1 Supply'!$AS$8+'FGT Z1 Supply'!$AT$8+'FGT Z1 Supply'!$AN$8+'FGT Z1 Supply'!$AO$8</f>
        <v>-6292.6665085900804</v>
      </c>
      <c r="M11" s="83">
        <f>SUM(K11:L11)</f>
        <v>988647.82701626373</v>
      </c>
      <c r="O11" s="83">
        <f>'FGT Z1 Supply'!$AR$8</f>
        <v>-13284.518184801331</v>
      </c>
      <c r="P11" s="83">
        <f>'FGT Z1 Supply'!$AS$8+'FGT Z1 Supply'!$AT$8</f>
        <v>2097.5555028633607</v>
      </c>
      <c r="Q11" s="83">
        <f>'FGT Z1 Supply'!$AP$8</f>
        <v>999834.7896982017</v>
      </c>
      <c r="R11" s="83">
        <f>SUM(O11:Q11)</f>
        <v>988647.82701626373</v>
      </c>
    </row>
    <row r="12" spans="1:18">
      <c r="A12" t="s">
        <v>77</v>
      </c>
      <c r="B12" s="98">
        <f>B11</f>
        <v>36923</v>
      </c>
      <c r="C12" s="98">
        <f>C11</f>
        <v>36923</v>
      </c>
      <c r="D12" s="87">
        <v>12500</v>
      </c>
      <c r="E12" s="87">
        <f>'FGT Z2 Supply'!$E$8</f>
        <v>350000</v>
      </c>
      <c r="F12" s="87">
        <f>'FGT Z2 Supply'!$F$8</f>
        <v>349592.58381056</v>
      </c>
      <c r="G12" s="89">
        <f>'FGT Z2 Supply'!$R$8</f>
        <v>7.15</v>
      </c>
      <c r="H12" s="89">
        <v>0</v>
      </c>
      <c r="I12" s="88">
        <f>'FGT Z2 Supply'!$AW$8</f>
        <v>2492595.1225692928</v>
      </c>
      <c r="K12" s="83">
        <f>'FGT Z2 Supply'!$AR$8+'FGT Z2 Supply'!$AM$8</f>
        <v>2487351.2338121342</v>
      </c>
      <c r="L12" s="83">
        <f>'FGT Z2 Supply'!$AS$8+'FGT Z2 Supply'!$AT$8+'FGT Z2 Supply'!$AN$8+'FGT Z2 Supply'!$AO$8</f>
        <v>5243.8887571583982</v>
      </c>
      <c r="M12" s="83">
        <f t="shared" ref="M12:M19" si="0">SUM(K12:L12)</f>
        <v>2492595.1225692928</v>
      </c>
      <c r="O12" s="83">
        <f>'FGT Z2 Supply'!$AR$8</f>
        <v>-33211.295462003443</v>
      </c>
      <c r="P12" s="83">
        <f>'FGT Z2 Supply'!$AS$8+'FGT Z2 Supply'!$AT$8</f>
        <v>26219.443785791998</v>
      </c>
      <c r="Q12" s="83">
        <f>'FGT Z2 Supply'!$AP$8</f>
        <v>2499586.974245504</v>
      </c>
      <c r="R12" s="83">
        <f>SUM(O12:Q12)</f>
        <v>2492595.1225692928</v>
      </c>
    </row>
    <row r="13" spans="1:18">
      <c r="A13" t="s">
        <v>78</v>
      </c>
      <c r="B13" s="98">
        <f>B12</f>
        <v>36923</v>
      </c>
      <c r="C13" s="98">
        <f>C12</f>
        <v>36923</v>
      </c>
      <c r="D13" s="87">
        <v>20000</v>
      </c>
      <c r="E13" s="87">
        <f>'FGT Z3 Supply'!$E$8</f>
        <v>560000</v>
      </c>
      <c r="F13" s="87">
        <f>'FGT Z3 Supply'!$F$8</f>
        <v>559348.13409689604</v>
      </c>
      <c r="G13" s="89">
        <f>'FGT Z3 Supply'!$R$8</f>
        <v>7.15</v>
      </c>
      <c r="H13" s="89">
        <v>0</v>
      </c>
      <c r="I13" s="88">
        <f>'FGT Z3 Supply'!$AW$8</f>
        <v>3957399.2356982213</v>
      </c>
      <c r="K13" s="83">
        <f>'FGT Z3 Supply'!$AR$8+'FGT Z3 Supply'!$AM$8</f>
        <v>3979761.9740994154</v>
      </c>
      <c r="L13" s="83">
        <f>'FGT Z3 Supply'!$AS$8+'FGT Z3 Supply'!$AT$8+'FGT Z3 Supply'!$AN$8+'FGT Z3 Supply'!$AO$8</f>
        <v>-22362.738401193907</v>
      </c>
      <c r="M13" s="83">
        <f t="shared" si="0"/>
        <v>3957399.2356982213</v>
      </c>
      <c r="O13" s="83">
        <f>'FGT Z3 Supply'!$AR$8</f>
        <v>-53138.072739205323</v>
      </c>
      <c r="P13" s="83">
        <f>'FGT Z3 Supply'!$AS$8+'FGT Z3 Supply'!$AT$8</f>
        <v>11198.14964461986</v>
      </c>
      <c r="Q13" s="83">
        <f>'FGT Z3 Supply'!$AP$8</f>
        <v>3999339.1587928068</v>
      </c>
      <c r="R13" s="83">
        <f>SUM(O13:Q13)</f>
        <v>3957399.2356982213</v>
      </c>
    </row>
    <row r="14" spans="1:18">
      <c r="B14" s="86"/>
      <c r="C14" s="86"/>
      <c r="D14" s="87"/>
      <c r="E14" s="87"/>
      <c r="F14" s="87"/>
      <c r="G14" s="89"/>
      <c r="H14" s="89"/>
      <c r="I14" s="88"/>
    </row>
    <row r="15" spans="1:18">
      <c r="A15" t="s">
        <v>80</v>
      </c>
      <c r="B15" s="98">
        <v>37043</v>
      </c>
      <c r="C15" s="98">
        <v>37135</v>
      </c>
      <c r="D15" s="87">
        <f>D11*28/'FGT Z1 Mkt'!$AA$8</f>
        <v>1147.5409836065573</v>
      </c>
      <c r="E15" s="87">
        <f>'FGT Z1 Mkt'!$E$8</f>
        <v>140000</v>
      </c>
      <c r="F15" s="87">
        <f>'FGT Z1 Mkt'!$F$8</f>
        <v>136420.81063966872</v>
      </c>
      <c r="G15" s="89">
        <f>'FGT Z1 Mkt'!$R$8</f>
        <v>5.5825000000000005</v>
      </c>
      <c r="H15" s="89">
        <v>0</v>
      </c>
      <c r="I15" s="88">
        <f>'FGT Z1 Mkt'!$AW$8</f>
        <v>-745537.95298220054</v>
      </c>
      <c r="K15" s="83">
        <f>'FGT Z1 Mkt'!$AR$8+'FGT Z1 Mkt'!$AM$8</f>
        <v>-750005.73453064973</v>
      </c>
      <c r="L15" s="83">
        <f>'FGT Z1 Mkt'!$AS$8+'FGT Z1 Mkt'!$AT$8+'FGT Z1 Mkt'!$AN$8+'FGT Z1 Mkt'!$AO$8</f>
        <v>4467.7815484491521</v>
      </c>
      <c r="M15" s="83">
        <f t="shared" si="0"/>
        <v>-745537.95298220054</v>
      </c>
      <c r="O15" s="83">
        <f>'FGT Z1 Mkt'!$AR$8</f>
        <v>12586.596945098485</v>
      </c>
      <c r="P15" s="83">
        <f>'FGT Z1 Mkt'!$AS$8+'FGT Z1 Mkt'!$AT$8</f>
        <v>3444.6254686516363</v>
      </c>
      <c r="Q15" s="83">
        <f>'FGT Z1 Mkt'!$AP$8</f>
        <v>-761569.17539595079</v>
      </c>
      <c r="R15" s="83">
        <f>SUM(O15:Q15)</f>
        <v>-745537.95298220066</v>
      </c>
    </row>
    <row r="16" spans="1:18">
      <c r="A16" t="s">
        <v>87</v>
      </c>
      <c r="B16" s="98">
        <v>37043</v>
      </c>
      <c r="C16" s="98">
        <v>37135</v>
      </c>
      <c r="D16" s="87">
        <f>D12*28/'FGT Z2 Mkt'!$AA$8</f>
        <v>2868.8524590163934</v>
      </c>
      <c r="E16" s="87">
        <f>'FGT Z2 Mkt'!$E$8</f>
        <v>350000</v>
      </c>
      <c r="F16" s="87">
        <f>'FGT Z2 Mkt'!$F$8</f>
        <v>341052.02659917192</v>
      </c>
      <c r="G16" s="89">
        <f>'FGT Z2 Mkt'!$R$8</f>
        <v>5.5824999999999996</v>
      </c>
      <c r="H16" s="89">
        <v>0</v>
      </c>
      <c r="I16" s="88">
        <f>'FGT Z2 Mkt'!$AW$8</f>
        <v>-1880044.8537189623</v>
      </c>
      <c r="K16" s="83">
        <f>'FGT Z2 Mkt'!$AR$8+'FGT Z2 Mkt'!$AM$8</f>
        <v>-1875014.3363266247</v>
      </c>
      <c r="L16" s="83">
        <f>'FGT Z2 Mkt'!$AS$8+'FGT Z2 Mkt'!$AT$8+'FGT Z2 Mkt'!$AN$8+'FGT Z2 Mkt'!$AO$8</f>
        <v>-5030.5173923377861</v>
      </c>
      <c r="M16" s="83">
        <f t="shared" si="0"/>
        <v>-1880044.8537189625</v>
      </c>
      <c r="O16" s="83">
        <f>'FGT Z2 Mkt'!$AR$8</f>
        <v>31466.49236274627</v>
      </c>
      <c r="P16" s="83">
        <f>'FGT Z2 Mkt'!$AS$8+'FGT Z2 Mkt'!$AT$8</f>
        <v>-7588.4075918315748</v>
      </c>
      <c r="Q16" s="83">
        <f>'FGT Z2 Mkt'!$AP$8</f>
        <v>-1903922.9384898772</v>
      </c>
      <c r="R16" s="83">
        <f>SUM(O16:Q16)</f>
        <v>-1880044.8537189625</v>
      </c>
    </row>
    <row r="17" spans="1:18">
      <c r="A17" t="s">
        <v>88</v>
      </c>
      <c r="B17" s="98">
        <v>37043</v>
      </c>
      <c r="C17" s="98">
        <v>37135</v>
      </c>
      <c r="D17" s="87">
        <f>D13*28/'FGT Z3 Mkt'!$AA$8</f>
        <v>4590.1639344262294</v>
      </c>
      <c r="E17" s="87">
        <f>'FGT Z3 Mkt'!$E$8</f>
        <v>560000</v>
      </c>
      <c r="F17" s="87">
        <f>'FGT Z3 Mkt'!$F$8</f>
        <v>545683.24255867489</v>
      </c>
      <c r="G17" s="89">
        <f>'FGT Z3 Mkt'!$R$8</f>
        <v>5.5825000000000005</v>
      </c>
      <c r="H17" s="89">
        <v>0</v>
      </c>
      <c r="I17" s="88">
        <f>'FGT Z3 Mkt'!$AW$8</f>
        <v>-2984891.1418064469</v>
      </c>
      <c r="K17" s="83">
        <f>'FGT Z3 Mkt'!$AR$8+'FGT Z3 Mkt'!$AM$8</f>
        <v>-3000022.9381225989</v>
      </c>
      <c r="L17" s="83">
        <f>'FGT Z3 Mkt'!$AS$8+'FGT Z3 Mkt'!$AT$8+'FGT Z3 Mkt'!$AN$8+'FGT Z3 Mkt'!$AO$8</f>
        <v>15131.796316152055</v>
      </c>
      <c r="M17" s="83">
        <f t="shared" si="0"/>
        <v>-2984891.1418064469</v>
      </c>
      <c r="O17" s="83">
        <f>'FGT Z3 Mkt'!$AR$8</f>
        <v>50346.387780393939</v>
      </c>
      <c r="P17" s="83">
        <f>'FGT Z3 Mkt'!$AS$8+'FGT Z3 Mkt'!$AT$8</f>
        <v>11039.171996961994</v>
      </c>
      <c r="Q17" s="83">
        <f>'FGT Z3 Mkt'!$AP$8</f>
        <v>-3046276.7015838032</v>
      </c>
      <c r="R17" s="83">
        <f>SUM(O17:Q17)</f>
        <v>-2984891.1418064474</v>
      </c>
    </row>
    <row r="18" spans="1:18">
      <c r="B18" s="86"/>
      <c r="C18" s="86"/>
      <c r="D18" s="87"/>
      <c r="E18" s="87"/>
      <c r="F18" s="87"/>
      <c r="G18" s="89"/>
      <c r="H18" s="89"/>
      <c r="I18" s="88"/>
    </row>
    <row r="19" spans="1:18">
      <c r="A19" t="s">
        <v>71</v>
      </c>
      <c r="B19" s="98">
        <v>36951</v>
      </c>
      <c r="C19" s="98">
        <f>B19</f>
        <v>36951</v>
      </c>
      <c r="D19" s="87">
        <v>0</v>
      </c>
      <c r="E19" s="87">
        <v>0</v>
      </c>
      <c r="F19" s="87">
        <v>0</v>
      </c>
      <c r="G19" s="89">
        <v>0</v>
      </c>
      <c r="H19" s="100">
        <v>-1750000</v>
      </c>
      <c r="I19" s="88">
        <f>Annuity!P8</f>
        <v>-1740268.6134417963</v>
      </c>
      <c r="K19" s="96">
        <f>I19</f>
        <v>-1740268.6134417963</v>
      </c>
      <c r="L19" s="83">
        <v>0</v>
      </c>
      <c r="M19" s="83">
        <f t="shared" si="0"/>
        <v>-1740268.6134417963</v>
      </c>
      <c r="O19" s="83">
        <v>0</v>
      </c>
      <c r="P19" s="83">
        <v>0</v>
      </c>
      <c r="Q19" s="83">
        <f>I19</f>
        <v>-1740268.6134417963</v>
      </c>
      <c r="R19" s="83">
        <f>SUM(O19:Q19)</f>
        <v>-1740268.6134417963</v>
      </c>
    </row>
    <row r="20" spans="1:18">
      <c r="B20" s="86"/>
      <c r="C20" s="86"/>
      <c r="D20" s="87"/>
      <c r="E20" s="87"/>
      <c r="F20" s="87"/>
      <c r="G20" s="89"/>
      <c r="H20" s="89"/>
      <c r="I20" s="88"/>
    </row>
    <row r="21" spans="1:18" ht="13.5" thickBot="1">
      <c r="H21" s="93" t="s">
        <v>64</v>
      </c>
      <c r="I21" s="88">
        <f>SUM(I11:I20)</f>
        <v>87899.623334372183</v>
      </c>
      <c r="J21" s="89"/>
      <c r="K21" s="83">
        <f>SUM(K11:K20)</f>
        <v>96742.079014733667</v>
      </c>
      <c r="L21" s="83">
        <f>SUM(L11:L20)</f>
        <v>-8842.4556803621726</v>
      </c>
      <c r="M21" s="83">
        <f>SUM(M11:M20)</f>
        <v>87899.623334372183</v>
      </c>
      <c r="N21" s="89"/>
      <c r="O21" s="83">
        <f>SUM(O11:O20)</f>
        <v>-5234.4092977714026</v>
      </c>
      <c r="P21" s="83">
        <f>SUM(P11:P20)</f>
        <v>46410.538807057274</v>
      </c>
      <c r="Q21" s="83">
        <f>SUM(Q11:Q20)</f>
        <v>46723.493825085694</v>
      </c>
      <c r="R21" s="83">
        <f>SUM(R11:R20)</f>
        <v>87899.623334371718</v>
      </c>
    </row>
    <row r="22" spans="1:18">
      <c r="E22" s="104">
        <f>G11*F22</f>
        <v>7498760.9227365125</v>
      </c>
      <c r="F22" s="105">
        <f>SUM(F11:F13)</f>
        <v>1048777.7514316801</v>
      </c>
      <c r="H22" s="88"/>
      <c r="I22" s="89"/>
      <c r="J22" s="92"/>
      <c r="N22" s="92"/>
    </row>
    <row r="23" spans="1:18">
      <c r="E23" s="106"/>
      <c r="F23" s="107"/>
      <c r="N23" s="85"/>
      <c r="O23" s="54" t="s">
        <v>90</v>
      </c>
    </row>
    <row r="24" spans="1:18">
      <c r="E24" s="108">
        <f>F24*G15</f>
        <v>-5711768.815469631</v>
      </c>
      <c r="F24" s="109">
        <f>-SUM(F15:F17)</f>
        <v>-1023156.0797975155</v>
      </c>
      <c r="O24" s="85" t="s">
        <v>49</v>
      </c>
      <c r="P24" s="85" t="s">
        <v>50</v>
      </c>
      <c r="Q24" s="85" t="s">
        <v>91</v>
      </c>
    </row>
    <row r="25" spans="1:18">
      <c r="E25" s="106"/>
      <c r="F25" s="107"/>
      <c r="H25" s="96"/>
      <c r="O25" t="s">
        <v>73</v>
      </c>
      <c r="P25" t="s">
        <v>74</v>
      </c>
      <c r="Q25" s="83">
        <f>P21-L21</f>
        <v>55252.994487419448</v>
      </c>
    </row>
    <row r="26" spans="1:18">
      <c r="E26" s="110">
        <f>SUM(E22:E25)</f>
        <v>1786992.1072668815</v>
      </c>
      <c r="F26" s="107"/>
      <c r="O26" t="s">
        <v>73</v>
      </c>
      <c r="P26" t="s">
        <v>92</v>
      </c>
      <c r="Q26" s="83">
        <f>Q21</f>
        <v>46723.493825085694</v>
      </c>
    </row>
    <row r="27" spans="1:18">
      <c r="E27" s="106"/>
      <c r="F27" s="107"/>
    </row>
    <row r="28" spans="1:18">
      <c r="E28" s="110">
        <f>I19</f>
        <v>-1740268.6134417963</v>
      </c>
      <c r="F28" s="107"/>
    </row>
    <row r="29" spans="1:18">
      <c r="E29" s="106"/>
      <c r="F29" s="107"/>
      <c r="O29" s="54" t="s">
        <v>64</v>
      </c>
    </row>
    <row r="30" spans="1:18">
      <c r="E30" s="106"/>
      <c r="F30" s="107"/>
      <c r="O30" s="85" t="s">
        <v>73</v>
      </c>
      <c r="P30" s="85" t="s">
        <v>74</v>
      </c>
      <c r="Q30" s="85" t="s">
        <v>75</v>
      </c>
      <c r="R30" s="85" t="s">
        <v>43</v>
      </c>
    </row>
    <row r="31" spans="1:18" ht="13.5" thickBot="1">
      <c r="D31" s="96"/>
      <c r="E31" s="111">
        <f>SUM(E26:E30)</f>
        <v>46723.493825085228</v>
      </c>
      <c r="F31" s="112"/>
      <c r="O31" s="83">
        <f>K21-Q25-Q26</f>
        <v>-5234.4092977714754</v>
      </c>
      <c r="P31" s="83">
        <f>L21+Q25</f>
        <v>46410.538807057274</v>
      </c>
      <c r="Q31" s="83">
        <f>Q26</f>
        <v>46723.493825085694</v>
      </c>
      <c r="R31" s="83">
        <f>SUM(O31:Q31)</f>
        <v>87899.623334371485</v>
      </c>
    </row>
    <row r="33" spans="17:17">
      <c r="Q33" s="83"/>
    </row>
    <row r="35" spans="17:17">
      <c r="Q35" s="83"/>
    </row>
  </sheetData>
  <pageMargins left="0.75" right="0.75" top="1" bottom="1" header="0.5" footer="0.5"/>
  <pageSetup scale="62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"/>
  <sheetViews>
    <sheetView workbookViewId="0">
      <selection activeCell="B8" sqref="B8"/>
    </sheetView>
  </sheetViews>
  <sheetFormatPr defaultRowHeight="12.75"/>
  <cols>
    <col min="1" max="2" width="10.85546875" customWidth="1"/>
    <col min="3" max="3" width="14.140625" bestFit="1" customWidth="1"/>
    <col min="4" max="4" width="8.85546875" bestFit="1" customWidth="1"/>
    <col min="5" max="5" width="11.42578125" bestFit="1" customWidth="1"/>
    <col min="6" max="6" width="14.28515625" bestFit="1" customWidth="1"/>
    <col min="7" max="7" width="10.7109375" bestFit="1" customWidth="1"/>
    <col min="8" max="8" width="14.7109375" bestFit="1" customWidth="1"/>
    <col min="9" max="9" width="11.42578125" bestFit="1" customWidth="1"/>
    <col min="10" max="10" width="14.28515625" bestFit="1" customWidth="1"/>
    <col min="11" max="11" width="10.7109375" bestFit="1" customWidth="1"/>
    <col min="12" max="12" width="14.7109375" bestFit="1" customWidth="1"/>
    <col min="13" max="13" width="11.42578125" bestFit="1" customWidth="1"/>
    <col min="14" max="14" width="14.28515625" bestFit="1" customWidth="1"/>
    <col min="15" max="15" width="10.7109375" bestFit="1" customWidth="1"/>
    <col min="16" max="16" width="14.7109375" bestFit="1" customWidth="1"/>
  </cols>
  <sheetData>
    <row r="1" spans="1:16" s="84" customFormat="1">
      <c r="A1" s="84" t="s">
        <v>55</v>
      </c>
    </row>
    <row r="2" spans="1:16" s="84" customFormat="1">
      <c r="A2" s="84" t="s">
        <v>54</v>
      </c>
      <c r="B2" s="90">
        <f>Summary!C5</f>
        <v>36915</v>
      </c>
      <c r="C2" s="90"/>
    </row>
    <row r="3" spans="1:16" s="84" customFormat="1"/>
    <row r="4" spans="1:16" s="84" customFormat="1"/>
    <row r="5" spans="1:16" s="84" customFormat="1">
      <c r="F5" s="54" t="s">
        <v>67</v>
      </c>
      <c r="H5" s="54" t="s">
        <v>66</v>
      </c>
      <c r="J5" s="54" t="s">
        <v>67</v>
      </c>
      <c r="L5" s="54" t="s">
        <v>66</v>
      </c>
      <c r="N5" s="54" t="s">
        <v>67</v>
      </c>
      <c r="P5" s="54" t="s">
        <v>66</v>
      </c>
    </row>
    <row r="6" spans="1:16" s="85" customFormat="1">
      <c r="A6" s="85" t="s">
        <v>31</v>
      </c>
      <c r="B6" s="85" t="s">
        <v>42</v>
      </c>
      <c r="C6" s="85" t="s">
        <v>70</v>
      </c>
      <c r="D6" s="85" t="s">
        <v>62</v>
      </c>
      <c r="E6" s="85" t="s">
        <v>56</v>
      </c>
      <c r="F6" s="85" t="s">
        <v>81</v>
      </c>
      <c r="G6" s="85" t="s">
        <v>57</v>
      </c>
      <c r="H6" s="85" t="s">
        <v>82</v>
      </c>
      <c r="I6" s="85" t="s">
        <v>58</v>
      </c>
      <c r="J6" s="85" t="s">
        <v>83</v>
      </c>
      <c r="K6" s="85" t="s">
        <v>59</v>
      </c>
      <c r="L6" s="85" t="s">
        <v>84</v>
      </c>
      <c r="M6" s="85" t="s">
        <v>60</v>
      </c>
      <c r="N6" s="85" t="s">
        <v>85</v>
      </c>
      <c r="O6" s="85" t="s">
        <v>61</v>
      </c>
      <c r="P6" s="85" t="s">
        <v>86</v>
      </c>
    </row>
    <row r="7" spans="1:16" hidden="1">
      <c r="A7" s="86">
        <v>36892</v>
      </c>
      <c r="B7" s="55">
        <f>VLOOKUP($A7,[1]!Table,MATCH(B$6,[1]!Curves,0))</f>
        <v>3</v>
      </c>
      <c r="C7" s="95">
        <v>9.65</v>
      </c>
      <c r="D7" s="55">
        <f>VLOOKUP($A7,[1]!Table,MATCH(D$6,[1]!Curves,0))</f>
        <v>2</v>
      </c>
      <c r="E7" s="55">
        <f>VLOOKUP($A7,[1]!Table,MATCH(E$6,[1]!Curves,0))</f>
        <v>5</v>
      </c>
      <c r="F7" s="95">
        <v>-0.06</v>
      </c>
      <c r="G7" s="55">
        <f>VLOOKUP($A7,[1]!Table,MATCH(G$6,[1]!Curves,0))</f>
        <v>5</v>
      </c>
      <c r="H7" s="95">
        <v>0</v>
      </c>
      <c r="I7" s="55">
        <f>VLOOKUP($A7,[1]!Table,MATCH(I$6,[1]!Curves,0))</f>
        <v>6</v>
      </c>
      <c r="J7" s="95">
        <f>F7</f>
        <v>-0.06</v>
      </c>
      <c r="K7" s="55">
        <f>VLOOKUP($A7,[1]!Table,MATCH(K$6,[1]!Curves,0))</f>
        <v>0</v>
      </c>
      <c r="L7" s="95">
        <f>H7</f>
        <v>0</v>
      </c>
      <c r="M7" s="55">
        <f>VLOOKUP($A7,[1]!Table,MATCH(M$6,[1]!Curves,0))</f>
        <v>0</v>
      </c>
      <c r="N7" s="95">
        <f>J7</f>
        <v>-0.06</v>
      </c>
      <c r="O7" s="55">
        <f>VLOOKUP($A7,[1]!Table,MATCH(O$6,[1]!Curves,0))</f>
        <v>0</v>
      </c>
      <c r="P7" s="95">
        <f>L7</f>
        <v>0</v>
      </c>
    </row>
    <row r="8" spans="1:16">
      <c r="A8" s="86">
        <f t="shared" ref="A8:A18" si="0">EDATE(A7,1)</f>
        <v>36923</v>
      </c>
      <c r="B8" s="55">
        <f>VLOOKUP($A8,[1]!Table,MATCH(B$6,[1]!Curves,0))</f>
        <v>7.1150000000000002</v>
      </c>
      <c r="C8" s="101">
        <v>7.21</v>
      </c>
      <c r="D8" s="55">
        <f>VLOOKUP($A8,[1]!Table,MATCH(D$6,[1]!Curves,0))</f>
        <v>6.1706432470638006E-2</v>
      </c>
      <c r="E8" s="55">
        <f>VLOOKUP($A8,[1]!Table,MATCH(E$6,[1]!Curves,0))</f>
        <v>-5.7500000000000002E-2</v>
      </c>
      <c r="F8" s="101">
        <v>-0.06</v>
      </c>
      <c r="G8" s="55">
        <f>VLOOKUP($A8,[1]!Table,MATCH(G$6,[1]!Curves,0))</f>
        <v>1.2500000000000001E-2</v>
      </c>
      <c r="H8" s="101">
        <v>0</v>
      </c>
      <c r="I8" s="55">
        <f>VLOOKUP($A8,[1]!Table,MATCH(I$6,[1]!Curves,0))</f>
        <v>2.5000000000000001E-3</v>
      </c>
      <c r="J8" s="101">
        <f t="shared" ref="J8:J18" si="1">F8</f>
        <v>-0.06</v>
      </c>
      <c r="K8" s="55">
        <f>VLOOKUP($A8,[1]!Table,MATCH(K$6,[1]!Curves,0))</f>
        <v>1.2500000000000001E-2</v>
      </c>
      <c r="L8" s="101">
        <f t="shared" ref="L8:L18" si="2">H8</f>
        <v>0</v>
      </c>
      <c r="M8" s="55">
        <f>VLOOKUP($A8,[1]!Table,MATCH(M$6,[1]!Curves,0))</f>
        <v>-4.7500000000000001E-2</v>
      </c>
      <c r="N8" s="101">
        <f t="shared" ref="N8:N18" si="3">J8</f>
        <v>-0.06</v>
      </c>
      <c r="O8" s="55">
        <f>VLOOKUP($A8,[1]!Table,MATCH(O$6,[1]!Curves,0))</f>
        <v>7.5199999999999998E-3</v>
      </c>
      <c r="P8" s="101">
        <f t="shared" ref="P8:P18" si="4">L8</f>
        <v>0</v>
      </c>
    </row>
    <row r="9" spans="1:16">
      <c r="A9" s="86">
        <f t="shared" si="0"/>
        <v>36951</v>
      </c>
      <c r="B9" s="55">
        <f>VLOOKUP($A9,[1]!Table,MATCH(B$6,[1]!Curves,0))</f>
        <v>6.6920000000000002</v>
      </c>
      <c r="C9" s="102">
        <f t="shared" ref="C9:C18" si="5">B9</f>
        <v>6.6920000000000002</v>
      </c>
      <c r="D9" s="55">
        <f>VLOOKUP($A9,[1]!Table,MATCH(D$6,[1]!Curves,0))</f>
        <v>5.9047660484835007E-2</v>
      </c>
      <c r="E9" s="55">
        <f>VLOOKUP($A9,[1]!Table,MATCH(E$6,[1]!Curves,0))</f>
        <v>-5.7500000000000002E-2</v>
      </c>
      <c r="F9" s="102">
        <f>E9</f>
        <v>-5.7500000000000002E-2</v>
      </c>
      <c r="G9" s="55">
        <f>VLOOKUP($A9,[1]!Table,MATCH(G$6,[1]!Curves,0))</f>
        <v>1.2500000000000001E-2</v>
      </c>
      <c r="H9" s="102">
        <v>0</v>
      </c>
      <c r="I9" s="55">
        <f>VLOOKUP($A9,[1]!Table,MATCH(I$6,[1]!Curves,0))</f>
        <v>2.5000000000000001E-3</v>
      </c>
      <c r="J9" s="102">
        <f t="shared" si="1"/>
        <v>-5.7500000000000002E-2</v>
      </c>
      <c r="K9" s="55">
        <f>VLOOKUP($A9,[1]!Table,MATCH(K$6,[1]!Curves,0))</f>
        <v>1.2500000000000001E-2</v>
      </c>
      <c r="L9" s="102">
        <f t="shared" si="2"/>
        <v>0</v>
      </c>
      <c r="M9" s="55">
        <f>VLOOKUP($A9,[1]!Table,MATCH(M$6,[1]!Curves,0))</f>
        <v>-4.7500000000000001E-2</v>
      </c>
      <c r="N9" s="102">
        <f t="shared" si="3"/>
        <v>-5.7500000000000002E-2</v>
      </c>
      <c r="O9" s="55">
        <f>VLOOKUP($A9,[1]!Table,MATCH(O$6,[1]!Curves,0))</f>
        <v>7.5199999999999998E-3</v>
      </c>
      <c r="P9" s="102">
        <f t="shared" si="4"/>
        <v>0</v>
      </c>
    </row>
    <row r="10" spans="1:16">
      <c r="A10" s="86">
        <f t="shared" si="0"/>
        <v>36982</v>
      </c>
      <c r="B10" s="55">
        <f>VLOOKUP($A10,[1]!Table,MATCH(B$6,[1]!Curves,0))</f>
        <v>5.835</v>
      </c>
      <c r="C10" s="102">
        <f t="shared" si="5"/>
        <v>5.835</v>
      </c>
      <c r="D10" s="55">
        <f>VLOOKUP($A10,[1]!Table,MATCH(D$6,[1]!Curves,0))</f>
        <v>5.8119283562962018E-2</v>
      </c>
      <c r="E10" s="55">
        <f>VLOOKUP($A10,[1]!Table,MATCH(E$6,[1]!Curves,0))</f>
        <v>-4.4999999999999998E-2</v>
      </c>
      <c r="F10" s="102">
        <f>E10</f>
        <v>-4.4999999999999998E-2</v>
      </c>
      <c r="G10" s="55">
        <f>VLOOKUP($A10,[1]!Table,MATCH(G$6,[1]!Curves,0))</f>
        <v>1.2500000000000001E-2</v>
      </c>
      <c r="H10" s="102">
        <v>0</v>
      </c>
      <c r="I10" s="55">
        <f>VLOOKUP($A10,[1]!Table,MATCH(I$6,[1]!Curves,0))</f>
        <v>5.0000000000000001E-3</v>
      </c>
      <c r="J10" s="102">
        <f t="shared" si="1"/>
        <v>-4.4999999999999998E-2</v>
      </c>
      <c r="K10" s="55">
        <f>VLOOKUP($A10,[1]!Table,MATCH(K$6,[1]!Curves,0))</f>
        <v>0.01</v>
      </c>
      <c r="L10" s="102">
        <f t="shared" si="2"/>
        <v>0</v>
      </c>
      <c r="M10" s="55">
        <f>VLOOKUP($A10,[1]!Table,MATCH(M$6,[1]!Curves,0))</f>
        <v>-3.5000000000000003E-2</v>
      </c>
      <c r="N10" s="102">
        <f t="shared" si="3"/>
        <v>-4.4999999999999998E-2</v>
      </c>
      <c r="O10" s="55">
        <f>VLOOKUP($A10,[1]!Table,MATCH(O$6,[1]!Curves,0))</f>
        <v>7.5199999999999998E-3</v>
      </c>
      <c r="P10" s="102">
        <f t="shared" si="4"/>
        <v>0</v>
      </c>
    </row>
    <row r="11" spans="1:16">
      <c r="A11" s="86">
        <f t="shared" si="0"/>
        <v>37012</v>
      </c>
      <c r="B11" s="55">
        <f>VLOOKUP($A11,[1]!Table,MATCH(B$6,[1]!Curves,0))</f>
        <v>5.5149999999999997</v>
      </c>
      <c r="C11" s="102">
        <f t="shared" si="5"/>
        <v>5.5149999999999997</v>
      </c>
      <c r="D11" s="55">
        <f>VLOOKUP($A11,[1]!Table,MATCH(D$6,[1]!Curves,0))</f>
        <v>5.7304079376340016E-2</v>
      </c>
      <c r="E11" s="55">
        <f>VLOOKUP($A11,[1]!Table,MATCH(E$6,[1]!Curves,0))</f>
        <v>-4.5250000000000005E-2</v>
      </c>
      <c r="F11" s="102">
        <f>E11</f>
        <v>-4.5250000000000005E-2</v>
      </c>
      <c r="G11" s="55">
        <f>VLOOKUP($A11,[1]!Table,MATCH(G$6,[1]!Curves,0))</f>
        <v>1.2500000000000001E-2</v>
      </c>
      <c r="H11" s="102">
        <v>0</v>
      </c>
      <c r="I11" s="55">
        <f>VLOOKUP($A11,[1]!Table,MATCH(I$6,[1]!Curves,0))</f>
        <v>4.7500000000000007E-3</v>
      </c>
      <c r="J11" s="102">
        <f t="shared" si="1"/>
        <v>-4.5250000000000005E-2</v>
      </c>
      <c r="K11" s="55">
        <f>VLOOKUP($A11,[1]!Table,MATCH(K$6,[1]!Curves,0))</f>
        <v>0.01</v>
      </c>
      <c r="L11" s="102">
        <f t="shared" si="2"/>
        <v>0</v>
      </c>
      <c r="M11" s="55">
        <f>VLOOKUP($A11,[1]!Table,MATCH(M$6,[1]!Curves,0))</f>
        <v>-3.5249999999999997E-2</v>
      </c>
      <c r="N11" s="102">
        <f t="shared" si="3"/>
        <v>-4.5250000000000005E-2</v>
      </c>
      <c r="O11" s="55">
        <f>VLOOKUP($A11,[1]!Table,MATCH(O$6,[1]!Curves,0))</f>
        <v>7.5199999999999998E-3</v>
      </c>
      <c r="P11" s="102">
        <f t="shared" si="4"/>
        <v>0</v>
      </c>
    </row>
    <row r="12" spans="1:16">
      <c r="A12" s="86">
        <f t="shared" si="0"/>
        <v>37043</v>
      </c>
      <c r="B12" s="55">
        <f>VLOOKUP($A12,[1]!Table,MATCH(B$6,[1]!Curves,0))</f>
        <v>5.4950000000000001</v>
      </c>
      <c r="C12" s="101">
        <v>5.59</v>
      </c>
      <c r="D12" s="55">
        <f>VLOOKUP($A12,[1]!Table,MATCH(D$6,[1]!Curves,0))</f>
        <v>5.6547072099687998E-2</v>
      </c>
      <c r="E12" s="55">
        <f>VLOOKUP($A12,[1]!Table,MATCH(E$6,[1]!Curves,0))</f>
        <v>-4.5250000000000005E-2</v>
      </c>
      <c r="F12" s="101">
        <v>-7.4999999999999997E-3</v>
      </c>
      <c r="G12" s="55">
        <f>VLOOKUP($A12,[1]!Table,MATCH(G$6,[1]!Curves,0))</f>
        <v>1.2500000000000001E-2</v>
      </c>
      <c r="H12" s="101">
        <v>0</v>
      </c>
      <c r="I12" s="55">
        <f>VLOOKUP($A12,[1]!Table,MATCH(I$6,[1]!Curves,0))</f>
        <v>4.7500000000000007E-3</v>
      </c>
      <c r="J12" s="101">
        <f t="shared" si="1"/>
        <v>-7.4999999999999997E-3</v>
      </c>
      <c r="K12" s="55">
        <f>VLOOKUP($A12,[1]!Table,MATCH(K$6,[1]!Curves,0))</f>
        <v>0.01</v>
      </c>
      <c r="L12" s="101">
        <f t="shared" si="2"/>
        <v>0</v>
      </c>
      <c r="M12" s="55">
        <f>VLOOKUP($A12,[1]!Table,MATCH(M$6,[1]!Curves,0))</f>
        <v>-3.5249999999999997E-2</v>
      </c>
      <c r="N12" s="101">
        <f t="shared" si="3"/>
        <v>-7.4999999999999997E-3</v>
      </c>
      <c r="O12" s="55">
        <f>VLOOKUP($A12,[1]!Table,MATCH(O$6,[1]!Curves,0))</f>
        <v>7.5199999999999998E-3</v>
      </c>
      <c r="P12" s="101">
        <f t="shared" si="4"/>
        <v>0</v>
      </c>
    </row>
    <row r="13" spans="1:16">
      <c r="A13" s="86">
        <f t="shared" si="0"/>
        <v>37073</v>
      </c>
      <c r="B13" s="55">
        <f>VLOOKUP($A13,[1]!Table,MATCH(B$6,[1]!Curves,0))</f>
        <v>5.51</v>
      </c>
      <c r="C13" s="101">
        <v>5.59</v>
      </c>
      <c r="D13" s="55">
        <f>VLOOKUP($A13,[1]!Table,MATCH(D$6,[1]!Curves,0))</f>
        <v>5.5893076000179009E-2</v>
      </c>
      <c r="E13" s="55">
        <f>VLOOKUP($A13,[1]!Table,MATCH(E$6,[1]!Curves,0))</f>
        <v>-4.5250000000000005E-2</v>
      </c>
      <c r="F13" s="101">
        <v>-7.4999999999999997E-3</v>
      </c>
      <c r="G13" s="55">
        <f>VLOOKUP($A13,[1]!Table,MATCH(G$6,[1]!Curves,0))</f>
        <v>1.2500000000000001E-2</v>
      </c>
      <c r="H13" s="101">
        <v>0</v>
      </c>
      <c r="I13" s="55">
        <f>VLOOKUP($A13,[1]!Table,MATCH(I$6,[1]!Curves,0))</f>
        <v>4.7500000000000007E-3</v>
      </c>
      <c r="J13" s="101">
        <f t="shared" si="1"/>
        <v>-7.4999999999999997E-3</v>
      </c>
      <c r="K13" s="55">
        <f>VLOOKUP($A13,[1]!Table,MATCH(K$6,[1]!Curves,0))</f>
        <v>0.01</v>
      </c>
      <c r="L13" s="101">
        <f t="shared" si="2"/>
        <v>0</v>
      </c>
      <c r="M13" s="55">
        <f>VLOOKUP($A13,[1]!Table,MATCH(M$6,[1]!Curves,0))</f>
        <v>-3.5249999999999997E-2</v>
      </c>
      <c r="N13" s="101">
        <f t="shared" si="3"/>
        <v>-7.4999999999999997E-3</v>
      </c>
      <c r="O13" s="55">
        <f>VLOOKUP($A13,[1]!Table,MATCH(O$6,[1]!Curves,0))</f>
        <v>7.5199999999999998E-3</v>
      </c>
      <c r="P13" s="101">
        <f t="shared" si="4"/>
        <v>0</v>
      </c>
    </row>
    <row r="14" spans="1:16">
      <c r="A14" s="86">
        <f t="shared" si="0"/>
        <v>37104</v>
      </c>
      <c r="B14" s="55">
        <f>VLOOKUP($A14,[1]!Table,MATCH(B$6,[1]!Curves,0))</f>
        <v>5.51</v>
      </c>
      <c r="C14" s="101">
        <v>5.59</v>
      </c>
      <c r="D14" s="55">
        <f>VLOOKUP($A14,[1]!Table,MATCH(D$6,[1]!Curves,0))</f>
        <v>5.5369911069327017E-2</v>
      </c>
      <c r="E14" s="55">
        <f>VLOOKUP($A14,[1]!Table,MATCH(E$6,[1]!Curves,0))</f>
        <v>-4.5250000000000005E-2</v>
      </c>
      <c r="F14" s="101">
        <v>-7.4999999999999997E-3</v>
      </c>
      <c r="G14" s="55">
        <f>VLOOKUP($A14,[1]!Table,MATCH(G$6,[1]!Curves,0))</f>
        <v>1.2500000000000001E-2</v>
      </c>
      <c r="H14" s="101">
        <v>0</v>
      </c>
      <c r="I14" s="55">
        <f>VLOOKUP($A14,[1]!Table,MATCH(I$6,[1]!Curves,0))</f>
        <v>4.7500000000000007E-3</v>
      </c>
      <c r="J14" s="101">
        <f t="shared" si="1"/>
        <v>-7.4999999999999997E-3</v>
      </c>
      <c r="K14" s="55">
        <f>VLOOKUP($A14,[1]!Table,MATCH(K$6,[1]!Curves,0))</f>
        <v>0.01</v>
      </c>
      <c r="L14" s="101">
        <f t="shared" si="2"/>
        <v>0</v>
      </c>
      <c r="M14" s="55">
        <f>VLOOKUP($A14,[1]!Table,MATCH(M$6,[1]!Curves,0))</f>
        <v>-3.5249999999999997E-2</v>
      </c>
      <c r="N14" s="101">
        <f t="shared" si="3"/>
        <v>-7.4999999999999997E-3</v>
      </c>
      <c r="O14" s="55">
        <f>VLOOKUP($A14,[1]!Table,MATCH(O$6,[1]!Curves,0))</f>
        <v>7.5199999999999998E-3</v>
      </c>
      <c r="P14" s="101">
        <f t="shared" si="4"/>
        <v>0</v>
      </c>
    </row>
    <row r="15" spans="1:16">
      <c r="A15" s="86">
        <f t="shared" si="0"/>
        <v>37135</v>
      </c>
      <c r="B15" s="55">
        <f>VLOOKUP($A15,[1]!Table,MATCH(B$6,[1]!Curves,0))</f>
        <v>5.4749999999999996</v>
      </c>
      <c r="C15" s="101">
        <v>5.59</v>
      </c>
      <c r="D15" s="55">
        <f>VLOOKUP($A15,[1]!Table,MATCH(D$6,[1]!Curves,0))</f>
        <v>5.4846746229620012E-2</v>
      </c>
      <c r="E15" s="55">
        <f>VLOOKUP($A15,[1]!Table,MATCH(E$6,[1]!Curves,0))</f>
        <v>-4.5250000000000005E-2</v>
      </c>
      <c r="F15" s="101">
        <v>-7.4999999999999997E-3</v>
      </c>
      <c r="G15" s="55">
        <f>VLOOKUP($A15,[1]!Table,MATCH(G$6,[1]!Curves,0))</f>
        <v>1.2500000000000001E-2</v>
      </c>
      <c r="H15" s="101">
        <v>0</v>
      </c>
      <c r="I15" s="55">
        <f>VLOOKUP($A15,[1]!Table,MATCH(I$6,[1]!Curves,0))</f>
        <v>4.7500000000000007E-3</v>
      </c>
      <c r="J15" s="101">
        <f t="shared" si="1"/>
        <v>-7.4999999999999997E-3</v>
      </c>
      <c r="K15" s="55">
        <f>VLOOKUP($A15,[1]!Table,MATCH(K$6,[1]!Curves,0))</f>
        <v>0.01</v>
      </c>
      <c r="L15" s="101">
        <f t="shared" si="2"/>
        <v>0</v>
      </c>
      <c r="M15" s="55">
        <f>VLOOKUP($A15,[1]!Table,MATCH(M$6,[1]!Curves,0))</f>
        <v>-3.5249999999999997E-2</v>
      </c>
      <c r="N15" s="101">
        <f t="shared" si="3"/>
        <v>-7.4999999999999997E-3</v>
      </c>
      <c r="O15" s="55">
        <f>VLOOKUP($A15,[1]!Table,MATCH(O$6,[1]!Curves,0))</f>
        <v>7.5199999999999998E-3</v>
      </c>
      <c r="P15" s="101">
        <f t="shared" si="4"/>
        <v>0</v>
      </c>
    </row>
    <row r="16" spans="1:16" hidden="1">
      <c r="A16" s="86">
        <f t="shared" si="0"/>
        <v>37165</v>
      </c>
      <c r="B16" s="55">
        <f>VLOOKUP($A16,[1]!Table,MATCH(B$6,[1]!Curves,0))</f>
        <v>5.4649999999999999</v>
      </c>
      <c r="C16" s="95">
        <f t="shared" si="5"/>
        <v>5.4649999999999999</v>
      </c>
      <c r="D16" s="55">
        <f>VLOOKUP($A16,[1]!Table,MATCH(D$6,[1]!Curves,0))</f>
        <v>5.4435878078851009E-2</v>
      </c>
      <c r="E16" s="55">
        <f>VLOOKUP($A16,[1]!Table,MATCH(E$6,[1]!Curves,0))</f>
        <v>-4.5250000000000005E-2</v>
      </c>
      <c r="F16" s="95">
        <f>E16</f>
        <v>-4.5250000000000005E-2</v>
      </c>
      <c r="G16" s="55">
        <f>VLOOKUP($A16,[1]!Table,MATCH(G$6,[1]!Curves,0))</f>
        <v>1.2500000000000001E-2</v>
      </c>
      <c r="H16" s="95">
        <v>0</v>
      </c>
      <c r="I16" s="55">
        <f>VLOOKUP($A16,[1]!Table,MATCH(I$6,[1]!Curves,0))</f>
        <v>4.7500000000000007E-3</v>
      </c>
      <c r="J16" s="95">
        <f t="shared" si="1"/>
        <v>-4.5250000000000005E-2</v>
      </c>
      <c r="K16" s="55">
        <f>VLOOKUP($A16,[1]!Table,MATCH(K$6,[1]!Curves,0))</f>
        <v>0.01</v>
      </c>
      <c r="L16" s="95">
        <f t="shared" si="2"/>
        <v>0</v>
      </c>
      <c r="M16" s="55">
        <f>VLOOKUP($A16,[1]!Table,MATCH(M$6,[1]!Curves,0))</f>
        <v>-3.5249999999999997E-2</v>
      </c>
      <c r="N16" s="95">
        <f t="shared" si="3"/>
        <v>-4.5250000000000005E-2</v>
      </c>
      <c r="O16" s="55">
        <f>VLOOKUP($A16,[1]!Table,MATCH(O$6,[1]!Curves,0))</f>
        <v>7.5199999999999998E-3</v>
      </c>
      <c r="P16" s="95">
        <f t="shared" si="4"/>
        <v>0</v>
      </c>
    </row>
    <row r="17" spans="1:16" hidden="1">
      <c r="A17" s="86">
        <f t="shared" si="0"/>
        <v>37196</v>
      </c>
      <c r="B17" s="55">
        <f>VLOOKUP($A17,[1]!Table,MATCH(B$6,[1]!Curves,0))</f>
        <v>5.5449999999999999</v>
      </c>
      <c r="C17" s="95">
        <f t="shared" si="5"/>
        <v>5.5449999999999999</v>
      </c>
      <c r="D17" s="55">
        <f>VLOOKUP($A17,[1]!Table,MATCH(D$6,[1]!Curves,0))</f>
        <v>5.4165756526329004E-2</v>
      </c>
      <c r="E17" s="55">
        <f>VLOOKUP($A17,[1]!Table,MATCH(E$6,[1]!Curves,0))</f>
        <v>-0.06</v>
      </c>
      <c r="F17" s="95">
        <f>E17</f>
        <v>-0.06</v>
      </c>
      <c r="G17" s="55">
        <f>VLOOKUP($A17,[1]!Table,MATCH(G$6,[1]!Curves,0))</f>
        <v>1.2500000000000001E-2</v>
      </c>
      <c r="H17" s="95">
        <v>0</v>
      </c>
      <c r="I17" s="55">
        <f>VLOOKUP($A17,[1]!Table,MATCH(I$6,[1]!Curves,0))</f>
        <v>-0.01</v>
      </c>
      <c r="J17" s="95">
        <f t="shared" si="1"/>
        <v>-0.06</v>
      </c>
      <c r="K17" s="55">
        <f>VLOOKUP($A17,[1]!Table,MATCH(K$6,[1]!Curves,0))</f>
        <v>7.4999999999999997E-3</v>
      </c>
      <c r="L17" s="95">
        <f t="shared" si="2"/>
        <v>0</v>
      </c>
      <c r="M17" s="55">
        <f>VLOOKUP($A17,[1]!Table,MATCH(M$6,[1]!Curves,0))</f>
        <v>-4.7500000000000001E-2</v>
      </c>
      <c r="N17" s="95">
        <f t="shared" si="3"/>
        <v>-0.06</v>
      </c>
      <c r="O17" s="55">
        <f>VLOOKUP($A17,[1]!Table,MATCH(O$6,[1]!Curves,0))</f>
        <v>0.01</v>
      </c>
      <c r="P17" s="95">
        <f t="shared" si="4"/>
        <v>0</v>
      </c>
    </row>
    <row r="18" spans="1:16" hidden="1">
      <c r="A18" s="86">
        <f t="shared" si="0"/>
        <v>37226</v>
      </c>
      <c r="B18" s="55">
        <f>VLOOKUP($A18,[1]!Table,MATCH(B$6,[1]!Curves,0))</f>
        <v>5.67</v>
      </c>
      <c r="C18" s="95">
        <f t="shared" si="5"/>
        <v>5.67</v>
      </c>
      <c r="D18" s="55">
        <f>VLOOKUP($A18,[1]!Table,MATCH(D$6,[1]!Curves,0))</f>
        <v>5.3904348595426005E-2</v>
      </c>
      <c r="E18" s="55">
        <f>VLOOKUP($A18,[1]!Table,MATCH(E$6,[1]!Curves,0))</f>
        <v>-0.06</v>
      </c>
      <c r="F18" s="95">
        <f>E18</f>
        <v>-0.06</v>
      </c>
      <c r="G18" s="55">
        <f>VLOOKUP($A18,[1]!Table,MATCH(G$6,[1]!Curves,0))</f>
        <v>1.2500000000000001E-2</v>
      </c>
      <c r="H18" s="95">
        <v>0</v>
      </c>
      <c r="I18" s="55">
        <f>VLOOKUP($A18,[1]!Table,MATCH(I$6,[1]!Curves,0))</f>
        <v>-0.01</v>
      </c>
      <c r="J18" s="95">
        <f t="shared" si="1"/>
        <v>-0.06</v>
      </c>
      <c r="K18" s="55">
        <f>VLOOKUP($A18,[1]!Table,MATCH(K$6,[1]!Curves,0))</f>
        <v>7.4999999999999997E-3</v>
      </c>
      <c r="L18" s="95">
        <f t="shared" si="2"/>
        <v>0</v>
      </c>
      <c r="M18" s="55">
        <f>VLOOKUP($A18,[1]!Table,MATCH(M$6,[1]!Curves,0))</f>
        <v>-4.7500000000000001E-2</v>
      </c>
      <c r="N18" s="95">
        <f t="shared" si="3"/>
        <v>-0.06</v>
      </c>
      <c r="O18" s="55">
        <f>VLOOKUP($A18,[1]!Table,MATCH(O$6,[1]!Curves,0))</f>
        <v>0.01</v>
      </c>
      <c r="P18" s="95">
        <f t="shared" si="4"/>
        <v>0</v>
      </c>
    </row>
    <row r="25" spans="1:16">
      <c r="O25" s="102"/>
    </row>
    <row r="26" spans="1:16">
      <c r="O26" s="102"/>
    </row>
    <row r="27" spans="1:16">
      <c r="O27" s="102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C370"/>
  <sheetViews>
    <sheetView zoomScale="75" workbookViewId="0">
      <selection activeCell="K4" sqref="K4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Summary!B11</f>
        <v>36923</v>
      </c>
      <c r="B3" s="79">
        <f>Summary!C11</f>
        <v>36923</v>
      </c>
      <c r="C3" s="15">
        <f>Summary!C4</f>
        <v>36916</v>
      </c>
      <c r="D3" s="15">
        <f ca="1">IF(WEEKDAY(TODAY())=2,TODAY()-3,TODAY()-1)</f>
        <v>41884</v>
      </c>
      <c r="E3" s="16" t="str">
        <f>CONCATENATE(INT(Z8/12)," Y - ",Z8-INT(Z8/12)*12," M")</f>
        <v>0 Y - 1 M</v>
      </c>
      <c r="F3" s="77">
        <v>2</v>
      </c>
      <c r="G3" s="77">
        <v>1</v>
      </c>
      <c r="H3" s="76">
        <v>1</v>
      </c>
      <c r="I3" s="75" t="s">
        <v>68</v>
      </c>
      <c r="J3" s="75" t="s">
        <v>68</v>
      </c>
      <c r="K3" s="75">
        <f>Summary!F4</f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70</v>
      </c>
      <c r="I4" s="18"/>
      <c r="J4" s="63" t="str">
        <f>CONCATENATE(I3,"-","D")</f>
        <v>IF-FGT/Z1-D</v>
      </c>
      <c r="K4" s="18" t="s">
        <v>81</v>
      </c>
      <c r="L4" s="18" t="str">
        <f>I3</f>
        <v>IF-FGT/Z1</v>
      </c>
      <c r="M4" s="63" t="str">
        <f>CONCATENATE(J3,"-","I")</f>
        <v>IF-FGT/Z1-I</v>
      </c>
      <c r="N4" s="18" t="s">
        <v>82</v>
      </c>
      <c r="O4" s="18" t="str">
        <f>J3</f>
        <v>IF-FGT/Z1</v>
      </c>
      <c r="Q4" s="18" t="str">
        <f>K4</f>
        <v>IF-FGT/Z1-D b/o</v>
      </c>
      <c r="R4" s="18" t="str">
        <f>J4</f>
        <v>IF-FGT/Z1-D</v>
      </c>
      <c r="S4" s="18" t="str">
        <f>K4</f>
        <v>IF-FGT/Z1-D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IF-FGT/Z1-D b/o</v>
      </c>
      <c r="AG4" s="20" t="str">
        <f>AF4</f>
        <v>IF-FGT/Z1-D b/o</v>
      </c>
      <c r="AH4" s="20" t="str">
        <f>AG4</f>
        <v>IF-FGT/Z1-D b/o</v>
      </c>
      <c r="AI4" s="20" t="str">
        <f>AH4</f>
        <v>IF-FGT/Z1-D b/o</v>
      </c>
      <c r="AJ4" s="20" t="str">
        <f>AI4</f>
        <v>IF-FGT/Z1-D b/o</v>
      </c>
      <c r="AK4" s="20" t="str">
        <f>AJ4</f>
        <v>IF-FGT/Z1-D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H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>K5</f>
        <v>Basis</v>
      </c>
      <c r="AH5" s="25" t="str">
        <f>L5</f>
        <v>Basis</v>
      </c>
      <c r="AI5" s="25" t="str">
        <f t="shared" ref="AI5:AK6" si="1">M5</f>
        <v>Index</v>
      </c>
      <c r="AJ5" s="25" t="str">
        <f t="shared" si="1"/>
        <v>Index</v>
      </c>
      <c r="AK5" s="25" t="str">
        <f t="shared" si="1"/>
        <v>Index</v>
      </c>
      <c r="AL5" s="21"/>
      <c r="AM5" s="26" t="str">
        <f>CHOOSE(G3,"Bid-Contract","Contract-Offer")</f>
        <v>Bid-Contract</v>
      </c>
      <c r="AN5" s="26" t="str">
        <f>AM5</f>
        <v>Bid-Contract</v>
      </c>
      <c r="AO5" s="26" t="str">
        <f>AM5</f>
        <v>Bid-Contract</v>
      </c>
      <c r="AP5" s="26" t="str">
        <f>AM5</f>
        <v>Bid-Contract</v>
      </c>
      <c r="AR5" s="26" t="str">
        <f>CHOOSE(G3,"Mid-Bid","Offer-Mid")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1"/>
        <v>Mid</v>
      </c>
      <c r="AJ6" s="31" t="str">
        <f t="shared" si="1"/>
        <v>Bid</v>
      </c>
      <c r="AK6" s="31" t="str">
        <f t="shared" si="1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1800000</v>
      </c>
      <c r="E8" s="35">
        <f>SUM(E10:E370)</f>
        <v>140000</v>
      </c>
      <c r="F8" s="35">
        <f>SUM(F10:F370)</f>
        <v>139837.03352422401</v>
      </c>
      <c r="G8" s="36">
        <f t="shared" ref="G8:O8" si="2">AC8/$F$8</f>
        <v>7.1150000000000002</v>
      </c>
      <c r="H8" s="36">
        <f t="shared" si="2"/>
        <v>7.21</v>
      </c>
      <c r="I8" s="36">
        <f t="shared" si="2"/>
        <v>0</v>
      </c>
      <c r="J8" s="36">
        <f t="shared" si="2"/>
        <v>-5.7500000000000002E-2</v>
      </c>
      <c r="K8" s="36">
        <f t="shared" si="2"/>
        <v>-6.0000000000000005E-2</v>
      </c>
      <c r="L8" s="36">
        <f t="shared" si="2"/>
        <v>0</v>
      </c>
      <c r="M8" s="65">
        <f t="shared" si="2"/>
        <v>1.2500000000000001E-2</v>
      </c>
      <c r="N8" s="36">
        <f t="shared" si="2"/>
        <v>0</v>
      </c>
      <c r="O8" s="36">
        <f t="shared" si="2"/>
        <v>0</v>
      </c>
      <c r="Q8" s="36">
        <f>(AC8+AF8+AI8)/F8</f>
        <v>7.07</v>
      </c>
      <c r="R8" s="36">
        <f>(AD8+AG8+AJ8)/F8</f>
        <v>7.15</v>
      </c>
      <c r="S8" s="36">
        <f>AY8/$F$8</f>
        <v>0</v>
      </c>
      <c r="X8" s="37"/>
      <c r="Y8" s="14"/>
      <c r="Z8" s="38">
        <f>SUM(Z10:Z370)</f>
        <v>1</v>
      </c>
      <c r="AA8" s="38">
        <f>SUM(AA10:AA370)</f>
        <v>28</v>
      </c>
      <c r="AC8" s="39">
        <f t="shared" ref="AC8:AK8" si="3">SUM(AC10:AC370)</f>
        <v>994940.49352485384</v>
      </c>
      <c r="AD8" s="39">
        <f t="shared" si="3"/>
        <v>1008225.0117096552</v>
      </c>
      <c r="AE8" s="39">
        <f t="shared" si="3"/>
        <v>0</v>
      </c>
      <c r="AF8" s="39">
        <f t="shared" si="3"/>
        <v>-8040.6294276428807</v>
      </c>
      <c r="AG8" s="39">
        <f t="shared" si="3"/>
        <v>-8390.2220114534412</v>
      </c>
      <c r="AH8" s="39">
        <f t="shared" si="3"/>
        <v>0</v>
      </c>
      <c r="AI8" s="39">
        <f t="shared" si="3"/>
        <v>1747.9629190528003</v>
      </c>
      <c r="AJ8" s="39">
        <f t="shared" si="3"/>
        <v>0</v>
      </c>
      <c r="AK8" s="39">
        <f t="shared" si="3"/>
        <v>0</v>
      </c>
      <c r="AL8" s="39"/>
      <c r="AM8" s="39">
        <f>SUM(AM10:AM370)</f>
        <v>1008225.0117096552</v>
      </c>
      <c r="AN8" s="39">
        <f>SUM(AN10:AN370)</f>
        <v>-8390.2220114534412</v>
      </c>
      <c r="AO8" s="39">
        <f>SUM(AO10:AO370)</f>
        <v>0</v>
      </c>
      <c r="AP8" s="39">
        <f>SUM(AP10:AP370)</f>
        <v>999834.7896982017</v>
      </c>
      <c r="AR8" s="39">
        <f>SUM(AR10:AR370)</f>
        <v>-13284.518184801331</v>
      </c>
      <c r="AS8" s="39">
        <f>SUM(AS10:AS370)</f>
        <v>349.59258381056043</v>
      </c>
      <c r="AT8" s="39">
        <f>SUM(AT10:AT370)</f>
        <v>1747.9629190528003</v>
      </c>
      <c r="AU8" s="39">
        <f>SUM(AU10:AU370)</f>
        <v>-11186.96268193797</v>
      </c>
      <c r="AV8" s="39"/>
      <c r="AW8" s="52">
        <f>SUM(AW10:AW370)</f>
        <v>988647.82701626373</v>
      </c>
      <c r="AY8" s="52">
        <f>SUM(AY10:AY370)</f>
        <v>0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47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36923</v>
      </c>
      <c r="B10" s="66">
        <f>Summary!D11</f>
        <v>5000</v>
      </c>
      <c r="C10" s="80"/>
      <c r="D10" s="68">
        <f>B10+C10</f>
        <v>5000</v>
      </c>
      <c r="E10" s="35">
        <f>IF(Z10=0,0,IF(AND(Z10=1,$H$3=1),D10*U10,IF($H$3=2,D10,"N/A")))</f>
        <v>140000</v>
      </c>
      <c r="F10" s="35">
        <f>E10*Y10</f>
        <v>139837.03352422401</v>
      </c>
      <c r="G10" s="55">
        <f>VLOOKUP($A10,Table,MATCH(G$4,Curves,0))</f>
        <v>7.1150000000000002</v>
      </c>
      <c r="H10" s="69">
        <f>VLOOKUP($A10,Table,MATCH(H$4,Curves,0))</f>
        <v>7.21</v>
      </c>
      <c r="I10" s="72">
        <f>Summary!H11</f>
        <v>0</v>
      </c>
      <c r="J10" s="55">
        <f t="shared" ref="J10:N73" si="4">VLOOKUP($A10,Table,MATCH(J$4,Curves,0))</f>
        <v>-5.7500000000000002E-2</v>
      </c>
      <c r="K10" s="69">
        <f t="shared" si="4"/>
        <v>-0.06</v>
      </c>
      <c r="L10" s="72">
        <v>0</v>
      </c>
      <c r="M10" s="55">
        <f t="shared" si="4"/>
        <v>1.2500000000000001E-2</v>
      </c>
      <c r="N10" s="69">
        <f t="shared" si="4"/>
        <v>0</v>
      </c>
      <c r="O10" s="72">
        <v>0</v>
      </c>
      <c r="P10" s="7"/>
      <c r="Q10" s="72">
        <f t="shared" ref="Q10:R25" si="5">M10+J10+G10</f>
        <v>7.07</v>
      </c>
      <c r="R10" s="72">
        <f t="shared" si="5"/>
        <v>7.15</v>
      </c>
      <c r="S10" s="72">
        <f>O10+L10+I10</f>
        <v>0</v>
      </c>
      <c r="T10" s="7"/>
      <c r="U10" s="5">
        <f>A11-A10</f>
        <v>28</v>
      </c>
      <c r="V10" s="45">
        <f>CHOOSE(F$3,A11+24,A10)</f>
        <v>36923</v>
      </c>
      <c r="W10" s="5">
        <f>V10-C$3</f>
        <v>7</v>
      </c>
      <c r="X10" s="55">
        <f>VLOOKUP($A10,Table,MATCH(X$4,Curves,0))</f>
        <v>6.1706432470638006E-2</v>
      </c>
      <c r="Y10" s="47">
        <f>1/(1+CHOOSE(F$3,(X11+($K$3/10000))/2,(X10+($K$3/10000))/2))^(2*W10/365.25)</f>
        <v>0.99883595374445722</v>
      </c>
      <c r="Z10" s="5">
        <f>IF(AND(mthbeg&lt;=A10,mthend&gt;=A10),1,0)</f>
        <v>1</v>
      </c>
      <c r="AA10" s="5">
        <f>U10*Z10</f>
        <v>28</v>
      </c>
      <c r="AC10" s="39">
        <f>F10*G10</f>
        <v>994940.49352485384</v>
      </c>
      <c r="AD10" s="39">
        <f t="shared" ref="AD10:AJ10" si="6">$F10*H10</f>
        <v>1008225.0117096552</v>
      </c>
      <c r="AE10" s="39">
        <f t="shared" si="6"/>
        <v>0</v>
      </c>
      <c r="AF10" s="39">
        <f t="shared" si="6"/>
        <v>-8040.6294276428807</v>
      </c>
      <c r="AG10" s="39">
        <f t="shared" si="6"/>
        <v>-8390.2220114534412</v>
      </c>
      <c r="AH10" s="39">
        <f t="shared" si="6"/>
        <v>0</v>
      </c>
      <c r="AI10" s="39">
        <f t="shared" si="6"/>
        <v>1747.9629190528003</v>
      </c>
      <c r="AJ10" s="39">
        <f t="shared" si="6"/>
        <v>0</v>
      </c>
      <c r="AK10" s="39">
        <f>F10*O10</f>
        <v>0</v>
      </c>
      <c r="AL10" s="43"/>
      <c r="AM10" s="39">
        <f>CHOOSE($G$3,AD10-AE10,AE10-AD10)</f>
        <v>1008225.0117096552</v>
      </c>
      <c r="AN10" s="39">
        <f>CHOOSE($G$3,AG10-AH10,AH10-AG10)</f>
        <v>-8390.2220114534412</v>
      </c>
      <c r="AO10" s="39">
        <f>CHOOSE($G$3,AJ10-AK10,AK10-AJ10)</f>
        <v>0</v>
      </c>
      <c r="AP10" s="40">
        <f>SUM(AM10:AO10)</f>
        <v>999834.7896982017</v>
      </c>
      <c r="AR10" s="39">
        <f>CHOOSE($G$3,AC10-AD10,AD10-AC10)</f>
        <v>-13284.518184801331</v>
      </c>
      <c r="AS10" s="39">
        <f>CHOOSE($G$3,AF10-AG10,AG10-AF10)</f>
        <v>349.59258381056043</v>
      </c>
      <c r="AT10" s="39">
        <f>CHOOSE($G$3,AI10-AJ10,AJ10-AI10)</f>
        <v>1747.9629190528003</v>
      </c>
      <c r="AU10" s="40">
        <f>AR10+AS10+AT10</f>
        <v>-11186.96268193797</v>
      </c>
      <c r="AV10" s="40"/>
      <c r="AW10" s="52">
        <f>AU10+AP10</f>
        <v>988647.82701626373</v>
      </c>
      <c r="AY10" s="52">
        <f>AK10+AH10+AE10</f>
        <v>0</v>
      </c>
      <c r="AZ10" s="70"/>
      <c r="BC10" s="71"/>
    </row>
    <row r="11" spans="1:55">
      <c r="A11" s="44">
        <f t="shared" ref="A11:A74" si="7">EDATE(A10,1)</f>
        <v>36951</v>
      </c>
      <c r="B11" s="66">
        <f>B10</f>
        <v>5000</v>
      </c>
      <c r="C11" s="67"/>
      <c r="D11" s="68">
        <f t="shared" ref="D11:D74" si="8">B11+C11</f>
        <v>5000</v>
      </c>
      <c r="E11" s="35">
        <f t="shared" ref="E11:E74" si="9">IF(Z11=0,0,IF(AND(Z11=1,$H$3=1),D11*U11,IF($H$3=2,D11,"N/A")))</f>
        <v>0</v>
      </c>
      <c r="F11" s="35">
        <f t="shared" ref="F11:F74" si="10">E11*Y11</f>
        <v>0</v>
      </c>
      <c r="G11" s="55">
        <f t="shared" ref="G11:H74" si="11">VLOOKUP($A11,Table,MATCH(G$4,Curves,0))</f>
        <v>6.6920000000000002</v>
      </c>
      <c r="H11" s="69">
        <f t="shared" si="11"/>
        <v>6.6920000000000002</v>
      </c>
      <c r="I11" s="72">
        <v>0</v>
      </c>
      <c r="J11" s="55">
        <f t="shared" si="4"/>
        <v>-5.7500000000000002E-2</v>
      </c>
      <c r="K11" s="69">
        <f t="shared" si="4"/>
        <v>-5.7500000000000002E-2</v>
      </c>
      <c r="L11" s="72">
        <v>0</v>
      </c>
      <c r="M11" s="55">
        <f t="shared" si="4"/>
        <v>1.2500000000000001E-2</v>
      </c>
      <c r="N11" s="69">
        <f t="shared" si="4"/>
        <v>0</v>
      </c>
      <c r="O11" s="72">
        <v>0</v>
      </c>
      <c r="P11" s="7"/>
      <c r="Q11" s="72">
        <f t="shared" si="5"/>
        <v>6.6470000000000002</v>
      </c>
      <c r="R11" s="72">
        <f t="shared" si="5"/>
        <v>6.6345000000000001</v>
      </c>
      <c r="S11" s="72">
        <f t="shared" ref="S11:S74" si="12">O11+L11+I11</f>
        <v>0</v>
      </c>
      <c r="T11" s="7"/>
      <c r="U11" s="5">
        <f t="shared" ref="U11:U74" si="13">A12-A11</f>
        <v>31</v>
      </c>
      <c r="V11" s="45">
        <f t="shared" ref="V11:V74" si="14">CHOOSE(F$3,A12+24,A11)</f>
        <v>36951</v>
      </c>
      <c r="W11" s="5">
        <f t="shared" ref="W11:W74" si="15">V11-C$3</f>
        <v>35</v>
      </c>
      <c r="X11" s="55">
        <f t="shared" ref="X11:X74" si="16">VLOOKUP($A11,Table,MATCH(X$4,Curves,0))</f>
        <v>5.9047660484835007E-2</v>
      </c>
      <c r="Y11" s="47">
        <f t="shared" ref="Y11:Y74" si="17">1/(1+CHOOSE(F$3,(X12+($K$3/10000))/2,(X11+($K$3/10000))/2))^(2*W11/365.25)</f>
        <v>0.99443920768102645</v>
      </c>
      <c r="Z11" s="5">
        <f t="shared" ref="Z11:Z74" si="18">IF(AND(mthbeg&lt;=A11,mthend&gt;=A11),1,0)</f>
        <v>0</v>
      </c>
      <c r="AA11" s="5">
        <f t="shared" ref="AA11:AA74" si="19">U11*Z11</f>
        <v>0</v>
      </c>
      <c r="AC11" s="39">
        <f t="shared" ref="AC11:AC74" si="20">F11*G11</f>
        <v>0</v>
      </c>
      <c r="AD11" s="39">
        <f t="shared" ref="AD11:AD74" si="21">$F11*H11</f>
        <v>0</v>
      </c>
      <c r="AE11" s="39">
        <f t="shared" ref="AE11:AE74" si="22">$F11*I11</f>
        <v>0</v>
      </c>
      <c r="AF11" s="39">
        <f t="shared" ref="AF11:AF74" si="23">$F11*J11</f>
        <v>0</v>
      </c>
      <c r="AG11" s="39">
        <f t="shared" ref="AG11:AG74" si="24">$F11*K11</f>
        <v>0</v>
      </c>
      <c r="AH11" s="39">
        <f t="shared" ref="AH11:AH74" si="25">$F11*L11</f>
        <v>0</v>
      </c>
      <c r="AI11" s="39">
        <f t="shared" ref="AI11:AI74" si="26">$F11*M11</f>
        <v>0</v>
      </c>
      <c r="AJ11" s="39">
        <f t="shared" ref="AJ11:AJ74" si="27">$F11*N11</f>
        <v>0</v>
      </c>
      <c r="AK11" s="39">
        <f t="shared" ref="AK11:AK74" si="28">F11*O11</f>
        <v>0</v>
      </c>
      <c r="AL11" s="43"/>
      <c r="AM11" s="39">
        <f t="shared" ref="AM11:AM74" si="29">CHOOSE($G$3,AD11-AE11,AE11-AD11)</f>
        <v>0</v>
      </c>
      <c r="AN11" s="39">
        <f t="shared" ref="AN11:AN74" si="30">CHOOSE($G$3,AG11-AH11,AH11-AG11)</f>
        <v>0</v>
      </c>
      <c r="AO11" s="39">
        <f t="shared" ref="AO11:AO74" si="31">CHOOSE($G$3,AJ11-AK11,AK11-AJ11)</f>
        <v>0</v>
      </c>
      <c r="AP11" s="40">
        <f t="shared" ref="AP11:AP74" si="32">SUM(AM11:AO11)</f>
        <v>0</v>
      </c>
      <c r="AR11" s="39">
        <f t="shared" ref="AR11:AR74" si="33">CHOOSE($G$3,AC11-AD11,AD11-AC11)</f>
        <v>0</v>
      </c>
      <c r="AS11" s="39">
        <f t="shared" ref="AS11:AS74" si="34">CHOOSE($G$3,AF11-AG11,AG11-AF11)</f>
        <v>0</v>
      </c>
      <c r="AT11" s="39">
        <f t="shared" ref="AT11:AT74" si="35">CHOOSE($G$3,AI11-AJ11,AJ11-AI11)</f>
        <v>0</v>
      </c>
      <c r="AU11" s="40">
        <f t="shared" ref="AU11:AU74" si="36">AR11+AS11+AT11</f>
        <v>0</v>
      </c>
      <c r="AV11" s="40"/>
      <c r="AW11" s="52">
        <f t="shared" ref="AW11:AW74" si="37">AU11+AP11</f>
        <v>0</v>
      </c>
      <c r="AY11" s="52">
        <f t="shared" ref="AY11:AY74" si="38">AK11+AH11+AE11</f>
        <v>0</v>
      </c>
      <c r="AZ11" s="70"/>
    </row>
    <row r="12" spans="1:55">
      <c r="A12" s="44">
        <f t="shared" si="7"/>
        <v>36982</v>
      </c>
      <c r="B12" s="66">
        <f t="shared" ref="B12:B75" si="39">B11</f>
        <v>5000</v>
      </c>
      <c r="C12" s="67"/>
      <c r="D12" s="68">
        <f t="shared" si="8"/>
        <v>5000</v>
      </c>
      <c r="E12" s="35">
        <f t="shared" si="9"/>
        <v>0</v>
      </c>
      <c r="F12" s="35">
        <f t="shared" si="10"/>
        <v>0</v>
      </c>
      <c r="G12" s="55">
        <f t="shared" si="11"/>
        <v>5.835</v>
      </c>
      <c r="H12" s="69">
        <f t="shared" si="11"/>
        <v>5.835</v>
      </c>
      <c r="I12" s="72">
        <v>0</v>
      </c>
      <c r="J12" s="55">
        <f t="shared" si="4"/>
        <v>-4.4999999999999998E-2</v>
      </c>
      <c r="K12" s="69">
        <f t="shared" si="4"/>
        <v>-4.4999999999999998E-2</v>
      </c>
      <c r="L12" s="72">
        <v>0</v>
      </c>
      <c r="M12" s="55">
        <f t="shared" si="4"/>
        <v>1.2500000000000001E-2</v>
      </c>
      <c r="N12" s="69">
        <f t="shared" si="4"/>
        <v>0</v>
      </c>
      <c r="O12" s="72">
        <v>0</v>
      </c>
      <c r="P12" s="7"/>
      <c r="Q12" s="72">
        <f t="shared" si="5"/>
        <v>5.8025000000000002</v>
      </c>
      <c r="R12" s="72">
        <f t="shared" si="5"/>
        <v>5.79</v>
      </c>
      <c r="S12" s="72">
        <f t="shared" si="12"/>
        <v>0</v>
      </c>
      <c r="T12" s="7"/>
      <c r="U12" s="5">
        <f t="shared" si="13"/>
        <v>30</v>
      </c>
      <c r="V12" s="45">
        <f t="shared" si="14"/>
        <v>36982</v>
      </c>
      <c r="W12" s="5">
        <f t="shared" si="15"/>
        <v>66</v>
      </c>
      <c r="X12" s="55">
        <f t="shared" si="16"/>
        <v>5.8119283562962018E-2</v>
      </c>
      <c r="Y12" s="47">
        <f t="shared" si="17"/>
        <v>0.98970105361722949</v>
      </c>
      <c r="Z12" s="5">
        <f t="shared" si="18"/>
        <v>0</v>
      </c>
      <c r="AA12" s="5">
        <f t="shared" si="19"/>
        <v>0</v>
      </c>
      <c r="AC12" s="39">
        <f t="shared" si="20"/>
        <v>0</v>
      </c>
      <c r="AD12" s="39">
        <f t="shared" si="21"/>
        <v>0</v>
      </c>
      <c r="AE12" s="39">
        <f t="shared" si="22"/>
        <v>0</v>
      </c>
      <c r="AF12" s="39">
        <f t="shared" si="23"/>
        <v>0</v>
      </c>
      <c r="AG12" s="39">
        <f t="shared" si="24"/>
        <v>0</v>
      </c>
      <c r="AH12" s="39">
        <f t="shared" si="25"/>
        <v>0</v>
      </c>
      <c r="AI12" s="39">
        <f t="shared" si="26"/>
        <v>0</v>
      </c>
      <c r="AJ12" s="39">
        <f t="shared" si="27"/>
        <v>0</v>
      </c>
      <c r="AK12" s="39">
        <f t="shared" si="28"/>
        <v>0</v>
      </c>
      <c r="AL12" s="43"/>
      <c r="AM12" s="39">
        <f t="shared" si="29"/>
        <v>0</v>
      </c>
      <c r="AN12" s="39">
        <f t="shared" si="30"/>
        <v>0</v>
      </c>
      <c r="AO12" s="39">
        <f t="shared" si="31"/>
        <v>0</v>
      </c>
      <c r="AP12" s="40">
        <f t="shared" si="32"/>
        <v>0</v>
      </c>
      <c r="AR12" s="39">
        <f t="shared" si="33"/>
        <v>0</v>
      </c>
      <c r="AS12" s="39">
        <f t="shared" si="34"/>
        <v>0</v>
      </c>
      <c r="AT12" s="39">
        <f t="shared" si="35"/>
        <v>0</v>
      </c>
      <c r="AU12" s="40">
        <f t="shared" si="36"/>
        <v>0</v>
      </c>
      <c r="AV12" s="40"/>
      <c r="AW12" s="52">
        <f t="shared" si="37"/>
        <v>0</v>
      </c>
      <c r="AY12" s="52">
        <f t="shared" si="38"/>
        <v>0</v>
      </c>
      <c r="AZ12" s="70"/>
    </row>
    <row r="13" spans="1:55">
      <c r="A13" s="44">
        <f t="shared" si="7"/>
        <v>37012</v>
      </c>
      <c r="B13" s="66">
        <f t="shared" si="39"/>
        <v>5000</v>
      </c>
      <c r="C13" s="67"/>
      <c r="D13" s="68">
        <f t="shared" si="8"/>
        <v>5000</v>
      </c>
      <c r="E13" s="35">
        <f t="shared" si="9"/>
        <v>0</v>
      </c>
      <c r="F13" s="35">
        <f t="shared" si="10"/>
        <v>0</v>
      </c>
      <c r="G13" s="55">
        <f t="shared" si="11"/>
        <v>5.5149999999999997</v>
      </c>
      <c r="H13" s="69">
        <f t="shared" si="11"/>
        <v>5.5149999999999997</v>
      </c>
      <c r="I13" s="72">
        <v>0</v>
      </c>
      <c r="J13" s="55">
        <f t="shared" si="4"/>
        <v>-4.5250000000000005E-2</v>
      </c>
      <c r="K13" s="69">
        <f t="shared" si="4"/>
        <v>-4.5250000000000005E-2</v>
      </c>
      <c r="L13" s="72">
        <v>0</v>
      </c>
      <c r="M13" s="55">
        <f t="shared" si="4"/>
        <v>1.2500000000000001E-2</v>
      </c>
      <c r="N13" s="69">
        <f t="shared" si="4"/>
        <v>0</v>
      </c>
      <c r="O13" s="72">
        <v>0</v>
      </c>
      <c r="P13" s="7"/>
      <c r="Q13" s="72">
        <f t="shared" si="5"/>
        <v>5.4822499999999996</v>
      </c>
      <c r="R13" s="72">
        <f t="shared" si="5"/>
        <v>5.4697499999999994</v>
      </c>
      <c r="S13" s="72">
        <f t="shared" si="12"/>
        <v>0</v>
      </c>
      <c r="T13" s="7"/>
      <c r="U13" s="5">
        <f t="shared" si="13"/>
        <v>31</v>
      </c>
      <c r="V13" s="45">
        <f t="shared" si="14"/>
        <v>37012</v>
      </c>
      <c r="W13" s="5">
        <f t="shared" si="15"/>
        <v>96</v>
      </c>
      <c r="X13" s="55">
        <f t="shared" si="16"/>
        <v>5.7304079376340016E-2</v>
      </c>
      <c r="Y13" s="47">
        <f t="shared" si="17"/>
        <v>0.98526000692780746</v>
      </c>
      <c r="Z13" s="5">
        <f t="shared" si="18"/>
        <v>0</v>
      </c>
      <c r="AA13" s="5">
        <f t="shared" si="19"/>
        <v>0</v>
      </c>
      <c r="AC13" s="39">
        <f t="shared" si="20"/>
        <v>0</v>
      </c>
      <c r="AD13" s="39">
        <f t="shared" si="21"/>
        <v>0</v>
      </c>
      <c r="AE13" s="39">
        <f t="shared" si="22"/>
        <v>0</v>
      </c>
      <c r="AF13" s="39">
        <f t="shared" si="23"/>
        <v>0</v>
      </c>
      <c r="AG13" s="39">
        <f t="shared" si="24"/>
        <v>0</v>
      </c>
      <c r="AH13" s="39">
        <f t="shared" si="25"/>
        <v>0</v>
      </c>
      <c r="AI13" s="39">
        <f t="shared" si="26"/>
        <v>0</v>
      </c>
      <c r="AJ13" s="39">
        <f t="shared" si="27"/>
        <v>0</v>
      </c>
      <c r="AK13" s="39">
        <f t="shared" si="28"/>
        <v>0</v>
      </c>
      <c r="AL13" s="43"/>
      <c r="AM13" s="39">
        <f t="shared" si="29"/>
        <v>0</v>
      </c>
      <c r="AN13" s="39">
        <f t="shared" si="30"/>
        <v>0</v>
      </c>
      <c r="AO13" s="39">
        <f t="shared" si="31"/>
        <v>0</v>
      </c>
      <c r="AP13" s="40">
        <f t="shared" si="32"/>
        <v>0</v>
      </c>
      <c r="AR13" s="39">
        <f t="shared" si="33"/>
        <v>0</v>
      </c>
      <c r="AS13" s="39">
        <f t="shared" si="34"/>
        <v>0</v>
      </c>
      <c r="AT13" s="39">
        <f t="shared" si="35"/>
        <v>0</v>
      </c>
      <c r="AU13" s="40">
        <f t="shared" si="36"/>
        <v>0</v>
      </c>
      <c r="AV13" s="40"/>
      <c r="AW13" s="52">
        <f t="shared" si="37"/>
        <v>0</v>
      </c>
      <c r="AY13" s="52">
        <f t="shared" si="38"/>
        <v>0</v>
      </c>
      <c r="AZ13" s="70"/>
    </row>
    <row r="14" spans="1:55">
      <c r="A14" s="44">
        <f t="shared" si="7"/>
        <v>37043</v>
      </c>
      <c r="B14" s="66">
        <f t="shared" si="39"/>
        <v>5000</v>
      </c>
      <c r="C14" s="67"/>
      <c r="D14" s="68">
        <f t="shared" si="8"/>
        <v>5000</v>
      </c>
      <c r="E14" s="35">
        <f t="shared" si="9"/>
        <v>0</v>
      </c>
      <c r="F14" s="35">
        <f t="shared" si="10"/>
        <v>0</v>
      </c>
      <c r="G14" s="55">
        <f t="shared" si="11"/>
        <v>5.4950000000000001</v>
      </c>
      <c r="H14" s="69">
        <f t="shared" si="11"/>
        <v>5.59</v>
      </c>
      <c r="I14" s="72">
        <v>0</v>
      </c>
      <c r="J14" s="55">
        <f t="shared" si="4"/>
        <v>-4.5250000000000005E-2</v>
      </c>
      <c r="K14" s="69">
        <f t="shared" si="4"/>
        <v>-7.4999999999999997E-3</v>
      </c>
      <c r="L14" s="72">
        <v>0</v>
      </c>
      <c r="M14" s="55">
        <f t="shared" si="4"/>
        <v>1.2500000000000001E-2</v>
      </c>
      <c r="N14" s="69">
        <f t="shared" si="4"/>
        <v>0</v>
      </c>
      <c r="O14" s="72">
        <v>0</v>
      </c>
      <c r="P14" s="7"/>
      <c r="Q14" s="72">
        <f t="shared" si="5"/>
        <v>5.46225</v>
      </c>
      <c r="R14" s="72">
        <f t="shared" si="5"/>
        <v>5.5824999999999996</v>
      </c>
      <c r="S14" s="72">
        <f t="shared" si="12"/>
        <v>0</v>
      </c>
      <c r="T14" s="7"/>
      <c r="U14" s="5">
        <f t="shared" si="13"/>
        <v>30</v>
      </c>
      <c r="V14" s="45">
        <f t="shared" si="14"/>
        <v>37043</v>
      </c>
      <c r="W14" s="5">
        <f t="shared" si="15"/>
        <v>127</v>
      </c>
      <c r="X14" s="55">
        <f t="shared" si="16"/>
        <v>5.6547072099687998E-2</v>
      </c>
      <c r="Y14" s="47">
        <f t="shared" si="17"/>
        <v>0.98079776591023871</v>
      </c>
      <c r="Z14" s="5">
        <f t="shared" si="18"/>
        <v>0</v>
      </c>
      <c r="AA14" s="5">
        <f t="shared" si="19"/>
        <v>0</v>
      </c>
      <c r="AC14" s="39">
        <f t="shared" si="20"/>
        <v>0</v>
      </c>
      <c r="AD14" s="39">
        <f t="shared" si="21"/>
        <v>0</v>
      </c>
      <c r="AE14" s="39">
        <f t="shared" si="22"/>
        <v>0</v>
      </c>
      <c r="AF14" s="39">
        <f t="shared" si="23"/>
        <v>0</v>
      </c>
      <c r="AG14" s="39">
        <f t="shared" si="24"/>
        <v>0</v>
      </c>
      <c r="AH14" s="39">
        <f t="shared" si="25"/>
        <v>0</v>
      </c>
      <c r="AI14" s="39">
        <f t="shared" si="26"/>
        <v>0</v>
      </c>
      <c r="AJ14" s="39">
        <f t="shared" si="27"/>
        <v>0</v>
      </c>
      <c r="AK14" s="39">
        <f t="shared" si="28"/>
        <v>0</v>
      </c>
      <c r="AL14" s="43"/>
      <c r="AM14" s="39">
        <f t="shared" si="29"/>
        <v>0</v>
      </c>
      <c r="AN14" s="39">
        <f t="shared" si="30"/>
        <v>0</v>
      </c>
      <c r="AO14" s="39">
        <f t="shared" si="31"/>
        <v>0</v>
      </c>
      <c r="AP14" s="40">
        <f t="shared" si="32"/>
        <v>0</v>
      </c>
      <c r="AR14" s="39">
        <f t="shared" si="33"/>
        <v>0</v>
      </c>
      <c r="AS14" s="39">
        <f t="shared" si="34"/>
        <v>0</v>
      </c>
      <c r="AT14" s="39">
        <f t="shared" si="35"/>
        <v>0</v>
      </c>
      <c r="AU14" s="40">
        <f t="shared" si="36"/>
        <v>0</v>
      </c>
      <c r="AV14" s="40"/>
      <c r="AW14" s="52">
        <f t="shared" si="37"/>
        <v>0</v>
      </c>
      <c r="AY14" s="52">
        <f t="shared" si="38"/>
        <v>0</v>
      </c>
      <c r="AZ14" s="70"/>
    </row>
    <row r="15" spans="1:55">
      <c r="A15" s="44">
        <f t="shared" si="7"/>
        <v>37073</v>
      </c>
      <c r="B15" s="66">
        <f t="shared" si="39"/>
        <v>5000</v>
      </c>
      <c r="C15" s="67"/>
      <c r="D15" s="68">
        <f t="shared" si="8"/>
        <v>5000</v>
      </c>
      <c r="E15" s="35">
        <f t="shared" si="9"/>
        <v>0</v>
      </c>
      <c r="F15" s="35">
        <f t="shared" si="10"/>
        <v>0</v>
      </c>
      <c r="G15" s="55">
        <f t="shared" si="11"/>
        <v>5.51</v>
      </c>
      <c r="H15" s="69">
        <f t="shared" si="11"/>
        <v>5.59</v>
      </c>
      <c r="I15" s="72">
        <v>0</v>
      </c>
      <c r="J15" s="55">
        <f t="shared" si="4"/>
        <v>-4.5250000000000005E-2</v>
      </c>
      <c r="K15" s="69">
        <f t="shared" si="4"/>
        <v>-7.4999999999999997E-3</v>
      </c>
      <c r="L15" s="72">
        <v>0</v>
      </c>
      <c r="M15" s="55">
        <f t="shared" si="4"/>
        <v>1.2500000000000001E-2</v>
      </c>
      <c r="N15" s="69">
        <f t="shared" si="4"/>
        <v>0</v>
      </c>
      <c r="O15" s="72">
        <v>0</v>
      </c>
      <c r="P15" s="7"/>
      <c r="Q15" s="72">
        <f t="shared" si="5"/>
        <v>5.4772499999999997</v>
      </c>
      <c r="R15" s="72">
        <f t="shared" si="5"/>
        <v>5.5824999999999996</v>
      </c>
      <c r="S15" s="72">
        <f t="shared" si="12"/>
        <v>0</v>
      </c>
      <c r="T15" s="7"/>
      <c r="U15" s="5">
        <f t="shared" si="13"/>
        <v>31</v>
      </c>
      <c r="V15" s="45">
        <f t="shared" si="14"/>
        <v>37073</v>
      </c>
      <c r="W15" s="5">
        <f t="shared" si="15"/>
        <v>157</v>
      </c>
      <c r="X15" s="55">
        <f t="shared" si="16"/>
        <v>5.5893076000179009E-2</v>
      </c>
      <c r="Y15" s="47">
        <f t="shared" si="17"/>
        <v>0.97658289815300448</v>
      </c>
      <c r="Z15" s="5">
        <f t="shared" si="18"/>
        <v>0</v>
      </c>
      <c r="AA15" s="5">
        <f t="shared" si="19"/>
        <v>0</v>
      </c>
      <c r="AC15" s="39">
        <f t="shared" si="20"/>
        <v>0</v>
      </c>
      <c r="AD15" s="39">
        <f t="shared" si="21"/>
        <v>0</v>
      </c>
      <c r="AE15" s="39">
        <f t="shared" si="22"/>
        <v>0</v>
      </c>
      <c r="AF15" s="39">
        <f t="shared" si="23"/>
        <v>0</v>
      </c>
      <c r="AG15" s="39">
        <f t="shared" si="24"/>
        <v>0</v>
      </c>
      <c r="AH15" s="39">
        <f t="shared" si="25"/>
        <v>0</v>
      </c>
      <c r="AI15" s="39">
        <f t="shared" si="26"/>
        <v>0</v>
      </c>
      <c r="AJ15" s="39">
        <f t="shared" si="27"/>
        <v>0</v>
      </c>
      <c r="AK15" s="39">
        <f t="shared" si="28"/>
        <v>0</v>
      </c>
      <c r="AL15" s="43"/>
      <c r="AM15" s="39">
        <f t="shared" si="29"/>
        <v>0</v>
      </c>
      <c r="AN15" s="39">
        <f t="shared" si="30"/>
        <v>0</v>
      </c>
      <c r="AO15" s="39">
        <f t="shared" si="31"/>
        <v>0</v>
      </c>
      <c r="AP15" s="40">
        <f t="shared" si="32"/>
        <v>0</v>
      </c>
      <c r="AR15" s="39">
        <f t="shared" si="33"/>
        <v>0</v>
      </c>
      <c r="AS15" s="39">
        <f t="shared" si="34"/>
        <v>0</v>
      </c>
      <c r="AT15" s="39">
        <f t="shared" si="35"/>
        <v>0</v>
      </c>
      <c r="AU15" s="40">
        <f t="shared" si="36"/>
        <v>0</v>
      </c>
      <c r="AV15" s="40"/>
      <c r="AW15" s="52">
        <f t="shared" si="37"/>
        <v>0</v>
      </c>
      <c r="AY15" s="52">
        <f t="shared" si="38"/>
        <v>0</v>
      </c>
      <c r="AZ15" s="70"/>
    </row>
    <row r="16" spans="1:55">
      <c r="A16" s="44">
        <f t="shared" si="7"/>
        <v>37104</v>
      </c>
      <c r="B16" s="66">
        <f t="shared" si="39"/>
        <v>5000</v>
      </c>
      <c r="C16" s="67"/>
      <c r="D16" s="68">
        <f t="shared" si="8"/>
        <v>5000</v>
      </c>
      <c r="E16" s="35">
        <f t="shared" si="9"/>
        <v>0</v>
      </c>
      <c r="F16" s="35">
        <f t="shared" si="10"/>
        <v>0</v>
      </c>
      <c r="G16" s="55">
        <f t="shared" si="11"/>
        <v>5.51</v>
      </c>
      <c r="H16" s="69">
        <f t="shared" si="11"/>
        <v>5.59</v>
      </c>
      <c r="I16" s="72">
        <v>0</v>
      </c>
      <c r="J16" s="55">
        <f t="shared" si="4"/>
        <v>-4.5250000000000005E-2</v>
      </c>
      <c r="K16" s="69">
        <f t="shared" si="4"/>
        <v>-7.4999999999999997E-3</v>
      </c>
      <c r="L16" s="72">
        <v>0</v>
      </c>
      <c r="M16" s="55">
        <f t="shared" si="4"/>
        <v>1.2500000000000001E-2</v>
      </c>
      <c r="N16" s="69">
        <f t="shared" si="4"/>
        <v>0</v>
      </c>
      <c r="O16" s="72">
        <v>0</v>
      </c>
      <c r="P16" s="7"/>
      <c r="Q16" s="72">
        <f t="shared" si="5"/>
        <v>5.4772499999999997</v>
      </c>
      <c r="R16" s="72">
        <f t="shared" si="5"/>
        <v>5.5824999999999996</v>
      </c>
      <c r="S16" s="72">
        <f t="shared" si="12"/>
        <v>0</v>
      </c>
      <c r="T16" s="7"/>
      <c r="U16" s="5">
        <f t="shared" si="13"/>
        <v>31</v>
      </c>
      <c r="V16" s="45">
        <f t="shared" si="14"/>
        <v>37104</v>
      </c>
      <c r="W16" s="5">
        <f t="shared" si="15"/>
        <v>188</v>
      </c>
      <c r="X16" s="55">
        <f t="shared" si="16"/>
        <v>5.5369911069327017E-2</v>
      </c>
      <c r="Y16" s="47">
        <f t="shared" si="17"/>
        <v>0.97227907443472583</v>
      </c>
      <c r="Z16" s="5">
        <f t="shared" si="18"/>
        <v>0</v>
      </c>
      <c r="AA16" s="5">
        <f t="shared" si="19"/>
        <v>0</v>
      </c>
      <c r="AC16" s="39">
        <f t="shared" si="20"/>
        <v>0</v>
      </c>
      <c r="AD16" s="39">
        <f t="shared" si="21"/>
        <v>0</v>
      </c>
      <c r="AE16" s="39">
        <f t="shared" si="22"/>
        <v>0</v>
      </c>
      <c r="AF16" s="39">
        <f t="shared" si="23"/>
        <v>0</v>
      </c>
      <c r="AG16" s="39">
        <f t="shared" si="24"/>
        <v>0</v>
      </c>
      <c r="AH16" s="39">
        <f t="shared" si="25"/>
        <v>0</v>
      </c>
      <c r="AI16" s="39">
        <f t="shared" si="26"/>
        <v>0</v>
      </c>
      <c r="AJ16" s="39">
        <f t="shared" si="27"/>
        <v>0</v>
      </c>
      <c r="AK16" s="39">
        <f t="shared" si="28"/>
        <v>0</v>
      </c>
      <c r="AL16" s="43"/>
      <c r="AM16" s="39">
        <f t="shared" si="29"/>
        <v>0</v>
      </c>
      <c r="AN16" s="39">
        <f t="shared" si="30"/>
        <v>0</v>
      </c>
      <c r="AO16" s="39">
        <f t="shared" si="31"/>
        <v>0</v>
      </c>
      <c r="AP16" s="40">
        <f t="shared" si="32"/>
        <v>0</v>
      </c>
      <c r="AR16" s="39">
        <f t="shared" si="33"/>
        <v>0</v>
      </c>
      <c r="AS16" s="39">
        <f t="shared" si="34"/>
        <v>0</v>
      </c>
      <c r="AT16" s="39">
        <f t="shared" si="35"/>
        <v>0</v>
      </c>
      <c r="AU16" s="40">
        <f t="shared" si="36"/>
        <v>0</v>
      </c>
      <c r="AV16" s="40"/>
      <c r="AW16" s="52">
        <f t="shared" si="37"/>
        <v>0</v>
      </c>
      <c r="AY16" s="52">
        <f t="shared" si="38"/>
        <v>0</v>
      </c>
      <c r="AZ16" s="70"/>
    </row>
    <row r="17" spans="1:52">
      <c r="A17" s="44">
        <f t="shared" si="7"/>
        <v>37135</v>
      </c>
      <c r="B17" s="66">
        <f t="shared" si="39"/>
        <v>5000</v>
      </c>
      <c r="C17" s="67"/>
      <c r="D17" s="68">
        <f t="shared" si="8"/>
        <v>5000</v>
      </c>
      <c r="E17" s="35">
        <f t="shared" si="9"/>
        <v>0</v>
      </c>
      <c r="F17" s="35">
        <f t="shared" si="10"/>
        <v>0</v>
      </c>
      <c r="G17" s="55">
        <f t="shared" si="11"/>
        <v>5.4749999999999996</v>
      </c>
      <c r="H17" s="69">
        <f t="shared" si="11"/>
        <v>5.59</v>
      </c>
      <c r="I17" s="72">
        <v>0</v>
      </c>
      <c r="J17" s="55">
        <f t="shared" si="4"/>
        <v>-4.5250000000000005E-2</v>
      </c>
      <c r="K17" s="69">
        <f t="shared" si="4"/>
        <v>-7.4999999999999997E-3</v>
      </c>
      <c r="L17" s="72">
        <v>0</v>
      </c>
      <c r="M17" s="55">
        <f t="shared" si="4"/>
        <v>1.2500000000000001E-2</v>
      </c>
      <c r="N17" s="69">
        <f t="shared" si="4"/>
        <v>0</v>
      </c>
      <c r="O17" s="72">
        <v>0</v>
      </c>
      <c r="P17" s="7"/>
      <c r="Q17" s="72">
        <f t="shared" si="5"/>
        <v>5.4422499999999996</v>
      </c>
      <c r="R17" s="72">
        <f t="shared" si="5"/>
        <v>5.5824999999999996</v>
      </c>
      <c r="S17" s="72">
        <f t="shared" si="12"/>
        <v>0</v>
      </c>
      <c r="T17" s="7"/>
      <c r="U17" s="5">
        <f t="shared" si="13"/>
        <v>30</v>
      </c>
      <c r="V17" s="45">
        <f t="shared" si="14"/>
        <v>37135</v>
      </c>
      <c r="W17" s="5">
        <f t="shared" si="15"/>
        <v>219</v>
      </c>
      <c r="X17" s="55">
        <f t="shared" si="16"/>
        <v>5.4846746229620012E-2</v>
      </c>
      <c r="Y17" s="47">
        <f t="shared" si="17"/>
        <v>0.96807793337758008</v>
      </c>
      <c r="Z17" s="5">
        <f t="shared" si="18"/>
        <v>0</v>
      </c>
      <c r="AA17" s="5">
        <f t="shared" si="19"/>
        <v>0</v>
      </c>
      <c r="AC17" s="39">
        <f t="shared" si="20"/>
        <v>0</v>
      </c>
      <c r="AD17" s="39">
        <f t="shared" si="21"/>
        <v>0</v>
      </c>
      <c r="AE17" s="39">
        <f t="shared" si="22"/>
        <v>0</v>
      </c>
      <c r="AF17" s="39">
        <f t="shared" si="23"/>
        <v>0</v>
      </c>
      <c r="AG17" s="39">
        <f t="shared" si="24"/>
        <v>0</v>
      </c>
      <c r="AH17" s="39">
        <f t="shared" si="25"/>
        <v>0</v>
      </c>
      <c r="AI17" s="39">
        <f t="shared" si="26"/>
        <v>0</v>
      </c>
      <c r="AJ17" s="39">
        <f t="shared" si="27"/>
        <v>0</v>
      </c>
      <c r="AK17" s="39">
        <f t="shared" si="28"/>
        <v>0</v>
      </c>
      <c r="AL17" s="43"/>
      <c r="AM17" s="39">
        <f t="shared" si="29"/>
        <v>0</v>
      </c>
      <c r="AN17" s="39">
        <f t="shared" si="30"/>
        <v>0</v>
      </c>
      <c r="AO17" s="39">
        <f t="shared" si="31"/>
        <v>0</v>
      </c>
      <c r="AP17" s="40">
        <f t="shared" si="32"/>
        <v>0</v>
      </c>
      <c r="AR17" s="39">
        <f t="shared" si="33"/>
        <v>0</v>
      </c>
      <c r="AS17" s="39">
        <f t="shared" si="34"/>
        <v>0</v>
      </c>
      <c r="AT17" s="39">
        <f t="shared" si="35"/>
        <v>0</v>
      </c>
      <c r="AU17" s="40">
        <f t="shared" si="36"/>
        <v>0</v>
      </c>
      <c r="AV17" s="40"/>
      <c r="AW17" s="52">
        <f t="shared" si="37"/>
        <v>0</v>
      </c>
      <c r="AY17" s="52">
        <f t="shared" si="38"/>
        <v>0</v>
      </c>
      <c r="AZ17" s="70"/>
    </row>
    <row r="18" spans="1:52">
      <c r="A18" s="44">
        <f t="shared" si="7"/>
        <v>37165</v>
      </c>
      <c r="B18" s="66">
        <f t="shared" si="39"/>
        <v>5000</v>
      </c>
      <c r="C18" s="67"/>
      <c r="D18" s="68">
        <f t="shared" si="8"/>
        <v>5000</v>
      </c>
      <c r="E18" s="35">
        <f t="shared" si="9"/>
        <v>0</v>
      </c>
      <c r="F18" s="35">
        <f t="shared" si="10"/>
        <v>0</v>
      </c>
      <c r="G18" s="55">
        <f t="shared" si="11"/>
        <v>5.4649999999999999</v>
      </c>
      <c r="H18" s="69">
        <f t="shared" si="11"/>
        <v>5.4649999999999999</v>
      </c>
      <c r="I18" s="72">
        <v>0</v>
      </c>
      <c r="J18" s="55">
        <f t="shared" si="4"/>
        <v>-4.5250000000000005E-2</v>
      </c>
      <c r="K18" s="69">
        <f t="shared" si="4"/>
        <v>-4.5250000000000005E-2</v>
      </c>
      <c r="L18" s="72">
        <v>0</v>
      </c>
      <c r="M18" s="55">
        <f t="shared" si="4"/>
        <v>1.2500000000000001E-2</v>
      </c>
      <c r="N18" s="69">
        <f t="shared" si="4"/>
        <v>0</v>
      </c>
      <c r="O18" s="72">
        <v>0</v>
      </c>
      <c r="P18" s="7"/>
      <c r="Q18" s="72">
        <f t="shared" si="5"/>
        <v>5.4322499999999998</v>
      </c>
      <c r="R18" s="72">
        <f t="shared" si="5"/>
        <v>5.4197499999999996</v>
      </c>
      <c r="S18" s="72">
        <f t="shared" si="12"/>
        <v>0</v>
      </c>
      <c r="T18" s="7"/>
      <c r="U18" s="5">
        <f t="shared" si="13"/>
        <v>31</v>
      </c>
      <c r="V18" s="45">
        <f t="shared" si="14"/>
        <v>37165</v>
      </c>
      <c r="W18" s="5">
        <f t="shared" si="15"/>
        <v>249</v>
      </c>
      <c r="X18" s="55">
        <f t="shared" si="16"/>
        <v>5.4435878078851009E-2</v>
      </c>
      <c r="Y18" s="47">
        <f t="shared" si="17"/>
        <v>0.96404795604980609</v>
      </c>
      <c r="Z18" s="5">
        <f t="shared" si="18"/>
        <v>0</v>
      </c>
      <c r="AA18" s="5">
        <f t="shared" si="19"/>
        <v>0</v>
      </c>
      <c r="AC18" s="39">
        <f t="shared" si="20"/>
        <v>0</v>
      </c>
      <c r="AD18" s="39">
        <f t="shared" si="21"/>
        <v>0</v>
      </c>
      <c r="AE18" s="39">
        <f t="shared" si="22"/>
        <v>0</v>
      </c>
      <c r="AF18" s="39">
        <f t="shared" si="23"/>
        <v>0</v>
      </c>
      <c r="AG18" s="39">
        <f t="shared" si="24"/>
        <v>0</v>
      </c>
      <c r="AH18" s="39">
        <f t="shared" si="25"/>
        <v>0</v>
      </c>
      <c r="AI18" s="39">
        <f t="shared" si="26"/>
        <v>0</v>
      </c>
      <c r="AJ18" s="39">
        <f t="shared" si="27"/>
        <v>0</v>
      </c>
      <c r="AK18" s="39">
        <f t="shared" si="28"/>
        <v>0</v>
      </c>
      <c r="AL18" s="43"/>
      <c r="AM18" s="39">
        <f t="shared" si="29"/>
        <v>0</v>
      </c>
      <c r="AN18" s="39">
        <f t="shared" si="30"/>
        <v>0</v>
      </c>
      <c r="AO18" s="39">
        <f t="shared" si="31"/>
        <v>0</v>
      </c>
      <c r="AP18" s="40">
        <f t="shared" si="32"/>
        <v>0</v>
      </c>
      <c r="AR18" s="39">
        <f t="shared" si="33"/>
        <v>0</v>
      </c>
      <c r="AS18" s="39">
        <f t="shared" si="34"/>
        <v>0</v>
      </c>
      <c r="AT18" s="39">
        <f t="shared" si="35"/>
        <v>0</v>
      </c>
      <c r="AU18" s="40">
        <f t="shared" si="36"/>
        <v>0</v>
      </c>
      <c r="AV18" s="40"/>
      <c r="AW18" s="52">
        <f t="shared" si="37"/>
        <v>0</v>
      </c>
      <c r="AY18" s="52">
        <f t="shared" si="38"/>
        <v>0</v>
      </c>
      <c r="AZ18" s="70"/>
    </row>
    <row r="19" spans="1:52">
      <c r="A19" s="44">
        <f t="shared" si="7"/>
        <v>37196</v>
      </c>
      <c r="B19" s="66">
        <f t="shared" si="39"/>
        <v>5000</v>
      </c>
      <c r="C19" s="67"/>
      <c r="D19" s="68">
        <f t="shared" si="8"/>
        <v>5000</v>
      </c>
      <c r="E19" s="35">
        <f t="shared" si="9"/>
        <v>0</v>
      </c>
      <c r="F19" s="35">
        <f t="shared" si="10"/>
        <v>0</v>
      </c>
      <c r="G19" s="55">
        <f t="shared" si="11"/>
        <v>5.5449999999999999</v>
      </c>
      <c r="H19" s="69">
        <f t="shared" si="11"/>
        <v>5.5449999999999999</v>
      </c>
      <c r="I19" s="72">
        <v>0</v>
      </c>
      <c r="J19" s="55">
        <f t="shared" si="4"/>
        <v>-0.06</v>
      </c>
      <c r="K19" s="69">
        <f t="shared" si="4"/>
        <v>-0.06</v>
      </c>
      <c r="L19" s="72">
        <v>0</v>
      </c>
      <c r="M19" s="55">
        <f t="shared" si="4"/>
        <v>1.2500000000000001E-2</v>
      </c>
      <c r="N19" s="69">
        <f t="shared" si="4"/>
        <v>0</v>
      </c>
      <c r="O19" s="72">
        <v>0</v>
      </c>
      <c r="P19" s="7"/>
      <c r="Q19" s="72">
        <f t="shared" si="5"/>
        <v>5.4974999999999996</v>
      </c>
      <c r="R19" s="72">
        <f t="shared" si="5"/>
        <v>5.4850000000000003</v>
      </c>
      <c r="S19" s="72">
        <f t="shared" si="12"/>
        <v>0</v>
      </c>
      <c r="T19" s="7"/>
      <c r="U19" s="5">
        <f t="shared" si="13"/>
        <v>30</v>
      </c>
      <c r="V19" s="45">
        <f t="shared" si="14"/>
        <v>37196</v>
      </c>
      <c r="W19" s="5">
        <f t="shared" si="15"/>
        <v>280</v>
      </c>
      <c r="X19" s="55">
        <f t="shared" si="16"/>
        <v>5.4165756526329004E-2</v>
      </c>
      <c r="Y19" s="47">
        <f t="shared" si="17"/>
        <v>0.95985693015708418</v>
      </c>
      <c r="Z19" s="5">
        <f t="shared" si="18"/>
        <v>0</v>
      </c>
      <c r="AA19" s="5">
        <f t="shared" si="19"/>
        <v>0</v>
      </c>
      <c r="AC19" s="39">
        <f t="shared" si="20"/>
        <v>0</v>
      </c>
      <c r="AD19" s="39">
        <f t="shared" si="21"/>
        <v>0</v>
      </c>
      <c r="AE19" s="39">
        <f t="shared" si="22"/>
        <v>0</v>
      </c>
      <c r="AF19" s="39">
        <f t="shared" si="23"/>
        <v>0</v>
      </c>
      <c r="AG19" s="39">
        <f t="shared" si="24"/>
        <v>0</v>
      </c>
      <c r="AH19" s="39">
        <f t="shared" si="25"/>
        <v>0</v>
      </c>
      <c r="AI19" s="39">
        <f t="shared" si="26"/>
        <v>0</v>
      </c>
      <c r="AJ19" s="39">
        <f t="shared" si="27"/>
        <v>0</v>
      </c>
      <c r="AK19" s="39">
        <f t="shared" si="28"/>
        <v>0</v>
      </c>
      <c r="AL19" s="43"/>
      <c r="AM19" s="39">
        <f t="shared" si="29"/>
        <v>0</v>
      </c>
      <c r="AN19" s="39">
        <f t="shared" si="30"/>
        <v>0</v>
      </c>
      <c r="AO19" s="39">
        <f t="shared" si="31"/>
        <v>0</v>
      </c>
      <c r="AP19" s="40">
        <f t="shared" si="32"/>
        <v>0</v>
      </c>
      <c r="AR19" s="39">
        <f t="shared" si="33"/>
        <v>0</v>
      </c>
      <c r="AS19" s="39">
        <f t="shared" si="34"/>
        <v>0</v>
      </c>
      <c r="AT19" s="39">
        <f t="shared" si="35"/>
        <v>0</v>
      </c>
      <c r="AU19" s="40">
        <f t="shared" si="36"/>
        <v>0</v>
      </c>
      <c r="AV19" s="40"/>
      <c r="AW19" s="52">
        <f t="shared" si="37"/>
        <v>0</v>
      </c>
      <c r="AY19" s="52">
        <f t="shared" si="38"/>
        <v>0</v>
      </c>
      <c r="AZ19" s="70"/>
    </row>
    <row r="20" spans="1:52">
      <c r="A20" s="44">
        <f t="shared" si="7"/>
        <v>37226</v>
      </c>
      <c r="B20" s="66">
        <f t="shared" si="39"/>
        <v>5000</v>
      </c>
      <c r="C20" s="67"/>
      <c r="D20" s="68">
        <f t="shared" si="8"/>
        <v>5000</v>
      </c>
      <c r="E20" s="35">
        <f t="shared" si="9"/>
        <v>0</v>
      </c>
      <c r="F20" s="35">
        <f t="shared" si="10"/>
        <v>0</v>
      </c>
      <c r="G20" s="55">
        <f t="shared" si="11"/>
        <v>5.67</v>
      </c>
      <c r="H20" s="69">
        <f t="shared" si="11"/>
        <v>5.67</v>
      </c>
      <c r="I20" s="72">
        <v>0</v>
      </c>
      <c r="J20" s="55">
        <f t="shared" si="4"/>
        <v>-0.06</v>
      </c>
      <c r="K20" s="69">
        <f t="shared" si="4"/>
        <v>-0.06</v>
      </c>
      <c r="L20" s="72">
        <v>0</v>
      </c>
      <c r="M20" s="55">
        <f t="shared" si="4"/>
        <v>1.2500000000000001E-2</v>
      </c>
      <c r="N20" s="69">
        <f t="shared" si="4"/>
        <v>0</v>
      </c>
      <c r="O20" s="72">
        <v>0</v>
      </c>
      <c r="P20" s="7"/>
      <c r="Q20" s="72">
        <f t="shared" si="5"/>
        <v>5.6224999999999996</v>
      </c>
      <c r="R20" s="72">
        <f t="shared" si="5"/>
        <v>5.61</v>
      </c>
      <c r="S20" s="72">
        <f t="shared" si="12"/>
        <v>0</v>
      </c>
      <c r="T20" s="7"/>
      <c r="U20" s="5">
        <f t="shared" si="13"/>
        <v>31</v>
      </c>
      <c r="V20" s="45">
        <f t="shared" si="14"/>
        <v>37226</v>
      </c>
      <c r="W20" s="5">
        <f t="shared" si="15"/>
        <v>310</v>
      </c>
      <c r="X20" s="55">
        <f t="shared" si="16"/>
        <v>5.3904348595426005E-2</v>
      </c>
      <c r="Y20" s="47">
        <f t="shared" si="17"/>
        <v>0.95585910023184772</v>
      </c>
      <c r="Z20" s="5">
        <f t="shared" si="18"/>
        <v>0</v>
      </c>
      <c r="AA20" s="5">
        <f t="shared" si="19"/>
        <v>0</v>
      </c>
      <c r="AC20" s="39">
        <f t="shared" si="20"/>
        <v>0</v>
      </c>
      <c r="AD20" s="39">
        <f t="shared" si="21"/>
        <v>0</v>
      </c>
      <c r="AE20" s="39">
        <f t="shared" si="22"/>
        <v>0</v>
      </c>
      <c r="AF20" s="39">
        <f t="shared" si="23"/>
        <v>0</v>
      </c>
      <c r="AG20" s="39">
        <f t="shared" si="24"/>
        <v>0</v>
      </c>
      <c r="AH20" s="39">
        <f t="shared" si="25"/>
        <v>0</v>
      </c>
      <c r="AI20" s="39">
        <f t="shared" si="26"/>
        <v>0</v>
      </c>
      <c r="AJ20" s="39">
        <f t="shared" si="27"/>
        <v>0</v>
      </c>
      <c r="AK20" s="39">
        <f t="shared" si="28"/>
        <v>0</v>
      </c>
      <c r="AL20" s="43"/>
      <c r="AM20" s="39">
        <f t="shared" si="29"/>
        <v>0</v>
      </c>
      <c r="AN20" s="39">
        <f t="shared" si="30"/>
        <v>0</v>
      </c>
      <c r="AO20" s="39">
        <f t="shared" si="31"/>
        <v>0</v>
      </c>
      <c r="AP20" s="40">
        <f t="shared" si="32"/>
        <v>0</v>
      </c>
      <c r="AR20" s="39">
        <f t="shared" si="33"/>
        <v>0</v>
      </c>
      <c r="AS20" s="39">
        <f t="shared" si="34"/>
        <v>0</v>
      </c>
      <c r="AT20" s="39">
        <f t="shared" si="35"/>
        <v>0</v>
      </c>
      <c r="AU20" s="40">
        <f t="shared" si="36"/>
        <v>0</v>
      </c>
      <c r="AV20" s="40"/>
      <c r="AW20" s="52">
        <f t="shared" si="37"/>
        <v>0</v>
      </c>
      <c r="AY20" s="52">
        <f t="shared" si="38"/>
        <v>0</v>
      </c>
      <c r="AZ20" s="70"/>
    </row>
    <row r="21" spans="1:52">
      <c r="A21" s="44">
        <f t="shared" si="7"/>
        <v>37257</v>
      </c>
      <c r="B21" s="66">
        <f t="shared" si="39"/>
        <v>5000</v>
      </c>
      <c r="C21" s="67"/>
      <c r="D21" s="68">
        <f t="shared" si="8"/>
        <v>5000</v>
      </c>
      <c r="E21" s="35">
        <f t="shared" si="9"/>
        <v>0</v>
      </c>
      <c r="F21" s="35">
        <f t="shared" si="10"/>
        <v>0</v>
      </c>
      <c r="G21" s="55">
        <f t="shared" si="11"/>
        <v>5.67</v>
      </c>
      <c r="H21" s="69">
        <f t="shared" si="11"/>
        <v>5.67</v>
      </c>
      <c r="I21" s="72">
        <v>0</v>
      </c>
      <c r="J21" s="55">
        <f t="shared" si="4"/>
        <v>-0.06</v>
      </c>
      <c r="K21" s="69">
        <f t="shared" si="4"/>
        <v>-0.06</v>
      </c>
      <c r="L21" s="72">
        <v>0</v>
      </c>
      <c r="M21" s="55">
        <f t="shared" si="4"/>
        <v>1.2500000000000001E-2</v>
      </c>
      <c r="N21" s="69">
        <f t="shared" si="4"/>
        <v>0</v>
      </c>
      <c r="O21" s="72">
        <v>0</v>
      </c>
      <c r="P21" s="7"/>
      <c r="Q21" s="72">
        <f t="shared" si="5"/>
        <v>5.6224999999999996</v>
      </c>
      <c r="R21" s="72">
        <f t="shared" si="5"/>
        <v>5.61</v>
      </c>
      <c r="S21" s="72">
        <f t="shared" si="12"/>
        <v>0</v>
      </c>
      <c r="T21" s="7"/>
      <c r="U21" s="5">
        <f t="shared" si="13"/>
        <v>31</v>
      </c>
      <c r="V21" s="45">
        <f t="shared" si="14"/>
        <v>37257</v>
      </c>
      <c r="W21" s="5">
        <f t="shared" si="15"/>
        <v>341</v>
      </c>
      <c r="X21" s="55">
        <f t="shared" si="16"/>
        <v>5.3904348595426005E-2</v>
      </c>
      <c r="Y21" s="47">
        <f t="shared" si="17"/>
        <v>0.9515536229218946</v>
      </c>
      <c r="Z21" s="5">
        <f t="shared" si="18"/>
        <v>0</v>
      </c>
      <c r="AA21" s="5">
        <f t="shared" si="19"/>
        <v>0</v>
      </c>
      <c r="AC21" s="39">
        <f t="shared" si="20"/>
        <v>0</v>
      </c>
      <c r="AD21" s="39">
        <f t="shared" si="21"/>
        <v>0</v>
      </c>
      <c r="AE21" s="39">
        <f t="shared" si="22"/>
        <v>0</v>
      </c>
      <c r="AF21" s="39">
        <f t="shared" si="23"/>
        <v>0</v>
      </c>
      <c r="AG21" s="39">
        <f t="shared" si="24"/>
        <v>0</v>
      </c>
      <c r="AH21" s="39">
        <f t="shared" si="25"/>
        <v>0</v>
      </c>
      <c r="AI21" s="39">
        <f t="shared" si="26"/>
        <v>0</v>
      </c>
      <c r="AJ21" s="39">
        <f t="shared" si="27"/>
        <v>0</v>
      </c>
      <c r="AK21" s="39">
        <f t="shared" si="28"/>
        <v>0</v>
      </c>
      <c r="AL21" s="43"/>
      <c r="AM21" s="39">
        <f t="shared" si="29"/>
        <v>0</v>
      </c>
      <c r="AN21" s="39">
        <f t="shared" si="30"/>
        <v>0</v>
      </c>
      <c r="AO21" s="39">
        <f t="shared" si="31"/>
        <v>0</v>
      </c>
      <c r="AP21" s="40">
        <f t="shared" si="32"/>
        <v>0</v>
      </c>
      <c r="AR21" s="39">
        <f t="shared" si="33"/>
        <v>0</v>
      </c>
      <c r="AS21" s="39">
        <f t="shared" si="34"/>
        <v>0</v>
      </c>
      <c r="AT21" s="39">
        <f t="shared" si="35"/>
        <v>0</v>
      </c>
      <c r="AU21" s="40">
        <f t="shared" si="36"/>
        <v>0</v>
      </c>
      <c r="AV21" s="40"/>
      <c r="AW21" s="52">
        <f t="shared" si="37"/>
        <v>0</v>
      </c>
      <c r="AY21" s="52">
        <f t="shared" si="38"/>
        <v>0</v>
      </c>
      <c r="AZ21" s="70"/>
    </row>
    <row r="22" spans="1:52">
      <c r="A22" s="44">
        <f t="shared" si="7"/>
        <v>37288</v>
      </c>
      <c r="B22" s="66">
        <f t="shared" si="39"/>
        <v>5000</v>
      </c>
      <c r="C22" s="67"/>
      <c r="D22" s="68">
        <f t="shared" si="8"/>
        <v>5000</v>
      </c>
      <c r="E22" s="35">
        <f t="shared" si="9"/>
        <v>0</v>
      </c>
      <c r="F22" s="35">
        <f t="shared" si="10"/>
        <v>0</v>
      </c>
      <c r="G22" s="55">
        <f t="shared" si="11"/>
        <v>5.67</v>
      </c>
      <c r="H22" s="69">
        <f t="shared" si="11"/>
        <v>5.67</v>
      </c>
      <c r="I22" s="72">
        <v>0</v>
      </c>
      <c r="J22" s="55">
        <f t="shared" si="4"/>
        <v>-0.06</v>
      </c>
      <c r="K22" s="69">
        <f t="shared" si="4"/>
        <v>-0.06</v>
      </c>
      <c r="L22" s="72">
        <v>0</v>
      </c>
      <c r="M22" s="55">
        <f t="shared" si="4"/>
        <v>1.2500000000000001E-2</v>
      </c>
      <c r="N22" s="69">
        <f t="shared" si="4"/>
        <v>0</v>
      </c>
      <c r="O22" s="72">
        <v>0</v>
      </c>
      <c r="P22" s="7"/>
      <c r="Q22" s="72">
        <f t="shared" si="5"/>
        <v>5.6224999999999996</v>
      </c>
      <c r="R22" s="72">
        <f t="shared" si="5"/>
        <v>5.61</v>
      </c>
      <c r="S22" s="72">
        <f t="shared" si="12"/>
        <v>0</v>
      </c>
      <c r="T22" s="7"/>
      <c r="U22" s="5">
        <f t="shared" si="13"/>
        <v>28</v>
      </c>
      <c r="V22" s="45">
        <f t="shared" si="14"/>
        <v>37288</v>
      </c>
      <c r="W22" s="5">
        <f t="shared" si="15"/>
        <v>372</v>
      </c>
      <c r="X22" s="55">
        <f t="shared" si="16"/>
        <v>5.3904348595426005E-2</v>
      </c>
      <c r="Y22" s="47">
        <f t="shared" si="17"/>
        <v>0.94726753877863512</v>
      </c>
      <c r="Z22" s="5">
        <f t="shared" si="18"/>
        <v>0</v>
      </c>
      <c r="AA22" s="5">
        <f t="shared" si="19"/>
        <v>0</v>
      </c>
      <c r="AC22" s="39">
        <f t="shared" si="20"/>
        <v>0</v>
      </c>
      <c r="AD22" s="39">
        <f t="shared" si="21"/>
        <v>0</v>
      </c>
      <c r="AE22" s="39">
        <f t="shared" si="22"/>
        <v>0</v>
      </c>
      <c r="AF22" s="39">
        <f t="shared" si="23"/>
        <v>0</v>
      </c>
      <c r="AG22" s="39">
        <f t="shared" si="24"/>
        <v>0</v>
      </c>
      <c r="AH22" s="39">
        <f t="shared" si="25"/>
        <v>0</v>
      </c>
      <c r="AI22" s="39">
        <f t="shared" si="26"/>
        <v>0</v>
      </c>
      <c r="AJ22" s="39">
        <f t="shared" si="27"/>
        <v>0</v>
      </c>
      <c r="AK22" s="39">
        <f t="shared" si="28"/>
        <v>0</v>
      </c>
      <c r="AL22" s="43"/>
      <c r="AM22" s="39">
        <f t="shared" si="29"/>
        <v>0</v>
      </c>
      <c r="AN22" s="39">
        <f t="shared" si="30"/>
        <v>0</v>
      </c>
      <c r="AO22" s="39">
        <f t="shared" si="31"/>
        <v>0</v>
      </c>
      <c r="AP22" s="40">
        <f t="shared" si="32"/>
        <v>0</v>
      </c>
      <c r="AR22" s="39">
        <f t="shared" si="33"/>
        <v>0</v>
      </c>
      <c r="AS22" s="39">
        <f t="shared" si="34"/>
        <v>0</v>
      </c>
      <c r="AT22" s="39">
        <f t="shared" si="35"/>
        <v>0</v>
      </c>
      <c r="AU22" s="40">
        <f t="shared" si="36"/>
        <v>0</v>
      </c>
      <c r="AV22" s="40"/>
      <c r="AW22" s="52">
        <f t="shared" si="37"/>
        <v>0</v>
      </c>
      <c r="AY22" s="52">
        <f t="shared" si="38"/>
        <v>0</v>
      </c>
      <c r="AZ22" s="70"/>
    </row>
    <row r="23" spans="1:52">
      <c r="A23" s="44">
        <f t="shared" si="7"/>
        <v>37316</v>
      </c>
      <c r="B23" s="66">
        <f t="shared" si="39"/>
        <v>5000</v>
      </c>
      <c r="C23" s="67"/>
      <c r="D23" s="68">
        <f t="shared" si="8"/>
        <v>5000</v>
      </c>
      <c r="E23" s="35">
        <f t="shared" si="9"/>
        <v>0</v>
      </c>
      <c r="F23" s="35">
        <f t="shared" si="10"/>
        <v>0</v>
      </c>
      <c r="G23" s="55">
        <f t="shared" si="11"/>
        <v>5.67</v>
      </c>
      <c r="H23" s="69">
        <f t="shared" si="11"/>
        <v>5.67</v>
      </c>
      <c r="I23" s="72">
        <v>0</v>
      </c>
      <c r="J23" s="55">
        <f t="shared" si="4"/>
        <v>-0.06</v>
      </c>
      <c r="K23" s="69">
        <f t="shared" si="4"/>
        <v>-0.06</v>
      </c>
      <c r="L23" s="72">
        <v>0</v>
      </c>
      <c r="M23" s="55">
        <f t="shared" si="4"/>
        <v>1.2500000000000001E-2</v>
      </c>
      <c r="N23" s="69">
        <f t="shared" si="4"/>
        <v>0</v>
      </c>
      <c r="O23" s="72">
        <v>0</v>
      </c>
      <c r="P23" s="7"/>
      <c r="Q23" s="72">
        <f t="shared" si="5"/>
        <v>5.6224999999999996</v>
      </c>
      <c r="R23" s="72">
        <f t="shared" si="5"/>
        <v>5.61</v>
      </c>
      <c r="S23" s="72">
        <f t="shared" si="12"/>
        <v>0</v>
      </c>
      <c r="T23" s="7"/>
      <c r="U23" s="5">
        <f t="shared" si="13"/>
        <v>31</v>
      </c>
      <c r="V23" s="45">
        <f t="shared" si="14"/>
        <v>37316</v>
      </c>
      <c r="W23" s="5">
        <f t="shared" si="15"/>
        <v>400</v>
      </c>
      <c r="X23" s="55">
        <f t="shared" si="16"/>
        <v>5.3904348595426005E-2</v>
      </c>
      <c r="Y23" s="47">
        <f t="shared" si="17"/>
        <v>0.94341283314486601</v>
      </c>
      <c r="Z23" s="5">
        <f t="shared" si="18"/>
        <v>0</v>
      </c>
      <c r="AA23" s="5">
        <f t="shared" si="19"/>
        <v>0</v>
      </c>
      <c r="AC23" s="39">
        <f t="shared" si="20"/>
        <v>0</v>
      </c>
      <c r="AD23" s="39">
        <f t="shared" si="21"/>
        <v>0</v>
      </c>
      <c r="AE23" s="39">
        <f t="shared" si="22"/>
        <v>0</v>
      </c>
      <c r="AF23" s="39">
        <f t="shared" si="23"/>
        <v>0</v>
      </c>
      <c r="AG23" s="39">
        <f t="shared" si="24"/>
        <v>0</v>
      </c>
      <c r="AH23" s="39">
        <f t="shared" si="25"/>
        <v>0</v>
      </c>
      <c r="AI23" s="39">
        <f t="shared" si="26"/>
        <v>0</v>
      </c>
      <c r="AJ23" s="39">
        <f t="shared" si="27"/>
        <v>0</v>
      </c>
      <c r="AK23" s="39">
        <f t="shared" si="28"/>
        <v>0</v>
      </c>
      <c r="AL23" s="43"/>
      <c r="AM23" s="39">
        <f t="shared" si="29"/>
        <v>0</v>
      </c>
      <c r="AN23" s="39">
        <f t="shared" si="30"/>
        <v>0</v>
      </c>
      <c r="AO23" s="39">
        <f t="shared" si="31"/>
        <v>0</v>
      </c>
      <c r="AP23" s="40">
        <f t="shared" si="32"/>
        <v>0</v>
      </c>
      <c r="AR23" s="39">
        <f t="shared" si="33"/>
        <v>0</v>
      </c>
      <c r="AS23" s="39">
        <f t="shared" si="34"/>
        <v>0</v>
      </c>
      <c r="AT23" s="39">
        <f t="shared" si="35"/>
        <v>0</v>
      </c>
      <c r="AU23" s="40">
        <f t="shared" si="36"/>
        <v>0</v>
      </c>
      <c r="AV23" s="40"/>
      <c r="AW23" s="52">
        <f t="shared" si="37"/>
        <v>0</v>
      </c>
      <c r="AY23" s="52">
        <f t="shared" si="38"/>
        <v>0</v>
      </c>
      <c r="AZ23" s="70"/>
    </row>
    <row r="24" spans="1:52">
      <c r="A24" s="44">
        <f t="shared" si="7"/>
        <v>37347</v>
      </c>
      <c r="B24" s="66">
        <f t="shared" si="39"/>
        <v>5000</v>
      </c>
      <c r="C24" s="67"/>
      <c r="D24" s="68">
        <f t="shared" si="8"/>
        <v>5000</v>
      </c>
      <c r="E24" s="35">
        <f t="shared" si="9"/>
        <v>0</v>
      </c>
      <c r="F24" s="35">
        <f t="shared" si="10"/>
        <v>0</v>
      </c>
      <c r="G24" s="55">
        <f t="shared" si="11"/>
        <v>5.67</v>
      </c>
      <c r="H24" s="69">
        <f t="shared" si="11"/>
        <v>5.67</v>
      </c>
      <c r="I24" s="72">
        <v>0</v>
      </c>
      <c r="J24" s="55">
        <f t="shared" si="4"/>
        <v>-0.06</v>
      </c>
      <c r="K24" s="69">
        <f t="shared" si="4"/>
        <v>-0.06</v>
      </c>
      <c r="L24" s="72">
        <v>0</v>
      </c>
      <c r="M24" s="55">
        <f t="shared" si="4"/>
        <v>1.2500000000000001E-2</v>
      </c>
      <c r="N24" s="69">
        <f t="shared" si="4"/>
        <v>0</v>
      </c>
      <c r="O24" s="72">
        <v>0</v>
      </c>
      <c r="P24" s="7"/>
      <c r="Q24" s="72">
        <f t="shared" si="5"/>
        <v>5.6224999999999996</v>
      </c>
      <c r="R24" s="72">
        <f t="shared" si="5"/>
        <v>5.61</v>
      </c>
      <c r="S24" s="72">
        <f t="shared" si="12"/>
        <v>0</v>
      </c>
      <c r="T24" s="7"/>
      <c r="U24" s="5">
        <f t="shared" si="13"/>
        <v>30</v>
      </c>
      <c r="V24" s="45">
        <f t="shared" si="14"/>
        <v>37347</v>
      </c>
      <c r="W24" s="5">
        <f t="shared" si="15"/>
        <v>431</v>
      </c>
      <c r="X24" s="55">
        <f t="shared" si="16"/>
        <v>5.3904348595426005E-2</v>
      </c>
      <c r="Y24" s="47">
        <f t="shared" si="17"/>
        <v>0.93916341757091937</v>
      </c>
      <c r="Z24" s="5">
        <f t="shared" si="18"/>
        <v>0</v>
      </c>
      <c r="AA24" s="5">
        <f t="shared" si="19"/>
        <v>0</v>
      </c>
      <c r="AC24" s="39">
        <f t="shared" si="20"/>
        <v>0</v>
      </c>
      <c r="AD24" s="39">
        <f t="shared" si="21"/>
        <v>0</v>
      </c>
      <c r="AE24" s="39">
        <f t="shared" si="22"/>
        <v>0</v>
      </c>
      <c r="AF24" s="39">
        <f t="shared" si="23"/>
        <v>0</v>
      </c>
      <c r="AG24" s="39">
        <f t="shared" si="24"/>
        <v>0</v>
      </c>
      <c r="AH24" s="39">
        <f t="shared" si="25"/>
        <v>0</v>
      </c>
      <c r="AI24" s="39">
        <f t="shared" si="26"/>
        <v>0</v>
      </c>
      <c r="AJ24" s="39">
        <f t="shared" si="27"/>
        <v>0</v>
      </c>
      <c r="AK24" s="39">
        <f t="shared" si="28"/>
        <v>0</v>
      </c>
      <c r="AL24" s="43"/>
      <c r="AM24" s="39">
        <f t="shared" si="29"/>
        <v>0</v>
      </c>
      <c r="AN24" s="39">
        <f t="shared" si="30"/>
        <v>0</v>
      </c>
      <c r="AO24" s="39">
        <f t="shared" si="31"/>
        <v>0</v>
      </c>
      <c r="AP24" s="40">
        <f t="shared" si="32"/>
        <v>0</v>
      </c>
      <c r="AR24" s="39">
        <f t="shared" si="33"/>
        <v>0</v>
      </c>
      <c r="AS24" s="39">
        <f t="shared" si="34"/>
        <v>0</v>
      </c>
      <c r="AT24" s="39">
        <f t="shared" si="35"/>
        <v>0</v>
      </c>
      <c r="AU24" s="40">
        <f t="shared" si="36"/>
        <v>0</v>
      </c>
      <c r="AV24" s="40"/>
      <c r="AW24" s="52">
        <f t="shared" si="37"/>
        <v>0</v>
      </c>
      <c r="AY24" s="52">
        <f t="shared" si="38"/>
        <v>0</v>
      </c>
      <c r="AZ24" s="70"/>
    </row>
    <row r="25" spans="1:52">
      <c r="A25" s="44">
        <f t="shared" si="7"/>
        <v>37377</v>
      </c>
      <c r="B25" s="66">
        <f t="shared" si="39"/>
        <v>5000</v>
      </c>
      <c r="C25" s="67"/>
      <c r="D25" s="68">
        <f t="shared" si="8"/>
        <v>5000</v>
      </c>
      <c r="E25" s="35">
        <f t="shared" si="9"/>
        <v>0</v>
      </c>
      <c r="F25" s="35">
        <f t="shared" si="10"/>
        <v>0</v>
      </c>
      <c r="G25" s="55">
        <f t="shared" si="11"/>
        <v>5.67</v>
      </c>
      <c r="H25" s="69">
        <f t="shared" si="11"/>
        <v>5.67</v>
      </c>
      <c r="I25" s="72">
        <v>0</v>
      </c>
      <c r="J25" s="55">
        <f t="shared" si="4"/>
        <v>-0.06</v>
      </c>
      <c r="K25" s="69">
        <f t="shared" si="4"/>
        <v>-0.06</v>
      </c>
      <c r="L25" s="72">
        <v>0</v>
      </c>
      <c r="M25" s="55">
        <f t="shared" si="4"/>
        <v>1.2500000000000001E-2</v>
      </c>
      <c r="N25" s="69">
        <f t="shared" si="4"/>
        <v>0</v>
      </c>
      <c r="O25" s="72">
        <v>0</v>
      </c>
      <c r="P25" s="7"/>
      <c r="Q25" s="72">
        <f t="shared" si="5"/>
        <v>5.6224999999999996</v>
      </c>
      <c r="R25" s="72">
        <f t="shared" si="5"/>
        <v>5.61</v>
      </c>
      <c r="S25" s="72">
        <f t="shared" si="12"/>
        <v>0</v>
      </c>
      <c r="T25" s="7"/>
      <c r="U25" s="5">
        <f t="shared" si="13"/>
        <v>31</v>
      </c>
      <c r="V25" s="45">
        <f t="shared" si="14"/>
        <v>37377</v>
      </c>
      <c r="W25" s="5">
        <f t="shared" si="15"/>
        <v>461</v>
      </c>
      <c r="X25" s="55">
        <f t="shared" si="16"/>
        <v>5.3904348595426005E-2</v>
      </c>
      <c r="Y25" s="47">
        <f t="shared" si="17"/>
        <v>0.93506930524849829</v>
      </c>
      <c r="Z25" s="5">
        <f t="shared" si="18"/>
        <v>0</v>
      </c>
      <c r="AA25" s="5">
        <f t="shared" si="19"/>
        <v>0</v>
      </c>
      <c r="AC25" s="39">
        <f t="shared" si="20"/>
        <v>0</v>
      </c>
      <c r="AD25" s="39">
        <f t="shared" si="21"/>
        <v>0</v>
      </c>
      <c r="AE25" s="39">
        <f t="shared" si="22"/>
        <v>0</v>
      </c>
      <c r="AF25" s="39">
        <f t="shared" si="23"/>
        <v>0</v>
      </c>
      <c r="AG25" s="39">
        <f t="shared" si="24"/>
        <v>0</v>
      </c>
      <c r="AH25" s="39">
        <f t="shared" si="25"/>
        <v>0</v>
      </c>
      <c r="AI25" s="39">
        <f t="shared" si="26"/>
        <v>0</v>
      </c>
      <c r="AJ25" s="39">
        <f t="shared" si="27"/>
        <v>0</v>
      </c>
      <c r="AK25" s="39">
        <f t="shared" si="28"/>
        <v>0</v>
      </c>
      <c r="AL25" s="43"/>
      <c r="AM25" s="39">
        <f t="shared" si="29"/>
        <v>0</v>
      </c>
      <c r="AN25" s="39">
        <f t="shared" si="30"/>
        <v>0</v>
      </c>
      <c r="AO25" s="39">
        <f t="shared" si="31"/>
        <v>0</v>
      </c>
      <c r="AP25" s="40">
        <f t="shared" si="32"/>
        <v>0</v>
      </c>
      <c r="AR25" s="39">
        <f t="shared" si="33"/>
        <v>0</v>
      </c>
      <c r="AS25" s="39">
        <f t="shared" si="34"/>
        <v>0</v>
      </c>
      <c r="AT25" s="39">
        <f t="shared" si="35"/>
        <v>0</v>
      </c>
      <c r="AU25" s="40">
        <f t="shared" si="36"/>
        <v>0</v>
      </c>
      <c r="AV25" s="40"/>
      <c r="AW25" s="52">
        <f t="shared" si="37"/>
        <v>0</v>
      </c>
      <c r="AY25" s="52">
        <f t="shared" si="38"/>
        <v>0</v>
      </c>
      <c r="AZ25" s="70"/>
    </row>
    <row r="26" spans="1:52">
      <c r="A26" s="44">
        <f t="shared" si="7"/>
        <v>37408</v>
      </c>
      <c r="B26" s="66">
        <f t="shared" si="39"/>
        <v>5000</v>
      </c>
      <c r="C26" s="67"/>
      <c r="D26" s="68">
        <f t="shared" si="8"/>
        <v>5000</v>
      </c>
      <c r="E26" s="35">
        <f t="shared" si="9"/>
        <v>0</v>
      </c>
      <c r="F26" s="35">
        <f t="shared" si="10"/>
        <v>0</v>
      </c>
      <c r="G26" s="55">
        <f t="shared" si="11"/>
        <v>5.67</v>
      </c>
      <c r="H26" s="69">
        <f t="shared" si="11"/>
        <v>5.67</v>
      </c>
      <c r="I26" s="72">
        <v>0</v>
      </c>
      <c r="J26" s="55">
        <f t="shared" si="4"/>
        <v>-0.06</v>
      </c>
      <c r="K26" s="69">
        <f t="shared" si="4"/>
        <v>-0.06</v>
      </c>
      <c r="L26" s="72">
        <v>0</v>
      </c>
      <c r="M26" s="55">
        <f t="shared" si="4"/>
        <v>1.2500000000000001E-2</v>
      </c>
      <c r="N26" s="69">
        <f t="shared" si="4"/>
        <v>0</v>
      </c>
      <c r="O26" s="72">
        <v>0</v>
      </c>
      <c r="P26" s="7"/>
      <c r="Q26" s="72">
        <f t="shared" ref="Q26:Q89" si="40">M26+J26+G26</f>
        <v>5.6224999999999996</v>
      </c>
      <c r="R26" s="72">
        <f t="shared" ref="R26:R89" si="41">N26+K26+H26</f>
        <v>5.61</v>
      </c>
      <c r="S26" s="72">
        <f t="shared" si="12"/>
        <v>0</v>
      </c>
      <c r="T26" s="7"/>
      <c r="U26" s="5">
        <f t="shared" si="13"/>
        <v>30</v>
      </c>
      <c r="V26" s="45">
        <f t="shared" si="14"/>
        <v>37408</v>
      </c>
      <c r="W26" s="5">
        <f t="shared" si="15"/>
        <v>492</v>
      </c>
      <c r="X26" s="55">
        <f t="shared" si="16"/>
        <v>5.3904348595426005E-2</v>
      </c>
      <c r="Y26" s="47">
        <f t="shared" si="17"/>
        <v>0.93085747143742248</v>
      </c>
      <c r="Z26" s="5">
        <f t="shared" si="18"/>
        <v>0</v>
      </c>
      <c r="AA26" s="5">
        <f t="shared" si="19"/>
        <v>0</v>
      </c>
      <c r="AC26" s="39">
        <f t="shared" si="20"/>
        <v>0</v>
      </c>
      <c r="AD26" s="39">
        <f t="shared" si="21"/>
        <v>0</v>
      </c>
      <c r="AE26" s="39">
        <f t="shared" si="22"/>
        <v>0</v>
      </c>
      <c r="AF26" s="39">
        <f t="shared" si="23"/>
        <v>0</v>
      </c>
      <c r="AG26" s="39">
        <f t="shared" si="24"/>
        <v>0</v>
      </c>
      <c r="AH26" s="39">
        <f t="shared" si="25"/>
        <v>0</v>
      </c>
      <c r="AI26" s="39">
        <f t="shared" si="26"/>
        <v>0</v>
      </c>
      <c r="AJ26" s="39">
        <f t="shared" si="27"/>
        <v>0</v>
      </c>
      <c r="AK26" s="39">
        <f t="shared" si="28"/>
        <v>0</v>
      </c>
      <c r="AL26" s="43"/>
      <c r="AM26" s="39">
        <f t="shared" si="29"/>
        <v>0</v>
      </c>
      <c r="AN26" s="39">
        <f t="shared" si="30"/>
        <v>0</v>
      </c>
      <c r="AO26" s="39">
        <f t="shared" si="31"/>
        <v>0</v>
      </c>
      <c r="AP26" s="40">
        <f t="shared" si="32"/>
        <v>0</v>
      </c>
      <c r="AR26" s="39">
        <f t="shared" si="33"/>
        <v>0</v>
      </c>
      <c r="AS26" s="39">
        <f t="shared" si="34"/>
        <v>0</v>
      </c>
      <c r="AT26" s="39">
        <f t="shared" si="35"/>
        <v>0</v>
      </c>
      <c r="AU26" s="40">
        <f t="shared" si="36"/>
        <v>0</v>
      </c>
      <c r="AV26" s="40"/>
      <c r="AW26" s="52">
        <f t="shared" si="37"/>
        <v>0</v>
      </c>
      <c r="AY26" s="52">
        <f t="shared" si="38"/>
        <v>0</v>
      </c>
      <c r="AZ26" s="70"/>
    </row>
    <row r="27" spans="1:52">
      <c r="A27" s="44">
        <f t="shared" si="7"/>
        <v>37438</v>
      </c>
      <c r="B27" s="66">
        <f t="shared" si="39"/>
        <v>5000</v>
      </c>
      <c r="C27" s="67"/>
      <c r="D27" s="68">
        <f t="shared" si="8"/>
        <v>5000</v>
      </c>
      <c r="E27" s="35">
        <f t="shared" si="9"/>
        <v>0</v>
      </c>
      <c r="F27" s="35">
        <f t="shared" si="10"/>
        <v>0</v>
      </c>
      <c r="G27" s="55">
        <f t="shared" si="11"/>
        <v>5.67</v>
      </c>
      <c r="H27" s="69">
        <f t="shared" si="11"/>
        <v>5.67</v>
      </c>
      <c r="I27" s="72">
        <v>0</v>
      </c>
      <c r="J27" s="55">
        <f t="shared" si="4"/>
        <v>-0.06</v>
      </c>
      <c r="K27" s="69">
        <f t="shared" si="4"/>
        <v>-0.06</v>
      </c>
      <c r="L27" s="72">
        <v>0</v>
      </c>
      <c r="M27" s="55">
        <f t="shared" si="4"/>
        <v>1.2500000000000001E-2</v>
      </c>
      <c r="N27" s="69">
        <f t="shared" si="4"/>
        <v>0</v>
      </c>
      <c r="O27" s="72">
        <v>0</v>
      </c>
      <c r="P27" s="7"/>
      <c r="Q27" s="72">
        <f t="shared" si="40"/>
        <v>5.6224999999999996</v>
      </c>
      <c r="R27" s="72">
        <f t="shared" si="41"/>
        <v>5.61</v>
      </c>
      <c r="S27" s="72">
        <f t="shared" si="12"/>
        <v>0</v>
      </c>
      <c r="T27" s="7"/>
      <c r="U27" s="5">
        <f t="shared" si="13"/>
        <v>31</v>
      </c>
      <c r="V27" s="45">
        <f t="shared" si="14"/>
        <v>37438</v>
      </c>
      <c r="W27" s="5">
        <f t="shared" si="15"/>
        <v>522</v>
      </c>
      <c r="X27" s="55">
        <f t="shared" si="16"/>
        <v>5.3904348595426005E-2</v>
      </c>
      <c r="Y27" s="47">
        <f t="shared" si="17"/>
        <v>0.92679956737841784</v>
      </c>
      <c r="Z27" s="5">
        <f t="shared" si="18"/>
        <v>0</v>
      </c>
      <c r="AA27" s="5">
        <f t="shared" si="19"/>
        <v>0</v>
      </c>
      <c r="AC27" s="39">
        <f t="shared" si="20"/>
        <v>0</v>
      </c>
      <c r="AD27" s="39">
        <f t="shared" si="21"/>
        <v>0</v>
      </c>
      <c r="AE27" s="39">
        <f t="shared" si="22"/>
        <v>0</v>
      </c>
      <c r="AF27" s="39">
        <f t="shared" si="23"/>
        <v>0</v>
      </c>
      <c r="AG27" s="39">
        <f t="shared" si="24"/>
        <v>0</v>
      </c>
      <c r="AH27" s="39">
        <f t="shared" si="25"/>
        <v>0</v>
      </c>
      <c r="AI27" s="39">
        <f t="shared" si="26"/>
        <v>0</v>
      </c>
      <c r="AJ27" s="39">
        <f t="shared" si="27"/>
        <v>0</v>
      </c>
      <c r="AK27" s="39">
        <f t="shared" si="28"/>
        <v>0</v>
      </c>
      <c r="AL27" s="43"/>
      <c r="AM27" s="39">
        <f t="shared" si="29"/>
        <v>0</v>
      </c>
      <c r="AN27" s="39">
        <f t="shared" si="30"/>
        <v>0</v>
      </c>
      <c r="AO27" s="39">
        <f t="shared" si="31"/>
        <v>0</v>
      </c>
      <c r="AP27" s="40">
        <f t="shared" si="32"/>
        <v>0</v>
      </c>
      <c r="AR27" s="39">
        <f t="shared" si="33"/>
        <v>0</v>
      </c>
      <c r="AS27" s="39">
        <f t="shared" si="34"/>
        <v>0</v>
      </c>
      <c r="AT27" s="39">
        <f t="shared" si="35"/>
        <v>0</v>
      </c>
      <c r="AU27" s="40">
        <f t="shared" si="36"/>
        <v>0</v>
      </c>
      <c r="AV27" s="40"/>
      <c r="AW27" s="52">
        <f t="shared" si="37"/>
        <v>0</v>
      </c>
      <c r="AY27" s="52">
        <f t="shared" si="38"/>
        <v>0</v>
      </c>
      <c r="AZ27" s="70"/>
    </row>
    <row r="28" spans="1:52">
      <c r="A28" s="44">
        <f t="shared" si="7"/>
        <v>37469</v>
      </c>
      <c r="B28" s="66">
        <f t="shared" si="39"/>
        <v>5000</v>
      </c>
      <c r="C28" s="67"/>
      <c r="D28" s="68">
        <f t="shared" si="8"/>
        <v>5000</v>
      </c>
      <c r="E28" s="35">
        <f t="shared" si="9"/>
        <v>0</v>
      </c>
      <c r="F28" s="35">
        <f t="shared" si="10"/>
        <v>0</v>
      </c>
      <c r="G28" s="55">
        <f t="shared" si="11"/>
        <v>5.67</v>
      </c>
      <c r="H28" s="69">
        <f t="shared" si="11"/>
        <v>5.67</v>
      </c>
      <c r="I28" s="72">
        <v>0</v>
      </c>
      <c r="J28" s="55">
        <f t="shared" si="4"/>
        <v>-0.06</v>
      </c>
      <c r="K28" s="69">
        <f t="shared" si="4"/>
        <v>-0.06</v>
      </c>
      <c r="L28" s="72">
        <v>0</v>
      </c>
      <c r="M28" s="55">
        <f t="shared" si="4"/>
        <v>1.2500000000000001E-2</v>
      </c>
      <c r="N28" s="69">
        <f t="shared" si="4"/>
        <v>0</v>
      </c>
      <c r="O28" s="72">
        <v>0</v>
      </c>
      <c r="P28" s="7"/>
      <c r="Q28" s="72">
        <f t="shared" si="40"/>
        <v>5.6224999999999996</v>
      </c>
      <c r="R28" s="72">
        <f t="shared" si="41"/>
        <v>5.61</v>
      </c>
      <c r="S28" s="72">
        <f t="shared" si="12"/>
        <v>0</v>
      </c>
      <c r="T28" s="7"/>
      <c r="U28" s="5">
        <f t="shared" si="13"/>
        <v>31</v>
      </c>
      <c r="V28" s="45">
        <f t="shared" si="14"/>
        <v>37469</v>
      </c>
      <c r="W28" s="5">
        <f t="shared" si="15"/>
        <v>553</v>
      </c>
      <c r="X28" s="55">
        <f t="shared" si="16"/>
        <v>5.3904348595426005E-2</v>
      </c>
      <c r="Y28" s="47">
        <f t="shared" si="17"/>
        <v>0.92262498295770734</v>
      </c>
      <c r="Z28" s="5">
        <f t="shared" si="18"/>
        <v>0</v>
      </c>
      <c r="AA28" s="5">
        <f t="shared" si="19"/>
        <v>0</v>
      </c>
      <c r="AC28" s="39">
        <f t="shared" si="20"/>
        <v>0</v>
      </c>
      <c r="AD28" s="39">
        <f t="shared" si="21"/>
        <v>0</v>
      </c>
      <c r="AE28" s="39">
        <f t="shared" si="22"/>
        <v>0</v>
      </c>
      <c r="AF28" s="39">
        <f t="shared" si="23"/>
        <v>0</v>
      </c>
      <c r="AG28" s="39">
        <f t="shared" si="24"/>
        <v>0</v>
      </c>
      <c r="AH28" s="39">
        <f t="shared" si="25"/>
        <v>0</v>
      </c>
      <c r="AI28" s="39">
        <f t="shared" si="26"/>
        <v>0</v>
      </c>
      <c r="AJ28" s="39">
        <f t="shared" si="27"/>
        <v>0</v>
      </c>
      <c r="AK28" s="39">
        <f t="shared" si="28"/>
        <v>0</v>
      </c>
      <c r="AL28" s="43"/>
      <c r="AM28" s="39">
        <f t="shared" si="29"/>
        <v>0</v>
      </c>
      <c r="AN28" s="39">
        <f t="shared" si="30"/>
        <v>0</v>
      </c>
      <c r="AO28" s="39">
        <f t="shared" si="31"/>
        <v>0</v>
      </c>
      <c r="AP28" s="40">
        <f t="shared" si="32"/>
        <v>0</v>
      </c>
      <c r="AR28" s="39">
        <f t="shared" si="33"/>
        <v>0</v>
      </c>
      <c r="AS28" s="39">
        <f t="shared" si="34"/>
        <v>0</v>
      </c>
      <c r="AT28" s="39">
        <f t="shared" si="35"/>
        <v>0</v>
      </c>
      <c r="AU28" s="40">
        <f t="shared" si="36"/>
        <v>0</v>
      </c>
      <c r="AV28" s="40"/>
      <c r="AW28" s="52">
        <f t="shared" si="37"/>
        <v>0</v>
      </c>
      <c r="AY28" s="52">
        <f t="shared" si="38"/>
        <v>0</v>
      </c>
      <c r="AZ28" s="70"/>
    </row>
    <row r="29" spans="1:52">
      <c r="A29" s="44">
        <f t="shared" si="7"/>
        <v>37500</v>
      </c>
      <c r="B29" s="66">
        <f t="shared" si="39"/>
        <v>5000</v>
      </c>
      <c r="C29" s="67"/>
      <c r="D29" s="68">
        <f t="shared" si="8"/>
        <v>5000</v>
      </c>
      <c r="E29" s="35">
        <f t="shared" si="9"/>
        <v>0</v>
      </c>
      <c r="F29" s="35">
        <f t="shared" si="10"/>
        <v>0</v>
      </c>
      <c r="G29" s="55">
        <f t="shared" si="11"/>
        <v>5.67</v>
      </c>
      <c r="H29" s="69">
        <f t="shared" si="11"/>
        <v>5.67</v>
      </c>
      <c r="I29" s="72">
        <v>0</v>
      </c>
      <c r="J29" s="55">
        <f t="shared" si="4"/>
        <v>-0.06</v>
      </c>
      <c r="K29" s="69">
        <f t="shared" si="4"/>
        <v>-0.06</v>
      </c>
      <c r="L29" s="72">
        <v>0</v>
      </c>
      <c r="M29" s="55">
        <f t="shared" si="4"/>
        <v>1.2500000000000001E-2</v>
      </c>
      <c r="N29" s="69">
        <f t="shared" si="4"/>
        <v>0</v>
      </c>
      <c r="O29" s="72">
        <v>0</v>
      </c>
      <c r="P29" s="7"/>
      <c r="Q29" s="72">
        <f t="shared" si="40"/>
        <v>5.6224999999999996</v>
      </c>
      <c r="R29" s="72">
        <f t="shared" si="41"/>
        <v>5.61</v>
      </c>
      <c r="S29" s="72">
        <f t="shared" si="12"/>
        <v>0</v>
      </c>
      <c r="T29" s="7"/>
      <c r="U29" s="5">
        <f t="shared" si="13"/>
        <v>30</v>
      </c>
      <c r="V29" s="45">
        <f t="shared" si="14"/>
        <v>37500</v>
      </c>
      <c r="W29" s="5">
        <f t="shared" si="15"/>
        <v>584</v>
      </c>
      <c r="X29" s="55">
        <f t="shared" si="16"/>
        <v>5.3904348595426005E-2</v>
      </c>
      <c r="Y29" s="47">
        <f t="shared" si="17"/>
        <v>0.91846920212269012</v>
      </c>
      <c r="Z29" s="5">
        <f t="shared" si="18"/>
        <v>0</v>
      </c>
      <c r="AA29" s="5">
        <f t="shared" si="19"/>
        <v>0</v>
      </c>
      <c r="AC29" s="39">
        <f t="shared" si="20"/>
        <v>0</v>
      </c>
      <c r="AD29" s="39">
        <f t="shared" si="21"/>
        <v>0</v>
      </c>
      <c r="AE29" s="39">
        <f t="shared" si="22"/>
        <v>0</v>
      </c>
      <c r="AF29" s="39">
        <f t="shared" si="23"/>
        <v>0</v>
      </c>
      <c r="AG29" s="39">
        <f t="shared" si="24"/>
        <v>0</v>
      </c>
      <c r="AH29" s="39">
        <f t="shared" si="25"/>
        <v>0</v>
      </c>
      <c r="AI29" s="39">
        <f t="shared" si="26"/>
        <v>0</v>
      </c>
      <c r="AJ29" s="39">
        <f t="shared" si="27"/>
        <v>0</v>
      </c>
      <c r="AK29" s="39">
        <f t="shared" si="28"/>
        <v>0</v>
      </c>
      <c r="AL29" s="43"/>
      <c r="AM29" s="39">
        <f t="shared" si="29"/>
        <v>0</v>
      </c>
      <c r="AN29" s="39">
        <f t="shared" si="30"/>
        <v>0</v>
      </c>
      <c r="AO29" s="39">
        <f t="shared" si="31"/>
        <v>0</v>
      </c>
      <c r="AP29" s="40">
        <f t="shared" si="32"/>
        <v>0</v>
      </c>
      <c r="AR29" s="39">
        <f t="shared" si="33"/>
        <v>0</v>
      </c>
      <c r="AS29" s="39">
        <f t="shared" si="34"/>
        <v>0</v>
      </c>
      <c r="AT29" s="39">
        <f t="shared" si="35"/>
        <v>0</v>
      </c>
      <c r="AU29" s="40">
        <f t="shared" si="36"/>
        <v>0</v>
      </c>
      <c r="AV29" s="40"/>
      <c r="AW29" s="52">
        <f t="shared" si="37"/>
        <v>0</v>
      </c>
      <c r="AY29" s="52">
        <f t="shared" si="38"/>
        <v>0</v>
      </c>
      <c r="AZ29" s="70"/>
    </row>
    <row r="30" spans="1:52">
      <c r="A30" s="44">
        <f t="shared" si="7"/>
        <v>37530</v>
      </c>
      <c r="B30" s="66">
        <f t="shared" si="39"/>
        <v>5000</v>
      </c>
      <c r="C30" s="67"/>
      <c r="D30" s="68">
        <f t="shared" si="8"/>
        <v>5000</v>
      </c>
      <c r="E30" s="35">
        <f t="shared" si="9"/>
        <v>0</v>
      </c>
      <c r="F30" s="35">
        <f t="shared" si="10"/>
        <v>0</v>
      </c>
      <c r="G30" s="55">
        <f t="shared" si="11"/>
        <v>5.67</v>
      </c>
      <c r="H30" s="69">
        <f t="shared" si="11"/>
        <v>5.67</v>
      </c>
      <c r="I30" s="72">
        <v>0</v>
      </c>
      <c r="J30" s="55">
        <f t="shared" si="4"/>
        <v>-0.06</v>
      </c>
      <c r="K30" s="69">
        <f t="shared" si="4"/>
        <v>-0.06</v>
      </c>
      <c r="L30" s="72">
        <v>0</v>
      </c>
      <c r="M30" s="55">
        <f t="shared" si="4"/>
        <v>1.2500000000000001E-2</v>
      </c>
      <c r="N30" s="69">
        <f t="shared" si="4"/>
        <v>0</v>
      </c>
      <c r="O30" s="72">
        <v>0</v>
      </c>
      <c r="P30" s="7"/>
      <c r="Q30" s="72">
        <f t="shared" si="40"/>
        <v>5.6224999999999996</v>
      </c>
      <c r="R30" s="72">
        <f t="shared" si="41"/>
        <v>5.61</v>
      </c>
      <c r="S30" s="72">
        <f t="shared" si="12"/>
        <v>0</v>
      </c>
      <c r="T30" s="7"/>
      <c r="U30" s="5">
        <f t="shared" si="13"/>
        <v>31</v>
      </c>
      <c r="V30" s="45">
        <f t="shared" si="14"/>
        <v>37530</v>
      </c>
      <c r="W30" s="5">
        <f t="shared" si="15"/>
        <v>614</v>
      </c>
      <c r="X30" s="55">
        <f t="shared" si="16"/>
        <v>5.3904348595426005E-2</v>
      </c>
      <c r="Y30" s="47">
        <f t="shared" si="17"/>
        <v>0.91446530247346769</v>
      </c>
      <c r="Z30" s="5">
        <f t="shared" si="18"/>
        <v>0</v>
      </c>
      <c r="AA30" s="5">
        <f t="shared" si="19"/>
        <v>0</v>
      </c>
      <c r="AC30" s="39">
        <f t="shared" si="20"/>
        <v>0</v>
      </c>
      <c r="AD30" s="39">
        <f t="shared" si="21"/>
        <v>0</v>
      </c>
      <c r="AE30" s="39">
        <f t="shared" si="22"/>
        <v>0</v>
      </c>
      <c r="AF30" s="39">
        <f t="shared" si="23"/>
        <v>0</v>
      </c>
      <c r="AG30" s="39">
        <f t="shared" si="24"/>
        <v>0</v>
      </c>
      <c r="AH30" s="39">
        <f t="shared" si="25"/>
        <v>0</v>
      </c>
      <c r="AI30" s="39">
        <f t="shared" si="26"/>
        <v>0</v>
      </c>
      <c r="AJ30" s="39">
        <f t="shared" si="27"/>
        <v>0</v>
      </c>
      <c r="AK30" s="39">
        <f t="shared" si="28"/>
        <v>0</v>
      </c>
      <c r="AL30" s="43"/>
      <c r="AM30" s="39">
        <f t="shared" si="29"/>
        <v>0</v>
      </c>
      <c r="AN30" s="39">
        <f t="shared" si="30"/>
        <v>0</v>
      </c>
      <c r="AO30" s="39">
        <f t="shared" si="31"/>
        <v>0</v>
      </c>
      <c r="AP30" s="40">
        <f t="shared" si="32"/>
        <v>0</v>
      </c>
      <c r="AR30" s="39">
        <f t="shared" si="33"/>
        <v>0</v>
      </c>
      <c r="AS30" s="39">
        <f t="shared" si="34"/>
        <v>0</v>
      </c>
      <c r="AT30" s="39">
        <f t="shared" si="35"/>
        <v>0</v>
      </c>
      <c r="AU30" s="40">
        <f t="shared" si="36"/>
        <v>0</v>
      </c>
      <c r="AV30" s="40"/>
      <c r="AW30" s="52">
        <f t="shared" si="37"/>
        <v>0</v>
      </c>
      <c r="AY30" s="52">
        <f t="shared" si="38"/>
        <v>0</v>
      </c>
      <c r="AZ30" s="70"/>
    </row>
    <row r="31" spans="1:52">
      <c r="A31" s="44">
        <f t="shared" si="7"/>
        <v>37561</v>
      </c>
      <c r="B31" s="66">
        <f t="shared" si="39"/>
        <v>5000</v>
      </c>
      <c r="C31" s="67"/>
      <c r="D31" s="68">
        <f t="shared" si="8"/>
        <v>5000</v>
      </c>
      <c r="E31" s="35">
        <f t="shared" si="9"/>
        <v>0</v>
      </c>
      <c r="F31" s="35">
        <f t="shared" si="10"/>
        <v>0</v>
      </c>
      <c r="G31" s="55">
        <f t="shared" si="11"/>
        <v>5.67</v>
      </c>
      <c r="H31" s="69">
        <f t="shared" si="11"/>
        <v>5.67</v>
      </c>
      <c r="I31" s="72">
        <v>0</v>
      </c>
      <c r="J31" s="55">
        <f t="shared" si="4"/>
        <v>-0.06</v>
      </c>
      <c r="K31" s="69">
        <f t="shared" si="4"/>
        <v>-0.06</v>
      </c>
      <c r="L31" s="72">
        <v>0</v>
      </c>
      <c r="M31" s="55">
        <f t="shared" si="4"/>
        <v>1.2500000000000001E-2</v>
      </c>
      <c r="N31" s="69">
        <f t="shared" si="4"/>
        <v>0</v>
      </c>
      <c r="O31" s="72">
        <v>0</v>
      </c>
      <c r="P31" s="7"/>
      <c r="Q31" s="72">
        <f t="shared" si="40"/>
        <v>5.6224999999999996</v>
      </c>
      <c r="R31" s="72">
        <f t="shared" si="41"/>
        <v>5.61</v>
      </c>
      <c r="S31" s="72">
        <f t="shared" si="12"/>
        <v>0</v>
      </c>
      <c r="T31" s="7"/>
      <c r="U31" s="5">
        <f t="shared" si="13"/>
        <v>30</v>
      </c>
      <c r="V31" s="45">
        <f t="shared" si="14"/>
        <v>37561</v>
      </c>
      <c r="W31" s="5">
        <f t="shared" si="15"/>
        <v>645</v>
      </c>
      <c r="X31" s="55">
        <f t="shared" si="16"/>
        <v>5.3904348595426005E-2</v>
      </c>
      <c r="Y31" s="47">
        <f t="shared" si="17"/>
        <v>0.91034627529719869</v>
      </c>
      <c r="Z31" s="5">
        <f t="shared" si="18"/>
        <v>0</v>
      </c>
      <c r="AA31" s="5">
        <f t="shared" si="19"/>
        <v>0</v>
      </c>
      <c r="AC31" s="39">
        <f t="shared" si="20"/>
        <v>0</v>
      </c>
      <c r="AD31" s="39">
        <f t="shared" si="21"/>
        <v>0</v>
      </c>
      <c r="AE31" s="39">
        <f t="shared" si="22"/>
        <v>0</v>
      </c>
      <c r="AF31" s="39">
        <f t="shared" si="23"/>
        <v>0</v>
      </c>
      <c r="AG31" s="39">
        <f t="shared" si="24"/>
        <v>0</v>
      </c>
      <c r="AH31" s="39">
        <f t="shared" si="25"/>
        <v>0</v>
      </c>
      <c r="AI31" s="39">
        <f t="shared" si="26"/>
        <v>0</v>
      </c>
      <c r="AJ31" s="39">
        <f t="shared" si="27"/>
        <v>0</v>
      </c>
      <c r="AK31" s="39">
        <f t="shared" si="28"/>
        <v>0</v>
      </c>
      <c r="AL31" s="43"/>
      <c r="AM31" s="39">
        <f t="shared" si="29"/>
        <v>0</v>
      </c>
      <c r="AN31" s="39">
        <f t="shared" si="30"/>
        <v>0</v>
      </c>
      <c r="AO31" s="39">
        <f t="shared" si="31"/>
        <v>0</v>
      </c>
      <c r="AP31" s="40">
        <f t="shared" si="32"/>
        <v>0</v>
      </c>
      <c r="AR31" s="39">
        <f t="shared" si="33"/>
        <v>0</v>
      </c>
      <c r="AS31" s="39">
        <f t="shared" si="34"/>
        <v>0</v>
      </c>
      <c r="AT31" s="39">
        <f t="shared" si="35"/>
        <v>0</v>
      </c>
      <c r="AU31" s="40">
        <f t="shared" si="36"/>
        <v>0</v>
      </c>
      <c r="AV31" s="40"/>
      <c r="AW31" s="52">
        <f t="shared" si="37"/>
        <v>0</v>
      </c>
      <c r="AY31" s="52">
        <f t="shared" si="38"/>
        <v>0</v>
      </c>
      <c r="AZ31" s="70"/>
    </row>
    <row r="32" spans="1:52">
      <c r="A32" s="44">
        <f t="shared" si="7"/>
        <v>37591</v>
      </c>
      <c r="B32" s="66">
        <f t="shared" si="39"/>
        <v>5000</v>
      </c>
      <c r="C32" s="67"/>
      <c r="D32" s="68">
        <f t="shared" si="8"/>
        <v>5000</v>
      </c>
      <c r="E32" s="35">
        <f t="shared" si="9"/>
        <v>0</v>
      </c>
      <c r="F32" s="35">
        <f t="shared" si="10"/>
        <v>0</v>
      </c>
      <c r="G32" s="55">
        <f t="shared" si="11"/>
        <v>5.67</v>
      </c>
      <c r="H32" s="69">
        <f t="shared" si="11"/>
        <v>5.67</v>
      </c>
      <c r="I32" s="72">
        <v>0</v>
      </c>
      <c r="J32" s="55">
        <f t="shared" si="4"/>
        <v>-0.06</v>
      </c>
      <c r="K32" s="69">
        <f t="shared" si="4"/>
        <v>-0.06</v>
      </c>
      <c r="L32" s="72">
        <v>0</v>
      </c>
      <c r="M32" s="55">
        <f t="shared" si="4"/>
        <v>1.2500000000000001E-2</v>
      </c>
      <c r="N32" s="69">
        <f t="shared" si="4"/>
        <v>0</v>
      </c>
      <c r="O32" s="72">
        <v>0</v>
      </c>
      <c r="P32" s="7"/>
      <c r="Q32" s="72">
        <f t="shared" si="40"/>
        <v>5.6224999999999996</v>
      </c>
      <c r="R32" s="72">
        <f t="shared" si="41"/>
        <v>5.61</v>
      </c>
      <c r="S32" s="72">
        <f t="shared" si="12"/>
        <v>0</v>
      </c>
      <c r="T32" s="7"/>
      <c r="U32" s="5">
        <f t="shared" si="13"/>
        <v>31</v>
      </c>
      <c r="V32" s="45">
        <f t="shared" si="14"/>
        <v>37591</v>
      </c>
      <c r="W32" s="5">
        <f t="shared" si="15"/>
        <v>675</v>
      </c>
      <c r="X32" s="55">
        <f t="shared" si="16"/>
        <v>5.3904348595426005E-2</v>
      </c>
      <c r="Y32" s="47">
        <f t="shared" si="17"/>
        <v>0.90637778607196451</v>
      </c>
      <c r="Z32" s="5">
        <f t="shared" si="18"/>
        <v>0</v>
      </c>
      <c r="AA32" s="5">
        <f t="shared" si="19"/>
        <v>0</v>
      </c>
      <c r="AC32" s="39">
        <f t="shared" si="20"/>
        <v>0</v>
      </c>
      <c r="AD32" s="39">
        <f t="shared" si="21"/>
        <v>0</v>
      </c>
      <c r="AE32" s="39">
        <f t="shared" si="22"/>
        <v>0</v>
      </c>
      <c r="AF32" s="39">
        <f t="shared" si="23"/>
        <v>0</v>
      </c>
      <c r="AG32" s="39">
        <f t="shared" si="24"/>
        <v>0</v>
      </c>
      <c r="AH32" s="39">
        <f t="shared" si="25"/>
        <v>0</v>
      </c>
      <c r="AI32" s="39">
        <f t="shared" si="26"/>
        <v>0</v>
      </c>
      <c r="AJ32" s="39">
        <f t="shared" si="27"/>
        <v>0</v>
      </c>
      <c r="AK32" s="39">
        <f t="shared" si="28"/>
        <v>0</v>
      </c>
      <c r="AL32" s="43"/>
      <c r="AM32" s="39">
        <f t="shared" si="29"/>
        <v>0</v>
      </c>
      <c r="AN32" s="39">
        <f t="shared" si="30"/>
        <v>0</v>
      </c>
      <c r="AO32" s="39">
        <f t="shared" si="31"/>
        <v>0</v>
      </c>
      <c r="AP32" s="40">
        <f t="shared" si="32"/>
        <v>0</v>
      </c>
      <c r="AR32" s="39">
        <f t="shared" si="33"/>
        <v>0</v>
      </c>
      <c r="AS32" s="39">
        <f t="shared" si="34"/>
        <v>0</v>
      </c>
      <c r="AT32" s="39">
        <f t="shared" si="35"/>
        <v>0</v>
      </c>
      <c r="AU32" s="40">
        <f t="shared" si="36"/>
        <v>0</v>
      </c>
      <c r="AV32" s="40"/>
      <c r="AW32" s="52">
        <f t="shared" si="37"/>
        <v>0</v>
      </c>
      <c r="AY32" s="52">
        <f t="shared" si="38"/>
        <v>0</v>
      </c>
      <c r="AZ32" s="70"/>
    </row>
    <row r="33" spans="1:52">
      <c r="A33" s="44">
        <f t="shared" si="7"/>
        <v>37622</v>
      </c>
      <c r="B33" s="66">
        <f t="shared" si="39"/>
        <v>5000</v>
      </c>
      <c r="C33" s="67"/>
      <c r="D33" s="68">
        <f t="shared" si="8"/>
        <v>5000</v>
      </c>
      <c r="E33" s="35">
        <f t="shared" si="9"/>
        <v>0</v>
      </c>
      <c r="F33" s="35">
        <f t="shared" si="10"/>
        <v>0</v>
      </c>
      <c r="G33" s="55">
        <f t="shared" si="11"/>
        <v>5.67</v>
      </c>
      <c r="H33" s="69">
        <f t="shared" si="11"/>
        <v>5.67</v>
      </c>
      <c r="I33" s="72">
        <v>0</v>
      </c>
      <c r="J33" s="55">
        <f t="shared" si="4"/>
        <v>-0.06</v>
      </c>
      <c r="K33" s="69">
        <f t="shared" si="4"/>
        <v>-0.06</v>
      </c>
      <c r="L33" s="72">
        <v>0</v>
      </c>
      <c r="M33" s="55">
        <f t="shared" si="4"/>
        <v>1.2500000000000001E-2</v>
      </c>
      <c r="N33" s="69">
        <f t="shared" si="4"/>
        <v>0</v>
      </c>
      <c r="O33" s="72">
        <v>0</v>
      </c>
      <c r="P33" s="7"/>
      <c r="Q33" s="72">
        <f t="shared" si="40"/>
        <v>5.6224999999999996</v>
      </c>
      <c r="R33" s="72">
        <f t="shared" si="41"/>
        <v>5.61</v>
      </c>
      <c r="S33" s="72">
        <f t="shared" si="12"/>
        <v>0</v>
      </c>
      <c r="T33" s="7"/>
      <c r="U33" s="5">
        <f t="shared" si="13"/>
        <v>31</v>
      </c>
      <c r="V33" s="45">
        <f t="shared" si="14"/>
        <v>37622</v>
      </c>
      <c r="W33" s="5">
        <f t="shared" si="15"/>
        <v>706</v>
      </c>
      <c r="X33" s="55">
        <f t="shared" si="16"/>
        <v>5.3904348595426005E-2</v>
      </c>
      <c r="Y33" s="47">
        <f t="shared" si="17"/>
        <v>0.90229518750567794</v>
      </c>
      <c r="Z33" s="5">
        <f t="shared" si="18"/>
        <v>0</v>
      </c>
      <c r="AA33" s="5">
        <f t="shared" si="19"/>
        <v>0</v>
      </c>
      <c r="AC33" s="39">
        <f t="shared" si="20"/>
        <v>0</v>
      </c>
      <c r="AD33" s="39">
        <f t="shared" si="21"/>
        <v>0</v>
      </c>
      <c r="AE33" s="39">
        <f t="shared" si="22"/>
        <v>0</v>
      </c>
      <c r="AF33" s="39">
        <f t="shared" si="23"/>
        <v>0</v>
      </c>
      <c r="AG33" s="39">
        <f t="shared" si="24"/>
        <v>0</v>
      </c>
      <c r="AH33" s="39">
        <f t="shared" si="25"/>
        <v>0</v>
      </c>
      <c r="AI33" s="39">
        <f t="shared" si="26"/>
        <v>0</v>
      </c>
      <c r="AJ33" s="39">
        <f t="shared" si="27"/>
        <v>0</v>
      </c>
      <c r="AK33" s="39">
        <f t="shared" si="28"/>
        <v>0</v>
      </c>
      <c r="AL33" s="43"/>
      <c r="AM33" s="39">
        <f t="shared" si="29"/>
        <v>0</v>
      </c>
      <c r="AN33" s="39">
        <f t="shared" si="30"/>
        <v>0</v>
      </c>
      <c r="AO33" s="39">
        <f t="shared" si="31"/>
        <v>0</v>
      </c>
      <c r="AP33" s="40">
        <f t="shared" si="32"/>
        <v>0</v>
      </c>
      <c r="AR33" s="39">
        <f t="shared" si="33"/>
        <v>0</v>
      </c>
      <c r="AS33" s="39">
        <f t="shared" si="34"/>
        <v>0</v>
      </c>
      <c r="AT33" s="39">
        <f t="shared" si="35"/>
        <v>0</v>
      </c>
      <c r="AU33" s="40">
        <f t="shared" si="36"/>
        <v>0</v>
      </c>
      <c r="AV33" s="40"/>
      <c r="AW33" s="52">
        <f t="shared" si="37"/>
        <v>0</v>
      </c>
      <c r="AY33" s="52">
        <f t="shared" si="38"/>
        <v>0</v>
      </c>
      <c r="AZ33" s="70"/>
    </row>
    <row r="34" spans="1:52">
      <c r="A34" s="44">
        <f t="shared" si="7"/>
        <v>37653</v>
      </c>
      <c r="B34" s="66">
        <f t="shared" si="39"/>
        <v>5000</v>
      </c>
      <c r="C34" s="67"/>
      <c r="D34" s="68">
        <f t="shared" si="8"/>
        <v>5000</v>
      </c>
      <c r="E34" s="35">
        <f t="shared" si="9"/>
        <v>0</v>
      </c>
      <c r="F34" s="35">
        <f t="shared" si="10"/>
        <v>0</v>
      </c>
      <c r="G34" s="55">
        <f t="shared" si="11"/>
        <v>5.67</v>
      </c>
      <c r="H34" s="69">
        <f t="shared" si="11"/>
        <v>5.67</v>
      </c>
      <c r="I34" s="72">
        <v>0</v>
      </c>
      <c r="J34" s="55">
        <f t="shared" si="4"/>
        <v>-0.06</v>
      </c>
      <c r="K34" s="69">
        <f t="shared" si="4"/>
        <v>-0.06</v>
      </c>
      <c r="L34" s="72">
        <v>0</v>
      </c>
      <c r="M34" s="55">
        <f t="shared" si="4"/>
        <v>1.2500000000000001E-2</v>
      </c>
      <c r="N34" s="69">
        <f t="shared" si="4"/>
        <v>0</v>
      </c>
      <c r="O34" s="72">
        <v>0</v>
      </c>
      <c r="P34" s="7"/>
      <c r="Q34" s="72">
        <f t="shared" si="40"/>
        <v>5.6224999999999996</v>
      </c>
      <c r="R34" s="72">
        <f t="shared" si="41"/>
        <v>5.61</v>
      </c>
      <c r="S34" s="72">
        <f t="shared" si="12"/>
        <v>0</v>
      </c>
      <c r="T34" s="7"/>
      <c r="U34" s="5">
        <f t="shared" si="13"/>
        <v>28</v>
      </c>
      <c r="V34" s="45">
        <f t="shared" si="14"/>
        <v>37653</v>
      </c>
      <c r="W34" s="5">
        <f t="shared" si="15"/>
        <v>737</v>
      </c>
      <c r="X34" s="55">
        <f t="shared" si="16"/>
        <v>5.3904348595426005E-2</v>
      </c>
      <c r="Y34" s="47">
        <f t="shared" si="17"/>
        <v>0.8982309781930885</v>
      </c>
      <c r="Z34" s="5">
        <f t="shared" si="18"/>
        <v>0</v>
      </c>
      <c r="AA34" s="5">
        <f t="shared" si="19"/>
        <v>0</v>
      </c>
      <c r="AC34" s="39">
        <f t="shared" si="20"/>
        <v>0</v>
      </c>
      <c r="AD34" s="39">
        <f t="shared" si="21"/>
        <v>0</v>
      </c>
      <c r="AE34" s="39">
        <f t="shared" si="22"/>
        <v>0</v>
      </c>
      <c r="AF34" s="39">
        <f t="shared" si="23"/>
        <v>0</v>
      </c>
      <c r="AG34" s="39">
        <f t="shared" si="24"/>
        <v>0</v>
      </c>
      <c r="AH34" s="39">
        <f t="shared" si="25"/>
        <v>0</v>
      </c>
      <c r="AI34" s="39">
        <f t="shared" si="26"/>
        <v>0</v>
      </c>
      <c r="AJ34" s="39">
        <f t="shared" si="27"/>
        <v>0</v>
      </c>
      <c r="AK34" s="39">
        <f t="shared" si="28"/>
        <v>0</v>
      </c>
      <c r="AL34" s="43"/>
      <c r="AM34" s="39">
        <f t="shared" si="29"/>
        <v>0</v>
      </c>
      <c r="AN34" s="39">
        <f t="shared" si="30"/>
        <v>0</v>
      </c>
      <c r="AO34" s="39">
        <f t="shared" si="31"/>
        <v>0</v>
      </c>
      <c r="AP34" s="40">
        <f t="shared" si="32"/>
        <v>0</v>
      </c>
      <c r="AR34" s="39">
        <f t="shared" si="33"/>
        <v>0</v>
      </c>
      <c r="AS34" s="39">
        <f t="shared" si="34"/>
        <v>0</v>
      </c>
      <c r="AT34" s="39">
        <f t="shared" si="35"/>
        <v>0</v>
      </c>
      <c r="AU34" s="40">
        <f t="shared" si="36"/>
        <v>0</v>
      </c>
      <c r="AV34" s="40"/>
      <c r="AW34" s="52">
        <f t="shared" si="37"/>
        <v>0</v>
      </c>
      <c r="AY34" s="52">
        <f t="shared" si="38"/>
        <v>0</v>
      </c>
      <c r="AZ34" s="70"/>
    </row>
    <row r="35" spans="1:52">
      <c r="A35" s="44">
        <f t="shared" si="7"/>
        <v>37681</v>
      </c>
      <c r="B35" s="66">
        <f t="shared" si="39"/>
        <v>5000</v>
      </c>
      <c r="C35" s="67"/>
      <c r="D35" s="68">
        <f t="shared" si="8"/>
        <v>5000</v>
      </c>
      <c r="E35" s="35">
        <f t="shared" si="9"/>
        <v>0</v>
      </c>
      <c r="F35" s="35">
        <f t="shared" si="10"/>
        <v>0</v>
      </c>
      <c r="G35" s="55">
        <f t="shared" si="11"/>
        <v>5.67</v>
      </c>
      <c r="H35" s="69">
        <f t="shared" si="11"/>
        <v>5.67</v>
      </c>
      <c r="I35" s="72">
        <v>0</v>
      </c>
      <c r="J35" s="55">
        <f t="shared" si="4"/>
        <v>-0.06</v>
      </c>
      <c r="K35" s="69">
        <f t="shared" si="4"/>
        <v>-0.06</v>
      </c>
      <c r="L35" s="72">
        <v>0</v>
      </c>
      <c r="M35" s="55">
        <f t="shared" si="4"/>
        <v>1.2500000000000001E-2</v>
      </c>
      <c r="N35" s="69">
        <f t="shared" si="4"/>
        <v>0</v>
      </c>
      <c r="O35" s="72">
        <v>0</v>
      </c>
      <c r="P35" s="7"/>
      <c r="Q35" s="72">
        <f t="shared" si="40"/>
        <v>5.6224999999999996</v>
      </c>
      <c r="R35" s="72">
        <f t="shared" si="41"/>
        <v>5.61</v>
      </c>
      <c r="S35" s="72">
        <f t="shared" si="12"/>
        <v>0</v>
      </c>
      <c r="T35" s="7"/>
      <c r="U35" s="5">
        <f t="shared" si="13"/>
        <v>31</v>
      </c>
      <c r="V35" s="45">
        <f t="shared" si="14"/>
        <v>37681</v>
      </c>
      <c r="W35" s="5">
        <f t="shared" si="15"/>
        <v>765</v>
      </c>
      <c r="X35" s="55">
        <f t="shared" si="16"/>
        <v>5.3904348595426005E-2</v>
      </c>
      <c r="Y35" s="47">
        <f t="shared" si="17"/>
        <v>0.89457581650927209</v>
      </c>
      <c r="Z35" s="5">
        <f t="shared" si="18"/>
        <v>0</v>
      </c>
      <c r="AA35" s="5">
        <f t="shared" si="19"/>
        <v>0</v>
      </c>
      <c r="AC35" s="39">
        <f t="shared" si="20"/>
        <v>0</v>
      </c>
      <c r="AD35" s="39">
        <f t="shared" si="21"/>
        <v>0</v>
      </c>
      <c r="AE35" s="39">
        <f t="shared" si="22"/>
        <v>0</v>
      </c>
      <c r="AF35" s="39">
        <f t="shared" si="23"/>
        <v>0</v>
      </c>
      <c r="AG35" s="39">
        <f t="shared" si="24"/>
        <v>0</v>
      </c>
      <c r="AH35" s="39">
        <f t="shared" si="25"/>
        <v>0</v>
      </c>
      <c r="AI35" s="39">
        <f t="shared" si="26"/>
        <v>0</v>
      </c>
      <c r="AJ35" s="39">
        <f t="shared" si="27"/>
        <v>0</v>
      </c>
      <c r="AK35" s="39">
        <f t="shared" si="28"/>
        <v>0</v>
      </c>
      <c r="AL35" s="43"/>
      <c r="AM35" s="39">
        <f t="shared" si="29"/>
        <v>0</v>
      </c>
      <c r="AN35" s="39">
        <f t="shared" si="30"/>
        <v>0</v>
      </c>
      <c r="AO35" s="39">
        <f t="shared" si="31"/>
        <v>0</v>
      </c>
      <c r="AP35" s="40">
        <f t="shared" si="32"/>
        <v>0</v>
      </c>
      <c r="AR35" s="39">
        <f t="shared" si="33"/>
        <v>0</v>
      </c>
      <c r="AS35" s="39">
        <f t="shared" si="34"/>
        <v>0</v>
      </c>
      <c r="AT35" s="39">
        <f t="shared" si="35"/>
        <v>0</v>
      </c>
      <c r="AU35" s="40">
        <f t="shared" si="36"/>
        <v>0</v>
      </c>
      <c r="AV35" s="40"/>
      <c r="AW35" s="52">
        <f t="shared" si="37"/>
        <v>0</v>
      </c>
      <c r="AY35" s="52">
        <f t="shared" si="38"/>
        <v>0</v>
      </c>
      <c r="AZ35" s="70"/>
    </row>
    <row r="36" spans="1:52">
      <c r="A36" s="44">
        <f t="shared" si="7"/>
        <v>37712</v>
      </c>
      <c r="B36" s="66">
        <f t="shared" si="39"/>
        <v>5000</v>
      </c>
      <c r="C36" s="67"/>
      <c r="D36" s="68">
        <f t="shared" si="8"/>
        <v>5000</v>
      </c>
      <c r="E36" s="35">
        <f t="shared" si="9"/>
        <v>0</v>
      </c>
      <c r="F36" s="35">
        <f t="shared" si="10"/>
        <v>0</v>
      </c>
      <c r="G36" s="55">
        <f t="shared" si="11"/>
        <v>5.67</v>
      </c>
      <c r="H36" s="69">
        <f t="shared" si="11"/>
        <v>5.67</v>
      </c>
      <c r="I36" s="72">
        <v>0</v>
      </c>
      <c r="J36" s="55">
        <f t="shared" si="4"/>
        <v>-0.06</v>
      </c>
      <c r="K36" s="69">
        <f t="shared" si="4"/>
        <v>-0.06</v>
      </c>
      <c r="L36" s="72">
        <v>0</v>
      </c>
      <c r="M36" s="55">
        <f t="shared" si="4"/>
        <v>1.2500000000000001E-2</v>
      </c>
      <c r="N36" s="69">
        <f t="shared" si="4"/>
        <v>0</v>
      </c>
      <c r="O36" s="72">
        <v>0</v>
      </c>
      <c r="P36" s="7"/>
      <c r="Q36" s="72">
        <f t="shared" si="40"/>
        <v>5.6224999999999996</v>
      </c>
      <c r="R36" s="72">
        <f t="shared" si="41"/>
        <v>5.61</v>
      </c>
      <c r="S36" s="72">
        <f t="shared" si="12"/>
        <v>0</v>
      </c>
      <c r="T36" s="7"/>
      <c r="U36" s="5">
        <f t="shared" si="13"/>
        <v>30</v>
      </c>
      <c r="V36" s="45">
        <f t="shared" si="14"/>
        <v>37712</v>
      </c>
      <c r="W36" s="5">
        <f t="shared" si="15"/>
        <v>796</v>
      </c>
      <c r="X36" s="55">
        <f t="shared" si="16"/>
        <v>5.3904348595426005E-2</v>
      </c>
      <c r="Y36" s="47">
        <f t="shared" si="17"/>
        <v>0.89054637756886834</v>
      </c>
      <c r="Z36" s="5">
        <f t="shared" si="18"/>
        <v>0</v>
      </c>
      <c r="AA36" s="5">
        <f t="shared" si="19"/>
        <v>0</v>
      </c>
      <c r="AC36" s="39">
        <f t="shared" si="20"/>
        <v>0</v>
      </c>
      <c r="AD36" s="39">
        <f t="shared" si="21"/>
        <v>0</v>
      </c>
      <c r="AE36" s="39">
        <f t="shared" si="22"/>
        <v>0</v>
      </c>
      <c r="AF36" s="39">
        <f t="shared" si="23"/>
        <v>0</v>
      </c>
      <c r="AG36" s="39">
        <f t="shared" si="24"/>
        <v>0</v>
      </c>
      <c r="AH36" s="39">
        <f t="shared" si="25"/>
        <v>0</v>
      </c>
      <c r="AI36" s="39">
        <f t="shared" si="26"/>
        <v>0</v>
      </c>
      <c r="AJ36" s="39">
        <f t="shared" si="27"/>
        <v>0</v>
      </c>
      <c r="AK36" s="39">
        <f t="shared" si="28"/>
        <v>0</v>
      </c>
      <c r="AL36" s="43"/>
      <c r="AM36" s="39">
        <f t="shared" si="29"/>
        <v>0</v>
      </c>
      <c r="AN36" s="39">
        <f t="shared" si="30"/>
        <v>0</v>
      </c>
      <c r="AO36" s="39">
        <f t="shared" si="31"/>
        <v>0</v>
      </c>
      <c r="AP36" s="40">
        <f t="shared" si="32"/>
        <v>0</v>
      </c>
      <c r="AR36" s="39">
        <f t="shared" si="33"/>
        <v>0</v>
      </c>
      <c r="AS36" s="39">
        <f t="shared" si="34"/>
        <v>0</v>
      </c>
      <c r="AT36" s="39">
        <f t="shared" si="35"/>
        <v>0</v>
      </c>
      <c r="AU36" s="40">
        <f t="shared" si="36"/>
        <v>0</v>
      </c>
      <c r="AV36" s="40"/>
      <c r="AW36" s="52">
        <f t="shared" si="37"/>
        <v>0</v>
      </c>
      <c r="AY36" s="52">
        <f t="shared" si="38"/>
        <v>0</v>
      </c>
      <c r="AZ36" s="70"/>
    </row>
    <row r="37" spans="1:52">
      <c r="A37" s="44">
        <f t="shared" si="7"/>
        <v>37742</v>
      </c>
      <c r="B37" s="66">
        <f t="shared" si="39"/>
        <v>5000</v>
      </c>
      <c r="C37" s="67"/>
      <c r="D37" s="68">
        <f t="shared" si="8"/>
        <v>5000</v>
      </c>
      <c r="E37" s="35">
        <f t="shared" si="9"/>
        <v>0</v>
      </c>
      <c r="F37" s="35">
        <f t="shared" si="10"/>
        <v>0</v>
      </c>
      <c r="G37" s="55">
        <f t="shared" si="11"/>
        <v>5.67</v>
      </c>
      <c r="H37" s="69">
        <f t="shared" si="11"/>
        <v>5.67</v>
      </c>
      <c r="I37" s="72">
        <v>0</v>
      </c>
      <c r="J37" s="55">
        <f t="shared" si="4"/>
        <v>-0.06</v>
      </c>
      <c r="K37" s="69">
        <f t="shared" si="4"/>
        <v>-0.06</v>
      </c>
      <c r="L37" s="72">
        <v>0</v>
      </c>
      <c r="M37" s="55">
        <f t="shared" si="4"/>
        <v>1.2500000000000001E-2</v>
      </c>
      <c r="N37" s="69">
        <f t="shared" si="4"/>
        <v>0</v>
      </c>
      <c r="O37" s="72">
        <v>0</v>
      </c>
      <c r="P37" s="7"/>
      <c r="Q37" s="72">
        <f t="shared" si="40"/>
        <v>5.6224999999999996</v>
      </c>
      <c r="R37" s="72">
        <f t="shared" si="41"/>
        <v>5.61</v>
      </c>
      <c r="S37" s="72">
        <f t="shared" si="12"/>
        <v>0</v>
      </c>
      <c r="T37" s="7"/>
      <c r="U37" s="5">
        <f t="shared" si="13"/>
        <v>31</v>
      </c>
      <c r="V37" s="45">
        <f t="shared" si="14"/>
        <v>37742</v>
      </c>
      <c r="W37" s="5">
        <f t="shared" si="15"/>
        <v>826</v>
      </c>
      <c r="X37" s="55">
        <f t="shared" si="16"/>
        <v>5.3904348595426005E-2</v>
      </c>
      <c r="Y37" s="47">
        <f t="shared" si="17"/>
        <v>0.88666420240118315</v>
      </c>
      <c r="Z37" s="5">
        <f t="shared" si="18"/>
        <v>0</v>
      </c>
      <c r="AA37" s="5">
        <f t="shared" si="19"/>
        <v>0</v>
      </c>
      <c r="AC37" s="39">
        <f t="shared" si="20"/>
        <v>0</v>
      </c>
      <c r="AD37" s="39">
        <f t="shared" si="21"/>
        <v>0</v>
      </c>
      <c r="AE37" s="39">
        <f t="shared" si="22"/>
        <v>0</v>
      </c>
      <c r="AF37" s="39">
        <f t="shared" si="23"/>
        <v>0</v>
      </c>
      <c r="AG37" s="39">
        <f t="shared" si="24"/>
        <v>0</v>
      </c>
      <c r="AH37" s="39">
        <f t="shared" si="25"/>
        <v>0</v>
      </c>
      <c r="AI37" s="39">
        <f t="shared" si="26"/>
        <v>0</v>
      </c>
      <c r="AJ37" s="39">
        <f t="shared" si="27"/>
        <v>0</v>
      </c>
      <c r="AK37" s="39">
        <f t="shared" si="28"/>
        <v>0</v>
      </c>
      <c r="AL37" s="43"/>
      <c r="AM37" s="39">
        <f t="shared" si="29"/>
        <v>0</v>
      </c>
      <c r="AN37" s="39">
        <f t="shared" si="30"/>
        <v>0</v>
      </c>
      <c r="AO37" s="39">
        <f t="shared" si="31"/>
        <v>0</v>
      </c>
      <c r="AP37" s="40">
        <f t="shared" si="32"/>
        <v>0</v>
      </c>
      <c r="AR37" s="39">
        <f t="shared" si="33"/>
        <v>0</v>
      </c>
      <c r="AS37" s="39">
        <f t="shared" si="34"/>
        <v>0</v>
      </c>
      <c r="AT37" s="39">
        <f t="shared" si="35"/>
        <v>0</v>
      </c>
      <c r="AU37" s="40">
        <f t="shared" si="36"/>
        <v>0</v>
      </c>
      <c r="AV37" s="40"/>
      <c r="AW37" s="52">
        <f t="shared" si="37"/>
        <v>0</v>
      </c>
      <c r="AY37" s="52">
        <f t="shared" si="38"/>
        <v>0</v>
      </c>
      <c r="AZ37" s="70"/>
    </row>
    <row r="38" spans="1:52">
      <c r="A38" s="44">
        <f t="shared" si="7"/>
        <v>37773</v>
      </c>
      <c r="B38" s="66">
        <f t="shared" si="39"/>
        <v>5000</v>
      </c>
      <c r="C38" s="67"/>
      <c r="D38" s="68">
        <f t="shared" si="8"/>
        <v>5000</v>
      </c>
      <c r="E38" s="35">
        <f t="shared" si="9"/>
        <v>0</v>
      </c>
      <c r="F38" s="35">
        <f t="shared" si="10"/>
        <v>0</v>
      </c>
      <c r="G38" s="55">
        <f t="shared" si="11"/>
        <v>5.67</v>
      </c>
      <c r="H38" s="69">
        <f t="shared" si="11"/>
        <v>5.67</v>
      </c>
      <c r="I38" s="72">
        <v>0</v>
      </c>
      <c r="J38" s="55">
        <f t="shared" si="4"/>
        <v>-0.06</v>
      </c>
      <c r="K38" s="69">
        <f t="shared" si="4"/>
        <v>-0.06</v>
      </c>
      <c r="L38" s="72">
        <v>0</v>
      </c>
      <c r="M38" s="55">
        <f t="shared" si="4"/>
        <v>1.2500000000000001E-2</v>
      </c>
      <c r="N38" s="69">
        <f t="shared" si="4"/>
        <v>0</v>
      </c>
      <c r="O38" s="72">
        <v>0</v>
      </c>
      <c r="P38" s="7"/>
      <c r="Q38" s="72">
        <f t="shared" si="40"/>
        <v>5.6224999999999996</v>
      </c>
      <c r="R38" s="72">
        <f t="shared" si="41"/>
        <v>5.61</v>
      </c>
      <c r="S38" s="72">
        <f t="shared" si="12"/>
        <v>0</v>
      </c>
      <c r="T38" s="7"/>
      <c r="U38" s="5">
        <f t="shared" si="13"/>
        <v>30</v>
      </c>
      <c r="V38" s="45">
        <f t="shared" si="14"/>
        <v>37773</v>
      </c>
      <c r="W38" s="5">
        <f t="shared" si="15"/>
        <v>857</v>
      </c>
      <c r="X38" s="55">
        <f t="shared" si="16"/>
        <v>5.3904348595426005E-2</v>
      </c>
      <c r="Y38" s="47">
        <f t="shared" si="17"/>
        <v>0.8826703997538472</v>
      </c>
      <c r="Z38" s="5">
        <f t="shared" si="18"/>
        <v>0</v>
      </c>
      <c r="AA38" s="5">
        <f t="shared" si="19"/>
        <v>0</v>
      </c>
      <c r="AC38" s="39">
        <f t="shared" si="20"/>
        <v>0</v>
      </c>
      <c r="AD38" s="39">
        <f t="shared" si="21"/>
        <v>0</v>
      </c>
      <c r="AE38" s="39">
        <f t="shared" si="22"/>
        <v>0</v>
      </c>
      <c r="AF38" s="39">
        <f t="shared" si="23"/>
        <v>0</v>
      </c>
      <c r="AG38" s="39">
        <f t="shared" si="24"/>
        <v>0</v>
      </c>
      <c r="AH38" s="39">
        <f t="shared" si="25"/>
        <v>0</v>
      </c>
      <c r="AI38" s="39">
        <f t="shared" si="26"/>
        <v>0</v>
      </c>
      <c r="AJ38" s="39">
        <f t="shared" si="27"/>
        <v>0</v>
      </c>
      <c r="AK38" s="39">
        <f t="shared" si="28"/>
        <v>0</v>
      </c>
      <c r="AL38" s="43"/>
      <c r="AM38" s="39">
        <f t="shared" si="29"/>
        <v>0</v>
      </c>
      <c r="AN38" s="39">
        <f t="shared" si="30"/>
        <v>0</v>
      </c>
      <c r="AO38" s="39">
        <f t="shared" si="31"/>
        <v>0</v>
      </c>
      <c r="AP38" s="40">
        <f t="shared" si="32"/>
        <v>0</v>
      </c>
      <c r="AR38" s="39">
        <f t="shared" si="33"/>
        <v>0</v>
      </c>
      <c r="AS38" s="39">
        <f t="shared" si="34"/>
        <v>0</v>
      </c>
      <c r="AT38" s="39">
        <f t="shared" si="35"/>
        <v>0</v>
      </c>
      <c r="AU38" s="40">
        <f t="shared" si="36"/>
        <v>0</v>
      </c>
      <c r="AV38" s="40"/>
      <c r="AW38" s="52">
        <f t="shared" si="37"/>
        <v>0</v>
      </c>
      <c r="AY38" s="52">
        <f t="shared" si="38"/>
        <v>0</v>
      </c>
      <c r="AZ38" s="70"/>
    </row>
    <row r="39" spans="1:52">
      <c r="A39" s="44">
        <f t="shared" si="7"/>
        <v>37803</v>
      </c>
      <c r="B39" s="66">
        <f t="shared" si="39"/>
        <v>5000</v>
      </c>
      <c r="C39" s="67"/>
      <c r="D39" s="68">
        <f t="shared" si="8"/>
        <v>5000</v>
      </c>
      <c r="E39" s="35">
        <f t="shared" si="9"/>
        <v>0</v>
      </c>
      <c r="F39" s="35">
        <f t="shared" si="10"/>
        <v>0</v>
      </c>
      <c r="G39" s="55">
        <f t="shared" si="11"/>
        <v>5.67</v>
      </c>
      <c r="H39" s="69">
        <f t="shared" si="11"/>
        <v>5.67</v>
      </c>
      <c r="I39" s="72">
        <v>0</v>
      </c>
      <c r="J39" s="55">
        <f t="shared" si="4"/>
        <v>-0.06</v>
      </c>
      <c r="K39" s="69">
        <f t="shared" si="4"/>
        <v>-0.06</v>
      </c>
      <c r="L39" s="72">
        <v>0</v>
      </c>
      <c r="M39" s="55">
        <f t="shared" si="4"/>
        <v>1.2500000000000001E-2</v>
      </c>
      <c r="N39" s="69">
        <f t="shared" si="4"/>
        <v>0</v>
      </c>
      <c r="O39" s="72">
        <v>0</v>
      </c>
      <c r="P39" s="7"/>
      <c r="Q39" s="72">
        <f t="shared" si="40"/>
        <v>5.6224999999999996</v>
      </c>
      <c r="R39" s="72">
        <f t="shared" si="41"/>
        <v>5.61</v>
      </c>
      <c r="S39" s="72">
        <f t="shared" si="12"/>
        <v>0</v>
      </c>
      <c r="T39" s="7"/>
      <c r="U39" s="5">
        <f t="shared" si="13"/>
        <v>31</v>
      </c>
      <c r="V39" s="45">
        <f t="shared" si="14"/>
        <v>37803</v>
      </c>
      <c r="W39" s="5">
        <f t="shared" si="15"/>
        <v>887</v>
      </c>
      <c r="X39" s="55">
        <f t="shared" si="16"/>
        <v>5.3904348595426005E-2</v>
      </c>
      <c r="Y39" s="47">
        <f t="shared" si="17"/>
        <v>0.87882255848079682</v>
      </c>
      <c r="Z39" s="5">
        <f t="shared" si="18"/>
        <v>0</v>
      </c>
      <c r="AA39" s="5">
        <f t="shared" si="19"/>
        <v>0</v>
      </c>
      <c r="AC39" s="39">
        <f t="shared" si="20"/>
        <v>0</v>
      </c>
      <c r="AD39" s="39">
        <f t="shared" si="21"/>
        <v>0</v>
      </c>
      <c r="AE39" s="39">
        <f t="shared" si="22"/>
        <v>0</v>
      </c>
      <c r="AF39" s="39">
        <f t="shared" si="23"/>
        <v>0</v>
      </c>
      <c r="AG39" s="39">
        <f t="shared" si="24"/>
        <v>0</v>
      </c>
      <c r="AH39" s="39">
        <f t="shared" si="25"/>
        <v>0</v>
      </c>
      <c r="AI39" s="39">
        <f t="shared" si="26"/>
        <v>0</v>
      </c>
      <c r="AJ39" s="39">
        <f t="shared" si="27"/>
        <v>0</v>
      </c>
      <c r="AK39" s="39">
        <f t="shared" si="28"/>
        <v>0</v>
      </c>
      <c r="AL39" s="43"/>
      <c r="AM39" s="39">
        <f t="shared" si="29"/>
        <v>0</v>
      </c>
      <c r="AN39" s="39">
        <f t="shared" si="30"/>
        <v>0</v>
      </c>
      <c r="AO39" s="39">
        <f t="shared" si="31"/>
        <v>0</v>
      </c>
      <c r="AP39" s="40">
        <f t="shared" si="32"/>
        <v>0</v>
      </c>
      <c r="AR39" s="39">
        <f t="shared" si="33"/>
        <v>0</v>
      </c>
      <c r="AS39" s="39">
        <f t="shared" si="34"/>
        <v>0</v>
      </c>
      <c r="AT39" s="39">
        <f t="shared" si="35"/>
        <v>0</v>
      </c>
      <c r="AU39" s="40">
        <f t="shared" si="36"/>
        <v>0</v>
      </c>
      <c r="AV39" s="40"/>
      <c r="AW39" s="52">
        <f t="shared" si="37"/>
        <v>0</v>
      </c>
      <c r="AY39" s="52">
        <f t="shared" si="38"/>
        <v>0</v>
      </c>
      <c r="AZ39" s="70"/>
    </row>
    <row r="40" spans="1:52">
      <c r="A40" s="44">
        <f t="shared" si="7"/>
        <v>37834</v>
      </c>
      <c r="B40" s="66">
        <f t="shared" si="39"/>
        <v>5000</v>
      </c>
      <c r="C40" s="67"/>
      <c r="D40" s="68">
        <f t="shared" si="8"/>
        <v>5000</v>
      </c>
      <c r="E40" s="35">
        <f t="shared" si="9"/>
        <v>0</v>
      </c>
      <c r="F40" s="35">
        <f t="shared" si="10"/>
        <v>0</v>
      </c>
      <c r="G40" s="55">
        <f t="shared" si="11"/>
        <v>5.67</v>
      </c>
      <c r="H40" s="69">
        <f t="shared" si="11"/>
        <v>5.67</v>
      </c>
      <c r="I40" s="72">
        <v>0</v>
      </c>
      <c r="J40" s="55">
        <f t="shared" si="4"/>
        <v>-0.06</v>
      </c>
      <c r="K40" s="69">
        <f t="shared" si="4"/>
        <v>-0.06</v>
      </c>
      <c r="L40" s="72">
        <v>0</v>
      </c>
      <c r="M40" s="55">
        <f t="shared" si="4"/>
        <v>1.2500000000000001E-2</v>
      </c>
      <c r="N40" s="69">
        <f t="shared" si="4"/>
        <v>0</v>
      </c>
      <c r="O40" s="72">
        <v>0</v>
      </c>
      <c r="P40" s="7"/>
      <c r="Q40" s="72">
        <f t="shared" si="40"/>
        <v>5.6224999999999996</v>
      </c>
      <c r="R40" s="72">
        <f t="shared" si="41"/>
        <v>5.61</v>
      </c>
      <c r="S40" s="72">
        <f t="shared" si="12"/>
        <v>0</v>
      </c>
      <c r="T40" s="7"/>
      <c r="U40" s="5">
        <f t="shared" si="13"/>
        <v>31</v>
      </c>
      <c r="V40" s="45">
        <f t="shared" si="14"/>
        <v>37834</v>
      </c>
      <c r="W40" s="5">
        <f t="shared" si="15"/>
        <v>918</v>
      </c>
      <c r="X40" s="55">
        <f t="shared" si="16"/>
        <v>5.3904348595426005E-2</v>
      </c>
      <c r="Y40" s="47">
        <f t="shared" si="17"/>
        <v>0.87486407695972701</v>
      </c>
      <c r="Z40" s="5">
        <f t="shared" si="18"/>
        <v>0</v>
      </c>
      <c r="AA40" s="5">
        <f t="shared" si="19"/>
        <v>0</v>
      </c>
      <c r="AC40" s="39">
        <f t="shared" si="20"/>
        <v>0</v>
      </c>
      <c r="AD40" s="39">
        <f t="shared" si="21"/>
        <v>0</v>
      </c>
      <c r="AE40" s="39">
        <f t="shared" si="22"/>
        <v>0</v>
      </c>
      <c r="AF40" s="39">
        <f t="shared" si="23"/>
        <v>0</v>
      </c>
      <c r="AG40" s="39">
        <f t="shared" si="24"/>
        <v>0</v>
      </c>
      <c r="AH40" s="39">
        <f t="shared" si="25"/>
        <v>0</v>
      </c>
      <c r="AI40" s="39">
        <f t="shared" si="26"/>
        <v>0</v>
      </c>
      <c r="AJ40" s="39">
        <f t="shared" si="27"/>
        <v>0</v>
      </c>
      <c r="AK40" s="39">
        <f t="shared" si="28"/>
        <v>0</v>
      </c>
      <c r="AL40" s="43"/>
      <c r="AM40" s="39">
        <f t="shared" si="29"/>
        <v>0</v>
      </c>
      <c r="AN40" s="39">
        <f t="shared" si="30"/>
        <v>0</v>
      </c>
      <c r="AO40" s="39">
        <f t="shared" si="31"/>
        <v>0</v>
      </c>
      <c r="AP40" s="40">
        <f t="shared" si="32"/>
        <v>0</v>
      </c>
      <c r="AR40" s="39">
        <f t="shared" si="33"/>
        <v>0</v>
      </c>
      <c r="AS40" s="39">
        <f t="shared" si="34"/>
        <v>0</v>
      </c>
      <c r="AT40" s="39">
        <f t="shared" si="35"/>
        <v>0</v>
      </c>
      <c r="AU40" s="40">
        <f t="shared" si="36"/>
        <v>0</v>
      </c>
      <c r="AV40" s="40"/>
      <c r="AW40" s="52">
        <f t="shared" si="37"/>
        <v>0</v>
      </c>
      <c r="AY40" s="52">
        <f t="shared" si="38"/>
        <v>0</v>
      </c>
      <c r="AZ40" s="70"/>
    </row>
    <row r="41" spans="1:52">
      <c r="A41" s="44">
        <f t="shared" si="7"/>
        <v>37865</v>
      </c>
      <c r="B41" s="66">
        <f t="shared" si="39"/>
        <v>5000</v>
      </c>
      <c r="C41" s="67"/>
      <c r="D41" s="68">
        <f t="shared" si="8"/>
        <v>5000</v>
      </c>
      <c r="E41" s="35">
        <f t="shared" si="9"/>
        <v>0</v>
      </c>
      <c r="F41" s="35">
        <f t="shared" si="10"/>
        <v>0</v>
      </c>
      <c r="G41" s="55">
        <f t="shared" si="11"/>
        <v>5.67</v>
      </c>
      <c r="H41" s="69">
        <f t="shared" si="11"/>
        <v>5.67</v>
      </c>
      <c r="I41" s="72">
        <v>0</v>
      </c>
      <c r="J41" s="55">
        <f t="shared" si="4"/>
        <v>-0.06</v>
      </c>
      <c r="K41" s="69">
        <f t="shared" si="4"/>
        <v>-0.06</v>
      </c>
      <c r="L41" s="72">
        <v>0</v>
      </c>
      <c r="M41" s="55">
        <f t="shared" si="4"/>
        <v>1.2500000000000001E-2</v>
      </c>
      <c r="N41" s="69">
        <f t="shared" si="4"/>
        <v>0</v>
      </c>
      <c r="O41" s="72">
        <v>0</v>
      </c>
      <c r="P41" s="7"/>
      <c r="Q41" s="72">
        <f t="shared" si="40"/>
        <v>5.6224999999999996</v>
      </c>
      <c r="R41" s="72">
        <f t="shared" si="41"/>
        <v>5.61</v>
      </c>
      <c r="S41" s="72">
        <f t="shared" si="12"/>
        <v>0</v>
      </c>
      <c r="T41" s="7"/>
      <c r="U41" s="5">
        <f t="shared" si="13"/>
        <v>30</v>
      </c>
      <c r="V41" s="45">
        <f t="shared" si="14"/>
        <v>37865</v>
      </c>
      <c r="W41" s="5">
        <f t="shared" si="15"/>
        <v>949</v>
      </c>
      <c r="X41" s="55">
        <f t="shared" si="16"/>
        <v>5.3904348595426005E-2</v>
      </c>
      <c r="Y41" s="47">
        <f t="shared" si="17"/>
        <v>0.87092342563179648</v>
      </c>
      <c r="Z41" s="5">
        <f t="shared" si="18"/>
        <v>0</v>
      </c>
      <c r="AA41" s="5">
        <f t="shared" si="19"/>
        <v>0</v>
      </c>
      <c r="AC41" s="39">
        <f t="shared" si="20"/>
        <v>0</v>
      </c>
      <c r="AD41" s="39">
        <f t="shared" si="21"/>
        <v>0</v>
      </c>
      <c r="AE41" s="39">
        <f t="shared" si="22"/>
        <v>0</v>
      </c>
      <c r="AF41" s="39">
        <f t="shared" si="23"/>
        <v>0</v>
      </c>
      <c r="AG41" s="39">
        <f t="shared" si="24"/>
        <v>0</v>
      </c>
      <c r="AH41" s="39">
        <f t="shared" si="25"/>
        <v>0</v>
      </c>
      <c r="AI41" s="39">
        <f t="shared" si="26"/>
        <v>0</v>
      </c>
      <c r="AJ41" s="39">
        <f t="shared" si="27"/>
        <v>0</v>
      </c>
      <c r="AK41" s="39">
        <f t="shared" si="28"/>
        <v>0</v>
      </c>
      <c r="AL41" s="43"/>
      <c r="AM41" s="39">
        <f t="shared" si="29"/>
        <v>0</v>
      </c>
      <c r="AN41" s="39">
        <f t="shared" si="30"/>
        <v>0</v>
      </c>
      <c r="AO41" s="39">
        <f t="shared" si="31"/>
        <v>0</v>
      </c>
      <c r="AP41" s="40">
        <f t="shared" si="32"/>
        <v>0</v>
      </c>
      <c r="AR41" s="39">
        <f t="shared" si="33"/>
        <v>0</v>
      </c>
      <c r="AS41" s="39">
        <f t="shared" si="34"/>
        <v>0</v>
      </c>
      <c r="AT41" s="39">
        <f t="shared" si="35"/>
        <v>0</v>
      </c>
      <c r="AU41" s="40">
        <f t="shared" si="36"/>
        <v>0</v>
      </c>
      <c r="AV41" s="40"/>
      <c r="AW41" s="52">
        <f t="shared" si="37"/>
        <v>0</v>
      </c>
      <c r="AY41" s="52">
        <f t="shared" si="38"/>
        <v>0</v>
      </c>
      <c r="AZ41" s="70"/>
    </row>
    <row r="42" spans="1:52">
      <c r="A42" s="44">
        <f t="shared" si="7"/>
        <v>37895</v>
      </c>
      <c r="B42" s="66">
        <f t="shared" si="39"/>
        <v>5000</v>
      </c>
      <c r="C42" s="67"/>
      <c r="D42" s="68">
        <f t="shared" si="8"/>
        <v>5000</v>
      </c>
      <c r="E42" s="35">
        <f t="shared" si="9"/>
        <v>0</v>
      </c>
      <c r="F42" s="35">
        <f t="shared" si="10"/>
        <v>0</v>
      </c>
      <c r="G42" s="55">
        <f t="shared" si="11"/>
        <v>5.67</v>
      </c>
      <c r="H42" s="69">
        <f t="shared" si="11"/>
        <v>5.67</v>
      </c>
      <c r="I42" s="72">
        <v>0</v>
      </c>
      <c r="J42" s="55">
        <f t="shared" si="4"/>
        <v>-0.06</v>
      </c>
      <c r="K42" s="69">
        <f t="shared" si="4"/>
        <v>-0.06</v>
      </c>
      <c r="L42" s="72">
        <v>0</v>
      </c>
      <c r="M42" s="55">
        <f t="shared" si="4"/>
        <v>1.2500000000000001E-2</v>
      </c>
      <c r="N42" s="69">
        <f t="shared" si="4"/>
        <v>0</v>
      </c>
      <c r="O42" s="72">
        <v>0</v>
      </c>
      <c r="P42" s="7"/>
      <c r="Q42" s="72">
        <f t="shared" si="40"/>
        <v>5.6224999999999996</v>
      </c>
      <c r="R42" s="72">
        <f t="shared" si="41"/>
        <v>5.61</v>
      </c>
      <c r="S42" s="72">
        <f t="shared" si="12"/>
        <v>0</v>
      </c>
      <c r="T42" s="7"/>
      <c r="U42" s="5">
        <f t="shared" si="13"/>
        <v>31</v>
      </c>
      <c r="V42" s="45">
        <f t="shared" si="14"/>
        <v>37895</v>
      </c>
      <c r="W42" s="5">
        <f t="shared" si="15"/>
        <v>979</v>
      </c>
      <c r="X42" s="55">
        <f t="shared" si="16"/>
        <v>5.3904348595426005E-2</v>
      </c>
      <c r="Y42" s="47">
        <f t="shared" si="17"/>
        <v>0.86712679315862506</v>
      </c>
      <c r="Z42" s="5">
        <f t="shared" si="18"/>
        <v>0</v>
      </c>
      <c r="AA42" s="5">
        <f t="shared" si="19"/>
        <v>0</v>
      </c>
      <c r="AC42" s="39">
        <f t="shared" si="20"/>
        <v>0</v>
      </c>
      <c r="AD42" s="39">
        <f t="shared" si="21"/>
        <v>0</v>
      </c>
      <c r="AE42" s="39">
        <f t="shared" si="22"/>
        <v>0</v>
      </c>
      <c r="AF42" s="39">
        <f t="shared" si="23"/>
        <v>0</v>
      </c>
      <c r="AG42" s="39">
        <f t="shared" si="24"/>
        <v>0</v>
      </c>
      <c r="AH42" s="39">
        <f t="shared" si="25"/>
        <v>0</v>
      </c>
      <c r="AI42" s="39">
        <f t="shared" si="26"/>
        <v>0</v>
      </c>
      <c r="AJ42" s="39">
        <f t="shared" si="27"/>
        <v>0</v>
      </c>
      <c r="AK42" s="39">
        <f t="shared" si="28"/>
        <v>0</v>
      </c>
      <c r="AL42" s="43"/>
      <c r="AM42" s="39">
        <f t="shared" si="29"/>
        <v>0</v>
      </c>
      <c r="AN42" s="39">
        <f t="shared" si="30"/>
        <v>0</v>
      </c>
      <c r="AO42" s="39">
        <f t="shared" si="31"/>
        <v>0</v>
      </c>
      <c r="AP42" s="40">
        <f t="shared" si="32"/>
        <v>0</v>
      </c>
      <c r="AR42" s="39">
        <f t="shared" si="33"/>
        <v>0</v>
      </c>
      <c r="AS42" s="39">
        <f t="shared" si="34"/>
        <v>0</v>
      </c>
      <c r="AT42" s="39">
        <f t="shared" si="35"/>
        <v>0</v>
      </c>
      <c r="AU42" s="40">
        <f t="shared" si="36"/>
        <v>0</v>
      </c>
      <c r="AV42" s="40"/>
      <c r="AW42" s="52">
        <f t="shared" si="37"/>
        <v>0</v>
      </c>
      <c r="AY42" s="52">
        <f t="shared" si="38"/>
        <v>0</v>
      </c>
      <c r="AZ42" s="70"/>
    </row>
    <row r="43" spans="1:52">
      <c r="A43" s="44">
        <f t="shared" si="7"/>
        <v>37926</v>
      </c>
      <c r="B43" s="66">
        <f t="shared" si="39"/>
        <v>5000</v>
      </c>
      <c r="C43" s="67"/>
      <c r="D43" s="68">
        <f t="shared" si="8"/>
        <v>5000</v>
      </c>
      <c r="E43" s="35">
        <f t="shared" si="9"/>
        <v>0</v>
      </c>
      <c r="F43" s="35">
        <f t="shared" si="10"/>
        <v>0</v>
      </c>
      <c r="G43" s="55">
        <f t="shared" si="11"/>
        <v>5.67</v>
      </c>
      <c r="H43" s="69">
        <f t="shared" si="11"/>
        <v>5.67</v>
      </c>
      <c r="I43" s="72">
        <v>0</v>
      </c>
      <c r="J43" s="55">
        <f t="shared" si="4"/>
        <v>-0.06</v>
      </c>
      <c r="K43" s="69">
        <f t="shared" si="4"/>
        <v>-0.06</v>
      </c>
      <c r="L43" s="72">
        <v>0</v>
      </c>
      <c r="M43" s="55">
        <f t="shared" si="4"/>
        <v>1.2500000000000001E-2</v>
      </c>
      <c r="N43" s="69">
        <f t="shared" si="4"/>
        <v>0</v>
      </c>
      <c r="O43" s="72">
        <v>0</v>
      </c>
      <c r="P43" s="7"/>
      <c r="Q43" s="72">
        <f t="shared" si="40"/>
        <v>5.6224999999999996</v>
      </c>
      <c r="R43" s="72">
        <f t="shared" si="41"/>
        <v>5.61</v>
      </c>
      <c r="S43" s="72">
        <f t="shared" si="12"/>
        <v>0</v>
      </c>
      <c r="T43" s="7"/>
      <c r="U43" s="5">
        <f t="shared" si="13"/>
        <v>30</v>
      </c>
      <c r="V43" s="45">
        <f t="shared" si="14"/>
        <v>37926</v>
      </c>
      <c r="W43" s="5">
        <f t="shared" si="15"/>
        <v>1010</v>
      </c>
      <c r="X43" s="55">
        <f t="shared" si="16"/>
        <v>5.3904348595426005E-2</v>
      </c>
      <c r="Y43" s="47">
        <f t="shared" si="17"/>
        <v>0.86322099288754817</v>
      </c>
      <c r="Z43" s="5">
        <f t="shared" si="18"/>
        <v>0</v>
      </c>
      <c r="AA43" s="5">
        <f t="shared" si="19"/>
        <v>0</v>
      </c>
      <c r="AC43" s="39">
        <f t="shared" si="20"/>
        <v>0</v>
      </c>
      <c r="AD43" s="39">
        <f t="shared" si="21"/>
        <v>0</v>
      </c>
      <c r="AE43" s="39">
        <f t="shared" si="22"/>
        <v>0</v>
      </c>
      <c r="AF43" s="39">
        <f t="shared" si="23"/>
        <v>0</v>
      </c>
      <c r="AG43" s="39">
        <f t="shared" si="24"/>
        <v>0</v>
      </c>
      <c r="AH43" s="39">
        <f t="shared" si="25"/>
        <v>0</v>
      </c>
      <c r="AI43" s="39">
        <f t="shared" si="26"/>
        <v>0</v>
      </c>
      <c r="AJ43" s="39">
        <f t="shared" si="27"/>
        <v>0</v>
      </c>
      <c r="AK43" s="39">
        <f t="shared" si="28"/>
        <v>0</v>
      </c>
      <c r="AL43" s="43"/>
      <c r="AM43" s="39">
        <f t="shared" si="29"/>
        <v>0</v>
      </c>
      <c r="AN43" s="39">
        <f t="shared" si="30"/>
        <v>0</v>
      </c>
      <c r="AO43" s="39">
        <f t="shared" si="31"/>
        <v>0</v>
      </c>
      <c r="AP43" s="40">
        <f t="shared" si="32"/>
        <v>0</v>
      </c>
      <c r="AR43" s="39">
        <f t="shared" si="33"/>
        <v>0</v>
      </c>
      <c r="AS43" s="39">
        <f t="shared" si="34"/>
        <v>0</v>
      </c>
      <c r="AT43" s="39">
        <f t="shared" si="35"/>
        <v>0</v>
      </c>
      <c r="AU43" s="40">
        <f t="shared" si="36"/>
        <v>0</v>
      </c>
      <c r="AV43" s="40"/>
      <c r="AW43" s="52">
        <f t="shared" si="37"/>
        <v>0</v>
      </c>
      <c r="AY43" s="52">
        <f t="shared" si="38"/>
        <v>0</v>
      </c>
      <c r="AZ43" s="70"/>
    </row>
    <row r="44" spans="1:52">
      <c r="A44" s="44">
        <f t="shared" si="7"/>
        <v>37956</v>
      </c>
      <c r="B44" s="66">
        <f t="shared" si="39"/>
        <v>5000</v>
      </c>
      <c r="C44" s="67"/>
      <c r="D44" s="68">
        <f t="shared" si="8"/>
        <v>5000</v>
      </c>
      <c r="E44" s="35">
        <f t="shared" si="9"/>
        <v>0</v>
      </c>
      <c r="F44" s="35">
        <f t="shared" si="10"/>
        <v>0</v>
      </c>
      <c r="G44" s="55">
        <f t="shared" si="11"/>
        <v>5.67</v>
      </c>
      <c r="H44" s="69">
        <f t="shared" si="11"/>
        <v>5.67</v>
      </c>
      <c r="I44" s="72">
        <v>0</v>
      </c>
      <c r="J44" s="55">
        <f t="shared" si="4"/>
        <v>-0.06</v>
      </c>
      <c r="K44" s="69">
        <f t="shared" si="4"/>
        <v>-0.06</v>
      </c>
      <c r="L44" s="72">
        <v>0</v>
      </c>
      <c r="M44" s="55">
        <f t="shared" si="4"/>
        <v>1.2500000000000001E-2</v>
      </c>
      <c r="N44" s="69">
        <f t="shared" si="4"/>
        <v>0</v>
      </c>
      <c r="O44" s="72">
        <v>0</v>
      </c>
      <c r="P44" s="7"/>
      <c r="Q44" s="72">
        <f t="shared" si="40"/>
        <v>5.6224999999999996</v>
      </c>
      <c r="R44" s="72">
        <f t="shared" si="41"/>
        <v>5.61</v>
      </c>
      <c r="S44" s="72">
        <f t="shared" si="12"/>
        <v>0</v>
      </c>
      <c r="T44" s="7"/>
      <c r="U44" s="5">
        <f t="shared" si="13"/>
        <v>31</v>
      </c>
      <c r="V44" s="45">
        <f t="shared" si="14"/>
        <v>37956</v>
      </c>
      <c r="W44" s="5">
        <f t="shared" si="15"/>
        <v>1040</v>
      </c>
      <c r="X44" s="55">
        <f t="shared" si="16"/>
        <v>5.3904348595426005E-2</v>
      </c>
      <c r="Y44" s="47">
        <f t="shared" si="17"/>
        <v>0.85945793777079948</v>
      </c>
      <c r="Z44" s="5">
        <f t="shared" si="18"/>
        <v>0</v>
      </c>
      <c r="AA44" s="5">
        <f t="shared" si="19"/>
        <v>0</v>
      </c>
      <c r="AC44" s="39">
        <f t="shared" si="20"/>
        <v>0</v>
      </c>
      <c r="AD44" s="39">
        <f t="shared" si="21"/>
        <v>0</v>
      </c>
      <c r="AE44" s="39">
        <f t="shared" si="22"/>
        <v>0</v>
      </c>
      <c r="AF44" s="39">
        <f t="shared" si="23"/>
        <v>0</v>
      </c>
      <c r="AG44" s="39">
        <f t="shared" si="24"/>
        <v>0</v>
      </c>
      <c r="AH44" s="39">
        <f t="shared" si="25"/>
        <v>0</v>
      </c>
      <c r="AI44" s="39">
        <f t="shared" si="26"/>
        <v>0</v>
      </c>
      <c r="AJ44" s="39">
        <f t="shared" si="27"/>
        <v>0</v>
      </c>
      <c r="AK44" s="39">
        <f t="shared" si="28"/>
        <v>0</v>
      </c>
      <c r="AL44" s="43"/>
      <c r="AM44" s="39">
        <f t="shared" si="29"/>
        <v>0</v>
      </c>
      <c r="AN44" s="39">
        <f t="shared" si="30"/>
        <v>0</v>
      </c>
      <c r="AO44" s="39">
        <f t="shared" si="31"/>
        <v>0</v>
      </c>
      <c r="AP44" s="40">
        <f t="shared" si="32"/>
        <v>0</v>
      </c>
      <c r="AR44" s="39">
        <f t="shared" si="33"/>
        <v>0</v>
      </c>
      <c r="AS44" s="39">
        <f t="shared" si="34"/>
        <v>0</v>
      </c>
      <c r="AT44" s="39">
        <f t="shared" si="35"/>
        <v>0</v>
      </c>
      <c r="AU44" s="40">
        <f t="shared" si="36"/>
        <v>0</v>
      </c>
      <c r="AV44" s="40"/>
      <c r="AW44" s="52">
        <f t="shared" si="37"/>
        <v>0</v>
      </c>
      <c r="AY44" s="52">
        <f t="shared" si="38"/>
        <v>0</v>
      </c>
      <c r="AZ44" s="70"/>
    </row>
    <row r="45" spans="1:52">
      <c r="A45" s="44">
        <f t="shared" si="7"/>
        <v>37987</v>
      </c>
      <c r="B45" s="66">
        <f t="shared" si="39"/>
        <v>5000</v>
      </c>
      <c r="C45" s="67"/>
      <c r="D45" s="68">
        <f t="shared" si="8"/>
        <v>5000</v>
      </c>
      <c r="E45" s="35">
        <f t="shared" si="9"/>
        <v>0</v>
      </c>
      <c r="F45" s="35">
        <f t="shared" si="10"/>
        <v>0</v>
      </c>
      <c r="G45" s="55">
        <f t="shared" si="11"/>
        <v>5.67</v>
      </c>
      <c r="H45" s="69">
        <f t="shared" si="11"/>
        <v>5.67</v>
      </c>
      <c r="I45" s="72">
        <v>0</v>
      </c>
      <c r="J45" s="55">
        <f t="shared" si="4"/>
        <v>-0.06</v>
      </c>
      <c r="K45" s="69">
        <f t="shared" si="4"/>
        <v>-0.06</v>
      </c>
      <c r="L45" s="72">
        <v>0</v>
      </c>
      <c r="M45" s="55">
        <f t="shared" si="4"/>
        <v>1.2500000000000001E-2</v>
      </c>
      <c r="N45" s="69">
        <f t="shared" si="4"/>
        <v>0</v>
      </c>
      <c r="O45" s="72">
        <v>0</v>
      </c>
      <c r="P45" s="7"/>
      <c r="Q45" s="72">
        <f t="shared" si="40"/>
        <v>5.6224999999999996</v>
      </c>
      <c r="R45" s="72">
        <f t="shared" si="41"/>
        <v>5.61</v>
      </c>
      <c r="S45" s="72">
        <f t="shared" si="12"/>
        <v>0</v>
      </c>
      <c r="T45" s="7"/>
      <c r="U45" s="5">
        <f t="shared" si="13"/>
        <v>31</v>
      </c>
      <c r="V45" s="45">
        <f t="shared" si="14"/>
        <v>37987</v>
      </c>
      <c r="W45" s="5">
        <f t="shared" si="15"/>
        <v>1071</v>
      </c>
      <c r="X45" s="55">
        <f t="shared" si="16"/>
        <v>5.3904348595426005E-2</v>
      </c>
      <c r="Y45" s="47">
        <f t="shared" si="17"/>
        <v>0.85558668033439089</v>
      </c>
      <c r="Z45" s="5">
        <f t="shared" si="18"/>
        <v>0</v>
      </c>
      <c r="AA45" s="5">
        <f t="shared" si="19"/>
        <v>0</v>
      </c>
      <c r="AC45" s="39">
        <f t="shared" si="20"/>
        <v>0</v>
      </c>
      <c r="AD45" s="39">
        <f t="shared" si="21"/>
        <v>0</v>
      </c>
      <c r="AE45" s="39">
        <f t="shared" si="22"/>
        <v>0</v>
      </c>
      <c r="AF45" s="39">
        <f t="shared" si="23"/>
        <v>0</v>
      </c>
      <c r="AG45" s="39">
        <f t="shared" si="24"/>
        <v>0</v>
      </c>
      <c r="AH45" s="39">
        <f t="shared" si="25"/>
        <v>0</v>
      </c>
      <c r="AI45" s="39">
        <f t="shared" si="26"/>
        <v>0</v>
      </c>
      <c r="AJ45" s="39">
        <f t="shared" si="27"/>
        <v>0</v>
      </c>
      <c r="AK45" s="39">
        <f t="shared" si="28"/>
        <v>0</v>
      </c>
      <c r="AL45" s="43"/>
      <c r="AM45" s="39">
        <f t="shared" si="29"/>
        <v>0</v>
      </c>
      <c r="AN45" s="39">
        <f t="shared" si="30"/>
        <v>0</v>
      </c>
      <c r="AO45" s="39">
        <f t="shared" si="31"/>
        <v>0</v>
      </c>
      <c r="AP45" s="40">
        <f t="shared" si="32"/>
        <v>0</v>
      </c>
      <c r="AR45" s="39">
        <f t="shared" si="33"/>
        <v>0</v>
      </c>
      <c r="AS45" s="39">
        <f t="shared" si="34"/>
        <v>0</v>
      </c>
      <c r="AT45" s="39">
        <f t="shared" si="35"/>
        <v>0</v>
      </c>
      <c r="AU45" s="40">
        <f t="shared" si="36"/>
        <v>0</v>
      </c>
      <c r="AV45" s="40"/>
      <c r="AW45" s="52">
        <f t="shared" si="37"/>
        <v>0</v>
      </c>
      <c r="AY45" s="52">
        <f t="shared" si="38"/>
        <v>0</v>
      </c>
      <c r="AZ45" s="70"/>
    </row>
    <row r="46" spans="1:52">
      <c r="A46" s="44">
        <f t="shared" si="7"/>
        <v>38018</v>
      </c>
      <c r="B46" s="66">
        <f t="shared" si="39"/>
        <v>5000</v>
      </c>
      <c r="C46" s="67"/>
      <c r="D46" s="68">
        <f t="shared" si="8"/>
        <v>5000</v>
      </c>
      <c r="E46" s="35">
        <f t="shared" si="9"/>
        <v>0</v>
      </c>
      <c r="F46" s="35">
        <f t="shared" si="10"/>
        <v>0</v>
      </c>
      <c r="G46" s="55">
        <f t="shared" si="11"/>
        <v>5.67</v>
      </c>
      <c r="H46" s="69">
        <f t="shared" si="11"/>
        <v>5.67</v>
      </c>
      <c r="I46" s="72">
        <v>0</v>
      </c>
      <c r="J46" s="55">
        <f t="shared" si="4"/>
        <v>-0.06</v>
      </c>
      <c r="K46" s="69">
        <f t="shared" si="4"/>
        <v>-0.06</v>
      </c>
      <c r="L46" s="72">
        <v>0</v>
      </c>
      <c r="M46" s="55">
        <f t="shared" si="4"/>
        <v>1.2500000000000001E-2</v>
      </c>
      <c r="N46" s="69">
        <f t="shared" si="4"/>
        <v>0</v>
      </c>
      <c r="O46" s="72">
        <v>0</v>
      </c>
      <c r="P46" s="7"/>
      <c r="Q46" s="72">
        <f t="shared" si="40"/>
        <v>5.6224999999999996</v>
      </c>
      <c r="R46" s="72">
        <f t="shared" si="41"/>
        <v>5.61</v>
      </c>
      <c r="S46" s="72">
        <f t="shared" si="12"/>
        <v>0</v>
      </c>
      <c r="T46" s="7"/>
      <c r="U46" s="5">
        <f t="shared" si="13"/>
        <v>29</v>
      </c>
      <c r="V46" s="45">
        <f t="shared" si="14"/>
        <v>38018</v>
      </c>
      <c r="W46" s="5">
        <f t="shared" si="15"/>
        <v>1102</v>
      </c>
      <c r="X46" s="55">
        <f t="shared" si="16"/>
        <v>5.3904348595426005E-2</v>
      </c>
      <c r="Y46" s="47">
        <f t="shared" si="17"/>
        <v>0.85173286020757044</v>
      </c>
      <c r="Z46" s="5">
        <f t="shared" si="18"/>
        <v>0</v>
      </c>
      <c r="AA46" s="5">
        <f t="shared" si="19"/>
        <v>0</v>
      </c>
      <c r="AC46" s="39">
        <f t="shared" si="20"/>
        <v>0</v>
      </c>
      <c r="AD46" s="39">
        <f t="shared" si="21"/>
        <v>0</v>
      </c>
      <c r="AE46" s="39">
        <f t="shared" si="22"/>
        <v>0</v>
      </c>
      <c r="AF46" s="39">
        <f t="shared" si="23"/>
        <v>0</v>
      </c>
      <c r="AG46" s="39">
        <f t="shared" si="24"/>
        <v>0</v>
      </c>
      <c r="AH46" s="39">
        <f t="shared" si="25"/>
        <v>0</v>
      </c>
      <c r="AI46" s="39">
        <f t="shared" si="26"/>
        <v>0</v>
      </c>
      <c r="AJ46" s="39">
        <f t="shared" si="27"/>
        <v>0</v>
      </c>
      <c r="AK46" s="39">
        <f t="shared" si="28"/>
        <v>0</v>
      </c>
      <c r="AL46" s="43"/>
      <c r="AM46" s="39">
        <f t="shared" si="29"/>
        <v>0</v>
      </c>
      <c r="AN46" s="39">
        <f t="shared" si="30"/>
        <v>0</v>
      </c>
      <c r="AO46" s="39">
        <f t="shared" si="31"/>
        <v>0</v>
      </c>
      <c r="AP46" s="40">
        <f t="shared" si="32"/>
        <v>0</v>
      </c>
      <c r="AR46" s="39">
        <f t="shared" si="33"/>
        <v>0</v>
      </c>
      <c r="AS46" s="39">
        <f t="shared" si="34"/>
        <v>0</v>
      </c>
      <c r="AT46" s="39">
        <f t="shared" si="35"/>
        <v>0</v>
      </c>
      <c r="AU46" s="40">
        <f t="shared" si="36"/>
        <v>0</v>
      </c>
      <c r="AV46" s="40"/>
      <c r="AW46" s="52">
        <f t="shared" si="37"/>
        <v>0</v>
      </c>
      <c r="AY46" s="52">
        <f t="shared" si="38"/>
        <v>0</v>
      </c>
      <c r="AZ46" s="70"/>
    </row>
    <row r="47" spans="1:52">
      <c r="A47" s="44">
        <f t="shared" si="7"/>
        <v>38047</v>
      </c>
      <c r="B47" s="66">
        <f t="shared" si="39"/>
        <v>5000</v>
      </c>
      <c r="C47" s="67"/>
      <c r="D47" s="68">
        <f t="shared" si="8"/>
        <v>5000</v>
      </c>
      <c r="E47" s="35">
        <f t="shared" si="9"/>
        <v>0</v>
      </c>
      <c r="F47" s="35">
        <f t="shared" si="10"/>
        <v>0</v>
      </c>
      <c r="G47" s="55">
        <f t="shared" si="11"/>
        <v>5.67</v>
      </c>
      <c r="H47" s="69">
        <f t="shared" si="11"/>
        <v>5.67</v>
      </c>
      <c r="I47" s="72">
        <v>0</v>
      </c>
      <c r="J47" s="55">
        <f t="shared" si="4"/>
        <v>-0.06</v>
      </c>
      <c r="K47" s="69">
        <f t="shared" si="4"/>
        <v>-0.06</v>
      </c>
      <c r="L47" s="72">
        <v>0</v>
      </c>
      <c r="M47" s="55">
        <f t="shared" si="4"/>
        <v>1.2500000000000001E-2</v>
      </c>
      <c r="N47" s="69">
        <f t="shared" si="4"/>
        <v>0</v>
      </c>
      <c r="O47" s="72">
        <v>0</v>
      </c>
      <c r="P47" s="7"/>
      <c r="Q47" s="72">
        <f t="shared" si="40"/>
        <v>5.6224999999999996</v>
      </c>
      <c r="R47" s="72">
        <f t="shared" si="41"/>
        <v>5.61</v>
      </c>
      <c r="S47" s="72">
        <f t="shared" si="12"/>
        <v>0</v>
      </c>
      <c r="T47" s="7"/>
      <c r="U47" s="5">
        <f t="shared" si="13"/>
        <v>31</v>
      </c>
      <c r="V47" s="45">
        <f t="shared" si="14"/>
        <v>38047</v>
      </c>
      <c r="W47" s="5">
        <f t="shared" si="15"/>
        <v>1131</v>
      </c>
      <c r="X47" s="55">
        <f t="shared" si="16"/>
        <v>5.3904348595426005E-2</v>
      </c>
      <c r="Y47" s="47">
        <f t="shared" si="17"/>
        <v>0.84814339017391982</v>
      </c>
      <c r="Z47" s="5">
        <f t="shared" si="18"/>
        <v>0</v>
      </c>
      <c r="AA47" s="5">
        <f t="shared" si="19"/>
        <v>0</v>
      </c>
      <c r="AC47" s="39">
        <f t="shared" si="20"/>
        <v>0</v>
      </c>
      <c r="AD47" s="39">
        <f t="shared" si="21"/>
        <v>0</v>
      </c>
      <c r="AE47" s="39">
        <f t="shared" si="22"/>
        <v>0</v>
      </c>
      <c r="AF47" s="39">
        <f t="shared" si="23"/>
        <v>0</v>
      </c>
      <c r="AG47" s="39">
        <f t="shared" si="24"/>
        <v>0</v>
      </c>
      <c r="AH47" s="39">
        <f t="shared" si="25"/>
        <v>0</v>
      </c>
      <c r="AI47" s="39">
        <f t="shared" si="26"/>
        <v>0</v>
      </c>
      <c r="AJ47" s="39">
        <f t="shared" si="27"/>
        <v>0</v>
      </c>
      <c r="AK47" s="39">
        <f t="shared" si="28"/>
        <v>0</v>
      </c>
      <c r="AL47" s="43"/>
      <c r="AM47" s="39">
        <f t="shared" si="29"/>
        <v>0</v>
      </c>
      <c r="AN47" s="39">
        <f t="shared" si="30"/>
        <v>0</v>
      </c>
      <c r="AO47" s="39">
        <f t="shared" si="31"/>
        <v>0</v>
      </c>
      <c r="AP47" s="40">
        <f t="shared" si="32"/>
        <v>0</v>
      </c>
      <c r="AR47" s="39">
        <f t="shared" si="33"/>
        <v>0</v>
      </c>
      <c r="AS47" s="39">
        <f t="shared" si="34"/>
        <v>0</v>
      </c>
      <c r="AT47" s="39">
        <f t="shared" si="35"/>
        <v>0</v>
      </c>
      <c r="AU47" s="40">
        <f t="shared" si="36"/>
        <v>0</v>
      </c>
      <c r="AV47" s="40"/>
      <c r="AW47" s="52">
        <f t="shared" si="37"/>
        <v>0</v>
      </c>
      <c r="AY47" s="52">
        <f t="shared" si="38"/>
        <v>0</v>
      </c>
      <c r="AZ47" s="70"/>
    </row>
    <row r="48" spans="1:52">
      <c r="A48" s="44">
        <f t="shared" si="7"/>
        <v>38078</v>
      </c>
      <c r="B48" s="66">
        <f t="shared" si="39"/>
        <v>5000</v>
      </c>
      <c r="C48" s="67"/>
      <c r="D48" s="68">
        <f t="shared" si="8"/>
        <v>5000</v>
      </c>
      <c r="E48" s="35">
        <f t="shared" si="9"/>
        <v>0</v>
      </c>
      <c r="F48" s="35">
        <f t="shared" si="10"/>
        <v>0</v>
      </c>
      <c r="G48" s="55">
        <f t="shared" si="11"/>
        <v>5.67</v>
      </c>
      <c r="H48" s="69">
        <f t="shared" si="11"/>
        <v>5.67</v>
      </c>
      <c r="I48" s="72">
        <v>0</v>
      </c>
      <c r="J48" s="55">
        <f t="shared" si="4"/>
        <v>-0.06</v>
      </c>
      <c r="K48" s="69">
        <f t="shared" si="4"/>
        <v>-0.06</v>
      </c>
      <c r="L48" s="72">
        <v>0</v>
      </c>
      <c r="M48" s="55">
        <f t="shared" si="4"/>
        <v>1.2500000000000001E-2</v>
      </c>
      <c r="N48" s="69">
        <f t="shared" si="4"/>
        <v>0</v>
      </c>
      <c r="O48" s="72">
        <v>0</v>
      </c>
      <c r="P48" s="7"/>
      <c r="Q48" s="72">
        <f t="shared" si="40"/>
        <v>5.6224999999999996</v>
      </c>
      <c r="R48" s="72">
        <f t="shared" si="41"/>
        <v>5.61</v>
      </c>
      <c r="S48" s="72">
        <f t="shared" si="12"/>
        <v>0</v>
      </c>
      <c r="T48" s="7"/>
      <c r="U48" s="5">
        <f t="shared" si="13"/>
        <v>30</v>
      </c>
      <c r="V48" s="45">
        <f t="shared" si="14"/>
        <v>38078</v>
      </c>
      <c r="W48" s="5">
        <f t="shared" si="15"/>
        <v>1162</v>
      </c>
      <c r="X48" s="55">
        <f t="shared" si="16"/>
        <v>5.3904348595426005E-2</v>
      </c>
      <c r="Y48" s="47">
        <f t="shared" si="17"/>
        <v>0.84432309686803941</v>
      </c>
      <c r="Z48" s="5">
        <f t="shared" si="18"/>
        <v>0</v>
      </c>
      <c r="AA48" s="5">
        <f t="shared" si="19"/>
        <v>0</v>
      </c>
      <c r="AC48" s="39">
        <f t="shared" si="20"/>
        <v>0</v>
      </c>
      <c r="AD48" s="39">
        <f t="shared" si="21"/>
        <v>0</v>
      </c>
      <c r="AE48" s="39">
        <f t="shared" si="22"/>
        <v>0</v>
      </c>
      <c r="AF48" s="39">
        <f t="shared" si="23"/>
        <v>0</v>
      </c>
      <c r="AG48" s="39">
        <f t="shared" si="24"/>
        <v>0</v>
      </c>
      <c r="AH48" s="39">
        <f t="shared" si="25"/>
        <v>0</v>
      </c>
      <c r="AI48" s="39">
        <f t="shared" si="26"/>
        <v>0</v>
      </c>
      <c r="AJ48" s="39">
        <f t="shared" si="27"/>
        <v>0</v>
      </c>
      <c r="AK48" s="39">
        <f t="shared" si="28"/>
        <v>0</v>
      </c>
      <c r="AL48" s="43"/>
      <c r="AM48" s="39">
        <f t="shared" si="29"/>
        <v>0</v>
      </c>
      <c r="AN48" s="39">
        <f t="shared" si="30"/>
        <v>0</v>
      </c>
      <c r="AO48" s="39">
        <f t="shared" si="31"/>
        <v>0</v>
      </c>
      <c r="AP48" s="40">
        <f t="shared" si="32"/>
        <v>0</v>
      </c>
      <c r="AR48" s="39">
        <f t="shared" si="33"/>
        <v>0</v>
      </c>
      <c r="AS48" s="39">
        <f t="shared" si="34"/>
        <v>0</v>
      </c>
      <c r="AT48" s="39">
        <f t="shared" si="35"/>
        <v>0</v>
      </c>
      <c r="AU48" s="40">
        <f t="shared" si="36"/>
        <v>0</v>
      </c>
      <c r="AV48" s="40"/>
      <c r="AW48" s="52">
        <f t="shared" si="37"/>
        <v>0</v>
      </c>
      <c r="AY48" s="52">
        <f t="shared" si="38"/>
        <v>0</v>
      </c>
      <c r="AZ48" s="70"/>
    </row>
    <row r="49" spans="1:52">
      <c r="A49" s="44">
        <f t="shared" si="7"/>
        <v>38108</v>
      </c>
      <c r="B49" s="66">
        <f t="shared" si="39"/>
        <v>5000</v>
      </c>
      <c r="C49" s="67"/>
      <c r="D49" s="68">
        <f t="shared" si="8"/>
        <v>5000</v>
      </c>
      <c r="E49" s="35">
        <f t="shared" si="9"/>
        <v>0</v>
      </c>
      <c r="F49" s="35">
        <f t="shared" si="10"/>
        <v>0</v>
      </c>
      <c r="G49" s="55">
        <f t="shared" si="11"/>
        <v>5.67</v>
      </c>
      <c r="H49" s="69">
        <f t="shared" si="11"/>
        <v>5.67</v>
      </c>
      <c r="I49" s="72">
        <v>0</v>
      </c>
      <c r="J49" s="55">
        <f t="shared" si="4"/>
        <v>-0.06</v>
      </c>
      <c r="K49" s="69">
        <f t="shared" si="4"/>
        <v>-0.06</v>
      </c>
      <c r="L49" s="72">
        <v>0</v>
      </c>
      <c r="M49" s="55">
        <f t="shared" si="4"/>
        <v>1.2500000000000001E-2</v>
      </c>
      <c r="N49" s="69">
        <f t="shared" si="4"/>
        <v>0</v>
      </c>
      <c r="O49" s="72">
        <v>0</v>
      </c>
      <c r="P49" s="7"/>
      <c r="Q49" s="72">
        <f t="shared" si="40"/>
        <v>5.6224999999999996</v>
      </c>
      <c r="R49" s="72">
        <f t="shared" si="41"/>
        <v>5.61</v>
      </c>
      <c r="S49" s="72">
        <f t="shared" si="12"/>
        <v>0</v>
      </c>
      <c r="T49" s="7"/>
      <c r="U49" s="5">
        <f t="shared" si="13"/>
        <v>31</v>
      </c>
      <c r="V49" s="45">
        <f t="shared" si="14"/>
        <v>38108</v>
      </c>
      <c r="W49" s="5">
        <f t="shared" si="15"/>
        <v>1192</v>
      </c>
      <c r="X49" s="55">
        <f t="shared" si="16"/>
        <v>5.3904348595426005E-2</v>
      </c>
      <c r="Y49" s="47">
        <f t="shared" si="17"/>
        <v>0.84064242369623632</v>
      </c>
      <c r="Z49" s="5">
        <f t="shared" si="18"/>
        <v>0</v>
      </c>
      <c r="AA49" s="5">
        <f t="shared" si="19"/>
        <v>0</v>
      </c>
      <c r="AC49" s="39">
        <f t="shared" si="20"/>
        <v>0</v>
      </c>
      <c r="AD49" s="39">
        <f t="shared" si="21"/>
        <v>0</v>
      </c>
      <c r="AE49" s="39">
        <f t="shared" si="22"/>
        <v>0</v>
      </c>
      <c r="AF49" s="39">
        <f t="shared" si="23"/>
        <v>0</v>
      </c>
      <c r="AG49" s="39">
        <f t="shared" si="24"/>
        <v>0</v>
      </c>
      <c r="AH49" s="39">
        <f t="shared" si="25"/>
        <v>0</v>
      </c>
      <c r="AI49" s="39">
        <f t="shared" si="26"/>
        <v>0</v>
      </c>
      <c r="AJ49" s="39">
        <f t="shared" si="27"/>
        <v>0</v>
      </c>
      <c r="AK49" s="39">
        <f t="shared" si="28"/>
        <v>0</v>
      </c>
      <c r="AL49" s="43"/>
      <c r="AM49" s="39">
        <f t="shared" si="29"/>
        <v>0</v>
      </c>
      <c r="AN49" s="39">
        <f t="shared" si="30"/>
        <v>0</v>
      </c>
      <c r="AO49" s="39">
        <f t="shared" si="31"/>
        <v>0</v>
      </c>
      <c r="AP49" s="40">
        <f t="shared" si="32"/>
        <v>0</v>
      </c>
      <c r="AR49" s="39">
        <f t="shared" si="33"/>
        <v>0</v>
      </c>
      <c r="AS49" s="39">
        <f t="shared" si="34"/>
        <v>0</v>
      </c>
      <c r="AT49" s="39">
        <f t="shared" si="35"/>
        <v>0</v>
      </c>
      <c r="AU49" s="40">
        <f t="shared" si="36"/>
        <v>0</v>
      </c>
      <c r="AV49" s="40"/>
      <c r="AW49" s="52">
        <f t="shared" si="37"/>
        <v>0</v>
      </c>
      <c r="AY49" s="52">
        <f t="shared" si="38"/>
        <v>0</v>
      </c>
      <c r="AZ49" s="70"/>
    </row>
    <row r="50" spans="1:52">
      <c r="A50" s="44">
        <f t="shared" si="7"/>
        <v>38139</v>
      </c>
      <c r="B50" s="66">
        <f t="shared" si="39"/>
        <v>5000</v>
      </c>
      <c r="C50" s="67"/>
      <c r="D50" s="68">
        <f t="shared" si="8"/>
        <v>5000</v>
      </c>
      <c r="E50" s="35">
        <f t="shared" si="9"/>
        <v>0</v>
      </c>
      <c r="F50" s="35">
        <f t="shared" si="10"/>
        <v>0</v>
      </c>
      <c r="G50" s="55">
        <f t="shared" si="11"/>
        <v>5.67</v>
      </c>
      <c r="H50" s="69">
        <f t="shared" si="11"/>
        <v>5.67</v>
      </c>
      <c r="I50" s="72">
        <v>0</v>
      </c>
      <c r="J50" s="55">
        <f t="shared" si="4"/>
        <v>-0.06</v>
      </c>
      <c r="K50" s="69">
        <f t="shared" si="4"/>
        <v>-0.06</v>
      </c>
      <c r="L50" s="72">
        <v>0</v>
      </c>
      <c r="M50" s="55">
        <f t="shared" si="4"/>
        <v>1.2500000000000001E-2</v>
      </c>
      <c r="N50" s="69">
        <f t="shared" si="4"/>
        <v>0</v>
      </c>
      <c r="O50" s="72">
        <v>0</v>
      </c>
      <c r="P50" s="7"/>
      <c r="Q50" s="72">
        <f t="shared" si="40"/>
        <v>5.6224999999999996</v>
      </c>
      <c r="R50" s="72">
        <f t="shared" si="41"/>
        <v>5.61</v>
      </c>
      <c r="S50" s="72">
        <f t="shared" si="12"/>
        <v>0</v>
      </c>
      <c r="T50" s="7"/>
      <c r="U50" s="5">
        <f t="shared" si="13"/>
        <v>30</v>
      </c>
      <c r="V50" s="45">
        <f t="shared" si="14"/>
        <v>38139</v>
      </c>
      <c r="W50" s="5">
        <f t="shared" si="15"/>
        <v>1223</v>
      </c>
      <c r="X50" s="55">
        <f t="shared" si="16"/>
        <v>5.3904348595426005E-2</v>
      </c>
      <c r="Y50" s="47">
        <f t="shared" si="17"/>
        <v>0.83685591700280171</v>
      </c>
      <c r="Z50" s="5">
        <f t="shared" si="18"/>
        <v>0</v>
      </c>
      <c r="AA50" s="5">
        <f t="shared" si="19"/>
        <v>0</v>
      </c>
      <c r="AC50" s="39">
        <f t="shared" si="20"/>
        <v>0</v>
      </c>
      <c r="AD50" s="39">
        <f t="shared" si="21"/>
        <v>0</v>
      </c>
      <c r="AE50" s="39">
        <f t="shared" si="22"/>
        <v>0</v>
      </c>
      <c r="AF50" s="39">
        <f t="shared" si="23"/>
        <v>0</v>
      </c>
      <c r="AG50" s="39">
        <f t="shared" si="24"/>
        <v>0</v>
      </c>
      <c r="AH50" s="39">
        <f t="shared" si="25"/>
        <v>0</v>
      </c>
      <c r="AI50" s="39">
        <f t="shared" si="26"/>
        <v>0</v>
      </c>
      <c r="AJ50" s="39">
        <f t="shared" si="27"/>
        <v>0</v>
      </c>
      <c r="AK50" s="39">
        <f t="shared" si="28"/>
        <v>0</v>
      </c>
      <c r="AL50" s="43"/>
      <c r="AM50" s="39">
        <f t="shared" si="29"/>
        <v>0</v>
      </c>
      <c r="AN50" s="39">
        <f t="shared" si="30"/>
        <v>0</v>
      </c>
      <c r="AO50" s="39">
        <f t="shared" si="31"/>
        <v>0</v>
      </c>
      <c r="AP50" s="40">
        <f t="shared" si="32"/>
        <v>0</v>
      </c>
      <c r="AR50" s="39">
        <f t="shared" si="33"/>
        <v>0</v>
      </c>
      <c r="AS50" s="39">
        <f t="shared" si="34"/>
        <v>0</v>
      </c>
      <c r="AT50" s="39">
        <f t="shared" si="35"/>
        <v>0</v>
      </c>
      <c r="AU50" s="40">
        <f t="shared" si="36"/>
        <v>0</v>
      </c>
      <c r="AV50" s="40"/>
      <c r="AW50" s="52">
        <f t="shared" si="37"/>
        <v>0</v>
      </c>
      <c r="AY50" s="52">
        <f t="shared" si="38"/>
        <v>0</v>
      </c>
      <c r="AZ50" s="70"/>
    </row>
    <row r="51" spans="1:52">
      <c r="A51" s="44">
        <f t="shared" si="7"/>
        <v>38169</v>
      </c>
      <c r="B51" s="66">
        <f t="shared" si="39"/>
        <v>5000</v>
      </c>
      <c r="C51" s="67"/>
      <c r="D51" s="68">
        <f t="shared" si="8"/>
        <v>5000</v>
      </c>
      <c r="E51" s="35">
        <f t="shared" si="9"/>
        <v>0</v>
      </c>
      <c r="F51" s="35">
        <f t="shared" si="10"/>
        <v>0</v>
      </c>
      <c r="G51" s="55">
        <f t="shared" si="11"/>
        <v>5.67</v>
      </c>
      <c r="H51" s="69">
        <f t="shared" si="11"/>
        <v>5.67</v>
      </c>
      <c r="I51" s="72">
        <v>0</v>
      </c>
      <c r="J51" s="55">
        <f t="shared" si="4"/>
        <v>-0.06</v>
      </c>
      <c r="K51" s="69">
        <f t="shared" si="4"/>
        <v>-0.06</v>
      </c>
      <c r="L51" s="72">
        <v>0</v>
      </c>
      <c r="M51" s="55">
        <f t="shared" si="4"/>
        <v>1.2500000000000001E-2</v>
      </c>
      <c r="N51" s="69">
        <f t="shared" si="4"/>
        <v>0</v>
      </c>
      <c r="O51" s="72">
        <v>0</v>
      </c>
      <c r="P51" s="7"/>
      <c r="Q51" s="72">
        <f t="shared" si="40"/>
        <v>5.6224999999999996</v>
      </c>
      <c r="R51" s="72">
        <f t="shared" si="41"/>
        <v>5.61</v>
      </c>
      <c r="S51" s="72">
        <f t="shared" si="12"/>
        <v>0</v>
      </c>
      <c r="T51" s="7"/>
      <c r="U51" s="5">
        <f t="shared" si="13"/>
        <v>31</v>
      </c>
      <c r="V51" s="45">
        <f t="shared" si="14"/>
        <v>38169</v>
      </c>
      <c r="W51" s="5">
        <f t="shared" si="15"/>
        <v>1253</v>
      </c>
      <c r="X51" s="55">
        <f t="shared" si="16"/>
        <v>5.3904348595426005E-2</v>
      </c>
      <c r="Y51" s="47">
        <f t="shared" si="17"/>
        <v>0.8332077956452284</v>
      </c>
      <c r="Z51" s="5">
        <f t="shared" si="18"/>
        <v>0</v>
      </c>
      <c r="AA51" s="5">
        <f t="shared" si="19"/>
        <v>0</v>
      </c>
      <c r="AC51" s="39">
        <f t="shared" si="20"/>
        <v>0</v>
      </c>
      <c r="AD51" s="39">
        <f t="shared" si="21"/>
        <v>0</v>
      </c>
      <c r="AE51" s="39">
        <f t="shared" si="22"/>
        <v>0</v>
      </c>
      <c r="AF51" s="39">
        <f t="shared" si="23"/>
        <v>0</v>
      </c>
      <c r="AG51" s="39">
        <f t="shared" si="24"/>
        <v>0</v>
      </c>
      <c r="AH51" s="39">
        <f t="shared" si="25"/>
        <v>0</v>
      </c>
      <c r="AI51" s="39">
        <f t="shared" si="26"/>
        <v>0</v>
      </c>
      <c r="AJ51" s="39">
        <f t="shared" si="27"/>
        <v>0</v>
      </c>
      <c r="AK51" s="39">
        <f t="shared" si="28"/>
        <v>0</v>
      </c>
      <c r="AL51" s="43"/>
      <c r="AM51" s="39">
        <f t="shared" si="29"/>
        <v>0</v>
      </c>
      <c r="AN51" s="39">
        <f t="shared" si="30"/>
        <v>0</v>
      </c>
      <c r="AO51" s="39">
        <f t="shared" si="31"/>
        <v>0</v>
      </c>
      <c r="AP51" s="40">
        <f t="shared" si="32"/>
        <v>0</v>
      </c>
      <c r="AR51" s="39">
        <f t="shared" si="33"/>
        <v>0</v>
      </c>
      <c r="AS51" s="39">
        <f t="shared" si="34"/>
        <v>0</v>
      </c>
      <c r="AT51" s="39">
        <f t="shared" si="35"/>
        <v>0</v>
      </c>
      <c r="AU51" s="40">
        <f t="shared" si="36"/>
        <v>0</v>
      </c>
      <c r="AV51" s="40"/>
      <c r="AW51" s="52">
        <f t="shared" si="37"/>
        <v>0</v>
      </c>
      <c r="AY51" s="52">
        <f t="shared" si="38"/>
        <v>0</v>
      </c>
      <c r="AZ51" s="70"/>
    </row>
    <row r="52" spans="1:52">
      <c r="A52" s="44">
        <f t="shared" si="7"/>
        <v>38200</v>
      </c>
      <c r="B52" s="66">
        <f t="shared" si="39"/>
        <v>5000</v>
      </c>
      <c r="C52" s="67"/>
      <c r="D52" s="68">
        <f t="shared" si="8"/>
        <v>5000</v>
      </c>
      <c r="E52" s="35">
        <f t="shared" si="9"/>
        <v>0</v>
      </c>
      <c r="F52" s="35">
        <f t="shared" si="10"/>
        <v>0</v>
      </c>
      <c r="G52" s="55">
        <f t="shared" si="11"/>
        <v>5.67</v>
      </c>
      <c r="H52" s="69">
        <f t="shared" si="11"/>
        <v>5.67</v>
      </c>
      <c r="I52" s="72">
        <v>0</v>
      </c>
      <c r="J52" s="55">
        <f t="shared" si="4"/>
        <v>-0.06</v>
      </c>
      <c r="K52" s="69">
        <f t="shared" si="4"/>
        <v>-0.06</v>
      </c>
      <c r="L52" s="72">
        <v>0</v>
      </c>
      <c r="M52" s="55">
        <f t="shared" si="4"/>
        <v>1.2500000000000001E-2</v>
      </c>
      <c r="N52" s="69">
        <f t="shared" si="4"/>
        <v>0</v>
      </c>
      <c r="O52" s="72">
        <v>0</v>
      </c>
      <c r="P52" s="7"/>
      <c r="Q52" s="72">
        <f t="shared" si="40"/>
        <v>5.6224999999999996</v>
      </c>
      <c r="R52" s="72">
        <f t="shared" si="41"/>
        <v>5.61</v>
      </c>
      <c r="S52" s="72">
        <f t="shared" si="12"/>
        <v>0</v>
      </c>
      <c r="T52" s="7"/>
      <c r="U52" s="5">
        <f t="shared" si="13"/>
        <v>31</v>
      </c>
      <c r="V52" s="45">
        <f t="shared" si="14"/>
        <v>38200</v>
      </c>
      <c r="W52" s="5">
        <f t="shared" si="15"/>
        <v>1284</v>
      </c>
      <c r="X52" s="55">
        <f t="shared" si="16"/>
        <v>5.3904348595426005E-2</v>
      </c>
      <c r="Y52" s="47">
        <f t="shared" si="17"/>
        <v>0.82945477675598356</v>
      </c>
      <c r="Z52" s="5">
        <f t="shared" si="18"/>
        <v>0</v>
      </c>
      <c r="AA52" s="5">
        <f t="shared" si="19"/>
        <v>0</v>
      </c>
      <c r="AC52" s="39">
        <f t="shared" si="20"/>
        <v>0</v>
      </c>
      <c r="AD52" s="39">
        <f t="shared" si="21"/>
        <v>0</v>
      </c>
      <c r="AE52" s="39">
        <f t="shared" si="22"/>
        <v>0</v>
      </c>
      <c r="AF52" s="39">
        <f t="shared" si="23"/>
        <v>0</v>
      </c>
      <c r="AG52" s="39">
        <f t="shared" si="24"/>
        <v>0</v>
      </c>
      <c r="AH52" s="39">
        <f t="shared" si="25"/>
        <v>0</v>
      </c>
      <c r="AI52" s="39">
        <f t="shared" si="26"/>
        <v>0</v>
      </c>
      <c r="AJ52" s="39">
        <f t="shared" si="27"/>
        <v>0</v>
      </c>
      <c r="AK52" s="39">
        <f t="shared" si="28"/>
        <v>0</v>
      </c>
      <c r="AL52" s="43"/>
      <c r="AM52" s="39">
        <f t="shared" si="29"/>
        <v>0</v>
      </c>
      <c r="AN52" s="39">
        <f t="shared" si="30"/>
        <v>0</v>
      </c>
      <c r="AO52" s="39">
        <f t="shared" si="31"/>
        <v>0</v>
      </c>
      <c r="AP52" s="40">
        <f t="shared" si="32"/>
        <v>0</v>
      </c>
      <c r="AR52" s="39">
        <f t="shared" si="33"/>
        <v>0</v>
      </c>
      <c r="AS52" s="39">
        <f t="shared" si="34"/>
        <v>0</v>
      </c>
      <c r="AT52" s="39">
        <f t="shared" si="35"/>
        <v>0</v>
      </c>
      <c r="AU52" s="40">
        <f t="shared" si="36"/>
        <v>0</v>
      </c>
      <c r="AV52" s="40"/>
      <c r="AW52" s="52">
        <f t="shared" si="37"/>
        <v>0</v>
      </c>
      <c r="AY52" s="52">
        <f t="shared" si="38"/>
        <v>0</v>
      </c>
      <c r="AZ52" s="70"/>
    </row>
    <row r="53" spans="1:52">
      <c r="A53" s="44">
        <f t="shared" si="7"/>
        <v>38231</v>
      </c>
      <c r="B53" s="66">
        <f t="shared" si="39"/>
        <v>5000</v>
      </c>
      <c r="C53" s="67"/>
      <c r="D53" s="68">
        <f t="shared" si="8"/>
        <v>5000</v>
      </c>
      <c r="E53" s="35">
        <f t="shared" si="9"/>
        <v>0</v>
      </c>
      <c r="F53" s="35">
        <f t="shared" si="10"/>
        <v>0</v>
      </c>
      <c r="G53" s="55">
        <f t="shared" si="11"/>
        <v>5.67</v>
      </c>
      <c r="H53" s="69">
        <f t="shared" si="11"/>
        <v>5.67</v>
      </c>
      <c r="I53" s="72">
        <v>0</v>
      </c>
      <c r="J53" s="55">
        <f t="shared" si="4"/>
        <v>-0.06</v>
      </c>
      <c r="K53" s="69">
        <f t="shared" si="4"/>
        <v>-0.06</v>
      </c>
      <c r="L53" s="72">
        <v>0</v>
      </c>
      <c r="M53" s="55">
        <f t="shared" si="4"/>
        <v>1.2500000000000001E-2</v>
      </c>
      <c r="N53" s="69">
        <f t="shared" si="4"/>
        <v>0</v>
      </c>
      <c r="O53" s="72">
        <v>0</v>
      </c>
      <c r="P53" s="7"/>
      <c r="Q53" s="72">
        <f t="shared" si="40"/>
        <v>5.6224999999999996</v>
      </c>
      <c r="R53" s="72">
        <f t="shared" si="41"/>
        <v>5.61</v>
      </c>
      <c r="S53" s="72">
        <f t="shared" si="12"/>
        <v>0</v>
      </c>
      <c r="T53" s="7"/>
      <c r="U53" s="5">
        <f t="shared" si="13"/>
        <v>30</v>
      </c>
      <c r="V53" s="45">
        <f t="shared" si="14"/>
        <v>38231</v>
      </c>
      <c r="W53" s="5">
        <f t="shared" si="15"/>
        <v>1315</v>
      </c>
      <c r="X53" s="55">
        <f t="shared" si="16"/>
        <v>5.3904348595426005E-2</v>
      </c>
      <c r="Y53" s="47">
        <f t="shared" si="17"/>
        <v>0.82571866259429483</v>
      </c>
      <c r="Z53" s="5">
        <f t="shared" si="18"/>
        <v>0</v>
      </c>
      <c r="AA53" s="5">
        <f t="shared" si="19"/>
        <v>0</v>
      </c>
      <c r="AC53" s="39">
        <f t="shared" si="20"/>
        <v>0</v>
      </c>
      <c r="AD53" s="39">
        <f t="shared" si="21"/>
        <v>0</v>
      </c>
      <c r="AE53" s="39">
        <f t="shared" si="22"/>
        <v>0</v>
      </c>
      <c r="AF53" s="39">
        <f t="shared" si="23"/>
        <v>0</v>
      </c>
      <c r="AG53" s="39">
        <f t="shared" si="24"/>
        <v>0</v>
      </c>
      <c r="AH53" s="39">
        <f t="shared" si="25"/>
        <v>0</v>
      </c>
      <c r="AI53" s="39">
        <f t="shared" si="26"/>
        <v>0</v>
      </c>
      <c r="AJ53" s="39">
        <f t="shared" si="27"/>
        <v>0</v>
      </c>
      <c r="AK53" s="39">
        <f t="shared" si="28"/>
        <v>0</v>
      </c>
      <c r="AL53" s="43"/>
      <c r="AM53" s="39">
        <f t="shared" si="29"/>
        <v>0</v>
      </c>
      <c r="AN53" s="39">
        <f t="shared" si="30"/>
        <v>0</v>
      </c>
      <c r="AO53" s="39">
        <f t="shared" si="31"/>
        <v>0</v>
      </c>
      <c r="AP53" s="40">
        <f t="shared" si="32"/>
        <v>0</v>
      </c>
      <c r="AR53" s="39">
        <f t="shared" si="33"/>
        <v>0</v>
      </c>
      <c r="AS53" s="39">
        <f t="shared" si="34"/>
        <v>0</v>
      </c>
      <c r="AT53" s="39">
        <f t="shared" si="35"/>
        <v>0</v>
      </c>
      <c r="AU53" s="40">
        <f t="shared" si="36"/>
        <v>0</v>
      </c>
      <c r="AV53" s="40"/>
      <c r="AW53" s="52">
        <f t="shared" si="37"/>
        <v>0</v>
      </c>
      <c r="AY53" s="52">
        <f t="shared" si="38"/>
        <v>0</v>
      </c>
      <c r="AZ53" s="70"/>
    </row>
    <row r="54" spans="1:52">
      <c r="A54" s="44">
        <f t="shared" si="7"/>
        <v>38261</v>
      </c>
      <c r="B54" s="66">
        <f t="shared" si="39"/>
        <v>5000</v>
      </c>
      <c r="C54" s="67"/>
      <c r="D54" s="68">
        <f t="shared" si="8"/>
        <v>5000</v>
      </c>
      <c r="E54" s="35">
        <f t="shared" si="9"/>
        <v>0</v>
      </c>
      <c r="F54" s="35">
        <f t="shared" si="10"/>
        <v>0</v>
      </c>
      <c r="G54" s="55">
        <f t="shared" si="11"/>
        <v>5.67</v>
      </c>
      <c r="H54" s="69">
        <f t="shared" si="11"/>
        <v>5.67</v>
      </c>
      <c r="I54" s="72">
        <v>0</v>
      </c>
      <c r="J54" s="55">
        <f t="shared" si="4"/>
        <v>-0.06</v>
      </c>
      <c r="K54" s="69">
        <f t="shared" si="4"/>
        <v>-0.06</v>
      </c>
      <c r="L54" s="72">
        <v>0</v>
      </c>
      <c r="M54" s="55">
        <f t="shared" si="4"/>
        <v>1.2500000000000001E-2</v>
      </c>
      <c r="N54" s="69">
        <f t="shared" si="4"/>
        <v>0</v>
      </c>
      <c r="O54" s="72">
        <v>0</v>
      </c>
      <c r="P54" s="7"/>
      <c r="Q54" s="72">
        <f t="shared" si="40"/>
        <v>5.6224999999999996</v>
      </c>
      <c r="R54" s="72">
        <f t="shared" si="41"/>
        <v>5.61</v>
      </c>
      <c r="S54" s="72">
        <f t="shared" si="12"/>
        <v>0</v>
      </c>
      <c r="T54" s="7"/>
      <c r="U54" s="5">
        <f t="shared" si="13"/>
        <v>31</v>
      </c>
      <c r="V54" s="45">
        <f t="shared" si="14"/>
        <v>38261</v>
      </c>
      <c r="W54" s="5">
        <f t="shared" si="15"/>
        <v>1345</v>
      </c>
      <c r="X54" s="55">
        <f t="shared" si="16"/>
        <v>5.3904348595426005E-2</v>
      </c>
      <c r="Y54" s="47">
        <f t="shared" si="17"/>
        <v>0.82211909207426337</v>
      </c>
      <c r="Z54" s="5">
        <f t="shared" si="18"/>
        <v>0</v>
      </c>
      <c r="AA54" s="5">
        <f t="shared" si="19"/>
        <v>0</v>
      </c>
      <c r="AC54" s="39">
        <f t="shared" si="20"/>
        <v>0</v>
      </c>
      <c r="AD54" s="39">
        <f t="shared" si="21"/>
        <v>0</v>
      </c>
      <c r="AE54" s="39">
        <f t="shared" si="22"/>
        <v>0</v>
      </c>
      <c r="AF54" s="39">
        <f t="shared" si="23"/>
        <v>0</v>
      </c>
      <c r="AG54" s="39">
        <f t="shared" si="24"/>
        <v>0</v>
      </c>
      <c r="AH54" s="39">
        <f t="shared" si="25"/>
        <v>0</v>
      </c>
      <c r="AI54" s="39">
        <f t="shared" si="26"/>
        <v>0</v>
      </c>
      <c r="AJ54" s="39">
        <f t="shared" si="27"/>
        <v>0</v>
      </c>
      <c r="AK54" s="39">
        <f t="shared" si="28"/>
        <v>0</v>
      </c>
      <c r="AL54" s="43"/>
      <c r="AM54" s="39">
        <f t="shared" si="29"/>
        <v>0</v>
      </c>
      <c r="AN54" s="39">
        <f t="shared" si="30"/>
        <v>0</v>
      </c>
      <c r="AO54" s="39">
        <f t="shared" si="31"/>
        <v>0</v>
      </c>
      <c r="AP54" s="40">
        <f t="shared" si="32"/>
        <v>0</v>
      </c>
      <c r="AR54" s="39">
        <f t="shared" si="33"/>
        <v>0</v>
      </c>
      <c r="AS54" s="39">
        <f t="shared" si="34"/>
        <v>0</v>
      </c>
      <c r="AT54" s="39">
        <f t="shared" si="35"/>
        <v>0</v>
      </c>
      <c r="AU54" s="40">
        <f t="shared" si="36"/>
        <v>0</v>
      </c>
      <c r="AV54" s="40"/>
      <c r="AW54" s="52">
        <f t="shared" si="37"/>
        <v>0</v>
      </c>
      <c r="AY54" s="52">
        <f t="shared" si="38"/>
        <v>0</v>
      </c>
      <c r="AZ54" s="70"/>
    </row>
    <row r="55" spans="1:52">
      <c r="A55" s="44">
        <f t="shared" si="7"/>
        <v>38292</v>
      </c>
      <c r="B55" s="66">
        <f t="shared" si="39"/>
        <v>5000</v>
      </c>
      <c r="C55" s="67"/>
      <c r="D55" s="68">
        <f t="shared" si="8"/>
        <v>5000</v>
      </c>
      <c r="E55" s="35">
        <f t="shared" si="9"/>
        <v>0</v>
      </c>
      <c r="F55" s="35">
        <f t="shared" si="10"/>
        <v>0</v>
      </c>
      <c r="G55" s="55">
        <f t="shared" si="11"/>
        <v>5.67</v>
      </c>
      <c r="H55" s="69">
        <f t="shared" si="11"/>
        <v>5.67</v>
      </c>
      <c r="I55" s="72">
        <v>0</v>
      </c>
      <c r="J55" s="55">
        <f t="shared" si="4"/>
        <v>-0.06</v>
      </c>
      <c r="K55" s="69">
        <f t="shared" si="4"/>
        <v>-0.06</v>
      </c>
      <c r="L55" s="72">
        <v>0</v>
      </c>
      <c r="M55" s="55">
        <f t="shared" si="4"/>
        <v>1.2500000000000001E-2</v>
      </c>
      <c r="N55" s="69">
        <f t="shared" si="4"/>
        <v>0</v>
      </c>
      <c r="O55" s="72">
        <v>0</v>
      </c>
      <c r="P55" s="7"/>
      <c r="Q55" s="72">
        <f t="shared" si="40"/>
        <v>5.6224999999999996</v>
      </c>
      <c r="R55" s="72">
        <f t="shared" si="41"/>
        <v>5.61</v>
      </c>
      <c r="S55" s="72">
        <f t="shared" si="12"/>
        <v>0</v>
      </c>
      <c r="T55" s="7"/>
      <c r="U55" s="5">
        <f t="shared" si="13"/>
        <v>30</v>
      </c>
      <c r="V55" s="45">
        <f t="shared" si="14"/>
        <v>38292</v>
      </c>
      <c r="W55" s="5">
        <f t="shared" si="15"/>
        <v>1376</v>
      </c>
      <c r="X55" s="55">
        <f t="shared" si="16"/>
        <v>5.3904348595426005E-2</v>
      </c>
      <c r="Y55" s="47">
        <f t="shared" si="17"/>
        <v>0.81841602004602565</v>
      </c>
      <c r="Z55" s="5">
        <f t="shared" si="18"/>
        <v>0</v>
      </c>
      <c r="AA55" s="5">
        <f t="shared" si="19"/>
        <v>0</v>
      </c>
      <c r="AC55" s="39">
        <f t="shared" si="20"/>
        <v>0</v>
      </c>
      <c r="AD55" s="39">
        <f t="shared" si="21"/>
        <v>0</v>
      </c>
      <c r="AE55" s="39">
        <f t="shared" si="22"/>
        <v>0</v>
      </c>
      <c r="AF55" s="39">
        <f t="shared" si="23"/>
        <v>0</v>
      </c>
      <c r="AG55" s="39">
        <f t="shared" si="24"/>
        <v>0</v>
      </c>
      <c r="AH55" s="39">
        <f t="shared" si="25"/>
        <v>0</v>
      </c>
      <c r="AI55" s="39">
        <f t="shared" si="26"/>
        <v>0</v>
      </c>
      <c r="AJ55" s="39">
        <f t="shared" si="27"/>
        <v>0</v>
      </c>
      <c r="AK55" s="39">
        <f t="shared" si="28"/>
        <v>0</v>
      </c>
      <c r="AL55" s="43"/>
      <c r="AM55" s="39">
        <f t="shared" si="29"/>
        <v>0</v>
      </c>
      <c r="AN55" s="39">
        <f t="shared" si="30"/>
        <v>0</v>
      </c>
      <c r="AO55" s="39">
        <f t="shared" si="31"/>
        <v>0</v>
      </c>
      <c r="AP55" s="40">
        <f t="shared" si="32"/>
        <v>0</v>
      </c>
      <c r="AR55" s="39">
        <f t="shared" si="33"/>
        <v>0</v>
      </c>
      <c r="AS55" s="39">
        <f t="shared" si="34"/>
        <v>0</v>
      </c>
      <c r="AT55" s="39">
        <f t="shared" si="35"/>
        <v>0</v>
      </c>
      <c r="AU55" s="40">
        <f t="shared" si="36"/>
        <v>0</v>
      </c>
      <c r="AV55" s="40"/>
      <c r="AW55" s="52">
        <f t="shared" si="37"/>
        <v>0</v>
      </c>
      <c r="AY55" s="52">
        <f t="shared" si="38"/>
        <v>0</v>
      </c>
      <c r="AZ55" s="70"/>
    </row>
    <row r="56" spans="1:52">
      <c r="A56" s="44">
        <f t="shared" si="7"/>
        <v>38322</v>
      </c>
      <c r="B56" s="66">
        <f t="shared" si="39"/>
        <v>5000</v>
      </c>
      <c r="C56" s="67"/>
      <c r="D56" s="68">
        <f t="shared" si="8"/>
        <v>5000</v>
      </c>
      <c r="E56" s="35">
        <f t="shared" si="9"/>
        <v>0</v>
      </c>
      <c r="F56" s="35">
        <f t="shared" si="10"/>
        <v>0</v>
      </c>
      <c r="G56" s="55">
        <f t="shared" si="11"/>
        <v>5.67</v>
      </c>
      <c r="H56" s="69">
        <f t="shared" si="11"/>
        <v>5.67</v>
      </c>
      <c r="I56" s="72">
        <v>0</v>
      </c>
      <c r="J56" s="55">
        <f t="shared" si="4"/>
        <v>-0.06</v>
      </c>
      <c r="K56" s="69">
        <f t="shared" si="4"/>
        <v>-0.06</v>
      </c>
      <c r="L56" s="72">
        <v>0</v>
      </c>
      <c r="M56" s="55">
        <f t="shared" si="4"/>
        <v>1.2500000000000001E-2</v>
      </c>
      <c r="N56" s="69">
        <f t="shared" si="4"/>
        <v>0</v>
      </c>
      <c r="O56" s="72">
        <v>0</v>
      </c>
      <c r="P56" s="7"/>
      <c r="Q56" s="72">
        <f t="shared" si="40"/>
        <v>5.6224999999999996</v>
      </c>
      <c r="R56" s="72">
        <f t="shared" si="41"/>
        <v>5.61</v>
      </c>
      <c r="S56" s="72">
        <f t="shared" si="12"/>
        <v>0</v>
      </c>
      <c r="T56" s="7"/>
      <c r="U56" s="5">
        <f t="shared" si="13"/>
        <v>31</v>
      </c>
      <c r="V56" s="45">
        <f t="shared" si="14"/>
        <v>38322</v>
      </c>
      <c r="W56" s="5">
        <f t="shared" si="15"/>
        <v>1406</v>
      </c>
      <c r="X56" s="55">
        <f t="shared" si="16"/>
        <v>5.3904348595426005E-2</v>
      </c>
      <c r="Y56" s="47">
        <f t="shared" si="17"/>
        <v>0.81484828406967824</v>
      </c>
      <c r="Z56" s="5">
        <f t="shared" si="18"/>
        <v>0</v>
      </c>
      <c r="AA56" s="5">
        <f t="shared" si="19"/>
        <v>0</v>
      </c>
      <c r="AC56" s="39">
        <f t="shared" si="20"/>
        <v>0</v>
      </c>
      <c r="AD56" s="39">
        <f t="shared" si="21"/>
        <v>0</v>
      </c>
      <c r="AE56" s="39">
        <f t="shared" si="22"/>
        <v>0</v>
      </c>
      <c r="AF56" s="39">
        <f t="shared" si="23"/>
        <v>0</v>
      </c>
      <c r="AG56" s="39">
        <f t="shared" si="24"/>
        <v>0</v>
      </c>
      <c r="AH56" s="39">
        <f t="shared" si="25"/>
        <v>0</v>
      </c>
      <c r="AI56" s="39">
        <f t="shared" si="26"/>
        <v>0</v>
      </c>
      <c r="AJ56" s="39">
        <f t="shared" si="27"/>
        <v>0</v>
      </c>
      <c r="AK56" s="39">
        <f t="shared" si="28"/>
        <v>0</v>
      </c>
      <c r="AL56" s="43"/>
      <c r="AM56" s="39">
        <f t="shared" si="29"/>
        <v>0</v>
      </c>
      <c r="AN56" s="39">
        <f t="shared" si="30"/>
        <v>0</v>
      </c>
      <c r="AO56" s="39">
        <f t="shared" si="31"/>
        <v>0</v>
      </c>
      <c r="AP56" s="40">
        <f t="shared" si="32"/>
        <v>0</v>
      </c>
      <c r="AR56" s="39">
        <f t="shared" si="33"/>
        <v>0</v>
      </c>
      <c r="AS56" s="39">
        <f t="shared" si="34"/>
        <v>0</v>
      </c>
      <c r="AT56" s="39">
        <f t="shared" si="35"/>
        <v>0</v>
      </c>
      <c r="AU56" s="40">
        <f t="shared" si="36"/>
        <v>0</v>
      </c>
      <c r="AV56" s="40"/>
      <c r="AW56" s="52">
        <f t="shared" si="37"/>
        <v>0</v>
      </c>
      <c r="AY56" s="52">
        <f t="shared" si="38"/>
        <v>0</v>
      </c>
      <c r="AZ56" s="70"/>
    </row>
    <row r="57" spans="1:52">
      <c r="A57" s="44">
        <f t="shared" si="7"/>
        <v>38353</v>
      </c>
      <c r="B57" s="66">
        <f t="shared" si="39"/>
        <v>5000</v>
      </c>
      <c r="C57" s="67"/>
      <c r="D57" s="68">
        <f t="shared" si="8"/>
        <v>5000</v>
      </c>
      <c r="E57" s="35">
        <f t="shared" si="9"/>
        <v>0</v>
      </c>
      <c r="F57" s="35">
        <f t="shared" si="10"/>
        <v>0</v>
      </c>
      <c r="G57" s="55">
        <f t="shared" si="11"/>
        <v>5.67</v>
      </c>
      <c r="H57" s="69">
        <f t="shared" si="11"/>
        <v>5.67</v>
      </c>
      <c r="I57" s="72">
        <v>0</v>
      </c>
      <c r="J57" s="55">
        <f t="shared" si="4"/>
        <v>-0.06</v>
      </c>
      <c r="K57" s="69">
        <f t="shared" si="4"/>
        <v>-0.06</v>
      </c>
      <c r="L57" s="72">
        <v>0</v>
      </c>
      <c r="M57" s="55">
        <f t="shared" si="4"/>
        <v>1.2500000000000001E-2</v>
      </c>
      <c r="N57" s="69">
        <f t="shared" si="4"/>
        <v>0</v>
      </c>
      <c r="O57" s="72">
        <v>0</v>
      </c>
      <c r="P57" s="7"/>
      <c r="Q57" s="72">
        <f t="shared" si="40"/>
        <v>5.6224999999999996</v>
      </c>
      <c r="R57" s="72">
        <f t="shared" si="41"/>
        <v>5.61</v>
      </c>
      <c r="S57" s="72">
        <f t="shared" si="12"/>
        <v>0</v>
      </c>
      <c r="T57" s="7"/>
      <c r="U57" s="5">
        <f t="shared" si="13"/>
        <v>31</v>
      </c>
      <c r="V57" s="45">
        <f t="shared" si="14"/>
        <v>38353</v>
      </c>
      <c r="W57" s="5">
        <f t="shared" si="15"/>
        <v>1437</v>
      </c>
      <c r="X57" s="55">
        <f t="shared" si="16"/>
        <v>5.3904348595426005E-2</v>
      </c>
      <c r="Y57" s="47">
        <f t="shared" si="17"/>
        <v>0.81117796195079539</v>
      </c>
      <c r="Z57" s="5">
        <f t="shared" si="18"/>
        <v>0</v>
      </c>
      <c r="AA57" s="5">
        <f t="shared" si="19"/>
        <v>0</v>
      </c>
      <c r="AC57" s="39">
        <f t="shared" si="20"/>
        <v>0</v>
      </c>
      <c r="AD57" s="39">
        <f t="shared" si="21"/>
        <v>0</v>
      </c>
      <c r="AE57" s="39">
        <f t="shared" si="22"/>
        <v>0</v>
      </c>
      <c r="AF57" s="39">
        <f t="shared" si="23"/>
        <v>0</v>
      </c>
      <c r="AG57" s="39">
        <f t="shared" si="24"/>
        <v>0</v>
      </c>
      <c r="AH57" s="39">
        <f t="shared" si="25"/>
        <v>0</v>
      </c>
      <c r="AI57" s="39">
        <f t="shared" si="26"/>
        <v>0</v>
      </c>
      <c r="AJ57" s="39">
        <f t="shared" si="27"/>
        <v>0</v>
      </c>
      <c r="AK57" s="39">
        <f t="shared" si="28"/>
        <v>0</v>
      </c>
      <c r="AL57" s="43"/>
      <c r="AM57" s="39">
        <f t="shared" si="29"/>
        <v>0</v>
      </c>
      <c r="AN57" s="39">
        <f t="shared" si="30"/>
        <v>0</v>
      </c>
      <c r="AO57" s="39">
        <f t="shared" si="31"/>
        <v>0</v>
      </c>
      <c r="AP57" s="40">
        <f t="shared" si="32"/>
        <v>0</v>
      </c>
      <c r="AR57" s="39">
        <f t="shared" si="33"/>
        <v>0</v>
      </c>
      <c r="AS57" s="39">
        <f t="shared" si="34"/>
        <v>0</v>
      </c>
      <c r="AT57" s="39">
        <f t="shared" si="35"/>
        <v>0</v>
      </c>
      <c r="AU57" s="40">
        <f t="shared" si="36"/>
        <v>0</v>
      </c>
      <c r="AV57" s="40"/>
      <c r="AW57" s="52">
        <f t="shared" si="37"/>
        <v>0</v>
      </c>
      <c r="AY57" s="52">
        <f t="shared" si="38"/>
        <v>0</v>
      </c>
      <c r="AZ57" s="70"/>
    </row>
    <row r="58" spans="1:52">
      <c r="A58" s="44">
        <f t="shared" si="7"/>
        <v>38384</v>
      </c>
      <c r="B58" s="66">
        <f t="shared" si="39"/>
        <v>5000</v>
      </c>
      <c r="C58" s="67"/>
      <c r="D58" s="68">
        <f t="shared" si="8"/>
        <v>5000</v>
      </c>
      <c r="E58" s="35">
        <f t="shared" si="9"/>
        <v>0</v>
      </c>
      <c r="F58" s="35">
        <f t="shared" si="10"/>
        <v>0</v>
      </c>
      <c r="G58" s="55">
        <f t="shared" si="11"/>
        <v>5.67</v>
      </c>
      <c r="H58" s="69">
        <f t="shared" si="11"/>
        <v>5.67</v>
      </c>
      <c r="I58" s="72">
        <v>0</v>
      </c>
      <c r="J58" s="55">
        <f t="shared" si="4"/>
        <v>-0.06</v>
      </c>
      <c r="K58" s="69">
        <f t="shared" si="4"/>
        <v>-0.06</v>
      </c>
      <c r="L58" s="72">
        <v>0</v>
      </c>
      <c r="M58" s="55">
        <f t="shared" si="4"/>
        <v>1.2500000000000001E-2</v>
      </c>
      <c r="N58" s="69">
        <f t="shared" si="4"/>
        <v>0</v>
      </c>
      <c r="O58" s="72">
        <v>0</v>
      </c>
      <c r="P58" s="7"/>
      <c r="Q58" s="72">
        <f t="shared" si="40"/>
        <v>5.6224999999999996</v>
      </c>
      <c r="R58" s="72">
        <f t="shared" si="41"/>
        <v>5.61</v>
      </c>
      <c r="S58" s="72">
        <f t="shared" si="12"/>
        <v>0</v>
      </c>
      <c r="T58" s="7"/>
      <c r="U58" s="5">
        <f t="shared" si="13"/>
        <v>28</v>
      </c>
      <c r="V58" s="45">
        <f t="shared" si="14"/>
        <v>38384</v>
      </c>
      <c r="W58" s="5">
        <f t="shared" si="15"/>
        <v>1468</v>
      </c>
      <c r="X58" s="55">
        <f t="shared" si="16"/>
        <v>5.3904348595426005E-2</v>
      </c>
      <c r="Y58" s="47">
        <f t="shared" si="17"/>
        <v>0.80752417206830529</v>
      </c>
      <c r="Z58" s="5">
        <f t="shared" si="18"/>
        <v>0</v>
      </c>
      <c r="AA58" s="5">
        <f t="shared" si="19"/>
        <v>0</v>
      </c>
      <c r="AC58" s="39">
        <f t="shared" si="20"/>
        <v>0</v>
      </c>
      <c r="AD58" s="39">
        <f t="shared" si="21"/>
        <v>0</v>
      </c>
      <c r="AE58" s="39">
        <f t="shared" si="22"/>
        <v>0</v>
      </c>
      <c r="AF58" s="39">
        <f t="shared" si="23"/>
        <v>0</v>
      </c>
      <c r="AG58" s="39">
        <f t="shared" si="24"/>
        <v>0</v>
      </c>
      <c r="AH58" s="39">
        <f t="shared" si="25"/>
        <v>0</v>
      </c>
      <c r="AI58" s="39">
        <f t="shared" si="26"/>
        <v>0</v>
      </c>
      <c r="AJ58" s="39">
        <f t="shared" si="27"/>
        <v>0</v>
      </c>
      <c r="AK58" s="39">
        <f t="shared" si="28"/>
        <v>0</v>
      </c>
      <c r="AL58" s="43"/>
      <c r="AM58" s="39">
        <f t="shared" si="29"/>
        <v>0</v>
      </c>
      <c r="AN58" s="39">
        <f t="shared" si="30"/>
        <v>0</v>
      </c>
      <c r="AO58" s="39">
        <f t="shared" si="31"/>
        <v>0</v>
      </c>
      <c r="AP58" s="40">
        <f t="shared" si="32"/>
        <v>0</v>
      </c>
      <c r="AR58" s="39">
        <f t="shared" si="33"/>
        <v>0</v>
      </c>
      <c r="AS58" s="39">
        <f t="shared" si="34"/>
        <v>0</v>
      </c>
      <c r="AT58" s="39">
        <f t="shared" si="35"/>
        <v>0</v>
      </c>
      <c r="AU58" s="40">
        <f t="shared" si="36"/>
        <v>0</v>
      </c>
      <c r="AV58" s="40"/>
      <c r="AW58" s="52">
        <f t="shared" si="37"/>
        <v>0</v>
      </c>
      <c r="AY58" s="52">
        <f t="shared" si="38"/>
        <v>0</v>
      </c>
      <c r="AZ58" s="70"/>
    </row>
    <row r="59" spans="1:52">
      <c r="A59" s="44">
        <f t="shared" si="7"/>
        <v>38412</v>
      </c>
      <c r="B59" s="66">
        <f t="shared" si="39"/>
        <v>5000</v>
      </c>
      <c r="C59" s="67"/>
      <c r="D59" s="68">
        <f t="shared" si="8"/>
        <v>5000</v>
      </c>
      <c r="E59" s="35">
        <f t="shared" si="9"/>
        <v>0</v>
      </c>
      <c r="F59" s="35">
        <f t="shared" si="10"/>
        <v>0</v>
      </c>
      <c r="G59" s="55">
        <f t="shared" si="11"/>
        <v>5.67</v>
      </c>
      <c r="H59" s="69">
        <f t="shared" si="11"/>
        <v>5.67</v>
      </c>
      <c r="I59" s="72">
        <v>0</v>
      </c>
      <c r="J59" s="55">
        <f t="shared" si="4"/>
        <v>-0.06</v>
      </c>
      <c r="K59" s="69">
        <f t="shared" si="4"/>
        <v>-0.06</v>
      </c>
      <c r="L59" s="72">
        <v>0</v>
      </c>
      <c r="M59" s="55">
        <f t="shared" si="4"/>
        <v>1.2500000000000001E-2</v>
      </c>
      <c r="N59" s="69">
        <f t="shared" si="4"/>
        <v>0</v>
      </c>
      <c r="O59" s="72">
        <v>0</v>
      </c>
      <c r="P59" s="7"/>
      <c r="Q59" s="72">
        <f t="shared" si="40"/>
        <v>5.6224999999999996</v>
      </c>
      <c r="R59" s="72">
        <f t="shared" si="41"/>
        <v>5.61</v>
      </c>
      <c r="S59" s="72">
        <f t="shared" si="12"/>
        <v>0</v>
      </c>
      <c r="T59" s="7"/>
      <c r="U59" s="5">
        <f t="shared" si="13"/>
        <v>31</v>
      </c>
      <c r="V59" s="45">
        <f t="shared" si="14"/>
        <v>38412</v>
      </c>
      <c r="W59" s="5">
        <f t="shared" si="15"/>
        <v>1496</v>
      </c>
      <c r="X59" s="55">
        <f t="shared" si="16"/>
        <v>5.3904348595426005E-2</v>
      </c>
      <c r="Y59" s="47">
        <f t="shared" si="17"/>
        <v>0.80423812261759808</v>
      </c>
      <c r="Z59" s="5">
        <f t="shared" si="18"/>
        <v>0</v>
      </c>
      <c r="AA59" s="5">
        <f t="shared" si="19"/>
        <v>0</v>
      </c>
      <c r="AC59" s="39">
        <f t="shared" si="20"/>
        <v>0</v>
      </c>
      <c r="AD59" s="39">
        <f t="shared" si="21"/>
        <v>0</v>
      </c>
      <c r="AE59" s="39">
        <f t="shared" si="22"/>
        <v>0</v>
      </c>
      <c r="AF59" s="39">
        <f t="shared" si="23"/>
        <v>0</v>
      </c>
      <c r="AG59" s="39">
        <f t="shared" si="24"/>
        <v>0</v>
      </c>
      <c r="AH59" s="39">
        <f t="shared" si="25"/>
        <v>0</v>
      </c>
      <c r="AI59" s="39">
        <f t="shared" si="26"/>
        <v>0</v>
      </c>
      <c r="AJ59" s="39">
        <f t="shared" si="27"/>
        <v>0</v>
      </c>
      <c r="AK59" s="39">
        <f t="shared" si="28"/>
        <v>0</v>
      </c>
      <c r="AL59" s="43"/>
      <c r="AM59" s="39">
        <f t="shared" si="29"/>
        <v>0</v>
      </c>
      <c r="AN59" s="39">
        <f t="shared" si="30"/>
        <v>0</v>
      </c>
      <c r="AO59" s="39">
        <f t="shared" si="31"/>
        <v>0</v>
      </c>
      <c r="AP59" s="40">
        <f t="shared" si="32"/>
        <v>0</v>
      </c>
      <c r="AR59" s="39">
        <f t="shared" si="33"/>
        <v>0</v>
      </c>
      <c r="AS59" s="39">
        <f t="shared" si="34"/>
        <v>0</v>
      </c>
      <c r="AT59" s="39">
        <f t="shared" si="35"/>
        <v>0</v>
      </c>
      <c r="AU59" s="40">
        <f t="shared" si="36"/>
        <v>0</v>
      </c>
      <c r="AV59" s="40"/>
      <c r="AW59" s="52">
        <f t="shared" si="37"/>
        <v>0</v>
      </c>
      <c r="AY59" s="52">
        <f t="shared" si="38"/>
        <v>0</v>
      </c>
      <c r="AZ59" s="70"/>
    </row>
    <row r="60" spans="1:52">
      <c r="A60" s="44">
        <f t="shared" si="7"/>
        <v>38443</v>
      </c>
      <c r="B60" s="66">
        <f t="shared" si="39"/>
        <v>5000</v>
      </c>
      <c r="C60" s="67"/>
      <c r="D60" s="68">
        <f t="shared" si="8"/>
        <v>5000</v>
      </c>
      <c r="E60" s="35">
        <f t="shared" si="9"/>
        <v>0</v>
      </c>
      <c r="F60" s="35">
        <f t="shared" si="10"/>
        <v>0</v>
      </c>
      <c r="G60" s="55">
        <f t="shared" si="11"/>
        <v>5.67</v>
      </c>
      <c r="H60" s="69">
        <f t="shared" si="11"/>
        <v>5.67</v>
      </c>
      <c r="I60" s="72">
        <v>0</v>
      </c>
      <c r="J60" s="55">
        <f t="shared" si="4"/>
        <v>-0.06</v>
      </c>
      <c r="K60" s="69">
        <f t="shared" si="4"/>
        <v>-0.06</v>
      </c>
      <c r="L60" s="72">
        <v>0</v>
      </c>
      <c r="M60" s="55">
        <f t="shared" si="4"/>
        <v>1.2500000000000001E-2</v>
      </c>
      <c r="N60" s="69">
        <f t="shared" si="4"/>
        <v>0</v>
      </c>
      <c r="O60" s="72">
        <v>0</v>
      </c>
      <c r="P60" s="7"/>
      <c r="Q60" s="72">
        <f t="shared" si="40"/>
        <v>5.6224999999999996</v>
      </c>
      <c r="R60" s="72">
        <f t="shared" si="41"/>
        <v>5.61</v>
      </c>
      <c r="S60" s="72">
        <f t="shared" si="12"/>
        <v>0</v>
      </c>
      <c r="T60" s="7"/>
      <c r="U60" s="5">
        <f t="shared" si="13"/>
        <v>30</v>
      </c>
      <c r="V60" s="45">
        <f t="shared" si="14"/>
        <v>38443</v>
      </c>
      <c r="W60" s="5">
        <f t="shared" si="15"/>
        <v>1527</v>
      </c>
      <c r="X60" s="55">
        <f t="shared" si="16"/>
        <v>5.3904348595426005E-2</v>
      </c>
      <c r="Y60" s="47">
        <f t="shared" si="17"/>
        <v>0.80061559186187314</v>
      </c>
      <c r="Z60" s="5">
        <f t="shared" si="18"/>
        <v>0</v>
      </c>
      <c r="AA60" s="5">
        <f t="shared" si="19"/>
        <v>0</v>
      </c>
      <c r="AC60" s="39">
        <f t="shared" si="20"/>
        <v>0</v>
      </c>
      <c r="AD60" s="39">
        <f t="shared" si="21"/>
        <v>0</v>
      </c>
      <c r="AE60" s="39">
        <f t="shared" si="22"/>
        <v>0</v>
      </c>
      <c r="AF60" s="39">
        <f t="shared" si="23"/>
        <v>0</v>
      </c>
      <c r="AG60" s="39">
        <f t="shared" si="24"/>
        <v>0</v>
      </c>
      <c r="AH60" s="39">
        <f t="shared" si="25"/>
        <v>0</v>
      </c>
      <c r="AI60" s="39">
        <f t="shared" si="26"/>
        <v>0</v>
      </c>
      <c r="AJ60" s="39">
        <f t="shared" si="27"/>
        <v>0</v>
      </c>
      <c r="AK60" s="39">
        <f t="shared" si="28"/>
        <v>0</v>
      </c>
      <c r="AL60" s="43"/>
      <c r="AM60" s="39">
        <f t="shared" si="29"/>
        <v>0</v>
      </c>
      <c r="AN60" s="39">
        <f t="shared" si="30"/>
        <v>0</v>
      </c>
      <c r="AO60" s="39">
        <f t="shared" si="31"/>
        <v>0</v>
      </c>
      <c r="AP60" s="40">
        <f t="shared" si="32"/>
        <v>0</v>
      </c>
      <c r="AR60" s="39">
        <f t="shared" si="33"/>
        <v>0</v>
      </c>
      <c r="AS60" s="39">
        <f t="shared" si="34"/>
        <v>0</v>
      </c>
      <c r="AT60" s="39">
        <f t="shared" si="35"/>
        <v>0</v>
      </c>
      <c r="AU60" s="40">
        <f t="shared" si="36"/>
        <v>0</v>
      </c>
      <c r="AV60" s="40"/>
      <c r="AW60" s="52">
        <f t="shared" si="37"/>
        <v>0</v>
      </c>
      <c r="AY60" s="52">
        <f t="shared" si="38"/>
        <v>0</v>
      </c>
      <c r="AZ60" s="70"/>
    </row>
    <row r="61" spans="1:52">
      <c r="A61" s="44">
        <f t="shared" si="7"/>
        <v>38473</v>
      </c>
      <c r="B61" s="66">
        <f t="shared" si="39"/>
        <v>5000</v>
      </c>
      <c r="C61" s="67"/>
      <c r="D61" s="68">
        <f t="shared" si="8"/>
        <v>5000</v>
      </c>
      <c r="E61" s="35">
        <f t="shared" si="9"/>
        <v>0</v>
      </c>
      <c r="F61" s="35">
        <f t="shared" si="10"/>
        <v>0</v>
      </c>
      <c r="G61" s="55">
        <f t="shared" si="11"/>
        <v>5.67</v>
      </c>
      <c r="H61" s="69">
        <f t="shared" si="11"/>
        <v>5.67</v>
      </c>
      <c r="I61" s="72">
        <v>0</v>
      </c>
      <c r="J61" s="55">
        <f t="shared" si="4"/>
        <v>-0.06</v>
      </c>
      <c r="K61" s="69">
        <f t="shared" si="4"/>
        <v>-0.06</v>
      </c>
      <c r="L61" s="72">
        <v>0</v>
      </c>
      <c r="M61" s="55">
        <f t="shared" si="4"/>
        <v>1.2500000000000001E-2</v>
      </c>
      <c r="N61" s="69">
        <f t="shared" si="4"/>
        <v>0</v>
      </c>
      <c r="O61" s="72">
        <v>0</v>
      </c>
      <c r="P61" s="7"/>
      <c r="Q61" s="72">
        <f t="shared" si="40"/>
        <v>5.6224999999999996</v>
      </c>
      <c r="R61" s="72">
        <f t="shared" si="41"/>
        <v>5.61</v>
      </c>
      <c r="S61" s="72">
        <f t="shared" si="12"/>
        <v>0</v>
      </c>
      <c r="T61" s="7"/>
      <c r="U61" s="5">
        <f t="shared" si="13"/>
        <v>31</v>
      </c>
      <c r="V61" s="45">
        <f t="shared" si="14"/>
        <v>38473</v>
      </c>
      <c r="W61" s="5">
        <f t="shared" si="15"/>
        <v>1557</v>
      </c>
      <c r="X61" s="55">
        <f t="shared" si="16"/>
        <v>5.3904348595426005E-2</v>
      </c>
      <c r="Y61" s="47">
        <f t="shared" si="17"/>
        <v>0.79712545361879517</v>
      </c>
      <c r="Z61" s="5">
        <f t="shared" si="18"/>
        <v>0</v>
      </c>
      <c r="AA61" s="5">
        <f t="shared" si="19"/>
        <v>0</v>
      </c>
      <c r="AC61" s="39">
        <f t="shared" si="20"/>
        <v>0</v>
      </c>
      <c r="AD61" s="39">
        <f t="shared" si="21"/>
        <v>0</v>
      </c>
      <c r="AE61" s="39">
        <f t="shared" si="22"/>
        <v>0</v>
      </c>
      <c r="AF61" s="39">
        <f t="shared" si="23"/>
        <v>0</v>
      </c>
      <c r="AG61" s="39">
        <f t="shared" si="24"/>
        <v>0</v>
      </c>
      <c r="AH61" s="39">
        <f t="shared" si="25"/>
        <v>0</v>
      </c>
      <c r="AI61" s="39">
        <f t="shared" si="26"/>
        <v>0</v>
      </c>
      <c r="AJ61" s="39">
        <f t="shared" si="27"/>
        <v>0</v>
      </c>
      <c r="AK61" s="39">
        <f t="shared" si="28"/>
        <v>0</v>
      </c>
      <c r="AL61" s="43"/>
      <c r="AM61" s="39">
        <f t="shared" si="29"/>
        <v>0</v>
      </c>
      <c r="AN61" s="39">
        <f t="shared" si="30"/>
        <v>0</v>
      </c>
      <c r="AO61" s="39">
        <f t="shared" si="31"/>
        <v>0</v>
      </c>
      <c r="AP61" s="40">
        <f t="shared" si="32"/>
        <v>0</v>
      </c>
      <c r="AR61" s="39">
        <f t="shared" si="33"/>
        <v>0</v>
      </c>
      <c r="AS61" s="39">
        <f t="shared" si="34"/>
        <v>0</v>
      </c>
      <c r="AT61" s="39">
        <f t="shared" si="35"/>
        <v>0</v>
      </c>
      <c r="AU61" s="40">
        <f t="shared" si="36"/>
        <v>0</v>
      </c>
      <c r="AV61" s="40"/>
      <c r="AW61" s="52">
        <f t="shared" si="37"/>
        <v>0</v>
      </c>
      <c r="AY61" s="52">
        <f t="shared" si="38"/>
        <v>0</v>
      </c>
      <c r="AZ61" s="70"/>
    </row>
    <row r="62" spans="1:52">
      <c r="A62" s="44">
        <f t="shared" si="7"/>
        <v>38504</v>
      </c>
      <c r="B62" s="66">
        <f t="shared" si="39"/>
        <v>5000</v>
      </c>
      <c r="C62" s="67"/>
      <c r="D62" s="68">
        <f t="shared" si="8"/>
        <v>5000</v>
      </c>
      <c r="E62" s="35">
        <f t="shared" si="9"/>
        <v>0</v>
      </c>
      <c r="F62" s="35">
        <f t="shared" si="10"/>
        <v>0</v>
      </c>
      <c r="G62" s="55">
        <f t="shared" si="11"/>
        <v>5.67</v>
      </c>
      <c r="H62" s="69">
        <f t="shared" si="11"/>
        <v>5.67</v>
      </c>
      <c r="I62" s="72">
        <v>0</v>
      </c>
      <c r="J62" s="55">
        <f t="shared" si="4"/>
        <v>-0.06</v>
      </c>
      <c r="K62" s="69">
        <f t="shared" si="4"/>
        <v>-0.06</v>
      </c>
      <c r="L62" s="72">
        <v>0</v>
      </c>
      <c r="M62" s="55">
        <f t="shared" si="4"/>
        <v>1.2500000000000001E-2</v>
      </c>
      <c r="N62" s="69">
        <f t="shared" si="4"/>
        <v>0</v>
      </c>
      <c r="O62" s="72">
        <v>0</v>
      </c>
      <c r="P62" s="7"/>
      <c r="Q62" s="72">
        <f t="shared" si="40"/>
        <v>5.6224999999999996</v>
      </c>
      <c r="R62" s="72">
        <f t="shared" si="41"/>
        <v>5.61</v>
      </c>
      <c r="S62" s="72">
        <f t="shared" si="12"/>
        <v>0</v>
      </c>
      <c r="T62" s="7"/>
      <c r="U62" s="5">
        <f t="shared" si="13"/>
        <v>30</v>
      </c>
      <c r="V62" s="45">
        <f t="shared" si="14"/>
        <v>38504</v>
      </c>
      <c r="W62" s="5">
        <f t="shared" si="15"/>
        <v>1588</v>
      </c>
      <c r="X62" s="55">
        <f t="shared" si="16"/>
        <v>5.3904348595426005E-2</v>
      </c>
      <c r="Y62" s="47">
        <f t="shared" si="17"/>
        <v>0.79353496046670879</v>
      </c>
      <c r="Z62" s="5">
        <f t="shared" si="18"/>
        <v>0</v>
      </c>
      <c r="AA62" s="5">
        <f t="shared" si="19"/>
        <v>0</v>
      </c>
      <c r="AC62" s="39">
        <f t="shared" si="20"/>
        <v>0</v>
      </c>
      <c r="AD62" s="39">
        <f t="shared" si="21"/>
        <v>0</v>
      </c>
      <c r="AE62" s="39">
        <f t="shared" si="22"/>
        <v>0</v>
      </c>
      <c r="AF62" s="39">
        <f t="shared" si="23"/>
        <v>0</v>
      </c>
      <c r="AG62" s="39">
        <f t="shared" si="24"/>
        <v>0</v>
      </c>
      <c r="AH62" s="39">
        <f t="shared" si="25"/>
        <v>0</v>
      </c>
      <c r="AI62" s="39">
        <f t="shared" si="26"/>
        <v>0</v>
      </c>
      <c r="AJ62" s="39">
        <f t="shared" si="27"/>
        <v>0</v>
      </c>
      <c r="AK62" s="39">
        <f t="shared" si="28"/>
        <v>0</v>
      </c>
      <c r="AL62" s="43"/>
      <c r="AM62" s="39">
        <f t="shared" si="29"/>
        <v>0</v>
      </c>
      <c r="AN62" s="39">
        <f t="shared" si="30"/>
        <v>0</v>
      </c>
      <c r="AO62" s="39">
        <f t="shared" si="31"/>
        <v>0</v>
      </c>
      <c r="AP62" s="40">
        <f t="shared" si="32"/>
        <v>0</v>
      </c>
      <c r="AR62" s="39">
        <f t="shared" si="33"/>
        <v>0</v>
      </c>
      <c r="AS62" s="39">
        <f t="shared" si="34"/>
        <v>0</v>
      </c>
      <c r="AT62" s="39">
        <f t="shared" si="35"/>
        <v>0</v>
      </c>
      <c r="AU62" s="40">
        <f t="shared" si="36"/>
        <v>0</v>
      </c>
      <c r="AV62" s="40"/>
      <c r="AW62" s="52">
        <f t="shared" si="37"/>
        <v>0</v>
      </c>
      <c r="AY62" s="52">
        <f t="shared" si="38"/>
        <v>0</v>
      </c>
      <c r="AZ62" s="70"/>
    </row>
    <row r="63" spans="1:52">
      <c r="A63" s="44">
        <f t="shared" si="7"/>
        <v>38534</v>
      </c>
      <c r="B63" s="66">
        <f t="shared" si="39"/>
        <v>5000</v>
      </c>
      <c r="C63" s="67"/>
      <c r="D63" s="68">
        <f t="shared" si="8"/>
        <v>5000</v>
      </c>
      <c r="E63" s="35">
        <f t="shared" si="9"/>
        <v>0</v>
      </c>
      <c r="F63" s="35">
        <f t="shared" si="10"/>
        <v>0</v>
      </c>
      <c r="G63" s="55">
        <f t="shared" si="11"/>
        <v>5.67</v>
      </c>
      <c r="H63" s="69">
        <f t="shared" si="11"/>
        <v>5.67</v>
      </c>
      <c r="I63" s="72">
        <v>0</v>
      </c>
      <c r="J63" s="55">
        <f t="shared" si="4"/>
        <v>-0.06</v>
      </c>
      <c r="K63" s="69">
        <f t="shared" si="4"/>
        <v>-0.06</v>
      </c>
      <c r="L63" s="72">
        <v>0</v>
      </c>
      <c r="M63" s="55">
        <f t="shared" si="4"/>
        <v>1.2500000000000001E-2</v>
      </c>
      <c r="N63" s="69">
        <f t="shared" si="4"/>
        <v>0</v>
      </c>
      <c r="O63" s="72">
        <v>0</v>
      </c>
      <c r="P63" s="7"/>
      <c r="Q63" s="72">
        <f t="shared" si="40"/>
        <v>5.6224999999999996</v>
      </c>
      <c r="R63" s="72">
        <f t="shared" si="41"/>
        <v>5.61</v>
      </c>
      <c r="S63" s="72">
        <f t="shared" si="12"/>
        <v>0</v>
      </c>
      <c r="T63" s="7"/>
      <c r="U63" s="5">
        <f t="shared" si="13"/>
        <v>31</v>
      </c>
      <c r="V63" s="45">
        <f t="shared" si="14"/>
        <v>38534</v>
      </c>
      <c r="W63" s="5">
        <f t="shared" si="15"/>
        <v>1618</v>
      </c>
      <c r="X63" s="55">
        <f t="shared" si="16"/>
        <v>5.3904348595426005E-2</v>
      </c>
      <c r="Y63" s="47">
        <f t="shared" si="17"/>
        <v>0.79007568895002056</v>
      </c>
      <c r="Z63" s="5">
        <f t="shared" si="18"/>
        <v>0</v>
      </c>
      <c r="AA63" s="5">
        <f t="shared" si="19"/>
        <v>0</v>
      </c>
      <c r="AC63" s="39">
        <f t="shared" si="20"/>
        <v>0</v>
      </c>
      <c r="AD63" s="39">
        <f t="shared" si="21"/>
        <v>0</v>
      </c>
      <c r="AE63" s="39">
        <f t="shared" si="22"/>
        <v>0</v>
      </c>
      <c r="AF63" s="39">
        <f t="shared" si="23"/>
        <v>0</v>
      </c>
      <c r="AG63" s="39">
        <f t="shared" si="24"/>
        <v>0</v>
      </c>
      <c r="AH63" s="39">
        <f t="shared" si="25"/>
        <v>0</v>
      </c>
      <c r="AI63" s="39">
        <f t="shared" si="26"/>
        <v>0</v>
      </c>
      <c r="AJ63" s="39">
        <f t="shared" si="27"/>
        <v>0</v>
      </c>
      <c r="AK63" s="39">
        <f t="shared" si="28"/>
        <v>0</v>
      </c>
      <c r="AL63" s="43"/>
      <c r="AM63" s="39">
        <f t="shared" si="29"/>
        <v>0</v>
      </c>
      <c r="AN63" s="39">
        <f t="shared" si="30"/>
        <v>0</v>
      </c>
      <c r="AO63" s="39">
        <f t="shared" si="31"/>
        <v>0</v>
      </c>
      <c r="AP63" s="40">
        <f t="shared" si="32"/>
        <v>0</v>
      </c>
      <c r="AR63" s="39">
        <f t="shared" si="33"/>
        <v>0</v>
      </c>
      <c r="AS63" s="39">
        <f t="shared" si="34"/>
        <v>0</v>
      </c>
      <c r="AT63" s="39">
        <f t="shared" si="35"/>
        <v>0</v>
      </c>
      <c r="AU63" s="40">
        <f t="shared" si="36"/>
        <v>0</v>
      </c>
      <c r="AV63" s="40"/>
      <c r="AW63" s="52">
        <f t="shared" si="37"/>
        <v>0</v>
      </c>
      <c r="AY63" s="52">
        <f t="shared" si="38"/>
        <v>0</v>
      </c>
      <c r="AZ63" s="70"/>
    </row>
    <row r="64" spans="1:52">
      <c r="A64" s="44">
        <f t="shared" si="7"/>
        <v>38565</v>
      </c>
      <c r="B64" s="66">
        <f t="shared" si="39"/>
        <v>5000</v>
      </c>
      <c r="C64" s="67"/>
      <c r="D64" s="68">
        <f t="shared" si="8"/>
        <v>5000</v>
      </c>
      <c r="E64" s="35">
        <f t="shared" si="9"/>
        <v>0</v>
      </c>
      <c r="F64" s="35">
        <f t="shared" si="10"/>
        <v>0</v>
      </c>
      <c r="G64" s="55">
        <f t="shared" si="11"/>
        <v>5.67</v>
      </c>
      <c r="H64" s="69">
        <f t="shared" si="11"/>
        <v>5.67</v>
      </c>
      <c r="I64" s="72">
        <v>0</v>
      </c>
      <c r="J64" s="55">
        <f t="shared" si="4"/>
        <v>-0.06</v>
      </c>
      <c r="K64" s="69">
        <f t="shared" si="4"/>
        <v>-0.06</v>
      </c>
      <c r="L64" s="72">
        <v>0</v>
      </c>
      <c r="M64" s="55">
        <f t="shared" si="4"/>
        <v>1.2500000000000001E-2</v>
      </c>
      <c r="N64" s="69">
        <f t="shared" si="4"/>
        <v>0</v>
      </c>
      <c r="O64" s="72">
        <v>0</v>
      </c>
      <c r="P64" s="7"/>
      <c r="Q64" s="72">
        <f t="shared" si="40"/>
        <v>5.6224999999999996</v>
      </c>
      <c r="R64" s="72">
        <f t="shared" si="41"/>
        <v>5.61</v>
      </c>
      <c r="S64" s="72">
        <f t="shared" si="12"/>
        <v>0</v>
      </c>
      <c r="T64" s="7"/>
      <c r="U64" s="5">
        <f t="shared" si="13"/>
        <v>31</v>
      </c>
      <c r="V64" s="45">
        <f t="shared" si="14"/>
        <v>38565</v>
      </c>
      <c r="W64" s="5">
        <f t="shared" si="15"/>
        <v>1649</v>
      </c>
      <c r="X64" s="55">
        <f t="shared" si="16"/>
        <v>5.3904348595426005E-2</v>
      </c>
      <c r="Y64" s="47">
        <f t="shared" si="17"/>
        <v>0.78651695006152245</v>
      </c>
      <c r="Z64" s="5">
        <f t="shared" si="18"/>
        <v>0</v>
      </c>
      <c r="AA64" s="5">
        <f t="shared" si="19"/>
        <v>0</v>
      </c>
      <c r="AC64" s="39">
        <f t="shared" si="20"/>
        <v>0</v>
      </c>
      <c r="AD64" s="39">
        <f t="shared" si="21"/>
        <v>0</v>
      </c>
      <c r="AE64" s="39">
        <f t="shared" si="22"/>
        <v>0</v>
      </c>
      <c r="AF64" s="39">
        <f t="shared" si="23"/>
        <v>0</v>
      </c>
      <c r="AG64" s="39">
        <f t="shared" si="24"/>
        <v>0</v>
      </c>
      <c r="AH64" s="39">
        <f t="shared" si="25"/>
        <v>0</v>
      </c>
      <c r="AI64" s="39">
        <f t="shared" si="26"/>
        <v>0</v>
      </c>
      <c r="AJ64" s="39">
        <f t="shared" si="27"/>
        <v>0</v>
      </c>
      <c r="AK64" s="39">
        <f t="shared" si="28"/>
        <v>0</v>
      </c>
      <c r="AL64" s="43"/>
      <c r="AM64" s="39">
        <f t="shared" si="29"/>
        <v>0</v>
      </c>
      <c r="AN64" s="39">
        <f t="shared" si="30"/>
        <v>0</v>
      </c>
      <c r="AO64" s="39">
        <f t="shared" si="31"/>
        <v>0</v>
      </c>
      <c r="AP64" s="40">
        <f t="shared" si="32"/>
        <v>0</v>
      </c>
      <c r="AR64" s="39">
        <f t="shared" si="33"/>
        <v>0</v>
      </c>
      <c r="AS64" s="39">
        <f t="shared" si="34"/>
        <v>0</v>
      </c>
      <c r="AT64" s="39">
        <f t="shared" si="35"/>
        <v>0</v>
      </c>
      <c r="AU64" s="40">
        <f t="shared" si="36"/>
        <v>0</v>
      </c>
      <c r="AV64" s="40"/>
      <c r="AW64" s="52">
        <f t="shared" si="37"/>
        <v>0</v>
      </c>
      <c r="AY64" s="52">
        <f t="shared" si="38"/>
        <v>0</v>
      </c>
      <c r="AZ64" s="70"/>
    </row>
    <row r="65" spans="1:52">
      <c r="A65" s="44">
        <f t="shared" si="7"/>
        <v>38596</v>
      </c>
      <c r="B65" s="66">
        <f t="shared" si="39"/>
        <v>5000</v>
      </c>
      <c r="C65" s="67"/>
      <c r="D65" s="68">
        <f t="shared" si="8"/>
        <v>5000</v>
      </c>
      <c r="E65" s="35">
        <f t="shared" si="9"/>
        <v>0</v>
      </c>
      <c r="F65" s="35">
        <f t="shared" si="10"/>
        <v>0</v>
      </c>
      <c r="G65" s="55">
        <f t="shared" si="11"/>
        <v>5.67</v>
      </c>
      <c r="H65" s="69">
        <f t="shared" si="11"/>
        <v>5.67</v>
      </c>
      <c r="I65" s="72">
        <v>0</v>
      </c>
      <c r="J65" s="55">
        <f t="shared" si="4"/>
        <v>-0.06</v>
      </c>
      <c r="K65" s="69">
        <f t="shared" si="4"/>
        <v>-0.06</v>
      </c>
      <c r="L65" s="72">
        <v>0</v>
      </c>
      <c r="M65" s="55">
        <f t="shared" si="4"/>
        <v>1.2500000000000001E-2</v>
      </c>
      <c r="N65" s="69">
        <f t="shared" si="4"/>
        <v>0</v>
      </c>
      <c r="O65" s="72">
        <v>0</v>
      </c>
      <c r="P65" s="7"/>
      <c r="Q65" s="72">
        <f t="shared" si="40"/>
        <v>5.6224999999999996</v>
      </c>
      <c r="R65" s="72">
        <f t="shared" si="41"/>
        <v>5.61</v>
      </c>
      <c r="S65" s="72">
        <f t="shared" si="12"/>
        <v>0</v>
      </c>
      <c r="T65" s="7"/>
      <c r="U65" s="5">
        <f t="shared" si="13"/>
        <v>30</v>
      </c>
      <c r="V65" s="45">
        <f t="shared" si="14"/>
        <v>38596</v>
      </c>
      <c r="W65" s="5">
        <f t="shared" si="15"/>
        <v>1680</v>
      </c>
      <c r="X65" s="55">
        <f t="shared" si="16"/>
        <v>5.3904348595426005E-2</v>
      </c>
      <c r="Y65" s="47">
        <f t="shared" si="17"/>
        <v>0.78297424080493627</v>
      </c>
      <c r="Z65" s="5">
        <f t="shared" si="18"/>
        <v>0</v>
      </c>
      <c r="AA65" s="5">
        <f t="shared" si="19"/>
        <v>0</v>
      </c>
      <c r="AC65" s="39">
        <f t="shared" si="20"/>
        <v>0</v>
      </c>
      <c r="AD65" s="39">
        <f t="shared" si="21"/>
        <v>0</v>
      </c>
      <c r="AE65" s="39">
        <f t="shared" si="22"/>
        <v>0</v>
      </c>
      <c r="AF65" s="39">
        <f t="shared" si="23"/>
        <v>0</v>
      </c>
      <c r="AG65" s="39">
        <f t="shared" si="24"/>
        <v>0</v>
      </c>
      <c r="AH65" s="39">
        <f t="shared" si="25"/>
        <v>0</v>
      </c>
      <c r="AI65" s="39">
        <f t="shared" si="26"/>
        <v>0</v>
      </c>
      <c r="AJ65" s="39">
        <f t="shared" si="27"/>
        <v>0</v>
      </c>
      <c r="AK65" s="39">
        <f t="shared" si="28"/>
        <v>0</v>
      </c>
      <c r="AL65" s="43"/>
      <c r="AM65" s="39">
        <f t="shared" si="29"/>
        <v>0</v>
      </c>
      <c r="AN65" s="39">
        <f t="shared" si="30"/>
        <v>0</v>
      </c>
      <c r="AO65" s="39">
        <f t="shared" si="31"/>
        <v>0</v>
      </c>
      <c r="AP65" s="40">
        <f t="shared" si="32"/>
        <v>0</v>
      </c>
      <c r="AR65" s="39">
        <f t="shared" si="33"/>
        <v>0</v>
      </c>
      <c r="AS65" s="39">
        <f t="shared" si="34"/>
        <v>0</v>
      </c>
      <c r="AT65" s="39">
        <f t="shared" si="35"/>
        <v>0</v>
      </c>
      <c r="AU65" s="40">
        <f t="shared" si="36"/>
        <v>0</v>
      </c>
      <c r="AV65" s="40"/>
      <c r="AW65" s="52">
        <f t="shared" si="37"/>
        <v>0</v>
      </c>
      <c r="AY65" s="52">
        <f t="shared" si="38"/>
        <v>0</v>
      </c>
      <c r="AZ65" s="70"/>
    </row>
    <row r="66" spans="1:52">
      <c r="A66" s="44">
        <f t="shared" si="7"/>
        <v>38626</v>
      </c>
      <c r="B66" s="66">
        <f t="shared" si="39"/>
        <v>5000</v>
      </c>
      <c r="C66" s="67"/>
      <c r="D66" s="68">
        <f t="shared" si="8"/>
        <v>5000</v>
      </c>
      <c r="E66" s="35">
        <f t="shared" si="9"/>
        <v>0</v>
      </c>
      <c r="F66" s="35">
        <f t="shared" si="10"/>
        <v>0</v>
      </c>
      <c r="G66" s="55">
        <f t="shared" si="11"/>
        <v>5.67</v>
      </c>
      <c r="H66" s="69">
        <f t="shared" si="11"/>
        <v>5.67</v>
      </c>
      <c r="I66" s="72">
        <v>0</v>
      </c>
      <c r="J66" s="55">
        <f t="shared" si="4"/>
        <v>-0.06</v>
      </c>
      <c r="K66" s="69">
        <f t="shared" si="4"/>
        <v>-0.06</v>
      </c>
      <c r="L66" s="72">
        <v>0</v>
      </c>
      <c r="M66" s="55">
        <f t="shared" si="4"/>
        <v>1.2500000000000001E-2</v>
      </c>
      <c r="N66" s="69">
        <f t="shared" si="4"/>
        <v>0</v>
      </c>
      <c r="O66" s="72">
        <v>0</v>
      </c>
      <c r="P66" s="7"/>
      <c r="Q66" s="72">
        <f t="shared" si="40"/>
        <v>5.6224999999999996</v>
      </c>
      <c r="R66" s="72">
        <f t="shared" si="41"/>
        <v>5.61</v>
      </c>
      <c r="S66" s="72">
        <f t="shared" si="12"/>
        <v>0</v>
      </c>
      <c r="T66" s="7"/>
      <c r="U66" s="5">
        <f t="shared" si="13"/>
        <v>31</v>
      </c>
      <c r="V66" s="45">
        <f t="shared" si="14"/>
        <v>38626</v>
      </c>
      <c r="W66" s="5">
        <f t="shared" si="15"/>
        <v>1710</v>
      </c>
      <c r="X66" s="55">
        <f t="shared" si="16"/>
        <v>5.3904348595426005E-2</v>
      </c>
      <c r="Y66" s="47">
        <f t="shared" si="17"/>
        <v>0.77956100682728757</v>
      </c>
      <c r="Z66" s="5">
        <f t="shared" si="18"/>
        <v>0</v>
      </c>
      <c r="AA66" s="5">
        <f t="shared" si="19"/>
        <v>0</v>
      </c>
      <c r="AC66" s="39">
        <f t="shared" si="20"/>
        <v>0</v>
      </c>
      <c r="AD66" s="39">
        <f t="shared" si="21"/>
        <v>0</v>
      </c>
      <c r="AE66" s="39">
        <f t="shared" si="22"/>
        <v>0</v>
      </c>
      <c r="AF66" s="39">
        <f t="shared" si="23"/>
        <v>0</v>
      </c>
      <c r="AG66" s="39">
        <f t="shared" si="24"/>
        <v>0</v>
      </c>
      <c r="AH66" s="39">
        <f t="shared" si="25"/>
        <v>0</v>
      </c>
      <c r="AI66" s="39">
        <f t="shared" si="26"/>
        <v>0</v>
      </c>
      <c r="AJ66" s="39">
        <f t="shared" si="27"/>
        <v>0</v>
      </c>
      <c r="AK66" s="39">
        <f t="shared" si="28"/>
        <v>0</v>
      </c>
      <c r="AL66" s="43"/>
      <c r="AM66" s="39">
        <f t="shared" si="29"/>
        <v>0</v>
      </c>
      <c r="AN66" s="39">
        <f t="shared" si="30"/>
        <v>0</v>
      </c>
      <c r="AO66" s="39">
        <f t="shared" si="31"/>
        <v>0</v>
      </c>
      <c r="AP66" s="40">
        <f t="shared" si="32"/>
        <v>0</v>
      </c>
      <c r="AR66" s="39">
        <f t="shared" si="33"/>
        <v>0</v>
      </c>
      <c r="AS66" s="39">
        <f t="shared" si="34"/>
        <v>0</v>
      </c>
      <c r="AT66" s="39">
        <f t="shared" si="35"/>
        <v>0</v>
      </c>
      <c r="AU66" s="40">
        <f t="shared" si="36"/>
        <v>0</v>
      </c>
      <c r="AV66" s="40"/>
      <c r="AW66" s="52">
        <f t="shared" si="37"/>
        <v>0</v>
      </c>
      <c r="AY66" s="52">
        <f t="shared" si="38"/>
        <v>0</v>
      </c>
      <c r="AZ66" s="70"/>
    </row>
    <row r="67" spans="1:52">
      <c r="A67" s="44">
        <f t="shared" si="7"/>
        <v>38657</v>
      </c>
      <c r="B67" s="66">
        <f t="shared" si="39"/>
        <v>5000</v>
      </c>
      <c r="C67" s="67"/>
      <c r="D67" s="68">
        <f t="shared" si="8"/>
        <v>5000</v>
      </c>
      <c r="E67" s="35">
        <f t="shared" si="9"/>
        <v>0</v>
      </c>
      <c r="F67" s="35">
        <f t="shared" si="10"/>
        <v>0</v>
      </c>
      <c r="G67" s="55">
        <f t="shared" si="11"/>
        <v>5.67</v>
      </c>
      <c r="H67" s="69">
        <f t="shared" si="11"/>
        <v>5.67</v>
      </c>
      <c r="I67" s="72">
        <v>0</v>
      </c>
      <c r="J67" s="55">
        <f t="shared" si="4"/>
        <v>-0.06</v>
      </c>
      <c r="K67" s="69">
        <f t="shared" si="4"/>
        <v>-0.06</v>
      </c>
      <c r="L67" s="72">
        <v>0</v>
      </c>
      <c r="M67" s="55">
        <f t="shared" si="4"/>
        <v>1.2500000000000001E-2</v>
      </c>
      <c r="N67" s="69">
        <f t="shared" si="4"/>
        <v>0</v>
      </c>
      <c r="O67" s="72">
        <v>0</v>
      </c>
      <c r="P67" s="7"/>
      <c r="Q67" s="72">
        <f t="shared" si="40"/>
        <v>5.6224999999999996</v>
      </c>
      <c r="R67" s="72">
        <f t="shared" si="41"/>
        <v>5.61</v>
      </c>
      <c r="S67" s="72">
        <f t="shared" si="12"/>
        <v>0</v>
      </c>
      <c r="T67" s="7"/>
      <c r="U67" s="5">
        <f t="shared" si="13"/>
        <v>30</v>
      </c>
      <c r="V67" s="45">
        <f t="shared" si="14"/>
        <v>38657</v>
      </c>
      <c r="W67" s="5">
        <f t="shared" si="15"/>
        <v>1741</v>
      </c>
      <c r="X67" s="55">
        <f t="shared" si="16"/>
        <v>5.3904348595426005E-2</v>
      </c>
      <c r="Y67" s="47">
        <f t="shared" si="17"/>
        <v>0.77604962923428755</v>
      </c>
      <c r="Z67" s="5">
        <f t="shared" si="18"/>
        <v>0</v>
      </c>
      <c r="AA67" s="5">
        <f t="shared" si="19"/>
        <v>0</v>
      </c>
      <c r="AC67" s="39">
        <f t="shared" si="20"/>
        <v>0</v>
      </c>
      <c r="AD67" s="39">
        <f t="shared" si="21"/>
        <v>0</v>
      </c>
      <c r="AE67" s="39">
        <f t="shared" si="22"/>
        <v>0</v>
      </c>
      <c r="AF67" s="39">
        <f t="shared" si="23"/>
        <v>0</v>
      </c>
      <c r="AG67" s="39">
        <f t="shared" si="24"/>
        <v>0</v>
      </c>
      <c r="AH67" s="39">
        <f t="shared" si="25"/>
        <v>0</v>
      </c>
      <c r="AI67" s="39">
        <f t="shared" si="26"/>
        <v>0</v>
      </c>
      <c r="AJ67" s="39">
        <f t="shared" si="27"/>
        <v>0</v>
      </c>
      <c r="AK67" s="39">
        <f t="shared" si="28"/>
        <v>0</v>
      </c>
      <c r="AL67" s="43"/>
      <c r="AM67" s="39">
        <f t="shared" si="29"/>
        <v>0</v>
      </c>
      <c r="AN67" s="39">
        <f t="shared" si="30"/>
        <v>0</v>
      </c>
      <c r="AO67" s="39">
        <f t="shared" si="31"/>
        <v>0</v>
      </c>
      <c r="AP67" s="40">
        <f t="shared" si="32"/>
        <v>0</v>
      </c>
      <c r="AR67" s="39">
        <f t="shared" si="33"/>
        <v>0</v>
      </c>
      <c r="AS67" s="39">
        <f t="shared" si="34"/>
        <v>0</v>
      </c>
      <c r="AT67" s="39">
        <f t="shared" si="35"/>
        <v>0</v>
      </c>
      <c r="AU67" s="40">
        <f t="shared" si="36"/>
        <v>0</v>
      </c>
      <c r="AV67" s="40"/>
      <c r="AW67" s="52">
        <f t="shared" si="37"/>
        <v>0</v>
      </c>
      <c r="AY67" s="52">
        <f t="shared" si="38"/>
        <v>0</v>
      </c>
      <c r="AZ67" s="70"/>
    </row>
    <row r="68" spans="1:52">
      <c r="A68" s="44">
        <f t="shared" si="7"/>
        <v>38687</v>
      </c>
      <c r="B68" s="66">
        <f t="shared" si="39"/>
        <v>5000</v>
      </c>
      <c r="C68" s="67"/>
      <c r="D68" s="68">
        <f t="shared" si="8"/>
        <v>5000</v>
      </c>
      <c r="E68" s="35">
        <f t="shared" si="9"/>
        <v>0</v>
      </c>
      <c r="F68" s="35">
        <f t="shared" si="10"/>
        <v>0</v>
      </c>
      <c r="G68" s="55">
        <f t="shared" si="11"/>
        <v>5.67</v>
      </c>
      <c r="H68" s="69">
        <f t="shared" si="11"/>
        <v>5.67</v>
      </c>
      <c r="I68" s="72">
        <v>0</v>
      </c>
      <c r="J68" s="55">
        <f t="shared" si="4"/>
        <v>-0.06</v>
      </c>
      <c r="K68" s="69">
        <f t="shared" si="4"/>
        <v>-0.06</v>
      </c>
      <c r="L68" s="72">
        <v>0</v>
      </c>
      <c r="M68" s="55">
        <f t="shared" si="4"/>
        <v>1.2500000000000001E-2</v>
      </c>
      <c r="N68" s="69">
        <f t="shared" si="4"/>
        <v>0</v>
      </c>
      <c r="O68" s="72">
        <v>0</v>
      </c>
      <c r="P68" s="7"/>
      <c r="Q68" s="72">
        <f t="shared" si="40"/>
        <v>5.6224999999999996</v>
      </c>
      <c r="R68" s="72">
        <f t="shared" si="41"/>
        <v>5.61</v>
      </c>
      <c r="S68" s="72">
        <f t="shared" si="12"/>
        <v>0</v>
      </c>
      <c r="T68" s="7"/>
      <c r="U68" s="5">
        <f t="shared" si="13"/>
        <v>31</v>
      </c>
      <c r="V68" s="45">
        <f t="shared" si="14"/>
        <v>38687</v>
      </c>
      <c r="W68" s="5">
        <f t="shared" si="15"/>
        <v>1771</v>
      </c>
      <c r="X68" s="55">
        <f t="shared" si="16"/>
        <v>5.3904348595426005E-2</v>
      </c>
      <c r="Y68" s="47">
        <f t="shared" si="17"/>
        <v>0.77266658184294434</v>
      </c>
      <c r="Z68" s="5">
        <f t="shared" si="18"/>
        <v>0</v>
      </c>
      <c r="AA68" s="5">
        <f t="shared" si="19"/>
        <v>0</v>
      </c>
      <c r="AC68" s="39">
        <f t="shared" si="20"/>
        <v>0</v>
      </c>
      <c r="AD68" s="39">
        <f t="shared" si="21"/>
        <v>0</v>
      </c>
      <c r="AE68" s="39">
        <f t="shared" si="22"/>
        <v>0</v>
      </c>
      <c r="AF68" s="39">
        <f t="shared" si="23"/>
        <v>0</v>
      </c>
      <c r="AG68" s="39">
        <f t="shared" si="24"/>
        <v>0</v>
      </c>
      <c r="AH68" s="39">
        <f t="shared" si="25"/>
        <v>0</v>
      </c>
      <c r="AI68" s="39">
        <f t="shared" si="26"/>
        <v>0</v>
      </c>
      <c r="AJ68" s="39">
        <f t="shared" si="27"/>
        <v>0</v>
      </c>
      <c r="AK68" s="39">
        <f t="shared" si="28"/>
        <v>0</v>
      </c>
      <c r="AL68" s="43"/>
      <c r="AM68" s="39">
        <f t="shared" si="29"/>
        <v>0</v>
      </c>
      <c r="AN68" s="39">
        <f t="shared" si="30"/>
        <v>0</v>
      </c>
      <c r="AO68" s="39">
        <f t="shared" si="31"/>
        <v>0</v>
      </c>
      <c r="AP68" s="40">
        <f t="shared" si="32"/>
        <v>0</v>
      </c>
      <c r="AR68" s="39">
        <f t="shared" si="33"/>
        <v>0</v>
      </c>
      <c r="AS68" s="39">
        <f t="shared" si="34"/>
        <v>0</v>
      </c>
      <c r="AT68" s="39">
        <f t="shared" si="35"/>
        <v>0</v>
      </c>
      <c r="AU68" s="40">
        <f t="shared" si="36"/>
        <v>0</v>
      </c>
      <c r="AV68" s="40"/>
      <c r="AW68" s="52">
        <f t="shared" si="37"/>
        <v>0</v>
      </c>
      <c r="AY68" s="52">
        <f t="shared" si="38"/>
        <v>0</v>
      </c>
      <c r="AZ68" s="70"/>
    </row>
    <row r="69" spans="1:52">
      <c r="A69" s="44">
        <f t="shared" si="7"/>
        <v>38718</v>
      </c>
      <c r="B69" s="66">
        <f t="shared" si="39"/>
        <v>5000</v>
      </c>
      <c r="C69" s="67"/>
      <c r="D69" s="68">
        <f t="shared" si="8"/>
        <v>5000</v>
      </c>
      <c r="E69" s="35">
        <f t="shared" si="9"/>
        <v>0</v>
      </c>
      <c r="F69" s="35">
        <f t="shared" si="10"/>
        <v>0</v>
      </c>
      <c r="G69" s="55">
        <f t="shared" si="11"/>
        <v>5.67</v>
      </c>
      <c r="H69" s="69">
        <f t="shared" si="11"/>
        <v>5.67</v>
      </c>
      <c r="I69" s="72">
        <v>0</v>
      </c>
      <c r="J69" s="55">
        <f t="shared" si="4"/>
        <v>-0.06</v>
      </c>
      <c r="K69" s="69">
        <f t="shared" si="4"/>
        <v>-0.06</v>
      </c>
      <c r="L69" s="72">
        <v>0</v>
      </c>
      <c r="M69" s="55">
        <f t="shared" si="4"/>
        <v>1.2500000000000001E-2</v>
      </c>
      <c r="N69" s="69">
        <f t="shared" si="4"/>
        <v>0</v>
      </c>
      <c r="O69" s="72">
        <v>0</v>
      </c>
      <c r="P69" s="7"/>
      <c r="Q69" s="72">
        <f t="shared" si="40"/>
        <v>5.6224999999999996</v>
      </c>
      <c r="R69" s="72">
        <f t="shared" si="41"/>
        <v>5.61</v>
      </c>
      <c r="S69" s="72">
        <f t="shared" si="12"/>
        <v>0</v>
      </c>
      <c r="T69" s="7"/>
      <c r="U69" s="5">
        <f t="shared" si="13"/>
        <v>31</v>
      </c>
      <c r="V69" s="45">
        <f t="shared" si="14"/>
        <v>38718</v>
      </c>
      <c r="W69" s="5">
        <f t="shared" si="15"/>
        <v>1802</v>
      </c>
      <c r="X69" s="55">
        <f t="shared" si="16"/>
        <v>5.3904348595426005E-2</v>
      </c>
      <c r="Y69" s="47">
        <f t="shared" si="17"/>
        <v>0.76918625881680269</v>
      </c>
      <c r="Z69" s="5">
        <f t="shared" si="18"/>
        <v>0</v>
      </c>
      <c r="AA69" s="5">
        <f t="shared" si="19"/>
        <v>0</v>
      </c>
      <c r="AC69" s="39">
        <f t="shared" si="20"/>
        <v>0</v>
      </c>
      <c r="AD69" s="39">
        <f t="shared" si="21"/>
        <v>0</v>
      </c>
      <c r="AE69" s="39">
        <f t="shared" si="22"/>
        <v>0</v>
      </c>
      <c r="AF69" s="39">
        <f t="shared" si="23"/>
        <v>0</v>
      </c>
      <c r="AG69" s="39">
        <f t="shared" si="24"/>
        <v>0</v>
      </c>
      <c r="AH69" s="39">
        <f t="shared" si="25"/>
        <v>0</v>
      </c>
      <c r="AI69" s="39">
        <f t="shared" si="26"/>
        <v>0</v>
      </c>
      <c r="AJ69" s="39">
        <f t="shared" si="27"/>
        <v>0</v>
      </c>
      <c r="AK69" s="39">
        <f t="shared" si="28"/>
        <v>0</v>
      </c>
      <c r="AL69" s="43"/>
      <c r="AM69" s="39">
        <f t="shared" si="29"/>
        <v>0</v>
      </c>
      <c r="AN69" s="39">
        <f t="shared" si="30"/>
        <v>0</v>
      </c>
      <c r="AO69" s="39">
        <f t="shared" si="31"/>
        <v>0</v>
      </c>
      <c r="AP69" s="40">
        <f t="shared" si="32"/>
        <v>0</v>
      </c>
      <c r="AR69" s="39">
        <f t="shared" si="33"/>
        <v>0</v>
      </c>
      <c r="AS69" s="39">
        <f t="shared" si="34"/>
        <v>0</v>
      </c>
      <c r="AT69" s="39">
        <f t="shared" si="35"/>
        <v>0</v>
      </c>
      <c r="AU69" s="40">
        <f t="shared" si="36"/>
        <v>0</v>
      </c>
      <c r="AV69" s="40"/>
      <c r="AW69" s="52">
        <f t="shared" si="37"/>
        <v>0</v>
      </c>
      <c r="AY69" s="52">
        <f t="shared" si="38"/>
        <v>0</v>
      </c>
      <c r="AZ69" s="70"/>
    </row>
    <row r="70" spans="1:52">
      <c r="A70" s="44">
        <f t="shared" si="7"/>
        <v>38749</v>
      </c>
      <c r="B70" s="66">
        <f t="shared" si="39"/>
        <v>5000</v>
      </c>
      <c r="C70" s="67"/>
      <c r="D70" s="68">
        <f t="shared" si="8"/>
        <v>5000</v>
      </c>
      <c r="E70" s="35">
        <f t="shared" si="9"/>
        <v>0</v>
      </c>
      <c r="F70" s="35">
        <f t="shared" si="10"/>
        <v>0</v>
      </c>
      <c r="G70" s="55">
        <f t="shared" si="11"/>
        <v>5.67</v>
      </c>
      <c r="H70" s="69">
        <f t="shared" si="11"/>
        <v>5.67</v>
      </c>
      <c r="I70" s="72">
        <v>0</v>
      </c>
      <c r="J70" s="55">
        <f t="shared" si="4"/>
        <v>-0.06</v>
      </c>
      <c r="K70" s="69">
        <f t="shared" si="4"/>
        <v>-0.06</v>
      </c>
      <c r="L70" s="72">
        <v>0</v>
      </c>
      <c r="M70" s="55">
        <f t="shared" si="4"/>
        <v>1.2500000000000001E-2</v>
      </c>
      <c r="N70" s="69">
        <f t="shared" si="4"/>
        <v>0</v>
      </c>
      <c r="O70" s="72">
        <v>0</v>
      </c>
      <c r="P70" s="7"/>
      <c r="Q70" s="72">
        <f t="shared" si="40"/>
        <v>5.6224999999999996</v>
      </c>
      <c r="R70" s="72">
        <f t="shared" si="41"/>
        <v>5.61</v>
      </c>
      <c r="S70" s="72">
        <f t="shared" si="12"/>
        <v>0</v>
      </c>
      <c r="T70" s="7"/>
      <c r="U70" s="5">
        <f t="shared" si="13"/>
        <v>28</v>
      </c>
      <c r="V70" s="45">
        <f t="shared" si="14"/>
        <v>38749</v>
      </c>
      <c r="W70" s="5">
        <f t="shared" si="15"/>
        <v>1833</v>
      </c>
      <c r="X70" s="55">
        <f t="shared" si="16"/>
        <v>5.3904348595426005E-2</v>
      </c>
      <c r="Y70" s="47">
        <f t="shared" si="17"/>
        <v>0.76572161221390878</v>
      </c>
      <c r="Z70" s="5">
        <f t="shared" si="18"/>
        <v>0</v>
      </c>
      <c r="AA70" s="5">
        <f t="shared" si="19"/>
        <v>0</v>
      </c>
      <c r="AC70" s="39">
        <f t="shared" si="20"/>
        <v>0</v>
      </c>
      <c r="AD70" s="39">
        <f t="shared" si="21"/>
        <v>0</v>
      </c>
      <c r="AE70" s="39">
        <f t="shared" si="22"/>
        <v>0</v>
      </c>
      <c r="AF70" s="39">
        <f t="shared" si="23"/>
        <v>0</v>
      </c>
      <c r="AG70" s="39">
        <f t="shared" si="24"/>
        <v>0</v>
      </c>
      <c r="AH70" s="39">
        <f t="shared" si="25"/>
        <v>0</v>
      </c>
      <c r="AI70" s="39">
        <f t="shared" si="26"/>
        <v>0</v>
      </c>
      <c r="AJ70" s="39">
        <f t="shared" si="27"/>
        <v>0</v>
      </c>
      <c r="AK70" s="39">
        <f t="shared" si="28"/>
        <v>0</v>
      </c>
      <c r="AL70" s="43"/>
      <c r="AM70" s="39">
        <f t="shared" si="29"/>
        <v>0</v>
      </c>
      <c r="AN70" s="39">
        <f t="shared" si="30"/>
        <v>0</v>
      </c>
      <c r="AO70" s="39">
        <f t="shared" si="31"/>
        <v>0</v>
      </c>
      <c r="AP70" s="40">
        <f t="shared" si="32"/>
        <v>0</v>
      </c>
      <c r="AR70" s="39">
        <f t="shared" si="33"/>
        <v>0</v>
      </c>
      <c r="AS70" s="39">
        <f t="shared" si="34"/>
        <v>0</v>
      </c>
      <c r="AT70" s="39">
        <f t="shared" si="35"/>
        <v>0</v>
      </c>
      <c r="AU70" s="40">
        <f t="shared" si="36"/>
        <v>0</v>
      </c>
      <c r="AV70" s="40"/>
      <c r="AW70" s="52">
        <f t="shared" si="37"/>
        <v>0</v>
      </c>
      <c r="AY70" s="52">
        <f t="shared" si="38"/>
        <v>0</v>
      </c>
      <c r="AZ70" s="70"/>
    </row>
    <row r="71" spans="1:52">
      <c r="A71" s="44">
        <f t="shared" si="7"/>
        <v>38777</v>
      </c>
      <c r="B71" s="66">
        <f t="shared" si="39"/>
        <v>5000</v>
      </c>
      <c r="C71" s="67"/>
      <c r="D71" s="68">
        <f t="shared" si="8"/>
        <v>5000</v>
      </c>
      <c r="E71" s="35">
        <f t="shared" si="9"/>
        <v>0</v>
      </c>
      <c r="F71" s="35">
        <f t="shared" si="10"/>
        <v>0</v>
      </c>
      <c r="G71" s="55">
        <f t="shared" si="11"/>
        <v>5.67</v>
      </c>
      <c r="H71" s="69">
        <f t="shared" si="11"/>
        <v>5.67</v>
      </c>
      <c r="I71" s="72">
        <v>0</v>
      </c>
      <c r="J71" s="55">
        <f t="shared" si="4"/>
        <v>-0.06</v>
      </c>
      <c r="K71" s="69">
        <f t="shared" si="4"/>
        <v>-0.06</v>
      </c>
      <c r="L71" s="72">
        <v>0</v>
      </c>
      <c r="M71" s="55">
        <f t="shared" si="4"/>
        <v>1.2500000000000001E-2</v>
      </c>
      <c r="N71" s="69">
        <f t="shared" si="4"/>
        <v>0</v>
      </c>
      <c r="O71" s="72">
        <v>0</v>
      </c>
      <c r="P71" s="7"/>
      <c r="Q71" s="72">
        <f t="shared" si="40"/>
        <v>5.6224999999999996</v>
      </c>
      <c r="R71" s="72">
        <f t="shared" si="41"/>
        <v>5.61</v>
      </c>
      <c r="S71" s="72">
        <f t="shared" si="12"/>
        <v>0</v>
      </c>
      <c r="T71" s="7"/>
      <c r="U71" s="5">
        <f t="shared" si="13"/>
        <v>31</v>
      </c>
      <c r="V71" s="45">
        <f t="shared" si="14"/>
        <v>38777</v>
      </c>
      <c r="W71" s="5">
        <f t="shared" si="15"/>
        <v>1861</v>
      </c>
      <c r="X71" s="55">
        <f t="shared" si="16"/>
        <v>5.3904348595426005E-2</v>
      </c>
      <c r="Y71" s="47">
        <f t="shared" si="17"/>
        <v>0.76260566947158137</v>
      </c>
      <c r="Z71" s="5">
        <f t="shared" si="18"/>
        <v>0</v>
      </c>
      <c r="AA71" s="5">
        <f t="shared" si="19"/>
        <v>0</v>
      </c>
      <c r="AC71" s="39">
        <f t="shared" si="20"/>
        <v>0</v>
      </c>
      <c r="AD71" s="39">
        <f t="shared" si="21"/>
        <v>0</v>
      </c>
      <c r="AE71" s="39">
        <f t="shared" si="22"/>
        <v>0</v>
      </c>
      <c r="AF71" s="39">
        <f t="shared" si="23"/>
        <v>0</v>
      </c>
      <c r="AG71" s="39">
        <f t="shared" si="24"/>
        <v>0</v>
      </c>
      <c r="AH71" s="39">
        <f t="shared" si="25"/>
        <v>0</v>
      </c>
      <c r="AI71" s="39">
        <f t="shared" si="26"/>
        <v>0</v>
      </c>
      <c r="AJ71" s="39">
        <f t="shared" si="27"/>
        <v>0</v>
      </c>
      <c r="AK71" s="39">
        <f t="shared" si="28"/>
        <v>0</v>
      </c>
      <c r="AL71" s="43"/>
      <c r="AM71" s="39">
        <f t="shared" si="29"/>
        <v>0</v>
      </c>
      <c r="AN71" s="39">
        <f t="shared" si="30"/>
        <v>0</v>
      </c>
      <c r="AO71" s="39">
        <f t="shared" si="31"/>
        <v>0</v>
      </c>
      <c r="AP71" s="40">
        <f t="shared" si="32"/>
        <v>0</v>
      </c>
      <c r="AR71" s="39">
        <f t="shared" si="33"/>
        <v>0</v>
      </c>
      <c r="AS71" s="39">
        <f t="shared" si="34"/>
        <v>0</v>
      </c>
      <c r="AT71" s="39">
        <f t="shared" si="35"/>
        <v>0</v>
      </c>
      <c r="AU71" s="40">
        <f t="shared" si="36"/>
        <v>0</v>
      </c>
      <c r="AV71" s="40"/>
      <c r="AW71" s="52">
        <f t="shared" si="37"/>
        <v>0</v>
      </c>
      <c r="AY71" s="52">
        <f t="shared" si="38"/>
        <v>0</v>
      </c>
      <c r="AZ71" s="70"/>
    </row>
    <row r="72" spans="1:52">
      <c r="A72" s="44">
        <f t="shared" si="7"/>
        <v>38808</v>
      </c>
      <c r="B72" s="66">
        <f t="shared" si="39"/>
        <v>5000</v>
      </c>
      <c r="C72" s="67"/>
      <c r="D72" s="68">
        <f t="shared" si="8"/>
        <v>5000</v>
      </c>
      <c r="E72" s="35">
        <f t="shared" si="9"/>
        <v>0</v>
      </c>
      <c r="F72" s="35">
        <f t="shared" si="10"/>
        <v>0</v>
      </c>
      <c r="G72" s="55">
        <f t="shared" si="11"/>
        <v>5.67</v>
      </c>
      <c r="H72" s="69">
        <f t="shared" si="11"/>
        <v>5.67</v>
      </c>
      <c r="I72" s="72">
        <v>0</v>
      </c>
      <c r="J72" s="55">
        <f t="shared" si="4"/>
        <v>-0.06</v>
      </c>
      <c r="K72" s="69">
        <f t="shared" si="4"/>
        <v>-0.06</v>
      </c>
      <c r="L72" s="72">
        <v>0</v>
      </c>
      <c r="M72" s="55">
        <f t="shared" si="4"/>
        <v>1.2500000000000001E-2</v>
      </c>
      <c r="N72" s="69">
        <f t="shared" si="4"/>
        <v>0</v>
      </c>
      <c r="O72" s="72">
        <v>0</v>
      </c>
      <c r="P72" s="7"/>
      <c r="Q72" s="72">
        <f t="shared" si="40"/>
        <v>5.6224999999999996</v>
      </c>
      <c r="R72" s="72">
        <f t="shared" si="41"/>
        <v>5.61</v>
      </c>
      <c r="S72" s="72">
        <f t="shared" si="12"/>
        <v>0</v>
      </c>
      <c r="T72" s="7"/>
      <c r="U72" s="5">
        <f t="shared" si="13"/>
        <v>30</v>
      </c>
      <c r="V72" s="45">
        <f t="shared" si="14"/>
        <v>38808</v>
      </c>
      <c r="W72" s="5">
        <f t="shared" si="15"/>
        <v>1892</v>
      </c>
      <c r="X72" s="55">
        <f t="shared" si="16"/>
        <v>5.3904348595426005E-2</v>
      </c>
      <c r="Y72" s="47">
        <f t="shared" si="17"/>
        <v>0.75917066382529397</v>
      </c>
      <c r="Z72" s="5">
        <f t="shared" si="18"/>
        <v>0</v>
      </c>
      <c r="AA72" s="5">
        <f t="shared" si="19"/>
        <v>0</v>
      </c>
      <c r="AC72" s="39">
        <f t="shared" si="20"/>
        <v>0</v>
      </c>
      <c r="AD72" s="39">
        <f t="shared" si="21"/>
        <v>0</v>
      </c>
      <c r="AE72" s="39">
        <f t="shared" si="22"/>
        <v>0</v>
      </c>
      <c r="AF72" s="39">
        <f t="shared" si="23"/>
        <v>0</v>
      </c>
      <c r="AG72" s="39">
        <f t="shared" si="24"/>
        <v>0</v>
      </c>
      <c r="AH72" s="39">
        <f t="shared" si="25"/>
        <v>0</v>
      </c>
      <c r="AI72" s="39">
        <f t="shared" si="26"/>
        <v>0</v>
      </c>
      <c r="AJ72" s="39">
        <f t="shared" si="27"/>
        <v>0</v>
      </c>
      <c r="AK72" s="39">
        <f t="shared" si="28"/>
        <v>0</v>
      </c>
      <c r="AL72" s="43"/>
      <c r="AM72" s="39">
        <f t="shared" si="29"/>
        <v>0</v>
      </c>
      <c r="AN72" s="39">
        <f t="shared" si="30"/>
        <v>0</v>
      </c>
      <c r="AO72" s="39">
        <f t="shared" si="31"/>
        <v>0</v>
      </c>
      <c r="AP72" s="40">
        <f t="shared" si="32"/>
        <v>0</v>
      </c>
      <c r="AR72" s="39">
        <f t="shared" si="33"/>
        <v>0</v>
      </c>
      <c r="AS72" s="39">
        <f t="shared" si="34"/>
        <v>0</v>
      </c>
      <c r="AT72" s="39">
        <f t="shared" si="35"/>
        <v>0</v>
      </c>
      <c r="AU72" s="40">
        <f t="shared" si="36"/>
        <v>0</v>
      </c>
      <c r="AV72" s="40"/>
      <c r="AW72" s="52">
        <f t="shared" si="37"/>
        <v>0</v>
      </c>
      <c r="AY72" s="52">
        <f t="shared" si="38"/>
        <v>0</v>
      </c>
      <c r="AZ72" s="70"/>
    </row>
    <row r="73" spans="1:52">
      <c r="A73" s="44">
        <f t="shared" si="7"/>
        <v>38838</v>
      </c>
      <c r="B73" s="66">
        <f t="shared" si="39"/>
        <v>5000</v>
      </c>
      <c r="C73" s="67"/>
      <c r="D73" s="68">
        <f t="shared" si="8"/>
        <v>5000</v>
      </c>
      <c r="E73" s="35">
        <f t="shared" si="9"/>
        <v>0</v>
      </c>
      <c r="F73" s="35">
        <f t="shared" si="10"/>
        <v>0</v>
      </c>
      <c r="G73" s="55">
        <f t="shared" si="11"/>
        <v>5.67</v>
      </c>
      <c r="H73" s="69">
        <f t="shared" si="11"/>
        <v>5.67</v>
      </c>
      <c r="I73" s="72">
        <v>0</v>
      </c>
      <c r="J73" s="55">
        <f t="shared" si="4"/>
        <v>-0.06</v>
      </c>
      <c r="K73" s="69">
        <f t="shared" si="4"/>
        <v>-0.06</v>
      </c>
      <c r="L73" s="72">
        <v>0</v>
      </c>
      <c r="M73" s="55">
        <f t="shared" si="4"/>
        <v>1.2500000000000001E-2</v>
      </c>
      <c r="N73" s="69">
        <f t="shared" ref="M73:N136" si="42">VLOOKUP($A73,Table,MATCH(N$4,Curves,0))</f>
        <v>0</v>
      </c>
      <c r="O73" s="72">
        <v>0</v>
      </c>
      <c r="P73" s="7"/>
      <c r="Q73" s="72">
        <f t="shared" si="40"/>
        <v>5.6224999999999996</v>
      </c>
      <c r="R73" s="72">
        <f t="shared" si="41"/>
        <v>5.61</v>
      </c>
      <c r="S73" s="72">
        <f t="shared" si="12"/>
        <v>0</v>
      </c>
      <c r="T73" s="7"/>
      <c r="U73" s="5">
        <f t="shared" si="13"/>
        <v>31</v>
      </c>
      <c r="V73" s="45">
        <f t="shared" si="14"/>
        <v>38838</v>
      </c>
      <c r="W73" s="5">
        <f t="shared" si="15"/>
        <v>1922</v>
      </c>
      <c r="X73" s="55">
        <f t="shared" si="16"/>
        <v>5.3904348595426005E-2</v>
      </c>
      <c r="Y73" s="47">
        <f t="shared" si="17"/>
        <v>0.75586119721763301</v>
      </c>
      <c r="Z73" s="5">
        <f t="shared" si="18"/>
        <v>0</v>
      </c>
      <c r="AA73" s="5">
        <f t="shared" si="19"/>
        <v>0</v>
      </c>
      <c r="AC73" s="39">
        <f t="shared" si="20"/>
        <v>0</v>
      </c>
      <c r="AD73" s="39">
        <f t="shared" si="21"/>
        <v>0</v>
      </c>
      <c r="AE73" s="39">
        <f t="shared" si="22"/>
        <v>0</v>
      </c>
      <c r="AF73" s="39">
        <f t="shared" si="23"/>
        <v>0</v>
      </c>
      <c r="AG73" s="39">
        <f t="shared" si="24"/>
        <v>0</v>
      </c>
      <c r="AH73" s="39">
        <f t="shared" si="25"/>
        <v>0</v>
      </c>
      <c r="AI73" s="39">
        <f t="shared" si="26"/>
        <v>0</v>
      </c>
      <c r="AJ73" s="39">
        <f t="shared" si="27"/>
        <v>0</v>
      </c>
      <c r="AK73" s="39">
        <f t="shared" si="28"/>
        <v>0</v>
      </c>
      <c r="AL73" s="43"/>
      <c r="AM73" s="39">
        <f t="shared" si="29"/>
        <v>0</v>
      </c>
      <c r="AN73" s="39">
        <f t="shared" si="30"/>
        <v>0</v>
      </c>
      <c r="AO73" s="39">
        <f t="shared" si="31"/>
        <v>0</v>
      </c>
      <c r="AP73" s="40">
        <f t="shared" si="32"/>
        <v>0</v>
      </c>
      <c r="AR73" s="39">
        <f t="shared" si="33"/>
        <v>0</v>
      </c>
      <c r="AS73" s="39">
        <f t="shared" si="34"/>
        <v>0</v>
      </c>
      <c r="AT73" s="39">
        <f t="shared" si="35"/>
        <v>0</v>
      </c>
      <c r="AU73" s="40">
        <f t="shared" si="36"/>
        <v>0</v>
      </c>
      <c r="AV73" s="40"/>
      <c r="AW73" s="52">
        <f t="shared" si="37"/>
        <v>0</v>
      </c>
      <c r="AY73" s="52">
        <f t="shared" si="38"/>
        <v>0</v>
      </c>
      <c r="AZ73" s="70"/>
    </row>
    <row r="74" spans="1:52">
      <c r="A74" s="44">
        <f t="shared" si="7"/>
        <v>38869</v>
      </c>
      <c r="B74" s="66">
        <f t="shared" si="39"/>
        <v>5000</v>
      </c>
      <c r="C74" s="67"/>
      <c r="D74" s="68">
        <f t="shared" si="8"/>
        <v>5000</v>
      </c>
      <c r="E74" s="35">
        <f t="shared" si="9"/>
        <v>0</v>
      </c>
      <c r="F74" s="35">
        <f t="shared" si="10"/>
        <v>0</v>
      </c>
      <c r="G74" s="55">
        <f t="shared" si="11"/>
        <v>5.67</v>
      </c>
      <c r="H74" s="69">
        <f t="shared" si="11"/>
        <v>5.67</v>
      </c>
      <c r="I74" s="72">
        <v>0</v>
      </c>
      <c r="J74" s="55">
        <f t="shared" ref="J74:K137" si="43">VLOOKUP($A74,Table,MATCH(J$4,Curves,0))</f>
        <v>-0.06</v>
      </c>
      <c r="K74" s="69">
        <f t="shared" si="43"/>
        <v>-0.06</v>
      </c>
      <c r="L74" s="72">
        <v>0</v>
      </c>
      <c r="M74" s="55">
        <f t="shared" si="42"/>
        <v>1.2500000000000001E-2</v>
      </c>
      <c r="N74" s="69">
        <f t="shared" si="42"/>
        <v>0</v>
      </c>
      <c r="O74" s="72">
        <v>0</v>
      </c>
      <c r="P74" s="7"/>
      <c r="Q74" s="72">
        <f t="shared" si="40"/>
        <v>5.6224999999999996</v>
      </c>
      <c r="R74" s="72">
        <f t="shared" si="41"/>
        <v>5.61</v>
      </c>
      <c r="S74" s="72">
        <f t="shared" si="12"/>
        <v>0</v>
      </c>
      <c r="T74" s="7"/>
      <c r="U74" s="5">
        <f t="shared" si="13"/>
        <v>30</v>
      </c>
      <c r="V74" s="45">
        <f t="shared" si="14"/>
        <v>38869</v>
      </c>
      <c r="W74" s="5">
        <f t="shared" si="15"/>
        <v>1953</v>
      </c>
      <c r="X74" s="55">
        <f t="shared" si="16"/>
        <v>5.3904348595426005E-2</v>
      </c>
      <c r="Y74" s="47">
        <f t="shared" si="17"/>
        <v>0.75245657070593763</v>
      </c>
      <c r="Z74" s="5">
        <f t="shared" si="18"/>
        <v>0</v>
      </c>
      <c r="AA74" s="5">
        <f t="shared" si="19"/>
        <v>0</v>
      </c>
      <c r="AC74" s="39">
        <f t="shared" si="20"/>
        <v>0</v>
      </c>
      <c r="AD74" s="39">
        <f t="shared" si="21"/>
        <v>0</v>
      </c>
      <c r="AE74" s="39">
        <f t="shared" si="22"/>
        <v>0</v>
      </c>
      <c r="AF74" s="39">
        <f t="shared" si="23"/>
        <v>0</v>
      </c>
      <c r="AG74" s="39">
        <f t="shared" si="24"/>
        <v>0</v>
      </c>
      <c r="AH74" s="39">
        <f t="shared" si="25"/>
        <v>0</v>
      </c>
      <c r="AI74" s="39">
        <f t="shared" si="26"/>
        <v>0</v>
      </c>
      <c r="AJ74" s="39">
        <f t="shared" si="27"/>
        <v>0</v>
      </c>
      <c r="AK74" s="39">
        <f t="shared" si="28"/>
        <v>0</v>
      </c>
      <c r="AL74" s="43"/>
      <c r="AM74" s="39">
        <f t="shared" si="29"/>
        <v>0</v>
      </c>
      <c r="AN74" s="39">
        <f t="shared" si="30"/>
        <v>0</v>
      </c>
      <c r="AO74" s="39">
        <f t="shared" si="31"/>
        <v>0</v>
      </c>
      <c r="AP74" s="40">
        <f t="shared" si="32"/>
        <v>0</v>
      </c>
      <c r="AR74" s="39">
        <f t="shared" si="33"/>
        <v>0</v>
      </c>
      <c r="AS74" s="39">
        <f t="shared" si="34"/>
        <v>0</v>
      </c>
      <c r="AT74" s="39">
        <f t="shared" si="35"/>
        <v>0</v>
      </c>
      <c r="AU74" s="40">
        <f t="shared" si="36"/>
        <v>0</v>
      </c>
      <c r="AV74" s="40"/>
      <c r="AW74" s="52">
        <f t="shared" si="37"/>
        <v>0</v>
      </c>
      <c r="AY74" s="52">
        <f t="shared" si="38"/>
        <v>0</v>
      </c>
      <c r="AZ74" s="70"/>
    </row>
    <row r="75" spans="1:52">
      <c r="A75" s="44">
        <f t="shared" ref="A75:A138" si="44">EDATE(A74,1)</f>
        <v>38899</v>
      </c>
      <c r="B75" s="66">
        <f t="shared" si="39"/>
        <v>5000</v>
      </c>
      <c r="C75" s="67"/>
      <c r="D75" s="68">
        <f t="shared" ref="D75:D131" si="45">B75+C75</f>
        <v>5000</v>
      </c>
      <c r="E75" s="35">
        <f t="shared" ref="E75:E131" si="46">IF(Z75=0,0,IF(AND(Z75=1,$H$3=1),D75*U75,IF($H$3=2,D75,"N/A")))</f>
        <v>0</v>
      </c>
      <c r="F75" s="35">
        <f t="shared" ref="F75:F131" si="47">E75*Y75</f>
        <v>0</v>
      </c>
      <c r="G75" s="55">
        <f t="shared" ref="G75:H138" si="48">VLOOKUP($A75,Table,MATCH(G$4,Curves,0))</f>
        <v>5.67</v>
      </c>
      <c r="H75" s="69">
        <f t="shared" si="48"/>
        <v>5.67</v>
      </c>
      <c r="I75" s="72">
        <v>0</v>
      </c>
      <c r="J75" s="55">
        <f t="shared" si="43"/>
        <v>-0.06</v>
      </c>
      <c r="K75" s="69">
        <f t="shared" si="43"/>
        <v>-0.06</v>
      </c>
      <c r="L75" s="72">
        <v>0</v>
      </c>
      <c r="M75" s="55">
        <f t="shared" si="42"/>
        <v>1.2500000000000001E-2</v>
      </c>
      <c r="N75" s="69">
        <f t="shared" si="42"/>
        <v>0</v>
      </c>
      <c r="O75" s="72">
        <v>0</v>
      </c>
      <c r="P75" s="7"/>
      <c r="Q75" s="72">
        <f t="shared" si="40"/>
        <v>5.6224999999999996</v>
      </c>
      <c r="R75" s="72">
        <f t="shared" si="41"/>
        <v>5.61</v>
      </c>
      <c r="S75" s="72">
        <f t="shared" ref="S75:S131" si="49">O75+L75+I75</f>
        <v>0</v>
      </c>
      <c r="T75" s="7"/>
      <c r="U75" s="5">
        <f t="shared" ref="U75:U131" si="50">A76-A75</f>
        <v>31</v>
      </c>
      <c r="V75" s="45">
        <f t="shared" ref="V75:V131" si="51">CHOOSE(F$3,A76+24,A75)</f>
        <v>38899</v>
      </c>
      <c r="W75" s="5">
        <f t="shared" ref="W75:W131" si="52">V75-C$3</f>
        <v>1983</v>
      </c>
      <c r="X75" s="55">
        <f t="shared" ref="X75:X138" si="53">VLOOKUP($A75,Table,MATCH(X$4,Curves,0))</f>
        <v>5.3904348595426005E-2</v>
      </c>
      <c r="Y75" s="47">
        <f t="shared" ref="Y75:Y131" si="54">1/(1+CHOOSE(F$3,(X76+($K$3/10000))/2,(X75+($K$3/10000))/2))^(2*W75/365.25)</f>
        <v>0.74917637296763384</v>
      </c>
      <c r="Z75" s="5">
        <f t="shared" ref="Z75:Z131" si="55">IF(AND(mthbeg&lt;=A75,mthend&gt;=A75),1,0)</f>
        <v>0</v>
      </c>
      <c r="AA75" s="5">
        <f t="shared" ref="AA75:AA131" si="56">U75*Z75</f>
        <v>0</v>
      </c>
      <c r="AC75" s="39">
        <f t="shared" ref="AC75:AC131" si="57">F75*G75</f>
        <v>0</v>
      </c>
      <c r="AD75" s="39">
        <f t="shared" ref="AD75:AD131" si="58">$F75*H75</f>
        <v>0</v>
      </c>
      <c r="AE75" s="39">
        <f t="shared" ref="AE75:AE131" si="59">$F75*I75</f>
        <v>0</v>
      </c>
      <c r="AF75" s="39">
        <f t="shared" ref="AF75:AF131" si="60">$F75*J75</f>
        <v>0</v>
      </c>
      <c r="AG75" s="39">
        <f t="shared" ref="AG75:AG131" si="61">$F75*K75</f>
        <v>0</v>
      </c>
      <c r="AH75" s="39">
        <f t="shared" ref="AH75:AH131" si="62">$F75*L75</f>
        <v>0</v>
      </c>
      <c r="AI75" s="39">
        <f t="shared" ref="AI75:AI131" si="63">$F75*M75</f>
        <v>0</v>
      </c>
      <c r="AJ75" s="39">
        <f t="shared" ref="AJ75:AJ131" si="64">$F75*N75</f>
        <v>0</v>
      </c>
      <c r="AK75" s="39">
        <f t="shared" ref="AK75:AK131" si="65">F75*O75</f>
        <v>0</v>
      </c>
      <c r="AL75" s="43"/>
      <c r="AM75" s="39">
        <f t="shared" ref="AM75:AM138" si="66">CHOOSE($G$3,AD75-AE75,AE75-AD75)</f>
        <v>0</v>
      </c>
      <c r="AN75" s="39">
        <f t="shared" ref="AN75:AN138" si="67">CHOOSE($G$3,AG75-AH75,AH75-AG75)</f>
        <v>0</v>
      </c>
      <c r="AO75" s="39">
        <f t="shared" ref="AO75:AO138" si="68">CHOOSE($G$3,AJ75-AK75,AK75-AJ75)</f>
        <v>0</v>
      </c>
      <c r="AP75" s="40">
        <f t="shared" ref="AP75:AP131" si="69">SUM(AM75:AO75)</f>
        <v>0</v>
      </c>
      <c r="AR75" s="39">
        <f t="shared" ref="AR75:AR138" si="70">CHOOSE($G$3,AC75-AD75,AD75-AC75)</f>
        <v>0</v>
      </c>
      <c r="AS75" s="39">
        <f t="shared" ref="AS75:AS138" si="71">CHOOSE($G$3,AF75-AG75,AG75-AF75)</f>
        <v>0</v>
      </c>
      <c r="AT75" s="39">
        <f t="shared" ref="AT75:AT138" si="72">CHOOSE($G$3,AI75-AJ75,AJ75-AI75)</f>
        <v>0</v>
      </c>
      <c r="AU75" s="40">
        <f t="shared" ref="AU75:AU131" si="73">AR75+AS75+AT75</f>
        <v>0</v>
      </c>
      <c r="AV75" s="40"/>
      <c r="AW75" s="52">
        <f t="shared" ref="AW75:AW131" si="74">AU75+AP75</f>
        <v>0</v>
      </c>
      <c r="AY75" s="52">
        <f t="shared" ref="AY75:AY131" si="75">AK75+AH75+AE75</f>
        <v>0</v>
      </c>
      <c r="AZ75" s="70"/>
    </row>
    <row r="76" spans="1:52">
      <c r="A76" s="44">
        <f t="shared" si="44"/>
        <v>38930</v>
      </c>
      <c r="B76" s="66">
        <f t="shared" ref="B76:B131" si="76">B75</f>
        <v>5000</v>
      </c>
      <c r="C76" s="67"/>
      <c r="D76" s="68">
        <f t="shared" si="45"/>
        <v>5000</v>
      </c>
      <c r="E76" s="35">
        <f t="shared" si="46"/>
        <v>0</v>
      </c>
      <c r="F76" s="35">
        <f t="shared" si="47"/>
        <v>0</v>
      </c>
      <c r="G76" s="55">
        <f t="shared" si="48"/>
        <v>5.67</v>
      </c>
      <c r="H76" s="69">
        <f t="shared" si="48"/>
        <v>5.67</v>
      </c>
      <c r="I76" s="72">
        <v>0</v>
      </c>
      <c r="J76" s="55">
        <f t="shared" si="43"/>
        <v>-0.06</v>
      </c>
      <c r="K76" s="69">
        <f t="shared" si="43"/>
        <v>-0.06</v>
      </c>
      <c r="L76" s="72">
        <v>0</v>
      </c>
      <c r="M76" s="55">
        <f t="shared" si="42"/>
        <v>1.2500000000000001E-2</v>
      </c>
      <c r="N76" s="69">
        <f t="shared" si="42"/>
        <v>0</v>
      </c>
      <c r="O76" s="72">
        <v>0</v>
      </c>
      <c r="P76" s="7"/>
      <c r="Q76" s="72">
        <f t="shared" si="40"/>
        <v>5.6224999999999996</v>
      </c>
      <c r="R76" s="72">
        <f t="shared" si="41"/>
        <v>5.61</v>
      </c>
      <c r="S76" s="72">
        <f t="shared" si="49"/>
        <v>0</v>
      </c>
      <c r="T76" s="7"/>
      <c r="U76" s="5">
        <f t="shared" si="50"/>
        <v>31</v>
      </c>
      <c r="V76" s="45">
        <f t="shared" si="51"/>
        <v>38930</v>
      </c>
      <c r="W76" s="5">
        <f t="shared" si="52"/>
        <v>2014</v>
      </c>
      <c r="X76" s="55">
        <f t="shared" si="53"/>
        <v>5.3904348595426005E-2</v>
      </c>
      <c r="Y76" s="47">
        <f t="shared" si="54"/>
        <v>0.74580185691795364</v>
      </c>
      <c r="Z76" s="5">
        <f t="shared" si="55"/>
        <v>0</v>
      </c>
      <c r="AA76" s="5">
        <f t="shared" si="56"/>
        <v>0</v>
      </c>
      <c r="AC76" s="39">
        <f t="shared" si="57"/>
        <v>0</v>
      </c>
      <c r="AD76" s="39">
        <f t="shared" si="58"/>
        <v>0</v>
      </c>
      <c r="AE76" s="39">
        <f t="shared" si="59"/>
        <v>0</v>
      </c>
      <c r="AF76" s="39">
        <f t="shared" si="60"/>
        <v>0</v>
      </c>
      <c r="AG76" s="39">
        <f t="shared" si="61"/>
        <v>0</v>
      </c>
      <c r="AH76" s="39">
        <f t="shared" si="62"/>
        <v>0</v>
      </c>
      <c r="AI76" s="39">
        <f t="shared" si="63"/>
        <v>0</v>
      </c>
      <c r="AJ76" s="39">
        <f t="shared" si="64"/>
        <v>0</v>
      </c>
      <c r="AK76" s="39">
        <f t="shared" si="65"/>
        <v>0</v>
      </c>
      <c r="AL76" s="43"/>
      <c r="AM76" s="39">
        <f t="shared" si="66"/>
        <v>0</v>
      </c>
      <c r="AN76" s="39">
        <f t="shared" si="67"/>
        <v>0</v>
      </c>
      <c r="AO76" s="39">
        <f t="shared" si="68"/>
        <v>0</v>
      </c>
      <c r="AP76" s="40">
        <f t="shared" si="69"/>
        <v>0</v>
      </c>
      <c r="AR76" s="39">
        <f t="shared" si="70"/>
        <v>0</v>
      </c>
      <c r="AS76" s="39">
        <f t="shared" si="71"/>
        <v>0</v>
      </c>
      <c r="AT76" s="39">
        <f t="shared" si="72"/>
        <v>0</v>
      </c>
      <c r="AU76" s="40">
        <f t="shared" si="73"/>
        <v>0</v>
      </c>
      <c r="AV76" s="40"/>
      <c r="AW76" s="52">
        <f t="shared" si="74"/>
        <v>0</v>
      </c>
      <c r="AY76" s="52">
        <f t="shared" si="75"/>
        <v>0</v>
      </c>
      <c r="AZ76" s="70"/>
    </row>
    <row r="77" spans="1:52">
      <c r="A77" s="44">
        <f t="shared" si="44"/>
        <v>38961</v>
      </c>
      <c r="B77" s="66">
        <f t="shared" si="76"/>
        <v>5000</v>
      </c>
      <c r="C77" s="67"/>
      <c r="D77" s="68">
        <f t="shared" si="45"/>
        <v>5000</v>
      </c>
      <c r="E77" s="35">
        <f t="shared" si="46"/>
        <v>0</v>
      </c>
      <c r="F77" s="35">
        <f t="shared" si="47"/>
        <v>0</v>
      </c>
      <c r="G77" s="55">
        <f t="shared" si="48"/>
        <v>5.67</v>
      </c>
      <c r="H77" s="69">
        <f t="shared" si="48"/>
        <v>5.67</v>
      </c>
      <c r="I77" s="72">
        <v>0</v>
      </c>
      <c r="J77" s="55">
        <f t="shared" si="43"/>
        <v>-0.06</v>
      </c>
      <c r="K77" s="69">
        <f t="shared" si="43"/>
        <v>-0.06</v>
      </c>
      <c r="L77" s="72">
        <v>0</v>
      </c>
      <c r="M77" s="55">
        <f t="shared" si="42"/>
        <v>1.2500000000000001E-2</v>
      </c>
      <c r="N77" s="69">
        <f t="shared" si="42"/>
        <v>0</v>
      </c>
      <c r="O77" s="72">
        <v>0</v>
      </c>
      <c r="P77" s="7"/>
      <c r="Q77" s="72">
        <f t="shared" si="40"/>
        <v>5.6224999999999996</v>
      </c>
      <c r="R77" s="72">
        <f t="shared" si="41"/>
        <v>5.61</v>
      </c>
      <c r="S77" s="72">
        <f t="shared" si="49"/>
        <v>0</v>
      </c>
      <c r="T77" s="7"/>
      <c r="U77" s="5">
        <f t="shared" si="50"/>
        <v>30</v>
      </c>
      <c r="V77" s="45">
        <f t="shared" si="51"/>
        <v>38961</v>
      </c>
      <c r="W77" s="5">
        <f t="shared" si="52"/>
        <v>2045</v>
      </c>
      <c r="X77" s="55">
        <f t="shared" si="53"/>
        <v>5.3904348595426005E-2</v>
      </c>
      <c r="Y77" s="47">
        <f t="shared" si="54"/>
        <v>0.74244254070502813</v>
      </c>
      <c r="Z77" s="5">
        <f t="shared" si="55"/>
        <v>0</v>
      </c>
      <c r="AA77" s="5">
        <f t="shared" si="56"/>
        <v>0</v>
      </c>
      <c r="AC77" s="39">
        <f t="shared" si="57"/>
        <v>0</v>
      </c>
      <c r="AD77" s="39">
        <f t="shared" si="58"/>
        <v>0</v>
      </c>
      <c r="AE77" s="39">
        <f t="shared" si="59"/>
        <v>0</v>
      </c>
      <c r="AF77" s="39">
        <f t="shared" si="60"/>
        <v>0</v>
      </c>
      <c r="AG77" s="39">
        <f t="shared" si="61"/>
        <v>0</v>
      </c>
      <c r="AH77" s="39">
        <f t="shared" si="62"/>
        <v>0</v>
      </c>
      <c r="AI77" s="39">
        <f t="shared" si="63"/>
        <v>0</v>
      </c>
      <c r="AJ77" s="39">
        <f t="shared" si="64"/>
        <v>0</v>
      </c>
      <c r="AK77" s="39">
        <f t="shared" si="65"/>
        <v>0</v>
      </c>
      <c r="AL77" s="43"/>
      <c r="AM77" s="39">
        <f t="shared" si="66"/>
        <v>0</v>
      </c>
      <c r="AN77" s="39">
        <f t="shared" si="67"/>
        <v>0</v>
      </c>
      <c r="AO77" s="39">
        <f t="shared" si="68"/>
        <v>0</v>
      </c>
      <c r="AP77" s="40">
        <f t="shared" si="69"/>
        <v>0</v>
      </c>
      <c r="AR77" s="39">
        <f t="shared" si="70"/>
        <v>0</v>
      </c>
      <c r="AS77" s="39">
        <f t="shared" si="71"/>
        <v>0</v>
      </c>
      <c r="AT77" s="39">
        <f t="shared" si="72"/>
        <v>0</v>
      </c>
      <c r="AU77" s="40">
        <f t="shared" si="73"/>
        <v>0</v>
      </c>
      <c r="AV77" s="40"/>
      <c r="AW77" s="52">
        <f t="shared" si="74"/>
        <v>0</v>
      </c>
      <c r="AY77" s="52">
        <f t="shared" si="75"/>
        <v>0</v>
      </c>
      <c r="AZ77" s="70"/>
    </row>
    <row r="78" spans="1:52">
      <c r="A78" s="44">
        <f t="shared" si="44"/>
        <v>38991</v>
      </c>
      <c r="B78" s="66">
        <f t="shared" si="76"/>
        <v>5000</v>
      </c>
      <c r="C78" s="67"/>
      <c r="D78" s="68">
        <f t="shared" si="45"/>
        <v>5000</v>
      </c>
      <c r="E78" s="35">
        <f t="shared" si="46"/>
        <v>0</v>
      </c>
      <c r="F78" s="35">
        <f t="shared" si="47"/>
        <v>0</v>
      </c>
      <c r="G78" s="55">
        <f t="shared" si="48"/>
        <v>5.67</v>
      </c>
      <c r="H78" s="69">
        <f t="shared" si="48"/>
        <v>5.67</v>
      </c>
      <c r="I78" s="72">
        <v>0</v>
      </c>
      <c r="J78" s="55">
        <f t="shared" si="43"/>
        <v>-0.06</v>
      </c>
      <c r="K78" s="69">
        <f t="shared" si="43"/>
        <v>-0.06</v>
      </c>
      <c r="L78" s="72">
        <v>0</v>
      </c>
      <c r="M78" s="55">
        <f t="shared" si="42"/>
        <v>1.2500000000000001E-2</v>
      </c>
      <c r="N78" s="69">
        <f t="shared" si="42"/>
        <v>0</v>
      </c>
      <c r="O78" s="72">
        <v>0</v>
      </c>
      <c r="P78" s="7"/>
      <c r="Q78" s="72">
        <f t="shared" si="40"/>
        <v>5.6224999999999996</v>
      </c>
      <c r="R78" s="72">
        <f t="shared" si="41"/>
        <v>5.61</v>
      </c>
      <c r="S78" s="72">
        <f t="shared" si="49"/>
        <v>0</v>
      </c>
      <c r="T78" s="7"/>
      <c r="U78" s="5">
        <f t="shared" si="50"/>
        <v>31</v>
      </c>
      <c r="V78" s="45">
        <f t="shared" si="51"/>
        <v>38991</v>
      </c>
      <c r="W78" s="5">
        <f t="shared" si="52"/>
        <v>2075</v>
      </c>
      <c r="X78" s="55">
        <f t="shared" si="53"/>
        <v>5.3904348595426005E-2</v>
      </c>
      <c r="Y78" s="47">
        <f t="shared" si="54"/>
        <v>0.73920599731149206</v>
      </c>
      <c r="Z78" s="5">
        <f t="shared" si="55"/>
        <v>0</v>
      </c>
      <c r="AA78" s="5">
        <f t="shared" si="56"/>
        <v>0</v>
      </c>
      <c r="AC78" s="39">
        <f t="shared" si="57"/>
        <v>0</v>
      </c>
      <c r="AD78" s="39">
        <f t="shared" si="58"/>
        <v>0</v>
      </c>
      <c r="AE78" s="39">
        <f t="shared" si="59"/>
        <v>0</v>
      </c>
      <c r="AF78" s="39">
        <f t="shared" si="60"/>
        <v>0</v>
      </c>
      <c r="AG78" s="39">
        <f t="shared" si="61"/>
        <v>0</v>
      </c>
      <c r="AH78" s="39">
        <f t="shared" si="62"/>
        <v>0</v>
      </c>
      <c r="AI78" s="39">
        <f t="shared" si="63"/>
        <v>0</v>
      </c>
      <c r="AJ78" s="39">
        <f t="shared" si="64"/>
        <v>0</v>
      </c>
      <c r="AK78" s="39">
        <f t="shared" si="65"/>
        <v>0</v>
      </c>
      <c r="AL78" s="43"/>
      <c r="AM78" s="39">
        <f t="shared" si="66"/>
        <v>0</v>
      </c>
      <c r="AN78" s="39">
        <f t="shared" si="67"/>
        <v>0</v>
      </c>
      <c r="AO78" s="39">
        <f t="shared" si="68"/>
        <v>0</v>
      </c>
      <c r="AP78" s="40">
        <f t="shared" si="69"/>
        <v>0</v>
      </c>
      <c r="AR78" s="39">
        <f t="shared" si="70"/>
        <v>0</v>
      </c>
      <c r="AS78" s="39">
        <f t="shared" si="71"/>
        <v>0</v>
      </c>
      <c r="AT78" s="39">
        <f t="shared" si="72"/>
        <v>0</v>
      </c>
      <c r="AU78" s="40">
        <f t="shared" si="73"/>
        <v>0</v>
      </c>
      <c r="AV78" s="40"/>
      <c r="AW78" s="52">
        <f t="shared" si="74"/>
        <v>0</v>
      </c>
      <c r="AY78" s="52">
        <f t="shared" si="75"/>
        <v>0</v>
      </c>
      <c r="AZ78" s="70"/>
    </row>
    <row r="79" spans="1:52">
      <c r="A79" s="44">
        <f t="shared" si="44"/>
        <v>39022</v>
      </c>
      <c r="B79" s="66">
        <f t="shared" si="76"/>
        <v>5000</v>
      </c>
      <c r="C79" s="67"/>
      <c r="D79" s="68">
        <f t="shared" si="45"/>
        <v>5000</v>
      </c>
      <c r="E79" s="35">
        <f t="shared" si="46"/>
        <v>0</v>
      </c>
      <c r="F79" s="35">
        <f t="shared" si="47"/>
        <v>0</v>
      </c>
      <c r="G79" s="55">
        <f t="shared" si="48"/>
        <v>5.67</v>
      </c>
      <c r="H79" s="69">
        <f t="shared" si="48"/>
        <v>5.67</v>
      </c>
      <c r="I79" s="72">
        <v>0</v>
      </c>
      <c r="J79" s="55">
        <f t="shared" si="43"/>
        <v>-0.06</v>
      </c>
      <c r="K79" s="69">
        <f t="shared" si="43"/>
        <v>-0.06</v>
      </c>
      <c r="L79" s="72">
        <v>0</v>
      </c>
      <c r="M79" s="55">
        <f t="shared" si="42"/>
        <v>1.2500000000000001E-2</v>
      </c>
      <c r="N79" s="69">
        <f t="shared" si="42"/>
        <v>0</v>
      </c>
      <c r="O79" s="72">
        <v>0</v>
      </c>
      <c r="P79" s="7"/>
      <c r="Q79" s="72">
        <f t="shared" si="40"/>
        <v>5.6224999999999996</v>
      </c>
      <c r="R79" s="72">
        <f t="shared" si="41"/>
        <v>5.61</v>
      </c>
      <c r="S79" s="72">
        <f t="shared" si="49"/>
        <v>0</v>
      </c>
      <c r="T79" s="7"/>
      <c r="U79" s="5">
        <f t="shared" si="50"/>
        <v>30</v>
      </c>
      <c r="V79" s="45">
        <f t="shared" si="51"/>
        <v>39022</v>
      </c>
      <c r="W79" s="5">
        <f t="shared" si="52"/>
        <v>2106</v>
      </c>
      <c r="X79" s="55">
        <f t="shared" si="53"/>
        <v>5.3904348595426005E-2</v>
      </c>
      <c r="Y79" s="47">
        <f t="shared" si="54"/>
        <v>0.73587639083702938</v>
      </c>
      <c r="Z79" s="5">
        <f t="shared" si="55"/>
        <v>0</v>
      </c>
      <c r="AA79" s="5">
        <f t="shared" si="56"/>
        <v>0</v>
      </c>
      <c r="AC79" s="39">
        <f t="shared" si="57"/>
        <v>0</v>
      </c>
      <c r="AD79" s="39">
        <f t="shared" si="58"/>
        <v>0</v>
      </c>
      <c r="AE79" s="39">
        <f t="shared" si="59"/>
        <v>0</v>
      </c>
      <c r="AF79" s="39">
        <f t="shared" si="60"/>
        <v>0</v>
      </c>
      <c r="AG79" s="39">
        <f t="shared" si="61"/>
        <v>0</v>
      </c>
      <c r="AH79" s="39">
        <f t="shared" si="62"/>
        <v>0</v>
      </c>
      <c r="AI79" s="39">
        <f t="shared" si="63"/>
        <v>0</v>
      </c>
      <c r="AJ79" s="39">
        <f t="shared" si="64"/>
        <v>0</v>
      </c>
      <c r="AK79" s="39">
        <f t="shared" si="65"/>
        <v>0</v>
      </c>
      <c r="AL79" s="43"/>
      <c r="AM79" s="39">
        <f t="shared" si="66"/>
        <v>0</v>
      </c>
      <c r="AN79" s="39">
        <f t="shared" si="67"/>
        <v>0</v>
      </c>
      <c r="AO79" s="39">
        <f t="shared" si="68"/>
        <v>0</v>
      </c>
      <c r="AP79" s="40">
        <f t="shared" si="69"/>
        <v>0</v>
      </c>
      <c r="AR79" s="39">
        <f t="shared" si="70"/>
        <v>0</v>
      </c>
      <c r="AS79" s="39">
        <f t="shared" si="71"/>
        <v>0</v>
      </c>
      <c r="AT79" s="39">
        <f t="shared" si="72"/>
        <v>0</v>
      </c>
      <c r="AU79" s="40">
        <f t="shared" si="73"/>
        <v>0</v>
      </c>
      <c r="AV79" s="40"/>
      <c r="AW79" s="52">
        <f t="shared" si="74"/>
        <v>0</v>
      </c>
      <c r="AY79" s="52">
        <f t="shared" si="75"/>
        <v>0</v>
      </c>
      <c r="AZ79" s="70"/>
    </row>
    <row r="80" spans="1:52">
      <c r="A80" s="44">
        <f t="shared" si="44"/>
        <v>39052</v>
      </c>
      <c r="B80" s="66">
        <f t="shared" si="76"/>
        <v>5000</v>
      </c>
      <c r="C80" s="67"/>
      <c r="D80" s="68">
        <f t="shared" si="45"/>
        <v>5000</v>
      </c>
      <c r="E80" s="35">
        <f t="shared" si="46"/>
        <v>0</v>
      </c>
      <c r="F80" s="35">
        <f t="shared" si="47"/>
        <v>0</v>
      </c>
      <c r="G80" s="55">
        <f t="shared" si="48"/>
        <v>5.67</v>
      </c>
      <c r="H80" s="69">
        <f t="shared" si="48"/>
        <v>5.67</v>
      </c>
      <c r="I80" s="72">
        <v>0</v>
      </c>
      <c r="J80" s="55">
        <f t="shared" si="43"/>
        <v>-0.06</v>
      </c>
      <c r="K80" s="69">
        <f t="shared" si="43"/>
        <v>-0.06</v>
      </c>
      <c r="L80" s="72">
        <v>0</v>
      </c>
      <c r="M80" s="55">
        <f t="shared" si="42"/>
        <v>1.2500000000000001E-2</v>
      </c>
      <c r="N80" s="69">
        <f t="shared" si="42"/>
        <v>0</v>
      </c>
      <c r="O80" s="72">
        <v>0</v>
      </c>
      <c r="P80" s="7"/>
      <c r="Q80" s="72">
        <f t="shared" si="40"/>
        <v>5.6224999999999996</v>
      </c>
      <c r="R80" s="72">
        <f t="shared" si="41"/>
        <v>5.61</v>
      </c>
      <c r="S80" s="72">
        <f t="shared" si="49"/>
        <v>0</v>
      </c>
      <c r="T80" s="7"/>
      <c r="U80" s="5">
        <f t="shared" si="50"/>
        <v>31</v>
      </c>
      <c r="V80" s="45">
        <f t="shared" si="51"/>
        <v>39052</v>
      </c>
      <c r="W80" s="5">
        <f t="shared" si="52"/>
        <v>2136</v>
      </c>
      <c r="X80" s="55">
        <f t="shared" si="53"/>
        <v>5.3904348595426005E-2</v>
      </c>
      <c r="Y80" s="47">
        <f t="shared" si="54"/>
        <v>0.73266847138111957</v>
      </c>
      <c r="Z80" s="5">
        <f t="shared" si="55"/>
        <v>0</v>
      </c>
      <c r="AA80" s="5">
        <f t="shared" si="56"/>
        <v>0</v>
      </c>
      <c r="AC80" s="39">
        <f t="shared" si="57"/>
        <v>0</v>
      </c>
      <c r="AD80" s="39">
        <f t="shared" si="58"/>
        <v>0</v>
      </c>
      <c r="AE80" s="39">
        <f t="shared" si="59"/>
        <v>0</v>
      </c>
      <c r="AF80" s="39">
        <f t="shared" si="60"/>
        <v>0</v>
      </c>
      <c r="AG80" s="39">
        <f t="shared" si="61"/>
        <v>0</v>
      </c>
      <c r="AH80" s="39">
        <f t="shared" si="62"/>
        <v>0</v>
      </c>
      <c r="AI80" s="39">
        <f t="shared" si="63"/>
        <v>0</v>
      </c>
      <c r="AJ80" s="39">
        <f t="shared" si="64"/>
        <v>0</v>
      </c>
      <c r="AK80" s="39">
        <f t="shared" si="65"/>
        <v>0</v>
      </c>
      <c r="AL80" s="43"/>
      <c r="AM80" s="39">
        <f t="shared" si="66"/>
        <v>0</v>
      </c>
      <c r="AN80" s="39">
        <f t="shared" si="67"/>
        <v>0</v>
      </c>
      <c r="AO80" s="39">
        <f t="shared" si="68"/>
        <v>0</v>
      </c>
      <c r="AP80" s="40">
        <f t="shared" si="69"/>
        <v>0</v>
      </c>
      <c r="AR80" s="39">
        <f t="shared" si="70"/>
        <v>0</v>
      </c>
      <c r="AS80" s="39">
        <f t="shared" si="71"/>
        <v>0</v>
      </c>
      <c r="AT80" s="39">
        <f t="shared" si="72"/>
        <v>0</v>
      </c>
      <c r="AU80" s="40">
        <f t="shared" si="73"/>
        <v>0</v>
      </c>
      <c r="AV80" s="40"/>
      <c r="AW80" s="52">
        <f t="shared" si="74"/>
        <v>0</v>
      </c>
      <c r="AY80" s="52">
        <f t="shared" si="75"/>
        <v>0</v>
      </c>
      <c r="AZ80" s="70"/>
    </row>
    <row r="81" spans="1:52">
      <c r="A81" s="44">
        <f t="shared" si="44"/>
        <v>39083</v>
      </c>
      <c r="B81" s="66">
        <f t="shared" si="76"/>
        <v>5000</v>
      </c>
      <c r="C81" s="67"/>
      <c r="D81" s="68">
        <f t="shared" si="45"/>
        <v>5000</v>
      </c>
      <c r="E81" s="35">
        <f t="shared" si="46"/>
        <v>0</v>
      </c>
      <c r="F81" s="35">
        <f t="shared" si="47"/>
        <v>0</v>
      </c>
      <c r="G81" s="55">
        <f t="shared" si="48"/>
        <v>5.67</v>
      </c>
      <c r="H81" s="69">
        <f t="shared" si="48"/>
        <v>5.67</v>
      </c>
      <c r="I81" s="72">
        <v>0</v>
      </c>
      <c r="J81" s="55">
        <f t="shared" si="43"/>
        <v>-0.06</v>
      </c>
      <c r="K81" s="69">
        <f t="shared" si="43"/>
        <v>-0.06</v>
      </c>
      <c r="L81" s="72">
        <v>0</v>
      </c>
      <c r="M81" s="55">
        <f t="shared" si="42"/>
        <v>1.2500000000000001E-2</v>
      </c>
      <c r="N81" s="69">
        <f t="shared" si="42"/>
        <v>0</v>
      </c>
      <c r="O81" s="72">
        <v>0</v>
      </c>
      <c r="P81" s="7"/>
      <c r="Q81" s="72">
        <f t="shared" si="40"/>
        <v>5.6224999999999996</v>
      </c>
      <c r="R81" s="72">
        <f t="shared" si="41"/>
        <v>5.61</v>
      </c>
      <c r="S81" s="72">
        <f t="shared" si="49"/>
        <v>0</v>
      </c>
      <c r="T81" s="7"/>
      <c r="U81" s="5">
        <f t="shared" si="50"/>
        <v>31</v>
      </c>
      <c r="V81" s="45">
        <f t="shared" si="51"/>
        <v>39083</v>
      </c>
      <c r="W81" s="5">
        <f t="shared" si="52"/>
        <v>2167</v>
      </c>
      <c r="X81" s="55">
        <f t="shared" si="53"/>
        <v>5.3904348595426005E-2</v>
      </c>
      <c r="Y81" s="47">
        <f t="shared" si="54"/>
        <v>0.72936831189267148</v>
      </c>
      <c r="Z81" s="5">
        <f t="shared" si="55"/>
        <v>0</v>
      </c>
      <c r="AA81" s="5">
        <f t="shared" si="56"/>
        <v>0</v>
      </c>
      <c r="AC81" s="39">
        <f t="shared" si="57"/>
        <v>0</v>
      </c>
      <c r="AD81" s="39">
        <f t="shared" si="58"/>
        <v>0</v>
      </c>
      <c r="AE81" s="39">
        <f t="shared" si="59"/>
        <v>0</v>
      </c>
      <c r="AF81" s="39">
        <f t="shared" si="60"/>
        <v>0</v>
      </c>
      <c r="AG81" s="39">
        <f t="shared" si="61"/>
        <v>0</v>
      </c>
      <c r="AH81" s="39">
        <f t="shared" si="62"/>
        <v>0</v>
      </c>
      <c r="AI81" s="39">
        <f t="shared" si="63"/>
        <v>0</v>
      </c>
      <c r="AJ81" s="39">
        <f t="shared" si="64"/>
        <v>0</v>
      </c>
      <c r="AK81" s="39">
        <f t="shared" si="65"/>
        <v>0</v>
      </c>
      <c r="AL81" s="43"/>
      <c r="AM81" s="39">
        <f t="shared" si="66"/>
        <v>0</v>
      </c>
      <c r="AN81" s="39">
        <f t="shared" si="67"/>
        <v>0</v>
      </c>
      <c r="AO81" s="39">
        <f t="shared" si="68"/>
        <v>0</v>
      </c>
      <c r="AP81" s="40">
        <f t="shared" si="69"/>
        <v>0</v>
      </c>
      <c r="AR81" s="39">
        <f t="shared" si="70"/>
        <v>0</v>
      </c>
      <c r="AS81" s="39">
        <f t="shared" si="71"/>
        <v>0</v>
      </c>
      <c r="AT81" s="39">
        <f t="shared" si="72"/>
        <v>0</v>
      </c>
      <c r="AU81" s="40">
        <f t="shared" si="73"/>
        <v>0</v>
      </c>
      <c r="AV81" s="40"/>
      <c r="AW81" s="52">
        <f t="shared" si="74"/>
        <v>0</v>
      </c>
      <c r="AY81" s="52">
        <f t="shared" si="75"/>
        <v>0</v>
      </c>
      <c r="AZ81" s="70"/>
    </row>
    <row r="82" spans="1:52">
      <c r="A82" s="44">
        <f t="shared" si="44"/>
        <v>39114</v>
      </c>
      <c r="B82" s="66">
        <f t="shared" si="76"/>
        <v>5000</v>
      </c>
      <c r="C82" s="67"/>
      <c r="D82" s="68">
        <f t="shared" si="45"/>
        <v>5000</v>
      </c>
      <c r="E82" s="35">
        <f t="shared" si="46"/>
        <v>0</v>
      </c>
      <c r="F82" s="35">
        <f t="shared" si="47"/>
        <v>0</v>
      </c>
      <c r="G82" s="55">
        <f t="shared" si="48"/>
        <v>5.67</v>
      </c>
      <c r="H82" s="69">
        <f t="shared" si="48"/>
        <v>5.67</v>
      </c>
      <c r="I82" s="72">
        <v>0</v>
      </c>
      <c r="J82" s="55">
        <f t="shared" si="43"/>
        <v>-0.06</v>
      </c>
      <c r="K82" s="69">
        <f t="shared" si="43"/>
        <v>-0.06</v>
      </c>
      <c r="L82" s="72">
        <v>0</v>
      </c>
      <c r="M82" s="55">
        <f t="shared" si="42"/>
        <v>1.2500000000000001E-2</v>
      </c>
      <c r="N82" s="69">
        <f t="shared" si="42"/>
        <v>0</v>
      </c>
      <c r="O82" s="72">
        <v>0</v>
      </c>
      <c r="P82" s="7"/>
      <c r="Q82" s="72">
        <f t="shared" si="40"/>
        <v>5.6224999999999996</v>
      </c>
      <c r="R82" s="72">
        <f t="shared" si="41"/>
        <v>5.61</v>
      </c>
      <c r="S82" s="72">
        <f t="shared" si="49"/>
        <v>0</v>
      </c>
      <c r="T82" s="7"/>
      <c r="U82" s="5">
        <f t="shared" si="50"/>
        <v>28</v>
      </c>
      <c r="V82" s="45">
        <f t="shared" si="51"/>
        <v>39114</v>
      </c>
      <c r="W82" s="5">
        <f t="shared" si="52"/>
        <v>2198</v>
      </c>
      <c r="X82" s="55">
        <f t="shared" si="53"/>
        <v>5.3904348595426005E-2</v>
      </c>
      <c r="Y82" s="47">
        <f t="shared" si="54"/>
        <v>0.72608301731662872</v>
      </c>
      <c r="Z82" s="5">
        <f t="shared" si="55"/>
        <v>0</v>
      </c>
      <c r="AA82" s="5">
        <f t="shared" si="56"/>
        <v>0</v>
      </c>
      <c r="AC82" s="39">
        <f t="shared" si="57"/>
        <v>0</v>
      </c>
      <c r="AD82" s="39">
        <f t="shared" si="58"/>
        <v>0</v>
      </c>
      <c r="AE82" s="39">
        <f t="shared" si="59"/>
        <v>0</v>
      </c>
      <c r="AF82" s="39">
        <f t="shared" si="60"/>
        <v>0</v>
      </c>
      <c r="AG82" s="39">
        <f t="shared" si="61"/>
        <v>0</v>
      </c>
      <c r="AH82" s="39">
        <f t="shared" si="62"/>
        <v>0</v>
      </c>
      <c r="AI82" s="39">
        <f t="shared" si="63"/>
        <v>0</v>
      </c>
      <c r="AJ82" s="39">
        <f t="shared" si="64"/>
        <v>0</v>
      </c>
      <c r="AK82" s="39">
        <f t="shared" si="65"/>
        <v>0</v>
      </c>
      <c r="AL82" s="43"/>
      <c r="AM82" s="39">
        <f t="shared" si="66"/>
        <v>0</v>
      </c>
      <c r="AN82" s="39">
        <f t="shared" si="67"/>
        <v>0</v>
      </c>
      <c r="AO82" s="39">
        <f t="shared" si="68"/>
        <v>0</v>
      </c>
      <c r="AP82" s="40">
        <f t="shared" si="69"/>
        <v>0</v>
      </c>
      <c r="AR82" s="39">
        <f t="shared" si="70"/>
        <v>0</v>
      </c>
      <c r="AS82" s="39">
        <f t="shared" si="71"/>
        <v>0</v>
      </c>
      <c r="AT82" s="39">
        <f t="shared" si="72"/>
        <v>0</v>
      </c>
      <c r="AU82" s="40">
        <f t="shared" si="73"/>
        <v>0</v>
      </c>
      <c r="AV82" s="40"/>
      <c r="AW82" s="52">
        <f t="shared" si="74"/>
        <v>0</v>
      </c>
      <c r="AY82" s="52">
        <f t="shared" si="75"/>
        <v>0</v>
      </c>
      <c r="AZ82" s="70"/>
    </row>
    <row r="83" spans="1:52">
      <c r="A83" s="44">
        <f t="shared" si="44"/>
        <v>39142</v>
      </c>
      <c r="B83" s="66">
        <f t="shared" si="76"/>
        <v>5000</v>
      </c>
      <c r="C83" s="67"/>
      <c r="D83" s="68">
        <f t="shared" si="45"/>
        <v>5000</v>
      </c>
      <c r="E83" s="35">
        <f t="shared" si="46"/>
        <v>0</v>
      </c>
      <c r="F83" s="35">
        <f t="shared" si="47"/>
        <v>0</v>
      </c>
      <c r="G83" s="55">
        <f t="shared" si="48"/>
        <v>5.67</v>
      </c>
      <c r="H83" s="69">
        <f t="shared" si="48"/>
        <v>5.67</v>
      </c>
      <c r="I83" s="72">
        <v>0</v>
      </c>
      <c r="J83" s="55">
        <f t="shared" si="43"/>
        <v>-0.06</v>
      </c>
      <c r="K83" s="69">
        <f t="shared" si="43"/>
        <v>-0.06</v>
      </c>
      <c r="L83" s="72">
        <v>0</v>
      </c>
      <c r="M83" s="55">
        <f t="shared" si="42"/>
        <v>1.2500000000000001E-2</v>
      </c>
      <c r="N83" s="69">
        <f t="shared" si="42"/>
        <v>0</v>
      </c>
      <c r="O83" s="72">
        <v>0</v>
      </c>
      <c r="P83" s="7"/>
      <c r="Q83" s="72">
        <f t="shared" si="40"/>
        <v>5.6224999999999996</v>
      </c>
      <c r="R83" s="72">
        <f t="shared" si="41"/>
        <v>5.61</v>
      </c>
      <c r="S83" s="72">
        <f t="shared" si="49"/>
        <v>0</v>
      </c>
      <c r="T83" s="7"/>
      <c r="U83" s="5">
        <f t="shared" si="50"/>
        <v>31</v>
      </c>
      <c r="V83" s="45">
        <f t="shared" si="51"/>
        <v>39142</v>
      </c>
      <c r="W83" s="5">
        <f t="shared" si="52"/>
        <v>2226</v>
      </c>
      <c r="X83" s="55">
        <f t="shared" si="53"/>
        <v>5.3904348595426005E-2</v>
      </c>
      <c r="Y83" s="47">
        <f t="shared" si="54"/>
        <v>0.72312837548329512</v>
      </c>
      <c r="Z83" s="5">
        <f t="shared" si="55"/>
        <v>0</v>
      </c>
      <c r="AA83" s="5">
        <f t="shared" si="56"/>
        <v>0</v>
      </c>
      <c r="AC83" s="39">
        <f t="shared" si="57"/>
        <v>0</v>
      </c>
      <c r="AD83" s="39">
        <f t="shared" si="58"/>
        <v>0</v>
      </c>
      <c r="AE83" s="39">
        <f t="shared" si="59"/>
        <v>0</v>
      </c>
      <c r="AF83" s="39">
        <f t="shared" si="60"/>
        <v>0</v>
      </c>
      <c r="AG83" s="39">
        <f t="shared" si="61"/>
        <v>0</v>
      </c>
      <c r="AH83" s="39">
        <f t="shared" si="62"/>
        <v>0</v>
      </c>
      <c r="AI83" s="39">
        <f t="shared" si="63"/>
        <v>0</v>
      </c>
      <c r="AJ83" s="39">
        <f t="shared" si="64"/>
        <v>0</v>
      </c>
      <c r="AK83" s="39">
        <f t="shared" si="65"/>
        <v>0</v>
      </c>
      <c r="AL83" s="43"/>
      <c r="AM83" s="39">
        <f t="shared" si="66"/>
        <v>0</v>
      </c>
      <c r="AN83" s="39">
        <f t="shared" si="67"/>
        <v>0</v>
      </c>
      <c r="AO83" s="39">
        <f t="shared" si="68"/>
        <v>0</v>
      </c>
      <c r="AP83" s="40">
        <f t="shared" si="69"/>
        <v>0</v>
      </c>
      <c r="AR83" s="39">
        <f t="shared" si="70"/>
        <v>0</v>
      </c>
      <c r="AS83" s="39">
        <f t="shared" si="71"/>
        <v>0</v>
      </c>
      <c r="AT83" s="39">
        <f t="shared" si="72"/>
        <v>0</v>
      </c>
      <c r="AU83" s="40">
        <f t="shared" si="73"/>
        <v>0</v>
      </c>
      <c r="AV83" s="40"/>
      <c r="AW83" s="52">
        <f t="shared" si="74"/>
        <v>0</v>
      </c>
      <c r="AY83" s="52">
        <f t="shared" si="75"/>
        <v>0</v>
      </c>
      <c r="AZ83" s="70"/>
    </row>
    <row r="84" spans="1:52">
      <c r="A84" s="44">
        <f t="shared" si="44"/>
        <v>39173</v>
      </c>
      <c r="B84" s="66">
        <f t="shared" si="76"/>
        <v>5000</v>
      </c>
      <c r="C84" s="67"/>
      <c r="D84" s="68">
        <f t="shared" si="45"/>
        <v>5000</v>
      </c>
      <c r="E84" s="35">
        <f t="shared" si="46"/>
        <v>0</v>
      </c>
      <c r="F84" s="35">
        <f t="shared" si="47"/>
        <v>0</v>
      </c>
      <c r="G84" s="55">
        <f t="shared" si="48"/>
        <v>5.67</v>
      </c>
      <c r="H84" s="69">
        <f t="shared" si="48"/>
        <v>5.67</v>
      </c>
      <c r="I84" s="72">
        <v>0</v>
      </c>
      <c r="J84" s="55">
        <f t="shared" si="43"/>
        <v>-0.06</v>
      </c>
      <c r="K84" s="69">
        <f t="shared" si="43"/>
        <v>-0.06</v>
      </c>
      <c r="L84" s="72">
        <v>0</v>
      </c>
      <c r="M84" s="55">
        <f t="shared" si="42"/>
        <v>1.2500000000000001E-2</v>
      </c>
      <c r="N84" s="69">
        <f t="shared" si="42"/>
        <v>0</v>
      </c>
      <c r="O84" s="72">
        <v>0</v>
      </c>
      <c r="P84" s="7"/>
      <c r="Q84" s="72">
        <f t="shared" si="40"/>
        <v>5.6224999999999996</v>
      </c>
      <c r="R84" s="72">
        <f t="shared" si="41"/>
        <v>5.61</v>
      </c>
      <c r="S84" s="72">
        <f t="shared" si="49"/>
        <v>0</v>
      </c>
      <c r="T84" s="7"/>
      <c r="U84" s="5">
        <f t="shared" si="50"/>
        <v>30</v>
      </c>
      <c r="V84" s="45">
        <f t="shared" si="51"/>
        <v>39173</v>
      </c>
      <c r="W84" s="5">
        <f t="shared" si="52"/>
        <v>2257</v>
      </c>
      <c r="X84" s="55">
        <f t="shared" si="53"/>
        <v>5.3904348595426005E-2</v>
      </c>
      <c r="Y84" s="47">
        <f t="shared" si="54"/>
        <v>0.71987118746042489</v>
      </c>
      <c r="Z84" s="5">
        <f t="shared" si="55"/>
        <v>0</v>
      </c>
      <c r="AA84" s="5">
        <f t="shared" si="56"/>
        <v>0</v>
      </c>
      <c r="AC84" s="39">
        <f t="shared" si="57"/>
        <v>0</v>
      </c>
      <c r="AD84" s="39">
        <f t="shared" si="58"/>
        <v>0</v>
      </c>
      <c r="AE84" s="39">
        <f t="shared" si="59"/>
        <v>0</v>
      </c>
      <c r="AF84" s="39">
        <f t="shared" si="60"/>
        <v>0</v>
      </c>
      <c r="AG84" s="39">
        <f t="shared" si="61"/>
        <v>0</v>
      </c>
      <c r="AH84" s="39">
        <f t="shared" si="62"/>
        <v>0</v>
      </c>
      <c r="AI84" s="39">
        <f t="shared" si="63"/>
        <v>0</v>
      </c>
      <c r="AJ84" s="39">
        <f t="shared" si="64"/>
        <v>0</v>
      </c>
      <c r="AK84" s="39">
        <f t="shared" si="65"/>
        <v>0</v>
      </c>
      <c r="AL84" s="43"/>
      <c r="AM84" s="39">
        <f t="shared" si="66"/>
        <v>0</v>
      </c>
      <c r="AN84" s="39">
        <f t="shared" si="67"/>
        <v>0</v>
      </c>
      <c r="AO84" s="39">
        <f t="shared" si="68"/>
        <v>0</v>
      </c>
      <c r="AP84" s="40">
        <f t="shared" si="69"/>
        <v>0</v>
      </c>
      <c r="AR84" s="39">
        <f t="shared" si="70"/>
        <v>0</v>
      </c>
      <c r="AS84" s="39">
        <f t="shared" si="71"/>
        <v>0</v>
      </c>
      <c r="AT84" s="39">
        <f t="shared" si="72"/>
        <v>0</v>
      </c>
      <c r="AU84" s="40">
        <f t="shared" si="73"/>
        <v>0</v>
      </c>
      <c r="AV84" s="40"/>
      <c r="AW84" s="52">
        <f t="shared" si="74"/>
        <v>0</v>
      </c>
      <c r="AY84" s="52">
        <f t="shared" si="75"/>
        <v>0</v>
      </c>
      <c r="AZ84" s="70"/>
    </row>
    <row r="85" spans="1:52">
      <c r="A85" s="44">
        <f t="shared" si="44"/>
        <v>39203</v>
      </c>
      <c r="B85" s="66">
        <f t="shared" si="76"/>
        <v>5000</v>
      </c>
      <c r="C85" s="67"/>
      <c r="D85" s="68">
        <f t="shared" si="45"/>
        <v>5000</v>
      </c>
      <c r="E85" s="35">
        <f t="shared" si="46"/>
        <v>0</v>
      </c>
      <c r="F85" s="35">
        <f t="shared" si="47"/>
        <v>0</v>
      </c>
      <c r="G85" s="55">
        <f t="shared" si="48"/>
        <v>5.67</v>
      </c>
      <c r="H85" s="69">
        <f t="shared" si="48"/>
        <v>5.67</v>
      </c>
      <c r="I85" s="72">
        <v>0</v>
      </c>
      <c r="J85" s="55">
        <f t="shared" si="43"/>
        <v>-0.06</v>
      </c>
      <c r="K85" s="69">
        <f t="shared" si="43"/>
        <v>-0.06</v>
      </c>
      <c r="L85" s="72">
        <v>0</v>
      </c>
      <c r="M85" s="55">
        <f t="shared" si="42"/>
        <v>1.2500000000000001E-2</v>
      </c>
      <c r="N85" s="69">
        <f t="shared" si="42"/>
        <v>0</v>
      </c>
      <c r="O85" s="72">
        <v>0</v>
      </c>
      <c r="P85" s="7"/>
      <c r="Q85" s="72">
        <f t="shared" si="40"/>
        <v>5.6224999999999996</v>
      </c>
      <c r="R85" s="72">
        <f t="shared" si="41"/>
        <v>5.61</v>
      </c>
      <c r="S85" s="72">
        <f t="shared" si="49"/>
        <v>0</v>
      </c>
      <c r="T85" s="7"/>
      <c r="U85" s="5">
        <f t="shared" si="50"/>
        <v>31</v>
      </c>
      <c r="V85" s="45">
        <f t="shared" si="51"/>
        <v>39203</v>
      </c>
      <c r="W85" s="5">
        <f t="shared" si="52"/>
        <v>2287</v>
      </c>
      <c r="X85" s="55">
        <f t="shared" si="53"/>
        <v>5.3904348595426005E-2</v>
      </c>
      <c r="Y85" s="47">
        <f t="shared" si="54"/>
        <v>0.71673303978133363</v>
      </c>
      <c r="Z85" s="5">
        <f t="shared" si="55"/>
        <v>0</v>
      </c>
      <c r="AA85" s="5">
        <f t="shared" si="56"/>
        <v>0</v>
      </c>
      <c r="AC85" s="39">
        <f t="shared" si="57"/>
        <v>0</v>
      </c>
      <c r="AD85" s="39">
        <f t="shared" si="58"/>
        <v>0</v>
      </c>
      <c r="AE85" s="39">
        <f t="shared" si="59"/>
        <v>0</v>
      </c>
      <c r="AF85" s="39">
        <f t="shared" si="60"/>
        <v>0</v>
      </c>
      <c r="AG85" s="39">
        <f t="shared" si="61"/>
        <v>0</v>
      </c>
      <c r="AH85" s="39">
        <f t="shared" si="62"/>
        <v>0</v>
      </c>
      <c r="AI85" s="39">
        <f t="shared" si="63"/>
        <v>0</v>
      </c>
      <c r="AJ85" s="39">
        <f t="shared" si="64"/>
        <v>0</v>
      </c>
      <c r="AK85" s="39">
        <f t="shared" si="65"/>
        <v>0</v>
      </c>
      <c r="AL85" s="43"/>
      <c r="AM85" s="39">
        <f t="shared" si="66"/>
        <v>0</v>
      </c>
      <c r="AN85" s="39">
        <f t="shared" si="67"/>
        <v>0</v>
      </c>
      <c r="AO85" s="39">
        <f t="shared" si="68"/>
        <v>0</v>
      </c>
      <c r="AP85" s="40">
        <f t="shared" si="69"/>
        <v>0</v>
      </c>
      <c r="AR85" s="39">
        <f t="shared" si="70"/>
        <v>0</v>
      </c>
      <c r="AS85" s="39">
        <f t="shared" si="71"/>
        <v>0</v>
      </c>
      <c r="AT85" s="39">
        <f t="shared" si="72"/>
        <v>0</v>
      </c>
      <c r="AU85" s="40">
        <f t="shared" si="73"/>
        <v>0</v>
      </c>
      <c r="AV85" s="40"/>
      <c r="AW85" s="52">
        <f t="shared" si="74"/>
        <v>0</v>
      </c>
      <c r="AY85" s="52">
        <f t="shared" si="75"/>
        <v>0</v>
      </c>
      <c r="AZ85" s="70"/>
    </row>
    <row r="86" spans="1:52">
      <c r="A86" s="44">
        <f t="shared" si="44"/>
        <v>39234</v>
      </c>
      <c r="B86" s="66">
        <f t="shared" si="76"/>
        <v>5000</v>
      </c>
      <c r="C86" s="67"/>
      <c r="D86" s="68">
        <f t="shared" si="45"/>
        <v>5000</v>
      </c>
      <c r="E86" s="35">
        <f t="shared" si="46"/>
        <v>0</v>
      </c>
      <c r="F86" s="35">
        <f t="shared" si="47"/>
        <v>0</v>
      </c>
      <c r="G86" s="55">
        <f t="shared" si="48"/>
        <v>5.67</v>
      </c>
      <c r="H86" s="69">
        <f t="shared" si="48"/>
        <v>5.67</v>
      </c>
      <c r="I86" s="72">
        <v>0</v>
      </c>
      <c r="J86" s="55">
        <f t="shared" si="43"/>
        <v>-0.06</v>
      </c>
      <c r="K86" s="69">
        <f t="shared" si="43"/>
        <v>-0.06</v>
      </c>
      <c r="L86" s="72">
        <v>0</v>
      </c>
      <c r="M86" s="55">
        <f t="shared" si="42"/>
        <v>1.2500000000000001E-2</v>
      </c>
      <c r="N86" s="69">
        <f t="shared" si="42"/>
        <v>0</v>
      </c>
      <c r="O86" s="72">
        <v>0</v>
      </c>
      <c r="P86" s="7"/>
      <c r="Q86" s="72">
        <f t="shared" si="40"/>
        <v>5.6224999999999996</v>
      </c>
      <c r="R86" s="72">
        <f t="shared" si="41"/>
        <v>5.61</v>
      </c>
      <c r="S86" s="72">
        <f t="shared" si="49"/>
        <v>0</v>
      </c>
      <c r="T86" s="7"/>
      <c r="U86" s="5">
        <f t="shared" si="50"/>
        <v>30</v>
      </c>
      <c r="V86" s="45">
        <f t="shared" si="51"/>
        <v>39234</v>
      </c>
      <c r="W86" s="5">
        <f t="shared" si="52"/>
        <v>2318</v>
      </c>
      <c r="X86" s="55">
        <f t="shared" si="53"/>
        <v>5.3904348595426005E-2</v>
      </c>
      <c r="Y86" s="47">
        <f t="shared" si="54"/>
        <v>0.71350465827685894</v>
      </c>
      <c r="Z86" s="5">
        <f t="shared" si="55"/>
        <v>0</v>
      </c>
      <c r="AA86" s="5">
        <f t="shared" si="56"/>
        <v>0</v>
      </c>
      <c r="AC86" s="39">
        <f t="shared" si="57"/>
        <v>0</v>
      </c>
      <c r="AD86" s="39">
        <f t="shared" si="58"/>
        <v>0</v>
      </c>
      <c r="AE86" s="39">
        <f t="shared" si="59"/>
        <v>0</v>
      </c>
      <c r="AF86" s="39">
        <f t="shared" si="60"/>
        <v>0</v>
      </c>
      <c r="AG86" s="39">
        <f t="shared" si="61"/>
        <v>0</v>
      </c>
      <c r="AH86" s="39">
        <f t="shared" si="62"/>
        <v>0</v>
      </c>
      <c r="AI86" s="39">
        <f t="shared" si="63"/>
        <v>0</v>
      </c>
      <c r="AJ86" s="39">
        <f t="shared" si="64"/>
        <v>0</v>
      </c>
      <c r="AK86" s="39">
        <f t="shared" si="65"/>
        <v>0</v>
      </c>
      <c r="AL86" s="43"/>
      <c r="AM86" s="39">
        <f t="shared" si="66"/>
        <v>0</v>
      </c>
      <c r="AN86" s="39">
        <f t="shared" si="67"/>
        <v>0</v>
      </c>
      <c r="AO86" s="39">
        <f t="shared" si="68"/>
        <v>0</v>
      </c>
      <c r="AP86" s="40">
        <f t="shared" si="69"/>
        <v>0</v>
      </c>
      <c r="AR86" s="39">
        <f t="shared" si="70"/>
        <v>0</v>
      </c>
      <c r="AS86" s="39">
        <f t="shared" si="71"/>
        <v>0</v>
      </c>
      <c r="AT86" s="39">
        <f t="shared" si="72"/>
        <v>0</v>
      </c>
      <c r="AU86" s="40">
        <f t="shared" si="73"/>
        <v>0</v>
      </c>
      <c r="AV86" s="40"/>
      <c r="AW86" s="52">
        <f t="shared" si="74"/>
        <v>0</v>
      </c>
      <c r="AY86" s="52">
        <f t="shared" si="75"/>
        <v>0</v>
      </c>
      <c r="AZ86" s="70"/>
    </row>
    <row r="87" spans="1:52">
      <c r="A87" s="44">
        <f t="shared" si="44"/>
        <v>39264</v>
      </c>
      <c r="B87" s="66">
        <f t="shared" si="76"/>
        <v>5000</v>
      </c>
      <c r="C87" s="67"/>
      <c r="D87" s="68">
        <f t="shared" si="45"/>
        <v>5000</v>
      </c>
      <c r="E87" s="35">
        <f t="shared" si="46"/>
        <v>0</v>
      </c>
      <c r="F87" s="35">
        <f t="shared" si="47"/>
        <v>0</v>
      </c>
      <c r="G87" s="55">
        <f t="shared" si="48"/>
        <v>5.67</v>
      </c>
      <c r="H87" s="69">
        <f t="shared" si="48"/>
        <v>5.67</v>
      </c>
      <c r="I87" s="72">
        <v>0</v>
      </c>
      <c r="J87" s="55">
        <f t="shared" si="43"/>
        <v>-0.06</v>
      </c>
      <c r="K87" s="69">
        <f t="shared" si="43"/>
        <v>-0.06</v>
      </c>
      <c r="L87" s="72">
        <v>0</v>
      </c>
      <c r="M87" s="55">
        <f t="shared" si="42"/>
        <v>1.2500000000000001E-2</v>
      </c>
      <c r="N87" s="69">
        <f t="shared" si="42"/>
        <v>0</v>
      </c>
      <c r="O87" s="72">
        <v>0</v>
      </c>
      <c r="P87" s="7"/>
      <c r="Q87" s="72">
        <f t="shared" si="40"/>
        <v>5.6224999999999996</v>
      </c>
      <c r="R87" s="72">
        <f t="shared" si="41"/>
        <v>5.61</v>
      </c>
      <c r="S87" s="72">
        <f t="shared" si="49"/>
        <v>0</v>
      </c>
      <c r="T87" s="7"/>
      <c r="U87" s="5">
        <f t="shared" si="50"/>
        <v>31</v>
      </c>
      <c r="V87" s="45">
        <f t="shared" si="51"/>
        <v>39264</v>
      </c>
      <c r="W87" s="5">
        <f t="shared" si="52"/>
        <v>2348</v>
      </c>
      <c r="X87" s="55">
        <f t="shared" si="53"/>
        <v>5.3904348595426005E-2</v>
      </c>
      <c r="Y87" s="47">
        <f t="shared" si="54"/>
        <v>0.71039426432528086</v>
      </c>
      <c r="Z87" s="5">
        <f t="shared" si="55"/>
        <v>0</v>
      </c>
      <c r="AA87" s="5">
        <f t="shared" si="56"/>
        <v>0</v>
      </c>
      <c r="AC87" s="39">
        <f t="shared" si="57"/>
        <v>0</v>
      </c>
      <c r="AD87" s="39">
        <f t="shared" si="58"/>
        <v>0</v>
      </c>
      <c r="AE87" s="39">
        <f t="shared" si="59"/>
        <v>0</v>
      </c>
      <c r="AF87" s="39">
        <f t="shared" si="60"/>
        <v>0</v>
      </c>
      <c r="AG87" s="39">
        <f t="shared" si="61"/>
        <v>0</v>
      </c>
      <c r="AH87" s="39">
        <f t="shared" si="62"/>
        <v>0</v>
      </c>
      <c r="AI87" s="39">
        <f t="shared" si="63"/>
        <v>0</v>
      </c>
      <c r="AJ87" s="39">
        <f t="shared" si="64"/>
        <v>0</v>
      </c>
      <c r="AK87" s="39">
        <f t="shared" si="65"/>
        <v>0</v>
      </c>
      <c r="AL87" s="43"/>
      <c r="AM87" s="39">
        <f t="shared" si="66"/>
        <v>0</v>
      </c>
      <c r="AN87" s="39">
        <f t="shared" si="67"/>
        <v>0</v>
      </c>
      <c r="AO87" s="39">
        <f t="shared" si="68"/>
        <v>0</v>
      </c>
      <c r="AP87" s="40">
        <f t="shared" si="69"/>
        <v>0</v>
      </c>
      <c r="AR87" s="39">
        <f t="shared" si="70"/>
        <v>0</v>
      </c>
      <c r="AS87" s="39">
        <f t="shared" si="71"/>
        <v>0</v>
      </c>
      <c r="AT87" s="39">
        <f t="shared" si="72"/>
        <v>0</v>
      </c>
      <c r="AU87" s="40">
        <f t="shared" si="73"/>
        <v>0</v>
      </c>
      <c r="AV87" s="40"/>
      <c r="AW87" s="52">
        <f t="shared" si="74"/>
        <v>0</v>
      </c>
      <c r="AY87" s="52">
        <f t="shared" si="75"/>
        <v>0</v>
      </c>
      <c r="AZ87" s="70"/>
    </row>
    <row r="88" spans="1:52">
      <c r="A88" s="44">
        <f t="shared" si="44"/>
        <v>39295</v>
      </c>
      <c r="B88" s="66">
        <f t="shared" si="76"/>
        <v>5000</v>
      </c>
      <c r="C88" s="67"/>
      <c r="D88" s="68">
        <f t="shared" si="45"/>
        <v>5000</v>
      </c>
      <c r="E88" s="35">
        <f t="shared" si="46"/>
        <v>0</v>
      </c>
      <c r="F88" s="35">
        <f t="shared" si="47"/>
        <v>0</v>
      </c>
      <c r="G88" s="55">
        <f t="shared" si="48"/>
        <v>5.67</v>
      </c>
      <c r="H88" s="69">
        <f t="shared" si="48"/>
        <v>5.67</v>
      </c>
      <c r="I88" s="72">
        <v>0</v>
      </c>
      <c r="J88" s="55">
        <f t="shared" si="43"/>
        <v>-0.06</v>
      </c>
      <c r="K88" s="69">
        <f t="shared" si="43"/>
        <v>-0.06</v>
      </c>
      <c r="L88" s="72">
        <v>0</v>
      </c>
      <c r="M88" s="55">
        <f t="shared" si="42"/>
        <v>1.2500000000000001E-2</v>
      </c>
      <c r="N88" s="69">
        <f t="shared" si="42"/>
        <v>0</v>
      </c>
      <c r="O88" s="72">
        <v>0</v>
      </c>
      <c r="P88" s="7"/>
      <c r="Q88" s="72">
        <f t="shared" si="40"/>
        <v>5.6224999999999996</v>
      </c>
      <c r="R88" s="72">
        <f t="shared" si="41"/>
        <v>5.61</v>
      </c>
      <c r="S88" s="72">
        <f t="shared" si="49"/>
        <v>0</v>
      </c>
      <c r="T88" s="7"/>
      <c r="U88" s="5">
        <f t="shared" si="50"/>
        <v>31</v>
      </c>
      <c r="V88" s="45">
        <f t="shared" si="51"/>
        <v>39295</v>
      </c>
      <c r="W88" s="5">
        <f t="shared" si="52"/>
        <v>2379</v>
      </c>
      <c r="X88" s="55">
        <f t="shared" si="53"/>
        <v>5.3904348595426005E-2</v>
      </c>
      <c r="Y88" s="47">
        <f t="shared" si="54"/>
        <v>0.7071944345748169</v>
      </c>
      <c r="Z88" s="5">
        <f t="shared" si="55"/>
        <v>0</v>
      </c>
      <c r="AA88" s="5">
        <f t="shared" si="56"/>
        <v>0</v>
      </c>
      <c r="AC88" s="39">
        <f t="shared" si="57"/>
        <v>0</v>
      </c>
      <c r="AD88" s="39">
        <f t="shared" si="58"/>
        <v>0</v>
      </c>
      <c r="AE88" s="39">
        <f t="shared" si="59"/>
        <v>0</v>
      </c>
      <c r="AF88" s="39">
        <f t="shared" si="60"/>
        <v>0</v>
      </c>
      <c r="AG88" s="39">
        <f t="shared" si="61"/>
        <v>0</v>
      </c>
      <c r="AH88" s="39">
        <f t="shared" si="62"/>
        <v>0</v>
      </c>
      <c r="AI88" s="39">
        <f t="shared" si="63"/>
        <v>0</v>
      </c>
      <c r="AJ88" s="39">
        <f t="shared" si="64"/>
        <v>0</v>
      </c>
      <c r="AK88" s="39">
        <f t="shared" si="65"/>
        <v>0</v>
      </c>
      <c r="AL88" s="43"/>
      <c r="AM88" s="39">
        <f t="shared" si="66"/>
        <v>0</v>
      </c>
      <c r="AN88" s="39">
        <f t="shared" si="67"/>
        <v>0</v>
      </c>
      <c r="AO88" s="39">
        <f t="shared" si="68"/>
        <v>0</v>
      </c>
      <c r="AP88" s="40">
        <f t="shared" si="69"/>
        <v>0</v>
      </c>
      <c r="AR88" s="39">
        <f t="shared" si="70"/>
        <v>0</v>
      </c>
      <c r="AS88" s="39">
        <f t="shared" si="71"/>
        <v>0</v>
      </c>
      <c r="AT88" s="39">
        <f t="shared" si="72"/>
        <v>0</v>
      </c>
      <c r="AU88" s="40">
        <f t="shared" si="73"/>
        <v>0</v>
      </c>
      <c r="AV88" s="40"/>
      <c r="AW88" s="52">
        <f t="shared" si="74"/>
        <v>0</v>
      </c>
      <c r="AY88" s="52">
        <f t="shared" si="75"/>
        <v>0</v>
      </c>
      <c r="AZ88" s="70"/>
    </row>
    <row r="89" spans="1:52">
      <c r="A89" s="44">
        <f t="shared" si="44"/>
        <v>39326</v>
      </c>
      <c r="B89" s="66">
        <f t="shared" si="76"/>
        <v>5000</v>
      </c>
      <c r="C89" s="67"/>
      <c r="D89" s="68">
        <f t="shared" si="45"/>
        <v>5000</v>
      </c>
      <c r="E89" s="35">
        <f t="shared" si="46"/>
        <v>0</v>
      </c>
      <c r="F89" s="35">
        <f t="shared" si="47"/>
        <v>0</v>
      </c>
      <c r="G89" s="55">
        <f t="shared" si="48"/>
        <v>5.67</v>
      </c>
      <c r="H89" s="69">
        <f t="shared" si="48"/>
        <v>5.67</v>
      </c>
      <c r="I89" s="72">
        <v>0</v>
      </c>
      <c r="J89" s="55">
        <f t="shared" si="43"/>
        <v>-0.06</v>
      </c>
      <c r="K89" s="69">
        <f t="shared" si="43"/>
        <v>-0.06</v>
      </c>
      <c r="L89" s="72">
        <v>0</v>
      </c>
      <c r="M89" s="55">
        <f t="shared" si="42"/>
        <v>1.2500000000000001E-2</v>
      </c>
      <c r="N89" s="69">
        <f t="shared" si="42"/>
        <v>0</v>
      </c>
      <c r="O89" s="72">
        <v>0</v>
      </c>
      <c r="P89" s="7"/>
      <c r="Q89" s="72">
        <f t="shared" si="40"/>
        <v>5.6224999999999996</v>
      </c>
      <c r="R89" s="72">
        <f t="shared" si="41"/>
        <v>5.61</v>
      </c>
      <c r="S89" s="72">
        <f t="shared" si="49"/>
        <v>0</v>
      </c>
      <c r="T89" s="7"/>
      <c r="U89" s="5">
        <f t="shared" si="50"/>
        <v>30</v>
      </c>
      <c r="V89" s="45">
        <f t="shared" si="51"/>
        <v>39326</v>
      </c>
      <c r="W89" s="5">
        <f t="shared" si="52"/>
        <v>2410</v>
      </c>
      <c r="X89" s="55">
        <f t="shared" si="53"/>
        <v>5.3904348595426005E-2</v>
      </c>
      <c r="Y89" s="47">
        <f t="shared" si="54"/>
        <v>0.70400901782139746</v>
      </c>
      <c r="Z89" s="5">
        <f t="shared" si="55"/>
        <v>0</v>
      </c>
      <c r="AA89" s="5">
        <f t="shared" si="56"/>
        <v>0</v>
      </c>
      <c r="AC89" s="39">
        <f t="shared" si="57"/>
        <v>0</v>
      </c>
      <c r="AD89" s="39">
        <f t="shared" si="58"/>
        <v>0</v>
      </c>
      <c r="AE89" s="39">
        <f t="shared" si="59"/>
        <v>0</v>
      </c>
      <c r="AF89" s="39">
        <f t="shared" si="60"/>
        <v>0</v>
      </c>
      <c r="AG89" s="39">
        <f t="shared" si="61"/>
        <v>0</v>
      </c>
      <c r="AH89" s="39">
        <f t="shared" si="62"/>
        <v>0</v>
      </c>
      <c r="AI89" s="39">
        <f t="shared" si="63"/>
        <v>0</v>
      </c>
      <c r="AJ89" s="39">
        <f t="shared" si="64"/>
        <v>0</v>
      </c>
      <c r="AK89" s="39">
        <f t="shared" si="65"/>
        <v>0</v>
      </c>
      <c r="AL89" s="43"/>
      <c r="AM89" s="39">
        <f t="shared" si="66"/>
        <v>0</v>
      </c>
      <c r="AN89" s="39">
        <f t="shared" si="67"/>
        <v>0</v>
      </c>
      <c r="AO89" s="39">
        <f t="shared" si="68"/>
        <v>0</v>
      </c>
      <c r="AP89" s="40">
        <f t="shared" si="69"/>
        <v>0</v>
      </c>
      <c r="AR89" s="39">
        <f t="shared" si="70"/>
        <v>0</v>
      </c>
      <c r="AS89" s="39">
        <f t="shared" si="71"/>
        <v>0</v>
      </c>
      <c r="AT89" s="39">
        <f t="shared" si="72"/>
        <v>0</v>
      </c>
      <c r="AU89" s="40">
        <f t="shared" si="73"/>
        <v>0</v>
      </c>
      <c r="AV89" s="40"/>
      <c r="AW89" s="52">
        <f t="shared" si="74"/>
        <v>0</v>
      </c>
      <c r="AY89" s="52">
        <f t="shared" si="75"/>
        <v>0</v>
      </c>
      <c r="AZ89" s="70"/>
    </row>
    <row r="90" spans="1:52">
      <c r="A90" s="44">
        <f t="shared" si="44"/>
        <v>39356</v>
      </c>
      <c r="B90" s="66">
        <f t="shared" si="76"/>
        <v>5000</v>
      </c>
      <c r="C90" s="67"/>
      <c r="D90" s="68">
        <f t="shared" si="45"/>
        <v>5000</v>
      </c>
      <c r="E90" s="35">
        <f t="shared" si="46"/>
        <v>0</v>
      </c>
      <c r="F90" s="35">
        <f t="shared" si="47"/>
        <v>0</v>
      </c>
      <c r="G90" s="55">
        <f t="shared" si="48"/>
        <v>5.67</v>
      </c>
      <c r="H90" s="69">
        <f t="shared" si="48"/>
        <v>5.67</v>
      </c>
      <c r="I90" s="72">
        <v>0</v>
      </c>
      <c r="J90" s="55">
        <f t="shared" si="43"/>
        <v>-0.06</v>
      </c>
      <c r="K90" s="69">
        <f t="shared" si="43"/>
        <v>-0.06</v>
      </c>
      <c r="L90" s="72">
        <v>0</v>
      </c>
      <c r="M90" s="55">
        <f t="shared" si="42"/>
        <v>1.2500000000000001E-2</v>
      </c>
      <c r="N90" s="69">
        <f t="shared" si="42"/>
        <v>0</v>
      </c>
      <c r="O90" s="72">
        <v>0</v>
      </c>
      <c r="P90" s="7"/>
      <c r="Q90" s="72">
        <f t="shared" ref="Q90:Q153" si="77">M90+J90+G90</f>
        <v>5.6224999999999996</v>
      </c>
      <c r="R90" s="72">
        <f t="shared" ref="R90:R153" si="78">N90+K90+H90</f>
        <v>5.61</v>
      </c>
      <c r="S90" s="72">
        <f t="shared" si="49"/>
        <v>0</v>
      </c>
      <c r="T90" s="7"/>
      <c r="U90" s="5">
        <f t="shared" si="50"/>
        <v>31</v>
      </c>
      <c r="V90" s="45">
        <f t="shared" si="51"/>
        <v>39356</v>
      </c>
      <c r="W90" s="5">
        <f t="shared" si="52"/>
        <v>2440</v>
      </c>
      <c r="X90" s="55">
        <f t="shared" si="53"/>
        <v>5.3904348595426005E-2</v>
      </c>
      <c r="Y90" s="47">
        <f t="shared" si="54"/>
        <v>0.70094001838952757</v>
      </c>
      <c r="Z90" s="5">
        <f t="shared" si="55"/>
        <v>0</v>
      </c>
      <c r="AA90" s="5">
        <f t="shared" si="56"/>
        <v>0</v>
      </c>
      <c r="AC90" s="39">
        <f t="shared" si="57"/>
        <v>0</v>
      </c>
      <c r="AD90" s="39">
        <f t="shared" si="58"/>
        <v>0</v>
      </c>
      <c r="AE90" s="39">
        <f t="shared" si="59"/>
        <v>0</v>
      </c>
      <c r="AF90" s="39">
        <f t="shared" si="60"/>
        <v>0</v>
      </c>
      <c r="AG90" s="39">
        <f t="shared" si="61"/>
        <v>0</v>
      </c>
      <c r="AH90" s="39">
        <f t="shared" si="62"/>
        <v>0</v>
      </c>
      <c r="AI90" s="39">
        <f t="shared" si="63"/>
        <v>0</v>
      </c>
      <c r="AJ90" s="39">
        <f t="shared" si="64"/>
        <v>0</v>
      </c>
      <c r="AK90" s="39">
        <f t="shared" si="65"/>
        <v>0</v>
      </c>
      <c r="AL90" s="43"/>
      <c r="AM90" s="39">
        <f t="shared" si="66"/>
        <v>0</v>
      </c>
      <c r="AN90" s="39">
        <f t="shared" si="67"/>
        <v>0</v>
      </c>
      <c r="AO90" s="39">
        <f t="shared" si="68"/>
        <v>0</v>
      </c>
      <c r="AP90" s="40">
        <f t="shared" si="69"/>
        <v>0</v>
      </c>
      <c r="AR90" s="39">
        <f t="shared" si="70"/>
        <v>0</v>
      </c>
      <c r="AS90" s="39">
        <f t="shared" si="71"/>
        <v>0</v>
      </c>
      <c r="AT90" s="39">
        <f t="shared" si="72"/>
        <v>0</v>
      </c>
      <c r="AU90" s="40">
        <f t="shared" si="73"/>
        <v>0</v>
      </c>
      <c r="AV90" s="40"/>
      <c r="AW90" s="52">
        <f t="shared" si="74"/>
        <v>0</v>
      </c>
      <c r="AY90" s="52">
        <f t="shared" si="75"/>
        <v>0</v>
      </c>
      <c r="AZ90" s="70"/>
    </row>
    <row r="91" spans="1:52">
      <c r="A91" s="44">
        <f t="shared" si="44"/>
        <v>39387</v>
      </c>
      <c r="B91" s="66">
        <f t="shared" si="76"/>
        <v>5000</v>
      </c>
      <c r="C91" s="67"/>
      <c r="D91" s="68">
        <f t="shared" si="45"/>
        <v>5000</v>
      </c>
      <c r="E91" s="35">
        <f t="shared" si="46"/>
        <v>0</v>
      </c>
      <c r="F91" s="35">
        <f t="shared" si="47"/>
        <v>0</v>
      </c>
      <c r="G91" s="55">
        <f t="shared" si="48"/>
        <v>5.67</v>
      </c>
      <c r="H91" s="69">
        <f t="shared" si="48"/>
        <v>5.67</v>
      </c>
      <c r="I91" s="72">
        <v>0</v>
      </c>
      <c r="J91" s="55">
        <f t="shared" si="43"/>
        <v>-0.06</v>
      </c>
      <c r="K91" s="69">
        <f t="shared" si="43"/>
        <v>-0.06</v>
      </c>
      <c r="L91" s="72">
        <v>0</v>
      </c>
      <c r="M91" s="55">
        <f t="shared" si="42"/>
        <v>1.2500000000000001E-2</v>
      </c>
      <c r="N91" s="69">
        <f t="shared" si="42"/>
        <v>0</v>
      </c>
      <c r="O91" s="72">
        <v>0</v>
      </c>
      <c r="P91" s="7"/>
      <c r="Q91" s="72">
        <f t="shared" si="77"/>
        <v>5.6224999999999996</v>
      </c>
      <c r="R91" s="72">
        <f t="shared" si="78"/>
        <v>5.61</v>
      </c>
      <c r="S91" s="72">
        <f t="shared" si="49"/>
        <v>0</v>
      </c>
      <c r="T91" s="7"/>
      <c r="U91" s="5">
        <f t="shared" si="50"/>
        <v>30</v>
      </c>
      <c r="V91" s="45">
        <f t="shared" si="51"/>
        <v>39387</v>
      </c>
      <c r="W91" s="5">
        <f t="shared" si="52"/>
        <v>2471</v>
      </c>
      <c r="X91" s="55">
        <f t="shared" si="53"/>
        <v>5.3904348595426005E-2</v>
      </c>
      <c r="Y91" s="47">
        <f t="shared" si="54"/>
        <v>0.69778277341055284</v>
      </c>
      <c r="Z91" s="5">
        <f t="shared" si="55"/>
        <v>0</v>
      </c>
      <c r="AA91" s="5">
        <f t="shared" si="56"/>
        <v>0</v>
      </c>
      <c r="AC91" s="39">
        <f t="shared" si="57"/>
        <v>0</v>
      </c>
      <c r="AD91" s="39">
        <f t="shared" si="58"/>
        <v>0</v>
      </c>
      <c r="AE91" s="39">
        <f t="shared" si="59"/>
        <v>0</v>
      </c>
      <c r="AF91" s="39">
        <f t="shared" si="60"/>
        <v>0</v>
      </c>
      <c r="AG91" s="39">
        <f t="shared" si="61"/>
        <v>0</v>
      </c>
      <c r="AH91" s="39">
        <f t="shared" si="62"/>
        <v>0</v>
      </c>
      <c r="AI91" s="39">
        <f t="shared" si="63"/>
        <v>0</v>
      </c>
      <c r="AJ91" s="39">
        <f t="shared" si="64"/>
        <v>0</v>
      </c>
      <c r="AK91" s="39">
        <f t="shared" si="65"/>
        <v>0</v>
      </c>
      <c r="AL91" s="43"/>
      <c r="AM91" s="39">
        <f t="shared" si="66"/>
        <v>0</v>
      </c>
      <c r="AN91" s="39">
        <f t="shared" si="67"/>
        <v>0</v>
      </c>
      <c r="AO91" s="39">
        <f t="shared" si="68"/>
        <v>0</v>
      </c>
      <c r="AP91" s="40">
        <f t="shared" si="69"/>
        <v>0</v>
      </c>
      <c r="AR91" s="39">
        <f t="shared" si="70"/>
        <v>0</v>
      </c>
      <c r="AS91" s="39">
        <f t="shared" si="71"/>
        <v>0</v>
      </c>
      <c r="AT91" s="39">
        <f t="shared" si="72"/>
        <v>0</v>
      </c>
      <c r="AU91" s="40">
        <f t="shared" si="73"/>
        <v>0</v>
      </c>
      <c r="AV91" s="40"/>
      <c r="AW91" s="52">
        <f t="shared" si="74"/>
        <v>0</v>
      </c>
      <c r="AY91" s="52">
        <f t="shared" si="75"/>
        <v>0</v>
      </c>
      <c r="AZ91" s="70"/>
    </row>
    <row r="92" spans="1:52">
      <c r="A92" s="44">
        <f t="shared" si="44"/>
        <v>39417</v>
      </c>
      <c r="B92" s="66">
        <f t="shared" si="76"/>
        <v>5000</v>
      </c>
      <c r="C92" s="67"/>
      <c r="D92" s="68">
        <f t="shared" si="45"/>
        <v>5000</v>
      </c>
      <c r="E92" s="35">
        <f t="shared" si="46"/>
        <v>0</v>
      </c>
      <c r="F92" s="35">
        <f t="shared" si="47"/>
        <v>0</v>
      </c>
      <c r="G92" s="55">
        <f t="shared" si="48"/>
        <v>5.67</v>
      </c>
      <c r="H92" s="69">
        <f t="shared" si="48"/>
        <v>5.67</v>
      </c>
      <c r="I92" s="72">
        <v>0</v>
      </c>
      <c r="J92" s="55">
        <f t="shared" si="43"/>
        <v>-0.06</v>
      </c>
      <c r="K92" s="69">
        <f t="shared" si="43"/>
        <v>-0.06</v>
      </c>
      <c r="L92" s="72">
        <v>0</v>
      </c>
      <c r="M92" s="55">
        <f t="shared" si="42"/>
        <v>1.2500000000000001E-2</v>
      </c>
      <c r="N92" s="69">
        <f t="shared" si="42"/>
        <v>0</v>
      </c>
      <c r="O92" s="72">
        <v>0</v>
      </c>
      <c r="P92" s="7"/>
      <c r="Q92" s="72">
        <f t="shared" si="77"/>
        <v>5.6224999999999996</v>
      </c>
      <c r="R92" s="72">
        <f t="shared" si="78"/>
        <v>5.61</v>
      </c>
      <c r="S92" s="72">
        <f t="shared" si="49"/>
        <v>0</v>
      </c>
      <c r="T92" s="7"/>
      <c r="U92" s="5">
        <f t="shared" si="50"/>
        <v>31</v>
      </c>
      <c r="V92" s="45">
        <f t="shared" si="51"/>
        <v>39417</v>
      </c>
      <c r="W92" s="5">
        <f t="shared" si="52"/>
        <v>2501</v>
      </c>
      <c r="X92" s="55">
        <f t="shared" si="53"/>
        <v>5.3904348595426005E-2</v>
      </c>
      <c r="Y92" s="47">
        <f t="shared" si="54"/>
        <v>0.69474091616021183</v>
      </c>
      <c r="Z92" s="5">
        <f t="shared" si="55"/>
        <v>0</v>
      </c>
      <c r="AA92" s="5">
        <f t="shared" si="56"/>
        <v>0</v>
      </c>
      <c r="AC92" s="39">
        <f t="shared" si="57"/>
        <v>0</v>
      </c>
      <c r="AD92" s="39">
        <f t="shared" si="58"/>
        <v>0</v>
      </c>
      <c r="AE92" s="39">
        <f t="shared" si="59"/>
        <v>0</v>
      </c>
      <c r="AF92" s="39">
        <f t="shared" si="60"/>
        <v>0</v>
      </c>
      <c r="AG92" s="39">
        <f t="shared" si="61"/>
        <v>0</v>
      </c>
      <c r="AH92" s="39">
        <f t="shared" si="62"/>
        <v>0</v>
      </c>
      <c r="AI92" s="39">
        <f t="shared" si="63"/>
        <v>0</v>
      </c>
      <c r="AJ92" s="39">
        <f t="shared" si="64"/>
        <v>0</v>
      </c>
      <c r="AK92" s="39">
        <f t="shared" si="65"/>
        <v>0</v>
      </c>
      <c r="AL92" s="43"/>
      <c r="AM92" s="39">
        <f t="shared" si="66"/>
        <v>0</v>
      </c>
      <c r="AN92" s="39">
        <f t="shared" si="67"/>
        <v>0</v>
      </c>
      <c r="AO92" s="39">
        <f t="shared" si="68"/>
        <v>0</v>
      </c>
      <c r="AP92" s="40">
        <f t="shared" si="69"/>
        <v>0</v>
      </c>
      <c r="AR92" s="39">
        <f t="shared" si="70"/>
        <v>0</v>
      </c>
      <c r="AS92" s="39">
        <f t="shared" si="71"/>
        <v>0</v>
      </c>
      <c r="AT92" s="39">
        <f t="shared" si="72"/>
        <v>0</v>
      </c>
      <c r="AU92" s="40">
        <f t="shared" si="73"/>
        <v>0</v>
      </c>
      <c r="AV92" s="40"/>
      <c r="AW92" s="52">
        <f t="shared" si="74"/>
        <v>0</v>
      </c>
      <c r="AY92" s="52">
        <f t="shared" si="75"/>
        <v>0</v>
      </c>
      <c r="AZ92" s="70"/>
    </row>
    <row r="93" spans="1:52">
      <c r="A93" s="44">
        <f t="shared" si="44"/>
        <v>39448</v>
      </c>
      <c r="B93" s="66">
        <f t="shared" si="76"/>
        <v>5000</v>
      </c>
      <c r="C93" s="67"/>
      <c r="D93" s="68">
        <f t="shared" si="45"/>
        <v>5000</v>
      </c>
      <c r="E93" s="35">
        <f t="shared" si="46"/>
        <v>0</v>
      </c>
      <c r="F93" s="35">
        <f t="shared" si="47"/>
        <v>0</v>
      </c>
      <c r="G93" s="55">
        <f t="shared" si="48"/>
        <v>5.67</v>
      </c>
      <c r="H93" s="69">
        <f t="shared" si="48"/>
        <v>5.67</v>
      </c>
      <c r="I93" s="72">
        <v>0</v>
      </c>
      <c r="J93" s="55">
        <f t="shared" si="43"/>
        <v>-0.06</v>
      </c>
      <c r="K93" s="69">
        <f t="shared" si="43"/>
        <v>-0.06</v>
      </c>
      <c r="L93" s="72">
        <v>0</v>
      </c>
      <c r="M93" s="55">
        <f t="shared" si="42"/>
        <v>1.2500000000000001E-2</v>
      </c>
      <c r="N93" s="69">
        <f t="shared" si="42"/>
        <v>0</v>
      </c>
      <c r="O93" s="72">
        <v>0</v>
      </c>
      <c r="P93" s="7"/>
      <c r="Q93" s="72">
        <f t="shared" si="77"/>
        <v>5.6224999999999996</v>
      </c>
      <c r="R93" s="72">
        <f t="shared" si="78"/>
        <v>5.61</v>
      </c>
      <c r="S93" s="72">
        <f t="shared" si="49"/>
        <v>0</v>
      </c>
      <c r="T93" s="7"/>
      <c r="U93" s="5">
        <f t="shared" si="50"/>
        <v>31</v>
      </c>
      <c r="V93" s="45">
        <f t="shared" si="51"/>
        <v>39448</v>
      </c>
      <c r="W93" s="5">
        <f t="shared" si="52"/>
        <v>2532</v>
      </c>
      <c r="X93" s="55">
        <f t="shared" si="53"/>
        <v>5.3904348595426005E-2</v>
      </c>
      <c r="Y93" s="47">
        <f t="shared" si="54"/>
        <v>0.69161159380496262</v>
      </c>
      <c r="Z93" s="5">
        <f t="shared" si="55"/>
        <v>0</v>
      </c>
      <c r="AA93" s="5">
        <f t="shared" si="56"/>
        <v>0</v>
      </c>
      <c r="AC93" s="39">
        <f t="shared" si="57"/>
        <v>0</v>
      </c>
      <c r="AD93" s="39">
        <f t="shared" si="58"/>
        <v>0</v>
      </c>
      <c r="AE93" s="39">
        <f t="shared" si="59"/>
        <v>0</v>
      </c>
      <c r="AF93" s="39">
        <f t="shared" si="60"/>
        <v>0</v>
      </c>
      <c r="AG93" s="39">
        <f t="shared" si="61"/>
        <v>0</v>
      </c>
      <c r="AH93" s="39">
        <f t="shared" si="62"/>
        <v>0</v>
      </c>
      <c r="AI93" s="39">
        <f t="shared" si="63"/>
        <v>0</v>
      </c>
      <c r="AJ93" s="39">
        <f t="shared" si="64"/>
        <v>0</v>
      </c>
      <c r="AK93" s="39">
        <f t="shared" si="65"/>
        <v>0</v>
      </c>
      <c r="AL93" s="43"/>
      <c r="AM93" s="39">
        <f t="shared" si="66"/>
        <v>0</v>
      </c>
      <c r="AN93" s="39">
        <f t="shared" si="67"/>
        <v>0</v>
      </c>
      <c r="AO93" s="39">
        <f t="shared" si="68"/>
        <v>0</v>
      </c>
      <c r="AP93" s="40">
        <f t="shared" si="69"/>
        <v>0</v>
      </c>
      <c r="AR93" s="39">
        <f t="shared" si="70"/>
        <v>0</v>
      </c>
      <c r="AS93" s="39">
        <f t="shared" si="71"/>
        <v>0</v>
      </c>
      <c r="AT93" s="39">
        <f t="shared" si="72"/>
        <v>0</v>
      </c>
      <c r="AU93" s="40">
        <f t="shared" si="73"/>
        <v>0</v>
      </c>
      <c r="AV93" s="40"/>
      <c r="AW93" s="52">
        <f t="shared" si="74"/>
        <v>0</v>
      </c>
      <c r="AY93" s="52">
        <f t="shared" si="75"/>
        <v>0</v>
      </c>
      <c r="AZ93" s="70"/>
    </row>
    <row r="94" spans="1:52">
      <c r="A94" s="44">
        <f t="shared" si="44"/>
        <v>39479</v>
      </c>
      <c r="B94" s="66">
        <f t="shared" si="76"/>
        <v>5000</v>
      </c>
      <c r="C94" s="67"/>
      <c r="D94" s="68">
        <f t="shared" si="45"/>
        <v>5000</v>
      </c>
      <c r="E94" s="35">
        <f t="shared" si="46"/>
        <v>0</v>
      </c>
      <c r="F94" s="35">
        <f t="shared" si="47"/>
        <v>0</v>
      </c>
      <c r="G94" s="55">
        <f t="shared" si="48"/>
        <v>5.67</v>
      </c>
      <c r="H94" s="69">
        <f t="shared" si="48"/>
        <v>5.67</v>
      </c>
      <c r="I94" s="72">
        <v>0</v>
      </c>
      <c r="J94" s="55">
        <f t="shared" si="43"/>
        <v>-0.06</v>
      </c>
      <c r="K94" s="69">
        <f t="shared" si="43"/>
        <v>-0.06</v>
      </c>
      <c r="L94" s="72">
        <v>0</v>
      </c>
      <c r="M94" s="55">
        <f t="shared" si="42"/>
        <v>1.2500000000000001E-2</v>
      </c>
      <c r="N94" s="69">
        <f t="shared" si="42"/>
        <v>0</v>
      </c>
      <c r="O94" s="72">
        <v>0</v>
      </c>
      <c r="P94" s="7"/>
      <c r="Q94" s="72">
        <f t="shared" si="77"/>
        <v>5.6224999999999996</v>
      </c>
      <c r="R94" s="72">
        <f t="shared" si="78"/>
        <v>5.61</v>
      </c>
      <c r="S94" s="72">
        <f t="shared" si="49"/>
        <v>0</v>
      </c>
      <c r="T94" s="7"/>
      <c r="U94" s="5">
        <f t="shared" si="50"/>
        <v>29</v>
      </c>
      <c r="V94" s="45">
        <f t="shared" si="51"/>
        <v>39479</v>
      </c>
      <c r="W94" s="5">
        <f t="shared" si="52"/>
        <v>2563</v>
      </c>
      <c r="X94" s="55">
        <f t="shared" si="53"/>
        <v>5.3904348595426005E-2</v>
      </c>
      <c r="Y94" s="47">
        <f t="shared" si="54"/>
        <v>0.68849636686021132</v>
      </c>
      <c r="Z94" s="5">
        <f t="shared" si="55"/>
        <v>0</v>
      </c>
      <c r="AA94" s="5">
        <f t="shared" si="56"/>
        <v>0</v>
      </c>
      <c r="AC94" s="39">
        <f t="shared" si="57"/>
        <v>0</v>
      </c>
      <c r="AD94" s="39">
        <f t="shared" si="58"/>
        <v>0</v>
      </c>
      <c r="AE94" s="39">
        <f t="shared" si="59"/>
        <v>0</v>
      </c>
      <c r="AF94" s="39">
        <f t="shared" si="60"/>
        <v>0</v>
      </c>
      <c r="AG94" s="39">
        <f t="shared" si="61"/>
        <v>0</v>
      </c>
      <c r="AH94" s="39">
        <f t="shared" si="62"/>
        <v>0</v>
      </c>
      <c r="AI94" s="39">
        <f t="shared" si="63"/>
        <v>0</v>
      </c>
      <c r="AJ94" s="39">
        <f t="shared" si="64"/>
        <v>0</v>
      </c>
      <c r="AK94" s="39">
        <f t="shared" si="65"/>
        <v>0</v>
      </c>
      <c r="AL94" s="43"/>
      <c r="AM94" s="39">
        <f t="shared" si="66"/>
        <v>0</v>
      </c>
      <c r="AN94" s="39">
        <f t="shared" si="67"/>
        <v>0</v>
      </c>
      <c r="AO94" s="39">
        <f t="shared" si="68"/>
        <v>0</v>
      </c>
      <c r="AP94" s="40">
        <f t="shared" si="69"/>
        <v>0</v>
      </c>
      <c r="AR94" s="39">
        <f t="shared" si="70"/>
        <v>0</v>
      </c>
      <c r="AS94" s="39">
        <f t="shared" si="71"/>
        <v>0</v>
      </c>
      <c r="AT94" s="39">
        <f t="shared" si="72"/>
        <v>0</v>
      </c>
      <c r="AU94" s="40">
        <f t="shared" si="73"/>
        <v>0</v>
      </c>
      <c r="AV94" s="40"/>
      <c r="AW94" s="52">
        <f t="shared" si="74"/>
        <v>0</v>
      </c>
      <c r="AY94" s="52">
        <f t="shared" si="75"/>
        <v>0</v>
      </c>
      <c r="AZ94" s="70"/>
    </row>
    <row r="95" spans="1:52">
      <c r="A95" s="44">
        <f t="shared" si="44"/>
        <v>39508</v>
      </c>
      <c r="B95" s="66">
        <f t="shared" si="76"/>
        <v>5000</v>
      </c>
      <c r="C95" s="67"/>
      <c r="D95" s="68">
        <f t="shared" si="45"/>
        <v>5000</v>
      </c>
      <c r="E95" s="35">
        <f t="shared" si="46"/>
        <v>0</v>
      </c>
      <c r="F95" s="35">
        <f t="shared" si="47"/>
        <v>0</v>
      </c>
      <c r="G95" s="55">
        <f t="shared" si="48"/>
        <v>5.67</v>
      </c>
      <c r="H95" s="69">
        <f t="shared" si="48"/>
        <v>5.67</v>
      </c>
      <c r="I95" s="72">
        <v>0</v>
      </c>
      <c r="J95" s="55">
        <f t="shared" si="43"/>
        <v>-0.06</v>
      </c>
      <c r="K95" s="69">
        <f t="shared" si="43"/>
        <v>-0.06</v>
      </c>
      <c r="L95" s="72">
        <v>0</v>
      </c>
      <c r="M95" s="55">
        <f t="shared" si="42"/>
        <v>1.2500000000000001E-2</v>
      </c>
      <c r="N95" s="69">
        <f t="shared" si="42"/>
        <v>0</v>
      </c>
      <c r="O95" s="72">
        <v>0</v>
      </c>
      <c r="P95" s="7"/>
      <c r="Q95" s="72">
        <f t="shared" si="77"/>
        <v>5.6224999999999996</v>
      </c>
      <c r="R95" s="72">
        <f t="shared" si="78"/>
        <v>5.61</v>
      </c>
      <c r="S95" s="72">
        <f t="shared" si="49"/>
        <v>0</v>
      </c>
      <c r="T95" s="7"/>
      <c r="U95" s="5">
        <f t="shared" si="50"/>
        <v>31</v>
      </c>
      <c r="V95" s="45">
        <f t="shared" si="51"/>
        <v>39508</v>
      </c>
      <c r="W95" s="5">
        <f t="shared" si="52"/>
        <v>2592</v>
      </c>
      <c r="X95" s="55">
        <f t="shared" si="53"/>
        <v>5.3904348595426005E-2</v>
      </c>
      <c r="Y95" s="47">
        <f t="shared" si="54"/>
        <v>0.68559482672646577</v>
      </c>
      <c r="Z95" s="5">
        <f t="shared" si="55"/>
        <v>0</v>
      </c>
      <c r="AA95" s="5">
        <f t="shared" si="56"/>
        <v>0</v>
      </c>
      <c r="AC95" s="39">
        <f t="shared" si="57"/>
        <v>0</v>
      </c>
      <c r="AD95" s="39">
        <f t="shared" si="58"/>
        <v>0</v>
      </c>
      <c r="AE95" s="39">
        <f t="shared" si="59"/>
        <v>0</v>
      </c>
      <c r="AF95" s="39">
        <f t="shared" si="60"/>
        <v>0</v>
      </c>
      <c r="AG95" s="39">
        <f t="shared" si="61"/>
        <v>0</v>
      </c>
      <c r="AH95" s="39">
        <f t="shared" si="62"/>
        <v>0</v>
      </c>
      <c r="AI95" s="39">
        <f t="shared" si="63"/>
        <v>0</v>
      </c>
      <c r="AJ95" s="39">
        <f t="shared" si="64"/>
        <v>0</v>
      </c>
      <c r="AK95" s="39">
        <f t="shared" si="65"/>
        <v>0</v>
      </c>
      <c r="AL95" s="43"/>
      <c r="AM95" s="39">
        <f t="shared" si="66"/>
        <v>0</v>
      </c>
      <c r="AN95" s="39">
        <f t="shared" si="67"/>
        <v>0</v>
      </c>
      <c r="AO95" s="39">
        <f t="shared" si="68"/>
        <v>0</v>
      </c>
      <c r="AP95" s="40">
        <f t="shared" si="69"/>
        <v>0</v>
      </c>
      <c r="AR95" s="39">
        <f t="shared" si="70"/>
        <v>0</v>
      </c>
      <c r="AS95" s="39">
        <f t="shared" si="71"/>
        <v>0</v>
      </c>
      <c r="AT95" s="39">
        <f t="shared" si="72"/>
        <v>0</v>
      </c>
      <c r="AU95" s="40">
        <f t="shared" si="73"/>
        <v>0</v>
      </c>
      <c r="AV95" s="40"/>
      <c r="AW95" s="52">
        <f t="shared" si="74"/>
        <v>0</v>
      </c>
      <c r="AY95" s="52">
        <f t="shared" si="75"/>
        <v>0</v>
      </c>
      <c r="AZ95" s="70"/>
    </row>
    <row r="96" spans="1:52">
      <c r="A96" s="44">
        <f t="shared" si="44"/>
        <v>39539</v>
      </c>
      <c r="B96" s="66">
        <f t="shared" si="76"/>
        <v>5000</v>
      </c>
      <c r="C96" s="67"/>
      <c r="D96" s="68">
        <f t="shared" si="45"/>
        <v>5000</v>
      </c>
      <c r="E96" s="35">
        <f t="shared" si="46"/>
        <v>0</v>
      </c>
      <c r="F96" s="35">
        <f t="shared" si="47"/>
        <v>0</v>
      </c>
      <c r="G96" s="55">
        <f t="shared" si="48"/>
        <v>5.67</v>
      </c>
      <c r="H96" s="69">
        <f t="shared" si="48"/>
        <v>5.67</v>
      </c>
      <c r="I96" s="72">
        <v>0</v>
      </c>
      <c r="J96" s="55">
        <f t="shared" si="43"/>
        <v>-0.06</v>
      </c>
      <c r="K96" s="69">
        <f t="shared" si="43"/>
        <v>-0.06</v>
      </c>
      <c r="L96" s="72">
        <v>0</v>
      </c>
      <c r="M96" s="55">
        <f t="shared" si="42"/>
        <v>1.2500000000000001E-2</v>
      </c>
      <c r="N96" s="69">
        <f t="shared" si="42"/>
        <v>0</v>
      </c>
      <c r="O96" s="72">
        <v>0</v>
      </c>
      <c r="P96" s="7"/>
      <c r="Q96" s="72">
        <f t="shared" si="77"/>
        <v>5.6224999999999996</v>
      </c>
      <c r="R96" s="72">
        <f t="shared" si="78"/>
        <v>5.61</v>
      </c>
      <c r="S96" s="72">
        <f t="shared" si="49"/>
        <v>0</v>
      </c>
      <c r="T96" s="7"/>
      <c r="U96" s="5">
        <f t="shared" si="50"/>
        <v>30</v>
      </c>
      <c r="V96" s="45">
        <f t="shared" si="51"/>
        <v>39539</v>
      </c>
      <c r="W96" s="5">
        <f t="shared" si="52"/>
        <v>2623</v>
      </c>
      <c r="X96" s="55">
        <f t="shared" si="53"/>
        <v>5.3904348595426005E-2</v>
      </c>
      <c r="Y96" s="47">
        <f t="shared" si="54"/>
        <v>0.68250670111299816</v>
      </c>
      <c r="Z96" s="5">
        <f t="shared" si="55"/>
        <v>0</v>
      </c>
      <c r="AA96" s="5">
        <f t="shared" si="56"/>
        <v>0</v>
      </c>
      <c r="AC96" s="39">
        <f t="shared" si="57"/>
        <v>0</v>
      </c>
      <c r="AD96" s="39">
        <f t="shared" si="58"/>
        <v>0</v>
      </c>
      <c r="AE96" s="39">
        <f t="shared" si="59"/>
        <v>0</v>
      </c>
      <c r="AF96" s="39">
        <f t="shared" si="60"/>
        <v>0</v>
      </c>
      <c r="AG96" s="39">
        <f t="shared" si="61"/>
        <v>0</v>
      </c>
      <c r="AH96" s="39">
        <f t="shared" si="62"/>
        <v>0</v>
      </c>
      <c r="AI96" s="39">
        <f t="shared" si="63"/>
        <v>0</v>
      </c>
      <c r="AJ96" s="39">
        <f t="shared" si="64"/>
        <v>0</v>
      </c>
      <c r="AK96" s="39">
        <f t="shared" si="65"/>
        <v>0</v>
      </c>
      <c r="AL96" s="43"/>
      <c r="AM96" s="39">
        <f t="shared" si="66"/>
        <v>0</v>
      </c>
      <c r="AN96" s="39">
        <f t="shared" si="67"/>
        <v>0</v>
      </c>
      <c r="AO96" s="39">
        <f t="shared" si="68"/>
        <v>0</v>
      </c>
      <c r="AP96" s="40">
        <f t="shared" si="69"/>
        <v>0</v>
      </c>
      <c r="AR96" s="39">
        <f t="shared" si="70"/>
        <v>0</v>
      </c>
      <c r="AS96" s="39">
        <f t="shared" si="71"/>
        <v>0</v>
      </c>
      <c r="AT96" s="39">
        <f t="shared" si="72"/>
        <v>0</v>
      </c>
      <c r="AU96" s="40">
        <f t="shared" si="73"/>
        <v>0</v>
      </c>
      <c r="AV96" s="40"/>
      <c r="AW96" s="52">
        <f t="shared" si="74"/>
        <v>0</v>
      </c>
      <c r="AY96" s="52">
        <f t="shared" si="75"/>
        <v>0</v>
      </c>
      <c r="AZ96" s="70"/>
    </row>
    <row r="97" spans="1:52">
      <c r="A97" s="44">
        <f t="shared" si="44"/>
        <v>39569</v>
      </c>
      <c r="B97" s="66">
        <f t="shared" si="76"/>
        <v>5000</v>
      </c>
      <c r="C97" s="67"/>
      <c r="D97" s="68">
        <f t="shared" si="45"/>
        <v>5000</v>
      </c>
      <c r="E97" s="35">
        <f t="shared" si="46"/>
        <v>0</v>
      </c>
      <c r="F97" s="35">
        <f t="shared" si="47"/>
        <v>0</v>
      </c>
      <c r="G97" s="55">
        <f t="shared" si="48"/>
        <v>5.67</v>
      </c>
      <c r="H97" s="69">
        <f t="shared" si="48"/>
        <v>5.67</v>
      </c>
      <c r="I97" s="72">
        <v>0</v>
      </c>
      <c r="J97" s="55">
        <f t="shared" si="43"/>
        <v>-0.06</v>
      </c>
      <c r="K97" s="69">
        <f t="shared" si="43"/>
        <v>-0.06</v>
      </c>
      <c r="L97" s="72">
        <v>0</v>
      </c>
      <c r="M97" s="55">
        <f t="shared" si="42"/>
        <v>1.2500000000000001E-2</v>
      </c>
      <c r="N97" s="69">
        <f t="shared" si="42"/>
        <v>0</v>
      </c>
      <c r="O97" s="72">
        <v>0</v>
      </c>
      <c r="P97" s="7"/>
      <c r="Q97" s="72">
        <f t="shared" si="77"/>
        <v>5.6224999999999996</v>
      </c>
      <c r="R97" s="72">
        <f t="shared" si="78"/>
        <v>5.61</v>
      </c>
      <c r="S97" s="72">
        <f t="shared" si="49"/>
        <v>0</v>
      </c>
      <c r="T97" s="7"/>
      <c r="U97" s="5">
        <f t="shared" si="50"/>
        <v>31</v>
      </c>
      <c r="V97" s="45">
        <f t="shared" si="51"/>
        <v>39569</v>
      </c>
      <c r="W97" s="5">
        <f t="shared" si="52"/>
        <v>2653</v>
      </c>
      <c r="X97" s="55">
        <f t="shared" si="53"/>
        <v>5.3904348595426005E-2</v>
      </c>
      <c r="Y97" s="47">
        <f t="shared" si="54"/>
        <v>0.67953143712498143</v>
      </c>
      <c r="Z97" s="5">
        <f t="shared" si="55"/>
        <v>0</v>
      </c>
      <c r="AA97" s="5">
        <f t="shared" si="56"/>
        <v>0</v>
      </c>
      <c r="AC97" s="39">
        <f t="shared" si="57"/>
        <v>0</v>
      </c>
      <c r="AD97" s="39">
        <f t="shared" si="58"/>
        <v>0</v>
      </c>
      <c r="AE97" s="39">
        <f t="shared" si="59"/>
        <v>0</v>
      </c>
      <c r="AF97" s="39">
        <f t="shared" si="60"/>
        <v>0</v>
      </c>
      <c r="AG97" s="39">
        <f t="shared" si="61"/>
        <v>0</v>
      </c>
      <c r="AH97" s="39">
        <f t="shared" si="62"/>
        <v>0</v>
      </c>
      <c r="AI97" s="39">
        <f t="shared" si="63"/>
        <v>0</v>
      </c>
      <c r="AJ97" s="39">
        <f t="shared" si="64"/>
        <v>0</v>
      </c>
      <c r="AK97" s="39">
        <f t="shared" si="65"/>
        <v>0</v>
      </c>
      <c r="AL97" s="43"/>
      <c r="AM97" s="39">
        <f t="shared" si="66"/>
        <v>0</v>
      </c>
      <c r="AN97" s="39">
        <f t="shared" si="67"/>
        <v>0</v>
      </c>
      <c r="AO97" s="39">
        <f t="shared" si="68"/>
        <v>0</v>
      </c>
      <c r="AP97" s="40">
        <f t="shared" si="69"/>
        <v>0</v>
      </c>
      <c r="AR97" s="39">
        <f t="shared" si="70"/>
        <v>0</v>
      </c>
      <c r="AS97" s="39">
        <f t="shared" si="71"/>
        <v>0</v>
      </c>
      <c r="AT97" s="39">
        <f t="shared" si="72"/>
        <v>0</v>
      </c>
      <c r="AU97" s="40">
        <f t="shared" si="73"/>
        <v>0</v>
      </c>
      <c r="AV97" s="40"/>
      <c r="AW97" s="52">
        <f t="shared" si="74"/>
        <v>0</v>
      </c>
      <c r="AY97" s="52">
        <f t="shared" si="75"/>
        <v>0</v>
      </c>
      <c r="AZ97" s="70"/>
    </row>
    <row r="98" spans="1:52">
      <c r="A98" s="44">
        <f t="shared" si="44"/>
        <v>39600</v>
      </c>
      <c r="B98" s="66">
        <f t="shared" si="76"/>
        <v>5000</v>
      </c>
      <c r="C98" s="67"/>
      <c r="D98" s="68">
        <f t="shared" si="45"/>
        <v>5000</v>
      </c>
      <c r="E98" s="35">
        <f t="shared" si="46"/>
        <v>0</v>
      </c>
      <c r="F98" s="35">
        <f t="shared" si="47"/>
        <v>0</v>
      </c>
      <c r="G98" s="55">
        <f t="shared" si="48"/>
        <v>5.67</v>
      </c>
      <c r="H98" s="69">
        <f t="shared" si="48"/>
        <v>5.67</v>
      </c>
      <c r="I98" s="72">
        <v>0</v>
      </c>
      <c r="J98" s="55">
        <f t="shared" si="43"/>
        <v>-0.06</v>
      </c>
      <c r="K98" s="69">
        <f t="shared" si="43"/>
        <v>-0.06</v>
      </c>
      <c r="L98" s="72">
        <v>0</v>
      </c>
      <c r="M98" s="55">
        <f t="shared" si="42"/>
        <v>1.2500000000000001E-2</v>
      </c>
      <c r="N98" s="69">
        <f t="shared" si="42"/>
        <v>0</v>
      </c>
      <c r="O98" s="72">
        <v>0</v>
      </c>
      <c r="P98" s="7"/>
      <c r="Q98" s="72">
        <f t="shared" si="77"/>
        <v>5.6224999999999996</v>
      </c>
      <c r="R98" s="72">
        <f t="shared" si="78"/>
        <v>5.61</v>
      </c>
      <c r="S98" s="72">
        <f t="shared" si="49"/>
        <v>0</v>
      </c>
      <c r="T98" s="7"/>
      <c r="U98" s="5">
        <f t="shared" si="50"/>
        <v>30</v>
      </c>
      <c r="V98" s="45">
        <f t="shared" si="51"/>
        <v>39600</v>
      </c>
      <c r="W98" s="5">
        <f t="shared" si="52"/>
        <v>2684</v>
      </c>
      <c r="X98" s="55">
        <f t="shared" si="53"/>
        <v>5.3904348595426005E-2</v>
      </c>
      <c r="Y98" s="47">
        <f t="shared" si="54"/>
        <v>0.67647062284468429</v>
      </c>
      <c r="Z98" s="5">
        <f t="shared" si="55"/>
        <v>0</v>
      </c>
      <c r="AA98" s="5">
        <f t="shared" si="56"/>
        <v>0</v>
      </c>
      <c r="AC98" s="39">
        <f t="shared" si="57"/>
        <v>0</v>
      </c>
      <c r="AD98" s="39">
        <f t="shared" si="58"/>
        <v>0</v>
      </c>
      <c r="AE98" s="39">
        <f t="shared" si="59"/>
        <v>0</v>
      </c>
      <c r="AF98" s="39">
        <f t="shared" si="60"/>
        <v>0</v>
      </c>
      <c r="AG98" s="39">
        <f t="shared" si="61"/>
        <v>0</v>
      </c>
      <c r="AH98" s="39">
        <f t="shared" si="62"/>
        <v>0</v>
      </c>
      <c r="AI98" s="39">
        <f t="shared" si="63"/>
        <v>0</v>
      </c>
      <c r="AJ98" s="39">
        <f t="shared" si="64"/>
        <v>0</v>
      </c>
      <c r="AK98" s="39">
        <f t="shared" si="65"/>
        <v>0</v>
      </c>
      <c r="AL98" s="43"/>
      <c r="AM98" s="39">
        <f t="shared" si="66"/>
        <v>0</v>
      </c>
      <c r="AN98" s="39">
        <f t="shared" si="67"/>
        <v>0</v>
      </c>
      <c r="AO98" s="39">
        <f t="shared" si="68"/>
        <v>0</v>
      </c>
      <c r="AP98" s="40">
        <f t="shared" si="69"/>
        <v>0</v>
      </c>
      <c r="AR98" s="39">
        <f t="shared" si="70"/>
        <v>0</v>
      </c>
      <c r="AS98" s="39">
        <f t="shared" si="71"/>
        <v>0</v>
      </c>
      <c r="AT98" s="39">
        <f t="shared" si="72"/>
        <v>0</v>
      </c>
      <c r="AU98" s="40">
        <f t="shared" si="73"/>
        <v>0</v>
      </c>
      <c r="AV98" s="40"/>
      <c r="AW98" s="52">
        <f t="shared" si="74"/>
        <v>0</v>
      </c>
      <c r="AY98" s="52">
        <f t="shared" si="75"/>
        <v>0</v>
      </c>
      <c r="AZ98" s="70"/>
    </row>
    <row r="99" spans="1:52">
      <c r="A99" s="44">
        <f t="shared" si="44"/>
        <v>39630</v>
      </c>
      <c r="B99" s="66">
        <f t="shared" si="76"/>
        <v>5000</v>
      </c>
      <c r="C99" s="67"/>
      <c r="D99" s="68">
        <f t="shared" si="45"/>
        <v>5000</v>
      </c>
      <c r="E99" s="35">
        <f t="shared" si="46"/>
        <v>0</v>
      </c>
      <c r="F99" s="35">
        <f t="shared" si="47"/>
        <v>0</v>
      </c>
      <c r="G99" s="55">
        <f t="shared" si="48"/>
        <v>5.67</v>
      </c>
      <c r="H99" s="69">
        <f t="shared" si="48"/>
        <v>5.67</v>
      </c>
      <c r="I99" s="72">
        <v>0</v>
      </c>
      <c r="J99" s="55">
        <f t="shared" si="43"/>
        <v>-0.06</v>
      </c>
      <c r="K99" s="69">
        <f t="shared" si="43"/>
        <v>-0.06</v>
      </c>
      <c r="L99" s="72">
        <v>0</v>
      </c>
      <c r="M99" s="55">
        <f t="shared" si="42"/>
        <v>1.2500000000000001E-2</v>
      </c>
      <c r="N99" s="69">
        <f t="shared" si="42"/>
        <v>0</v>
      </c>
      <c r="O99" s="72">
        <v>0</v>
      </c>
      <c r="P99" s="7"/>
      <c r="Q99" s="72">
        <f t="shared" si="77"/>
        <v>5.6224999999999996</v>
      </c>
      <c r="R99" s="72">
        <f t="shared" si="78"/>
        <v>5.61</v>
      </c>
      <c r="S99" s="72">
        <f t="shared" si="49"/>
        <v>0</v>
      </c>
      <c r="T99" s="7"/>
      <c r="U99" s="5">
        <f t="shared" si="50"/>
        <v>31</v>
      </c>
      <c r="V99" s="45">
        <f t="shared" si="51"/>
        <v>39630</v>
      </c>
      <c r="W99" s="5">
        <f t="shared" si="52"/>
        <v>2714</v>
      </c>
      <c r="X99" s="55">
        <f t="shared" si="53"/>
        <v>5.3904348595426005E-2</v>
      </c>
      <c r="Y99" s="47">
        <f t="shared" si="54"/>
        <v>0.67352167204344093</v>
      </c>
      <c r="Z99" s="5">
        <f t="shared" si="55"/>
        <v>0</v>
      </c>
      <c r="AA99" s="5">
        <f t="shared" si="56"/>
        <v>0</v>
      </c>
      <c r="AC99" s="39">
        <f t="shared" si="57"/>
        <v>0</v>
      </c>
      <c r="AD99" s="39">
        <f t="shared" si="58"/>
        <v>0</v>
      </c>
      <c r="AE99" s="39">
        <f t="shared" si="59"/>
        <v>0</v>
      </c>
      <c r="AF99" s="39">
        <f t="shared" si="60"/>
        <v>0</v>
      </c>
      <c r="AG99" s="39">
        <f t="shared" si="61"/>
        <v>0</v>
      </c>
      <c r="AH99" s="39">
        <f t="shared" si="62"/>
        <v>0</v>
      </c>
      <c r="AI99" s="39">
        <f t="shared" si="63"/>
        <v>0</v>
      </c>
      <c r="AJ99" s="39">
        <f t="shared" si="64"/>
        <v>0</v>
      </c>
      <c r="AK99" s="39">
        <f t="shared" si="65"/>
        <v>0</v>
      </c>
      <c r="AL99" s="43"/>
      <c r="AM99" s="39">
        <f t="shared" si="66"/>
        <v>0</v>
      </c>
      <c r="AN99" s="39">
        <f t="shared" si="67"/>
        <v>0</v>
      </c>
      <c r="AO99" s="39">
        <f t="shared" si="68"/>
        <v>0</v>
      </c>
      <c r="AP99" s="40">
        <f t="shared" si="69"/>
        <v>0</v>
      </c>
      <c r="AR99" s="39">
        <f t="shared" si="70"/>
        <v>0</v>
      </c>
      <c r="AS99" s="39">
        <f t="shared" si="71"/>
        <v>0</v>
      </c>
      <c r="AT99" s="39">
        <f t="shared" si="72"/>
        <v>0</v>
      </c>
      <c r="AU99" s="40">
        <f t="shared" si="73"/>
        <v>0</v>
      </c>
      <c r="AV99" s="40"/>
      <c r="AW99" s="52">
        <f t="shared" si="74"/>
        <v>0</v>
      </c>
      <c r="AY99" s="52">
        <f t="shared" si="75"/>
        <v>0</v>
      </c>
      <c r="AZ99" s="70"/>
    </row>
    <row r="100" spans="1:52">
      <c r="A100" s="44">
        <f t="shared" si="44"/>
        <v>39661</v>
      </c>
      <c r="B100" s="66">
        <f t="shared" si="76"/>
        <v>5000</v>
      </c>
      <c r="C100" s="67"/>
      <c r="D100" s="68">
        <f t="shared" si="45"/>
        <v>5000</v>
      </c>
      <c r="E100" s="35">
        <f t="shared" si="46"/>
        <v>0</v>
      </c>
      <c r="F100" s="35">
        <f t="shared" si="47"/>
        <v>0</v>
      </c>
      <c r="G100" s="55">
        <f t="shared" si="48"/>
        <v>5.67</v>
      </c>
      <c r="H100" s="69">
        <f t="shared" si="48"/>
        <v>5.67</v>
      </c>
      <c r="I100" s="72">
        <v>0</v>
      </c>
      <c r="J100" s="55">
        <f t="shared" si="43"/>
        <v>-0.06</v>
      </c>
      <c r="K100" s="69">
        <f t="shared" si="43"/>
        <v>-0.06</v>
      </c>
      <c r="L100" s="72">
        <v>0</v>
      </c>
      <c r="M100" s="55">
        <f t="shared" si="42"/>
        <v>1.2500000000000001E-2</v>
      </c>
      <c r="N100" s="69">
        <f t="shared" si="42"/>
        <v>0</v>
      </c>
      <c r="O100" s="72">
        <v>0</v>
      </c>
      <c r="P100" s="7"/>
      <c r="Q100" s="72">
        <f t="shared" si="77"/>
        <v>5.6224999999999996</v>
      </c>
      <c r="R100" s="72">
        <f t="shared" si="78"/>
        <v>5.61</v>
      </c>
      <c r="S100" s="72">
        <f t="shared" si="49"/>
        <v>0</v>
      </c>
      <c r="T100" s="7"/>
      <c r="U100" s="5">
        <f t="shared" si="50"/>
        <v>31</v>
      </c>
      <c r="V100" s="45">
        <f t="shared" si="51"/>
        <v>39661</v>
      </c>
      <c r="W100" s="5">
        <f t="shared" si="52"/>
        <v>2745</v>
      </c>
      <c r="X100" s="55">
        <f t="shared" si="53"/>
        <v>5.3904348595426005E-2</v>
      </c>
      <c r="Y100" s="47">
        <f t="shared" si="54"/>
        <v>0.67048792755532405</v>
      </c>
      <c r="Z100" s="5">
        <f t="shared" si="55"/>
        <v>0</v>
      </c>
      <c r="AA100" s="5">
        <f t="shared" si="56"/>
        <v>0</v>
      </c>
      <c r="AC100" s="39">
        <f t="shared" si="57"/>
        <v>0</v>
      </c>
      <c r="AD100" s="39">
        <f t="shared" si="58"/>
        <v>0</v>
      </c>
      <c r="AE100" s="39">
        <f t="shared" si="59"/>
        <v>0</v>
      </c>
      <c r="AF100" s="39">
        <f t="shared" si="60"/>
        <v>0</v>
      </c>
      <c r="AG100" s="39">
        <f t="shared" si="61"/>
        <v>0</v>
      </c>
      <c r="AH100" s="39">
        <f t="shared" si="62"/>
        <v>0</v>
      </c>
      <c r="AI100" s="39">
        <f t="shared" si="63"/>
        <v>0</v>
      </c>
      <c r="AJ100" s="39">
        <f t="shared" si="64"/>
        <v>0</v>
      </c>
      <c r="AK100" s="39">
        <f t="shared" si="65"/>
        <v>0</v>
      </c>
      <c r="AL100" s="43"/>
      <c r="AM100" s="39">
        <f t="shared" si="66"/>
        <v>0</v>
      </c>
      <c r="AN100" s="39">
        <f t="shared" si="67"/>
        <v>0</v>
      </c>
      <c r="AO100" s="39">
        <f t="shared" si="68"/>
        <v>0</v>
      </c>
      <c r="AP100" s="40">
        <f t="shared" si="69"/>
        <v>0</v>
      </c>
      <c r="AR100" s="39">
        <f t="shared" si="70"/>
        <v>0</v>
      </c>
      <c r="AS100" s="39">
        <f t="shared" si="71"/>
        <v>0</v>
      </c>
      <c r="AT100" s="39">
        <f t="shared" si="72"/>
        <v>0</v>
      </c>
      <c r="AU100" s="40">
        <f t="shared" si="73"/>
        <v>0</v>
      </c>
      <c r="AV100" s="40"/>
      <c r="AW100" s="52">
        <f t="shared" si="74"/>
        <v>0</v>
      </c>
      <c r="AY100" s="52">
        <f t="shared" si="75"/>
        <v>0</v>
      </c>
      <c r="AZ100" s="70"/>
    </row>
    <row r="101" spans="1:52">
      <c r="A101" s="44">
        <f t="shared" si="44"/>
        <v>39692</v>
      </c>
      <c r="B101" s="66">
        <f t="shared" si="76"/>
        <v>5000</v>
      </c>
      <c r="C101" s="67"/>
      <c r="D101" s="68">
        <f t="shared" si="45"/>
        <v>5000</v>
      </c>
      <c r="E101" s="35">
        <f t="shared" si="46"/>
        <v>0</v>
      </c>
      <c r="F101" s="35">
        <f t="shared" si="47"/>
        <v>0</v>
      </c>
      <c r="G101" s="55">
        <f t="shared" si="48"/>
        <v>5.67</v>
      </c>
      <c r="H101" s="69">
        <f t="shared" si="48"/>
        <v>5.67</v>
      </c>
      <c r="I101" s="72">
        <v>0</v>
      </c>
      <c r="J101" s="55">
        <f t="shared" si="43"/>
        <v>-0.06</v>
      </c>
      <c r="K101" s="69">
        <f t="shared" si="43"/>
        <v>-0.06</v>
      </c>
      <c r="L101" s="72">
        <v>0</v>
      </c>
      <c r="M101" s="55">
        <f t="shared" si="42"/>
        <v>1.2500000000000001E-2</v>
      </c>
      <c r="N101" s="69">
        <f t="shared" si="42"/>
        <v>0</v>
      </c>
      <c r="O101" s="72">
        <v>0</v>
      </c>
      <c r="P101" s="7"/>
      <c r="Q101" s="72">
        <f t="shared" si="77"/>
        <v>5.6224999999999996</v>
      </c>
      <c r="R101" s="72">
        <f t="shared" si="78"/>
        <v>5.61</v>
      </c>
      <c r="S101" s="72">
        <f t="shared" si="49"/>
        <v>0</v>
      </c>
      <c r="T101" s="7"/>
      <c r="U101" s="5">
        <f t="shared" si="50"/>
        <v>30</v>
      </c>
      <c r="V101" s="45">
        <f t="shared" si="51"/>
        <v>39692</v>
      </c>
      <c r="W101" s="5">
        <f t="shared" si="52"/>
        <v>2776</v>
      </c>
      <c r="X101" s="55">
        <f t="shared" si="53"/>
        <v>5.3904348595426005E-2</v>
      </c>
      <c r="Y101" s="47">
        <f t="shared" si="54"/>
        <v>0.66746784796620162</v>
      </c>
      <c r="Z101" s="5">
        <f t="shared" si="55"/>
        <v>0</v>
      </c>
      <c r="AA101" s="5">
        <f t="shared" si="56"/>
        <v>0</v>
      </c>
      <c r="AC101" s="39">
        <f t="shared" si="57"/>
        <v>0</v>
      </c>
      <c r="AD101" s="39">
        <f t="shared" si="58"/>
        <v>0</v>
      </c>
      <c r="AE101" s="39">
        <f t="shared" si="59"/>
        <v>0</v>
      </c>
      <c r="AF101" s="39">
        <f t="shared" si="60"/>
        <v>0</v>
      </c>
      <c r="AG101" s="39">
        <f t="shared" si="61"/>
        <v>0</v>
      </c>
      <c r="AH101" s="39">
        <f t="shared" si="62"/>
        <v>0</v>
      </c>
      <c r="AI101" s="39">
        <f t="shared" si="63"/>
        <v>0</v>
      </c>
      <c r="AJ101" s="39">
        <f t="shared" si="64"/>
        <v>0</v>
      </c>
      <c r="AK101" s="39">
        <f t="shared" si="65"/>
        <v>0</v>
      </c>
      <c r="AL101" s="43"/>
      <c r="AM101" s="39">
        <f t="shared" si="66"/>
        <v>0</v>
      </c>
      <c r="AN101" s="39">
        <f t="shared" si="67"/>
        <v>0</v>
      </c>
      <c r="AO101" s="39">
        <f t="shared" si="68"/>
        <v>0</v>
      </c>
      <c r="AP101" s="40">
        <f t="shared" si="69"/>
        <v>0</v>
      </c>
      <c r="AR101" s="39">
        <f t="shared" si="70"/>
        <v>0</v>
      </c>
      <c r="AS101" s="39">
        <f t="shared" si="71"/>
        <v>0</v>
      </c>
      <c r="AT101" s="39">
        <f t="shared" si="72"/>
        <v>0</v>
      </c>
      <c r="AU101" s="40">
        <f t="shared" si="73"/>
        <v>0</v>
      </c>
      <c r="AV101" s="40"/>
      <c r="AW101" s="52">
        <f t="shared" si="74"/>
        <v>0</v>
      </c>
      <c r="AY101" s="52">
        <f t="shared" si="75"/>
        <v>0</v>
      </c>
      <c r="AZ101" s="70"/>
    </row>
    <row r="102" spans="1:52">
      <c r="A102" s="44">
        <f t="shared" si="44"/>
        <v>39722</v>
      </c>
      <c r="B102" s="66">
        <f t="shared" si="76"/>
        <v>5000</v>
      </c>
      <c r="C102" s="67"/>
      <c r="D102" s="68">
        <f t="shared" si="45"/>
        <v>5000</v>
      </c>
      <c r="E102" s="35">
        <f t="shared" si="46"/>
        <v>0</v>
      </c>
      <c r="F102" s="35">
        <f t="shared" si="47"/>
        <v>0</v>
      </c>
      <c r="G102" s="55">
        <f t="shared" si="48"/>
        <v>5.67</v>
      </c>
      <c r="H102" s="69">
        <f t="shared" si="48"/>
        <v>5.67</v>
      </c>
      <c r="I102" s="72">
        <v>0</v>
      </c>
      <c r="J102" s="55">
        <f t="shared" si="43"/>
        <v>-0.06</v>
      </c>
      <c r="K102" s="69">
        <f t="shared" si="43"/>
        <v>-0.06</v>
      </c>
      <c r="L102" s="72">
        <v>0</v>
      </c>
      <c r="M102" s="55">
        <f t="shared" si="42"/>
        <v>1.2500000000000001E-2</v>
      </c>
      <c r="N102" s="69">
        <f t="shared" si="42"/>
        <v>0</v>
      </c>
      <c r="O102" s="72">
        <v>0</v>
      </c>
      <c r="P102" s="7"/>
      <c r="Q102" s="72">
        <f t="shared" si="77"/>
        <v>5.6224999999999996</v>
      </c>
      <c r="R102" s="72">
        <f t="shared" si="78"/>
        <v>5.61</v>
      </c>
      <c r="S102" s="72">
        <f t="shared" si="49"/>
        <v>0</v>
      </c>
      <c r="T102" s="7"/>
      <c r="U102" s="5">
        <f t="shared" si="50"/>
        <v>31</v>
      </c>
      <c r="V102" s="45">
        <f t="shared" si="51"/>
        <v>39722</v>
      </c>
      <c r="W102" s="5">
        <f t="shared" si="52"/>
        <v>2806</v>
      </c>
      <c r="X102" s="55">
        <f t="shared" si="53"/>
        <v>5.3904348595426005E-2</v>
      </c>
      <c r="Y102" s="47">
        <f t="shared" si="54"/>
        <v>0.66455814312671146</v>
      </c>
      <c r="Z102" s="5">
        <f t="shared" si="55"/>
        <v>0</v>
      </c>
      <c r="AA102" s="5">
        <f t="shared" si="56"/>
        <v>0</v>
      </c>
      <c r="AC102" s="39">
        <f t="shared" si="57"/>
        <v>0</v>
      </c>
      <c r="AD102" s="39">
        <f t="shared" si="58"/>
        <v>0</v>
      </c>
      <c r="AE102" s="39">
        <f t="shared" si="59"/>
        <v>0</v>
      </c>
      <c r="AF102" s="39">
        <f t="shared" si="60"/>
        <v>0</v>
      </c>
      <c r="AG102" s="39">
        <f t="shared" si="61"/>
        <v>0</v>
      </c>
      <c r="AH102" s="39">
        <f t="shared" si="62"/>
        <v>0</v>
      </c>
      <c r="AI102" s="39">
        <f t="shared" si="63"/>
        <v>0</v>
      </c>
      <c r="AJ102" s="39">
        <f t="shared" si="64"/>
        <v>0</v>
      </c>
      <c r="AK102" s="39">
        <f t="shared" si="65"/>
        <v>0</v>
      </c>
      <c r="AL102" s="43"/>
      <c r="AM102" s="39">
        <f t="shared" si="66"/>
        <v>0</v>
      </c>
      <c r="AN102" s="39">
        <f t="shared" si="67"/>
        <v>0</v>
      </c>
      <c r="AO102" s="39">
        <f t="shared" si="68"/>
        <v>0</v>
      </c>
      <c r="AP102" s="40">
        <f t="shared" si="69"/>
        <v>0</v>
      </c>
      <c r="AR102" s="39">
        <f t="shared" si="70"/>
        <v>0</v>
      </c>
      <c r="AS102" s="39">
        <f t="shared" si="71"/>
        <v>0</v>
      </c>
      <c r="AT102" s="39">
        <f t="shared" si="72"/>
        <v>0</v>
      </c>
      <c r="AU102" s="40">
        <f t="shared" si="73"/>
        <v>0</v>
      </c>
      <c r="AV102" s="40"/>
      <c r="AW102" s="52">
        <f t="shared" si="74"/>
        <v>0</v>
      </c>
      <c r="AY102" s="52">
        <f t="shared" si="75"/>
        <v>0</v>
      </c>
      <c r="AZ102" s="70"/>
    </row>
    <row r="103" spans="1:52">
      <c r="A103" s="44">
        <f t="shared" si="44"/>
        <v>39753</v>
      </c>
      <c r="B103" s="66">
        <f t="shared" si="76"/>
        <v>5000</v>
      </c>
      <c r="C103" s="67"/>
      <c r="D103" s="68">
        <f t="shared" si="45"/>
        <v>5000</v>
      </c>
      <c r="E103" s="35">
        <f t="shared" si="46"/>
        <v>0</v>
      </c>
      <c r="F103" s="35">
        <f t="shared" si="47"/>
        <v>0</v>
      </c>
      <c r="G103" s="55">
        <f t="shared" si="48"/>
        <v>5.67</v>
      </c>
      <c r="H103" s="69">
        <f t="shared" si="48"/>
        <v>5.67</v>
      </c>
      <c r="I103" s="72">
        <v>0</v>
      </c>
      <c r="J103" s="55">
        <f t="shared" si="43"/>
        <v>-0.06</v>
      </c>
      <c r="K103" s="69">
        <f t="shared" si="43"/>
        <v>-0.06</v>
      </c>
      <c r="L103" s="72">
        <v>0</v>
      </c>
      <c r="M103" s="55">
        <f t="shared" si="42"/>
        <v>1.2500000000000001E-2</v>
      </c>
      <c r="N103" s="69">
        <f t="shared" si="42"/>
        <v>0</v>
      </c>
      <c r="O103" s="72">
        <v>0</v>
      </c>
      <c r="P103" s="7"/>
      <c r="Q103" s="72">
        <f t="shared" si="77"/>
        <v>5.6224999999999996</v>
      </c>
      <c r="R103" s="72">
        <f t="shared" si="78"/>
        <v>5.61</v>
      </c>
      <c r="S103" s="72">
        <f t="shared" si="49"/>
        <v>0</v>
      </c>
      <c r="T103" s="7"/>
      <c r="U103" s="5">
        <f t="shared" si="50"/>
        <v>30</v>
      </c>
      <c r="V103" s="45">
        <f t="shared" si="51"/>
        <v>39753</v>
      </c>
      <c r="W103" s="5">
        <f t="shared" si="52"/>
        <v>2837</v>
      </c>
      <c r="X103" s="55">
        <f t="shared" si="53"/>
        <v>5.3904348595426005E-2</v>
      </c>
      <c r="Y103" s="47">
        <f t="shared" si="54"/>
        <v>0.6615647730728168</v>
      </c>
      <c r="Z103" s="5">
        <f t="shared" si="55"/>
        <v>0</v>
      </c>
      <c r="AA103" s="5">
        <f t="shared" si="56"/>
        <v>0</v>
      </c>
      <c r="AC103" s="39">
        <f t="shared" si="57"/>
        <v>0</v>
      </c>
      <c r="AD103" s="39">
        <f t="shared" si="58"/>
        <v>0</v>
      </c>
      <c r="AE103" s="39">
        <f t="shared" si="59"/>
        <v>0</v>
      </c>
      <c r="AF103" s="39">
        <f t="shared" si="60"/>
        <v>0</v>
      </c>
      <c r="AG103" s="39">
        <f t="shared" si="61"/>
        <v>0</v>
      </c>
      <c r="AH103" s="39">
        <f t="shared" si="62"/>
        <v>0</v>
      </c>
      <c r="AI103" s="39">
        <f t="shared" si="63"/>
        <v>0</v>
      </c>
      <c r="AJ103" s="39">
        <f t="shared" si="64"/>
        <v>0</v>
      </c>
      <c r="AK103" s="39">
        <f t="shared" si="65"/>
        <v>0</v>
      </c>
      <c r="AL103" s="43"/>
      <c r="AM103" s="39">
        <f t="shared" si="66"/>
        <v>0</v>
      </c>
      <c r="AN103" s="39">
        <f t="shared" si="67"/>
        <v>0</v>
      </c>
      <c r="AO103" s="39">
        <f t="shared" si="68"/>
        <v>0</v>
      </c>
      <c r="AP103" s="40">
        <f t="shared" si="69"/>
        <v>0</v>
      </c>
      <c r="AR103" s="39">
        <f t="shared" si="70"/>
        <v>0</v>
      </c>
      <c r="AS103" s="39">
        <f t="shared" si="71"/>
        <v>0</v>
      </c>
      <c r="AT103" s="39">
        <f t="shared" si="72"/>
        <v>0</v>
      </c>
      <c r="AU103" s="40">
        <f t="shared" si="73"/>
        <v>0</v>
      </c>
      <c r="AV103" s="40"/>
      <c r="AW103" s="52">
        <f t="shared" si="74"/>
        <v>0</v>
      </c>
      <c r="AY103" s="52">
        <f t="shared" si="75"/>
        <v>0</v>
      </c>
      <c r="AZ103" s="70"/>
    </row>
    <row r="104" spans="1:52">
      <c r="A104" s="44">
        <f t="shared" si="44"/>
        <v>39783</v>
      </c>
      <c r="B104" s="66">
        <f t="shared" si="76"/>
        <v>5000</v>
      </c>
      <c r="C104" s="67"/>
      <c r="D104" s="68">
        <f t="shared" si="45"/>
        <v>5000</v>
      </c>
      <c r="E104" s="35">
        <f t="shared" si="46"/>
        <v>0</v>
      </c>
      <c r="F104" s="35">
        <f t="shared" si="47"/>
        <v>0</v>
      </c>
      <c r="G104" s="55">
        <f t="shared" si="48"/>
        <v>5.67</v>
      </c>
      <c r="H104" s="69">
        <f t="shared" si="48"/>
        <v>5.67</v>
      </c>
      <c r="I104" s="72">
        <v>0</v>
      </c>
      <c r="J104" s="55">
        <f t="shared" si="43"/>
        <v>-0.06</v>
      </c>
      <c r="K104" s="69">
        <f t="shared" si="43"/>
        <v>-0.06</v>
      </c>
      <c r="L104" s="72">
        <v>0</v>
      </c>
      <c r="M104" s="55">
        <f t="shared" si="42"/>
        <v>1.2500000000000001E-2</v>
      </c>
      <c r="N104" s="69">
        <f t="shared" si="42"/>
        <v>0</v>
      </c>
      <c r="O104" s="72">
        <v>0</v>
      </c>
      <c r="P104" s="7"/>
      <c r="Q104" s="72">
        <f t="shared" si="77"/>
        <v>5.6224999999999996</v>
      </c>
      <c r="R104" s="72">
        <f t="shared" si="78"/>
        <v>5.61</v>
      </c>
      <c r="S104" s="72">
        <f t="shared" si="49"/>
        <v>0</v>
      </c>
      <c r="T104" s="7"/>
      <c r="U104" s="5">
        <f t="shared" si="50"/>
        <v>31</v>
      </c>
      <c r="V104" s="45">
        <f t="shared" si="51"/>
        <v>39783</v>
      </c>
      <c r="W104" s="5">
        <f t="shared" si="52"/>
        <v>2867</v>
      </c>
      <c r="X104" s="55">
        <f t="shared" si="53"/>
        <v>5.3904348595426005E-2</v>
      </c>
      <c r="Y104" s="47">
        <f t="shared" si="54"/>
        <v>0.65868080161604681</v>
      </c>
      <c r="Z104" s="5">
        <f t="shared" si="55"/>
        <v>0</v>
      </c>
      <c r="AA104" s="5">
        <f t="shared" si="56"/>
        <v>0</v>
      </c>
      <c r="AC104" s="39">
        <f t="shared" si="57"/>
        <v>0</v>
      </c>
      <c r="AD104" s="39">
        <f t="shared" si="58"/>
        <v>0</v>
      </c>
      <c r="AE104" s="39">
        <f t="shared" si="59"/>
        <v>0</v>
      </c>
      <c r="AF104" s="39">
        <f t="shared" si="60"/>
        <v>0</v>
      </c>
      <c r="AG104" s="39">
        <f t="shared" si="61"/>
        <v>0</v>
      </c>
      <c r="AH104" s="39">
        <f t="shared" si="62"/>
        <v>0</v>
      </c>
      <c r="AI104" s="39">
        <f t="shared" si="63"/>
        <v>0</v>
      </c>
      <c r="AJ104" s="39">
        <f t="shared" si="64"/>
        <v>0</v>
      </c>
      <c r="AK104" s="39">
        <f t="shared" si="65"/>
        <v>0</v>
      </c>
      <c r="AL104" s="43"/>
      <c r="AM104" s="39">
        <f t="shared" si="66"/>
        <v>0</v>
      </c>
      <c r="AN104" s="39">
        <f t="shared" si="67"/>
        <v>0</v>
      </c>
      <c r="AO104" s="39">
        <f t="shared" si="68"/>
        <v>0</v>
      </c>
      <c r="AP104" s="40">
        <f t="shared" si="69"/>
        <v>0</v>
      </c>
      <c r="AR104" s="39">
        <f t="shared" si="70"/>
        <v>0</v>
      </c>
      <c r="AS104" s="39">
        <f t="shared" si="71"/>
        <v>0</v>
      </c>
      <c r="AT104" s="39">
        <f t="shared" si="72"/>
        <v>0</v>
      </c>
      <c r="AU104" s="40">
        <f t="shared" si="73"/>
        <v>0</v>
      </c>
      <c r="AV104" s="40"/>
      <c r="AW104" s="52">
        <f t="shared" si="74"/>
        <v>0</v>
      </c>
      <c r="AY104" s="52">
        <f t="shared" si="75"/>
        <v>0</v>
      </c>
      <c r="AZ104" s="70"/>
    </row>
    <row r="105" spans="1:52">
      <c r="A105" s="44">
        <f t="shared" si="44"/>
        <v>39814</v>
      </c>
      <c r="B105" s="66">
        <f t="shared" si="76"/>
        <v>5000</v>
      </c>
      <c r="C105" s="67"/>
      <c r="D105" s="68">
        <f t="shared" si="45"/>
        <v>5000</v>
      </c>
      <c r="E105" s="35">
        <f t="shared" si="46"/>
        <v>0</v>
      </c>
      <c r="F105" s="35">
        <f t="shared" si="47"/>
        <v>0</v>
      </c>
      <c r="G105" s="55">
        <f t="shared" si="48"/>
        <v>5.67</v>
      </c>
      <c r="H105" s="69">
        <f t="shared" si="48"/>
        <v>5.67</v>
      </c>
      <c r="I105" s="72">
        <v>0</v>
      </c>
      <c r="J105" s="55">
        <f t="shared" si="43"/>
        <v>-0.06</v>
      </c>
      <c r="K105" s="69">
        <f t="shared" si="43"/>
        <v>-0.06</v>
      </c>
      <c r="L105" s="72">
        <v>0</v>
      </c>
      <c r="M105" s="55">
        <f t="shared" si="42"/>
        <v>1.2500000000000001E-2</v>
      </c>
      <c r="N105" s="69">
        <f t="shared" si="42"/>
        <v>0</v>
      </c>
      <c r="O105" s="72">
        <v>0</v>
      </c>
      <c r="P105" s="7"/>
      <c r="Q105" s="72">
        <f t="shared" si="77"/>
        <v>5.6224999999999996</v>
      </c>
      <c r="R105" s="72">
        <f t="shared" si="78"/>
        <v>5.61</v>
      </c>
      <c r="S105" s="72">
        <f t="shared" si="49"/>
        <v>0</v>
      </c>
      <c r="T105" s="7"/>
      <c r="U105" s="5">
        <f t="shared" si="50"/>
        <v>31</v>
      </c>
      <c r="V105" s="45">
        <f t="shared" si="51"/>
        <v>39814</v>
      </c>
      <c r="W105" s="5">
        <f t="shared" si="52"/>
        <v>2898</v>
      </c>
      <c r="X105" s="55">
        <f t="shared" si="53"/>
        <v>5.3904348595426005E-2</v>
      </c>
      <c r="Y105" s="47">
        <f t="shared" si="54"/>
        <v>0.65571390487868064</v>
      </c>
      <c r="Z105" s="5">
        <f t="shared" si="55"/>
        <v>0</v>
      </c>
      <c r="AA105" s="5">
        <f t="shared" si="56"/>
        <v>0</v>
      </c>
      <c r="AC105" s="39">
        <f t="shared" si="57"/>
        <v>0</v>
      </c>
      <c r="AD105" s="39">
        <f t="shared" si="58"/>
        <v>0</v>
      </c>
      <c r="AE105" s="39">
        <f t="shared" si="59"/>
        <v>0</v>
      </c>
      <c r="AF105" s="39">
        <f t="shared" si="60"/>
        <v>0</v>
      </c>
      <c r="AG105" s="39">
        <f t="shared" si="61"/>
        <v>0</v>
      </c>
      <c r="AH105" s="39">
        <f t="shared" si="62"/>
        <v>0</v>
      </c>
      <c r="AI105" s="39">
        <f t="shared" si="63"/>
        <v>0</v>
      </c>
      <c r="AJ105" s="39">
        <f t="shared" si="64"/>
        <v>0</v>
      </c>
      <c r="AK105" s="39">
        <f t="shared" si="65"/>
        <v>0</v>
      </c>
      <c r="AL105" s="43"/>
      <c r="AM105" s="39">
        <f t="shared" si="66"/>
        <v>0</v>
      </c>
      <c r="AN105" s="39">
        <f t="shared" si="67"/>
        <v>0</v>
      </c>
      <c r="AO105" s="39">
        <f t="shared" si="68"/>
        <v>0</v>
      </c>
      <c r="AP105" s="40">
        <f t="shared" si="69"/>
        <v>0</v>
      </c>
      <c r="AR105" s="39">
        <f t="shared" si="70"/>
        <v>0</v>
      </c>
      <c r="AS105" s="39">
        <f t="shared" si="71"/>
        <v>0</v>
      </c>
      <c r="AT105" s="39">
        <f t="shared" si="72"/>
        <v>0</v>
      </c>
      <c r="AU105" s="40">
        <f t="shared" si="73"/>
        <v>0</v>
      </c>
      <c r="AV105" s="40"/>
      <c r="AW105" s="52">
        <f t="shared" si="74"/>
        <v>0</v>
      </c>
      <c r="AY105" s="52">
        <f t="shared" si="75"/>
        <v>0</v>
      </c>
      <c r="AZ105" s="70"/>
    </row>
    <row r="106" spans="1:52">
      <c r="A106" s="44">
        <f t="shared" si="44"/>
        <v>39845</v>
      </c>
      <c r="B106" s="66">
        <f t="shared" si="76"/>
        <v>5000</v>
      </c>
      <c r="C106" s="67"/>
      <c r="D106" s="68">
        <f t="shared" si="45"/>
        <v>5000</v>
      </c>
      <c r="E106" s="35">
        <f t="shared" si="46"/>
        <v>0</v>
      </c>
      <c r="F106" s="35">
        <f t="shared" si="47"/>
        <v>0</v>
      </c>
      <c r="G106" s="55">
        <f t="shared" si="48"/>
        <v>5.67</v>
      </c>
      <c r="H106" s="69">
        <f t="shared" si="48"/>
        <v>5.67</v>
      </c>
      <c r="I106" s="72">
        <v>0</v>
      </c>
      <c r="J106" s="55">
        <f t="shared" si="43"/>
        <v>-0.06</v>
      </c>
      <c r="K106" s="69">
        <f t="shared" si="43"/>
        <v>-0.06</v>
      </c>
      <c r="L106" s="72">
        <v>0</v>
      </c>
      <c r="M106" s="55">
        <f t="shared" si="42"/>
        <v>1.2500000000000001E-2</v>
      </c>
      <c r="N106" s="69">
        <f t="shared" si="42"/>
        <v>0</v>
      </c>
      <c r="O106" s="72">
        <v>0</v>
      </c>
      <c r="P106" s="7"/>
      <c r="Q106" s="72">
        <f t="shared" si="77"/>
        <v>5.6224999999999996</v>
      </c>
      <c r="R106" s="72">
        <f t="shared" si="78"/>
        <v>5.61</v>
      </c>
      <c r="S106" s="72">
        <f t="shared" si="49"/>
        <v>0</v>
      </c>
      <c r="T106" s="7"/>
      <c r="U106" s="5">
        <f t="shared" si="50"/>
        <v>28</v>
      </c>
      <c r="V106" s="45">
        <f t="shared" si="51"/>
        <v>39845</v>
      </c>
      <c r="W106" s="5">
        <f t="shared" si="52"/>
        <v>2929</v>
      </c>
      <c r="X106" s="55">
        <f t="shared" si="53"/>
        <v>5.3904348595426005E-2</v>
      </c>
      <c r="Y106" s="47">
        <f t="shared" si="54"/>
        <v>0.65276037193790382</v>
      </c>
      <c r="Z106" s="5">
        <f t="shared" si="55"/>
        <v>0</v>
      </c>
      <c r="AA106" s="5">
        <f t="shared" si="56"/>
        <v>0</v>
      </c>
      <c r="AC106" s="39">
        <f t="shared" si="57"/>
        <v>0</v>
      </c>
      <c r="AD106" s="39">
        <f t="shared" si="58"/>
        <v>0</v>
      </c>
      <c r="AE106" s="39">
        <f t="shared" si="59"/>
        <v>0</v>
      </c>
      <c r="AF106" s="39">
        <f t="shared" si="60"/>
        <v>0</v>
      </c>
      <c r="AG106" s="39">
        <f t="shared" si="61"/>
        <v>0</v>
      </c>
      <c r="AH106" s="39">
        <f t="shared" si="62"/>
        <v>0</v>
      </c>
      <c r="AI106" s="39">
        <f t="shared" si="63"/>
        <v>0</v>
      </c>
      <c r="AJ106" s="39">
        <f t="shared" si="64"/>
        <v>0</v>
      </c>
      <c r="AK106" s="39">
        <f t="shared" si="65"/>
        <v>0</v>
      </c>
      <c r="AL106" s="43"/>
      <c r="AM106" s="39">
        <f t="shared" si="66"/>
        <v>0</v>
      </c>
      <c r="AN106" s="39">
        <f t="shared" si="67"/>
        <v>0</v>
      </c>
      <c r="AO106" s="39">
        <f t="shared" si="68"/>
        <v>0</v>
      </c>
      <c r="AP106" s="40">
        <f t="shared" si="69"/>
        <v>0</v>
      </c>
      <c r="AR106" s="39">
        <f t="shared" si="70"/>
        <v>0</v>
      </c>
      <c r="AS106" s="39">
        <f t="shared" si="71"/>
        <v>0</v>
      </c>
      <c r="AT106" s="39">
        <f t="shared" si="72"/>
        <v>0</v>
      </c>
      <c r="AU106" s="40">
        <f t="shared" si="73"/>
        <v>0</v>
      </c>
      <c r="AV106" s="40"/>
      <c r="AW106" s="52">
        <f t="shared" si="74"/>
        <v>0</v>
      </c>
      <c r="AY106" s="52">
        <f t="shared" si="75"/>
        <v>0</v>
      </c>
      <c r="AZ106" s="70"/>
    </row>
    <row r="107" spans="1:52">
      <c r="A107" s="44">
        <f t="shared" si="44"/>
        <v>39873</v>
      </c>
      <c r="B107" s="66">
        <f t="shared" si="76"/>
        <v>5000</v>
      </c>
      <c r="C107" s="67"/>
      <c r="D107" s="68">
        <f t="shared" si="45"/>
        <v>5000</v>
      </c>
      <c r="E107" s="35">
        <f t="shared" si="46"/>
        <v>0</v>
      </c>
      <c r="F107" s="35">
        <f t="shared" si="47"/>
        <v>0</v>
      </c>
      <c r="G107" s="55">
        <f t="shared" si="48"/>
        <v>5.67</v>
      </c>
      <c r="H107" s="69">
        <f t="shared" si="48"/>
        <v>5.67</v>
      </c>
      <c r="I107" s="72">
        <v>0</v>
      </c>
      <c r="J107" s="55">
        <f t="shared" si="43"/>
        <v>-0.06</v>
      </c>
      <c r="K107" s="69">
        <f t="shared" si="43"/>
        <v>-0.06</v>
      </c>
      <c r="L107" s="72">
        <v>0</v>
      </c>
      <c r="M107" s="55">
        <f t="shared" si="42"/>
        <v>1.2500000000000001E-2</v>
      </c>
      <c r="N107" s="69">
        <f t="shared" si="42"/>
        <v>0</v>
      </c>
      <c r="O107" s="72">
        <v>0</v>
      </c>
      <c r="P107" s="7"/>
      <c r="Q107" s="72">
        <f t="shared" si="77"/>
        <v>5.6224999999999996</v>
      </c>
      <c r="R107" s="72">
        <f t="shared" si="78"/>
        <v>5.61</v>
      </c>
      <c r="S107" s="72">
        <f t="shared" si="49"/>
        <v>0</v>
      </c>
      <c r="T107" s="7"/>
      <c r="U107" s="5">
        <f t="shared" si="50"/>
        <v>31</v>
      </c>
      <c r="V107" s="45">
        <f t="shared" si="51"/>
        <v>39873</v>
      </c>
      <c r="W107" s="5">
        <f t="shared" si="52"/>
        <v>2957</v>
      </c>
      <c r="X107" s="55">
        <f t="shared" si="53"/>
        <v>5.3904348595426005E-2</v>
      </c>
      <c r="Y107" s="47">
        <f t="shared" si="54"/>
        <v>0.65010410115884343</v>
      </c>
      <c r="Z107" s="5">
        <f t="shared" si="55"/>
        <v>0</v>
      </c>
      <c r="AA107" s="5">
        <f t="shared" si="56"/>
        <v>0</v>
      </c>
      <c r="AC107" s="39">
        <f t="shared" si="57"/>
        <v>0</v>
      </c>
      <c r="AD107" s="39">
        <f t="shared" si="58"/>
        <v>0</v>
      </c>
      <c r="AE107" s="39">
        <f t="shared" si="59"/>
        <v>0</v>
      </c>
      <c r="AF107" s="39">
        <f t="shared" si="60"/>
        <v>0</v>
      </c>
      <c r="AG107" s="39">
        <f t="shared" si="61"/>
        <v>0</v>
      </c>
      <c r="AH107" s="39">
        <f t="shared" si="62"/>
        <v>0</v>
      </c>
      <c r="AI107" s="39">
        <f t="shared" si="63"/>
        <v>0</v>
      </c>
      <c r="AJ107" s="39">
        <f t="shared" si="64"/>
        <v>0</v>
      </c>
      <c r="AK107" s="39">
        <f t="shared" si="65"/>
        <v>0</v>
      </c>
      <c r="AL107" s="43"/>
      <c r="AM107" s="39">
        <f t="shared" si="66"/>
        <v>0</v>
      </c>
      <c r="AN107" s="39">
        <f t="shared" si="67"/>
        <v>0</v>
      </c>
      <c r="AO107" s="39">
        <f t="shared" si="68"/>
        <v>0</v>
      </c>
      <c r="AP107" s="40">
        <f t="shared" si="69"/>
        <v>0</v>
      </c>
      <c r="AR107" s="39">
        <f t="shared" si="70"/>
        <v>0</v>
      </c>
      <c r="AS107" s="39">
        <f t="shared" si="71"/>
        <v>0</v>
      </c>
      <c r="AT107" s="39">
        <f t="shared" si="72"/>
        <v>0</v>
      </c>
      <c r="AU107" s="40">
        <f t="shared" si="73"/>
        <v>0</v>
      </c>
      <c r="AV107" s="40"/>
      <c r="AW107" s="52">
        <f t="shared" si="74"/>
        <v>0</v>
      </c>
      <c r="AY107" s="52">
        <f t="shared" si="75"/>
        <v>0</v>
      </c>
      <c r="AZ107" s="70"/>
    </row>
    <row r="108" spans="1:52">
      <c r="A108" s="44">
        <f t="shared" si="44"/>
        <v>39904</v>
      </c>
      <c r="B108" s="66">
        <f t="shared" si="76"/>
        <v>5000</v>
      </c>
      <c r="C108" s="67"/>
      <c r="D108" s="68">
        <f t="shared" si="45"/>
        <v>5000</v>
      </c>
      <c r="E108" s="35">
        <f t="shared" si="46"/>
        <v>0</v>
      </c>
      <c r="F108" s="35">
        <f t="shared" si="47"/>
        <v>0</v>
      </c>
      <c r="G108" s="55">
        <f t="shared" si="48"/>
        <v>5.67</v>
      </c>
      <c r="H108" s="69">
        <f t="shared" si="48"/>
        <v>5.67</v>
      </c>
      <c r="I108" s="72">
        <v>0</v>
      </c>
      <c r="J108" s="55">
        <f t="shared" si="43"/>
        <v>-0.06</v>
      </c>
      <c r="K108" s="69">
        <f t="shared" si="43"/>
        <v>-0.06</v>
      </c>
      <c r="L108" s="72">
        <v>0</v>
      </c>
      <c r="M108" s="55">
        <f t="shared" si="42"/>
        <v>1.2500000000000001E-2</v>
      </c>
      <c r="N108" s="69">
        <f t="shared" si="42"/>
        <v>0</v>
      </c>
      <c r="O108" s="72">
        <v>0</v>
      </c>
      <c r="P108" s="7"/>
      <c r="Q108" s="72">
        <f t="shared" si="77"/>
        <v>5.6224999999999996</v>
      </c>
      <c r="R108" s="72">
        <f t="shared" si="78"/>
        <v>5.61</v>
      </c>
      <c r="S108" s="72">
        <f t="shared" si="49"/>
        <v>0</v>
      </c>
      <c r="T108" s="7"/>
      <c r="U108" s="5">
        <f t="shared" si="50"/>
        <v>30</v>
      </c>
      <c r="V108" s="45">
        <f t="shared" si="51"/>
        <v>39904</v>
      </c>
      <c r="W108" s="5">
        <f t="shared" si="52"/>
        <v>2988</v>
      </c>
      <c r="X108" s="55">
        <f t="shared" si="53"/>
        <v>5.3904348595426005E-2</v>
      </c>
      <c r="Y108" s="47">
        <f t="shared" si="54"/>
        <v>0.64717583646379784</v>
      </c>
      <c r="Z108" s="5">
        <f t="shared" si="55"/>
        <v>0</v>
      </c>
      <c r="AA108" s="5">
        <f t="shared" si="56"/>
        <v>0</v>
      </c>
      <c r="AC108" s="39">
        <f t="shared" si="57"/>
        <v>0</v>
      </c>
      <c r="AD108" s="39">
        <f t="shared" si="58"/>
        <v>0</v>
      </c>
      <c r="AE108" s="39">
        <f t="shared" si="59"/>
        <v>0</v>
      </c>
      <c r="AF108" s="39">
        <f t="shared" si="60"/>
        <v>0</v>
      </c>
      <c r="AG108" s="39">
        <f t="shared" si="61"/>
        <v>0</v>
      </c>
      <c r="AH108" s="39">
        <f t="shared" si="62"/>
        <v>0</v>
      </c>
      <c r="AI108" s="39">
        <f t="shared" si="63"/>
        <v>0</v>
      </c>
      <c r="AJ108" s="39">
        <f t="shared" si="64"/>
        <v>0</v>
      </c>
      <c r="AK108" s="39">
        <f t="shared" si="65"/>
        <v>0</v>
      </c>
      <c r="AL108" s="43"/>
      <c r="AM108" s="39">
        <f t="shared" si="66"/>
        <v>0</v>
      </c>
      <c r="AN108" s="39">
        <f t="shared" si="67"/>
        <v>0</v>
      </c>
      <c r="AO108" s="39">
        <f t="shared" si="68"/>
        <v>0</v>
      </c>
      <c r="AP108" s="40">
        <f t="shared" si="69"/>
        <v>0</v>
      </c>
      <c r="AR108" s="39">
        <f t="shared" si="70"/>
        <v>0</v>
      </c>
      <c r="AS108" s="39">
        <f t="shared" si="71"/>
        <v>0</v>
      </c>
      <c r="AT108" s="39">
        <f t="shared" si="72"/>
        <v>0</v>
      </c>
      <c r="AU108" s="40">
        <f t="shared" si="73"/>
        <v>0</v>
      </c>
      <c r="AV108" s="40"/>
      <c r="AW108" s="52">
        <f t="shared" si="74"/>
        <v>0</v>
      </c>
      <c r="AY108" s="52">
        <f t="shared" si="75"/>
        <v>0</v>
      </c>
      <c r="AZ108" s="70"/>
    </row>
    <row r="109" spans="1:52">
      <c r="A109" s="44">
        <f t="shared" si="44"/>
        <v>39934</v>
      </c>
      <c r="B109" s="66">
        <f t="shared" si="76"/>
        <v>5000</v>
      </c>
      <c r="C109" s="67"/>
      <c r="D109" s="68">
        <f t="shared" si="45"/>
        <v>5000</v>
      </c>
      <c r="E109" s="35">
        <f t="shared" si="46"/>
        <v>0</v>
      </c>
      <c r="F109" s="35">
        <f t="shared" si="47"/>
        <v>0</v>
      </c>
      <c r="G109" s="55">
        <f t="shared" si="48"/>
        <v>5.67</v>
      </c>
      <c r="H109" s="69">
        <f t="shared" si="48"/>
        <v>5.67</v>
      </c>
      <c r="I109" s="72">
        <v>0</v>
      </c>
      <c r="J109" s="55">
        <f t="shared" si="43"/>
        <v>-0.06</v>
      </c>
      <c r="K109" s="69">
        <f t="shared" si="43"/>
        <v>-0.06</v>
      </c>
      <c r="L109" s="72">
        <v>0</v>
      </c>
      <c r="M109" s="55">
        <f t="shared" si="42"/>
        <v>1.2500000000000001E-2</v>
      </c>
      <c r="N109" s="69">
        <f t="shared" si="42"/>
        <v>0</v>
      </c>
      <c r="O109" s="72">
        <v>0</v>
      </c>
      <c r="P109" s="7"/>
      <c r="Q109" s="72">
        <f t="shared" si="77"/>
        <v>5.6224999999999996</v>
      </c>
      <c r="R109" s="72">
        <f t="shared" si="78"/>
        <v>5.61</v>
      </c>
      <c r="S109" s="72">
        <f t="shared" si="49"/>
        <v>0</v>
      </c>
      <c r="T109" s="7"/>
      <c r="U109" s="5">
        <f t="shared" si="50"/>
        <v>31</v>
      </c>
      <c r="V109" s="45">
        <f t="shared" si="51"/>
        <v>39934</v>
      </c>
      <c r="W109" s="5">
        <f t="shared" si="52"/>
        <v>3018</v>
      </c>
      <c r="X109" s="55">
        <f t="shared" si="53"/>
        <v>5.3904348595426005E-2</v>
      </c>
      <c r="Y109" s="47">
        <f t="shared" si="54"/>
        <v>0.64435459096246372</v>
      </c>
      <c r="Z109" s="5">
        <f t="shared" si="55"/>
        <v>0</v>
      </c>
      <c r="AA109" s="5">
        <f t="shared" si="56"/>
        <v>0</v>
      </c>
      <c r="AC109" s="39">
        <f t="shared" si="57"/>
        <v>0</v>
      </c>
      <c r="AD109" s="39">
        <f t="shared" si="58"/>
        <v>0</v>
      </c>
      <c r="AE109" s="39">
        <f t="shared" si="59"/>
        <v>0</v>
      </c>
      <c r="AF109" s="39">
        <f t="shared" si="60"/>
        <v>0</v>
      </c>
      <c r="AG109" s="39">
        <f t="shared" si="61"/>
        <v>0</v>
      </c>
      <c r="AH109" s="39">
        <f t="shared" si="62"/>
        <v>0</v>
      </c>
      <c r="AI109" s="39">
        <f t="shared" si="63"/>
        <v>0</v>
      </c>
      <c r="AJ109" s="39">
        <f t="shared" si="64"/>
        <v>0</v>
      </c>
      <c r="AK109" s="39">
        <f t="shared" si="65"/>
        <v>0</v>
      </c>
      <c r="AL109" s="43"/>
      <c r="AM109" s="39">
        <f t="shared" si="66"/>
        <v>0</v>
      </c>
      <c r="AN109" s="39">
        <f t="shared" si="67"/>
        <v>0</v>
      </c>
      <c r="AO109" s="39">
        <f t="shared" si="68"/>
        <v>0</v>
      </c>
      <c r="AP109" s="40">
        <f t="shared" si="69"/>
        <v>0</v>
      </c>
      <c r="AR109" s="39">
        <f t="shared" si="70"/>
        <v>0</v>
      </c>
      <c r="AS109" s="39">
        <f t="shared" si="71"/>
        <v>0</v>
      </c>
      <c r="AT109" s="39">
        <f t="shared" si="72"/>
        <v>0</v>
      </c>
      <c r="AU109" s="40">
        <f t="shared" si="73"/>
        <v>0</v>
      </c>
      <c r="AV109" s="40"/>
      <c r="AW109" s="52">
        <f t="shared" si="74"/>
        <v>0</v>
      </c>
      <c r="AY109" s="52">
        <f t="shared" si="75"/>
        <v>0</v>
      </c>
      <c r="AZ109" s="70"/>
    </row>
    <row r="110" spans="1:52">
      <c r="A110" s="44">
        <f t="shared" si="44"/>
        <v>39965</v>
      </c>
      <c r="B110" s="66">
        <f t="shared" si="76"/>
        <v>5000</v>
      </c>
      <c r="C110" s="67"/>
      <c r="D110" s="68">
        <f t="shared" si="45"/>
        <v>5000</v>
      </c>
      <c r="E110" s="35">
        <f t="shared" si="46"/>
        <v>0</v>
      </c>
      <c r="F110" s="35">
        <f t="shared" si="47"/>
        <v>0</v>
      </c>
      <c r="G110" s="55">
        <f t="shared" si="48"/>
        <v>5.67</v>
      </c>
      <c r="H110" s="69">
        <f t="shared" si="48"/>
        <v>5.67</v>
      </c>
      <c r="I110" s="72">
        <v>0</v>
      </c>
      <c r="J110" s="55">
        <f t="shared" si="43"/>
        <v>-0.06</v>
      </c>
      <c r="K110" s="69">
        <f t="shared" si="43"/>
        <v>-0.06</v>
      </c>
      <c r="L110" s="72">
        <v>0</v>
      </c>
      <c r="M110" s="55">
        <f t="shared" si="42"/>
        <v>1.2500000000000001E-2</v>
      </c>
      <c r="N110" s="69">
        <f t="shared" si="42"/>
        <v>0</v>
      </c>
      <c r="O110" s="72">
        <v>0</v>
      </c>
      <c r="P110" s="7"/>
      <c r="Q110" s="72">
        <f t="shared" si="77"/>
        <v>5.6224999999999996</v>
      </c>
      <c r="R110" s="72">
        <f t="shared" si="78"/>
        <v>5.61</v>
      </c>
      <c r="S110" s="72">
        <f t="shared" si="49"/>
        <v>0</v>
      </c>
      <c r="T110" s="7"/>
      <c r="U110" s="5">
        <f t="shared" si="50"/>
        <v>30</v>
      </c>
      <c r="V110" s="45">
        <f t="shared" si="51"/>
        <v>39965</v>
      </c>
      <c r="W110" s="5">
        <f t="shared" si="52"/>
        <v>3049</v>
      </c>
      <c r="X110" s="55">
        <f t="shared" si="53"/>
        <v>5.3904348595426005E-2</v>
      </c>
      <c r="Y110" s="47">
        <f t="shared" si="54"/>
        <v>0.64145222379320188</v>
      </c>
      <c r="Z110" s="5">
        <f t="shared" si="55"/>
        <v>0</v>
      </c>
      <c r="AA110" s="5">
        <f t="shared" si="56"/>
        <v>0</v>
      </c>
      <c r="AC110" s="39">
        <f t="shared" si="57"/>
        <v>0</v>
      </c>
      <c r="AD110" s="39">
        <f t="shared" si="58"/>
        <v>0</v>
      </c>
      <c r="AE110" s="39">
        <f t="shared" si="59"/>
        <v>0</v>
      </c>
      <c r="AF110" s="39">
        <f t="shared" si="60"/>
        <v>0</v>
      </c>
      <c r="AG110" s="39">
        <f t="shared" si="61"/>
        <v>0</v>
      </c>
      <c r="AH110" s="39">
        <f t="shared" si="62"/>
        <v>0</v>
      </c>
      <c r="AI110" s="39">
        <f t="shared" si="63"/>
        <v>0</v>
      </c>
      <c r="AJ110" s="39">
        <f t="shared" si="64"/>
        <v>0</v>
      </c>
      <c r="AK110" s="39">
        <f t="shared" si="65"/>
        <v>0</v>
      </c>
      <c r="AL110" s="43"/>
      <c r="AM110" s="39">
        <f t="shared" si="66"/>
        <v>0</v>
      </c>
      <c r="AN110" s="39">
        <f t="shared" si="67"/>
        <v>0</v>
      </c>
      <c r="AO110" s="39">
        <f t="shared" si="68"/>
        <v>0</v>
      </c>
      <c r="AP110" s="40">
        <f t="shared" si="69"/>
        <v>0</v>
      </c>
      <c r="AR110" s="39">
        <f t="shared" si="70"/>
        <v>0</v>
      </c>
      <c r="AS110" s="39">
        <f t="shared" si="71"/>
        <v>0</v>
      </c>
      <c r="AT110" s="39">
        <f t="shared" si="72"/>
        <v>0</v>
      </c>
      <c r="AU110" s="40">
        <f t="shared" si="73"/>
        <v>0</v>
      </c>
      <c r="AV110" s="40"/>
      <c r="AW110" s="52">
        <f t="shared" si="74"/>
        <v>0</v>
      </c>
      <c r="AY110" s="52">
        <f t="shared" si="75"/>
        <v>0</v>
      </c>
      <c r="AZ110" s="70"/>
    </row>
    <row r="111" spans="1:52">
      <c r="A111" s="44">
        <f t="shared" si="44"/>
        <v>39995</v>
      </c>
      <c r="B111" s="66">
        <f t="shared" si="76"/>
        <v>5000</v>
      </c>
      <c r="C111" s="67"/>
      <c r="D111" s="68">
        <f t="shared" si="45"/>
        <v>5000</v>
      </c>
      <c r="E111" s="35">
        <f t="shared" si="46"/>
        <v>0</v>
      </c>
      <c r="F111" s="35">
        <f t="shared" si="47"/>
        <v>0</v>
      </c>
      <c r="G111" s="55">
        <f t="shared" si="48"/>
        <v>5.67</v>
      </c>
      <c r="H111" s="69">
        <f t="shared" si="48"/>
        <v>5.67</v>
      </c>
      <c r="I111" s="72">
        <v>0</v>
      </c>
      <c r="J111" s="55">
        <f t="shared" si="43"/>
        <v>-0.06</v>
      </c>
      <c r="K111" s="69">
        <f t="shared" si="43"/>
        <v>-0.06</v>
      </c>
      <c r="L111" s="72">
        <v>0</v>
      </c>
      <c r="M111" s="55">
        <f t="shared" si="42"/>
        <v>1.2500000000000001E-2</v>
      </c>
      <c r="N111" s="69">
        <f t="shared" si="42"/>
        <v>0</v>
      </c>
      <c r="O111" s="72">
        <v>0</v>
      </c>
      <c r="P111" s="7"/>
      <c r="Q111" s="72">
        <f t="shared" si="77"/>
        <v>5.6224999999999996</v>
      </c>
      <c r="R111" s="72">
        <f t="shared" si="78"/>
        <v>5.61</v>
      </c>
      <c r="S111" s="72">
        <f t="shared" si="49"/>
        <v>0</v>
      </c>
      <c r="T111" s="7"/>
      <c r="U111" s="5">
        <f t="shared" si="50"/>
        <v>31</v>
      </c>
      <c r="V111" s="45">
        <f t="shared" si="51"/>
        <v>39995</v>
      </c>
      <c r="W111" s="5">
        <f t="shared" si="52"/>
        <v>3079</v>
      </c>
      <c r="X111" s="55">
        <f t="shared" si="53"/>
        <v>5.3904348595426005E-2</v>
      </c>
      <c r="Y111" s="47">
        <f t="shared" si="54"/>
        <v>0.63865592934162663</v>
      </c>
      <c r="Z111" s="5">
        <f t="shared" si="55"/>
        <v>0</v>
      </c>
      <c r="AA111" s="5">
        <f t="shared" si="56"/>
        <v>0</v>
      </c>
      <c r="AC111" s="39">
        <f t="shared" si="57"/>
        <v>0</v>
      </c>
      <c r="AD111" s="39">
        <f t="shared" si="58"/>
        <v>0</v>
      </c>
      <c r="AE111" s="39">
        <f t="shared" si="59"/>
        <v>0</v>
      </c>
      <c r="AF111" s="39">
        <f t="shared" si="60"/>
        <v>0</v>
      </c>
      <c r="AG111" s="39">
        <f t="shared" si="61"/>
        <v>0</v>
      </c>
      <c r="AH111" s="39">
        <f t="shared" si="62"/>
        <v>0</v>
      </c>
      <c r="AI111" s="39">
        <f t="shared" si="63"/>
        <v>0</v>
      </c>
      <c r="AJ111" s="39">
        <f t="shared" si="64"/>
        <v>0</v>
      </c>
      <c r="AK111" s="39">
        <f t="shared" si="65"/>
        <v>0</v>
      </c>
      <c r="AL111" s="43"/>
      <c r="AM111" s="39">
        <f t="shared" si="66"/>
        <v>0</v>
      </c>
      <c r="AN111" s="39">
        <f t="shared" si="67"/>
        <v>0</v>
      </c>
      <c r="AO111" s="39">
        <f t="shared" si="68"/>
        <v>0</v>
      </c>
      <c r="AP111" s="40">
        <f t="shared" si="69"/>
        <v>0</v>
      </c>
      <c r="AR111" s="39">
        <f t="shared" si="70"/>
        <v>0</v>
      </c>
      <c r="AS111" s="39">
        <f t="shared" si="71"/>
        <v>0</v>
      </c>
      <c r="AT111" s="39">
        <f t="shared" si="72"/>
        <v>0</v>
      </c>
      <c r="AU111" s="40">
        <f t="shared" si="73"/>
        <v>0</v>
      </c>
      <c r="AV111" s="40"/>
      <c r="AW111" s="52">
        <f t="shared" si="74"/>
        <v>0</v>
      </c>
      <c r="AY111" s="52">
        <f t="shared" si="75"/>
        <v>0</v>
      </c>
      <c r="AZ111" s="70"/>
    </row>
    <row r="112" spans="1:52">
      <c r="A112" s="44">
        <f t="shared" si="44"/>
        <v>40026</v>
      </c>
      <c r="B112" s="66">
        <f t="shared" si="76"/>
        <v>5000</v>
      </c>
      <c r="C112" s="67"/>
      <c r="D112" s="68">
        <f t="shared" si="45"/>
        <v>5000</v>
      </c>
      <c r="E112" s="35">
        <f t="shared" si="46"/>
        <v>0</v>
      </c>
      <c r="F112" s="35">
        <f t="shared" si="47"/>
        <v>0</v>
      </c>
      <c r="G112" s="55">
        <f t="shared" si="48"/>
        <v>5.67</v>
      </c>
      <c r="H112" s="69">
        <f t="shared" si="48"/>
        <v>5.67</v>
      </c>
      <c r="I112" s="72">
        <v>0</v>
      </c>
      <c r="J112" s="55">
        <f t="shared" si="43"/>
        <v>-0.06</v>
      </c>
      <c r="K112" s="69">
        <f t="shared" si="43"/>
        <v>-0.06</v>
      </c>
      <c r="L112" s="72">
        <v>0</v>
      </c>
      <c r="M112" s="55">
        <f t="shared" si="42"/>
        <v>1.2500000000000001E-2</v>
      </c>
      <c r="N112" s="69">
        <f t="shared" si="42"/>
        <v>0</v>
      </c>
      <c r="O112" s="72">
        <v>0</v>
      </c>
      <c r="P112" s="7"/>
      <c r="Q112" s="72">
        <f t="shared" si="77"/>
        <v>5.6224999999999996</v>
      </c>
      <c r="R112" s="72">
        <f t="shared" si="78"/>
        <v>5.61</v>
      </c>
      <c r="S112" s="72">
        <f t="shared" si="49"/>
        <v>0</v>
      </c>
      <c r="T112" s="7"/>
      <c r="U112" s="5">
        <f t="shared" si="50"/>
        <v>31</v>
      </c>
      <c r="V112" s="45">
        <f t="shared" si="51"/>
        <v>40026</v>
      </c>
      <c r="W112" s="5">
        <f t="shared" si="52"/>
        <v>3110</v>
      </c>
      <c r="X112" s="55">
        <f t="shared" si="53"/>
        <v>5.3904348595426005E-2</v>
      </c>
      <c r="Y112" s="47">
        <f t="shared" si="54"/>
        <v>0.63577923066084763</v>
      </c>
      <c r="Z112" s="5">
        <f t="shared" si="55"/>
        <v>0</v>
      </c>
      <c r="AA112" s="5">
        <f t="shared" si="56"/>
        <v>0</v>
      </c>
      <c r="AC112" s="39">
        <f t="shared" si="57"/>
        <v>0</v>
      </c>
      <c r="AD112" s="39">
        <f t="shared" si="58"/>
        <v>0</v>
      </c>
      <c r="AE112" s="39">
        <f t="shared" si="59"/>
        <v>0</v>
      </c>
      <c r="AF112" s="39">
        <f t="shared" si="60"/>
        <v>0</v>
      </c>
      <c r="AG112" s="39">
        <f t="shared" si="61"/>
        <v>0</v>
      </c>
      <c r="AH112" s="39">
        <f t="shared" si="62"/>
        <v>0</v>
      </c>
      <c r="AI112" s="39">
        <f t="shared" si="63"/>
        <v>0</v>
      </c>
      <c r="AJ112" s="39">
        <f t="shared" si="64"/>
        <v>0</v>
      </c>
      <c r="AK112" s="39">
        <f t="shared" si="65"/>
        <v>0</v>
      </c>
      <c r="AL112" s="43"/>
      <c r="AM112" s="39">
        <f t="shared" si="66"/>
        <v>0</v>
      </c>
      <c r="AN112" s="39">
        <f t="shared" si="67"/>
        <v>0</v>
      </c>
      <c r="AO112" s="39">
        <f t="shared" si="68"/>
        <v>0</v>
      </c>
      <c r="AP112" s="40">
        <f t="shared" si="69"/>
        <v>0</v>
      </c>
      <c r="AR112" s="39">
        <f t="shared" si="70"/>
        <v>0</v>
      </c>
      <c r="AS112" s="39">
        <f t="shared" si="71"/>
        <v>0</v>
      </c>
      <c r="AT112" s="39">
        <f t="shared" si="72"/>
        <v>0</v>
      </c>
      <c r="AU112" s="40">
        <f t="shared" si="73"/>
        <v>0</v>
      </c>
      <c r="AV112" s="40"/>
      <c r="AW112" s="52">
        <f t="shared" si="74"/>
        <v>0</v>
      </c>
      <c r="AY112" s="52">
        <f t="shared" si="75"/>
        <v>0</v>
      </c>
      <c r="AZ112" s="70"/>
    </row>
    <row r="113" spans="1:52">
      <c r="A113" s="44">
        <f t="shared" si="44"/>
        <v>40057</v>
      </c>
      <c r="B113" s="66">
        <f t="shared" si="76"/>
        <v>5000</v>
      </c>
      <c r="C113" s="67"/>
      <c r="D113" s="68">
        <f t="shared" si="45"/>
        <v>5000</v>
      </c>
      <c r="E113" s="35">
        <f t="shared" si="46"/>
        <v>0</v>
      </c>
      <c r="F113" s="35">
        <f t="shared" si="47"/>
        <v>0</v>
      </c>
      <c r="G113" s="55">
        <f t="shared" si="48"/>
        <v>5.67</v>
      </c>
      <c r="H113" s="69">
        <f t="shared" si="48"/>
        <v>5.67</v>
      </c>
      <c r="I113" s="72">
        <v>0</v>
      </c>
      <c r="J113" s="55">
        <f t="shared" si="43"/>
        <v>-0.06</v>
      </c>
      <c r="K113" s="69">
        <f t="shared" si="43"/>
        <v>-0.06</v>
      </c>
      <c r="L113" s="72">
        <v>0</v>
      </c>
      <c r="M113" s="55">
        <f t="shared" si="42"/>
        <v>1.2500000000000001E-2</v>
      </c>
      <c r="N113" s="69">
        <f t="shared" si="42"/>
        <v>0</v>
      </c>
      <c r="O113" s="72">
        <v>0</v>
      </c>
      <c r="P113" s="7"/>
      <c r="Q113" s="72">
        <f t="shared" si="77"/>
        <v>5.6224999999999996</v>
      </c>
      <c r="R113" s="72">
        <f t="shared" si="78"/>
        <v>5.61</v>
      </c>
      <c r="S113" s="72">
        <f t="shared" si="49"/>
        <v>0</v>
      </c>
      <c r="T113" s="7"/>
      <c r="U113" s="5">
        <f t="shared" si="50"/>
        <v>30</v>
      </c>
      <c r="V113" s="45">
        <f t="shared" si="51"/>
        <v>40057</v>
      </c>
      <c r="W113" s="5">
        <f t="shared" si="52"/>
        <v>3141</v>
      </c>
      <c r="X113" s="55">
        <f t="shared" si="53"/>
        <v>5.3904348595426005E-2</v>
      </c>
      <c r="Y113" s="47">
        <f t="shared" si="54"/>
        <v>0.63291548949744203</v>
      </c>
      <c r="Z113" s="5">
        <f t="shared" si="55"/>
        <v>0</v>
      </c>
      <c r="AA113" s="5">
        <f t="shared" si="56"/>
        <v>0</v>
      </c>
      <c r="AC113" s="39">
        <f t="shared" si="57"/>
        <v>0</v>
      </c>
      <c r="AD113" s="39">
        <f t="shared" si="58"/>
        <v>0</v>
      </c>
      <c r="AE113" s="39">
        <f t="shared" si="59"/>
        <v>0</v>
      </c>
      <c r="AF113" s="39">
        <f t="shared" si="60"/>
        <v>0</v>
      </c>
      <c r="AG113" s="39">
        <f t="shared" si="61"/>
        <v>0</v>
      </c>
      <c r="AH113" s="39">
        <f t="shared" si="62"/>
        <v>0</v>
      </c>
      <c r="AI113" s="39">
        <f t="shared" si="63"/>
        <v>0</v>
      </c>
      <c r="AJ113" s="39">
        <f t="shared" si="64"/>
        <v>0</v>
      </c>
      <c r="AK113" s="39">
        <f t="shared" si="65"/>
        <v>0</v>
      </c>
      <c r="AL113" s="43"/>
      <c r="AM113" s="39">
        <f t="shared" si="66"/>
        <v>0</v>
      </c>
      <c r="AN113" s="39">
        <f t="shared" si="67"/>
        <v>0</v>
      </c>
      <c r="AO113" s="39">
        <f t="shared" si="68"/>
        <v>0</v>
      </c>
      <c r="AP113" s="40">
        <f t="shared" si="69"/>
        <v>0</v>
      </c>
      <c r="AR113" s="39">
        <f t="shared" si="70"/>
        <v>0</v>
      </c>
      <c r="AS113" s="39">
        <f t="shared" si="71"/>
        <v>0</v>
      </c>
      <c r="AT113" s="39">
        <f t="shared" si="72"/>
        <v>0</v>
      </c>
      <c r="AU113" s="40">
        <f t="shared" si="73"/>
        <v>0</v>
      </c>
      <c r="AV113" s="40"/>
      <c r="AW113" s="52">
        <f t="shared" si="74"/>
        <v>0</v>
      </c>
      <c r="AY113" s="52">
        <f t="shared" si="75"/>
        <v>0</v>
      </c>
      <c r="AZ113" s="70"/>
    </row>
    <row r="114" spans="1:52">
      <c r="A114" s="44">
        <f t="shared" si="44"/>
        <v>40087</v>
      </c>
      <c r="B114" s="66">
        <f t="shared" si="76"/>
        <v>5000</v>
      </c>
      <c r="C114" s="67"/>
      <c r="D114" s="68">
        <f t="shared" si="45"/>
        <v>5000</v>
      </c>
      <c r="E114" s="35">
        <f t="shared" si="46"/>
        <v>0</v>
      </c>
      <c r="F114" s="35">
        <f t="shared" si="47"/>
        <v>0</v>
      </c>
      <c r="G114" s="55">
        <f t="shared" si="48"/>
        <v>5.67</v>
      </c>
      <c r="H114" s="69">
        <f t="shared" si="48"/>
        <v>5.67</v>
      </c>
      <c r="I114" s="72">
        <v>0</v>
      </c>
      <c r="J114" s="55">
        <f t="shared" si="43"/>
        <v>-0.06</v>
      </c>
      <c r="K114" s="69">
        <f t="shared" si="43"/>
        <v>-0.06</v>
      </c>
      <c r="L114" s="72">
        <v>0</v>
      </c>
      <c r="M114" s="55">
        <f t="shared" si="42"/>
        <v>1.2500000000000001E-2</v>
      </c>
      <c r="N114" s="69">
        <f t="shared" si="42"/>
        <v>0</v>
      </c>
      <c r="O114" s="72">
        <v>0</v>
      </c>
      <c r="P114" s="7"/>
      <c r="Q114" s="72">
        <f t="shared" si="77"/>
        <v>5.6224999999999996</v>
      </c>
      <c r="R114" s="72">
        <f t="shared" si="78"/>
        <v>5.61</v>
      </c>
      <c r="S114" s="72">
        <f t="shared" si="49"/>
        <v>0</v>
      </c>
      <c r="T114" s="7"/>
      <c r="U114" s="5">
        <f t="shared" si="50"/>
        <v>31</v>
      </c>
      <c r="V114" s="45">
        <f t="shared" si="51"/>
        <v>40087</v>
      </c>
      <c r="W114" s="5">
        <f t="shared" si="52"/>
        <v>3171</v>
      </c>
      <c r="X114" s="55">
        <f t="shared" si="53"/>
        <v>5.3904348595426005E-2</v>
      </c>
      <c r="Y114" s="47">
        <f t="shared" si="54"/>
        <v>0.63015640938835449</v>
      </c>
      <c r="Z114" s="5">
        <f t="shared" si="55"/>
        <v>0</v>
      </c>
      <c r="AA114" s="5">
        <f t="shared" si="56"/>
        <v>0</v>
      </c>
      <c r="AC114" s="39">
        <f t="shared" si="57"/>
        <v>0</v>
      </c>
      <c r="AD114" s="39">
        <f t="shared" si="58"/>
        <v>0</v>
      </c>
      <c r="AE114" s="39">
        <f t="shared" si="59"/>
        <v>0</v>
      </c>
      <c r="AF114" s="39">
        <f t="shared" si="60"/>
        <v>0</v>
      </c>
      <c r="AG114" s="39">
        <f t="shared" si="61"/>
        <v>0</v>
      </c>
      <c r="AH114" s="39">
        <f t="shared" si="62"/>
        <v>0</v>
      </c>
      <c r="AI114" s="39">
        <f t="shared" si="63"/>
        <v>0</v>
      </c>
      <c r="AJ114" s="39">
        <f t="shared" si="64"/>
        <v>0</v>
      </c>
      <c r="AK114" s="39">
        <f t="shared" si="65"/>
        <v>0</v>
      </c>
      <c r="AL114" s="43"/>
      <c r="AM114" s="39">
        <f t="shared" si="66"/>
        <v>0</v>
      </c>
      <c r="AN114" s="39">
        <f t="shared" si="67"/>
        <v>0</v>
      </c>
      <c r="AO114" s="39">
        <f t="shared" si="68"/>
        <v>0</v>
      </c>
      <c r="AP114" s="40">
        <f t="shared" si="69"/>
        <v>0</v>
      </c>
      <c r="AR114" s="39">
        <f t="shared" si="70"/>
        <v>0</v>
      </c>
      <c r="AS114" s="39">
        <f t="shared" si="71"/>
        <v>0</v>
      </c>
      <c r="AT114" s="39">
        <f t="shared" si="72"/>
        <v>0</v>
      </c>
      <c r="AU114" s="40">
        <f t="shared" si="73"/>
        <v>0</v>
      </c>
      <c r="AV114" s="40"/>
      <c r="AW114" s="52">
        <f t="shared" si="74"/>
        <v>0</v>
      </c>
      <c r="AY114" s="52">
        <f t="shared" si="75"/>
        <v>0</v>
      </c>
      <c r="AZ114" s="70"/>
    </row>
    <row r="115" spans="1:52">
      <c r="A115" s="44">
        <f t="shared" si="44"/>
        <v>40118</v>
      </c>
      <c r="B115" s="66">
        <f t="shared" si="76"/>
        <v>5000</v>
      </c>
      <c r="C115" s="67"/>
      <c r="D115" s="68">
        <f t="shared" si="45"/>
        <v>5000</v>
      </c>
      <c r="E115" s="35">
        <f t="shared" si="46"/>
        <v>0</v>
      </c>
      <c r="F115" s="35">
        <f t="shared" si="47"/>
        <v>0</v>
      </c>
      <c r="G115" s="55">
        <f t="shared" si="48"/>
        <v>5.67</v>
      </c>
      <c r="H115" s="69">
        <f t="shared" si="48"/>
        <v>5.67</v>
      </c>
      <c r="I115" s="72">
        <v>0</v>
      </c>
      <c r="J115" s="55">
        <f t="shared" si="43"/>
        <v>-0.06</v>
      </c>
      <c r="K115" s="69">
        <f t="shared" si="43"/>
        <v>-0.06</v>
      </c>
      <c r="L115" s="72">
        <v>0</v>
      </c>
      <c r="M115" s="55">
        <f t="shared" si="42"/>
        <v>1.2500000000000001E-2</v>
      </c>
      <c r="N115" s="69">
        <f t="shared" si="42"/>
        <v>0</v>
      </c>
      <c r="O115" s="72">
        <v>0</v>
      </c>
      <c r="P115" s="7"/>
      <c r="Q115" s="72">
        <f t="shared" si="77"/>
        <v>5.6224999999999996</v>
      </c>
      <c r="R115" s="72">
        <f t="shared" si="78"/>
        <v>5.61</v>
      </c>
      <c r="S115" s="72">
        <f t="shared" si="49"/>
        <v>0</v>
      </c>
      <c r="T115" s="7"/>
      <c r="U115" s="5">
        <f t="shared" si="50"/>
        <v>30</v>
      </c>
      <c r="V115" s="45">
        <f t="shared" si="51"/>
        <v>40118</v>
      </c>
      <c r="W115" s="5">
        <f t="shared" si="52"/>
        <v>3202</v>
      </c>
      <c r="X115" s="55">
        <f t="shared" si="53"/>
        <v>5.3904348595426005E-2</v>
      </c>
      <c r="Y115" s="47">
        <f t="shared" si="54"/>
        <v>0.62731799510565833</v>
      </c>
      <c r="Z115" s="5">
        <f t="shared" si="55"/>
        <v>0</v>
      </c>
      <c r="AA115" s="5">
        <f t="shared" si="56"/>
        <v>0</v>
      </c>
      <c r="AC115" s="39">
        <f t="shared" si="57"/>
        <v>0</v>
      </c>
      <c r="AD115" s="39">
        <f t="shared" si="58"/>
        <v>0</v>
      </c>
      <c r="AE115" s="39">
        <f t="shared" si="59"/>
        <v>0</v>
      </c>
      <c r="AF115" s="39">
        <f t="shared" si="60"/>
        <v>0</v>
      </c>
      <c r="AG115" s="39">
        <f t="shared" si="61"/>
        <v>0</v>
      </c>
      <c r="AH115" s="39">
        <f t="shared" si="62"/>
        <v>0</v>
      </c>
      <c r="AI115" s="39">
        <f t="shared" si="63"/>
        <v>0</v>
      </c>
      <c r="AJ115" s="39">
        <f t="shared" si="64"/>
        <v>0</v>
      </c>
      <c r="AK115" s="39">
        <f t="shared" si="65"/>
        <v>0</v>
      </c>
      <c r="AL115" s="43"/>
      <c r="AM115" s="39">
        <f t="shared" si="66"/>
        <v>0</v>
      </c>
      <c r="AN115" s="39">
        <f t="shared" si="67"/>
        <v>0</v>
      </c>
      <c r="AO115" s="39">
        <f t="shared" si="68"/>
        <v>0</v>
      </c>
      <c r="AP115" s="40">
        <f t="shared" si="69"/>
        <v>0</v>
      </c>
      <c r="AR115" s="39">
        <f t="shared" si="70"/>
        <v>0</v>
      </c>
      <c r="AS115" s="39">
        <f t="shared" si="71"/>
        <v>0</v>
      </c>
      <c r="AT115" s="39">
        <f t="shared" si="72"/>
        <v>0</v>
      </c>
      <c r="AU115" s="40">
        <f t="shared" si="73"/>
        <v>0</v>
      </c>
      <c r="AV115" s="40"/>
      <c r="AW115" s="52">
        <f t="shared" si="74"/>
        <v>0</v>
      </c>
      <c r="AY115" s="52">
        <f t="shared" si="75"/>
        <v>0</v>
      </c>
      <c r="AZ115" s="70"/>
    </row>
    <row r="116" spans="1:52">
      <c r="A116" s="44">
        <f t="shared" si="44"/>
        <v>40148</v>
      </c>
      <c r="B116" s="66">
        <f t="shared" si="76"/>
        <v>5000</v>
      </c>
      <c r="C116" s="67"/>
      <c r="D116" s="68">
        <f t="shared" si="45"/>
        <v>5000</v>
      </c>
      <c r="E116" s="35">
        <f t="shared" si="46"/>
        <v>0</v>
      </c>
      <c r="F116" s="35">
        <f t="shared" si="47"/>
        <v>0</v>
      </c>
      <c r="G116" s="55">
        <f t="shared" si="48"/>
        <v>5.67</v>
      </c>
      <c r="H116" s="69">
        <f t="shared" si="48"/>
        <v>5.67</v>
      </c>
      <c r="I116" s="72">
        <v>0</v>
      </c>
      <c r="J116" s="55">
        <f t="shared" si="43"/>
        <v>-0.06</v>
      </c>
      <c r="K116" s="69">
        <f t="shared" si="43"/>
        <v>-0.06</v>
      </c>
      <c r="L116" s="72">
        <v>0</v>
      </c>
      <c r="M116" s="55">
        <f t="shared" si="42"/>
        <v>1.2500000000000001E-2</v>
      </c>
      <c r="N116" s="69">
        <f t="shared" si="42"/>
        <v>0</v>
      </c>
      <c r="O116" s="72">
        <v>0</v>
      </c>
      <c r="P116" s="7"/>
      <c r="Q116" s="72">
        <f t="shared" si="77"/>
        <v>5.6224999999999996</v>
      </c>
      <c r="R116" s="72">
        <f t="shared" si="78"/>
        <v>5.61</v>
      </c>
      <c r="S116" s="72">
        <f t="shared" si="49"/>
        <v>0</v>
      </c>
      <c r="T116" s="7"/>
      <c r="U116" s="5">
        <f t="shared" si="50"/>
        <v>31</v>
      </c>
      <c r="V116" s="45">
        <f t="shared" si="51"/>
        <v>40148</v>
      </c>
      <c r="W116" s="5">
        <f t="shared" si="52"/>
        <v>3232</v>
      </c>
      <c r="X116" s="55">
        <f t="shared" si="53"/>
        <v>5.3904348595426005E-2</v>
      </c>
      <c r="Y116" s="47">
        <f t="shared" si="54"/>
        <v>0.62458331625660213</v>
      </c>
      <c r="Z116" s="5">
        <f t="shared" si="55"/>
        <v>0</v>
      </c>
      <c r="AA116" s="5">
        <f t="shared" si="56"/>
        <v>0</v>
      </c>
      <c r="AC116" s="39">
        <f t="shared" si="57"/>
        <v>0</v>
      </c>
      <c r="AD116" s="39">
        <f t="shared" si="58"/>
        <v>0</v>
      </c>
      <c r="AE116" s="39">
        <f t="shared" si="59"/>
        <v>0</v>
      </c>
      <c r="AF116" s="39">
        <f t="shared" si="60"/>
        <v>0</v>
      </c>
      <c r="AG116" s="39">
        <f t="shared" si="61"/>
        <v>0</v>
      </c>
      <c r="AH116" s="39">
        <f t="shared" si="62"/>
        <v>0</v>
      </c>
      <c r="AI116" s="39">
        <f t="shared" si="63"/>
        <v>0</v>
      </c>
      <c r="AJ116" s="39">
        <f t="shared" si="64"/>
        <v>0</v>
      </c>
      <c r="AK116" s="39">
        <f t="shared" si="65"/>
        <v>0</v>
      </c>
      <c r="AL116" s="43"/>
      <c r="AM116" s="39">
        <f t="shared" si="66"/>
        <v>0</v>
      </c>
      <c r="AN116" s="39">
        <f t="shared" si="67"/>
        <v>0</v>
      </c>
      <c r="AO116" s="39">
        <f t="shared" si="68"/>
        <v>0</v>
      </c>
      <c r="AP116" s="40">
        <f t="shared" si="69"/>
        <v>0</v>
      </c>
      <c r="AR116" s="39">
        <f t="shared" si="70"/>
        <v>0</v>
      </c>
      <c r="AS116" s="39">
        <f t="shared" si="71"/>
        <v>0</v>
      </c>
      <c r="AT116" s="39">
        <f t="shared" si="72"/>
        <v>0</v>
      </c>
      <c r="AU116" s="40">
        <f t="shared" si="73"/>
        <v>0</v>
      </c>
      <c r="AV116" s="40"/>
      <c r="AW116" s="52">
        <f t="shared" si="74"/>
        <v>0</v>
      </c>
      <c r="AY116" s="52">
        <f t="shared" si="75"/>
        <v>0</v>
      </c>
      <c r="AZ116" s="70"/>
    </row>
    <row r="117" spans="1:52">
      <c r="A117" s="44">
        <f t="shared" si="44"/>
        <v>40179</v>
      </c>
      <c r="B117" s="66">
        <f t="shared" si="76"/>
        <v>5000</v>
      </c>
      <c r="C117" s="67"/>
      <c r="D117" s="68">
        <f t="shared" si="45"/>
        <v>5000</v>
      </c>
      <c r="E117" s="35">
        <f t="shared" si="46"/>
        <v>0</v>
      </c>
      <c r="F117" s="35">
        <f t="shared" si="47"/>
        <v>0</v>
      </c>
      <c r="G117" s="55">
        <f t="shared" si="48"/>
        <v>5.67</v>
      </c>
      <c r="H117" s="69">
        <f t="shared" si="48"/>
        <v>5.67</v>
      </c>
      <c r="I117" s="72">
        <v>0</v>
      </c>
      <c r="J117" s="55">
        <f t="shared" si="43"/>
        <v>-0.06</v>
      </c>
      <c r="K117" s="69">
        <f t="shared" si="43"/>
        <v>-0.06</v>
      </c>
      <c r="L117" s="72">
        <v>0</v>
      </c>
      <c r="M117" s="55">
        <f t="shared" si="42"/>
        <v>1.2500000000000001E-2</v>
      </c>
      <c r="N117" s="69">
        <f t="shared" si="42"/>
        <v>0</v>
      </c>
      <c r="O117" s="72">
        <v>0</v>
      </c>
      <c r="P117" s="7"/>
      <c r="Q117" s="72">
        <f t="shared" si="77"/>
        <v>5.6224999999999996</v>
      </c>
      <c r="R117" s="72">
        <f t="shared" si="78"/>
        <v>5.61</v>
      </c>
      <c r="S117" s="72">
        <f t="shared" si="49"/>
        <v>0</v>
      </c>
      <c r="T117" s="7"/>
      <c r="U117" s="5">
        <f t="shared" si="50"/>
        <v>31</v>
      </c>
      <c r="V117" s="45">
        <f t="shared" si="51"/>
        <v>40179</v>
      </c>
      <c r="W117" s="5">
        <f t="shared" si="52"/>
        <v>3263</v>
      </c>
      <c r="X117" s="55">
        <f t="shared" si="53"/>
        <v>5.3904348595426005E-2</v>
      </c>
      <c r="Y117" s="47">
        <f t="shared" si="54"/>
        <v>0.62177000486409062</v>
      </c>
      <c r="Z117" s="5">
        <f t="shared" si="55"/>
        <v>0</v>
      </c>
      <c r="AA117" s="5">
        <f t="shared" si="56"/>
        <v>0</v>
      </c>
      <c r="AC117" s="39">
        <f t="shared" si="57"/>
        <v>0</v>
      </c>
      <c r="AD117" s="39">
        <f t="shared" si="58"/>
        <v>0</v>
      </c>
      <c r="AE117" s="39">
        <f t="shared" si="59"/>
        <v>0</v>
      </c>
      <c r="AF117" s="39">
        <f t="shared" si="60"/>
        <v>0</v>
      </c>
      <c r="AG117" s="39">
        <f t="shared" si="61"/>
        <v>0</v>
      </c>
      <c r="AH117" s="39">
        <f t="shared" si="62"/>
        <v>0</v>
      </c>
      <c r="AI117" s="39">
        <f t="shared" si="63"/>
        <v>0</v>
      </c>
      <c r="AJ117" s="39">
        <f t="shared" si="64"/>
        <v>0</v>
      </c>
      <c r="AK117" s="39">
        <f t="shared" si="65"/>
        <v>0</v>
      </c>
      <c r="AL117" s="43"/>
      <c r="AM117" s="39">
        <f t="shared" si="66"/>
        <v>0</v>
      </c>
      <c r="AN117" s="39">
        <f t="shared" si="67"/>
        <v>0</v>
      </c>
      <c r="AO117" s="39">
        <f t="shared" si="68"/>
        <v>0</v>
      </c>
      <c r="AP117" s="40">
        <f t="shared" si="69"/>
        <v>0</v>
      </c>
      <c r="AR117" s="39">
        <f t="shared" si="70"/>
        <v>0</v>
      </c>
      <c r="AS117" s="39">
        <f t="shared" si="71"/>
        <v>0</v>
      </c>
      <c r="AT117" s="39">
        <f t="shared" si="72"/>
        <v>0</v>
      </c>
      <c r="AU117" s="40">
        <f t="shared" si="73"/>
        <v>0</v>
      </c>
      <c r="AV117" s="40"/>
      <c r="AW117" s="52">
        <f t="shared" si="74"/>
        <v>0</v>
      </c>
      <c r="AY117" s="52">
        <f t="shared" si="75"/>
        <v>0</v>
      </c>
      <c r="AZ117" s="70"/>
    </row>
    <row r="118" spans="1:52">
      <c r="A118" s="44">
        <f t="shared" si="44"/>
        <v>40210</v>
      </c>
      <c r="B118" s="66">
        <f t="shared" si="76"/>
        <v>5000</v>
      </c>
      <c r="C118" s="67"/>
      <c r="D118" s="68">
        <f t="shared" si="45"/>
        <v>5000</v>
      </c>
      <c r="E118" s="35">
        <f t="shared" si="46"/>
        <v>0</v>
      </c>
      <c r="F118" s="35">
        <f t="shared" si="47"/>
        <v>0</v>
      </c>
      <c r="G118" s="55">
        <f t="shared" si="48"/>
        <v>5.67</v>
      </c>
      <c r="H118" s="69">
        <f t="shared" si="48"/>
        <v>5.67</v>
      </c>
      <c r="I118" s="72">
        <v>0</v>
      </c>
      <c r="J118" s="55">
        <f t="shared" si="43"/>
        <v>-0.06</v>
      </c>
      <c r="K118" s="69">
        <f t="shared" si="43"/>
        <v>-0.06</v>
      </c>
      <c r="L118" s="72">
        <v>0</v>
      </c>
      <c r="M118" s="55">
        <f t="shared" si="42"/>
        <v>1.2500000000000001E-2</v>
      </c>
      <c r="N118" s="69">
        <f t="shared" si="42"/>
        <v>0</v>
      </c>
      <c r="O118" s="72">
        <v>0</v>
      </c>
      <c r="P118" s="7"/>
      <c r="Q118" s="72">
        <f t="shared" si="77"/>
        <v>5.6224999999999996</v>
      </c>
      <c r="R118" s="72">
        <f t="shared" si="78"/>
        <v>5.61</v>
      </c>
      <c r="S118" s="72">
        <f t="shared" si="49"/>
        <v>0</v>
      </c>
      <c r="T118" s="7"/>
      <c r="U118" s="5">
        <f t="shared" si="50"/>
        <v>28</v>
      </c>
      <c r="V118" s="45">
        <f t="shared" si="51"/>
        <v>40210</v>
      </c>
      <c r="W118" s="5">
        <f t="shared" si="52"/>
        <v>3294</v>
      </c>
      <c r="X118" s="55">
        <f t="shared" si="53"/>
        <v>5.3904348595426005E-2</v>
      </c>
      <c r="Y118" s="47">
        <f t="shared" si="54"/>
        <v>0.61896936547351245</v>
      </c>
      <c r="Z118" s="5">
        <f t="shared" si="55"/>
        <v>0</v>
      </c>
      <c r="AA118" s="5">
        <f t="shared" si="56"/>
        <v>0</v>
      </c>
      <c r="AC118" s="39">
        <f t="shared" si="57"/>
        <v>0</v>
      </c>
      <c r="AD118" s="39">
        <f t="shared" si="58"/>
        <v>0</v>
      </c>
      <c r="AE118" s="39">
        <f t="shared" si="59"/>
        <v>0</v>
      </c>
      <c r="AF118" s="39">
        <f t="shared" si="60"/>
        <v>0</v>
      </c>
      <c r="AG118" s="39">
        <f t="shared" si="61"/>
        <v>0</v>
      </c>
      <c r="AH118" s="39">
        <f t="shared" si="62"/>
        <v>0</v>
      </c>
      <c r="AI118" s="39">
        <f t="shared" si="63"/>
        <v>0</v>
      </c>
      <c r="AJ118" s="39">
        <f t="shared" si="64"/>
        <v>0</v>
      </c>
      <c r="AK118" s="39">
        <f t="shared" si="65"/>
        <v>0</v>
      </c>
      <c r="AL118" s="43"/>
      <c r="AM118" s="39">
        <f t="shared" si="66"/>
        <v>0</v>
      </c>
      <c r="AN118" s="39">
        <f t="shared" si="67"/>
        <v>0</v>
      </c>
      <c r="AO118" s="39">
        <f t="shared" si="68"/>
        <v>0</v>
      </c>
      <c r="AP118" s="40">
        <f t="shared" si="69"/>
        <v>0</v>
      </c>
      <c r="AR118" s="39">
        <f t="shared" si="70"/>
        <v>0</v>
      </c>
      <c r="AS118" s="39">
        <f t="shared" si="71"/>
        <v>0</v>
      </c>
      <c r="AT118" s="39">
        <f t="shared" si="72"/>
        <v>0</v>
      </c>
      <c r="AU118" s="40">
        <f t="shared" si="73"/>
        <v>0</v>
      </c>
      <c r="AV118" s="40"/>
      <c r="AW118" s="52">
        <f t="shared" si="74"/>
        <v>0</v>
      </c>
      <c r="AY118" s="52">
        <f t="shared" si="75"/>
        <v>0</v>
      </c>
      <c r="AZ118" s="70"/>
    </row>
    <row r="119" spans="1:52">
      <c r="A119" s="44">
        <f t="shared" si="44"/>
        <v>40238</v>
      </c>
      <c r="B119" s="66">
        <f t="shared" si="76"/>
        <v>5000</v>
      </c>
      <c r="C119" s="67"/>
      <c r="D119" s="68">
        <f t="shared" si="45"/>
        <v>5000</v>
      </c>
      <c r="E119" s="35">
        <f t="shared" si="46"/>
        <v>0</v>
      </c>
      <c r="F119" s="35">
        <f t="shared" si="47"/>
        <v>0</v>
      </c>
      <c r="G119" s="55">
        <f t="shared" si="48"/>
        <v>5.67</v>
      </c>
      <c r="H119" s="69">
        <f t="shared" si="48"/>
        <v>5.67</v>
      </c>
      <c r="I119" s="72">
        <v>0</v>
      </c>
      <c r="J119" s="55">
        <f t="shared" si="43"/>
        <v>-0.06</v>
      </c>
      <c r="K119" s="69">
        <f t="shared" si="43"/>
        <v>-0.06</v>
      </c>
      <c r="L119" s="72">
        <v>0</v>
      </c>
      <c r="M119" s="55">
        <f t="shared" si="42"/>
        <v>1.2500000000000001E-2</v>
      </c>
      <c r="N119" s="69">
        <f t="shared" si="42"/>
        <v>0</v>
      </c>
      <c r="O119" s="72">
        <v>0</v>
      </c>
      <c r="P119" s="7"/>
      <c r="Q119" s="72">
        <f t="shared" si="77"/>
        <v>5.6224999999999996</v>
      </c>
      <c r="R119" s="72">
        <f t="shared" si="78"/>
        <v>5.61</v>
      </c>
      <c r="S119" s="72">
        <f t="shared" si="49"/>
        <v>0</v>
      </c>
      <c r="T119" s="7"/>
      <c r="U119" s="5">
        <f t="shared" si="50"/>
        <v>31</v>
      </c>
      <c r="V119" s="45">
        <f t="shared" si="51"/>
        <v>40238</v>
      </c>
      <c r="W119" s="5">
        <f t="shared" si="52"/>
        <v>3322</v>
      </c>
      <c r="X119" s="55">
        <f t="shared" si="53"/>
        <v>5.3904348595426005E-2</v>
      </c>
      <c r="Y119" s="47">
        <f t="shared" si="54"/>
        <v>0.61645060007456565</v>
      </c>
      <c r="Z119" s="5">
        <f t="shared" si="55"/>
        <v>0</v>
      </c>
      <c r="AA119" s="5">
        <f t="shared" si="56"/>
        <v>0</v>
      </c>
      <c r="AC119" s="39">
        <f t="shared" si="57"/>
        <v>0</v>
      </c>
      <c r="AD119" s="39">
        <f t="shared" si="58"/>
        <v>0</v>
      </c>
      <c r="AE119" s="39">
        <f t="shared" si="59"/>
        <v>0</v>
      </c>
      <c r="AF119" s="39">
        <f t="shared" si="60"/>
        <v>0</v>
      </c>
      <c r="AG119" s="39">
        <f t="shared" si="61"/>
        <v>0</v>
      </c>
      <c r="AH119" s="39">
        <f t="shared" si="62"/>
        <v>0</v>
      </c>
      <c r="AI119" s="39">
        <f t="shared" si="63"/>
        <v>0</v>
      </c>
      <c r="AJ119" s="39">
        <f t="shared" si="64"/>
        <v>0</v>
      </c>
      <c r="AK119" s="39">
        <f t="shared" si="65"/>
        <v>0</v>
      </c>
      <c r="AL119" s="43"/>
      <c r="AM119" s="39">
        <f t="shared" si="66"/>
        <v>0</v>
      </c>
      <c r="AN119" s="39">
        <f t="shared" si="67"/>
        <v>0</v>
      </c>
      <c r="AO119" s="39">
        <f t="shared" si="68"/>
        <v>0</v>
      </c>
      <c r="AP119" s="40">
        <f t="shared" si="69"/>
        <v>0</v>
      </c>
      <c r="AR119" s="39">
        <f t="shared" si="70"/>
        <v>0</v>
      </c>
      <c r="AS119" s="39">
        <f t="shared" si="71"/>
        <v>0</v>
      </c>
      <c r="AT119" s="39">
        <f t="shared" si="72"/>
        <v>0</v>
      </c>
      <c r="AU119" s="40">
        <f t="shared" si="73"/>
        <v>0</v>
      </c>
      <c r="AV119" s="40"/>
      <c r="AW119" s="52">
        <f t="shared" si="74"/>
        <v>0</v>
      </c>
      <c r="AY119" s="52">
        <f t="shared" si="75"/>
        <v>0</v>
      </c>
      <c r="AZ119" s="70"/>
    </row>
    <row r="120" spans="1:52">
      <c r="A120" s="44">
        <f t="shared" si="44"/>
        <v>40269</v>
      </c>
      <c r="B120" s="66">
        <f t="shared" si="76"/>
        <v>5000</v>
      </c>
      <c r="C120" s="67"/>
      <c r="D120" s="68">
        <f t="shared" si="45"/>
        <v>5000</v>
      </c>
      <c r="E120" s="35">
        <f t="shared" si="46"/>
        <v>0</v>
      </c>
      <c r="F120" s="35">
        <f t="shared" si="47"/>
        <v>0</v>
      </c>
      <c r="G120" s="55">
        <f t="shared" si="48"/>
        <v>5.67</v>
      </c>
      <c r="H120" s="69">
        <f t="shared" si="48"/>
        <v>5.67</v>
      </c>
      <c r="I120" s="72">
        <v>0</v>
      </c>
      <c r="J120" s="55">
        <f t="shared" si="43"/>
        <v>-0.06</v>
      </c>
      <c r="K120" s="69">
        <f t="shared" si="43"/>
        <v>-0.06</v>
      </c>
      <c r="L120" s="72">
        <v>0</v>
      </c>
      <c r="M120" s="55">
        <f t="shared" si="42"/>
        <v>1.2500000000000001E-2</v>
      </c>
      <c r="N120" s="69">
        <f t="shared" si="42"/>
        <v>0</v>
      </c>
      <c r="O120" s="72">
        <v>0</v>
      </c>
      <c r="P120" s="7"/>
      <c r="Q120" s="72">
        <f t="shared" si="77"/>
        <v>5.6224999999999996</v>
      </c>
      <c r="R120" s="72">
        <f t="shared" si="78"/>
        <v>5.61</v>
      </c>
      <c r="S120" s="72">
        <f t="shared" si="49"/>
        <v>0</v>
      </c>
      <c r="T120" s="7"/>
      <c r="U120" s="5">
        <f t="shared" si="50"/>
        <v>30</v>
      </c>
      <c r="V120" s="45">
        <f t="shared" si="51"/>
        <v>40269</v>
      </c>
      <c r="W120" s="5">
        <f t="shared" si="52"/>
        <v>3353</v>
      </c>
      <c r="X120" s="55">
        <f t="shared" si="53"/>
        <v>5.3904348595426005E-2</v>
      </c>
      <c r="Y120" s="47">
        <f t="shared" si="54"/>
        <v>0.61367392088546302</v>
      </c>
      <c r="Z120" s="5">
        <f t="shared" si="55"/>
        <v>0</v>
      </c>
      <c r="AA120" s="5">
        <f t="shared" si="56"/>
        <v>0</v>
      </c>
      <c r="AC120" s="39">
        <f t="shared" si="57"/>
        <v>0</v>
      </c>
      <c r="AD120" s="39">
        <f t="shared" si="58"/>
        <v>0</v>
      </c>
      <c r="AE120" s="39">
        <f t="shared" si="59"/>
        <v>0</v>
      </c>
      <c r="AF120" s="39">
        <f t="shared" si="60"/>
        <v>0</v>
      </c>
      <c r="AG120" s="39">
        <f t="shared" si="61"/>
        <v>0</v>
      </c>
      <c r="AH120" s="39">
        <f t="shared" si="62"/>
        <v>0</v>
      </c>
      <c r="AI120" s="39">
        <f t="shared" si="63"/>
        <v>0</v>
      </c>
      <c r="AJ120" s="39">
        <f t="shared" si="64"/>
        <v>0</v>
      </c>
      <c r="AK120" s="39">
        <f t="shared" si="65"/>
        <v>0</v>
      </c>
      <c r="AL120" s="43"/>
      <c r="AM120" s="39">
        <f t="shared" si="66"/>
        <v>0</v>
      </c>
      <c r="AN120" s="39">
        <f t="shared" si="67"/>
        <v>0</v>
      </c>
      <c r="AO120" s="39">
        <f t="shared" si="68"/>
        <v>0</v>
      </c>
      <c r="AP120" s="40">
        <f t="shared" si="69"/>
        <v>0</v>
      </c>
      <c r="AR120" s="39">
        <f t="shared" si="70"/>
        <v>0</v>
      </c>
      <c r="AS120" s="39">
        <f t="shared" si="71"/>
        <v>0</v>
      </c>
      <c r="AT120" s="39">
        <f t="shared" si="72"/>
        <v>0</v>
      </c>
      <c r="AU120" s="40">
        <f t="shared" si="73"/>
        <v>0</v>
      </c>
      <c r="AV120" s="40"/>
      <c r="AW120" s="52">
        <f t="shared" si="74"/>
        <v>0</v>
      </c>
      <c r="AY120" s="52">
        <f t="shared" si="75"/>
        <v>0</v>
      </c>
      <c r="AZ120" s="70"/>
    </row>
    <row r="121" spans="1:52">
      <c r="A121" s="44">
        <f t="shared" si="44"/>
        <v>40299</v>
      </c>
      <c r="B121" s="66">
        <f t="shared" si="76"/>
        <v>5000</v>
      </c>
      <c r="C121" s="67"/>
      <c r="D121" s="68">
        <f t="shared" si="45"/>
        <v>5000</v>
      </c>
      <c r="E121" s="35">
        <f t="shared" si="46"/>
        <v>0</v>
      </c>
      <c r="F121" s="35">
        <f t="shared" si="47"/>
        <v>0</v>
      </c>
      <c r="G121" s="55">
        <f t="shared" si="48"/>
        <v>5.67</v>
      </c>
      <c r="H121" s="69">
        <f t="shared" si="48"/>
        <v>5.67</v>
      </c>
      <c r="I121" s="72">
        <v>0</v>
      </c>
      <c r="J121" s="55">
        <f t="shared" si="43"/>
        <v>-0.06</v>
      </c>
      <c r="K121" s="69">
        <f t="shared" si="43"/>
        <v>-0.06</v>
      </c>
      <c r="L121" s="72">
        <v>0</v>
      </c>
      <c r="M121" s="55">
        <f t="shared" si="42"/>
        <v>1.2500000000000001E-2</v>
      </c>
      <c r="N121" s="69">
        <f t="shared" si="42"/>
        <v>0</v>
      </c>
      <c r="O121" s="72">
        <v>0</v>
      </c>
      <c r="P121" s="7"/>
      <c r="Q121" s="72">
        <f t="shared" si="77"/>
        <v>5.6224999999999996</v>
      </c>
      <c r="R121" s="72">
        <f t="shared" si="78"/>
        <v>5.61</v>
      </c>
      <c r="S121" s="72">
        <f t="shared" si="49"/>
        <v>0</v>
      </c>
      <c r="T121" s="7"/>
      <c r="U121" s="5">
        <f t="shared" si="50"/>
        <v>31</v>
      </c>
      <c r="V121" s="45">
        <f t="shared" si="51"/>
        <v>40299</v>
      </c>
      <c r="W121" s="5">
        <f t="shared" si="52"/>
        <v>3383</v>
      </c>
      <c r="X121" s="55">
        <f t="shared" si="53"/>
        <v>5.3904348595426005E-2</v>
      </c>
      <c r="Y121" s="47">
        <f t="shared" si="54"/>
        <v>0.61099872089956087</v>
      </c>
      <c r="Z121" s="5">
        <f t="shared" si="55"/>
        <v>0</v>
      </c>
      <c r="AA121" s="5">
        <f t="shared" si="56"/>
        <v>0</v>
      </c>
      <c r="AC121" s="39">
        <f t="shared" si="57"/>
        <v>0</v>
      </c>
      <c r="AD121" s="39">
        <f t="shared" si="58"/>
        <v>0</v>
      </c>
      <c r="AE121" s="39">
        <f t="shared" si="59"/>
        <v>0</v>
      </c>
      <c r="AF121" s="39">
        <f t="shared" si="60"/>
        <v>0</v>
      </c>
      <c r="AG121" s="39">
        <f t="shared" si="61"/>
        <v>0</v>
      </c>
      <c r="AH121" s="39">
        <f t="shared" si="62"/>
        <v>0</v>
      </c>
      <c r="AI121" s="39">
        <f t="shared" si="63"/>
        <v>0</v>
      </c>
      <c r="AJ121" s="39">
        <f t="shared" si="64"/>
        <v>0</v>
      </c>
      <c r="AK121" s="39">
        <f t="shared" si="65"/>
        <v>0</v>
      </c>
      <c r="AL121" s="43"/>
      <c r="AM121" s="39">
        <f t="shared" si="66"/>
        <v>0</v>
      </c>
      <c r="AN121" s="39">
        <f t="shared" si="67"/>
        <v>0</v>
      </c>
      <c r="AO121" s="39">
        <f t="shared" si="68"/>
        <v>0</v>
      </c>
      <c r="AP121" s="40">
        <f t="shared" si="69"/>
        <v>0</v>
      </c>
      <c r="AR121" s="39">
        <f t="shared" si="70"/>
        <v>0</v>
      </c>
      <c r="AS121" s="39">
        <f t="shared" si="71"/>
        <v>0</v>
      </c>
      <c r="AT121" s="39">
        <f t="shared" si="72"/>
        <v>0</v>
      </c>
      <c r="AU121" s="40">
        <f t="shared" si="73"/>
        <v>0</v>
      </c>
      <c r="AV121" s="40"/>
      <c r="AW121" s="52">
        <f t="shared" si="74"/>
        <v>0</v>
      </c>
      <c r="AY121" s="52">
        <f t="shared" si="75"/>
        <v>0</v>
      </c>
      <c r="AZ121" s="70"/>
    </row>
    <row r="122" spans="1:52">
      <c r="A122" s="44">
        <f t="shared" si="44"/>
        <v>40330</v>
      </c>
      <c r="B122" s="66">
        <f t="shared" si="76"/>
        <v>5000</v>
      </c>
      <c r="C122" s="67"/>
      <c r="D122" s="68">
        <f t="shared" si="45"/>
        <v>5000</v>
      </c>
      <c r="E122" s="35">
        <f t="shared" si="46"/>
        <v>0</v>
      </c>
      <c r="F122" s="35">
        <f t="shared" si="47"/>
        <v>0</v>
      </c>
      <c r="G122" s="55">
        <f t="shared" si="48"/>
        <v>5.67</v>
      </c>
      <c r="H122" s="69">
        <f t="shared" si="48"/>
        <v>5.67</v>
      </c>
      <c r="I122" s="72">
        <v>0</v>
      </c>
      <c r="J122" s="55">
        <f t="shared" si="43"/>
        <v>-0.06</v>
      </c>
      <c r="K122" s="69">
        <f t="shared" si="43"/>
        <v>-0.06</v>
      </c>
      <c r="L122" s="72">
        <v>0</v>
      </c>
      <c r="M122" s="55">
        <f t="shared" si="42"/>
        <v>1.2500000000000001E-2</v>
      </c>
      <c r="N122" s="69">
        <f t="shared" si="42"/>
        <v>0</v>
      </c>
      <c r="O122" s="72">
        <v>0</v>
      </c>
      <c r="P122" s="7"/>
      <c r="Q122" s="72">
        <f t="shared" si="77"/>
        <v>5.6224999999999996</v>
      </c>
      <c r="R122" s="72">
        <f t="shared" si="78"/>
        <v>5.61</v>
      </c>
      <c r="S122" s="72">
        <f t="shared" si="49"/>
        <v>0</v>
      </c>
      <c r="T122" s="7"/>
      <c r="U122" s="5">
        <f t="shared" si="50"/>
        <v>30</v>
      </c>
      <c r="V122" s="45">
        <f t="shared" si="51"/>
        <v>40330</v>
      </c>
      <c r="W122" s="5">
        <f t="shared" si="52"/>
        <v>3414</v>
      </c>
      <c r="X122" s="55">
        <f t="shared" si="53"/>
        <v>5.3904348595426005E-2</v>
      </c>
      <c r="Y122" s="47">
        <f t="shared" si="54"/>
        <v>0.60824659861646979</v>
      </c>
      <c r="Z122" s="5">
        <f t="shared" si="55"/>
        <v>0</v>
      </c>
      <c r="AA122" s="5">
        <f t="shared" si="56"/>
        <v>0</v>
      </c>
      <c r="AC122" s="39">
        <f t="shared" si="57"/>
        <v>0</v>
      </c>
      <c r="AD122" s="39">
        <f t="shared" si="58"/>
        <v>0</v>
      </c>
      <c r="AE122" s="39">
        <f t="shared" si="59"/>
        <v>0</v>
      </c>
      <c r="AF122" s="39">
        <f t="shared" si="60"/>
        <v>0</v>
      </c>
      <c r="AG122" s="39">
        <f t="shared" si="61"/>
        <v>0</v>
      </c>
      <c r="AH122" s="39">
        <f t="shared" si="62"/>
        <v>0</v>
      </c>
      <c r="AI122" s="39">
        <f t="shared" si="63"/>
        <v>0</v>
      </c>
      <c r="AJ122" s="39">
        <f t="shared" si="64"/>
        <v>0</v>
      </c>
      <c r="AK122" s="39">
        <f t="shared" si="65"/>
        <v>0</v>
      </c>
      <c r="AL122" s="43"/>
      <c r="AM122" s="39">
        <f t="shared" si="66"/>
        <v>0</v>
      </c>
      <c r="AN122" s="39">
        <f t="shared" si="67"/>
        <v>0</v>
      </c>
      <c r="AO122" s="39">
        <f t="shared" si="68"/>
        <v>0</v>
      </c>
      <c r="AP122" s="40">
        <f t="shared" si="69"/>
        <v>0</v>
      </c>
      <c r="AR122" s="39">
        <f t="shared" si="70"/>
        <v>0</v>
      </c>
      <c r="AS122" s="39">
        <f t="shared" si="71"/>
        <v>0</v>
      </c>
      <c r="AT122" s="39">
        <f t="shared" si="72"/>
        <v>0</v>
      </c>
      <c r="AU122" s="40">
        <f t="shared" si="73"/>
        <v>0</v>
      </c>
      <c r="AV122" s="40"/>
      <c r="AW122" s="52">
        <f t="shared" si="74"/>
        <v>0</v>
      </c>
      <c r="AY122" s="52">
        <f t="shared" si="75"/>
        <v>0</v>
      </c>
      <c r="AZ122" s="70"/>
    </row>
    <row r="123" spans="1:52">
      <c r="A123" s="44">
        <f t="shared" si="44"/>
        <v>40360</v>
      </c>
      <c r="B123" s="66">
        <f t="shared" si="76"/>
        <v>5000</v>
      </c>
      <c r="C123" s="67"/>
      <c r="D123" s="68">
        <f t="shared" si="45"/>
        <v>5000</v>
      </c>
      <c r="E123" s="35">
        <f t="shared" si="46"/>
        <v>0</v>
      </c>
      <c r="F123" s="35">
        <f t="shared" si="47"/>
        <v>0</v>
      </c>
      <c r="G123" s="55">
        <f t="shared" si="48"/>
        <v>5.67</v>
      </c>
      <c r="H123" s="69">
        <f t="shared" si="48"/>
        <v>5.67</v>
      </c>
      <c r="I123" s="72">
        <v>0</v>
      </c>
      <c r="J123" s="55">
        <f t="shared" si="43"/>
        <v>-0.06</v>
      </c>
      <c r="K123" s="69">
        <f t="shared" si="43"/>
        <v>-0.06</v>
      </c>
      <c r="L123" s="72">
        <v>0</v>
      </c>
      <c r="M123" s="55">
        <f t="shared" si="42"/>
        <v>1.2500000000000001E-2</v>
      </c>
      <c r="N123" s="69">
        <f t="shared" si="42"/>
        <v>0</v>
      </c>
      <c r="O123" s="72">
        <v>0</v>
      </c>
      <c r="P123" s="7"/>
      <c r="Q123" s="72">
        <f t="shared" si="77"/>
        <v>5.6224999999999996</v>
      </c>
      <c r="R123" s="72">
        <f t="shared" si="78"/>
        <v>5.61</v>
      </c>
      <c r="S123" s="72">
        <f t="shared" si="49"/>
        <v>0</v>
      </c>
      <c r="T123" s="7"/>
      <c r="U123" s="5">
        <f t="shared" si="50"/>
        <v>31</v>
      </c>
      <c r="V123" s="45">
        <f t="shared" si="51"/>
        <v>40360</v>
      </c>
      <c r="W123" s="5">
        <f t="shared" si="52"/>
        <v>3444</v>
      </c>
      <c r="X123" s="55">
        <f t="shared" si="53"/>
        <v>5.3904348595426005E-2</v>
      </c>
      <c r="Y123" s="47">
        <f t="shared" si="54"/>
        <v>0.60559505805614089</v>
      </c>
      <c r="Z123" s="5">
        <f t="shared" si="55"/>
        <v>0</v>
      </c>
      <c r="AA123" s="5">
        <f t="shared" si="56"/>
        <v>0</v>
      </c>
      <c r="AC123" s="39">
        <f t="shared" si="57"/>
        <v>0</v>
      </c>
      <c r="AD123" s="39">
        <f t="shared" si="58"/>
        <v>0</v>
      </c>
      <c r="AE123" s="39">
        <f t="shared" si="59"/>
        <v>0</v>
      </c>
      <c r="AF123" s="39">
        <f t="shared" si="60"/>
        <v>0</v>
      </c>
      <c r="AG123" s="39">
        <f t="shared" si="61"/>
        <v>0</v>
      </c>
      <c r="AH123" s="39">
        <f t="shared" si="62"/>
        <v>0</v>
      </c>
      <c r="AI123" s="39">
        <f t="shared" si="63"/>
        <v>0</v>
      </c>
      <c r="AJ123" s="39">
        <f t="shared" si="64"/>
        <v>0</v>
      </c>
      <c r="AK123" s="39">
        <f t="shared" si="65"/>
        <v>0</v>
      </c>
      <c r="AL123" s="43"/>
      <c r="AM123" s="39">
        <f t="shared" si="66"/>
        <v>0</v>
      </c>
      <c r="AN123" s="39">
        <f t="shared" si="67"/>
        <v>0</v>
      </c>
      <c r="AO123" s="39">
        <f t="shared" si="68"/>
        <v>0</v>
      </c>
      <c r="AP123" s="40">
        <f t="shared" si="69"/>
        <v>0</v>
      </c>
      <c r="AR123" s="39">
        <f t="shared" si="70"/>
        <v>0</v>
      </c>
      <c r="AS123" s="39">
        <f t="shared" si="71"/>
        <v>0</v>
      </c>
      <c r="AT123" s="39">
        <f t="shared" si="72"/>
        <v>0</v>
      </c>
      <c r="AU123" s="40">
        <f t="shared" si="73"/>
        <v>0</v>
      </c>
      <c r="AV123" s="40"/>
      <c r="AW123" s="52">
        <f t="shared" si="74"/>
        <v>0</v>
      </c>
      <c r="AY123" s="52">
        <f t="shared" si="75"/>
        <v>0</v>
      </c>
      <c r="AZ123" s="70"/>
    </row>
    <row r="124" spans="1:52">
      <c r="A124" s="44">
        <f t="shared" si="44"/>
        <v>40391</v>
      </c>
      <c r="B124" s="66">
        <f t="shared" si="76"/>
        <v>5000</v>
      </c>
      <c r="C124" s="67"/>
      <c r="D124" s="68">
        <f t="shared" si="45"/>
        <v>5000</v>
      </c>
      <c r="E124" s="35">
        <f t="shared" si="46"/>
        <v>0</v>
      </c>
      <c r="F124" s="35">
        <f t="shared" si="47"/>
        <v>0</v>
      </c>
      <c r="G124" s="55">
        <f t="shared" si="48"/>
        <v>5.67</v>
      </c>
      <c r="H124" s="69">
        <f t="shared" si="48"/>
        <v>5.67</v>
      </c>
      <c r="I124" s="72">
        <v>0</v>
      </c>
      <c r="J124" s="55">
        <f t="shared" si="43"/>
        <v>-0.06</v>
      </c>
      <c r="K124" s="69">
        <f t="shared" si="43"/>
        <v>-0.06</v>
      </c>
      <c r="L124" s="72">
        <v>0</v>
      </c>
      <c r="M124" s="55">
        <f t="shared" si="42"/>
        <v>1.2500000000000001E-2</v>
      </c>
      <c r="N124" s="69">
        <f t="shared" si="42"/>
        <v>0</v>
      </c>
      <c r="O124" s="72">
        <v>0</v>
      </c>
      <c r="P124" s="7"/>
      <c r="Q124" s="72">
        <f t="shared" si="77"/>
        <v>5.6224999999999996</v>
      </c>
      <c r="R124" s="72">
        <f t="shared" si="78"/>
        <v>5.61</v>
      </c>
      <c r="S124" s="72">
        <f t="shared" si="49"/>
        <v>0</v>
      </c>
      <c r="T124" s="7"/>
      <c r="U124" s="5">
        <f t="shared" si="50"/>
        <v>31</v>
      </c>
      <c r="V124" s="45">
        <f t="shared" si="51"/>
        <v>40391</v>
      </c>
      <c r="W124" s="5">
        <f t="shared" si="52"/>
        <v>3475</v>
      </c>
      <c r="X124" s="55">
        <f t="shared" si="53"/>
        <v>5.3904348595426005E-2</v>
      </c>
      <c r="Y124" s="47">
        <f t="shared" si="54"/>
        <v>0.60286727549818009</v>
      </c>
      <c r="Z124" s="5">
        <f t="shared" si="55"/>
        <v>0</v>
      </c>
      <c r="AA124" s="5">
        <f t="shared" si="56"/>
        <v>0</v>
      </c>
      <c r="AC124" s="39">
        <f t="shared" si="57"/>
        <v>0</v>
      </c>
      <c r="AD124" s="39">
        <f t="shared" si="58"/>
        <v>0</v>
      </c>
      <c r="AE124" s="39">
        <f t="shared" si="59"/>
        <v>0</v>
      </c>
      <c r="AF124" s="39">
        <f t="shared" si="60"/>
        <v>0</v>
      </c>
      <c r="AG124" s="39">
        <f t="shared" si="61"/>
        <v>0</v>
      </c>
      <c r="AH124" s="39">
        <f t="shared" si="62"/>
        <v>0</v>
      </c>
      <c r="AI124" s="39">
        <f t="shared" si="63"/>
        <v>0</v>
      </c>
      <c r="AJ124" s="39">
        <f t="shared" si="64"/>
        <v>0</v>
      </c>
      <c r="AK124" s="39">
        <f t="shared" si="65"/>
        <v>0</v>
      </c>
      <c r="AL124" s="43"/>
      <c r="AM124" s="39">
        <f t="shared" si="66"/>
        <v>0</v>
      </c>
      <c r="AN124" s="39">
        <f t="shared" si="67"/>
        <v>0</v>
      </c>
      <c r="AO124" s="39">
        <f t="shared" si="68"/>
        <v>0</v>
      </c>
      <c r="AP124" s="40">
        <f t="shared" si="69"/>
        <v>0</v>
      </c>
      <c r="AR124" s="39">
        <f t="shared" si="70"/>
        <v>0</v>
      </c>
      <c r="AS124" s="39">
        <f t="shared" si="71"/>
        <v>0</v>
      </c>
      <c r="AT124" s="39">
        <f t="shared" si="72"/>
        <v>0</v>
      </c>
      <c r="AU124" s="40">
        <f t="shared" si="73"/>
        <v>0</v>
      </c>
      <c r="AV124" s="40"/>
      <c r="AW124" s="52">
        <f t="shared" si="74"/>
        <v>0</v>
      </c>
      <c r="AY124" s="52">
        <f t="shared" si="75"/>
        <v>0</v>
      </c>
      <c r="AZ124" s="70"/>
    </row>
    <row r="125" spans="1:52">
      <c r="A125" s="44">
        <f t="shared" si="44"/>
        <v>40422</v>
      </c>
      <c r="B125" s="66">
        <f t="shared" si="76"/>
        <v>5000</v>
      </c>
      <c r="C125" s="67"/>
      <c r="D125" s="68">
        <f t="shared" si="45"/>
        <v>5000</v>
      </c>
      <c r="E125" s="35">
        <f t="shared" si="46"/>
        <v>0</v>
      </c>
      <c r="F125" s="35">
        <f t="shared" si="47"/>
        <v>0</v>
      </c>
      <c r="G125" s="55">
        <f t="shared" si="48"/>
        <v>5.67</v>
      </c>
      <c r="H125" s="69">
        <f t="shared" si="48"/>
        <v>5.67</v>
      </c>
      <c r="I125" s="72">
        <v>0</v>
      </c>
      <c r="J125" s="55">
        <f t="shared" si="43"/>
        <v>-0.06</v>
      </c>
      <c r="K125" s="69">
        <f t="shared" si="43"/>
        <v>-0.06</v>
      </c>
      <c r="L125" s="72">
        <v>0</v>
      </c>
      <c r="M125" s="55">
        <f t="shared" si="42"/>
        <v>1.2500000000000001E-2</v>
      </c>
      <c r="N125" s="69">
        <f t="shared" si="42"/>
        <v>0</v>
      </c>
      <c r="O125" s="72">
        <v>0</v>
      </c>
      <c r="P125" s="7"/>
      <c r="Q125" s="72">
        <f t="shared" si="77"/>
        <v>5.6224999999999996</v>
      </c>
      <c r="R125" s="72">
        <f t="shared" si="78"/>
        <v>5.61</v>
      </c>
      <c r="S125" s="72">
        <f t="shared" si="49"/>
        <v>0</v>
      </c>
      <c r="T125" s="7"/>
      <c r="U125" s="5">
        <f t="shared" si="50"/>
        <v>30</v>
      </c>
      <c r="V125" s="45">
        <f t="shared" si="51"/>
        <v>40422</v>
      </c>
      <c r="W125" s="5">
        <f t="shared" si="52"/>
        <v>3506</v>
      </c>
      <c r="X125" s="55">
        <f t="shared" si="53"/>
        <v>5.3904348595426005E-2</v>
      </c>
      <c r="Y125" s="47">
        <f t="shared" si="54"/>
        <v>0.60015177969451916</v>
      </c>
      <c r="Z125" s="5">
        <f t="shared" si="55"/>
        <v>0</v>
      </c>
      <c r="AA125" s="5">
        <f t="shared" si="56"/>
        <v>0</v>
      </c>
      <c r="AC125" s="39">
        <f t="shared" si="57"/>
        <v>0</v>
      </c>
      <c r="AD125" s="39">
        <f t="shared" si="58"/>
        <v>0</v>
      </c>
      <c r="AE125" s="39">
        <f t="shared" si="59"/>
        <v>0</v>
      </c>
      <c r="AF125" s="39">
        <f t="shared" si="60"/>
        <v>0</v>
      </c>
      <c r="AG125" s="39">
        <f t="shared" si="61"/>
        <v>0</v>
      </c>
      <c r="AH125" s="39">
        <f t="shared" si="62"/>
        <v>0</v>
      </c>
      <c r="AI125" s="39">
        <f t="shared" si="63"/>
        <v>0</v>
      </c>
      <c r="AJ125" s="39">
        <f t="shared" si="64"/>
        <v>0</v>
      </c>
      <c r="AK125" s="39">
        <f t="shared" si="65"/>
        <v>0</v>
      </c>
      <c r="AL125" s="43"/>
      <c r="AM125" s="39">
        <f t="shared" si="66"/>
        <v>0</v>
      </c>
      <c r="AN125" s="39">
        <f t="shared" si="67"/>
        <v>0</v>
      </c>
      <c r="AO125" s="39">
        <f t="shared" si="68"/>
        <v>0</v>
      </c>
      <c r="AP125" s="40">
        <f t="shared" si="69"/>
        <v>0</v>
      </c>
      <c r="AR125" s="39">
        <f t="shared" si="70"/>
        <v>0</v>
      </c>
      <c r="AS125" s="39">
        <f t="shared" si="71"/>
        <v>0</v>
      </c>
      <c r="AT125" s="39">
        <f t="shared" si="72"/>
        <v>0</v>
      </c>
      <c r="AU125" s="40">
        <f t="shared" si="73"/>
        <v>0</v>
      </c>
      <c r="AV125" s="40"/>
      <c r="AW125" s="52">
        <f t="shared" si="74"/>
        <v>0</v>
      </c>
      <c r="AY125" s="52">
        <f t="shared" si="75"/>
        <v>0</v>
      </c>
      <c r="AZ125" s="70"/>
    </row>
    <row r="126" spans="1:52">
      <c r="A126" s="44">
        <f t="shared" si="44"/>
        <v>40452</v>
      </c>
      <c r="B126" s="66">
        <f t="shared" si="76"/>
        <v>5000</v>
      </c>
      <c r="C126" s="67"/>
      <c r="D126" s="68">
        <f t="shared" si="45"/>
        <v>5000</v>
      </c>
      <c r="E126" s="35">
        <f t="shared" si="46"/>
        <v>0</v>
      </c>
      <c r="F126" s="35">
        <f t="shared" si="47"/>
        <v>0</v>
      </c>
      <c r="G126" s="55">
        <f t="shared" si="48"/>
        <v>5.67</v>
      </c>
      <c r="H126" s="69">
        <f t="shared" si="48"/>
        <v>5.67</v>
      </c>
      <c r="I126" s="72">
        <v>0</v>
      </c>
      <c r="J126" s="55">
        <f t="shared" si="43"/>
        <v>-0.06</v>
      </c>
      <c r="K126" s="69">
        <f t="shared" si="43"/>
        <v>-0.06</v>
      </c>
      <c r="L126" s="72">
        <v>0</v>
      </c>
      <c r="M126" s="55">
        <f t="shared" si="42"/>
        <v>1.2500000000000001E-2</v>
      </c>
      <c r="N126" s="69">
        <f t="shared" si="42"/>
        <v>0</v>
      </c>
      <c r="O126" s="72">
        <v>0</v>
      </c>
      <c r="P126" s="7"/>
      <c r="Q126" s="72">
        <f t="shared" si="77"/>
        <v>5.6224999999999996</v>
      </c>
      <c r="R126" s="72">
        <f t="shared" si="78"/>
        <v>5.61</v>
      </c>
      <c r="S126" s="72">
        <f t="shared" si="49"/>
        <v>0</v>
      </c>
      <c r="T126" s="7"/>
      <c r="U126" s="5">
        <f t="shared" si="50"/>
        <v>31</v>
      </c>
      <c r="V126" s="45">
        <f t="shared" si="51"/>
        <v>40452</v>
      </c>
      <c r="W126" s="5">
        <f t="shared" si="52"/>
        <v>3536</v>
      </c>
      <c r="X126" s="55">
        <f t="shared" si="53"/>
        <v>5.3904348595426005E-2</v>
      </c>
      <c r="Y126" s="47">
        <f t="shared" si="54"/>
        <v>0.59753552702687873</v>
      </c>
      <c r="Z126" s="5">
        <f t="shared" si="55"/>
        <v>0</v>
      </c>
      <c r="AA126" s="5">
        <f t="shared" si="56"/>
        <v>0</v>
      </c>
      <c r="AC126" s="39">
        <f t="shared" si="57"/>
        <v>0</v>
      </c>
      <c r="AD126" s="39">
        <f t="shared" si="58"/>
        <v>0</v>
      </c>
      <c r="AE126" s="39">
        <f t="shared" si="59"/>
        <v>0</v>
      </c>
      <c r="AF126" s="39">
        <f t="shared" si="60"/>
        <v>0</v>
      </c>
      <c r="AG126" s="39">
        <f t="shared" si="61"/>
        <v>0</v>
      </c>
      <c r="AH126" s="39">
        <f t="shared" si="62"/>
        <v>0</v>
      </c>
      <c r="AI126" s="39">
        <f t="shared" si="63"/>
        <v>0</v>
      </c>
      <c r="AJ126" s="39">
        <f t="shared" si="64"/>
        <v>0</v>
      </c>
      <c r="AK126" s="39">
        <f t="shared" si="65"/>
        <v>0</v>
      </c>
      <c r="AL126" s="43"/>
      <c r="AM126" s="39">
        <f t="shared" si="66"/>
        <v>0</v>
      </c>
      <c r="AN126" s="39">
        <f t="shared" si="67"/>
        <v>0</v>
      </c>
      <c r="AO126" s="39">
        <f t="shared" si="68"/>
        <v>0</v>
      </c>
      <c r="AP126" s="40">
        <f t="shared" si="69"/>
        <v>0</v>
      </c>
      <c r="AR126" s="39">
        <f t="shared" si="70"/>
        <v>0</v>
      </c>
      <c r="AS126" s="39">
        <f t="shared" si="71"/>
        <v>0</v>
      </c>
      <c r="AT126" s="39">
        <f t="shared" si="72"/>
        <v>0</v>
      </c>
      <c r="AU126" s="40">
        <f t="shared" si="73"/>
        <v>0</v>
      </c>
      <c r="AV126" s="40"/>
      <c r="AW126" s="52">
        <f t="shared" si="74"/>
        <v>0</v>
      </c>
      <c r="AY126" s="52">
        <f t="shared" si="75"/>
        <v>0</v>
      </c>
      <c r="AZ126" s="70"/>
    </row>
    <row r="127" spans="1:52">
      <c r="A127" s="44">
        <f t="shared" si="44"/>
        <v>40483</v>
      </c>
      <c r="B127" s="66">
        <f t="shared" si="76"/>
        <v>5000</v>
      </c>
      <c r="C127" s="67"/>
      <c r="D127" s="68">
        <f t="shared" si="45"/>
        <v>5000</v>
      </c>
      <c r="E127" s="35">
        <f t="shared" si="46"/>
        <v>0</v>
      </c>
      <c r="F127" s="35">
        <f t="shared" si="47"/>
        <v>0</v>
      </c>
      <c r="G127" s="55">
        <f t="shared" si="48"/>
        <v>5.67</v>
      </c>
      <c r="H127" s="69">
        <f t="shared" si="48"/>
        <v>5.67</v>
      </c>
      <c r="I127" s="72">
        <v>0</v>
      </c>
      <c r="J127" s="55">
        <f t="shared" si="43"/>
        <v>-0.06</v>
      </c>
      <c r="K127" s="69">
        <f t="shared" si="43"/>
        <v>-0.06</v>
      </c>
      <c r="L127" s="72">
        <v>0</v>
      </c>
      <c r="M127" s="55">
        <f t="shared" si="42"/>
        <v>1.2500000000000001E-2</v>
      </c>
      <c r="N127" s="69">
        <f t="shared" si="42"/>
        <v>0</v>
      </c>
      <c r="O127" s="72">
        <v>0</v>
      </c>
      <c r="P127" s="7"/>
      <c r="Q127" s="72">
        <f t="shared" si="77"/>
        <v>5.6224999999999996</v>
      </c>
      <c r="R127" s="72">
        <f t="shared" si="78"/>
        <v>5.61</v>
      </c>
      <c r="S127" s="72">
        <f t="shared" si="49"/>
        <v>0</v>
      </c>
      <c r="T127" s="7"/>
      <c r="U127" s="5">
        <f t="shared" si="50"/>
        <v>30</v>
      </c>
      <c r="V127" s="45">
        <f t="shared" si="51"/>
        <v>40483</v>
      </c>
      <c r="W127" s="5">
        <f t="shared" si="52"/>
        <v>3567</v>
      </c>
      <c r="X127" s="55">
        <f t="shared" si="53"/>
        <v>5.3904348595426005E-2</v>
      </c>
      <c r="Y127" s="47">
        <f t="shared" si="54"/>
        <v>0.59484404702435412</v>
      </c>
      <c r="Z127" s="5">
        <f t="shared" si="55"/>
        <v>0</v>
      </c>
      <c r="AA127" s="5">
        <f t="shared" si="56"/>
        <v>0</v>
      </c>
      <c r="AC127" s="39">
        <f t="shared" si="57"/>
        <v>0</v>
      </c>
      <c r="AD127" s="39">
        <f t="shared" si="58"/>
        <v>0</v>
      </c>
      <c r="AE127" s="39">
        <f t="shared" si="59"/>
        <v>0</v>
      </c>
      <c r="AF127" s="39">
        <f t="shared" si="60"/>
        <v>0</v>
      </c>
      <c r="AG127" s="39">
        <f t="shared" si="61"/>
        <v>0</v>
      </c>
      <c r="AH127" s="39">
        <f t="shared" si="62"/>
        <v>0</v>
      </c>
      <c r="AI127" s="39">
        <f t="shared" si="63"/>
        <v>0</v>
      </c>
      <c r="AJ127" s="39">
        <f t="shared" si="64"/>
        <v>0</v>
      </c>
      <c r="AK127" s="39">
        <f t="shared" si="65"/>
        <v>0</v>
      </c>
      <c r="AL127" s="43"/>
      <c r="AM127" s="39">
        <f t="shared" si="66"/>
        <v>0</v>
      </c>
      <c r="AN127" s="39">
        <f t="shared" si="67"/>
        <v>0</v>
      </c>
      <c r="AO127" s="39">
        <f t="shared" si="68"/>
        <v>0</v>
      </c>
      <c r="AP127" s="40">
        <f t="shared" si="69"/>
        <v>0</v>
      </c>
      <c r="AR127" s="39">
        <f t="shared" si="70"/>
        <v>0</v>
      </c>
      <c r="AS127" s="39">
        <f t="shared" si="71"/>
        <v>0</v>
      </c>
      <c r="AT127" s="39">
        <f t="shared" si="72"/>
        <v>0</v>
      </c>
      <c r="AU127" s="40">
        <f t="shared" si="73"/>
        <v>0</v>
      </c>
      <c r="AV127" s="40"/>
      <c r="AW127" s="52">
        <f t="shared" si="74"/>
        <v>0</v>
      </c>
      <c r="AY127" s="52">
        <f t="shared" si="75"/>
        <v>0</v>
      </c>
      <c r="AZ127" s="70"/>
    </row>
    <row r="128" spans="1:52">
      <c r="A128" s="44">
        <f t="shared" si="44"/>
        <v>40513</v>
      </c>
      <c r="B128" s="66">
        <f t="shared" si="76"/>
        <v>5000</v>
      </c>
      <c r="C128" s="67"/>
      <c r="D128" s="68">
        <f t="shared" si="45"/>
        <v>5000</v>
      </c>
      <c r="E128" s="35">
        <f t="shared" si="46"/>
        <v>0</v>
      </c>
      <c r="F128" s="35">
        <f t="shared" si="47"/>
        <v>0</v>
      </c>
      <c r="G128" s="55">
        <f t="shared" si="48"/>
        <v>5.67</v>
      </c>
      <c r="H128" s="69">
        <f t="shared" si="48"/>
        <v>5.67</v>
      </c>
      <c r="I128" s="72">
        <v>0</v>
      </c>
      <c r="J128" s="55">
        <f t="shared" si="43"/>
        <v>-0.06</v>
      </c>
      <c r="K128" s="69">
        <f t="shared" si="43"/>
        <v>-0.06</v>
      </c>
      <c r="L128" s="72">
        <v>0</v>
      </c>
      <c r="M128" s="55">
        <f t="shared" si="42"/>
        <v>1.2500000000000001E-2</v>
      </c>
      <c r="N128" s="69">
        <f t="shared" si="42"/>
        <v>0</v>
      </c>
      <c r="O128" s="72">
        <v>0</v>
      </c>
      <c r="P128" s="7"/>
      <c r="Q128" s="72">
        <f t="shared" si="77"/>
        <v>5.6224999999999996</v>
      </c>
      <c r="R128" s="72">
        <f t="shared" si="78"/>
        <v>5.61</v>
      </c>
      <c r="S128" s="72">
        <f t="shared" si="49"/>
        <v>0</v>
      </c>
      <c r="T128" s="7"/>
      <c r="U128" s="5">
        <f t="shared" si="50"/>
        <v>31</v>
      </c>
      <c r="V128" s="45">
        <f t="shared" si="51"/>
        <v>40513</v>
      </c>
      <c r="W128" s="5">
        <f t="shared" si="52"/>
        <v>3597</v>
      </c>
      <c r="X128" s="55">
        <f t="shared" si="53"/>
        <v>5.3904348595426005E-2</v>
      </c>
      <c r="Y128" s="47">
        <f t="shared" si="54"/>
        <v>0.59225093245315419</v>
      </c>
      <c r="Z128" s="5">
        <f t="shared" si="55"/>
        <v>0</v>
      </c>
      <c r="AA128" s="5">
        <f t="shared" si="56"/>
        <v>0</v>
      </c>
      <c r="AC128" s="39">
        <f t="shared" si="57"/>
        <v>0</v>
      </c>
      <c r="AD128" s="39">
        <f t="shared" si="58"/>
        <v>0</v>
      </c>
      <c r="AE128" s="39">
        <f t="shared" si="59"/>
        <v>0</v>
      </c>
      <c r="AF128" s="39">
        <f t="shared" si="60"/>
        <v>0</v>
      </c>
      <c r="AG128" s="39">
        <f t="shared" si="61"/>
        <v>0</v>
      </c>
      <c r="AH128" s="39">
        <f t="shared" si="62"/>
        <v>0</v>
      </c>
      <c r="AI128" s="39">
        <f t="shared" si="63"/>
        <v>0</v>
      </c>
      <c r="AJ128" s="39">
        <f t="shared" si="64"/>
        <v>0</v>
      </c>
      <c r="AK128" s="39">
        <f t="shared" si="65"/>
        <v>0</v>
      </c>
      <c r="AL128" s="43"/>
      <c r="AM128" s="39">
        <f t="shared" si="66"/>
        <v>0</v>
      </c>
      <c r="AN128" s="39">
        <f t="shared" si="67"/>
        <v>0</v>
      </c>
      <c r="AO128" s="39">
        <f t="shared" si="68"/>
        <v>0</v>
      </c>
      <c r="AP128" s="40">
        <f t="shared" si="69"/>
        <v>0</v>
      </c>
      <c r="AR128" s="39">
        <f t="shared" si="70"/>
        <v>0</v>
      </c>
      <c r="AS128" s="39">
        <f t="shared" si="71"/>
        <v>0</v>
      </c>
      <c r="AT128" s="39">
        <f t="shared" si="72"/>
        <v>0</v>
      </c>
      <c r="AU128" s="40">
        <f t="shared" si="73"/>
        <v>0</v>
      </c>
      <c r="AV128" s="40"/>
      <c r="AW128" s="52">
        <f t="shared" si="74"/>
        <v>0</v>
      </c>
      <c r="AY128" s="52">
        <f t="shared" si="75"/>
        <v>0</v>
      </c>
      <c r="AZ128" s="70"/>
    </row>
    <row r="129" spans="1:52">
      <c r="A129" s="44">
        <f t="shared" si="44"/>
        <v>40544</v>
      </c>
      <c r="B129" s="66">
        <f t="shared" si="76"/>
        <v>5000</v>
      </c>
      <c r="C129" s="67"/>
      <c r="D129" s="68">
        <f t="shared" si="45"/>
        <v>5000</v>
      </c>
      <c r="E129" s="35">
        <f t="shared" si="46"/>
        <v>0</v>
      </c>
      <c r="F129" s="35">
        <f t="shared" si="47"/>
        <v>0</v>
      </c>
      <c r="G129" s="55">
        <f t="shared" si="48"/>
        <v>5.67</v>
      </c>
      <c r="H129" s="69">
        <f t="shared" si="48"/>
        <v>5.67</v>
      </c>
      <c r="I129" s="72">
        <v>0</v>
      </c>
      <c r="J129" s="55">
        <f t="shared" si="43"/>
        <v>-0.06</v>
      </c>
      <c r="K129" s="69">
        <f t="shared" si="43"/>
        <v>-0.06</v>
      </c>
      <c r="L129" s="72">
        <v>0</v>
      </c>
      <c r="M129" s="55">
        <f t="shared" si="42"/>
        <v>1.2500000000000001E-2</v>
      </c>
      <c r="N129" s="69">
        <f t="shared" si="42"/>
        <v>0</v>
      </c>
      <c r="O129" s="72">
        <v>0</v>
      </c>
      <c r="P129" s="7"/>
      <c r="Q129" s="72">
        <f t="shared" si="77"/>
        <v>5.6224999999999996</v>
      </c>
      <c r="R129" s="72">
        <f t="shared" si="78"/>
        <v>5.61</v>
      </c>
      <c r="S129" s="72">
        <f t="shared" si="49"/>
        <v>0</v>
      </c>
      <c r="T129" s="7"/>
      <c r="U129" s="5">
        <f t="shared" si="50"/>
        <v>31</v>
      </c>
      <c r="V129" s="45">
        <f t="shared" si="51"/>
        <v>40544</v>
      </c>
      <c r="W129" s="5">
        <f t="shared" si="52"/>
        <v>3628</v>
      </c>
      <c r="X129" s="55">
        <f t="shared" si="53"/>
        <v>5.3904348595426005E-2</v>
      </c>
      <c r="Y129" s="47">
        <f t="shared" si="54"/>
        <v>0.58958325585640758</v>
      </c>
      <c r="Z129" s="5">
        <f t="shared" si="55"/>
        <v>0</v>
      </c>
      <c r="AA129" s="5">
        <f t="shared" si="56"/>
        <v>0</v>
      </c>
      <c r="AC129" s="39">
        <f t="shared" si="57"/>
        <v>0</v>
      </c>
      <c r="AD129" s="39">
        <f t="shared" si="58"/>
        <v>0</v>
      </c>
      <c r="AE129" s="39">
        <f t="shared" si="59"/>
        <v>0</v>
      </c>
      <c r="AF129" s="39">
        <f t="shared" si="60"/>
        <v>0</v>
      </c>
      <c r="AG129" s="39">
        <f t="shared" si="61"/>
        <v>0</v>
      </c>
      <c r="AH129" s="39">
        <f t="shared" si="62"/>
        <v>0</v>
      </c>
      <c r="AI129" s="39">
        <f t="shared" si="63"/>
        <v>0</v>
      </c>
      <c r="AJ129" s="39">
        <f t="shared" si="64"/>
        <v>0</v>
      </c>
      <c r="AK129" s="39">
        <f t="shared" si="65"/>
        <v>0</v>
      </c>
      <c r="AL129" s="43"/>
      <c r="AM129" s="39">
        <f t="shared" si="66"/>
        <v>0</v>
      </c>
      <c r="AN129" s="39">
        <f t="shared" si="67"/>
        <v>0</v>
      </c>
      <c r="AO129" s="39">
        <f t="shared" si="68"/>
        <v>0</v>
      </c>
      <c r="AP129" s="40">
        <f t="shared" si="69"/>
        <v>0</v>
      </c>
      <c r="AR129" s="39">
        <f t="shared" si="70"/>
        <v>0</v>
      </c>
      <c r="AS129" s="39">
        <f t="shared" si="71"/>
        <v>0</v>
      </c>
      <c r="AT129" s="39">
        <f t="shared" si="72"/>
        <v>0</v>
      </c>
      <c r="AU129" s="40">
        <f t="shared" si="73"/>
        <v>0</v>
      </c>
      <c r="AV129" s="40"/>
      <c r="AW129" s="52">
        <f t="shared" si="74"/>
        <v>0</v>
      </c>
      <c r="AY129" s="52">
        <f t="shared" si="75"/>
        <v>0</v>
      </c>
      <c r="AZ129" s="70"/>
    </row>
    <row r="130" spans="1:52">
      <c r="A130" s="44">
        <f t="shared" si="44"/>
        <v>40575</v>
      </c>
      <c r="B130" s="66">
        <f t="shared" si="76"/>
        <v>5000</v>
      </c>
      <c r="C130" s="67"/>
      <c r="D130" s="68">
        <f t="shared" si="45"/>
        <v>5000</v>
      </c>
      <c r="E130" s="35">
        <f t="shared" si="46"/>
        <v>0</v>
      </c>
      <c r="F130" s="35">
        <f t="shared" si="47"/>
        <v>0</v>
      </c>
      <c r="G130" s="55">
        <f t="shared" si="48"/>
        <v>5.67</v>
      </c>
      <c r="H130" s="69">
        <f t="shared" si="48"/>
        <v>5.67</v>
      </c>
      <c r="I130" s="72">
        <v>0</v>
      </c>
      <c r="J130" s="55">
        <f t="shared" si="43"/>
        <v>-0.06</v>
      </c>
      <c r="K130" s="69">
        <f t="shared" si="43"/>
        <v>-0.06</v>
      </c>
      <c r="L130" s="72">
        <v>0</v>
      </c>
      <c r="M130" s="55">
        <f t="shared" si="42"/>
        <v>1.2500000000000001E-2</v>
      </c>
      <c r="N130" s="69">
        <f t="shared" si="42"/>
        <v>0</v>
      </c>
      <c r="O130" s="72">
        <v>0</v>
      </c>
      <c r="P130" s="7"/>
      <c r="Q130" s="72">
        <f t="shared" si="77"/>
        <v>5.6224999999999996</v>
      </c>
      <c r="R130" s="72">
        <f t="shared" si="78"/>
        <v>5.61</v>
      </c>
      <c r="S130" s="72">
        <f t="shared" si="49"/>
        <v>0</v>
      </c>
      <c r="T130" s="7"/>
      <c r="U130" s="5">
        <f t="shared" si="50"/>
        <v>28</v>
      </c>
      <c r="V130" s="45">
        <f t="shared" si="51"/>
        <v>40575</v>
      </c>
      <c r="W130" s="5">
        <f t="shared" si="52"/>
        <v>3659</v>
      </c>
      <c r="X130" s="55">
        <f t="shared" si="53"/>
        <v>5.3904348595426005E-2</v>
      </c>
      <c r="Y130" s="47">
        <f t="shared" si="54"/>
        <v>0.5869275952786065</v>
      </c>
      <c r="Z130" s="5">
        <f t="shared" si="55"/>
        <v>0</v>
      </c>
      <c r="AA130" s="5">
        <f t="shared" si="56"/>
        <v>0</v>
      </c>
      <c r="AC130" s="39">
        <f t="shared" si="57"/>
        <v>0</v>
      </c>
      <c r="AD130" s="39">
        <f t="shared" si="58"/>
        <v>0</v>
      </c>
      <c r="AE130" s="39">
        <f t="shared" si="59"/>
        <v>0</v>
      </c>
      <c r="AF130" s="39">
        <f t="shared" si="60"/>
        <v>0</v>
      </c>
      <c r="AG130" s="39">
        <f t="shared" si="61"/>
        <v>0</v>
      </c>
      <c r="AH130" s="39">
        <f t="shared" si="62"/>
        <v>0</v>
      </c>
      <c r="AI130" s="39">
        <f t="shared" si="63"/>
        <v>0</v>
      </c>
      <c r="AJ130" s="39">
        <f t="shared" si="64"/>
        <v>0</v>
      </c>
      <c r="AK130" s="39">
        <f t="shared" si="65"/>
        <v>0</v>
      </c>
      <c r="AL130" s="43"/>
      <c r="AM130" s="39">
        <f t="shared" si="66"/>
        <v>0</v>
      </c>
      <c r="AN130" s="39">
        <f t="shared" si="67"/>
        <v>0</v>
      </c>
      <c r="AO130" s="39">
        <f t="shared" si="68"/>
        <v>0</v>
      </c>
      <c r="AP130" s="40">
        <f t="shared" si="69"/>
        <v>0</v>
      </c>
      <c r="AR130" s="39">
        <f t="shared" si="70"/>
        <v>0</v>
      </c>
      <c r="AS130" s="39">
        <f t="shared" si="71"/>
        <v>0</v>
      </c>
      <c r="AT130" s="39">
        <f t="shared" si="72"/>
        <v>0</v>
      </c>
      <c r="AU130" s="40">
        <f t="shared" si="73"/>
        <v>0</v>
      </c>
      <c r="AV130" s="40"/>
      <c r="AW130" s="52">
        <f t="shared" si="74"/>
        <v>0</v>
      </c>
      <c r="AY130" s="52">
        <f t="shared" si="75"/>
        <v>0</v>
      </c>
      <c r="AZ130" s="70"/>
    </row>
    <row r="131" spans="1:52">
      <c r="A131" s="44">
        <f t="shared" si="44"/>
        <v>40603</v>
      </c>
      <c r="B131" s="66">
        <f t="shared" si="76"/>
        <v>5000</v>
      </c>
      <c r="C131" s="67"/>
      <c r="D131" s="68">
        <f t="shared" si="45"/>
        <v>5000</v>
      </c>
      <c r="E131" s="35">
        <f t="shared" si="46"/>
        <v>0</v>
      </c>
      <c r="F131" s="35">
        <f t="shared" si="47"/>
        <v>0</v>
      </c>
      <c r="G131" s="55">
        <f t="shared" si="48"/>
        <v>5.67</v>
      </c>
      <c r="H131" s="69">
        <f t="shared" si="48"/>
        <v>5.67</v>
      </c>
      <c r="I131" s="72">
        <v>0</v>
      </c>
      <c r="J131" s="55">
        <f t="shared" si="43"/>
        <v>-0.06</v>
      </c>
      <c r="K131" s="69">
        <f t="shared" si="43"/>
        <v>-0.06</v>
      </c>
      <c r="L131" s="72">
        <v>0</v>
      </c>
      <c r="M131" s="55">
        <f t="shared" si="42"/>
        <v>1.2500000000000001E-2</v>
      </c>
      <c r="N131" s="69">
        <f t="shared" si="42"/>
        <v>0</v>
      </c>
      <c r="O131" s="72">
        <v>0</v>
      </c>
      <c r="P131" s="7"/>
      <c r="Q131" s="72">
        <f t="shared" si="77"/>
        <v>5.6224999999999996</v>
      </c>
      <c r="R131" s="72">
        <f t="shared" si="78"/>
        <v>5.61</v>
      </c>
      <c r="S131" s="72">
        <f t="shared" si="49"/>
        <v>0</v>
      </c>
      <c r="T131" s="7"/>
      <c r="U131" s="5">
        <f t="shared" si="50"/>
        <v>31</v>
      </c>
      <c r="V131" s="45">
        <f t="shared" si="51"/>
        <v>40603</v>
      </c>
      <c r="W131" s="5">
        <f t="shared" si="52"/>
        <v>3687</v>
      </c>
      <c r="X131" s="55">
        <f t="shared" si="53"/>
        <v>5.3904348595426005E-2</v>
      </c>
      <c r="Y131" s="47">
        <f t="shared" si="54"/>
        <v>0.58453921711138668</v>
      </c>
      <c r="Z131" s="5">
        <f t="shared" si="55"/>
        <v>0</v>
      </c>
      <c r="AA131" s="5">
        <f t="shared" si="56"/>
        <v>0</v>
      </c>
      <c r="AC131" s="39">
        <f t="shared" si="57"/>
        <v>0</v>
      </c>
      <c r="AD131" s="39">
        <f t="shared" si="58"/>
        <v>0</v>
      </c>
      <c r="AE131" s="39">
        <f t="shared" si="59"/>
        <v>0</v>
      </c>
      <c r="AF131" s="39">
        <f t="shared" si="60"/>
        <v>0</v>
      </c>
      <c r="AG131" s="39">
        <f t="shared" si="61"/>
        <v>0</v>
      </c>
      <c r="AH131" s="39">
        <f t="shared" si="62"/>
        <v>0</v>
      </c>
      <c r="AI131" s="39">
        <f t="shared" si="63"/>
        <v>0</v>
      </c>
      <c r="AJ131" s="39">
        <f t="shared" si="64"/>
        <v>0</v>
      </c>
      <c r="AK131" s="39">
        <f t="shared" si="65"/>
        <v>0</v>
      </c>
      <c r="AL131" s="43"/>
      <c r="AM131" s="39">
        <f t="shared" si="66"/>
        <v>0</v>
      </c>
      <c r="AN131" s="39">
        <f t="shared" si="67"/>
        <v>0</v>
      </c>
      <c r="AO131" s="39">
        <f t="shared" si="68"/>
        <v>0</v>
      </c>
      <c r="AP131" s="40">
        <f t="shared" si="69"/>
        <v>0</v>
      </c>
      <c r="AR131" s="39">
        <f t="shared" si="70"/>
        <v>0</v>
      </c>
      <c r="AS131" s="39">
        <f t="shared" si="71"/>
        <v>0</v>
      </c>
      <c r="AT131" s="39">
        <f t="shared" si="72"/>
        <v>0</v>
      </c>
      <c r="AU131" s="40">
        <f t="shared" si="73"/>
        <v>0</v>
      </c>
      <c r="AV131" s="40"/>
      <c r="AW131" s="52">
        <f t="shared" si="74"/>
        <v>0</v>
      </c>
      <c r="AY131" s="52">
        <f t="shared" si="75"/>
        <v>0</v>
      </c>
      <c r="AZ131" s="70"/>
    </row>
    <row r="132" spans="1:52">
      <c r="A132" s="44">
        <f t="shared" si="44"/>
        <v>40634</v>
      </c>
      <c r="B132" s="66">
        <f t="shared" ref="B132:B195" si="79">B131</f>
        <v>5000</v>
      </c>
      <c r="C132" s="67"/>
      <c r="D132" s="68">
        <f t="shared" ref="D132:D195" si="80">B132+C132</f>
        <v>5000</v>
      </c>
      <c r="E132" s="35">
        <f t="shared" ref="E132:E195" si="81">IF(Z132=0,0,IF(AND(Z132=1,$H$3=1),D132*U132,IF($H$3=2,D132,"N/A")))</f>
        <v>0</v>
      </c>
      <c r="F132" s="35">
        <f t="shared" ref="F132:F195" si="82">E132*Y132</f>
        <v>0</v>
      </c>
      <c r="G132" s="55">
        <f t="shared" si="48"/>
        <v>5.67</v>
      </c>
      <c r="H132" s="69">
        <f t="shared" si="48"/>
        <v>5.67</v>
      </c>
      <c r="I132" s="72">
        <v>0</v>
      </c>
      <c r="J132" s="55">
        <f t="shared" si="43"/>
        <v>-0.06</v>
      </c>
      <c r="K132" s="69">
        <f t="shared" si="43"/>
        <v>-0.06</v>
      </c>
      <c r="L132" s="72">
        <v>0</v>
      </c>
      <c r="M132" s="55">
        <f t="shared" si="42"/>
        <v>1.2500000000000001E-2</v>
      </c>
      <c r="N132" s="69">
        <f t="shared" si="42"/>
        <v>0</v>
      </c>
      <c r="O132" s="72">
        <v>0</v>
      </c>
      <c r="P132" s="7"/>
      <c r="Q132" s="72">
        <f t="shared" si="77"/>
        <v>5.6224999999999996</v>
      </c>
      <c r="R132" s="72">
        <f t="shared" si="78"/>
        <v>5.61</v>
      </c>
      <c r="S132" s="72">
        <f t="shared" ref="S132:S195" si="83">O132+L132+I132</f>
        <v>0</v>
      </c>
      <c r="T132" s="7"/>
      <c r="U132" s="5">
        <f t="shared" ref="U132:U195" si="84">A133-A132</f>
        <v>30</v>
      </c>
      <c r="V132" s="45">
        <f t="shared" ref="V132:V195" si="85">CHOOSE(F$3,A133+24,A132)</f>
        <v>40634</v>
      </c>
      <c r="W132" s="5">
        <f t="shared" ref="W132:W195" si="86">V132-C$3</f>
        <v>3718</v>
      </c>
      <c r="X132" s="55">
        <f t="shared" si="53"/>
        <v>5.3904348595426005E-2</v>
      </c>
      <c r="Y132" s="47">
        <f t="shared" ref="Y132:Y195" si="87">1/(1+CHOOSE(F$3,(X133+($K$3/10000))/2,(X132+($K$3/10000))/2))^(2*W132/365.25)</f>
        <v>0.58190627640345138</v>
      </c>
      <c r="Z132" s="5">
        <f t="shared" ref="Z132:Z195" si="88">IF(AND(mthbeg&lt;=A132,mthend&gt;=A132),1,0)</f>
        <v>0</v>
      </c>
      <c r="AA132" s="5">
        <f t="shared" ref="AA132:AA195" si="89">U132*Z132</f>
        <v>0</v>
      </c>
      <c r="AC132" s="39">
        <f t="shared" ref="AC132:AC195" si="90">F132*G132</f>
        <v>0</v>
      </c>
      <c r="AD132" s="39">
        <f t="shared" ref="AD132:AD195" si="91">$F132*H132</f>
        <v>0</v>
      </c>
      <c r="AE132" s="39">
        <f t="shared" ref="AE132:AE195" si="92">$F132*I132</f>
        <v>0</v>
      </c>
      <c r="AF132" s="39">
        <f t="shared" ref="AF132:AF195" si="93">$F132*J132</f>
        <v>0</v>
      </c>
      <c r="AG132" s="39">
        <f t="shared" ref="AG132:AG195" si="94">$F132*K132</f>
        <v>0</v>
      </c>
      <c r="AH132" s="39">
        <f t="shared" ref="AH132:AH195" si="95">$F132*L132</f>
        <v>0</v>
      </c>
      <c r="AI132" s="39">
        <f t="shared" ref="AI132:AI195" si="96">$F132*M132</f>
        <v>0</v>
      </c>
      <c r="AJ132" s="39">
        <f t="shared" ref="AJ132:AJ195" si="97">$F132*N132</f>
        <v>0</v>
      </c>
      <c r="AK132" s="39">
        <f t="shared" ref="AK132:AK195" si="98">F132*O132</f>
        <v>0</v>
      </c>
      <c r="AL132" s="43"/>
      <c r="AM132" s="39">
        <f t="shared" si="66"/>
        <v>0</v>
      </c>
      <c r="AN132" s="39">
        <f t="shared" si="67"/>
        <v>0</v>
      </c>
      <c r="AO132" s="39">
        <f t="shared" si="68"/>
        <v>0</v>
      </c>
      <c r="AP132" s="40">
        <f t="shared" ref="AP132:AP195" si="99">SUM(AM132:AO132)</f>
        <v>0</v>
      </c>
      <c r="AR132" s="39">
        <f t="shared" si="70"/>
        <v>0</v>
      </c>
      <c r="AS132" s="39">
        <f t="shared" si="71"/>
        <v>0</v>
      </c>
      <c r="AT132" s="39">
        <f t="shared" si="72"/>
        <v>0</v>
      </c>
      <c r="AU132" s="40">
        <f t="shared" ref="AU132:AU195" si="100">AR132+AS132+AT132</f>
        <v>0</v>
      </c>
      <c r="AV132" s="40"/>
      <c r="AW132" s="52">
        <f t="shared" ref="AW132:AW195" si="101">AU132+AP132</f>
        <v>0</v>
      </c>
      <c r="AY132" s="52">
        <f t="shared" ref="AY132:AY195" si="102">AK132+AH132+AE132</f>
        <v>0</v>
      </c>
      <c r="AZ132" s="70"/>
    </row>
    <row r="133" spans="1:52">
      <c r="A133" s="44">
        <f t="shared" si="44"/>
        <v>40664</v>
      </c>
      <c r="B133" s="66">
        <f t="shared" si="79"/>
        <v>5000</v>
      </c>
      <c r="C133" s="67"/>
      <c r="D133" s="68">
        <f t="shared" si="80"/>
        <v>5000</v>
      </c>
      <c r="E133" s="35">
        <f t="shared" si="81"/>
        <v>0</v>
      </c>
      <c r="F133" s="35">
        <f t="shared" si="82"/>
        <v>0</v>
      </c>
      <c r="G133" s="55">
        <f t="shared" si="48"/>
        <v>5.67</v>
      </c>
      <c r="H133" s="69">
        <f t="shared" si="48"/>
        <v>5.67</v>
      </c>
      <c r="I133" s="72">
        <v>0</v>
      </c>
      <c r="J133" s="55">
        <f t="shared" si="43"/>
        <v>-0.06</v>
      </c>
      <c r="K133" s="69">
        <f t="shared" si="43"/>
        <v>-0.06</v>
      </c>
      <c r="L133" s="72">
        <v>0</v>
      </c>
      <c r="M133" s="55">
        <f t="shared" si="42"/>
        <v>1.2500000000000001E-2</v>
      </c>
      <c r="N133" s="69">
        <f t="shared" si="42"/>
        <v>0</v>
      </c>
      <c r="O133" s="72">
        <v>0</v>
      </c>
      <c r="P133" s="7"/>
      <c r="Q133" s="72">
        <f t="shared" si="77"/>
        <v>5.6224999999999996</v>
      </c>
      <c r="R133" s="72">
        <f t="shared" si="78"/>
        <v>5.61</v>
      </c>
      <c r="S133" s="72">
        <f t="shared" si="83"/>
        <v>0</v>
      </c>
      <c r="T133" s="7"/>
      <c r="U133" s="5">
        <f t="shared" si="84"/>
        <v>31</v>
      </c>
      <c r="V133" s="45">
        <f t="shared" si="85"/>
        <v>40664</v>
      </c>
      <c r="W133" s="5">
        <f t="shared" si="86"/>
        <v>3748</v>
      </c>
      <c r="X133" s="55">
        <f t="shared" si="53"/>
        <v>5.3904348595426005E-2</v>
      </c>
      <c r="Y133" s="47">
        <f t="shared" si="87"/>
        <v>0.57936956169316234</v>
      </c>
      <c r="Z133" s="5">
        <f t="shared" si="88"/>
        <v>0</v>
      </c>
      <c r="AA133" s="5">
        <f t="shared" si="89"/>
        <v>0</v>
      </c>
      <c r="AC133" s="39">
        <f t="shared" si="90"/>
        <v>0</v>
      </c>
      <c r="AD133" s="39">
        <f t="shared" si="91"/>
        <v>0</v>
      </c>
      <c r="AE133" s="39">
        <f t="shared" si="92"/>
        <v>0</v>
      </c>
      <c r="AF133" s="39">
        <f t="shared" si="93"/>
        <v>0</v>
      </c>
      <c r="AG133" s="39">
        <f t="shared" si="94"/>
        <v>0</v>
      </c>
      <c r="AH133" s="39">
        <f t="shared" si="95"/>
        <v>0</v>
      </c>
      <c r="AI133" s="39">
        <f t="shared" si="96"/>
        <v>0</v>
      </c>
      <c r="AJ133" s="39">
        <f t="shared" si="97"/>
        <v>0</v>
      </c>
      <c r="AK133" s="39">
        <f t="shared" si="98"/>
        <v>0</v>
      </c>
      <c r="AL133" s="43"/>
      <c r="AM133" s="39">
        <f t="shared" si="66"/>
        <v>0</v>
      </c>
      <c r="AN133" s="39">
        <f t="shared" si="67"/>
        <v>0</v>
      </c>
      <c r="AO133" s="39">
        <f t="shared" si="68"/>
        <v>0</v>
      </c>
      <c r="AP133" s="40">
        <f t="shared" si="99"/>
        <v>0</v>
      </c>
      <c r="AR133" s="39">
        <f t="shared" si="70"/>
        <v>0</v>
      </c>
      <c r="AS133" s="39">
        <f t="shared" si="71"/>
        <v>0</v>
      </c>
      <c r="AT133" s="39">
        <f t="shared" si="72"/>
        <v>0</v>
      </c>
      <c r="AU133" s="40">
        <f t="shared" si="100"/>
        <v>0</v>
      </c>
      <c r="AV133" s="40"/>
      <c r="AW133" s="52">
        <f t="shared" si="101"/>
        <v>0</v>
      </c>
      <c r="AY133" s="52">
        <f t="shared" si="102"/>
        <v>0</v>
      </c>
      <c r="AZ133" s="70"/>
    </row>
    <row r="134" spans="1:52">
      <c r="A134" s="44">
        <f t="shared" si="44"/>
        <v>40695</v>
      </c>
      <c r="B134" s="66">
        <f t="shared" si="79"/>
        <v>5000</v>
      </c>
      <c r="C134" s="67"/>
      <c r="D134" s="68">
        <f t="shared" si="80"/>
        <v>5000</v>
      </c>
      <c r="E134" s="35">
        <f t="shared" si="81"/>
        <v>0</v>
      </c>
      <c r="F134" s="35">
        <f t="shared" si="82"/>
        <v>0</v>
      </c>
      <c r="G134" s="55">
        <f t="shared" si="48"/>
        <v>5.67</v>
      </c>
      <c r="H134" s="69">
        <f t="shared" si="48"/>
        <v>5.67</v>
      </c>
      <c r="I134" s="72">
        <v>0</v>
      </c>
      <c r="J134" s="55">
        <f t="shared" si="43"/>
        <v>-0.06</v>
      </c>
      <c r="K134" s="69">
        <f t="shared" si="43"/>
        <v>-0.06</v>
      </c>
      <c r="L134" s="72">
        <v>0</v>
      </c>
      <c r="M134" s="55">
        <f t="shared" si="42"/>
        <v>1.2500000000000001E-2</v>
      </c>
      <c r="N134" s="69">
        <f t="shared" si="42"/>
        <v>0</v>
      </c>
      <c r="O134" s="72">
        <v>0</v>
      </c>
      <c r="P134" s="7"/>
      <c r="Q134" s="72">
        <f t="shared" si="77"/>
        <v>5.6224999999999996</v>
      </c>
      <c r="R134" s="72">
        <f t="shared" si="78"/>
        <v>5.61</v>
      </c>
      <c r="S134" s="72">
        <f t="shared" si="83"/>
        <v>0</v>
      </c>
      <c r="T134" s="7"/>
      <c r="U134" s="5">
        <f t="shared" si="84"/>
        <v>30</v>
      </c>
      <c r="V134" s="45">
        <f t="shared" si="85"/>
        <v>40695</v>
      </c>
      <c r="W134" s="5">
        <f t="shared" si="86"/>
        <v>3779</v>
      </c>
      <c r="X134" s="55">
        <f t="shared" si="53"/>
        <v>5.3904348595426005E-2</v>
      </c>
      <c r="Y134" s="47">
        <f t="shared" si="87"/>
        <v>0.57675990667042687</v>
      </c>
      <c r="Z134" s="5">
        <f t="shared" si="88"/>
        <v>0</v>
      </c>
      <c r="AA134" s="5">
        <f t="shared" si="89"/>
        <v>0</v>
      </c>
      <c r="AC134" s="39">
        <f t="shared" si="90"/>
        <v>0</v>
      </c>
      <c r="AD134" s="39">
        <f t="shared" si="91"/>
        <v>0</v>
      </c>
      <c r="AE134" s="39">
        <f t="shared" si="92"/>
        <v>0</v>
      </c>
      <c r="AF134" s="39">
        <f t="shared" si="93"/>
        <v>0</v>
      </c>
      <c r="AG134" s="39">
        <f t="shared" si="94"/>
        <v>0</v>
      </c>
      <c r="AH134" s="39">
        <f t="shared" si="95"/>
        <v>0</v>
      </c>
      <c r="AI134" s="39">
        <f t="shared" si="96"/>
        <v>0</v>
      </c>
      <c r="AJ134" s="39">
        <f t="shared" si="97"/>
        <v>0</v>
      </c>
      <c r="AK134" s="39">
        <f t="shared" si="98"/>
        <v>0</v>
      </c>
      <c r="AL134" s="43"/>
      <c r="AM134" s="39">
        <f t="shared" si="66"/>
        <v>0</v>
      </c>
      <c r="AN134" s="39">
        <f t="shared" si="67"/>
        <v>0</v>
      </c>
      <c r="AO134" s="39">
        <f t="shared" si="68"/>
        <v>0</v>
      </c>
      <c r="AP134" s="40">
        <f t="shared" si="99"/>
        <v>0</v>
      </c>
      <c r="AR134" s="39">
        <f t="shared" si="70"/>
        <v>0</v>
      </c>
      <c r="AS134" s="39">
        <f t="shared" si="71"/>
        <v>0</v>
      </c>
      <c r="AT134" s="39">
        <f t="shared" si="72"/>
        <v>0</v>
      </c>
      <c r="AU134" s="40">
        <f t="shared" si="100"/>
        <v>0</v>
      </c>
      <c r="AV134" s="40"/>
      <c r="AW134" s="52">
        <f t="shared" si="101"/>
        <v>0</v>
      </c>
      <c r="AY134" s="52">
        <f t="shared" si="102"/>
        <v>0</v>
      </c>
      <c r="AZ134" s="70"/>
    </row>
    <row r="135" spans="1:52">
      <c r="A135" s="44">
        <f t="shared" si="44"/>
        <v>40725</v>
      </c>
      <c r="B135" s="66">
        <f t="shared" si="79"/>
        <v>5000</v>
      </c>
      <c r="C135" s="67"/>
      <c r="D135" s="68">
        <f t="shared" si="80"/>
        <v>5000</v>
      </c>
      <c r="E135" s="35">
        <f t="shared" si="81"/>
        <v>0</v>
      </c>
      <c r="F135" s="35">
        <f t="shared" si="82"/>
        <v>0</v>
      </c>
      <c r="G135" s="55">
        <f t="shared" si="48"/>
        <v>5.67</v>
      </c>
      <c r="H135" s="69">
        <f t="shared" si="48"/>
        <v>5.67</v>
      </c>
      <c r="I135" s="72">
        <v>0</v>
      </c>
      <c r="J135" s="55">
        <f t="shared" si="43"/>
        <v>-0.06</v>
      </c>
      <c r="K135" s="69">
        <f t="shared" si="43"/>
        <v>-0.06</v>
      </c>
      <c r="L135" s="72">
        <v>0</v>
      </c>
      <c r="M135" s="55">
        <f t="shared" si="42"/>
        <v>1.2500000000000001E-2</v>
      </c>
      <c r="N135" s="69">
        <f t="shared" si="42"/>
        <v>0</v>
      </c>
      <c r="O135" s="72">
        <v>0</v>
      </c>
      <c r="P135" s="7"/>
      <c r="Q135" s="72">
        <f t="shared" si="77"/>
        <v>5.6224999999999996</v>
      </c>
      <c r="R135" s="72">
        <f t="shared" si="78"/>
        <v>5.61</v>
      </c>
      <c r="S135" s="72">
        <f t="shared" si="83"/>
        <v>0</v>
      </c>
      <c r="T135" s="7"/>
      <c r="U135" s="5">
        <f t="shared" si="84"/>
        <v>31</v>
      </c>
      <c r="V135" s="45">
        <f t="shared" si="85"/>
        <v>40725</v>
      </c>
      <c r="W135" s="5">
        <f t="shared" si="86"/>
        <v>3809</v>
      </c>
      <c r="X135" s="55">
        <f t="shared" si="53"/>
        <v>5.3904348595426005E-2</v>
      </c>
      <c r="Y135" s="47">
        <f t="shared" si="87"/>
        <v>0.5742456266241649</v>
      </c>
      <c r="Z135" s="5">
        <f t="shared" si="88"/>
        <v>0</v>
      </c>
      <c r="AA135" s="5">
        <f t="shared" si="89"/>
        <v>0</v>
      </c>
      <c r="AC135" s="39">
        <f t="shared" si="90"/>
        <v>0</v>
      </c>
      <c r="AD135" s="39">
        <f t="shared" si="91"/>
        <v>0</v>
      </c>
      <c r="AE135" s="39">
        <f t="shared" si="92"/>
        <v>0</v>
      </c>
      <c r="AF135" s="39">
        <f t="shared" si="93"/>
        <v>0</v>
      </c>
      <c r="AG135" s="39">
        <f t="shared" si="94"/>
        <v>0</v>
      </c>
      <c r="AH135" s="39">
        <f t="shared" si="95"/>
        <v>0</v>
      </c>
      <c r="AI135" s="39">
        <f t="shared" si="96"/>
        <v>0</v>
      </c>
      <c r="AJ135" s="39">
        <f t="shared" si="97"/>
        <v>0</v>
      </c>
      <c r="AK135" s="39">
        <f t="shared" si="98"/>
        <v>0</v>
      </c>
      <c r="AL135" s="43"/>
      <c r="AM135" s="39">
        <f t="shared" si="66"/>
        <v>0</v>
      </c>
      <c r="AN135" s="39">
        <f t="shared" si="67"/>
        <v>0</v>
      </c>
      <c r="AO135" s="39">
        <f t="shared" si="68"/>
        <v>0</v>
      </c>
      <c r="AP135" s="40">
        <f t="shared" si="99"/>
        <v>0</v>
      </c>
      <c r="AR135" s="39">
        <f t="shared" si="70"/>
        <v>0</v>
      </c>
      <c r="AS135" s="39">
        <f t="shared" si="71"/>
        <v>0</v>
      </c>
      <c r="AT135" s="39">
        <f t="shared" si="72"/>
        <v>0</v>
      </c>
      <c r="AU135" s="40">
        <f t="shared" si="100"/>
        <v>0</v>
      </c>
      <c r="AV135" s="40"/>
      <c r="AW135" s="52">
        <f t="shared" si="101"/>
        <v>0</v>
      </c>
      <c r="AY135" s="52">
        <f t="shared" si="102"/>
        <v>0</v>
      </c>
      <c r="AZ135" s="70"/>
    </row>
    <row r="136" spans="1:52">
      <c r="A136" s="44">
        <f t="shared" si="44"/>
        <v>40756</v>
      </c>
      <c r="B136" s="66">
        <f t="shared" si="79"/>
        <v>5000</v>
      </c>
      <c r="C136" s="67"/>
      <c r="D136" s="68">
        <f t="shared" si="80"/>
        <v>5000</v>
      </c>
      <c r="E136" s="35">
        <f t="shared" si="81"/>
        <v>0</v>
      </c>
      <c r="F136" s="35">
        <f t="shared" si="82"/>
        <v>0</v>
      </c>
      <c r="G136" s="55">
        <f t="shared" si="48"/>
        <v>5.67</v>
      </c>
      <c r="H136" s="69">
        <f t="shared" si="48"/>
        <v>5.67</v>
      </c>
      <c r="I136" s="72">
        <v>0</v>
      </c>
      <c r="J136" s="55">
        <f t="shared" si="43"/>
        <v>-0.06</v>
      </c>
      <c r="K136" s="69">
        <f t="shared" si="43"/>
        <v>-0.06</v>
      </c>
      <c r="L136" s="72">
        <v>0</v>
      </c>
      <c r="M136" s="55">
        <f t="shared" si="42"/>
        <v>1.2500000000000001E-2</v>
      </c>
      <c r="N136" s="69">
        <f t="shared" si="42"/>
        <v>0</v>
      </c>
      <c r="O136" s="72">
        <v>0</v>
      </c>
      <c r="P136" s="7"/>
      <c r="Q136" s="72">
        <f t="shared" si="77"/>
        <v>5.6224999999999996</v>
      </c>
      <c r="R136" s="72">
        <f t="shared" si="78"/>
        <v>5.61</v>
      </c>
      <c r="S136" s="72">
        <f t="shared" si="83"/>
        <v>0</v>
      </c>
      <c r="T136" s="7"/>
      <c r="U136" s="5">
        <f t="shared" si="84"/>
        <v>31</v>
      </c>
      <c r="V136" s="45">
        <f t="shared" si="85"/>
        <v>40756</v>
      </c>
      <c r="W136" s="5">
        <f t="shared" si="86"/>
        <v>3840</v>
      </c>
      <c r="X136" s="55">
        <f t="shared" si="53"/>
        <v>5.3904348595426005E-2</v>
      </c>
      <c r="Y136" s="47">
        <f t="shared" si="87"/>
        <v>0.57165905134840445</v>
      </c>
      <c r="Z136" s="5">
        <f t="shared" si="88"/>
        <v>0</v>
      </c>
      <c r="AA136" s="5">
        <f t="shared" si="89"/>
        <v>0</v>
      </c>
      <c r="AC136" s="39">
        <f t="shared" si="90"/>
        <v>0</v>
      </c>
      <c r="AD136" s="39">
        <f t="shared" si="91"/>
        <v>0</v>
      </c>
      <c r="AE136" s="39">
        <f t="shared" si="92"/>
        <v>0</v>
      </c>
      <c r="AF136" s="39">
        <f t="shared" si="93"/>
        <v>0</v>
      </c>
      <c r="AG136" s="39">
        <f t="shared" si="94"/>
        <v>0</v>
      </c>
      <c r="AH136" s="39">
        <f t="shared" si="95"/>
        <v>0</v>
      </c>
      <c r="AI136" s="39">
        <f t="shared" si="96"/>
        <v>0</v>
      </c>
      <c r="AJ136" s="39">
        <f t="shared" si="97"/>
        <v>0</v>
      </c>
      <c r="AK136" s="39">
        <f t="shared" si="98"/>
        <v>0</v>
      </c>
      <c r="AL136" s="43"/>
      <c r="AM136" s="39">
        <f t="shared" si="66"/>
        <v>0</v>
      </c>
      <c r="AN136" s="39">
        <f t="shared" si="67"/>
        <v>0</v>
      </c>
      <c r="AO136" s="39">
        <f t="shared" si="68"/>
        <v>0</v>
      </c>
      <c r="AP136" s="40">
        <f t="shared" si="99"/>
        <v>0</v>
      </c>
      <c r="AR136" s="39">
        <f t="shared" si="70"/>
        <v>0</v>
      </c>
      <c r="AS136" s="39">
        <f t="shared" si="71"/>
        <v>0</v>
      </c>
      <c r="AT136" s="39">
        <f t="shared" si="72"/>
        <v>0</v>
      </c>
      <c r="AU136" s="40">
        <f t="shared" si="100"/>
        <v>0</v>
      </c>
      <c r="AV136" s="40"/>
      <c r="AW136" s="52">
        <f t="shared" si="101"/>
        <v>0</v>
      </c>
      <c r="AY136" s="52">
        <f t="shared" si="102"/>
        <v>0</v>
      </c>
      <c r="AZ136" s="70"/>
    </row>
    <row r="137" spans="1:52">
      <c r="A137" s="44">
        <f t="shared" si="44"/>
        <v>40787</v>
      </c>
      <c r="B137" s="66">
        <f t="shared" si="79"/>
        <v>5000</v>
      </c>
      <c r="C137" s="67"/>
      <c r="D137" s="68">
        <f t="shared" si="80"/>
        <v>5000</v>
      </c>
      <c r="E137" s="35">
        <f t="shared" si="81"/>
        <v>0</v>
      </c>
      <c r="F137" s="35">
        <f t="shared" si="82"/>
        <v>0</v>
      </c>
      <c r="G137" s="55">
        <f t="shared" si="48"/>
        <v>5.67</v>
      </c>
      <c r="H137" s="69">
        <f t="shared" si="48"/>
        <v>5.67</v>
      </c>
      <c r="I137" s="72">
        <v>0</v>
      </c>
      <c r="J137" s="55">
        <f t="shared" si="43"/>
        <v>-0.06</v>
      </c>
      <c r="K137" s="69">
        <f t="shared" si="43"/>
        <v>-0.06</v>
      </c>
      <c r="L137" s="72">
        <v>0</v>
      </c>
      <c r="M137" s="55">
        <f t="shared" ref="M137:N200" si="103">VLOOKUP($A137,Table,MATCH(M$4,Curves,0))</f>
        <v>1.2500000000000001E-2</v>
      </c>
      <c r="N137" s="69">
        <f t="shared" si="103"/>
        <v>0</v>
      </c>
      <c r="O137" s="72">
        <v>0</v>
      </c>
      <c r="P137" s="7"/>
      <c r="Q137" s="72">
        <f t="shared" si="77"/>
        <v>5.6224999999999996</v>
      </c>
      <c r="R137" s="72">
        <f t="shared" si="78"/>
        <v>5.61</v>
      </c>
      <c r="S137" s="72">
        <f t="shared" si="83"/>
        <v>0</v>
      </c>
      <c r="T137" s="7"/>
      <c r="U137" s="5">
        <f t="shared" si="84"/>
        <v>30</v>
      </c>
      <c r="V137" s="45">
        <f t="shared" si="85"/>
        <v>40787</v>
      </c>
      <c r="W137" s="5">
        <f t="shared" si="86"/>
        <v>3871</v>
      </c>
      <c r="X137" s="55">
        <f t="shared" si="53"/>
        <v>5.3904348595426005E-2</v>
      </c>
      <c r="Y137" s="47">
        <f t="shared" si="87"/>
        <v>0.56908412678681075</v>
      </c>
      <c r="Z137" s="5">
        <f t="shared" si="88"/>
        <v>0</v>
      </c>
      <c r="AA137" s="5">
        <f t="shared" si="89"/>
        <v>0</v>
      </c>
      <c r="AC137" s="39">
        <f t="shared" si="90"/>
        <v>0</v>
      </c>
      <c r="AD137" s="39">
        <f t="shared" si="91"/>
        <v>0</v>
      </c>
      <c r="AE137" s="39">
        <f t="shared" si="92"/>
        <v>0</v>
      </c>
      <c r="AF137" s="39">
        <f t="shared" si="93"/>
        <v>0</v>
      </c>
      <c r="AG137" s="39">
        <f t="shared" si="94"/>
        <v>0</v>
      </c>
      <c r="AH137" s="39">
        <f t="shared" si="95"/>
        <v>0</v>
      </c>
      <c r="AI137" s="39">
        <f t="shared" si="96"/>
        <v>0</v>
      </c>
      <c r="AJ137" s="39">
        <f t="shared" si="97"/>
        <v>0</v>
      </c>
      <c r="AK137" s="39">
        <f t="shared" si="98"/>
        <v>0</v>
      </c>
      <c r="AL137" s="43"/>
      <c r="AM137" s="39">
        <f t="shared" si="66"/>
        <v>0</v>
      </c>
      <c r="AN137" s="39">
        <f t="shared" si="67"/>
        <v>0</v>
      </c>
      <c r="AO137" s="39">
        <f t="shared" si="68"/>
        <v>0</v>
      </c>
      <c r="AP137" s="40">
        <f t="shared" si="99"/>
        <v>0</v>
      </c>
      <c r="AR137" s="39">
        <f t="shared" si="70"/>
        <v>0</v>
      </c>
      <c r="AS137" s="39">
        <f t="shared" si="71"/>
        <v>0</v>
      </c>
      <c r="AT137" s="39">
        <f t="shared" si="72"/>
        <v>0</v>
      </c>
      <c r="AU137" s="40">
        <f t="shared" si="100"/>
        <v>0</v>
      </c>
      <c r="AV137" s="40"/>
      <c r="AW137" s="52">
        <f t="shared" si="101"/>
        <v>0</v>
      </c>
      <c r="AY137" s="52">
        <f t="shared" si="102"/>
        <v>0</v>
      </c>
      <c r="AZ137" s="70"/>
    </row>
    <row r="138" spans="1:52">
      <c r="A138" s="44">
        <f t="shared" si="44"/>
        <v>40817</v>
      </c>
      <c r="B138" s="66">
        <f t="shared" si="79"/>
        <v>5000</v>
      </c>
      <c r="C138" s="67"/>
      <c r="D138" s="68">
        <f t="shared" si="80"/>
        <v>5000</v>
      </c>
      <c r="E138" s="35">
        <f t="shared" si="81"/>
        <v>0</v>
      </c>
      <c r="F138" s="35">
        <f t="shared" si="82"/>
        <v>0</v>
      </c>
      <c r="G138" s="55">
        <f t="shared" si="48"/>
        <v>5.67</v>
      </c>
      <c r="H138" s="69">
        <f t="shared" si="48"/>
        <v>5.67</v>
      </c>
      <c r="I138" s="72">
        <v>0</v>
      </c>
      <c r="J138" s="55">
        <f t="shared" ref="J138:K201" si="104">VLOOKUP($A138,Table,MATCH(J$4,Curves,0))</f>
        <v>-0.06</v>
      </c>
      <c r="K138" s="69">
        <f t="shared" si="104"/>
        <v>-0.06</v>
      </c>
      <c r="L138" s="72">
        <v>0</v>
      </c>
      <c r="M138" s="55">
        <f t="shared" si="103"/>
        <v>1.2500000000000001E-2</v>
      </c>
      <c r="N138" s="69">
        <f t="shared" si="103"/>
        <v>0</v>
      </c>
      <c r="O138" s="72">
        <v>0</v>
      </c>
      <c r="P138" s="7"/>
      <c r="Q138" s="72">
        <f t="shared" si="77"/>
        <v>5.6224999999999996</v>
      </c>
      <c r="R138" s="72">
        <f t="shared" si="78"/>
        <v>5.61</v>
      </c>
      <c r="S138" s="72">
        <f t="shared" si="83"/>
        <v>0</v>
      </c>
      <c r="T138" s="7"/>
      <c r="U138" s="5">
        <f t="shared" si="84"/>
        <v>31</v>
      </c>
      <c r="V138" s="45">
        <f t="shared" si="85"/>
        <v>40817</v>
      </c>
      <c r="W138" s="5">
        <f t="shared" si="86"/>
        <v>3901</v>
      </c>
      <c r="X138" s="55">
        <f t="shared" si="53"/>
        <v>5.3904348595426005E-2</v>
      </c>
      <c r="Y138" s="47">
        <f t="shared" si="87"/>
        <v>0.56660330790866675</v>
      </c>
      <c r="Z138" s="5">
        <f t="shared" si="88"/>
        <v>0</v>
      </c>
      <c r="AA138" s="5">
        <f t="shared" si="89"/>
        <v>0</v>
      </c>
      <c r="AC138" s="39">
        <f t="shared" si="90"/>
        <v>0</v>
      </c>
      <c r="AD138" s="39">
        <f t="shared" si="91"/>
        <v>0</v>
      </c>
      <c r="AE138" s="39">
        <f t="shared" si="92"/>
        <v>0</v>
      </c>
      <c r="AF138" s="39">
        <f t="shared" si="93"/>
        <v>0</v>
      </c>
      <c r="AG138" s="39">
        <f t="shared" si="94"/>
        <v>0</v>
      </c>
      <c r="AH138" s="39">
        <f t="shared" si="95"/>
        <v>0</v>
      </c>
      <c r="AI138" s="39">
        <f t="shared" si="96"/>
        <v>0</v>
      </c>
      <c r="AJ138" s="39">
        <f t="shared" si="97"/>
        <v>0</v>
      </c>
      <c r="AK138" s="39">
        <f t="shared" si="98"/>
        <v>0</v>
      </c>
      <c r="AL138" s="43"/>
      <c r="AM138" s="39">
        <f t="shared" si="66"/>
        <v>0</v>
      </c>
      <c r="AN138" s="39">
        <f t="shared" si="67"/>
        <v>0</v>
      </c>
      <c r="AO138" s="39">
        <f t="shared" si="68"/>
        <v>0</v>
      </c>
      <c r="AP138" s="40">
        <f t="shared" si="99"/>
        <v>0</v>
      </c>
      <c r="AR138" s="39">
        <f t="shared" si="70"/>
        <v>0</v>
      </c>
      <c r="AS138" s="39">
        <f t="shared" si="71"/>
        <v>0</v>
      </c>
      <c r="AT138" s="39">
        <f t="shared" si="72"/>
        <v>0</v>
      </c>
      <c r="AU138" s="40">
        <f t="shared" si="100"/>
        <v>0</v>
      </c>
      <c r="AV138" s="40"/>
      <c r="AW138" s="52">
        <f t="shared" si="101"/>
        <v>0</v>
      </c>
      <c r="AY138" s="52">
        <f t="shared" si="102"/>
        <v>0</v>
      </c>
      <c r="AZ138" s="70"/>
    </row>
    <row r="139" spans="1:52">
      <c r="A139" s="44">
        <f t="shared" ref="A139:A202" si="105">EDATE(A138,1)</f>
        <v>40848</v>
      </c>
      <c r="B139" s="66">
        <f t="shared" si="79"/>
        <v>5000</v>
      </c>
      <c r="C139" s="67"/>
      <c r="D139" s="68">
        <f t="shared" si="80"/>
        <v>5000</v>
      </c>
      <c r="E139" s="35">
        <f t="shared" si="81"/>
        <v>0</v>
      </c>
      <c r="F139" s="35">
        <f t="shared" si="82"/>
        <v>0</v>
      </c>
      <c r="G139" s="55">
        <f t="shared" ref="G139:H202" si="106">VLOOKUP($A139,Table,MATCH(G$4,Curves,0))</f>
        <v>5.67</v>
      </c>
      <c r="H139" s="69">
        <f t="shared" si="106"/>
        <v>5.67</v>
      </c>
      <c r="I139" s="72">
        <v>0</v>
      </c>
      <c r="J139" s="55">
        <f t="shared" si="104"/>
        <v>-0.06</v>
      </c>
      <c r="K139" s="69">
        <f t="shared" si="104"/>
        <v>-0.06</v>
      </c>
      <c r="L139" s="72">
        <v>0</v>
      </c>
      <c r="M139" s="55">
        <f t="shared" si="103"/>
        <v>1.2500000000000001E-2</v>
      </c>
      <c r="N139" s="69">
        <f t="shared" si="103"/>
        <v>0</v>
      </c>
      <c r="O139" s="72">
        <v>0</v>
      </c>
      <c r="P139" s="7"/>
      <c r="Q139" s="72">
        <f t="shared" si="77"/>
        <v>5.6224999999999996</v>
      </c>
      <c r="R139" s="72">
        <f t="shared" si="78"/>
        <v>5.61</v>
      </c>
      <c r="S139" s="72">
        <f t="shared" si="83"/>
        <v>0</v>
      </c>
      <c r="T139" s="7"/>
      <c r="U139" s="5">
        <f t="shared" si="84"/>
        <v>30</v>
      </c>
      <c r="V139" s="45">
        <f t="shared" si="85"/>
        <v>40848</v>
      </c>
      <c r="W139" s="5">
        <f t="shared" si="86"/>
        <v>3932</v>
      </c>
      <c r="X139" s="55">
        <f t="shared" ref="X139:X202" si="107">VLOOKUP($A139,Table,MATCH(X$4,Curves,0))</f>
        <v>5.3904348595426005E-2</v>
      </c>
      <c r="Y139" s="47">
        <f t="shared" si="87"/>
        <v>0.56405115593840938</v>
      </c>
      <c r="Z139" s="5">
        <f t="shared" si="88"/>
        <v>0</v>
      </c>
      <c r="AA139" s="5">
        <f t="shared" si="89"/>
        <v>0</v>
      </c>
      <c r="AC139" s="39">
        <f t="shared" si="90"/>
        <v>0</v>
      </c>
      <c r="AD139" s="39">
        <f t="shared" si="91"/>
        <v>0</v>
      </c>
      <c r="AE139" s="39">
        <f t="shared" si="92"/>
        <v>0</v>
      </c>
      <c r="AF139" s="39">
        <f t="shared" si="93"/>
        <v>0</v>
      </c>
      <c r="AG139" s="39">
        <f t="shared" si="94"/>
        <v>0</v>
      </c>
      <c r="AH139" s="39">
        <f t="shared" si="95"/>
        <v>0</v>
      </c>
      <c r="AI139" s="39">
        <f t="shared" si="96"/>
        <v>0</v>
      </c>
      <c r="AJ139" s="39">
        <f t="shared" si="97"/>
        <v>0</v>
      </c>
      <c r="AK139" s="39">
        <f t="shared" si="98"/>
        <v>0</v>
      </c>
      <c r="AL139" s="43"/>
      <c r="AM139" s="39">
        <f t="shared" ref="AM139:AM202" si="108">CHOOSE($G$3,AD139-AE139,AE139-AD139)</f>
        <v>0</v>
      </c>
      <c r="AN139" s="39">
        <f t="shared" ref="AN139:AN202" si="109">CHOOSE($G$3,AG139-AH139,AH139-AG139)</f>
        <v>0</v>
      </c>
      <c r="AO139" s="39">
        <f t="shared" ref="AO139:AO202" si="110">CHOOSE($G$3,AJ139-AK139,AK139-AJ139)</f>
        <v>0</v>
      </c>
      <c r="AP139" s="40">
        <f t="shared" si="99"/>
        <v>0</v>
      </c>
      <c r="AR139" s="39">
        <f t="shared" ref="AR139:AR202" si="111">CHOOSE($G$3,AC139-AD139,AD139-AC139)</f>
        <v>0</v>
      </c>
      <c r="AS139" s="39">
        <f t="shared" ref="AS139:AS202" si="112">CHOOSE($G$3,AF139-AG139,AG139-AF139)</f>
        <v>0</v>
      </c>
      <c r="AT139" s="39">
        <f t="shared" ref="AT139:AT202" si="113">CHOOSE($G$3,AI139-AJ139,AJ139-AI139)</f>
        <v>0</v>
      </c>
      <c r="AU139" s="40">
        <f t="shared" si="100"/>
        <v>0</v>
      </c>
      <c r="AV139" s="40"/>
      <c r="AW139" s="52">
        <f t="shared" si="101"/>
        <v>0</v>
      </c>
      <c r="AY139" s="52">
        <f t="shared" si="102"/>
        <v>0</v>
      </c>
      <c r="AZ139" s="70"/>
    </row>
    <row r="140" spans="1:52">
      <c r="A140" s="44">
        <f t="shared" si="105"/>
        <v>40878</v>
      </c>
      <c r="B140" s="66">
        <f t="shared" si="79"/>
        <v>5000</v>
      </c>
      <c r="C140" s="67"/>
      <c r="D140" s="68">
        <f t="shared" si="80"/>
        <v>5000</v>
      </c>
      <c r="E140" s="35">
        <f t="shared" si="81"/>
        <v>0</v>
      </c>
      <c r="F140" s="35">
        <f t="shared" si="82"/>
        <v>0</v>
      </c>
      <c r="G140" s="55">
        <f t="shared" si="106"/>
        <v>5.67</v>
      </c>
      <c r="H140" s="69">
        <f t="shared" si="106"/>
        <v>5.67</v>
      </c>
      <c r="I140" s="72">
        <v>0</v>
      </c>
      <c r="J140" s="55">
        <f t="shared" si="104"/>
        <v>-0.06</v>
      </c>
      <c r="K140" s="69">
        <f t="shared" si="104"/>
        <v>-0.06</v>
      </c>
      <c r="L140" s="72">
        <v>0</v>
      </c>
      <c r="M140" s="55">
        <f t="shared" si="103"/>
        <v>1.2500000000000001E-2</v>
      </c>
      <c r="N140" s="69">
        <f t="shared" si="103"/>
        <v>0</v>
      </c>
      <c r="O140" s="72">
        <v>0</v>
      </c>
      <c r="P140" s="7"/>
      <c r="Q140" s="72">
        <f t="shared" si="77"/>
        <v>5.6224999999999996</v>
      </c>
      <c r="R140" s="72">
        <f t="shared" si="78"/>
        <v>5.61</v>
      </c>
      <c r="S140" s="72">
        <f t="shared" si="83"/>
        <v>0</v>
      </c>
      <c r="T140" s="7"/>
      <c r="U140" s="5">
        <f t="shared" si="84"/>
        <v>31</v>
      </c>
      <c r="V140" s="45">
        <f t="shared" si="85"/>
        <v>40878</v>
      </c>
      <c r="W140" s="5">
        <f t="shared" si="86"/>
        <v>3962</v>
      </c>
      <c r="X140" s="55">
        <f t="shared" si="107"/>
        <v>5.3904348595426005E-2</v>
      </c>
      <c r="Y140" s="47">
        <f t="shared" si="87"/>
        <v>0.56159227738245354</v>
      </c>
      <c r="Z140" s="5">
        <f t="shared" si="88"/>
        <v>0</v>
      </c>
      <c r="AA140" s="5">
        <f t="shared" si="89"/>
        <v>0</v>
      </c>
      <c r="AC140" s="39">
        <f t="shared" si="90"/>
        <v>0</v>
      </c>
      <c r="AD140" s="39">
        <f t="shared" si="91"/>
        <v>0</v>
      </c>
      <c r="AE140" s="39">
        <f t="shared" si="92"/>
        <v>0</v>
      </c>
      <c r="AF140" s="39">
        <f t="shared" si="93"/>
        <v>0</v>
      </c>
      <c r="AG140" s="39">
        <f t="shared" si="94"/>
        <v>0</v>
      </c>
      <c r="AH140" s="39">
        <f t="shared" si="95"/>
        <v>0</v>
      </c>
      <c r="AI140" s="39">
        <f t="shared" si="96"/>
        <v>0</v>
      </c>
      <c r="AJ140" s="39">
        <f t="shared" si="97"/>
        <v>0</v>
      </c>
      <c r="AK140" s="39">
        <f t="shared" si="98"/>
        <v>0</v>
      </c>
      <c r="AL140" s="43"/>
      <c r="AM140" s="39">
        <f t="shared" si="108"/>
        <v>0</v>
      </c>
      <c r="AN140" s="39">
        <f t="shared" si="109"/>
        <v>0</v>
      </c>
      <c r="AO140" s="39">
        <f t="shared" si="110"/>
        <v>0</v>
      </c>
      <c r="AP140" s="40">
        <f t="shared" si="99"/>
        <v>0</v>
      </c>
      <c r="AR140" s="39">
        <f t="shared" si="111"/>
        <v>0</v>
      </c>
      <c r="AS140" s="39">
        <f t="shared" si="112"/>
        <v>0</v>
      </c>
      <c r="AT140" s="39">
        <f t="shared" si="113"/>
        <v>0</v>
      </c>
      <c r="AU140" s="40">
        <f t="shared" si="100"/>
        <v>0</v>
      </c>
      <c r="AV140" s="40"/>
      <c r="AW140" s="52">
        <f t="shared" si="101"/>
        <v>0</v>
      </c>
      <c r="AY140" s="52">
        <f t="shared" si="102"/>
        <v>0</v>
      </c>
      <c r="AZ140" s="70"/>
    </row>
    <row r="141" spans="1:52">
      <c r="A141" s="44">
        <f t="shared" si="105"/>
        <v>40909</v>
      </c>
      <c r="B141" s="66">
        <f t="shared" si="79"/>
        <v>5000</v>
      </c>
      <c r="C141" s="67"/>
      <c r="D141" s="68">
        <f t="shared" si="80"/>
        <v>5000</v>
      </c>
      <c r="E141" s="35">
        <f t="shared" si="81"/>
        <v>0</v>
      </c>
      <c r="F141" s="35">
        <f t="shared" si="82"/>
        <v>0</v>
      </c>
      <c r="G141" s="55">
        <f t="shared" si="106"/>
        <v>5.67</v>
      </c>
      <c r="H141" s="69">
        <f t="shared" si="106"/>
        <v>5.67</v>
      </c>
      <c r="I141" s="72">
        <v>0</v>
      </c>
      <c r="J141" s="55">
        <f t="shared" si="104"/>
        <v>-0.06</v>
      </c>
      <c r="K141" s="69">
        <f t="shared" si="104"/>
        <v>-0.06</v>
      </c>
      <c r="L141" s="72">
        <v>0</v>
      </c>
      <c r="M141" s="55">
        <f t="shared" si="103"/>
        <v>1.2500000000000001E-2</v>
      </c>
      <c r="N141" s="69">
        <f t="shared" si="103"/>
        <v>0</v>
      </c>
      <c r="O141" s="72">
        <v>0</v>
      </c>
      <c r="P141" s="7"/>
      <c r="Q141" s="72">
        <f t="shared" si="77"/>
        <v>5.6224999999999996</v>
      </c>
      <c r="R141" s="72">
        <f t="shared" si="78"/>
        <v>5.61</v>
      </c>
      <c r="S141" s="72">
        <f t="shared" si="83"/>
        <v>0</v>
      </c>
      <c r="T141" s="7"/>
      <c r="U141" s="5">
        <f t="shared" si="84"/>
        <v>31</v>
      </c>
      <c r="V141" s="45">
        <f t="shared" si="85"/>
        <v>40909</v>
      </c>
      <c r="W141" s="5">
        <f t="shared" si="86"/>
        <v>3993</v>
      </c>
      <c r="X141" s="55">
        <f t="shared" si="107"/>
        <v>5.3904348595426005E-2</v>
      </c>
      <c r="Y141" s="47">
        <f t="shared" si="87"/>
        <v>0.55906269660310171</v>
      </c>
      <c r="Z141" s="5">
        <f t="shared" si="88"/>
        <v>0</v>
      </c>
      <c r="AA141" s="5">
        <f t="shared" si="89"/>
        <v>0</v>
      </c>
      <c r="AC141" s="39">
        <f t="shared" si="90"/>
        <v>0</v>
      </c>
      <c r="AD141" s="39">
        <f t="shared" si="91"/>
        <v>0</v>
      </c>
      <c r="AE141" s="39">
        <f t="shared" si="92"/>
        <v>0</v>
      </c>
      <c r="AF141" s="39">
        <f t="shared" si="93"/>
        <v>0</v>
      </c>
      <c r="AG141" s="39">
        <f t="shared" si="94"/>
        <v>0</v>
      </c>
      <c r="AH141" s="39">
        <f t="shared" si="95"/>
        <v>0</v>
      </c>
      <c r="AI141" s="39">
        <f t="shared" si="96"/>
        <v>0</v>
      </c>
      <c r="AJ141" s="39">
        <f t="shared" si="97"/>
        <v>0</v>
      </c>
      <c r="AK141" s="39">
        <f t="shared" si="98"/>
        <v>0</v>
      </c>
      <c r="AL141" s="43"/>
      <c r="AM141" s="39">
        <f t="shared" si="108"/>
        <v>0</v>
      </c>
      <c r="AN141" s="39">
        <f t="shared" si="109"/>
        <v>0</v>
      </c>
      <c r="AO141" s="39">
        <f t="shared" si="110"/>
        <v>0</v>
      </c>
      <c r="AP141" s="40">
        <f t="shared" si="99"/>
        <v>0</v>
      </c>
      <c r="AR141" s="39">
        <f t="shared" si="111"/>
        <v>0</v>
      </c>
      <c r="AS141" s="39">
        <f t="shared" si="112"/>
        <v>0</v>
      </c>
      <c r="AT141" s="39">
        <f t="shared" si="113"/>
        <v>0</v>
      </c>
      <c r="AU141" s="40">
        <f t="shared" si="100"/>
        <v>0</v>
      </c>
      <c r="AV141" s="40"/>
      <c r="AW141" s="52">
        <f t="shared" si="101"/>
        <v>0</v>
      </c>
      <c r="AY141" s="52">
        <f t="shared" si="102"/>
        <v>0</v>
      </c>
      <c r="AZ141" s="70"/>
    </row>
    <row r="142" spans="1:52">
      <c r="A142" s="44">
        <f t="shared" si="105"/>
        <v>40940</v>
      </c>
      <c r="B142" s="66">
        <f t="shared" si="79"/>
        <v>5000</v>
      </c>
      <c r="C142" s="67"/>
      <c r="D142" s="68">
        <f t="shared" si="80"/>
        <v>5000</v>
      </c>
      <c r="E142" s="35">
        <f t="shared" si="81"/>
        <v>0</v>
      </c>
      <c r="F142" s="35">
        <f t="shared" si="82"/>
        <v>0</v>
      </c>
      <c r="G142" s="55">
        <f t="shared" si="106"/>
        <v>5.67</v>
      </c>
      <c r="H142" s="69">
        <f t="shared" si="106"/>
        <v>5.67</v>
      </c>
      <c r="I142" s="72">
        <v>0</v>
      </c>
      <c r="J142" s="55">
        <f t="shared" si="104"/>
        <v>-0.06</v>
      </c>
      <c r="K142" s="69">
        <f t="shared" si="104"/>
        <v>-0.06</v>
      </c>
      <c r="L142" s="72">
        <v>0</v>
      </c>
      <c r="M142" s="55">
        <f t="shared" si="103"/>
        <v>1.2500000000000001E-2</v>
      </c>
      <c r="N142" s="69">
        <f t="shared" si="103"/>
        <v>0</v>
      </c>
      <c r="O142" s="72">
        <v>0</v>
      </c>
      <c r="P142" s="7"/>
      <c r="Q142" s="72">
        <f t="shared" si="77"/>
        <v>5.6224999999999996</v>
      </c>
      <c r="R142" s="72">
        <f t="shared" si="78"/>
        <v>5.61</v>
      </c>
      <c r="S142" s="72">
        <f t="shared" si="83"/>
        <v>0</v>
      </c>
      <c r="T142" s="7"/>
      <c r="U142" s="5">
        <f t="shared" si="84"/>
        <v>29</v>
      </c>
      <c r="V142" s="45">
        <f t="shared" si="85"/>
        <v>40940</v>
      </c>
      <c r="W142" s="5">
        <f t="shared" si="86"/>
        <v>4024</v>
      </c>
      <c r="X142" s="55">
        <f t="shared" si="107"/>
        <v>5.3904348595426005E-2</v>
      </c>
      <c r="Y142" s="47">
        <f t="shared" si="87"/>
        <v>0.55654450981753667</v>
      </c>
      <c r="Z142" s="5">
        <f t="shared" si="88"/>
        <v>0</v>
      </c>
      <c r="AA142" s="5">
        <f t="shared" si="89"/>
        <v>0</v>
      </c>
      <c r="AC142" s="39">
        <f t="shared" si="90"/>
        <v>0</v>
      </c>
      <c r="AD142" s="39">
        <f t="shared" si="91"/>
        <v>0</v>
      </c>
      <c r="AE142" s="39">
        <f t="shared" si="92"/>
        <v>0</v>
      </c>
      <c r="AF142" s="39">
        <f t="shared" si="93"/>
        <v>0</v>
      </c>
      <c r="AG142" s="39">
        <f t="shared" si="94"/>
        <v>0</v>
      </c>
      <c r="AH142" s="39">
        <f t="shared" si="95"/>
        <v>0</v>
      </c>
      <c r="AI142" s="39">
        <f t="shared" si="96"/>
        <v>0</v>
      </c>
      <c r="AJ142" s="39">
        <f t="shared" si="97"/>
        <v>0</v>
      </c>
      <c r="AK142" s="39">
        <f t="shared" si="98"/>
        <v>0</v>
      </c>
      <c r="AL142" s="43"/>
      <c r="AM142" s="39">
        <f t="shared" si="108"/>
        <v>0</v>
      </c>
      <c r="AN142" s="39">
        <f t="shared" si="109"/>
        <v>0</v>
      </c>
      <c r="AO142" s="39">
        <f t="shared" si="110"/>
        <v>0</v>
      </c>
      <c r="AP142" s="40">
        <f t="shared" si="99"/>
        <v>0</v>
      </c>
      <c r="AR142" s="39">
        <f t="shared" si="111"/>
        <v>0</v>
      </c>
      <c r="AS142" s="39">
        <f t="shared" si="112"/>
        <v>0</v>
      </c>
      <c r="AT142" s="39">
        <f t="shared" si="113"/>
        <v>0</v>
      </c>
      <c r="AU142" s="40">
        <f t="shared" si="100"/>
        <v>0</v>
      </c>
      <c r="AV142" s="40"/>
      <c r="AW142" s="52">
        <f t="shared" si="101"/>
        <v>0</v>
      </c>
      <c r="AY142" s="52">
        <f t="shared" si="102"/>
        <v>0</v>
      </c>
      <c r="AZ142" s="70"/>
    </row>
    <row r="143" spans="1:52">
      <c r="A143" s="44">
        <f t="shared" si="105"/>
        <v>40969</v>
      </c>
      <c r="B143" s="66">
        <f t="shared" si="79"/>
        <v>5000</v>
      </c>
      <c r="C143" s="67"/>
      <c r="D143" s="68">
        <f t="shared" si="80"/>
        <v>5000</v>
      </c>
      <c r="E143" s="35">
        <f t="shared" si="81"/>
        <v>0</v>
      </c>
      <c r="F143" s="35">
        <f t="shared" si="82"/>
        <v>0</v>
      </c>
      <c r="G143" s="55">
        <f t="shared" si="106"/>
        <v>5.67</v>
      </c>
      <c r="H143" s="69">
        <f t="shared" si="106"/>
        <v>5.67</v>
      </c>
      <c r="I143" s="72">
        <v>0</v>
      </c>
      <c r="J143" s="55">
        <f t="shared" si="104"/>
        <v>-0.06</v>
      </c>
      <c r="K143" s="69">
        <f t="shared" si="104"/>
        <v>-0.06</v>
      </c>
      <c r="L143" s="72">
        <v>0</v>
      </c>
      <c r="M143" s="55">
        <f t="shared" si="103"/>
        <v>1.2500000000000001E-2</v>
      </c>
      <c r="N143" s="69">
        <f t="shared" si="103"/>
        <v>0</v>
      </c>
      <c r="O143" s="72">
        <v>0</v>
      </c>
      <c r="P143" s="7"/>
      <c r="Q143" s="72">
        <f t="shared" si="77"/>
        <v>5.6224999999999996</v>
      </c>
      <c r="R143" s="72">
        <f t="shared" si="78"/>
        <v>5.61</v>
      </c>
      <c r="S143" s="72">
        <f t="shared" si="83"/>
        <v>0</v>
      </c>
      <c r="T143" s="7"/>
      <c r="U143" s="5">
        <f t="shared" si="84"/>
        <v>31</v>
      </c>
      <c r="V143" s="45">
        <f t="shared" si="85"/>
        <v>40969</v>
      </c>
      <c r="W143" s="5">
        <f t="shared" si="86"/>
        <v>4053</v>
      </c>
      <c r="X143" s="55">
        <f t="shared" si="107"/>
        <v>5.3904348595426005E-2</v>
      </c>
      <c r="Y143" s="47">
        <f t="shared" si="87"/>
        <v>0.55419905629130306</v>
      </c>
      <c r="Z143" s="5">
        <f t="shared" si="88"/>
        <v>0</v>
      </c>
      <c r="AA143" s="5">
        <f t="shared" si="89"/>
        <v>0</v>
      </c>
      <c r="AC143" s="39">
        <f t="shared" si="90"/>
        <v>0</v>
      </c>
      <c r="AD143" s="39">
        <f t="shared" si="91"/>
        <v>0</v>
      </c>
      <c r="AE143" s="39">
        <f t="shared" si="92"/>
        <v>0</v>
      </c>
      <c r="AF143" s="39">
        <f t="shared" si="93"/>
        <v>0</v>
      </c>
      <c r="AG143" s="39">
        <f t="shared" si="94"/>
        <v>0</v>
      </c>
      <c r="AH143" s="39">
        <f t="shared" si="95"/>
        <v>0</v>
      </c>
      <c r="AI143" s="39">
        <f t="shared" si="96"/>
        <v>0</v>
      </c>
      <c r="AJ143" s="39">
        <f t="shared" si="97"/>
        <v>0</v>
      </c>
      <c r="AK143" s="39">
        <f t="shared" si="98"/>
        <v>0</v>
      </c>
      <c r="AL143" s="43"/>
      <c r="AM143" s="39">
        <f t="shared" si="108"/>
        <v>0</v>
      </c>
      <c r="AN143" s="39">
        <f t="shared" si="109"/>
        <v>0</v>
      </c>
      <c r="AO143" s="39">
        <f t="shared" si="110"/>
        <v>0</v>
      </c>
      <c r="AP143" s="40">
        <f t="shared" si="99"/>
        <v>0</v>
      </c>
      <c r="AR143" s="39">
        <f t="shared" si="111"/>
        <v>0</v>
      </c>
      <c r="AS143" s="39">
        <f t="shared" si="112"/>
        <v>0</v>
      </c>
      <c r="AT143" s="39">
        <f t="shared" si="113"/>
        <v>0</v>
      </c>
      <c r="AU143" s="40">
        <f t="shared" si="100"/>
        <v>0</v>
      </c>
      <c r="AV143" s="40"/>
      <c r="AW143" s="52">
        <f t="shared" si="101"/>
        <v>0</v>
      </c>
      <c r="AY143" s="52">
        <f t="shared" si="102"/>
        <v>0</v>
      </c>
      <c r="AZ143" s="70"/>
    </row>
    <row r="144" spans="1:52">
      <c r="A144" s="44">
        <f t="shared" si="105"/>
        <v>41000</v>
      </c>
      <c r="B144" s="66">
        <f t="shared" si="79"/>
        <v>5000</v>
      </c>
      <c r="C144" s="67"/>
      <c r="D144" s="68">
        <f t="shared" si="80"/>
        <v>5000</v>
      </c>
      <c r="E144" s="35">
        <f t="shared" si="81"/>
        <v>0</v>
      </c>
      <c r="F144" s="35">
        <f t="shared" si="82"/>
        <v>0</v>
      </c>
      <c r="G144" s="55">
        <f t="shared" si="106"/>
        <v>5.67</v>
      </c>
      <c r="H144" s="69">
        <f t="shared" si="106"/>
        <v>5.67</v>
      </c>
      <c r="I144" s="72">
        <v>0</v>
      </c>
      <c r="J144" s="55">
        <f t="shared" si="104"/>
        <v>-0.06</v>
      </c>
      <c r="K144" s="69">
        <f t="shared" si="104"/>
        <v>-0.06</v>
      </c>
      <c r="L144" s="72">
        <v>0</v>
      </c>
      <c r="M144" s="55">
        <f t="shared" si="103"/>
        <v>1.2500000000000001E-2</v>
      </c>
      <c r="N144" s="69">
        <f t="shared" si="103"/>
        <v>0</v>
      </c>
      <c r="O144" s="72">
        <v>0</v>
      </c>
      <c r="P144" s="7"/>
      <c r="Q144" s="72">
        <f t="shared" si="77"/>
        <v>5.6224999999999996</v>
      </c>
      <c r="R144" s="72">
        <f t="shared" si="78"/>
        <v>5.61</v>
      </c>
      <c r="S144" s="72">
        <f t="shared" si="83"/>
        <v>0</v>
      </c>
      <c r="T144" s="7"/>
      <c r="U144" s="5">
        <f t="shared" si="84"/>
        <v>30</v>
      </c>
      <c r="V144" s="45">
        <f t="shared" si="85"/>
        <v>41000</v>
      </c>
      <c r="W144" s="5">
        <f t="shared" si="86"/>
        <v>4084</v>
      </c>
      <c r="X144" s="55">
        <f t="shared" si="107"/>
        <v>5.3904348595426005E-2</v>
      </c>
      <c r="Y144" s="47">
        <f t="shared" si="87"/>
        <v>0.55170277680672108</v>
      </c>
      <c r="Z144" s="5">
        <f t="shared" si="88"/>
        <v>0</v>
      </c>
      <c r="AA144" s="5">
        <f t="shared" si="89"/>
        <v>0</v>
      </c>
      <c r="AC144" s="39">
        <f t="shared" si="90"/>
        <v>0</v>
      </c>
      <c r="AD144" s="39">
        <f t="shared" si="91"/>
        <v>0</v>
      </c>
      <c r="AE144" s="39">
        <f t="shared" si="92"/>
        <v>0</v>
      </c>
      <c r="AF144" s="39">
        <f t="shared" si="93"/>
        <v>0</v>
      </c>
      <c r="AG144" s="39">
        <f t="shared" si="94"/>
        <v>0</v>
      </c>
      <c r="AH144" s="39">
        <f t="shared" si="95"/>
        <v>0</v>
      </c>
      <c r="AI144" s="39">
        <f t="shared" si="96"/>
        <v>0</v>
      </c>
      <c r="AJ144" s="39">
        <f t="shared" si="97"/>
        <v>0</v>
      </c>
      <c r="AK144" s="39">
        <f t="shared" si="98"/>
        <v>0</v>
      </c>
      <c r="AL144" s="43"/>
      <c r="AM144" s="39">
        <f t="shared" si="108"/>
        <v>0</v>
      </c>
      <c r="AN144" s="39">
        <f t="shared" si="109"/>
        <v>0</v>
      </c>
      <c r="AO144" s="39">
        <f t="shared" si="110"/>
        <v>0</v>
      </c>
      <c r="AP144" s="40">
        <f t="shared" si="99"/>
        <v>0</v>
      </c>
      <c r="AR144" s="39">
        <f t="shared" si="111"/>
        <v>0</v>
      </c>
      <c r="AS144" s="39">
        <f t="shared" si="112"/>
        <v>0</v>
      </c>
      <c r="AT144" s="39">
        <f t="shared" si="113"/>
        <v>0</v>
      </c>
      <c r="AU144" s="40">
        <f t="shared" si="100"/>
        <v>0</v>
      </c>
      <c r="AV144" s="40"/>
      <c r="AW144" s="52">
        <f t="shared" si="101"/>
        <v>0</v>
      </c>
      <c r="AY144" s="52">
        <f t="shared" si="102"/>
        <v>0</v>
      </c>
      <c r="AZ144" s="70"/>
    </row>
    <row r="145" spans="1:52">
      <c r="A145" s="44">
        <f t="shared" si="105"/>
        <v>41030</v>
      </c>
      <c r="B145" s="66">
        <f t="shared" si="79"/>
        <v>5000</v>
      </c>
      <c r="C145" s="67"/>
      <c r="D145" s="68">
        <f t="shared" si="80"/>
        <v>5000</v>
      </c>
      <c r="E145" s="35">
        <f t="shared" si="81"/>
        <v>0</v>
      </c>
      <c r="F145" s="35">
        <f t="shared" si="82"/>
        <v>0</v>
      </c>
      <c r="G145" s="55">
        <f t="shared" si="106"/>
        <v>5.67</v>
      </c>
      <c r="H145" s="69">
        <f t="shared" si="106"/>
        <v>5.67</v>
      </c>
      <c r="I145" s="72">
        <v>0</v>
      </c>
      <c r="J145" s="55">
        <f t="shared" si="104"/>
        <v>-0.06</v>
      </c>
      <c r="K145" s="69">
        <f t="shared" si="104"/>
        <v>-0.06</v>
      </c>
      <c r="L145" s="72">
        <v>0</v>
      </c>
      <c r="M145" s="55">
        <f t="shared" si="103"/>
        <v>1.2500000000000001E-2</v>
      </c>
      <c r="N145" s="69">
        <f t="shared" si="103"/>
        <v>0</v>
      </c>
      <c r="O145" s="72">
        <v>0</v>
      </c>
      <c r="P145" s="7"/>
      <c r="Q145" s="72">
        <f t="shared" si="77"/>
        <v>5.6224999999999996</v>
      </c>
      <c r="R145" s="72">
        <f t="shared" si="78"/>
        <v>5.61</v>
      </c>
      <c r="S145" s="72">
        <f t="shared" si="83"/>
        <v>0</v>
      </c>
      <c r="T145" s="7"/>
      <c r="U145" s="5">
        <f t="shared" si="84"/>
        <v>31</v>
      </c>
      <c r="V145" s="45">
        <f t="shared" si="85"/>
        <v>41030</v>
      </c>
      <c r="W145" s="5">
        <f t="shared" si="86"/>
        <v>4114</v>
      </c>
      <c r="X145" s="55">
        <f t="shared" si="107"/>
        <v>5.3904348595426005E-2</v>
      </c>
      <c r="Y145" s="47">
        <f t="shared" si="87"/>
        <v>0.54929772876654048</v>
      </c>
      <c r="Z145" s="5">
        <f t="shared" si="88"/>
        <v>0</v>
      </c>
      <c r="AA145" s="5">
        <f t="shared" si="89"/>
        <v>0</v>
      </c>
      <c r="AC145" s="39">
        <f t="shared" si="90"/>
        <v>0</v>
      </c>
      <c r="AD145" s="39">
        <f t="shared" si="91"/>
        <v>0</v>
      </c>
      <c r="AE145" s="39">
        <f t="shared" si="92"/>
        <v>0</v>
      </c>
      <c r="AF145" s="39">
        <f t="shared" si="93"/>
        <v>0</v>
      </c>
      <c r="AG145" s="39">
        <f t="shared" si="94"/>
        <v>0</v>
      </c>
      <c r="AH145" s="39">
        <f t="shared" si="95"/>
        <v>0</v>
      </c>
      <c r="AI145" s="39">
        <f t="shared" si="96"/>
        <v>0</v>
      </c>
      <c r="AJ145" s="39">
        <f t="shared" si="97"/>
        <v>0</v>
      </c>
      <c r="AK145" s="39">
        <f t="shared" si="98"/>
        <v>0</v>
      </c>
      <c r="AL145" s="43"/>
      <c r="AM145" s="39">
        <f t="shared" si="108"/>
        <v>0</v>
      </c>
      <c r="AN145" s="39">
        <f t="shared" si="109"/>
        <v>0</v>
      </c>
      <c r="AO145" s="39">
        <f t="shared" si="110"/>
        <v>0</v>
      </c>
      <c r="AP145" s="40">
        <f t="shared" si="99"/>
        <v>0</v>
      </c>
      <c r="AR145" s="39">
        <f t="shared" si="111"/>
        <v>0</v>
      </c>
      <c r="AS145" s="39">
        <f t="shared" si="112"/>
        <v>0</v>
      </c>
      <c r="AT145" s="39">
        <f t="shared" si="113"/>
        <v>0</v>
      </c>
      <c r="AU145" s="40">
        <f t="shared" si="100"/>
        <v>0</v>
      </c>
      <c r="AV145" s="40"/>
      <c r="AW145" s="52">
        <f t="shared" si="101"/>
        <v>0</v>
      </c>
      <c r="AY145" s="52">
        <f t="shared" si="102"/>
        <v>0</v>
      </c>
      <c r="AZ145" s="70"/>
    </row>
    <row r="146" spans="1:52">
      <c r="A146" s="44">
        <f t="shared" si="105"/>
        <v>41061</v>
      </c>
      <c r="B146" s="66">
        <f t="shared" si="79"/>
        <v>5000</v>
      </c>
      <c r="C146" s="67"/>
      <c r="D146" s="68">
        <f t="shared" si="80"/>
        <v>5000</v>
      </c>
      <c r="E146" s="35">
        <f t="shared" si="81"/>
        <v>0</v>
      </c>
      <c r="F146" s="35">
        <f t="shared" si="82"/>
        <v>0</v>
      </c>
      <c r="G146" s="55">
        <f t="shared" si="106"/>
        <v>5.67</v>
      </c>
      <c r="H146" s="69">
        <f t="shared" si="106"/>
        <v>5.67</v>
      </c>
      <c r="I146" s="72">
        <v>0</v>
      </c>
      <c r="J146" s="55">
        <f t="shared" si="104"/>
        <v>-0.06</v>
      </c>
      <c r="K146" s="69">
        <f t="shared" si="104"/>
        <v>-0.06</v>
      </c>
      <c r="L146" s="72">
        <v>0</v>
      </c>
      <c r="M146" s="55">
        <f t="shared" si="103"/>
        <v>1.2500000000000001E-2</v>
      </c>
      <c r="N146" s="69">
        <f t="shared" si="103"/>
        <v>0</v>
      </c>
      <c r="O146" s="72">
        <v>0</v>
      </c>
      <c r="P146" s="7"/>
      <c r="Q146" s="72">
        <f t="shared" si="77"/>
        <v>5.6224999999999996</v>
      </c>
      <c r="R146" s="72">
        <f t="shared" si="78"/>
        <v>5.61</v>
      </c>
      <c r="S146" s="72">
        <f t="shared" si="83"/>
        <v>0</v>
      </c>
      <c r="T146" s="7"/>
      <c r="U146" s="5">
        <f t="shared" si="84"/>
        <v>30</v>
      </c>
      <c r="V146" s="45">
        <f t="shared" si="85"/>
        <v>41061</v>
      </c>
      <c r="W146" s="5">
        <f t="shared" si="86"/>
        <v>4145</v>
      </c>
      <c r="X146" s="55">
        <f t="shared" si="107"/>
        <v>5.3904348595426005E-2</v>
      </c>
      <c r="Y146" s="47">
        <f t="shared" si="87"/>
        <v>0.54682352633750086</v>
      </c>
      <c r="Z146" s="5">
        <f t="shared" si="88"/>
        <v>0</v>
      </c>
      <c r="AA146" s="5">
        <f t="shared" si="89"/>
        <v>0</v>
      </c>
      <c r="AC146" s="39">
        <f t="shared" si="90"/>
        <v>0</v>
      </c>
      <c r="AD146" s="39">
        <f t="shared" si="91"/>
        <v>0</v>
      </c>
      <c r="AE146" s="39">
        <f t="shared" si="92"/>
        <v>0</v>
      </c>
      <c r="AF146" s="39">
        <f t="shared" si="93"/>
        <v>0</v>
      </c>
      <c r="AG146" s="39">
        <f t="shared" si="94"/>
        <v>0</v>
      </c>
      <c r="AH146" s="39">
        <f t="shared" si="95"/>
        <v>0</v>
      </c>
      <c r="AI146" s="39">
        <f t="shared" si="96"/>
        <v>0</v>
      </c>
      <c r="AJ146" s="39">
        <f t="shared" si="97"/>
        <v>0</v>
      </c>
      <c r="AK146" s="39">
        <f t="shared" si="98"/>
        <v>0</v>
      </c>
      <c r="AL146" s="43"/>
      <c r="AM146" s="39">
        <f t="shared" si="108"/>
        <v>0</v>
      </c>
      <c r="AN146" s="39">
        <f t="shared" si="109"/>
        <v>0</v>
      </c>
      <c r="AO146" s="39">
        <f t="shared" si="110"/>
        <v>0</v>
      </c>
      <c r="AP146" s="40">
        <f t="shared" si="99"/>
        <v>0</v>
      </c>
      <c r="AR146" s="39">
        <f t="shared" si="111"/>
        <v>0</v>
      </c>
      <c r="AS146" s="39">
        <f t="shared" si="112"/>
        <v>0</v>
      </c>
      <c r="AT146" s="39">
        <f t="shared" si="113"/>
        <v>0</v>
      </c>
      <c r="AU146" s="40">
        <f t="shared" si="100"/>
        <v>0</v>
      </c>
      <c r="AV146" s="40"/>
      <c r="AW146" s="52">
        <f t="shared" si="101"/>
        <v>0</v>
      </c>
      <c r="AY146" s="52">
        <f t="shared" si="102"/>
        <v>0</v>
      </c>
      <c r="AZ146" s="70"/>
    </row>
    <row r="147" spans="1:52">
      <c r="A147" s="44">
        <f t="shared" si="105"/>
        <v>41091</v>
      </c>
      <c r="B147" s="66">
        <f t="shared" si="79"/>
        <v>5000</v>
      </c>
      <c r="C147" s="67"/>
      <c r="D147" s="68">
        <f t="shared" si="80"/>
        <v>5000</v>
      </c>
      <c r="E147" s="35">
        <f t="shared" si="81"/>
        <v>0</v>
      </c>
      <c r="F147" s="35">
        <f t="shared" si="82"/>
        <v>0</v>
      </c>
      <c r="G147" s="55">
        <f t="shared" si="106"/>
        <v>5.67</v>
      </c>
      <c r="H147" s="69">
        <f t="shared" si="106"/>
        <v>5.67</v>
      </c>
      <c r="I147" s="72">
        <v>0</v>
      </c>
      <c r="J147" s="55">
        <f t="shared" si="104"/>
        <v>-0.06</v>
      </c>
      <c r="K147" s="69">
        <f t="shared" si="104"/>
        <v>-0.06</v>
      </c>
      <c r="L147" s="72">
        <v>0</v>
      </c>
      <c r="M147" s="55">
        <f t="shared" si="103"/>
        <v>1.2500000000000001E-2</v>
      </c>
      <c r="N147" s="69">
        <f t="shared" si="103"/>
        <v>0</v>
      </c>
      <c r="O147" s="72">
        <v>0</v>
      </c>
      <c r="P147" s="7"/>
      <c r="Q147" s="72">
        <f t="shared" si="77"/>
        <v>5.6224999999999996</v>
      </c>
      <c r="R147" s="72">
        <f t="shared" si="78"/>
        <v>5.61</v>
      </c>
      <c r="S147" s="72">
        <f t="shared" si="83"/>
        <v>0</v>
      </c>
      <c r="T147" s="7"/>
      <c r="U147" s="5">
        <f t="shared" si="84"/>
        <v>31</v>
      </c>
      <c r="V147" s="45">
        <f t="shared" si="85"/>
        <v>41091</v>
      </c>
      <c r="W147" s="5">
        <f t="shared" si="86"/>
        <v>4175</v>
      </c>
      <c r="X147" s="55">
        <f t="shared" si="107"/>
        <v>5.3904348595426005E-2</v>
      </c>
      <c r="Y147" s="47">
        <f t="shared" si="87"/>
        <v>0.54443974850343835</v>
      </c>
      <c r="Z147" s="5">
        <f t="shared" si="88"/>
        <v>0</v>
      </c>
      <c r="AA147" s="5">
        <f t="shared" si="89"/>
        <v>0</v>
      </c>
      <c r="AC147" s="39">
        <f t="shared" si="90"/>
        <v>0</v>
      </c>
      <c r="AD147" s="39">
        <f t="shared" si="91"/>
        <v>0</v>
      </c>
      <c r="AE147" s="39">
        <f t="shared" si="92"/>
        <v>0</v>
      </c>
      <c r="AF147" s="39">
        <f t="shared" si="93"/>
        <v>0</v>
      </c>
      <c r="AG147" s="39">
        <f t="shared" si="94"/>
        <v>0</v>
      </c>
      <c r="AH147" s="39">
        <f t="shared" si="95"/>
        <v>0</v>
      </c>
      <c r="AI147" s="39">
        <f t="shared" si="96"/>
        <v>0</v>
      </c>
      <c r="AJ147" s="39">
        <f t="shared" si="97"/>
        <v>0</v>
      </c>
      <c r="AK147" s="39">
        <f t="shared" si="98"/>
        <v>0</v>
      </c>
      <c r="AL147" s="43"/>
      <c r="AM147" s="39">
        <f t="shared" si="108"/>
        <v>0</v>
      </c>
      <c r="AN147" s="39">
        <f t="shared" si="109"/>
        <v>0</v>
      </c>
      <c r="AO147" s="39">
        <f t="shared" si="110"/>
        <v>0</v>
      </c>
      <c r="AP147" s="40">
        <f t="shared" si="99"/>
        <v>0</v>
      </c>
      <c r="AR147" s="39">
        <f t="shared" si="111"/>
        <v>0</v>
      </c>
      <c r="AS147" s="39">
        <f t="shared" si="112"/>
        <v>0</v>
      </c>
      <c r="AT147" s="39">
        <f t="shared" si="113"/>
        <v>0</v>
      </c>
      <c r="AU147" s="40">
        <f t="shared" si="100"/>
        <v>0</v>
      </c>
      <c r="AV147" s="40"/>
      <c r="AW147" s="52">
        <f t="shared" si="101"/>
        <v>0</v>
      </c>
      <c r="AY147" s="52">
        <f t="shared" si="102"/>
        <v>0</v>
      </c>
      <c r="AZ147" s="70"/>
    </row>
    <row r="148" spans="1:52">
      <c r="A148" s="44">
        <f t="shared" si="105"/>
        <v>41122</v>
      </c>
      <c r="B148" s="66">
        <f t="shared" si="79"/>
        <v>5000</v>
      </c>
      <c r="C148" s="67"/>
      <c r="D148" s="68">
        <f t="shared" si="80"/>
        <v>5000</v>
      </c>
      <c r="E148" s="35">
        <f t="shared" si="81"/>
        <v>0</v>
      </c>
      <c r="F148" s="35">
        <f t="shared" si="82"/>
        <v>0</v>
      </c>
      <c r="G148" s="55">
        <f t="shared" si="106"/>
        <v>5.67</v>
      </c>
      <c r="H148" s="69">
        <f t="shared" si="106"/>
        <v>5.67</v>
      </c>
      <c r="I148" s="72">
        <v>0</v>
      </c>
      <c r="J148" s="55">
        <f t="shared" si="104"/>
        <v>-0.06</v>
      </c>
      <c r="K148" s="69">
        <f t="shared" si="104"/>
        <v>-0.06</v>
      </c>
      <c r="L148" s="72">
        <v>0</v>
      </c>
      <c r="M148" s="55">
        <f t="shared" si="103"/>
        <v>1.2500000000000001E-2</v>
      </c>
      <c r="N148" s="69">
        <f t="shared" si="103"/>
        <v>0</v>
      </c>
      <c r="O148" s="72">
        <v>0</v>
      </c>
      <c r="P148" s="7"/>
      <c r="Q148" s="72">
        <f t="shared" si="77"/>
        <v>5.6224999999999996</v>
      </c>
      <c r="R148" s="72">
        <f t="shared" si="78"/>
        <v>5.61</v>
      </c>
      <c r="S148" s="72">
        <f t="shared" si="83"/>
        <v>0</v>
      </c>
      <c r="T148" s="7"/>
      <c r="U148" s="5">
        <f t="shared" si="84"/>
        <v>31</v>
      </c>
      <c r="V148" s="45">
        <f t="shared" si="85"/>
        <v>41122</v>
      </c>
      <c r="W148" s="5">
        <f t="shared" si="86"/>
        <v>4206</v>
      </c>
      <c r="X148" s="55">
        <f t="shared" si="107"/>
        <v>5.3904348595426005E-2</v>
      </c>
      <c r="Y148" s="47">
        <f t="shared" si="87"/>
        <v>0.54198742788081766</v>
      </c>
      <c r="Z148" s="5">
        <f t="shared" si="88"/>
        <v>0</v>
      </c>
      <c r="AA148" s="5">
        <f t="shared" si="89"/>
        <v>0</v>
      </c>
      <c r="AC148" s="39">
        <f t="shared" si="90"/>
        <v>0</v>
      </c>
      <c r="AD148" s="39">
        <f t="shared" si="91"/>
        <v>0</v>
      </c>
      <c r="AE148" s="39">
        <f t="shared" si="92"/>
        <v>0</v>
      </c>
      <c r="AF148" s="39">
        <f t="shared" si="93"/>
        <v>0</v>
      </c>
      <c r="AG148" s="39">
        <f t="shared" si="94"/>
        <v>0</v>
      </c>
      <c r="AH148" s="39">
        <f t="shared" si="95"/>
        <v>0</v>
      </c>
      <c r="AI148" s="39">
        <f t="shared" si="96"/>
        <v>0</v>
      </c>
      <c r="AJ148" s="39">
        <f t="shared" si="97"/>
        <v>0</v>
      </c>
      <c r="AK148" s="39">
        <f t="shared" si="98"/>
        <v>0</v>
      </c>
      <c r="AL148" s="43"/>
      <c r="AM148" s="39">
        <f t="shared" si="108"/>
        <v>0</v>
      </c>
      <c r="AN148" s="39">
        <f t="shared" si="109"/>
        <v>0</v>
      </c>
      <c r="AO148" s="39">
        <f t="shared" si="110"/>
        <v>0</v>
      </c>
      <c r="AP148" s="40">
        <f t="shared" si="99"/>
        <v>0</v>
      </c>
      <c r="AR148" s="39">
        <f t="shared" si="111"/>
        <v>0</v>
      </c>
      <c r="AS148" s="39">
        <f t="shared" si="112"/>
        <v>0</v>
      </c>
      <c r="AT148" s="39">
        <f t="shared" si="113"/>
        <v>0</v>
      </c>
      <c r="AU148" s="40">
        <f t="shared" si="100"/>
        <v>0</v>
      </c>
      <c r="AV148" s="40"/>
      <c r="AW148" s="52">
        <f t="shared" si="101"/>
        <v>0</v>
      </c>
      <c r="AY148" s="52">
        <f t="shared" si="102"/>
        <v>0</v>
      </c>
      <c r="AZ148" s="70"/>
    </row>
    <row r="149" spans="1:52">
      <c r="A149" s="44">
        <f t="shared" si="105"/>
        <v>41153</v>
      </c>
      <c r="B149" s="66">
        <f t="shared" si="79"/>
        <v>5000</v>
      </c>
      <c r="C149" s="67"/>
      <c r="D149" s="68">
        <f t="shared" si="80"/>
        <v>5000</v>
      </c>
      <c r="E149" s="35">
        <f t="shared" si="81"/>
        <v>0</v>
      </c>
      <c r="F149" s="35">
        <f t="shared" si="82"/>
        <v>0</v>
      </c>
      <c r="G149" s="55">
        <f t="shared" si="106"/>
        <v>5.67</v>
      </c>
      <c r="H149" s="69">
        <f t="shared" si="106"/>
        <v>5.67</v>
      </c>
      <c r="I149" s="72">
        <v>0</v>
      </c>
      <c r="J149" s="55">
        <f t="shared" si="104"/>
        <v>-0.06</v>
      </c>
      <c r="K149" s="69">
        <f t="shared" si="104"/>
        <v>-0.06</v>
      </c>
      <c r="L149" s="72">
        <v>0</v>
      </c>
      <c r="M149" s="55">
        <f t="shared" si="103"/>
        <v>1.2500000000000001E-2</v>
      </c>
      <c r="N149" s="69">
        <f t="shared" si="103"/>
        <v>0</v>
      </c>
      <c r="O149" s="72">
        <v>0</v>
      </c>
      <c r="P149" s="7"/>
      <c r="Q149" s="72">
        <f t="shared" si="77"/>
        <v>5.6224999999999996</v>
      </c>
      <c r="R149" s="72">
        <f t="shared" si="78"/>
        <v>5.61</v>
      </c>
      <c r="S149" s="72">
        <f t="shared" si="83"/>
        <v>0</v>
      </c>
      <c r="T149" s="7"/>
      <c r="U149" s="5">
        <f t="shared" si="84"/>
        <v>30</v>
      </c>
      <c r="V149" s="45">
        <f t="shared" si="85"/>
        <v>41153</v>
      </c>
      <c r="W149" s="5">
        <f t="shared" si="86"/>
        <v>4237</v>
      </c>
      <c r="X149" s="55">
        <f t="shared" si="107"/>
        <v>5.3904348595426005E-2</v>
      </c>
      <c r="Y149" s="47">
        <f t="shared" si="87"/>
        <v>0.53954615324896582</v>
      </c>
      <c r="Z149" s="5">
        <f t="shared" si="88"/>
        <v>0</v>
      </c>
      <c r="AA149" s="5">
        <f t="shared" si="89"/>
        <v>0</v>
      </c>
      <c r="AC149" s="39">
        <f t="shared" si="90"/>
        <v>0</v>
      </c>
      <c r="AD149" s="39">
        <f t="shared" si="91"/>
        <v>0</v>
      </c>
      <c r="AE149" s="39">
        <f t="shared" si="92"/>
        <v>0</v>
      </c>
      <c r="AF149" s="39">
        <f t="shared" si="93"/>
        <v>0</v>
      </c>
      <c r="AG149" s="39">
        <f t="shared" si="94"/>
        <v>0</v>
      </c>
      <c r="AH149" s="39">
        <f t="shared" si="95"/>
        <v>0</v>
      </c>
      <c r="AI149" s="39">
        <f t="shared" si="96"/>
        <v>0</v>
      </c>
      <c r="AJ149" s="39">
        <f t="shared" si="97"/>
        <v>0</v>
      </c>
      <c r="AK149" s="39">
        <f t="shared" si="98"/>
        <v>0</v>
      </c>
      <c r="AL149" s="43"/>
      <c r="AM149" s="39">
        <f t="shared" si="108"/>
        <v>0</v>
      </c>
      <c r="AN149" s="39">
        <f t="shared" si="109"/>
        <v>0</v>
      </c>
      <c r="AO149" s="39">
        <f t="shared" si="110"/>
        <v>0</v>
      </c>
      <c r="AP149" s="40">
        <f t="shared" si="99"/>
        <v>0</v>
      </c>
      <c r="AR149" s="39">
        <f t="shared" si="111"/>
        <v>0</v>
      </c>
      <c r="AS149" s="39">
        <f t="shared" si="112"/>
        <v>0</v>
      </c>
      <c r="AT149" s="39">
        <f t="shared" si="113"/>
        <v>0</v>
      </c>
      <c r="AU149" s="40">
        <f t="shared" si="100"/>
        <v>0</v>
      </c>
      <c r="AV149" s="40"/>
      <c r="AW149" s="52">
        <f t="shared" si="101"/>
        <v>0</v>
      </c>
      <c r="AY149" s="52">
        <f t="shared" si="102"/>
        <v>0</v>
      </c>
      <c r="AZ149" s="70"/>
    </row>
    <row r="150" spans="1:52">
      <c r="A150" s="44">
        <f t="shared" si="105"/>
        <v>41183</v>
      </c>
      <c r="B150" s="66">
        <f t="shared" si="79"/>
        <v>5000</v>
      </c>
      <c r="C150" s="67"/>
      <c r="D150" s="68">
        <f t="shared" si="80"/>
        <v>5000</v>
      </c>
      <c r="E150" s="35">
        <f t="shared" si="81"/>
        <v>0</v>
      </c>
      <c r="F150" s="35">
        <f t="shared" si="82"/>
        <v>0</v>
      </c>
      <c r="G150" s="55">
        <f t="shared" si="106"/>
        <v>5.67</v>
      </c>
      <c r="H150" s="69">
        <f t="shared" si="106"/>
        <v>5.67</v>
      </c>
      <c r="I150" s="72">
        <v>0</v>
      </c>
      <c r="J150" s="55">
        <f t="shared" si="104"/>
        <v>-0.06</v>
      </c>
      <c r="K150" s="69">
        <f t="shared" si="104"/>
        <v>-0.06</v>
      </c>
      <c r="L150" s="72">
        <v>0</v>
      </c>
      <c r="M150" s="55">
        <f t="shared" si="103"/>
        <v>1.2500000000000001E-2</v>
      </c>
      <c r="N150" s="69">
        <f t="shared" si="103"/>
        <v>0</v>
      </c>
      <c r="O150" s="72">
        <v>0</v>
      </c>
      <c r="P150" s="7"/>
      <c r="Q150" s="72">
        <f t="shared" si="77"/>
        <v>5.6224999999999996</v>
      </c>
      <c r="R150" s="72">
        <f t="shared" si="78"/>
        <v>5.61</v>
      </c>
      <c r="S150" s="72">
        <f t="shared" si="83"/>
        <v>0</v>
      </c>
      <c r="T150" s="7"/>
      <c r="U150" s="5">
        <f t="shared" si="84"/>
        <v>31</v>
      </c>
      <c r="V150" s="45">
        <f t="shared" si="85"/>
        <v>41183</v>
      </c>
      <c r="W150" s="5">
        <f t="shared" si="86"/>
        <v>4267</v>
      </c>
      <c r="X150" s="55">
        <f t="shared" si="107"/>
        <v>5.3904348595426005E-2</v>
      </c>
      <c r="Y150" s="47">
        <f t="shared" si="87"/>
        <v>0.53719409980096766</v>
      </c>
      <c r="Z150" s="5">
        <f t="shared" si="88"/>
        <v>0</v>
      </c>
      <c r="AA150" s="5">
        <f t="shared" si="89"/>
        <v>0</v>
      </c>
      <c r="AC150" s="39">
        <f t="shared" si="90"/>
        <v>0</v>
      </c>
      <c r="AD150" s="39">
        <f t="shared" si="91"/>
        <v>0</v>
      </c>
      <c r="AE150" s="39">
        <f t="shared" si="92"/>
        <v>0</v>
      </c>
      <c r="AF150" s="39">
        <f t="shared" si="93"/>
        <v>0</v>
      </c>
      <c r="AG150" s="39">
        <f t="shared" si="94"/>
        <v>0</v>
      </c>
      <c r="AH150" s="39">
        <f t="shared" si="95"/>
        <v>0</v>
      </c>
      <c r="AI150" s="39">
        <f t="shared" si="96"/>
        <v>0</v>
      </c>
      <c r="AJ150" s="39">
        <f t="shared" si="97"/>
        <v>0</v>
      </c>
      <c r="AK150" s="39">
        <f t="shared" si="98"/>
        <v>0</v>
      </c>
      <c r="AL150" s="43"/>
      <c r="AM150" s="39">
        <f t="shared" si="108"/>
        <v>0</v>
      </c>
      <c r="AN150" s="39">
        <f t="shared" si="109"/>
        <v>0</v>
      </c>
      <c r="AO150" s="39">
        <f t="shared" si="110"/>
        <v>0</v>
      </c>
      <c r="AP150" s="40">
        <f t="shared" si="99"/>
        <v>0</v>
      </c>
      <c r="AR150" s="39">
        <f t="shared" si="111"/>
        <v>0</v>
      </c>
      <c r="AS150" s="39">
        <f t="shared" si="112"/>
        <v>0</v>
      </c>
      <c r="AT150" s="39">
        <f t="shared" si="113"/>
        <v>0</v>
      </c>
      <c r="AU150" s="40">
        <f t="shared" si="100"/>
        <v>0</v>
      </c>
      <c r="AV150" s="40"/>
      <c r="AW150" s="52">
        <f t="shared" si="101"/>
        <v>0</v>
      </c>
      <c r="AY150" s="52">
        <f t="shared" si="102"/>
        <v>0</v>
      </c>
      <c r="AZ150" s="70"/>
    </row>
    <row r="151" spans="1:52">
      <c r="A151" s="44">
        <f t="shared" si="105"/>
        <v>41214</v>
      </c>
      <c r="B151" s="66">
        <f t="shared" si="79"/>
        <v>5000</v>
      </c>
      <c r="C151" s="67"/>
      <c r="D151" s="68">
        <f t="shared" si="80"/>
        <v>5000</v>
      </c>
      <c r="E151" s="35">
        <f t="shared" si="81"/>
        <v>0</v>
      </c>
      <c r="F151" s="35">
        <f t="shared" si="82"/>
        <v>0</v>
      </c>
      <c r="G151" s="55">
        <f t="shared" si="106"/>
        <v>5.67</v>
      </c>
      <c r="H151" s="69">
        <f t="shared" si="106"/>
        <v>5.67</v>
      </c>
      <c r="I151" s="72">
        <v>0</v>
      </c>
      <c r="J151" s="55">
        <f t="shared" si="104"/>
        <v>-0.06</v>
      </c>
      <c r="K151" s="69">
        <f t="shared" si="104"/>
        <v>-0.06</v>
      </c>
      <c r="L151" s="72">
        <v>0</v>
      </c>
      <c r="M151" s="55">
        <f t="shared" si="103"/>
        <v>1.2500000000000001E-2</v>
      </c>
      <c r="N151" s="69">
        <f t="shared" si="103"/>
        <v>0</v>
      </c>
      <c r="O151" s="72">
        <v>0</v>
      </c>
      <c r="P151" s="7"/>
      <c r="Q151" s="72">
        <f t="shared" si="77"/>
        <v>5.6224999999999996</v>
      </c>
      <c r="R151" s="72">
        <f t="shared" si="78"/>
        <v>5.61</v>
      </c>
      <c r="S151" s="72">
        <f t="shared" si="83"/>
        <v>0</v>
      </c>
      <c r="T151" s="7"/>
      <c r="U151" s="5">
        <f t="shared" si="84"/>
        <v>30</v>
      </c>
      <c r="V151" s="45">
        <f t="shared" si="85"/>
        <v>41214</v>
      </c>
      <c r="W151" s="5">
        <f t="shared" si="86"/>
        <v>4298</v>
      </c>
      <c r="X151" s="55">
        <f t="shared" si="107"/>
        <v>5.3904348595426005E-2</v>
      </c>
      <c r="Y151" s="47">
        <f t="shared" si="87"/>
        <v>0.53477441576262685</v>
      </c>
      <c r="Z151" s="5">
        <f t="shared" si="88"/>
        <v>0</v>
      </c>
      <c r="AA151" s="5">
        <f t="shared" si="89"/>
        <v>0</v>
      </c>
      <c r="AC151" s="39">
        <f t="shared" si="90"/>
        <v>0</v>
      </c>
      <c r="AD151" s="39">
        <f t="shared" si="91"/>
        <v>0</v>
      </c>
      <c r="AE151" s="39">
        <f t="shared" si="92"/>
        <v>0</v>
      </c>
      <c r="AF151" s="39">
        <f t="shared" si="93"/>
        <v>0</v>
      </c>
      <c r="AG151" s="39">
        <f t="shared" si="94"/>
        <v>0</v>
      </c>
      <c r="AH151" s="39">
        <f t="shared" si="95"/>
        <v>0</v>
      </c>
      <c r="AI151" s="39">
        <f t="shared" si="96"/>
        <v>0</v>
      </c>
      <c r="AJ151" s="39">
        <f t="shared" si="97"/>
        <v>0</v>
      </c>
      <c r="AK151" s="39">
        <f t="shared" si="98"/>
        <v>0</v>
      </c>
      <c r="AL151" s="43"/>
      <c r="AM151" s="39">
        <f t="shared" si="108"/>
        <v>0</v>
      </c>
      <c r="AN151" s="39">
        <f t="shared" si="109"/>
        <v>0</v>
      </c>
      <c r="AO151" s="39">
        <f t="shared" si="110"/>
        <v>0</v>
      </c>
      <c r="AP151" s="40">
        <f t="shared" si="99"/>
        <v>0</v>
      </c>
      <c r="AR151" s="39">
        <f t="shared" si="111"/>
        <v>0</v>
      </c>
      <c r="AS151" s="39">
        <f t="shared" si="112"/>
        <v>0</v>
      </c>
      <c r="AT151" s="39">
        <f t="shared" si="113"/>
        <v>0</v>
      </c>
      <c r="AU151" s="40">
        <f t="shared" si="100"/>
        <v>0</v>
      </c>
      <c r="AV151" s="40"/>
      <c r="AW151" s="52">
        <f t="shared" si="101"/>
        <v>0</v>
      </c>
      <c r="AY151" s="52">
        <f t="shared" si="102"/>
        <v>0</v>
      </c>
      <c r="AZ151" s="70"/>
    </row>
    <row r="152" spans="1:52">
      <c r="A152" s="44">
        <f t="shared" si="105"/>
        <v>41244</v>
      </c>
      <c r="B152" s="66">
        <f t="shared" si="79"/>
        <v>5000</v>
      </c>
      <c r="C152" s="67"/>
      <c r="D152" s="68">
        <f t="shared" si="80"/>
        <v>5000</v>
      </c>
      <c r="E152" s="35">
        <f t="shared" si="81"/>
        <v>0</v>
      </c>
      <c r="F152" s="35">
        <f t="shared" si="82"/>
        <v>0</v>
      </c>
      <c r="G152" s="55">
        <f t="shared" si="106"/>
        <v>5.67</v>
      </c>
      <c r="H152" s="69">
        <f t="shared" si="106"/>
        <v>5.67</v>
      </c>
      <c r="I152" s="72">
        <v>0</v>
      </c>
      <c r="J152" s="55">
        <f t="shared" si="104"/>
        <v>-0.06</v>
      </c>
      <c r="K152" s="69">
        <f t="shared" si="104"/>
        <v>-0.06</v>
      </c>
      <c r="L152" s="72">
        <v>0</v>
      </c>
      <c r="M152" s="55">
        <f t="shared" si="103"/>
        <v>1.2500000000000001E-2</v>
      </c>
      <c r="N152" s="69">
        <f t="shared" si="103"/>
        <v>0</v>
      </c>
      <c r="O152" s="72">
        <v>0</v>
      </c>
      <c r="P152" s="7"/>
      <c r="Q152" s="72">
        <f t="shared" si="77"/>
        <v>5.6224999999999996</v>
      </c>
      <c r="R152" s="72">
        <f t="shared" si="78"/>
        <v>5.61</v>
      </c>
      <c r="S152" s="72">
        <f t="shared" si="83"/>
        <v>0</v>
      </c>
      <c r="T152" s="7"/>
      <c r="U152" s="5">
        <f t="shared" si="84"/>
        <v>31</v>
      </c>
      <c r="V152" s="45">
        <f t="shared" si="85"/>
        <v>41244</v>
      </c>
      <c r="W152" s="5">
        <f t="shared" si="86"/>
        <v>4328</v>
      </c>
      <c r="X152" s="55">
        <f t="shared" si="107"/>
        <v>5.3904348595426005E-2</v>
      </c>
      <c r="Y152" s="47">
        <f t="shared" si="87"/>
        <v>0.53244316383742729</v>
      </c>
      <c r="Z152" s="5">
        <f t="shared" si="88"/>
        <v>0</v>
      </c>
      <c r="AA152" s="5">
        <f t="shared" si="89"/>
        <v>0</v>
      </c>
      <c r="AC152" s="39">
        <f t="shared" si="90"/>
        <v>0</v>
      </c>
      <c r="AD152" s="39">
        <f t="shared" si="91"/>
        <v>0</v>
      </c>
      <c r="AE152" s="39">
        <f t="shared" si="92"/>
        <v>0</v>
      </c>
      <c r="AF152" s="39">
        <f t="shared" si="93"/>
        <v>0</v>
      </c>
      <c r="AG152" s="39">
        <f t="shared" si="94"/>
        <v>0</v>
      </c>
      <c r="AH152" s="39">
        <f t="shared" si="95"/>
        <v>0</v>
      </c>
      <c r="AI152" s="39">
        <f t="shared" si="96"/>
        <v>0</v>
      </c>
      <c r="AJ152" s="39">
        <f t="shared" si="97"/>
        <v>0</v>
      </c>
      <c r="AK152" s="39">
        <f t="shared" si="98"/>
        <v>0</v>
      </c>
      <c r="AL152" s="43"/>
      <c r="AM152" s="39">
        <f t="shared" si="108"/>
        <v>0</v>
      </c>
      <c r="AN152" s="39">
        <f t="shared" si="109"/>
        <v>0</v>
      </c>
      <c r="AO152" s="39">
        <f t="shared" si="110"/>
        <v>0</v>
      </c>
      <c r="AP152" s="40">
        <f t="shared" si="99"/>
        <v>0</v>
      </c>
      <c r="AR152" s="39">
        <f t="shared" si="111"/>
        <v>0</v>
      </c>
      <c r="AS152" s="39">
        <f t="shared" si="112"/>
        <v>0</v>
      </c>
      <c r="AT152" s="39">
        <f t="shared" si="113"/>
        <v>0</v>
      </c>
      <c r="AU152" s="40">
        <f t="shared" si="100"/>
        <v>0</v>
      </c>
      <c r="AV152" s="40"/>
      <c r="AW152" s="52">
        <f t="shared" si="101"/>
        <v>0</v>
      </c>
      <c r="AY152" s="52">
        <f t="shared" si="102"/>
        <v>0</v>
      </c>
      <c r="AZ152" s="70"/>
    </row>
    <row r="153" spans="1:52">
      <c r="A153" s="44">
        <f t="shared" si="105"/>
        <v>41275</v>
      </c>
      <c r="B153" s="66">
        <f t="shared" si="79"/>
        <v>5000</v>
      </c>
      <c r="C153" s="67"/>
      <c r="D153" s="68">
        <f t="shared" si="80"/>
        <v>5000</v>
      </c>
      <c r="E153" s="35">
        <f t="shared" si="81"/>
        <v>0</v>
      </c>
      <c r="F153" s="35">
        <f t="shared" si="82"/>
        <v>0</v>
      </c>
      <c r="G153" s="55">
        <f t="shared" si="106"/>
        <v>5.67</v>
      </c>
      <c r="H153" s="69">
        <f t="shared" si="106"/>
        <v>5.67</v>
      </c>
      <c r="I153" s="72">
        <v>0</v>
      </c>
      <c r="J153" s="55">
        <f t="shared" si="104"/>
        <v>-0.06</v>
      </c>
      <c r="K153" s="69">
        <f t="shared" si="104"/>
        <v>-0.06</v>
      </c>
      <c r="L153" s="72">
        <v>0</v>
      </c>
      <c r="M153" s="55">
        <f t="shared" si="103"/>
        <v>1.2500000000000001E-2</v>
      </c>
      <c r="N153" s="69">
        <f t="shared" si="103"/>
        <v>0</v>
      </c>
      <c r="O153" s="72">
        <v>0</v>
      </c>
      <c r="P153" s="7"/>
      <c r="Q153" s="72">
        <f t="shared" si="77"/>
        <v>5.6224999999999996</v>
      </c>
      <c r="R153" s="72">
        <f t="shared" si="78"/>
        <v>5.61</v>
      </c>
      <c r="S153" s="72">
        <f t="shared" si="83"/>
        <v>0</v>
      </c>
      <c r="T153" s="7"/>
      <c r="U153" s="5">
        <f t="shared" si="84"/>
        <v>31</v>
      </c>
      <c r="V153" s="45">
        <f t="shared" si="85"/>
        <v>41275</v>
      </c>
      <c r="W153" s="5">
        <f t="shared" si="86"/>
        <v>4359</v>
      </c>
      <c r="X153" s="55">
        <f t="shared" si="107"/>
        <v>5.3904348595426005E-2</v>
      </c>
      <c r="Y153" s="47">
        <f t="shared" si="87"/>
        <v>0.53004487944573631</v>
      </c>
      <c r="Z153" s="5">
        <f t="shared" si="88"/>
        <v>0</v>
      </c>
      <c r="AA153" s="5">
        <f t="shared" si="89"/>
        <v>0</v>
      </c>
      <c r="AC153" s="39">
        <f t="shared" si="90"/>
        <v>0</v>
      </c>
      <c r="AD153" s="39">
        <f t="shared" si="91"/>
        <v>0</v>
      </c>
      <c r="AE153" s="39">
        <f t="shared" si="92"/>
        <v>0</v>
      </c>
      <c r="AF153" s="39">
        <f t="shared" si="93"/>
        <v>0</v>
      </c>
      <c r="AG153" s="39">
        <f t="shared" si="94"/>
        <v>0</v>
      </c>
      <c r="AH153" s="39">
        <f t="shared" si="95"/>
        <v>0</v>
      </c>
      <c r="AI153" s="39">
        <f t="shared" si="96"/>
        <v>0</v>
      </c>
      <c r="AJ153" s="39">
        <f t="shared" si="97"/>
        <v>0</v>
      </c>
      <c r="AK153" s="39">
        <f t="shared" si="98"/>
        <v>0</v>
      </c>
      <c r="AL153" s="43"/>
      <c r="AM153" s="39">
        <f t="shared" si="108"/>
        <v>0</v>
      </c>
      <c r="AN153" s="39">
        <f t="shared" si="109"/>
        <v>0</v>
      </c>
      <c r="AO153" s="39">
        <f t="shared" si="110"/>
        <v>0</v>
      </c>
      <c r="AP153" s="40">
        <f t="shared" si="99"/>
        <v>0</v>
      </c>
      <c r="AR153" s="39">
        <f t="shared" si="111"/>
        <v>0</v>
      </c>
      <c r="AS153" s="39">
        <f t="shared" si="112"/>
        <v>0</v>
      </c>
      <c r="AT153" s="39">
        <f t="shared" si="113"/>
        <v>0</v>
      </c>
      <c r="AU153" s="40">
        <f t="shared" si="100"/>
        <v>0</v>
      </c>
      <c r="AV153" s="40"/>
      <c r="AW153" s="52">
        <f t="shared" si="101"/>
        <v>0</v>
      </c>
      <c r="AY153" s="52">
        <f t="shared" si="102"/>
        <v>0</v>
      </c>
      <c r="AZ153" s="70"/>
    </row>
    <row r="154" spans="1:52">
      <c r="A154" s="44">
        <f t="shared" si="105"/>
        <v>41306</v>
      </c>
      <c r="B154" s="66">
        <f t="shared" si="79"/>
        <v>5000</v>
      </c>
      <c r="C154" s="67"/>
      <c r="D154" s="68">
        <f t="shared" si="80"/>
        <v>5000</v>
      </c>
      <c r="E154" s="35">
        <f t="shared" si="81"/>
        <v>0</v>
      </c>
      <c r="F154" s="35">
        <f t="shared" si="82"/>
        <v>0</v>
      </c>
      <c r="G154" s="55">
        <f t="shared" si="106"/>
        <v>5.67</v>
      </c>
      <c r="H154" s="69">
        <f t="shared" si="106"/>
        <v>5.67</v>
      </c>
      <c r="I154" s="72">
        <v>0</v>
      </c>
      <c r="J154" s="55">
        <f t="shared" si="104"/>
        <v>-0.06</v>
      </c>
      <c r="K154" s="69">
        <f t="shared" si="104"/>
        <v>-0.06</v>
      </c>
      <c r="L154" s="72">
        <v>0</v>
      </c>
      <c r="M154" s="55">
        <f t="shared" si="103"/>
        <v>1.2500000000000001E-2</v>
      </c>
      <c r="N154" s="69">
        <f t="shared" si="103"/>
        <v>0</v>
      </c>
      <c r="O154" s="72">
        <v>0</v>
      </c>
      <c r="P154" s="7"/>
      <c r="Q154" s="72">
        <f t="shared" ref="Q154:Q217" si="114">M154+J154+G154</f>
        <v>5.6224999999999996</v>
      </c>
      <c r="R154" s="72">
        <f t="shared" ref="R154:R217" si="115">N154+K154+H154</f>
        <v>5.61</v>
      </c>
      <c r="S154" s="72">
        <f t="shared" si="83"/>
        <v>0</v>
      </c>
      <c r="T154" s="7"/>
      <c r="U154" s="5">
        <f t="shared" si="84"/>
        <v>28</v>
      </c>
      <c r="V154" s="45">
        <f t="shared" si="85"/>
        <v>41306</v>
      </c>
      <c r="W154" s="5">
        <f t="shared" si="86"/>
        <v>4390</v>
      </c>
      <c r="X154" s="55">
        <f t="shared" si="107"/>
        <v>5.3904348595426005E-2</v>
      </c>
      <c r="Y154" s="47">
        <f t="shared" si="87"/>
        <v>0.52765739764935327</v>
      </c>
      <c r="Z154" s="5">
        <f t="shared" si="88"/>
        <v>0</v>
      </c>
      <c r="AA154" s="5">
        <f t="shared" si="89"/>
        <v>0</v>
      </c>
      <c r="AC154" s="39">
        <f t="shared" si="90"/>
        <v>0</v>
      </c>
      <c r="AD154" s="39">
        <f t="shared" si="91"/>
        <v>0</v>
      </c>
      <c r="AE154" s="39">
        <f t="shared" si="92"/>
        <v>0</v>
      </c>
      <c r="AF154" s="39">
        <f t="shared" si="93"/>
        <v>0</v>
      </c>
      <c r="AG154" s="39">
        <f t="shared" si="94"/>
        <v>0</v>
      </c>
      <c r="AH154" s="39">
        <f t="shared" si="95"/>
        <v>0</v>
      </c>
      <c r="AI154" s="39">
        <f t="shared" si="96"/>
        <v>0</v>
      </c>
      <c r="AJ154" s="39">
        <f t="shared" si="97"/>
        <v>0</v>
      </c>
      <c r="AK154" s="39">
        <f t="shared" si="98"/>
        <v>0</v>
      </c>
      <c r="AL154" s="43"/>
      <c r="AM154" s="39">
        <f t="shared" si="108"/>
        <v>0</v>
      </c>
      <c r="AN154" s="39">
        <f t="shared" si="109"/>
        <v>0</v>
      </c>
      <c r="AO154" s="39">
        <f t="shared" si="110"/>
        <v>0</v>
      </c>
      <c r="AP154" s="40">
        <f t="shared" si="99"/>
        <v>0</v>
      </c>
      <c r="AR154" s="39">
        <f t="shared" si="111"/>
        <v>0</v>
      </c>
      <c r="AS154" s="39">
        <f t="shared" si="112"/>
        <v>0</v>
      </c>
      <c r="AT154" s="39">
        <f t="shared" si="113"/>
        <v>0</v>
      </c>
      <c r="AU154" s="40">
        <f t="shared" si="100"/>
        <v>0</v>
      </c>
      <c r="AV154" s="40"/>
      <c r="AW154" s="52">
        <f t="shared" si="101"/>
        <v>0</v>
      </c>
      <c r="AY154" s="52">
        <f t="shared" si="102"/>
        <v>0</v>
      </c>
      <c r="AZ154" s="70"/>
    </row>
    <row r="155" spans="1:52">
      <c r="A155" s="44">
        <f t="shared" si="105"/>
        <v>41334</v>
      </c>
      <c r="B155" s="66">
        <f t="shared" si="79"/>
        <v>5000</v>
      </c>
      <c r="C155" s="67"/>
      <c r="D155" s="68">
        <f t="shared" si="80"/>
        <v>5000</v>
      </c>
      <c r="E155" s="35">
        <f t="shared" si="81"/>
        <v>0</v>
      </c>
      <c r="F155" s="35">
        <f t="shared" si="82"/>
        <v>0</v>
      </c>
      <c r="G155" s="55">
        <f t="shared" si="106"/>
        <v>5.67</v>
      </c>
      <c r="H155" s="69">
        <f t="shared" si="106"/>
        <v>5.67</v>
      </c>
      <c r="I155" s="72">
        <v>0</v>
      </c>
      <c r="J155" s="55">
        <f t="shared" si="104"/>
        <v>-0.06</v>
      </c>
      <c r="K155" s="69">
        <f t="shared" si="104"/>
        <v>-0.06</v>
      </c>
      <c r="L155" s="72">
        <v>0</v>
      </c>
      <c r="M155" s="55">
        <f t="shared" si="103"/>
        <v>1.2500000000000001E-2</v>
      </c>
      <c r="N155" s="69">
        <f t="shared" si="103"/>
        <v>0</v>
      </c>
      <c r="O155" s="72">
        <v>0</v>
      </c>
      <c r="P155" s="7"/>
      <c r="Q155" s="72">
        <f t="shared" si="114"/>
        <v>5.6224999999999996</v>
      </c>
      <c r="R155" s="72">
        <f t="shared" si="115"/>
        <v>5.61</v>
      </c>
      <c r="S155" s="72">
        <f t="shared" si="83"/>
        <v>0</v>
      </c>
      <c r="T155" s="7"/>
      <c r="U155" s="5">
        <f t="shared" si="84"/>
        <v>31</v>
      </c>
      <c r="V155" s="45">
        <f t="shared" si="85"/>
        <v>41334</v>
      </c>
      <c r="W155" s="5">
        <f t="shared" si="86"/>
        <v>4418</v>
      </c>
      <c r="X155" s="55">
        <f t="shared" si="107"/>
        <v>5.3904348595426005E-2</v>
      </c>
      <c r="Y155" s="47">
        <f t="shared" si="87"/>
        <v>0.52551020706152707</v>
      </c>
      <c r="Z155" s="5">
        <f t="shared" si="88"/>
        <v>0</v>
      </c>
      <c r="AA155" s="5">
        <f t="shared" si="89"/>
        <v>0</v>
      </c>
      <c r="AC155" s="39">
        <f t="shared" si="90"/>
        <v>0</v>
      </c>
      <c r="AD155" s="39">
        <f t="shared" si="91"/>
        <v>0</v>
      </c>
      <c r="AE155" s="39">
        <f t="shared" si="92"/>
        <v>0</v>
      </c>
      <c r="AF155" s="39">
        <f t="shared" si="93"/>
        <v>0</v>
      </c>
      <c r="AG155" s="39">
        <f t="shared" si="94"/>
        <v>0</v>
      </c>
      <c r="AH155" s="39">
        <f t="shared" si="95"/>
        <v>0</v>
      </c>
      <c r="AI155" s="39">
        <f t="shared" si="96"/>
        <v>0</v>
      </c>
      <c r="AJ155" s="39">
        <f t="shared" si="97"/>
        <v>0</v>
      </c>
      <c r="AK155" s="39">
        <f t="shared" si="98"/>
        <v>0</v>
      </c>
      <c r="AL155" s="43"/>
      <c r="AM155" s="39">
        <f t="shared" si="108"/>
        <v>0</v>
      </c>
      <c r="AN155" s="39">
        <f t="shared" si="109"/>
        <v>0</v>
      </c>
      <c r="AO155" s="39">
        <f t="shared" si="110"/>
        <v>0</v>
      </c>
      <c r="AP155" s="40">
        <f t="shared" si="99"/>
        <v>0</v>
      </c>
      <c r="AR155" s="39">
        <f t="shared" si="111"/>
        <v>0</v>
      </c>
      <c r="AS155" s="39">
        <f t="shared" si="112"/>
        <v>0</v>
      </c>
      <c r="AT155" s="39">
        <f t="shared" si="113"/>
        <v>0</v>
      </c>
      <c r="AU155" s="40">
        <f t="shared" si="100"/>
        <v>0</v>
      </c>
      <c r="AV155" s="40"/>
      <c r="AW155" s="52">
        <f t="shared" si="101"/>
        <v>0</v>
      </c>
      <c r="AY155" s="52">
        <f t="shared" si="102"/>
        <v>0</v>
      </c>
      <c r="AZ155" s="70"/>
    </row>
    <row r="156" spans="1:52">
      <c r="A156" s="44">
        <f t="shared" si="105"/>
        <v>41365</v>
      </c>
      <c r="B156" s="66">
        <f t="shared" si="79"/>
        <v>5000</v>
      </c>
      <c r="C156" s="67"/>
      <c r="D156" s="68">
        <f t="shared" si="80"/>
        <v>5000</v>
      </c>
      <c r="E156" s="35">
        <f t="shared" si="81"/>
        <v>0</v>
      </c>
      <c r="F156" s="35">
        <f t="shared" si="82"/>
        <v>0</v>
      </c>
      <c r="G156" s="55">
        <f t="shared" si="106"/>
        <v>5.67</v>
      </c>
      <c r="H156" s="69">
        <f t="shared" si="106"/>
        <v>5.67</v>
      </c>
      <c r="I156" s="72">
        <v>0</v>
      </c>
      <c r="J156" s="55">
        <f t="shared" si="104"/>
        <v>-0.06</v>
      </c>
      <c r="K156" s="69">
        <f t="shared" si="104"/>
        <v>-0.06</v>
      </c>
      <c r="L156" s="72">
        <v>0</v>
      </c>
      <c r="M156" s="55">
        <f t="shared" si="103"/>
        <v>1.2500000000000001E-2</v>
      </c>
      <c r="N156" s="69">
        <f t="shared" si="103"/>
        <v>0</v>
      </c>
      <c r="O156" s="72">
        <v>0</v>
      </c>
      <c r="P156" s="7"/>
      <c r="Q156" s="72">
        <f t="shared" si="114"/>
        <v>5.6224999999999996</v>
      </c>
      <c r="R156" s="72">
        <f t="shared" si="115"/>
        <v>5.61</v>
      </c>
      <c r="S156" s="72">
        <f t="shared" si="83"/>
        <v>0</v>
      </c>
      <c r="T156" s="7"/>
      <c r="U156" s="5">
        <f t="shared" si="84"/>
        <v>30</v>
      </c>
      <c r="V156" s="45">
        <f t="shared" si="85"/>
        <v>41365</v>
      </c>
      <c r="W156" s="5">
        <f t="shared" si="86"/>
        <v>4449</v>
      </c>
      <c r="X156" s="55">
        <f t="shared" si="107"/>
        <v>5.3904348595426005E-2</v>
      </c>
      <c r="Y156" s="47">
        <f t="shared" si="87"/>
        <v>0.52314315079549012</v>
      </c>
      <c r="Z156" s="5">
        <f t="shared" si="88"/>
        <v>0</v>
      </c>
      <c r="AA156" s="5">
        <f t="shared" si="89"/>
        <v>0</v>
      </c>
      <c r="AC156" s="39">
        <f t="shared" si="90"/>
        <v>0</v>
      </c>
      <c r="AD156" s="39">
        <f t="shared" si="91"/>
        <v>0</v>
      </c>
      <c r="AE156" s="39">
        <f t="shared" si="92"/>
        <v>0</v>
      </c>
      <c r="AF156" s="39">
        <f t="shared" si="93"/>
        <v>0</v>
      </c>
      <c r="AG156" s="39">
        <f t="shared" si="94"/>
        <v>0</v>
      </c>
      <c r="AH156" s="39">
        <f t="shared" si="95"/>
        <v>0</v>
      </c>
      <c r="AI156" s="39">
        <f t="shared" si="96"/>
        <v>0</v>
      </c>
      <c r="AJ156" s="39">
        <f t="shared" si="97"/>
        <v>0</v>
      </c>
      <c r="AK156" s="39">
        <f t="shared" si="98"/>
        <v>0</v>
      </c>
      <c r="AL156" s="43"/>
      <c r="AM156" s="39">
        <f t="shared" si="108"/>
        <v>0</v>
      </c>
      <c r="AN156" s="39">
        <f t="shared" si="109"/>
        <v>0</v>
      </c>
      <c r="AO156" s="39">
        <f t="shared" si="110"/>
        <v>0</v>
      </c>
      <c r="AP156" s="40">
        <f t="shared" si="99"/>
        <v>0</v>
      </c>
      <c r="AR156" s="39">
        <f t="shared" si="111"/>
        <v>0</v>
      </c>
      <c r="AS156" s="39">
        <f t="shared" si="112"/>
        <v>0</v>
      </c>
      <c r="AT156" s="39">
        <f t="shared" si="113"/>
        <v>0</v>
      </c>
      <c r="AU156" s="40">
        <f t="shared" si="100"/>
        <v>0</v>
      </c>
      <c r="AV156" s="40"/>
      <c r="AW156" s="52">
        <f t="shared" si="101"/>
        <v>0</v>
      </c>
      <c r="AY156" s="52">
        <f t="shared" si="102"/>
        <v>0</v>
      </c>
      <c r="AZ156" s="70"/>
    </row>
    <row r="157" spans="1:52">
      <c r="A157" s="44">
        <f t="shared" si="105"/>
        <v>41395</v>
      </c>
      <c r="B157" s="66">
        <f t="shared" si="79"/>
        <v>5000</v>
      </c>
      <c r="C157" s="67"/>
      <c r="D157" s="68">
        <f t="shared" si="80"/>
        <v>5000</v>
      </c>
      <c r="E157" s="35">
        <f t="shared" si="81"/>
        <v>0</v>
      </c>
      <c r="F157" s="35">
        <f t="shared" si="82"/>
        <v>0</v>
      </c>
      <c r="G157" s="55">
        <f t="shared" si="106"/>
        <v>5.67</v>
      </c>
      <c r="H157" s="69">
        <f t="shared" si="106"/>
        <v>5.67</v>
      </c>
      <c r="I157" s="72">
        <v>0</v>
      </c>
      <c r="J157" s="55">
        <f t="shared" si="104"/>
        <v>-0.06</v>
      </c>
      <c r="K157" s="69">
        <f t="shared" si="104"/>
        <v>-0.06</v>
      </c>
      <c r="L157" s="72">
        <v>0</v>
      </c>
      <c r="M157" s="55">
        <f t="shared" si="103"/>
        <v>1.2500000000000001E-2</v>
      </c>
      <c r="N157" s="69">
        <f t="shared" si="103"/>
        <v>0</v>
      </c>
      <c r="O157" s="72">
        <v>0</v>
      </c>
      <c r="P157" s="7"/>
      <c r="Q157" s="72">
        <f t="shared" si="114"/>
        <v>5.6224999999999996</v>
      </c>
      <c r="R157" s="72">
        <f t="shared" si="115"/>
        <v>5.61</v>
      </c>
      <c r="S157" s="72">
        <f t="shared" si="83"/>
        <v>0</v>
      </c>
      <c r="T157" s="7"/>
      <c r="U157" s="5">
        <f t="shared" si="84"/>
        <v>31</v>
      </c>
      <c r="V157" s="45">
        <f t="shared" si="85"/>
        <v>41395</v>
      </c>
      <c r="W157" s="5">
        <f t="shared" si="86"/>
        <v>4479</v>
      </c>
      <c r="X157" s="55">
        <f t="shared" si="107"/>
        <v>5.3904348595426005E-2</v>
      </c>
      <c r="Y157" s="47">
        <f t="shared" si="87"/>
        <v>0.52086260325712708</v>
      </c>
      <c r="Z157" s="5">
        <f t="shared" si="88"/>
        <v>0</v>
      </c>
      <c r="AA157" s="5">
        <f t="shared" si="89"/>
        <v>0</v>
      </c>
      <c r="AC157" s="39">
        <f t="shared" si="90"/>
        <v>0</v>
      </c>
      <c r="AD157" s="39">
        <f t="shared" si="91"/>
        <v>0</v>
      </c>
      <c r="AE157" s="39">
        <f t="shared" si="92"/>
        <v>0</v>
      </c>
      <c r="AF157" s="39">
        <f t="shared" si="93"/>
        <v>0</v>
      </c>
      <c r="AG157" s="39">
        <f t="shared" si="94"/>
        <v>0</v>
      </c>
      <c r="AH157" s="39">
        <f t="shared" si="95"/>
        <v>0</v>
      </c>
      <c r="AI157" s="39">
        <f t="shared" si="96"/>
        <v>0</v>
      </c>
      <c r="AJ157" s="39">
        <f t="shared" si="97"/>
        <v>0</v>
      </c>
      <c r="AK157" s="39">
        <f t="shared" si="98"/>
        <v>0</v>
      </c>
      <c r="AL157" s="43"/>
      <c r="AM157" s="39">
        <f t="shared" si="108"/>
        <v>0</v>
      </c>
      <c r="AN157" s="39">
        <f t="shared" si="109"/>
        <v>0</v>
      </c>
      <c r="AO157" s="39">
        <f t="shared" si="110"/>
        <v>0</v>
      </c>
      <c r="AP157" s="40">
        <f t="shared" si="99"/>
        <v>0</v>
      </c>
      <c r="AR157" s="39">
        <f t="shared" si="111"/>
        <v>0</v>
      </c>
      <c r="AS157" s="39">
        <f t="shared" si="112"/>
        <v>0</v>
      </c>
      <c r="AT157" s="39">
        <f t="shared" si="113"/>
        <v>0</v>
      </c>
      <c r="AU157" s="40">
        <f t="shared" si="100"/>
        <v>0</v>
      </c>
      <c r="AV157" s="40"/>
      <c r="AW157" s="52">
        <f t="shared" si="101"/>
        <v>0</v>
      </c>
      <c r="AY157" s="52">
        <f t="shared" si="102"/>
        <v>0</v>
      </c>
      <c r="AZ157" s="70"/>
    </row>
    <row r="158" spans="1:52">
      <c r="A158" s="44">
        <f t="shared" si="105"/>
        <v>41426</v>
      </c>
      <c r="B158" s="66">
        <f t="shared" si="79"/>
        <v>5000</v>
      </c>
      <c r="C158" s="67"/>
      <c r="D158" s="68">
        <f t="shared" si="80"/>
        <v>5000</v>
      </c>
      <c r="E158" s="35">
        <f t="shared" si="81"/>
        <v>0</v>
      </c>
      <c r="F158" s="35">
        <f t="shared" si="82"/>
        <v>0</v>
      </c>
      <c r="G158" s="55">
        <f t="shared" si="106"/>
        <v>5.67</v>
      </c>
      <c r="H158" s="69">
        <f t="shared" si="106"/>
        <v>5.67</v>
      </c>
      <c r="I158" s="72">
        <v>0</v>
      </c>
      <c r="J158" s="55">
        <f t="shared" si="104"/>
        <v>-0.06</v>
      </c>
      <c r="K158" s="69">
        <f t="shared" si="104"/>
        <v>-0.06</v>
      </c>
      <c r="L158" s="72">
        <v>0</v>
      </c>
      <c r="M158" s="55">
        <f t="shared" si="103"/>
        <v>1.2500000000000001E-2</v>
      </c>
      <c r="N158" s="69">
        <f t="shared" si="103"/>
        <v>0</v>
      </c>
      <c r="O158" s="72">
        <v>0</v>
      </c>
      <c r="P158" s="7"/>
      <c r="Q158" s="72">
        <f t="shared" si="114"/>
        <v>5.6224999999999996</v>
      </c>
      <c r="R158" s="72">
        <f t="shared" si="115"/>
        <v>5.61</v>
      </c>
      <c r="S158" s="72">
        <f t="shared" si="83"/>
        <v>0</v>
      </c>
      <c r="T158" s="7"/>
      <c r="U158" s="5">
        <f t="shared" si="84"/>
        <v>30</v>
      </c>
      <c r="V158" s="45">
        <f t="shared" si="85"/>
        <v>41426</v>
      </c>
      <c r="W158" s="5">
        <f t="shared" si="86"/>
        <v>4510</v>
      </c>
      <c r="X158" s="55">
        <f t="shared" si="107"/>
        <v>5.3904348595426005E-2</v>
      </c>
      <c r="Y158" s="47">
        <f t="shared" si="87"/>
        <v>0.51851648119856975</v>
      </c>
      <c r="Z158" s="5">
        <f t="shared" si="88"/>
        <v>0</v>
      </c>
      <c r="AA158" s="5">
        <f t="shared" si="89"/>
        <v>0</v>
      </c>
      <c r="AC158" s="39">
        <f t="shared" si="90"/>
        <v>0</v>
      </c>
      <c r="AD158" s="39">
        <f t="shared" si="91"/>
        <v>0</v>
      </c>
      <c r="AE158" s="39">
        <f t="shared" si="92"/>
        <v>0</v>
      </c>
      <c r="AF158" s="39">
        <f t="shared" si="93"/>
        <v>0</v>
      </c>
      <c r="AG158" s="39">
        <f t="shared" si="94"/>
        <v>0</v>
      </c>
      <c r="AH158" s="39">
        <f t="shared" si="95"/>
        <v>0</v>
      </c>
      <c r="AI158" s="39">
        <f t="shared" si="96"/>
        <v>0</v>
      </c>
      <c r="AJ158" s="39">
        <f t="shared" si="97"/>
        <v>0</v>
      </c>
      <c r="AK158" s="39">
        <f t="shared" si="98"/>
        <v>0</v>
      </c>
      <c r="AL158" s="43"/>
      <c r="AM158" s="39">
        <f t="shared" si="108"/>
        <v>0</v>
      </c>
      <c r="AN158" s="39">
        <f t="shared" si="109"/>
        <v>0</v>
      </c>
      <c r="AO158" s="39">
        <f t="shared" si="110"/>
        <v>0</v>
      </c>
      <c r="AP158" s="40">
        <f t="shared" si="99"/>
        <v>0</v>
      </c>
      <c r="AR158" s="39">
        <f t="shared" si="111"/>
        <v>0</v>
      </c>
      <c r="AS158" s="39">
        <f t="shared" si="112"/>
        <v>0</v>
      </c>
      <c r="AT158" s="39">
        <f t="shared" si="113"/>
        <v>0</v>
      </c>
      <c r="AU158" s="40">
        <f t="shared" si="100"/>
        <v>0</v>
      </c>
      <c r="AV158" s="40"/>
      <c r="AW158" s="52">
        <f t="shared" si="101"/>
        <v>0</v>
      </c>
      <c r="AY158" s="52">
        <f t="shared" si="102"/>
        <v>0</v>
      </c>
      <c r="AZ158" s="70"/>
    </row>
    <row r="159" spans="1:52">
      <c r="A159" s="44">
        <f t="shared" si="105"/>
        <v>41456</v>
      </c>
      <c r="B159" s="66">
        <f t="shared" si="79"/>
        <v>5000</v>
      </c>
      <c r="C159" s="67"/>
      <c r="D159" s="68">
        <f t="shared" si="80"/>
        <v>5000</v>
      </c>
      <c r="E159" s="35">
        <f t="shared" si="81"/>
        <v>0</v>
      </c>
      <c r="F159" s="35">
        <f t="shared" si="82"/>
        <v>0</v>
      </c>
      <c r="G159" s="55">
        <f t="shared" si="106"/>
        <v>5.67</v>
      </c>
      <c r="H159" s="69">
        <f t="shared" si="106"/>
        <v>5.67</v>
      </c>
      <c r="I159" s="72">
        <v>0</v>
      </c>
      <c r="J159" s="55">
        <f t="shared" si="104"/>
        <v>-0.06</v>
      </c>
      <c r="K159" s="69">
        <f t="shared" si="104"/>
        <v>-0.06</v>
      </c>
      <c r="L159" s="72">
        <v>0</v>
      </c>
      <c r="M159" s="55">
        <f t="shared" si="103"/>
        <v>1.2500000000000001E-2</v>
      </c>
      <c r="N159" s="69">
        <f t="shared" si="103"/>
        <v>0</v>
      </c>
      <c r="O159" s="72">
        <v>0</v>
      </c>
      <c r="P159" s="7"/>
      <c r="Q159" s="72">
        <f t="shared" si="114"/>
        <v>5.6224999999999996</v>
      </c>
      <c r="R159" s="72">
        <f t="shared" si="115"/>
        <v>5.61</v>
      </c>
      <c r="S159" s="72">
        <f t="shared" si="83"/>
        <v>0</v>
      </c>
      <c r="T159" s="7"/>
      <c r="U159" s="5">
        <f t="shared" si="84"/>
        <v>31</v>
      </c>
      <c r="V159" s="45">
        <f t="shared" si="85"/>
        <v>41456</v>
      </c>
      <c r="W159" s="5">
        <f t="shared" si="86"/>
        <v>4540</v>
      </c>
      <c r="X159" s="55">
        <f t="shared" si="107"/>
        <v>5.3904348595426005E-2</v>
      </c>
      <c r="Y159" s="47">
        <f t="shared" si="87"/>
        <v>0.51625610278589262</v>
      </c>
      <c r="Z159" s="5">
        <f t="shared" si="88"/>
        <v>0</v>
      </c>
      <c r="AA159" s="5">
        <f t="shared" si="89"/>
        <v>0</v>
      </c>
      <c r="AC159" s="39">
        <f t="shared" si="90"/>
        <v>0</v>
      </c>
      <c r="AD159" s="39">
        <f t="shared" si="91"/>
        <v>0</v>
      </c>
      <c r="AE159" s="39">
        <f t="shared" si="92"/>
        <v>0</v>
      </c>
      <c r="AF159" s="39">
        <f t="shared" si="93"/>
        <v>0</v>
      </c>
      <c r="AG159" s="39">
        <f t="shared" si="94"/>
        <v>0</v>
      </c>
      <c r="AH159" s="39">
        <f t="shared" si="95"/>
        <v>0</v>
      </c>
      <c r="AI159" s="39">
        <f t="shared" si="96"/>
        <v>0</v>
      </c>
      <c r="AJ159" s="39">
        <f t="shared" si="97"/>
        <v>0</v>
      </c>
      <c r="AK159" s="39">
        <f t="shared" si="98"/>
        <v>0</v>
      </c>
      <c r="AL159" s="43"/>
      <c r="AM159" s="39">
        <f t="shared" si="108"/>
        <v>0</v>
      </c>
      <c r="AN159" s="39">
        <f t="shared" si="109"/>
        <v>0</v>
      </c>
      <c r="AO159" s="39">
        <f t="shared" si="110"/>
        <v>0</v>
      </c>
      <c r="AP159" s="40">
        <f t="shared" si="99"/>
        <v>0</v>
      </c>
      <c r="AR159" s="39">
        <f t="shared" si="111"/>
        <v>0</v>
      </c>
      <c r="AS159" s="39">
        <f t="shared" si="112"/>
        <v>0</v>
      </c>
      <c r="AT159" s="39">
        <f t="shared" si="113"/>
        <v>0</v>
      </c>
      <c r="AU159" s="40">
        <f t="shared" si="100"/>
        <v>0</v>
      </c>
      <c r="AV159" s="40"/>
      <c r="AW159" s="52">
        <f t="shared" si="101"/>
        <v>0</v>
      </c>
      <c r="AY159" s="52">
        <f t="shared" si="102"/>
        <v>0</v>
      </c>
      <c r="AZ159" s="70"/>
    </row>
    <row r="160" spans="1:52">
      <c r="A160" s="44">
        <f t="shared" si="105"/>
        <v>41487</v>
      </c>
      <c r="B160" s="66">
        <f t="shared" si="79"/>
        <v>5000</v>
      </c>
      <c r="C160" s="67"/>
      <c r="D160" s="68">
        <f t="shared" si="80"/>
        <v>5000</v>
      </c>
      <c r="E160" s="35">
        <f t="shared" si="81"/>
        <v>0</v>
      </c>
      <c r="F160" s="35">
        <f t="shared" si="82"/>
        <v>0</v>
      </c>
      <c r="G160" s="55">
        <f t="shared" si="106"/>
        <v>5.67</v>
      </c>
      <c r="H160" s="69">
        <f t="shared" si="106"/>
        <v>5.67</v>
      </c>
      <c r="I160" s="72">
        <v>0</v>
      </c>
      <c r="J160" s="55">
        <f t="shared" si="104"/>
        <v>-0.06</v>
      </c>
      <c r="K160" s="69">
        <f t="shared" si="104"/>
        <v>-0.06</v>
      </c>
      <c r="L160" s="72">
        <v>0</v>
      </c>
      <c r="M160" s="55">
        <f t="shared" si="103"/>
        <v>1.2500000000000001E-2</v>
      </c>
      <c r="N160" s="69">
        <f t="shared" si="103"/>
        <v>0</v>
      </c>
      <c r="O160" s="72">
        <v>0</v>
      </c>
      <c r="P160" s="7"/>
      <c r="Q160" s="72">
        <f t="shared" si="114"/>
        <v>5.6224999999999996</v>
      </c>
      <c r="R160" s="72">
        <f t="shared" si="115"/>
        <v>5.61</v>
      </c>
      <c r="S160" s="72">
        <f t="shared" si="83"/>
        <v>0</v>
      </c>
      <c r="T160" s="7"/>
      <c r="U160" s="5">
        <f t="shared" si="84"/>
        <v>31</v>
      </c>
      <c r="V160" s="45">
        <f t="shared" si="85"/>
        <v>41487</v>
      </c>
      <c r="W160" s="5">
        <f t="shared" si="86"/>
        <v>4571</v>
      </c>
      <c r="X160" s="55">
        <f t="shared" si="107"/>
        <v>5.3904348595426005E-2</v>
      </c>
      <c r="Y160" s="47">
        <f t="shared" si="87"/>
        <v>0.51393072979302112</v>
      </c>
      <c r="Z160" s="5">
        <f t="shared" si="88"/>
        <v>0</v>
      </c>
      <c r="AA160" s="5">
        <f t="shared" si="89"/>
        <v>0</v>
      </c>
      <c r="AC160" s="39">
        <f t="shared" si="90"/>
        <v>0</v>
      </c>
      <c r="AD160" s="39">
        <f t="shared" si="91"/>
        <v>0</v>
      </c>
      <c r="AE160" s="39">
        <f t="shared" si="92"/>
        <v>0</v>
      </c>
      <c r="AF160" s="39">
        <f t="shared" si="93"/>
        <v>0</v>
      </c>
      <c r="AG160" s="39">
        <f t="shared" si="94"/>
        <v>0</v>
      </c>
      <c r="AH160" s="39">
        <f t="shared" si="95"/>
        <v>0</v>
      </c>
      <c r="AI160" s="39">
        <f t="shared" si="96"/>
        <v>0</v>
      </c>
      <c r="AJ160" s="39">
        <f t="shared" si="97"/>
        <v>0</v>
      </c>
      <c r="AK160" s="39">
        <f t="shared" si="98"/>
        <v>0</v>
      </c>
      <c r="AL160" s="43"/>
      <c r="AM160" s="39">
        <f t="shared" si="108"/>
        <v>0</v>
      </c>
      <c r="AN160" s="39">
        <f t="shared" si="109"/>
        <v>0</v>
      </c>
      <c r="AO160" s="39">
        <f t="shared" si="110"/>
        <v>0</v>
      </c>
      <c r="AP160" s="40">
        <f t="shared" si="99"/>
        <v>0</v>
      </c>
      <c r="AR160" s="39">
        <f t="shared" si="111"/>
        <v>0</v>
      </c>
      <c r="AS160" s="39">
        <f t="shared" si="112"/>
        <v>0</v>
      </c>
      <c r="AT160" s="39">
        <f t="shared" si="113"/>
        <v>0</v>
      </c>
      <c r="AU160" s="40">
        <f t="shared" si="100"/>
        <v>0</v>
      </c>
      <c r="AV160" s="40"/>
      <c r="AW160" s="52">
        <f t="shared" si="101"/>
        <v>0</v>
      </c>
      <c r="AY160" s="52">
        <f t="shared" si="102"/>
        <v>0</v>
      </c>
      <c r="AZ160" s="70"/>
    </row>
    <row r="161" spans="1:52">
      <c r="A161" s="44">
        <f t="shared" si="105"/>
        <v>41518</v>
      </c>
      <c r="B161" s="66">
        <f t="shared" si="79"/>
        <v>5000</v>
      </c>
      <c r="C161" s="67"/>
      <c r="D161" s="68">
        <f t="shared" si="80"/>
        <v>5000</v>
      </c>
      <c r="E161" s="35">
        <f t="shared" si="81"/>
        <v>0</v>
      </c>
      <c r="F161" s="35">
        <f t="shared" si="82"/>
        <v>0</v>
      </c>
      <c r="G161" s="55">
        <f t="shared" si="106"/>
        <v>5.67</v>
      </c>
      <c r="H161" s="69">
        <f t="shared" si="106"/>
        <v>5.67</v>
      </c>
      <c r="I161" s="72">
        <v>0</v>
      </c>
      <c r="J161" s="55">
        <f t="shared" si="104"/>
        <v>-0.06</v>
      </c>
      <c r="K161" s="69">
        <f t="shared" si="104"/>
        <v>-0.06</v>
      </c>
      <c r="L161" s="72">
        <v>0</v>
      </c>
      <c r="M161" s="55">
        <f t="shared" si="103"/>
        <v>1.2500000000000001E-2</v>
      </c>
      <c r="N161" s="69">
        <f t="shared" si="103"/>
        <v>0</v>
      </c>
      <c r="O161" s="72">
        <v>0</v>
      </c>
      <c r="P161" s="7"/>
      <c r="Q161" s="72">
        <f t="shared" si="114"/>
        <v>5.6224999999999996</v>
      </c>
      <c r="R161" s="72">
        <f t="shared" si="115"/>
        <v>5.61</v>
      </c>
      <c r="S161" s="72">
        <f t="shared" si="83"/>
        <v>0</v>
      </c>
      <c r="T161" s="7"/>
      <c r="U161" s="5">
        <f t="shared" si="84"/>
        <v>30</v>
      </c>
      <c r="V161" s="45">
        <f t="shared" si="85"/>
        <v>41518</v>
      </c>
      <c r="W161" s="5">
        <f t="shared" si="86"/>
        <v>4602</v>
      </c>
      <c r="X161" s="55">
        <f t="shared" si="107"/>
        <v>5.3904348595426005E-2</v>
      </c>
      <c r="Y161" s="47">
        <f t="shared" si="87"/>
        <v>0.51161583098055496</v>
      </c>
      <c r="Z161" s="5">
        <f t="shared" si="88"/>
        <v>0</v>
      </c>
      <c r="AA161" s="5">
        <f t="shared" si="89"/>
        <v>0</v>
      </c>
      <c r="AC161" s="39">
        <f t="shared" si="90"/>
        <v>0</v>
      </c>
      <c r="AD161" s="39">
        <f t="shared" si="91"/>
        <v>0</v>
      </c>
      <c r="AE161" s="39">
        <f t="shared" si="92"/>
        <v>0</v>
      </c>
      <c r="AF161" s="39">
        <f t="shared" si="93"/>
        <v>0</v>
      </c>
      <c r="AG161" s="39">
        <f t="shared" si="94"/>
        <v>0</v>
      </c>
      <c r="AH161" s="39">
        <f t="shared" si="95"/>
        <v>0</v>
      </c>
      <c r="AI161" s="39">
        <f t="shared" si="96"/>
        <v>0</v>
      </c>
      <c r="AJ161" s="39">
        <f t="shared" si="97"/>
        <v>0</v>
      </c>
      <c r="AK161" s="39">
        <f t="shared" si="98"/>
        <v>0</v>
      </c>
      <c r="AL161" s="43"/>
      <c r="AM161" s="39">
        <f t="shared" si="108"/>
        <v>0</v>
      </c>
      <c r="AN161" s="39">
        <f t="shared" si="109"/>
        <v>0</v>
      </c>
      <c r="AO161" s="39">
        <f t="shared" si="110"/>
        <v>0</v>
      </c>
      <c r="AP161" s="40">
        <f t="shared" si="99"/>
        <v>0</v>
      </c>
      <c r="AR161" s="39">
        <f t="shared" si="111"/>
        <v>0</v>
      </c>
      <c r="AS161" s="39">
        <f t="shared" si="112"/>
        <v>0</v>
      </c>
      <c r="AT161" s="39">
        <f t="shared" si="113"/>
        <v>0</v>
      </c>
      <c r="AU161" s="40">
        <f t="shared" si="100"/>
        <v>0</v>
      </c>
      <c r="AV161" s="40"/>
      <c r="AW161" s="52">
        <f t="shared" si="101"/>
        <v>0</v>
      </c>
      <c r="AY161" s="52">
        <f t="shared" si="102"/>
        <v>0</v>
      </c>
      <c r="AZ161" s="70"/>
    </row>
    <row r="162" spans="1:52">
      <c r="A162" s="44">
        <f t="shared" si="105"/>
        <v>41548</v>
      </c>
      <c r="B162" s="66">
        <f t="shared" si="79"/>
        <v>5000</v>
      </c>
      <c r="C162" s="67"/>
      <c r="D162" s="68">
        <f t="shared" si="80"/>
        <v>5000</v>
      </c>
      <c r="E162" s="35">
        <f t="shared" si="81"/>
        <v>0</v>
      </c>
      <c r="F162" s="35">
        <f t="shared" si="82"/>
        <v>0</v>
      </c>
      <c r="G162" s="55">
        <f t="shared" si="106"/>
        <v>5.67</v>
      </c>
      <c r="H162" s="69">
        <f t="shared" si="106"/>
        <v>5.67</v>
      </c>
      <c r="I162" s="72">
        <v>0</v>
      </c>
      <c r="J162" s="55">
        <f t="shared" si="104"/>
        <v>-0.06</v>
      </c>
      <c r="K162" s="69">
        <f t="shared" si="104"/>
        <v>-0.06</v>
      </c>
      <c r="L162" s="72">
        <v>0</v>
      </c>
      <c r="M162" s="55">
        <f t="shared" si="103"/>
        <v>1.2500000000000001E-2</v>
      </c>
      <c r="N162" s="69">
        <f t="shared" si="103"/>
        <v>0</v>
      </c>
      <c r="O162" s="72">
        <v>0</v>
      </c>
      <c r="P162" s="7"/>
      <c r="Q162" s="72">
        <f t="shared" si="114"/>
        <v>5.6224999999999996</v>
      </c>
      <c r="R162" s="72">
        <f t="shared" si="115"/>
        <v>5.61</v>
      </c>
      <c r="S162" s="72">
        <f t="shared" si="83"/>
        <v>0</v>
      </c>
      <c r="T162" s="7"/>
      <c r="U162" s="5">
        <f t="shared" si="84"/>
        <v>31</v>
      </c>
      <c r="V162" s="45">
        <f t="shared" si="85"/>
        <v>41548</v>
      </c>
      <c r="W162" s="5">
        <f t="shared" si="86"/>
        <v>4632</v>
      </c>
      <c r="X162" s="55">
        <f t="shared" si="107"/>
        <v>5.3904348595426005E-2</v>
      </c>
      <c r="Y162" s="47">
        <f t="shared" si="87"/>
        <v>0.50938553469901904</v>
      </c>
      <c r="Z162" s="5">
        <f t="shared" si="88"/>
        <v>0</v>
      </c>
      <c r="AA162" s="5">
        <f t="shared" si="89"/>
        <v>0</v>
      </c>
      <c r="AC162" s="39">
        <f t="shared" si="90"/>
        <v>0</v>
      </c>
      <c r="AD162" s="39">
        <f t="shared" si="91"/>
        <v>0</v>
      </c>
      <c r="AE162" s="39">
        <f t="shared" si="92"/>
        <v>0</v>
      </c>
      <c r="AF162" s="39">
        <f t="shared" si="93"/>
        <v>0</v>
      </c>
      <c r="AG162" s="39">
        <f t="shared" si="94"/>
        <v>0</v>
      </c>
      <c r="AH162" s="39">
        <f t="shared" si="95"/>
        <v>0</v>
      </c>
      <c r="AI162" s="39">
        <f t="shared" si="96"/>
        <v>0</v>
      </c>
      <c r="AJ162" s="39">
        <f t="shared" si="97"/>
        <v>0</v>
      </c>
      <c r="AK162" s="39">
        <f t="shared" si="98"/>
        <v>0</v>
      </c>
      <c r="AL162" s="43"/>
      <c r="AM162" s="39">
        <f t="shared" si="108"/>
        <v>0</v>
      </c>
      <c r="AN162" s="39">
        <f t="shared" si="109"/>
        <v>0</v>
      </c>
      <c r="AO162" s="39">
        <f t="shared" si="110"/>
        <v>0</v>
      </c>
      <c r="AP162" s="40">
        <f t="shared" si="99"/>
        <v>0</v>
      </c>
      <c r="AR162" s="39">
        <f t="shared" si="111"/>
        <v>0</v>
      </c>
      <c r="AS162" s="39">
        <f t="shared" si="112"/>
        <v>0</v>
      </c>
      <c r="AT162" s="39">
        <f t="shared" si="113"/>
        <v>0</v>
      </c>
      <c r="AU162" s="40">
        <f t="shared" si="100"/>
        <v>0</v>
      </c>
      <c r="AV162" s="40"/>
      <c r="AW162" s="52">
        <f t="shared" si="101"/>
        <v>0</v>
      </c>
      <c r="AY162" s="52">
        <f t="shared" si="102"/>
        <v>0</v>
      </c>
      <c r="AZ162" s="70"/>
    </row>
    <row r="163" spans="1:52">
      <c r="A163" s="44">
        <f t="shared" si="105"/>
        <v>41579</v>
      </c>
      <c r="B163" s="66">
        <f t="shared" si="79"/>
        <v>5000</v>
      </c>
      <c r="C163" s="67"/>
      <c r="D163" s="68">
        <f t="shared" si="80"/>
        <v>5000</v>
      </c>
      <c r="E163" s="35">
        <f t="shared" si="81"/>
        <v>0</v>
      </c>
      <c r="F163" s="35">
        <f t="shared" si="82"/>
        <v>0</v>
      </c>
      <c r="G163" s="55">
        <f t="shared" si="106"/>
        <v>5.67</v>
      </c>
      <c r="H163" s="69">
        <f t="shared" si="106"/>
        <v>5.67</v>
      </c>
      <c r="I163" s="72">
        <v>0</v>
      </c>
      <c r="J163" s="55">
        <f t="shared" si="104"/>
        <v>-0.06</v>
      </c>
      <c r="K163" s="69">
        <f t="shared" si="104"/>
        <v>-0.06</v>
      </c>
      <c r="L163" s="72">
        <v>0</v>
      </c>
      <c r="M163" s="55">
        <f t="shared" si="103"/>
        <v>1.2500000000000001E-2</v>
      </c>
      <c r="N163" s="69">
        <f t="shared" si="103"/>
        <v>0</v>
      </c>
      <c r="O163" s="72">
        <v>0</v>
      </c>
      <c r="P163" s="7"/>
      <c r="Q163" s="72">
        <f t="shared" si="114"/>
        <v>5.6224999999999996</v>
      </c>
      <c r="R163" s="72">
        <f t="shared" si="115"/>
        <v>5.61</v>
      </c>
      <c r="S163" s="72">
        <f t="shared" si="83"/>
        <v>0</v>
      </c>
      <c r="T163" s="7"/>
      <c r="U163" s="5">
        <f t="shared" si="84"/>
        <v>30</v>
      </c>
      <c r="V163" s="45">
        <f t="shared" si="85"/>
        <v>41579</v>
      </c>
      <c r="W163" s="5">
        <f t="shared" si="86"/>
        <v>4663</v>
      </c>
      <c r="X163" s="55">
        <f t="shared" si="107"/>
        <v>5.3904348595426005E-2</v>
      </c>
      <c r="Y163" s="47">
        <f t="shared" si="87"/>
        <v>0.50709110881435349</v>
      </c>
      <c r="Z163" s="5">
        <f t="shared" si="88"/>
        <v>0</v>
      </c>
      <c r="AA163" s="5">
        <f t="shared" si="89"/>
        <v>0</v>
      </c>
      <c r="AC163" s="39">
        <f t="shared" si="90"/>
        <v>0</v>
      </c>
      <c r="AD163" s="39">
        <f t="shared" si="91"/>
        <v>0</v>
      </c>
      <c r="AE163" s="39">
        <f t="shared" si="92"/>
        <v>0</v>
      </c>
      <c r="AF163" s="39">
        <f t="shared" si="93"/>
        <v>0</v>
      </c>
      <c r="AG163" s="39">
        <f t="shared" si="94"/>
        <v>0</v>
      </c>
      <c r="AH163" s="39">
        <f t="shared" si="95"/>
        <v>0</v>
      </c>
      <c r="AI163" s="39">
        <f t="shared" si="96"/>
        <v>0</v>
      </c>
      <c r="AJ163" s="39">
        <f t="shared" si="97"/>
        <v>0</v>
      </c>
      <c r="AK163" s="39">
        <f t="shared" si="98"/>
        <v>0</v>
      </c>
      <c r="AL163" s="43"/>
      <c r="AM163" s="39">
        <f t="shared" si="108"/>
        <v>0</v>
      </c>
      <c r="AN163" s="39">
        <f t="shared" si="109"/>
        <v>0</v>
      </c>
      <c r="AO163" s="39">
        <f t="shared" si="110"/>
        <v>0</v>
      </c>
      <c r="AP163" s="40">
        <f t="shared" si="99"/>
        <v>0</v>
      </c>
      <c r="AR163" s="39">
        <f t="shared" si="111"/>
        <v>0</v>
      </c>
      <c r="AS163" s="39">
        <f t="shared" si="112"/>
        <v>0</v>
      </c>
      <c r="AT163" s="39">
        <f t="shared" si="113"/>
        <v>0</v>
      </c>
      <c r="AU163" s="40">
        <f t="shared" si="100"/>
        <v>0</v>
      </c>
      <c r="AV163" s="40"/>
      <c r="AW163" s="52">
        <f t="shared" si="101"/>
        <v>0</v>
      </c>
      <c r="AY163" s="52">
        <f t="shared" si="102"/>
        <v>0</v>
      </c>
      <c r="AZ163" s="70"/>
    </row>
    <row r="164" spans="1:52">
      <c r="A164" s="44">
        <f t="shared" si="105"/>
        <v>41609</v>
      </c>
      <c r="B164" s="66">
        <f t="shared" si="79"/>
        <v>5000</v>
      </c>
      <c r="C164" s="67"/>
      <c r="D164" s="68">
        <f t="shared" si="80"/>
        <v>5000</v>
      </c>
      <c r="E164" s="35">
        <f t="shared" si="81"/>
        <v>0</v>
      </c>
      <c r="F164" s="35">
        <f t="shared" si="82"/>
        <v>0</v>
      </c>
      <c r="G164" s="55">
        <f t="shared" si="106"/>
        <v>5.67</v>
      </c>
      <c r="H164" s="69">
        <f t="shared" si="106"/>
        <v>5.67</v>
      </c>
      <c r="I164" s="72">
        <v>0</v>
      </c>
      <c r="J164" s="55">
        <f t="shared" si="104"/>
        <v>-0.06</v>
      </c>
      <c r="K164" s="69">
        <f t="shared" si="104"/>
        <v>-0.06</v>
      </c>
      <c r="L164" s="72">
        <v>0</v>
      </c>
      <c r="M164" s="55">
        <f t="shared" si="103"/>
        <v>1.2500000000000001E-2</v>
      </c>
      <c r="N164" s="69">
        <f t="shared" si="103"/>
        <v>0</v>
      </c>
      <c r="O164" s="72">
        <v>0</v>
      </c>
      <c r="P164" s="7"/>
      <c r="Q164" s="72">
        <f t="shared" si="114"/>
        <v>5.6224999999999996</v>
      </c>
      <c r="R164" s="72">
        <f t="shared" si="115"/>
        <v>5.61</v>
      </c>
      <c r="S164" s="72">
        <f t="shared" si="83"/>
        <v>0</v>
      </c>
      <c r="T164" s="7"/>
      <c r="U164" s="5">
        <f t="shared" si="84"/>
        <v>31</v>
      </c>
      <c r="V164" s="45">
        <f t="shared" si="85"/>
        <v>41609</v>
      </c>
      <c r="W164" s="5">
        <f t="shared" si="86"/>
        <v>4693</v>
      </c>
      <c r="X164" s="55">
        <f t="shared" si="107"/>
        <v>5.3904348595426005E-2</v>
      </c>
      <c r="Y164" s="47">
        <f t="shared" si="87"/>
        <v>0.5048805372371975</v>
      </c>
      <c r="Z164" s="5">
        <f t="shared" si="88"/>
        <v>0</v>
      </c>
      <c r="AA164" s="5">
        <f t="shared" si="89"/>
        <v>0</v>
      </c>
      <c r="AC164" s="39">
        <f t="shared" si="90"/>
        <v>0</v>
      </c>
      <c r="AD164" s="39">
        <f t="shared" si="91"/>
        <v>0</v>
      </c>
      <c r="AE164" s="39">
        <f t="shared" si="92"/>
        <v>0</v>
      </c>
      <c r="AF164" s="39">
        <f t="shared" si="93"/>
        <v>0</v>
      </c>
      <c r="AG164" s="39">
        <f t="shared" si="94"/>
        <v>0</v>
      </c>
      <c r="AH164" s="39">
        <f t="shared" si="95"/>
        <v>0</v>
      </c>
      <c r="AI164" s="39">
        <f t="shared" si="96"/>
        <v>0</v>
      </c>
      <c r="AJ164" s="39">
        <f t="shared" si="97"/>
        <v>0</v>
      </c>
      <c r="AK164" s="39">
        <f t="shared" si="98"/>
        <v>0</v>
      </c>
      <c r="AL164" s="43"/>
      <c r="AM164" s="39">
        <f t="shared" si="108"/>
        <v>0</v>
      </c>
      <c r="AN164" s="39">
        <f t="shared" si="109"/>
        <v>0</v>
      </c>
      <c r="AO164" s="39">
        <f t="shared" si="110"/>
        <v>0</v>
      </c>
      <c r="AP164" s="40">
        <f t="shared" si="99"/>
        <v>0</v>
      </c>
      <c r="AR164" s="39">
        <f t="shared" si="111"/>
        <v>0</v>
      </c>
      <c r="AS164" s="39">
        <f t="shared" si="112"/>
        <v>0</v>
      </c>
      <c r="AT164" s="39">
        <f t="shared" si="113"/>
        <v>0</v>
      </c>
      <c r="AU164" s="40">
        <f t="shared" si="100"/>
        <v>0</v>
      </c>
      <c r="AV164" s="40"/>
      <c r="AW164" s="52">
        <f t="shared" si="101"/>
        <v>0</v>
      </c>
      <c r="AY164" s="52">
        <f t="shared" si="102"/>
        <v>0</v>
      </c>
      <c r="AZ164" s="70"/>
    </row>
    <row r="165" spans="1:52">
      <c r="A165" s="44">
        <f t="shared" si="105"/>
        <v>41640</v>
      </c>
      <c r="B165" s="66">
        <f t="shared" si="79"/>
        <v>5000</v>
      </c>
      <c r="C165" s="67"/>
      <c r="D165" s="68">
        <f t="shared" si="80"/>
        <v>5000</v>
      </c>
      <c r="E165" s="35">
        <f t="shared" si="81"/>
        <v>0</v>
      </c>
      <c r="F165" s="35">
        <f t="shared" si="82"/>
        <v>0</v>
      </c>
      <c r="G165" s="55">
        <f t="shared" si="106"/>
        <v>5.67</v>
      </c>
      <c r="H165" s="69">
        <f t="shared" si="106"/>
        <v>5.67</v>
      </c>
      <c r="I165" s="72">
        <v>0</v>
      </c>
      <c r="J165" s="55">
        <f t="shared" si="104"/>
        <v>-0.06</v>
      </c>
      <c r="K165" s="69">
        <f t="shared" si="104"/>
        <v>-0.06</v>
      </c>
      <c r="L165" s="72">
        <v>0</v>
      </c>
      <c r="M165" s="55">
        <f t="shared" si="103"/>
        <v>1.2500000000000001E-2</v>
      </c>
      <c r="N165" s="69">
        <f t="shared" si="103"/>
        <v>0</v>
      </c>
      <c r="O165" s="72">
        <v>0</v>
      </c>
      <c r="P165" s="7"/>
      <c r="Q165" s="72">
        <f t="shared" si="114"/>
        <v>5.6224999999999996</v>
      </c>
      <c r="R165" s="72">
        <f t="shared" si="115"/>
        <v>5.61</v>
      </c>
      <c r="S165" s="72">
        <f t="shared" si="83"/>
        <v>0</v>
      </c>
      <c r="T165" s="7"/>
      <c r="U165" s="5">
        <f t="shared" si="84"/>
        <v>31</v>
      </c>
      <c r="V165" s="45">
        <f t="shared" si="85"/>
        <v>41640</v>
      </c>
      <c r="W165" s="5">
        <f t="shared" si="86"/>
        <v>4724</v>
      </c>
      <c r="X165" s="55">
        <f t="shared" si="107"/>
        <v>5.3904348595426005E-2</v>
      </c>
      <c r="Y165" s="47">
        <f t="shared" si="87"/>
        <v>0.50260640321808892</v>
      </c>
      <c r="Z165" s="5">
        <f t="shared" si="88"/>
        <v>0</v>
      </c>
      <c r="AA165" s="5">
        <f t="shared" si="89"/>
        <v>0</v>
      </c>
      <c r="AC165" s="39">
        <f t="shared" si="90"/>
        <v>0</v>
      </c>
      <c r="AD165" s="39">
        <f t="shared" si="91"/>
        <v>0</v>
      </c>
      <c r="AE165" s="39">
        <f t="shared" si="92"/>
        <v>0</v>
      </c>
      <c r="AF165" s="39">
        <f t="shared" si="93"/>
        <v>0</v>
      </c>
      <c r="AG165" s="39">
        <f t="shared" si="94"/>
        <v>0</v>
      </c>
      <c r="AH165" s="39">
        <f t="shared" si="95"/>
        <v>0</v>
      </c>
      <c r="AI165" s="39">
        <f t="shared" si="96"/>
        <v>0</v>
      </c>
      <c r="AJ165" s="39">
        <f t="shared" si="97"/>
        <v>0</v>
      </c>
      <c r="AK165" s="39">
        <f t="shared" si="98"/>
        <v>0</v>
      </c>
      <c r="AL165" s="43"/>
      <c r="AM165" s="39">
        <f t="shared" si="108"/>
        <v>0</v>
      </c>
      <c r="AN165" s="39">
        <f t="shared" si="109"/>
        <v>0</v>
      </c>
      <c r="AO165" s="39">
        <f t="shared" si="110"/>
        <v>0</v>
      </c>
      <c r="AP165" s="40">
        <f t="shared" si="99"/>
        <v>0</v>
      </c>
      <c r="AR165" s="39">
        <f t="shared" si="111"/>
        <v>0</v>
      </c>
      <c r="AS165" s="39">
        <f t="shared" si="112"/>
        <v>0</v>
      </c>
      <c r="AT165" s="39">
        <f t="shared" si="113"/>
        <v>0</v>
      </c>
      <c r="AU165" s="40">
        <f t="shared" si="100"/>
        <v>0</v>
      </c>
      <c r="AV165" s="40"/>
      <c r="AW165" s="52">
        <f t="shared" si="101"/>
        <v>0</v>
      </c>
      <c r="AY165" s="52">
        <f t="shared" si="102"/>
        <v>0</v>
      </c>
      <c r="AZ165" s="70"/>
    </row>
    <row r="166" spans="1:52">
      <c r="A166" s="44">
        <f t="shared" si="105"/>
        <v>41671</v>
      </c>
      <c r="B166" s="66">
        <f t="shared" si="79"/>
        <v>5000</v>
      </c>
      <c r="C166" s="67"/>
      <c r="D166" s="68">
        <f t="shared" si="80"/>
        <v>5000</v>
      </c>
      <c r="E166" s="35">
        <f t="shared" si="81"/>
        <v>0</v>
      </c>
      <c r="F166" s="35">
        <f t="shared" si="82"/>
        <v>0</v>
      </c>
      <c r="G166" s="55">
        <f t="shared" si="106"/>
        <v>5.67</v>
      </c>
      <c r="H166" s="69">
        <f t="shared" si="106"/>
        <v>5.67</v>
      </c>
      <c r="I166" s="72">
        <v>0</v>
      </c>
      <c r="J166" s="55">
        <f t="shared" si="104"/>
        <v>-0.06</v>
      </c>
      <c r="K166" s="69">
        <f t="shared" si="104"/>
        <v>-0.06</v>
      </c>
      <c r="L166" s="72">
        <v>0</v>
      </c>
      <c r="M166" s="55">
        <f t="shared" si="103"/>
        <v>1.2500000000000001E-2</v>
      </c>
      <c r="N166" s="69">
        <f t="shared" si="103"/>
        <v>0</v>
      </c>
      <c r="O166" s="72">
        <v>0</v>
      </c>
      <c r="P166" s="7"/>
      <c r="Q166" s="72">
        <f t="shared" si="114"/>
        <v>5.6224999999999996</v>
      </c>
      <c r="R166" s="72">
        <f t="shared" si="115"/>
        <v>5.61</v>
      </c>
      <c r="S166" s="72">
        <f t="shared" si="83"/>
        <v>0</v>
      </c>
      <c r="T166" s="7"/>
      <c r="U166" s="5">
        <f t="shared" si="84"/>
        <v>28</v>
      </c>
      <c r="V166" s="45">
        <f t="shared" si="85"/>
        <v>41671</v>
      </c>
      <c r="W166" s="5">
        <f t="shared" si="86"/>
        <v>4755</v>
      </c>
      <c r="X166" s="55">
        <f t="shared" si="107"/>
        <v>5.3904348595426005E-2</v>
      </c>
      <c r="Y166" s="47">
        <f t="shared" si="87"/>
        <v>0.50034251258361384</v>
      </c>
      <c r="Z166" s="5">
        <f t="shared" si="88"/>
        <v>0</v>
      </c>
      <c r="AA166" s="5">
        <f t="shared" si="89"/>
        <v>0</v>
      </c>
      <c r="AC166" s="39">
        <f t="shared" si="90"/>
        <v>0</v>
      </c>
      <c r="AD166" s="39">
        <f t="shared" si="91"/>
        <v>0</v>
      </c>
      <c r="AE166" s="39">
        <f t="shared" si="92"/>
        <v>0</v>
      </c>
      <c r="AF166" s="39">
        <f t="shared" si="93"/>
        <v>0</v>
      </c>
      <c r="AG166" s="39">
        <f t="shared" si="94"/>
        <v>0</v>
      </c>
      <c r="AH166" s="39">
        <f t="shared" si="95"/>
        <v>0</v>
      </c>
      <c r="AI166" s="39">
        <f t="shared" si="96"/>
        <v>0</v>
      </c>
      <c r="AJ166" s="39">
        <f t="shared" si="97"/>
        <v>0</v>
      </c>
      <c r="AK166" s="39">
        <f t="shared" si="98"/>
        <v>0</v>
      </c>
      <c r="AL166" s="43"/>
      <c r="AM166" s="39">
        <f t="shared" si="108"/>
        <v>0</v>
      </c>
      <c r="AN166" s="39">
        <f t="shared" si="109"/>
        <v>0</v>
      </c>
      <c r="AO166" s="39">
        <f t="shared" si="110"/>
        <v>0</v>
      </c>
      <c r="AP166" s="40">
        <f t="shared" si="99"/>
        <v>0</v>
      </c>
      <c r="AR166" s="39">
        <f t="shared" si="111"/>
        <v>0</v>
      </c>
      <c r="AS166" s="39">
        <f t="shared" si="112"/>
        <v>0</v>
      </c>
      <c r="AT166" s="39">
        <f t="shared" si="113"/>
        <v>0</v>
      </c>
      <c r="AU166" s="40">
        <f t="shared" si="100"/>
        <v>0</v>
      </c>
      <c r="AV166" s="40"/>
      <c r="AW166" s="52">
        <f t="shared" si="101"/>
        <v>0</v>
      </c>
      <c r="AY166" s="52">
        <f t="shared" si="102"/>
        <v>0</v>
      </c>
      <c r="AZ166" s="70"/>
    </row>
    <row r="167" spans="1:52">
      <c r="A167" s="44">
        <f t="shared" si="105"/>
        <v>41699</v>
      </c>
      <c r="B167" s="66">
        <f t="shared" si="79"/>
        <v>5000</v>
      </c>
      <c r="C167" s="67"/>
      <c r="D167" s="68">
        <f t="shared" si="80"/>
        <v>5000</v>
      </c>
      <c r="E167" s="35">
        <f t="shared" si="81"/>
        <v>0</v>
      </c>
      <c r="F167" s="35">
        <f t="shared" si="82"/>
        <v>0</v>
      </c>
      <c r="G167" s="55">
        <f t="shared" si="106"/>
        <v>5.67</v>
      </c>
      <c r="H167" s="69">
        <f t="shared" si="106"/>
        <v>5.67</v>
      </c>
      <c r="I167" s="72">
        <v>0</v>
      </c>
      <c r="J167" s="55">
        <f t="shared" si="104"/>
        <v>-0.06</v>
      </c>
      <c r="K167" s="69">
        <f t="shared" si="104"/>
        <v>-0.06</v>
      </c>
      <c r="L167" s="72">
        <v>0</v>
      </c>
      <c r="M167" s="55">
        <f t="shared" si="103"/>
        <v>1.2500000000000001E-2</v>
      </c>
      <c r="N167" s="69">
        <f t="shared" si="103"/>
        <v>0</v>
      </c>
      <c r="O167" s="72">
        <v>0</v>
      </c>
      <c r="P167" s="7"/>
      <c r="Q167" s="72">
        <f t="shared" si="114"/>
        <v>5.6224999999999996</v>
      </c>
      <c r="R167" s="72">
        <f t="shared" si="115"/>
        <v>5.61</v>
      </c>
      <c r="S167" s="72">
        <f t="shared" si="83"/>
        <v>0</v>
      </c>
      <c r="T167" s="7"/>
      <c r="U167" s="5">
        <f t="shared" si="84"/>
        <v>31</v>
      </c>
      <c r="V167" s="45">
        <f t="shared" si="85"/>
        <v>41699</v>
      </c>
      <c r="W167" s="5">
        <f t="shared" si="86"/>
        <v>4783</v>
      </c>
      <c r="X167" s="55">
        <f t="shared" si="107"/>
        <v>5.3904348595426005E-2</v>
      </c>
      <c r="Y167" s="47">
        <f t="shared" si="87"/>
        <v>0.49830647416456592</v>
      </c>
      <c r="Z167" s="5">
        <f t="shared" si="88"/>
        <v>0</v>
      </c>
      <c r="AA167" s="5">
        <f t="shared" si="89"/>
        <v>0</v>
      </c>
      <c r="AC167" s="39">
        <f t="shared" si="90"/>
        <v>0</v>
      </c>
      <c r="AD167" s="39">
        <f t="shared" si="91"/>
        <v>0</v>
      </c>
      <c r="AE167" s="39">
        <f t="shared" si="92"/>
        <v>0</v>
      </c>
      <c r="AF167" s="39">
        <f t="shared" si="93"/>
        <v>0</v>
      </c>
      <c r="AG167" s="39">
        <f t="shared" si="94"/>
        <v>0</v>
      </c>
      <c r="AH167" s="39">
        <f t="shared" si="95"/>
        <v>0</v>
      </c>
      <c r="AI167" s="39">
        <f t="shared" si="96"/>
        <v>0</v>
      </c>
      <c r="AJ167" s="39">
        <f t="shared" si="97"/>
        <v>0</v>
      </c>
      <c r="AK167" s="39">
        <f t="shared" si="98"/>
        <v>0</v>
      </c>
      <c r="AL167" s="43"/>
      <c r="AM167" s="39">
        <f t="shared" si="108"/>
        <v>0</v>
      </c>
      <c r="AN167" s="39">
        <f t="shared" si="109"/>
        <v>0</v>
      </c>
      <c r="AO167" s="39">
        <f t="shared" si="110"/>
        <v>0</v>
      </c>
      <c r="AP167" s="40">
        <f t="shared" si="99"/>
        <v>0</v>
      </c>
      <c r="AR167" s="39">
        <f t="shared" si="111"/>
        <v>0</v>
      </c>
      <c r="AS167" s="39">
        <f t="shared" si="112"/>
        <v>0</v>
      </c>
      <c r="AT167" s="39">
        <f t="shared" si="113"/>
        <v>0</v>
      </c>
      <c r="AU167" s="40">
        <f t="shared" si="100"/>
        <v>0</v>
      </c>
      <c r="AV167" s="40"/>
      <c r="AW167" s="52">
        <f t="shared" si="101"/>
        <v>0</v>
      </c>
      <c r="AY167" s="52">
        <f t="shared" si="102"/>
        <v>0</v>
      </c>
      <c r="AZ167" s="70"/>
    </row>
    <row r="168" spans="1:52">
      <c r="A168" s="44">
        <f t="shared" si="105"/>
        <v>41730</v>
      </c>
      <c r="B168" s="66">
        <f t="shared" si="79"/>
        <v>5000</v>
      </c>
      <c r="C168" s="67"/>
      <c r="D168" s="68">
        <f t="shared" si="80"/>
        <v>5000</v>
      </c>
      <c r="E168" s="35">
        <f t="shared" si="81"/>
        <v>0</v>
      </c>
      <c r="F168" s="35">
        <f t="shared" si="82"/>
        <v>0</v>
      </c>
      <c r="G168" s="55">
        <f t="shared" si="106"/>
        <v>5.67</v>
      </c>
      <c r="H168" s="69">
        <f t="shared" si="106"/>
        <v>5.67</v>
      </c>
      <c r="I168" s="72">
        <v>0</v>
      </c>
      <c r="J168" s="55">
        <f t="shared" si="104"/>
        <v>-0.06</v>
      </c>
      <c r="K168" s="69">
        <f t="shared" si="104"/>
        <v>-0.06</v>
      </c>
      <c r="L168" s="72">
        <v>0</v>
      </c>
      <c r="M168" s="55">
        <f t="shared" si="103"/>
        <v>1.2500000000000001E-2</v>
      </c>
      <c r="N168" s="69">
        <f t="shared" si="103"/>
        <v>0</v>
      </c>
      <c r="O168" s="72">
        <v>0</v>
      </c>
      <c r="P168" s="7"/>
      <c r="Q168" s="72">
        <f t="shared" si="114"/>
        <v>5.6224999999999996</v>
      </c>
      <c r="R168" s="72">
        <f t="shared" si="115"/>
        <v>5.61</v>
      </c>
      <c r="S168" s="72">
        <f t="shared" si="83"/>
        <v>0</v>
      </c>
      <c r="T168" s="7"/>
      <c r="U168" s="5">
        <f t="shared" si="84"/>
        <v>30</v>
      </c>
      <c r="V168" s="45">
        <f t="shared" si="85"/>
        <v>41730</v>
      </c>
      <c r="W168" s="5">
        <f t="shared" si="86"/>
        <v>4814</v>
      </c>
      <c r="X168" s="55">
        <f t="shared" si="107"/>
        <v>5.3904348595426005E-2</v>
      </c>
      <c r="Y168" s="47">
        <f t="shared" si="87"/>
        <v>0.49606195170576639</v>
      </c>
      <c r="Z168" s="5">
        <f t="shared" si="88"/>
        <v>0</v>
      </c>
      <c r="AA168" s="5">
        <f t="shared" si="89"/>
        <v>0</v>
      </c>
      <c r="AC168" s="39">
        <f t="shared" si="90"/>
        <v>0</v>
      </c>
      <c r="AD168" s="39">
        <f t="shared" si="91"/>
        <v>0</v>
      </c>
      <c r="AE168" s="39">
        <f t="shared" si="92"/>
        <v>0</v>
      </c>
      <c r="AF168" s="39">
        <f t="shared" si="93"/>
        <v>0</v>
      </c>
      <c r="AG168" s="39">
        <f t="shared" si="94"/>
        <v>0</v>
      </c>
      <c r="AH168" s="39">
        <f t="shared" si="95"/>
        <v>0</v>
      </c>
      <c r="AI168" s="39">
        <f t="shared" si="96"/>
        <v>0</v>
      </c>
      <c r="AJ168" s="39">
        <f t="shared" si="97"/>
        <v>0</v>
      </c>
      <c r="AK168" s="39">
        <f t="shared" si="98"/>
        <v>0</v>
      </c>
      <c r="AL168" s="43"/>
      <c r="AM168" s="39">
        <f t="shared" si="108"/>
        <v>0</v>
      </c>
      <c r="AN168" s="39">
        <f t="shared" si="109"/>
        <v>0</v>
      </c>
      <c r="AO168" s="39">
        <f t="shared" si="110"/>
        <v>0</v>
      </c>
      <c r="AP168" s="40">
        <f t="shared" si="99"/>
        <v>0</v>
      </c>
      <c r="AR168" s="39">
        <f t="shared" si="111"/>
        <v>0</v>
      </c>
      <c r="AS168" s="39">
        <f t="shared" si="112"/>
        <v>0</v>
      </c>
      <c r="AT168" s="39">
        <f t="shared" si="113"/>
        <v>0</v>
      </c>
      <c r="AU168" s="40">
        <f t="shared" si="100"/>
        <v>0</v>
      </c>
      <c r="AV168" s="40"/>
      <c r="AW168" s="52">
        <f t="shared" si="101"/>
        <v>0</v>
      </c>
      <c r="AY168" s="52">
        <f t="shared" si="102"/>
        <v>0</v>
      </c>
      <c r="AZ168" s="70"/>
    </row>
    <row r="169" spans="1:52">
      <c r="A169" s="44">
        <f t="shared" si="105"/>
        <v>41760</v>
      </c>
      <c r="B169" s="66">
        <f t="shared" si="79"/>
        <v>5000</v>
      </c>
      <c r="C169" s="67"/>
      <c r="D169" s="68">
        <f t="shared" si="80"/>
        <v>5000</v>
      </c>
      <c r="E169" s="35">
        <f t="shared" si="81"/>
        <v>0</v>
      </c>
      <c r="F169" s="35">
        <f t="shared" si="82"/>
        <v>0</v>
      </c>
      <c r="G169" s="55">
        <f t="shared" si="106"/>
        <v>5.67</v>
      </c>
      <c r="H169" s="69">
        <f t="shared" si="106"/>
        <v>5.67</v>
      </c>
      <c r="I169" s="72">
        <v>0</v>
      </c>
      <c r="J169" s="55">
        <f t="shared" si="104"/>
        <v>-0.06</v>
      </c>
      <c r="K169" s="69">
        <f t="shared" si="104"/>
        <v>-0.06</v>
      </c>
      <c r="L169" s="72">
        <v>0</v>
      </c>
      <c r="M169" s="55">
        <f t="shared" si="103"/>
        <v>1.2500000000000001E-2</v>
      </c>
      <c r="N169" s="69">
        <f t="shared" si="103"/>
        <v>0</v>
      </c>
      <c r="O169" s="72">
        <v>0</v>
      </c>
      <c r="P169" s="7"/>
      <c r="Q169" s="72">
        <f t="shared" si="114"/>
        <v>5.6224999999999996</v>
      </c>
      <c r="R169" s="72">
        <f t="shared" si="115"/>
        <v>5.61</v>
      </c>
      <c r="S169" s="72">
        <f t="shared" si="83"/>
        <v>0</v>
      </c>
      <c r="T169" s="7"/>
      <c r="U169" s="5">
        <f t="shared" si="84"/>
        <v>31</v>
      </c>
      <c r="V169" s="45">
        <f t="shared" si="85"/>
        <v>41760</v>
      </c>
      <c r="W169" s="5">
        <f t="shared" si="86"/>
        <v>4844</v>
      </c>
      <c r="X169" s="55">
        <f t="shared" si="107"/>
        <v>5.3904348595426005E-2</v>
      </c>
      <c r="Y169" s="47">
        <f t="shared" si="87"/>
        <v>0.49389945973560889</v>
      </c>
      <c r="Z169" s="5">
        <f t="shared" si="88"/>
        <v>0</v>
      </c>
      <c r="AA169" s="5">
        <f t="shared" si="89"/>
        <v>0</v>
      </c>
      <c r="AC169" s="39">
        <f t="shared" si="90"/>
        <v>0</v>
      </c>
      <c r="AD169" s="39">
        <f t="shared" si="91"/>
        <v>0</v>
      </c>
      <c r="AE169" s="39">
        <f t="shared" si="92"/>
        <v>0</v>
      </c>
      <c r="AF169" s="39">
        <f t="shared" si="93"/>
        <v>0</v>
      </c>
      <c r="AG169" s="39">
        <f t="shared" si="94"/>
        <v>0</v>
      </c>
      <c r="AH169" s="39">
        <f t="shared" si="95"/>
        <v>0</v>
      </c>
      <c r="AI169" s="39">
        <f t="shared" si="96"/>
        <v>0</v>
      </c>
      <c r="AJ169" s="39">
        <f t="shared" si="97"/>
        <v>0</v>
      </c>
      <c r="AK169" s="39">
        <f t="shared" si="98"/>
        <v>0</v>
      </c>
      <c r="AL169" s="43"/>
      <c r="AM169" s="39">
        <f t="shared" si="108"/>
        <v>0</v>
      </c>
      <c r="AN169" s="39">
        <f t="shared" si="109"/>
        <v>0</v>
      </c>
      <c r="AO169" s="39">
        <f t="shared" si="110"/>
        <v>0</v>
      </c>
      <c r="AP169" s="40">
        <f t="shared" si="99"/>
        <v>0</v>
      </c>
      <c r="AR169" s="39">
        <f t="shared" si="111"/>
        <v>0</v>
      </c>
      <c r="AS169" s="39">
        <f t="shared" si="112"/>
        <v>0</v>
      </c>
      <c r="AT169" s="39">
        <f t="shared" si="113"/>
        <v>0</v>
      </c>
      <c r="AU169" s="40">
        <f t="shared" si="100"/>
        <v>0</v>
      </c>
      <c r="AV169" s="40"/>
      <c r="AW169" s="52">
        <f t="shared" si="101"/>
        <v>0</v>
      </c>
      <c r="AY169" s="52">
        <f t="shared" si="102"/>
        <v>0</v>
      </c>
      <c r="AZ169" s="70"/>
    </row>
    <row r="170" spans="1:52" ht="12" customHeight="1">
      <c r="A170" s="44">
        <f t="shared" si="105"/>
        <v>41791</v>
      </c>
      <c r="B170" s="66">
        <f t="shared" si="79"/>
        <v>5000</v>
      </c>
      <c r="C170" s="67"/>
      <c r="D170" s="68">
        <f t="shared" si="80"/>
        <v>5000</v>
      </c>
      <c r="E170" s="35">
        <f t="shared" si="81"/>
        <v>0</v>
      </c>
      <c r="F170" s="35">
        <f t="shared" si="82"/>
        <v>0</v>
      </c>
      <c r="G170" s="55">
        <f t="shared" si="106"/>
        <v>5.67</v>
      </c>
      <c r="H170" s="69">
        <f t="shared" si="106"/>
        <v>5.67</v>
      </c>
      <c r="I170" s="72">
        <v>0</v>
      </c>
      <c r="J170" s="55">
        <f t="shared" si="104"/>
        <v>-0.06</v>
      </c>
      <c r="K170" s="69">
        <f t="shared" si="104"/>
        <v>-0.06</v>
      </c>
      <c r="L170" s="72">
        <v>0</v>
      </c>
      <c r="M170" s="55">
        <f t="shared" si="103"/>
        <v>1.2500000000000001E-2</v>
      </c>
      <c r="N170" s="69">
        <f t="shared" si="103"/>
        <v>0</v>
      </c>
      <c r="O170" s="72">
        <v>0</v>
      </c>
      <c r="P170" s="7"/>
      <c r="Q170" s="72">
        <f t="shared" si="114"/>
        <v>5.6224999999999996</v>
      </c>
      <c r="R170" s="72">
        <f t="shared" si="115"/>
        <v>5.61</v>
      </c>
      <c r="S170" s="72">
        <f t="shared" si="83"/>
        <v>0</v>
      </c>
      <c r="T170" s="7"/>
      <c r="U170" s="5">
        <f t="shared" si="84"/>
        <v>30</v>
      </c>
      <c r="V170" s="45">
        <f t="shared" si="85"/>
        <v>41791</v>
      </c>
      <c r="W170" s="5">
        <f t="shared" si="86"/>
        <v>4875</v>
      </c>
      <c r="X170" s="55">
        <f t="shared" si="107"/>
        <v>5.3904348595426005E-2</v>
      </c>
      <c r="Y170" s="47">
        <f t="shared" si="87"/>
        <v>0.49167478779727197</v>
      </c>
      <c r="Z170" s="5">
        <f t="shared" si="88"/>
        <v>0</v>
      </c>
      <c r="AA170" s="5">
        <f t="shared" si="89"/>
        <v>0</v>
      </c>
      <c r="AC170" s="39">
        <f t="shared" si="90"/>
        <v>0</v>
      </c>
      <c r="AD170" s="39">
        <f t="shared" si="91"/>
        <v>0</v>
      </c>
      <c r="AE170" s="39">
        <f t="shared" si="92"/>
        <v>0</v>
      </c>
      <c r="AF170" s="39">
        <f t="shared" si="93"/>
        <v>0</v>
      </c>
      <c r="AG170" s="39">
        <f t="shared" si="94"/>
        <v>0</v>
      </c>
      <c r="AH170" s="39">
        <f t="shared" si="95"/>
        <v>0</v>
      </c>
      <c r="AI170" s="39">
        <f t="shared" si="96"/>
        <v>0</v>
      </c>
      <c r="AJ170" s="39">
        <f t="shared" si="97"/>
        <v>0</v>
      </c>
      <c r="AK170" s="39">
        <f t="shared" si="98"/>
        <v>0</v>
      </c>
      <c r="AL170" s="43"/>
      <c r="AM170" s="39">
        <f t="shared" si="108"/>
        <v>0</v>
      </c>
      <c r="AN170" s="39">
        <f t="shared" si="109"/>
        <v>0</v>
      </c>
      <c r="AO170" s="39">
        <f t="shared" si="110"/>
        <v>0</v>
      </c>
      <c r="AP170" s="40">
        <f t="shared" si="99"/>
        <v>0</v>
      </c>
      <c r="AR170" s="39">
        <f t="shared" si="111"/>
        <v>0</v>
      </c>
      <c r="AS170" s="39">
        <f t="shared" si="112"/>
        <v>0</v>
      </c>
      <c r="AT170" s="39">
        <f t="shared" si="113"/>
        <v>0</v>
      </c>
      <c r="AU170" s="40">
        <f t="shared" si="100"/>
        <v>0</v>
      </c>
      <c r="AV170" s="40"/>
      <c r="AW170" s="52">
        <f t="shared" si="101"/>
        <v>0</v>
      </c>
      <c r="AY170" s="52">
        <f t="shared" si="102"/>
        <v>0</v>
      </c>
      <c r="AZ170" s="70"/>
    </row>
    <row r="171" spans="1:52" ht="12" customHeight="1">
      <c r="A171" s="44">
        <f t="shared" si="105"/>
        <v>41821</v>
      </c>
      <c r="B171" s="66">
        <f t="shared" si="79"/>
        <v>5000</v>
      </c>
      <c r="C171" s="67"/>
      <c r="D171" s="68">
        <f t="shared" si="80"/>
        <v>5000</v>
      </c>
      <c r="E171" s="35">
        <f t="shared" si="81"/>
        <v>0</v>
      </c>
      <c r="F171" s="35">
        <f t="shared" si="82"/>
        <v>0</v>
      </c>
      <c r="G171" s="55">
        <f t="shared" si="106"/>
        <v>5.67</v>
      </c>
      <c r="H171" s="69">
        <f t="shared" si="106"/>
        <v>5.67</v>
      </c>
      <c r="I171" s="72">
        <v>0</v>
      </c>
      <c r="J171" s="55">
        <f t="shared" si="104"/>
        <v>-0.06</v>
      </c>
      <c r="K171" s="69">
        <f t="shared" si="104"/>
        <v>-0.06</v>
      </c>
      <c r="L171" s="72">
        <v>0</v>
      </c>
      <c r="M171" s="55">
        <f t="shared" si="103"/>
        <v>1.2500000000000001E-2</v>
      </c>
      <c r="N171" s="69">
        <f t="shared" si="103"/>
        <v>0</v>
      </c>
      <c r="O171" s="72">
        <v>0</v>
      </c>
      <c r="P171" s="7"/>
      <c r="Q171" s="72">
        <f t="shared" si="114"/>
        <v>5.6224999999999996</v>
      </c>
      <c r="R171" s="72">
        <f t="shared" si="115"/>
        <v>5.61</v>
      </c>
      <c r="S171" s="72">
        <f t="shared" si="83"/>
        <v>0</v>
      </c>
      <c r="T171" s="7"/>
      <c r="U171" s="5">
        <f t="shared" si="84"/>
        <v>31</v>
      </c>
      <c r="V171" s="45">
        <f t="shared" si="85"/>
        <v>41821</v>
      </c>
      <c r="W171" s="5">
        <f t="shared" si="86"/>
        <v>4905</v>
      </c>
      <c r="X171" s="55">
        <f t="shared" si="107"/>
        <v>5.3904348595426005E-2</v>
      </c>
      <c r="Y171" s="47">
        <f t="shared" si="87"/>
        <v>0.48953142087125717</v>
      </c>
      <c r="Z171" s="5">
        <f t="shared" si="88"/>
        <v>0</v>
      </c>
      <c r="AA171" s="5">
        <f t="shared" si="89"/>
        <v>0</v>
      </c>
      <c r="AC171" s="39">
        <f t="shared" si="90"/>
        <v>0</v>
      </c>
      <c r="AD171" s="39">
        <f t="shared" si="91"/>
        <v>0</v>
      </c>
      <c r="AE171" s="39">
        <f t="shared" si="92"/>
        <v>0</v>
      </c>
      <c r="AF171" s="39">
        <f t="shared" si="93"/>
        <v>0</v>
      </c>
      <c r="AG171" s="39">
        <f t="shared" si="94"/>
        <v>0</v>
      </c>
      <c r="AH171" s="39">
        <f t="shared" si="95"/>
        <v>0</v>
      </c>
      <c r="AI171" s="39">
        <f t="shared" si="96"/>
        <v>0</v>
      </c>
      <c r="AJ171" s="39">
        <f t="shared" si="97"/>
        <v>0</v>
      </c>
      <c r="AK171" s="39">
        <f t="shared" si="98"/>
        <v>0</v>
      </c>
      <c r="AL171" s="43"/>
      <c r="AM171" s="39">
        <f t="shared" si="108"/>
        <v>0</v>
      </c>
      <c r="AN171" s="39">
        <f t="shared" si="109"/>
        <v>0</v>
      </c>
      <c r="AO171" s="39">
        <f t="shared" si="110"/>
        <v>0</v>
      </c>
      <c r="AP171" s="40">
        <f t="shared" si="99"/>
        <v>0</v>
      </c>
      <c r="AR171" s="39">
        <f t="shared" si="111"/>
        <v>0</v>
      </c>
      <c r="AS171" s="39">
        <f t="shared" si="112"/>
        <v>0</v>
      </c>
      <c r="AT171" s="39">
        <f t="shared" si="113"/>
        <v>0</v>
      </c>
      <c r="AU171" s="40">
        <f t="shared" si="100"/>
        <v>0</v>
      </c>
      <c r="AV171" s="40"/>
      <c r="AW171" s="52">
        <f t="shared" si="101"/>
        <v>0</v>
      </c>
      <c r="AY171" s="52">
        <f t="shared" si="102"/>
        <v>0</v>
      </c>
      <c r="AZ171" s="70"/>
    </row>
    <row r="172" spans="1:52" ht="12" customHeight="1">
      <c r="A172" s="44">
        <f t="shared" si="105"/>
        <v>41852</v>
      </c>
      <c r="B172" s="66">
        <f t="shared" si="79"/>
        <v>5000</v>
      </c>
      <c r="C172" s="67"/>
      <c r="D172" s="68">
        <f t="shared" si="80"/>
        <v>5000</v>
      </c>
      <c r="E172" s="35">
        <f t="shared" si="81"/>
        <v>0</v>
      </c>
      <c r="F172" s="35">
        <f t="shared" si="82"/>
        <v>0</v>
      </c>
      <c r="G172" s="55">
        <f t="shared" si="106"/>
        <v>5.67</v>
      </c>
      <c r="H172" s="69">
        <f t="shared" si="106"/>
        <v>5.67</v>
      </c>
      <c r="I172" s="72">
        <v>0</v>
      </c>
      <c r="J172" s="55">
        <f t="shared" si="104"/>
        <v>-0.06</v>
      </c>
      <c r="K172" s="69">
        <f t="shared" si="104"/>
        <v>-0.06</v>
      </c>
      <c r="L172" s="72">
        <v>0</v>
      </c>
      <c r="M172" s="55">
        <f t="shared" si="103"/>
        <v>1.2500000000000001E-2</v>
      </c>
      <c r="N172" s="69">
        <f t="shared" si="103"/>
        <v>0</v>
      </c>
      <c r="O172" s="72">
        <v>0</v>
      </c>
      <c r="P172" s="7"/>
      <c r="Q172" s="72">
        <f t="shared" si="114"/>
        <v>5.6224999999999996</v>
      </c>
      <c r="R172" s="72">
        <f t="shared" si="115"/>
        <v>5.61</v>
      </c>
      <c r="S172" s="72">
        <f t="shared" si="83"/>
        <v>0</v>
      </c>
      <c r="T172" s="7"/>
      <c r="U172" s="5">
        <f t="shared" si="84"/>
        <v>31</v>
      </c>
      <c r="V172" s="45">
        <f t="shared" si="85"/>
        <v>41852</v>
      </c>
      <c r="W172" s="5">
        <f t="shared" si="86"/>
        <v>4936</v>
      </c>
      <c r="X172" s="55">
        <f t="shared" si="107"/>
        <v>5.3904348595426005E-2</v>
      </c>
      <c r="Y172" s="47">
        <f t="shared" si="87"/>
        <v>0.48732642389569963</v>
      </c>
      <c r="Z172" s="5">
        <f t="shared" si="88"/>
        <v>0</v>
      </c>
      <c r="AA172" s="5">
        <f t="shared" si="89"/>
        <v>0</v>
      </c>
      <c r="AC172" s="39">
        <f t="shared" si="90"/>
        <v>0</v>
      </c>
      <c r="AD172" s="39">
        <f t="shared" si="91"/>
        <v>0</v>
      </c>
      <c r="AE172" s="39">
        <f t="shared" si="92"/>
        <v>0</v>
      </c>
      <c r="AF172" s="39">
        <f t="shared" si="93"/>
        <v>0</v>
      </c>
      <c r="AG172" s="39">
        <f t="shared" si="94"/>
        <v>0</v>
      </c>
      <c r="AH172" s="39">
        <f t="shared" si="95"/>
        <v>0</v>
      </c>
      <c r="AI172" s="39">
        <f t="shared" si="96"/>
        <v>0</v>
      </c>
      <c r="AJ172" s="39">
        <f t="shared" si="97"/>
        <v>0</v>
      </c>
      <c r="AK172" s="39">
        <f t="shared" si="98"/>
        <v>0</v>
      </c>
      <c r="AL172" s="43"/>
      <c r="AM172" s="39">
        <f t="shared" si="108"/>
        <v>0</v>
      </c>
      <c r="AN172" s="39">
        <f t="shared" si="109"/>
        <v>0</v>
      </c>
      <c r="AO172" s="39">
        <f t="shared" si="110"/>
        <v>0</v>
      </c>
      <c r="AP172" s="40">
        <f t="shared" si="99"/>
        <v>0</v>
      </c>
      <c r="AR172" s="39">
        <f t="shared" si="111"/>
        <v>0</v>
      </c>
      <c r="AS172" s="39">
        <f t="shared" si="112"/>
        <v>0</v>
      </c>
      <c r="AT172" s="39">
        <f t="shared" si="113"/>
        <v>0</v>
      </c>
      <c r="AU172" s="40">
        <f t="shared" si="100"/>
        <v>0</v>
      </c>
      <c r="AV172" s="40"/>
      <c r="AW172" s="52">
        <f t="shared" si="101"/>
        <v>0</v>
      </c>
      <c r="AY172" s="52">
        <f t="shared" si="102"/>
        <v>0</v>
      </c>
      <c r="AZ172" s="70"/>
    </row>
    <row r="173" spans="1:52" ht="12" customHeight="1">
      <c r="A173" s="44">
        <f t="shared" si="105"/>
        <v>41883</v>
      </c>
      <c r="B173" s="66">
        <f t="shared" si="79"/>
        <v>5000</v>
      </c>
      <c r="C173" s="67"/>
      <c r="D173" s="68">
        <f t="shared" si="80"/>
        <v>5000</v>
      </c>
      <c r="E173" s="35">
        <f t="shared" si="81"/>
        <v>0</v>
      </c>
      <c r="F173" s="35">
        <f t="shared" si="82"/>
        <v>0</v>
      </c>
      <c r="G173" s="55">
        <f t="shared" si="106"/>
        <v>5.67</v>
      </c>
      <c r="H173" s="69">
        <f t="shared" si="106"/>
        <v>5.67</v>
      </c>
      <c r="I173" s="72">
        <v>0</v>
      </c>
      <c r="J173" s="55">
        <f t="shared" si="104"/>
        <v>-0.06</v>
      </c>
      <c r="K173" s="69">
        <f t="shared" si="104"/>
        <v>-0.06</v>
      </c>
      <c r="L173" s="72">
        <v>0</v>
      </c>
      <c r="M173" s="55">
        <f t="shared" si="103"/>
        <v>1.2500000000000001E-2</v>
      </c>
      <c r="N173" s="69">
        <f t="shared" si="103"/>
        <v>0</v>
      </c>
      <c r="O173" s="72">
        <v>0</v>
      </c>
      <c r="P173" s="7"/>
      <c r="Q173" s="72">
        <f t="shared" si="114"/>
        <v>5.6224999999999996</v>
      </c>
      <c r="R173" s="72">
        <f t="shared" si="115"/>
        <v>5.61</v>
      </c>
      <c r="S173" s="72">
        <f t="shared" si="83"/>
        <v>0</v>
      </c>
      <c r="T173" s="7"/>
      <c r="U173" s="5">
        <f t="shared" si="84"/>
        <v>30</v>
      </c>
      <c r="V173" s="45">
        <f t="shared" si="85"/>
        <v>41883</v>
      </c>
      <c r="W173" s="5">
        <f t="shared" si="86"/>
        <v>4967</v>
      </c>
      <c r="X173" s="55">
        <f t="shared" si="107"/>
        <v>5.3904348595426005E-2</v>
      </c>
      <c r="Y173" s="47">
        <f t="shared" si="87"/>
        <v>0.48513135889070602</v>
      </c>
      <c r="Z173" s="5">
        <f t="shared" si="88"/>
        <v>0</v>
      </c>
      <c r="AA173" s="5">
        <f t="shared" si="89"/>
        <v>0</v>
      </c>
      <c r="AC173" s="39">
        <f t="shared" si="90"/>
        <v>0</v>
      </c>
      <c r="AD173" s="39">
        <f t="shared" si="91"/>
        <v>0</v>
      </c>
      <c r="AE173" s="39">
        <f t="shared" si="92"/>
        <v>0</v>
      </c>
      <c r="AF173" s="39">
        <f t="shared" si="93"/>
        <v>0</v>
      </c>
      <c r="AG173" s="39">
        <f t="shared" si="94"/>
        <v>0</v>
      </c>
      <c r="AH173" s="39">
        <f t="shared" si="95"/>
        <v>0</v>
      </c>
      <c r="AI173" s="39">
        <f t="shared" si="96"/>
        <v>0</v>
      </c>
      <c r="AJ173" s="39">
        <f t="shared" si="97"/>
        <v>0</v>
      </c>
      <c r="AK173" s="39">
        <f t="shared" si="98"/>
        <v>0</v>
      </c>
      <c r="AL173" s="43"/>
      <c r="AM173" s="39">
        <f t="shared" si="108"/>
        <v>0</v>
      </c>
      <c r="AN173" s="39">
        <f t="shared" si="109"/>
        <v>0</v>
      </c>
      <c r="AO173" s="39">
        <f t="shared" si="110"/>
        <v>0</v>
      </c>
      <c r="AP173" s="40">
        <f t="shared" si="99"/>
        <v>0</v>
      </c>
      <c r="AR173" s="39">
        <f t="shared" si="111"/>
        <v>0</v>
      </c>
      <c r="AS173" s="39">
        <f t="shared" si="112"/>
        <v>0</v>
      </c>
      <c r="AT173" s="39">
        <f t="shared" si="113"/>
        <v>0</v>
      </c>
      <c r="AU173" s="40">
        <f t="shared" si="100"/>
        <v>0</v>
      </c>
      <c r="AV173" s="40"/>
      <c r="AW173" s="52">
        <f t="shared" si="101"/>
        <v>0</v>
      </c>
      <c r="AY173" s="52">
        <f t="shared" si="102"/>
        <v>0</v>
      </c>
      <c r="AZ173" s="70"/>
    </row>
    <row r="174" spans="1:52" ht="12" customHeight="1">
      <c r="A174" s="44">
        <f t="shared" si="105"/>
        <v>41913</v>
      </c>
      <c r="B174" s="66">
        <f t="shared" si="79"/>
        <v>5000</v>
      </c>
      <c r="C174" s="67"/>
      <c r="D174" s="68">
        <f t="shared" si="80"/>
        <v>5000</v>
      </c>
      <c r="E174" s="35">
        <f t="shared" si="81"/>
        <v>0</v>
      </c>
      <c r="F174" s="35">
        <f t="shared" si="82"/>
        <v>0</v>
      </c>
      <c r="G174" s="55">
        <f t="shared" si="106"/>
        <v>5.67</v>
      </c>
      <c r="H174" s="69">
        <f t="shared" si="106"/>
        <v>5.67</v>
      </c>
      <c r="I174" s="72">
        <v>0</v>
      </c>
      <c r="J174" s="55">
        <f t="shared" si="104"/>
        <v>-0.06</v>
      </c>
      <c r="K174" s="69">
        <f t="shared" si="104"/>
        <v>-0.06</v>
      </c>
      <c r="L174" s="72">
        <v>0</v>
      </c>
      <c r="M174" s="55">
        <f t="shared" si="103"/>
        <v>1.2500000000000001E-2</v>
      </c>
      <c r="N174" s="69">
        <f t="shared" si="103"/>
        <v>0</v>
      </c>
      <c r="O174" s="72">
        <v>0</v>
      </c>
      <c r="P174" s="7"/>
      <c r="Q174" s="72">
        <f t="shared" si="114"/>
        <v>5.6224999999999996</v>
      </c>
      <c r="R174" s="72">
        <f t="shared" si="115"/>
        <v>5.61</v>
      </c>
      <c r="S174" s="72">
        <f t="shared" si="83"/>
        <v>0</v>
      </c>
      <c r="T174" s="7"/>
      <c r="U174" s="5">
        <f t="shared" si="84"/>
        <v>31</v>
      </c>
      <c r="V174" s="45">
        <f t="shared" si="85"/>
        <v>41913</v>
      </c>
      <c r="W174" s="5">
        <f t="shared" si="86"/>
        <v>4997</v>
      </c>
      <c r="X174" s="55">
        <f t="shared" si="107"/>
        <v>5.3904348595426005E-2</v>
      </c>
      <c r="Y174" s="47">
        <f t="shared" si="87"/>
        <v>0.48301651685441332</v>
      </c>
      <c r="Z174" s="5">
        <f t="shared" si="88"/>
        <v>0</v>
      </c>
      <c r="AA174" s="5">
        <f t="shared" si="89"/>
        <v>0</v>
      </c>
      <c r="AC174" s="39">
        <f t="shared" si="90"/>
        <v>0</v>
      </c>
      <c r="AD174" s="39">
        <f t="shared" si="91"/>
        <v>0</v>
      </c>
      <c r="AE174" s="39">
        <f t="shared" si="92"/>
        <v>0</v>
      </c>
      <c r="AF174" s="39">
        <f t="shared" si="93"/>
        <v>0</v>
      </c>
      <c r="AG174" s="39">
        <f t="shared" si="94"/>
        <v>0</v>
      </c>
      <c r="AH174" s="39">
        <f t="shared" si="95"/>
        <v>0</v>
      </c>
      <c r="AI174" s="39">
        <f t="shared" si="96"/>
        <v>0</v>
      </c>
      <c r="AJ174" s="39">
        <f t="shared" si="97"/>
        <v>0</v>
      </c>
      <c r="AK174" s="39">
        <f t="shared" si="98"/>
        <v>0</v>
      </c>
      <c r="AL174" s="43"/>
      <c r="AM174" s="39">
        <f t="shared" si="108"/>
        <v>0</v>
      </c>
      <c r="AN174" s="39">
        <f t="shared" si="109"/>
        <v>0</v>
      </c>
      <c r="AO174" s="39">
        <f t="shared" si="110"/>
        <v>0</v>
      </c>
      <c r="AP174" s="40">
        <f t="shared" si="99"/>
        <v>0</v>
      </c>
      <c r="AR174" s="39">
        <f t="shared" si="111"/>
        <v>0</v>
      </c>
      <c r="AS174" s="39">
        <f t="shared" si="112"/>
        <v>0</v>
      </c>
      <c r="AT174" s="39">
        <f t="shared" si="113"/>
        <v>0</v>
      </c>
      <c r="AU174" s="40">
        <f t="shared" si="100"/>
        <v>0</v>
      </c>
      <c r="AV174" s="40"/>
      <c r="AW174" s="52">
        <f t="shared" si="101"/>
        <v>0</v>
      </c>
      <c r="AY174" s="52">
        <f t="shared" si="102"/>
        <v>0</v>
      </c>
      <c r="AZ174" s="70"/>
    </row>
    <row r="175" spans="1:52" ht="12" customHeight="1">
      <c r="A175" s="44">
        <f t="shared" si="105"/>
        <v>41944</v>
      </c>
      <c r="B175" s="66">
        <f t="shared" si="79"/>
        <v>5000</v>
      </c>
      <c r="C175" s="67"/>
      <c r="D175" s="68">
        <f t="shared" si="80"/>
        <v>5000</v>
      </c>
      <c r="E175" s="35">
        <f t="shared" si="81"/>
        <v>0</v>
      </c>
      <c r="F175" s="35">
        <f t="shared" si="82"/>
        <v>0</v>
      </c>
      <c r="G175" s="55">
        <f t="shared" si="106"/>
        <v>5.67</v>
      </c>
      <c r="H175" s="69">
        <f t="shared" si="106"/>
        <v>5.67</v>
      </c>
      <c r="I175" s="72">
        <v>0</v>
      </c>
      <c r="J175" s="55">
        <f t="shared" si="104"/>
        <v>-0.06</v>
      </c>
      <c r="K175" s="69">
        <f t="shared" si="104"/>
        <v>-0.06</v>
      </c>
      <c r="L175" s="72">
        <v>0</v>
      </c>
      <c r="M175" s="55">
        <f t="shared" si="103"/>
        <v>1.2500000000000001E-2</v>
      </c>
      <c r="N175" s="69">
        <f t="shared" si="103"/>
        <v>0</v>
      </c>
      <c r="O175" s="72">
        <v>0</v>
      </c>
      <c r="P175" s="7"/>
      <c r="Q175" s="72">
        <f t="shared" si="114"/>
        <v>5.6224999999999996</v>
      </c>
      <c r="R175" s="72">
        <f t="shared" si="115"/>
        <v>5.61</v>
      </c>
      <c r="S175" s="72">
        <f t="shared" si="83"/>
        <v>0</v>
      </c>
      <c r="T175" s="7"/>
      <c r="U175" s="5">
        <f t="shared" si="84"/>
        <v>30</v>
      </c>
      <c r="V175" s="45">
        <f t="shared" si="85"/>
        <v>41944</v>
      </c>
      <c r="W175" s="5">
        <f t="shared" si="86"/>
        <v>5028</v>
      </c>
      <c r="X175" s="55">
        <f t="shared" si="107"/>
        <v>5.3904348595426005E-2</v>
      </c>
      <c r="Y175" s="47">
        <f t="shared" si="87"/>
        <v>0.48084086496895767</v>
      </c>
      <c r="Z175" s="5">
        <f t="shared" si="88"/>
        <v>0</v>
      </c>
      <c r="AA175" s="5">
        <f t="shared" si="89"/>
        <v>0</v>
      </c>
      <c r="AC175" s="39">
        <f t="shared" si="90"/>
        <v>0</v>
      </c>
      <c r="AD175" s="39">
        <f t="shared" si="91"/>
        <v>0</v>
      </c>
      <c r="AE175" s="39">
        <f t="shared" si="92"/>
        <v>0</v>
      </c>
      <c r="AF175" s="39">
        <f t="shared" si="93"/>
        <v>0</v>
      </c>
      <c r="AG175" s="39">
        <f t="shared" si="94"/>
        <v>0</v>
      </c>
      <c r="AH175" s="39">
        <f t="shared" si="95"/>
        <v>0</v>
      </c>
      <c r="AI175" s="39">
        <f t="shared" si="96"/>
        <v>0</v>
      </c>
      <c r="AJ175" s="39">
        <f t="shared" si="97"/>
        <v>0</v>
      </c>
      <c r="AK175" s="39">
        <f t="shared" si="98"/>
        <v>0</v>
      </c>
      <c r="AL175" s="43"/>
      <c r="AM175" s="39">
        <f t="shared" si="108"/>
        <v>0</v>
      </c>
      <c r="AN175" s="39">
        <f t="shared" si="109"/>
        <v>0</v>
      </c>
      <c r="AO175" s="39">
        <f t="shared" si="110"/>
        <v>0</v>
      </c>
      <c r="AP175" s="40">
        <f t="shared" si="99"/>
        <v>0</v>
      </c>
      <c r="AR175" s="39">
        <f t="shared" si="111"/>
        <v>0</v>
      </c>
      <c r="AS175" s="39">
        <f t="shared" si="112"/>
        <v>0</v>
      </c>
      <c r="AT175" s="39">
        <f t="shared" si="113"/>
        <v>0</v>
      </c>
      <c r="AU175" s="40">
        <f t="shared" si="100"/>
        <v>0</v>
      </c>
      <c r="AV175" s="40"/>
      <c r="AW175" s="52">
        <f t="shared" si="101"/>
        <v>0</v>
      </c>
      <c r="AY175" s="52">
        <f t="shared" si="102"/>
        <v>0</v>
      </c>
      <c r="AZ175" s="70"/>
    </row>
    <row r="176" spans="1:52" ht="12" customHeight="1">
      <c r="A176" s="44">
        <f t="shared" si="105"/>
        <v>41974</v>
      </c>
      <c r="B176" s="66">
        <f t="shared" si="79"/>
        <v>5000</v>
      </c>
      <c r="C176" s="67"/>
      <c r="D176" s="68">
        <f t="shared" si="80"/>
        <v>5000</v>
      </c>
      <c r="E176" s="35">
        <f t="shared" si="81"/>
        <v>0</v>
      </c>
      <c r="F176" s="35">
        <f t="shared" si="82"/>
        <v>0</v>
      </c>
      <c r="G176" s="55">
        <f t="shared" si="106"/>
        <v>5.67</v>
      </c>
      <c r="H176" s="69">
        <f t="shared" si="106"/>
        <v>5.67</v>
      </c>
      <c r="I176" s="72">
        <v>0</v>
      </c>
      <c r="J176" s="55">
        <f t="shared" si="104"/>
        <v>-0.06</v>
      </c>
      <c r="K176" s="69">
        <f t="shared" si="104"/>
        <v>-0.06</v>
      </c>
      <c r="L176" s="72">
        <v>0</v>
      </c>
      <c r="M176" s="55">
        <f t="shared" si="103"/>
        <v>1.2500000000000001E-2</v>
      </c>
      <c r="N176" s="69">
        <f t="shared" si="103"/>
        <v>0</v>
      </c>
      <c r="O176" s="72">
        <v>0</v>
      </c>
      <c r="P176" s="7"/>
      <c r="Q176" s="72">
        <f t="shared" si="114"/>
        <v>5.6224999999999996</v>
      </c>
      <c r="R176" s="72">
        <f t="shared" si="115"/>
        <v>5.61</v>
      </c>
      <c r="S176" s="72">
        <f t="shared" si="83"/>
        <v>0</v>
      </c>
      <c r="T176" s="7"/>
      <c r="U176" s="5">
        <f t="shared" si="84"/>
        <v>31</v>
      </c>
      <c r="V176" s="45">
        <f t="shared" si="85"/>
        <v>41974</v>
      </c>
      <c r="W176" s="5">
        <f t="shared" si="86"/>
        <v>5058</v>
      </c>
      <c r="X176" s="55">
        <f t="shared" si="107"/>
        <v>5.3904348595426005E-2</v>
      </c>
      <c r="Y176" s="47">
        <f t="shared" si="87"/>
        <v>0.47874472656156036</v>
      </c>
      <c r="Z176" s="5">
        <f t="shared" si="88"/>
        <v>0</v>
      </c>
      <c r="AA176" s="5">
        <f t="shared" si="89"/>
        <v>0</v>
      </c>
      <c r="AC176" s="39">
        <f t="shared" si="90"/>
        <v>0</v>
      </c>
      <c r="AD176" s="39">
        <f t="shared" si="91"/>
        <v>0</v>
      </c>
      <c r="AE176" s="39">
        <f t="shared" si="92"/>
        <v>0</v>
      </c>
      <c r="AF176" s="39">
        <f t="shared" si="93"/>
        <v>0</v>
      </c>
      <c r="AG176" s="39">
        <f t="shared" si="94"/>
        <v>0</v>
      </c>
      <c r="AH176" s="39">
        <f t="shared" si="95"/>
        <v>0</v>
      </c>
      <c r="AI176" s="39">
        <f t="shared" si="96"/>
        <v>0</v>
      </c>
      <c r="AJ176" s="39">
        <f t="shared" si="97"/>
        <v>0</v>
      </c>
      <c r="AK176" s="39">
        <f t="shared" si="98"/>
        <v>0</v>
      </c>
      <c r="AL176" s="43"/>
      <c r="AM176" s="39">
        <f t="shared" si="108"/>
        <v>0</v>
      </c>
      <c r="AN176" s="39">
        <f t="shared" si="109"/>
        <v>0</v>
      </c>
      <c r="AO176" s="39">
        <f t="shared" si="110"/>
        <v>0</v>
      </c>
      <c r="AP176" s="40">
        <f t="shared" si="99"/>
        <v>0</v>
      </c>
      <c r="AR176" s="39">
        <f t="shared" si="111"/>
        <v>0</v>
      </c>
      <c r="AS176" s="39">
        <f t="shared" si="112"/>
        <v>0</v>
      </c>
      <c r="AT176" s="39">
        <f t="shared" si="113"/>
        <v>0</v>
      </c>
      <c r="AU176" s="40">
        <f t="shared" si="100"/>
        <v>0</v>
      </c>
      <c r="AV176" s="40"/>
      <c r="AW176" s="52">
        <f t="shared" si="101"/>
        <v>0</v>
      </c>
      <c r="AY176" s="52">
        <f t="shared" si="102"/>
        <v>0</v>
      </c>
      <c r="AZ176" s="70"/>
    </row>
    <row r="177" spans="1:52" ht="12" customHeight="1">
      <c r="A177" s="44">
        <f t="shared" si="105"/>
        <v>42005</v>
      </c>
      <c r="B177" s="66">
        <f t="shared" si="79"/>
        <v>5000</v>
      </c>
      <c r="C177" s="67"/>
      <c r="D177" s="68">
        <f t="shared" si="80"/>
        <v>5000</v>
      </c>
      <c r="E177" s="35">
        <f t="shared" si="81"/>
        <v>0</v>
      </c>
      <c r="F177" s="35">
        <f t="shared" si="82"/>
        <v>0</v>
      </c>
      <c r="G177" s="55">
        <f t="shared" si="106"/>
        <v>5.67</v>
      </c>
      <c r="H177" s="69">
        <f t="shared" si="106"/>
        <v>5.67</v>
      </c>
      <c r="I177" s="72">
        <v>0</v>
      </c>
      <c r="J177" s="55">
        <f t="shared" si="104"/>
        <v>-0.06</v>
      </c>
      <c r="K177" s="69">
        <f t="shared" si="104"/>
        <v>-0.06</v>
      </c>
      <c r="L177" s="72">
        <v>0</v>
      </c>
      <c r="M177" s="55">
        <f t="shared" si="103"/>
        <v>1.2500000000000001E-2</v>
      </c>
      <c r="N177" s="69">
        <f t="shared" si="103"/>
        <v>0</v>
      </c>
      <c r="O177" s="72">
        <v>0</v>
      </c>
      <c r="P177" s="7"/>
      <c r="Q177" s="72">
        <f t="shared" si="114"/>
        <v>5.6224999999999996</v>
      </c>
      <c r="R177" s="72">
        <f t="shared" si="115"/>
        <v>5.61</v>
      </c>
      <c r="S177" s="72">
        <f t="shared" si="83"/>
        <v>0</v>
      </c>
      <c r="T177" s="7"/>
      <c r="U177" s="5">
        <f t="shared" si="84"/>
        <v>31</v>
      </c>
      <c r="V177" s="45">
        <f t="shared" si="85"/>
        <v>42005</v>
      </c>
      <c r="W177" s="5">
        <f t="shared" si="86"/>
        <v>5089</v>
      </c>
      <c r="X177" s="55">
        <f t="shared" si="107"/>
        <v>5.3904348595426005E-2</v>
      </c>
      <c r="Y177" s="47">
        <f t="shared" si="87"/>
        <v>0.47658831610632629</v>
      </c>
      <c r="Z177" s="5">
        <f t="shared" si="88"/>
        <v>0</v>
      </c>
      <c r="AA177" s="5">
        <f t="shared" si="89"/>
        <v>0</v>
      </c>
      <c r="AC177" s="39">
        <f t="shared" si="90"/>
        <v>0</v>
      </c>
      <c r="AD177" s="39">
        <f t="shared" si="91"/>
        <v>0</v>
      </c>
      <c r="AE177" s="39">
        <f t="shared" si="92"/>
        <v>0</v>
      </c>
      <c r="AF177" s="39">
        <f t="shared" si="93"/>
        <v>0</v>
      </c>
      <c r="AG177" s="39">
        <f t="shared" si="94"/>
        <v>0</v>
      </c>
      <c r="AH177" s="39">
        <f t="shared" si="95"/>
        <v>0</v>
      </c>
      <c r="AI177" s="39">
        <f t="shared" si="96"/>
        <v>0</v>
      </c>
      <c r="AJ177" s="39">
        <f t="shared" si="97"/>
        <v>0</v>
      </c>
      <c r="AK177" s="39">
        <f t="shared" si="98"/>
        <v>0</v>
      </c>
      <c r="AL177" s="43"/>
      <c r="AM177" s="39">
        <f t="shared" si="108"/>
        <v>0</v>
      </c>
      <c r="AN177" s="39">
        <f t="shared" si="109"/>
        <v>0</v>
      </c>
      <c r="AO177" s="39">
        <f t="shared" si="110"/>
        <v>0</v>
      </c>
      <c r="AP177" s="40">
        <f t="shared" si="99"/>
        <v>0</v>
      </c>
      <c r="AR177" s="39">
        <f t="shared" si="111"/>
        <v>0</v>
      </c>
      <c r="AS177" s="39">
        <f t="shared" si="112"/>
        <v>0</v>
      </c>
      <c r="AT177" s="39">
        <f t="shared" si="113"/>
        <v>0</v>
      </c>
      <c r="AU177" s="40">
        <f t="shared" si="100"/>
        <v>0</v>
      </c>
      <c r="AV177" s="40"/>
      <c r="AW177" s="52">
        <f t="shared" si="101"/>
        <v>0</v>
      </c>
      <c r="AY177" s="52">
        <f t="shared" si="102"/>
        <v>0</v>
      </c>
      <c r="AZ177" s="70"/>
    </row>
    <row r="178" spans="1:52" ht="12" customHeight="1">
      <c r="A178" s="44">
        <f t="shared" si="105"/>
        <v>42036</v>
      </c>
      <c r="B178" s="66">
        <f t="shared" si="79"/>
        <v>5000</v>
      </c>
      <c r="C178" s="67"/>
      <c r="D178" s="68">
        <f t="shared" si="80"/>
        <v>5000</v>
      </c>
      <c r="E178" s="35">
        <f t="shared" si="81"/>
        <v>0</v>
      </c>
      <c r="F178" s="35">
        <f t="shared" si="82"/>
        <v>0</v>
      </c>
      <c r="G178" s="55">
        <f t="shared" si="106"/>
        <v>5.67</v>
      </c>
      <c r="H178" s="69">
        <f t="shared" si="106"/>
        <v>5.67</v>
      </c>
      <c r="I178" s="72">
        <v>0</v>
      </c>
      <c r="J178" s="55">
        <f t="shared" si="104"/>
        <v>-0.06</v>
      </c>
      <c r="K178" s="69">
        <f t="shared" si="104"/>
        <v>-0.06</v>
      </c>
      <c r="L178" s="72">
        <v>0</v>
      </c>
      <c r="M178" s="55">
        <f t="shared" si="103"/>
        <v>1.2500000000000001E-2</v>
      </c>
      <c r="N178" s="69">
        <f t="shared" si="103"/>
        <v>0</v>
      </c>
      <c r="O178" s="72">
        <v>0</v>
      </c>
      <c r="P178" s="7"/>
      <c r="Q178" s="72">
        <f t="shared" si="114"/>
        <v>5.6224999999999996</v>
      </c>
      <c r="R178" s="72">
        <f t="shared" si="115"/>
        <v>5.61</v>
      </c>
      <c r="S178" s="72">
        <f t="shared" si="83"/>
        <v>0</v>
      </c>
      <c r="T178" s="7"/>
      <c r="U178" s="5">
        <f t="shared" si="84"/>
        <v>28</v>
      </c>
      <c r="V178" s="45">
        <f t="shared" si="85"/>
        <v>42036</v>
      </c>
      <c r="W178" s="5">
        <f t="shared" si="86"/>
        <v>5120</v>
      </c>
      <c r="X178" s="55">
        <f t="shared" si="107"/>
        <v>5.3904348595426005E-2</v>
      </c>
      <c r="Y178" s="47">
        <f t="shared" si="87"/>
        <v>0.47444161877333352</v>
      </c>
      <c r="Z178" s="5">
        <f t="shared" si="88"/>
        <v>0</v>
      </c>
      <c r="AA178" s="5">
        <f t="shared" si="89"/>
        <v>0</v>
      </c>
      <c r="AC178" s="39">
        <f t="shared" si="90"/>
        <v>0</v>
      </c>
      <c r="AD178" s="39">
        <f t="shared" si="91"/>
        <v>0</v>
      </c>
      <c r="AE178" s="39">
        <f t="shared" si="92"/>
        <v>0</v>
      </c>
      <c r="AF178" s="39">
        <f t="shared" si="93"/>
        <v>0</v>
      </c>
      <c r="AG178" s="39">
        <f t="shared" si="94"/>
        <v>0</v>
      </c>
      <c r="AH178" s="39">
        <f t="shared" si="95"/>
        <v>0</v>
      </c>
      <c r="AI178" s="39">
        <f t="shared" si="96"/>
        <v>0</v>
      </c>
      <c r="AJ178" s="39">
        <f t="shared" si="97"/>
        <v>0</v>
      </c>
      <c r="AK178" s="39">
        <f t="shared" si="98"/>
        <v>0</v>
      </c>
      <c r="AL178" s="43"/>
      <c r="AM178" s="39">
        <f t="shared" si="108"/>
        <v>0</v>
      </c>
      <c r="AN178" s="39">
        <f t="shared" si="109"/>
        <v>0</v>
      </c>
      <c r="AO178" s="39">
        <f t="shared" si="110"/>
        <v>0</v>
      </c>
      <c r="AP178" s="40">
        <f t="shared" si="99"/>
        <v>0</v>
      </c>
      <c r="AR178" s="39">
        <f t="shared" si="111"/>
        <v>0</v>
      </c>
      <c r="AS178" s="39">
        <f t="shared" si="112"/>
        <v>0</v>
      </c>
      <c r="AT178" s="39">
        <f t="shared" si="113"/>
        <v>0</v>
      </c>
      <c r="AU178" s="40">
        <f t="shared" si="100"/>
        <v>0</v>
      </c>
      <c r="AV178" s="40"/>
      <c r="AW178" s="52">
        <f t="shared" si="101"/>
        <v>0</v>
      </c>
      <c r="AY178" s="52">
        <f t="shared" si="102"/>
        <v>0</v>
      </c>
      <c r="AZ178" s="70"/>
    </row>
    <row r="179" spans="1:52" ht="12" customHeight="1">
      <c r="A179" s="44">
        <f t="shared" si="105"/>
        <v>42064</v>
      </c>
      <c r="B179" s="66">
        <f t="shared" si="79"/>
        <v>5000</v>
      </c>
      <c r="C179" s="67"/>
      <c r="D179" s="68">
        <f t="shared" si="80"/>
        <v>5000</v>
      </c>
      <c r="E179" s="35">
        <f t="shared" si="81"/>
        <v>0</v>
      </c>
      <c r="F179" s="35">
        <f t="shared" si="82"/>
        <v>0</v>
      </c>
      <c r="G179" s="55">
        <f t="shared" si="106"/>
        <v>5.67</v>
      </c>
      <c r="H179" s="69">
        <f t="shared" si="106"/>
        <v>5.67</v>
      </c>
      <c r="I179" s="72">
        <v>0</v>
      </c>
      <c r="J179" s="55">
        <f t="shared" si="104"/>
        <v>-0.06</v>
      </c>
      <c r="K179" s="69">
        <f t="shared" si="104"/>
        <v>-0.06</v>
      </c>
      <c r="L179" s="72">
        <v>0</v>
      </c>
      <c r="M179" s="55">
        <f t="shared" si="103"/>
        <v>1.2500000000000001E-2</v>
      </c>
      <c r="N179" s="69">
        <f t="shared" si="103"/>
        <v>0</v>
      </c>
      <c r="O179" s="72">
        <v>0</v>
      </c>
      <c r="P179" s="7"/>
      <c r="Q179" s="72">
        <f t="shared" si="114"/>
        <v>5.6224999999999996</v>
      </c>
      <c r="R179" s="72">
        <f t="shared" si="115"/>
        <v>5.61</v>
      </c>
      <c r="S179" s="72">
        <f t="shared" si="83"/>
        <v>0</v>
      </c>
      <c r="T179" s="7"/>
      <c r="U179" s="5">
        <f t="shared" si="84"/>
        <v>31</v>
      </c>
      <c r="V179" s="45">
        <f t="shared" si="85"/>
        <v>42064</v>
      </c>
      <c r="W179" s="5">
        <f t="shared" si="86"/>
        <v>5148</v>
      </c>
      <c r="X179" s="55">
        <f t="shared" si="107"/>
        <v>5.3904348595426005E-2</v>
      </c>
      <c r="Y179" s="47">
        <f t="shared" si="87"/>
        <v>0.4725109785836169</v>
      </c>
      <c r="Z179" s="5">
        <f t="shared" si="88"/>
        <v>0</v>
      </c>
      <c r="AA179" s="5">
        <f t="shared" si="89"/>
        <v>0</v>
      </c>
      <c r="AC179" s="39">
        <f t="shared" si="90"/>
        <v>0</v>
      </c>
      <c r="AD179" s="39">
        <f t="shared" si="91"/>
        <v>0</v>
      </c>
      <c r="AE179" s="39">
        <f t="shared" si="92"/>
        <v>0</v>
      </c>
      <c r="AF179" s="39">
        <f t="shared" si="93"/>
        <v>0</v>
      </c>
      <c r="AG179" s="39">
        <f t="shared" si="94"/>
        <v>0</v>
      </c>
      <c r="AH179" s="39">
        <f t="shared" si="95"/>
        <v>0</v>
      </c>
      <c r="AI179" s="39">
        <f t="shared" si="96"/>
        <v>0</v>
      </c>
      <c r="AJ179" s="39">
        <f t="shared" si="97"/>
        <v>0</v>
      </c>
      <c r="AK179" s="39">
        <f t="shared" si="98"/>
        <v>0</v>
      </c>
      <c r="AL179" s="43"/>
      <c r="AM179" s="39">
        <f t="shared" si="108"/>
        <v>0</v>
      </c>
      <c r="AN179" s="39">
        <f t="shared" si="109"/>
        <v>0</v>
      </c>
      <c r="AO179" s="39">
        <f t="shared" si="110"/>
        <v>0</v>
      </c>
      <c r="AP179" s="40">
        <f t="shared" si="99"/>
        <v>0</v>
      </c>
      <c r="AR179" s="39">
        <f t="shared" si="111"/>
        <v>0</v>
      </c>
      <c r="AS179" s="39">
        <f t="shared" si="112"/>
        <v>0</v>
      </c>
      <c r="AT179" s="39">
        <f t="shared" si="113"/>
        <v>0</v>
      </c>
      <c r="AU179" s="40">
        <f t="shared" si="100"/>
        <v>0</v>
      </c>
      <c r="AV179" s="40"/>
      <c r="AW179" s="52">
        <f t="shared" si="101"/>
        <v>0</v>
      </c>
      <c r="AY179" s="52">
        <f t="shared" si="102"/>
        <v>0</v>
      </c>
      <c r="AZ179" s="70"/>
    </row>
    <row r="180" spans="1:52" ht="12" customHeight="1">
      <c r="A180" s="44">
        <f t="shared" si="105"/>
        <v>42095</v>
      </c>
      <c r="B180" s="66">
        <f t="shared" si="79"/>
        <v>5000</v>
      </c>
      <c r="C180" s="67"/>
      <c r="D180" s="68">
        <f t="shared" si="80"/>
        <v>5000</v>
      </c>
      <c r="E180" s="35">
        <f t="shared" si="81"/>
        <v>0</v>
      </c>
      <c r="F180" s="35">
        <f t="shared" si="82"/>
        <v>0</v>
      </c>
      <c r="G180" s="55">
        <f t="shared" si="106"/>
        <v>5.67</v>
      </c>
      <c r="H180" s="69">
        <f t="shared" si="106"/>
        <v>5.67</v>
      </c>
      <c r="I180" s="72">
        <v>0</v>
      </c>
      <c r="J180" s="55">
        <f t="shared" si="104"/>
        <v>-0.06</v>
      </c>
      <c r="K180" s="69">
        <f t="shared" si="104"/>
        <v>-0.06</v>
      </c>
      <c r="L180" s="72">
        <v>0</v>
      </c>
      <c r="M180" s="55">
        <f t="shared" si="103"/>
        <v>1.2500000000000001E-2</v>
      </c>
      <c r="N180" s="69">
        <f t="shared" si="103"/>
        <v>0</v>
      </c>
      <c r="O180" s="72">
        <v>0</v>
      </c>
      <c r="P180" s="7"/>
      <c r="Q180" s="72">
        <f t="shared" si="114"/>
        <v>5.6224999999999996</v>
      </c>
      <c r="R180" s="72">
        <f t="shared" si="115"/>
        <v>5.61</v>
      </c>
      <c r="S180" s="72">
        <f t="shared" si="83"/>
        <v>0</v>
      </c>
      <c r="T180" s="7"/>
      <c r="U180" s="5">
        <f t="shared" si="84"/>
        <v>30</v>
      </c>
      <c r="V180" s="45">
        <f t="shared" si="85"/>
        <v>42095</v>
      </c>
      <c r="W180" s="5">
        <f t="shared" si="86"/>
        <v>5179</v>
      </c>
      <c r="X180" s="55">
        <f t="shared" si="107"/>
        <v>5.3904348595426005E-2</v>
      </c>
      <c r="Y180" s="47">
        <f t="shared" si="87"/>
        <v>0.4703826468069961</v>
      </c>
      <c r="Z180" s="5">
        <f t="shared" si="88"/>
        <v>0</v>
      </c>
      <c r="AA180" s="5">
        <f t="shared" si="89"/>
        <v>0</v>
      </c>
      <c r="AC180" s="39">
        <f t="shared" si="90"/>
        <v>0</v>
      </c>
      <c r="AD180" s="39">
        <f t="shared" si="91"/>
        <v>0</v>
      </c>
      <c r="AE180" s="39">
        <f t="shared" si="92"/>
        <v>0</v>
      </c>
      <c r="AF180" s="39">
        <f t="shared" si="93"/>
        <v>0</v>
      </c>
      <c r="AG180" s="39">
        <f t="shared" si="94"/>
        <v>0</v>
      </c>
      <c r="AH180" s="39">
        <f t="shared" si="95"/>
        <v>0</v>
      </c>
      <c r="AI180" s="39">
        <f t="shared" si="96"/>
        <v>0</v>
      </c>
      <c r="AJ180" s="39">
        <f t="shared" si="97"/>
        <v>0</v>
      </c>
      <c r="AK180" s="39">
        <f t="shared" si="98"/>
        <v>0</v>
      </c>
      <c r="AL180" s="43"/>
      <c r="AM180" s="39">
        <f t="shared" si="108"/>
        <v>0</v>
      </c>
      <c r="AN180" s="39">
        <f t="shared" si="109"/>
        <v>0</v>
      </c>
      <c r="AO180" s="39">
        <f t="shared" si="110"/>
        <v>0</v>
      </c>
      <c r="AP180" s="40">
        <f t="shared" si="99"/>
        <v>0</v>
      </c>
      <c r="AR180" s="39">
        <f t="shared" si="111"/>
        <v>0</v>
      </c>
      <c r="AS180" s="39">
        <f t="shared" si="112"/>
        <v>0</v>
      </c>
      <c r="AT180" s="39">
        <f t="shared" si="113"/>
        <v>0</v>
      </c>
      <c r="AU180" s="40">
        <f t="shared" si="100"/>
        <v>0</v>
      </c>
      <c r="AV180" s="40"/>
      <c r="AW180" s="52">
        <f t="shared" si="101"/>
        <v>0</v>
      </c>
      <c r="AY180" s="52">
        <f t="shared" si="102"/>
        <v>0</v>
      </c>
      <c r="AZ180" s="70"/>
    </row>
    <row r="181" spans="1:52" ht="12" customHeight="1">
      <c r="A181" s="44">
        <f t="shared" si="105"/>
        <v>42125</v>
      </c>
      <c r="B181" s="66">
        <f t="shared" si="79"/>
        <v>5000</v>
      </c>
      <c r="C181" s="67"/>
      <c r="D181" s="68">
        <f t="shared" si="80"/>
        <v>5000</v>
      </c>
      <c r="E181" s="35">
        <f t="shared" si="81"/>
        <v>0</v>
      </c>
      <c r="F181" s="35">
        <f t="shared" si="82"/>
        <v>0</v>
      </c>
      <c r="G181" s="55">
        <f t="shared" si="106"/>
        <v>5.67</v>
      </c>
      <c r="H181" s="69">
        <f t="shared" si="106"/>
        <v>5.67</v>
      </c>
      <c r="I181" s="72">
        <v>0</v>
      </c>
      <c r="J181" s="55">
        <f t="shared" si="104"/>
        <v>-0.06</v>
      </c>
      <c r="K181" s="69">
        <f t="shared" si="104"/>
        <v>-0.06</v>
      </c>
      <c r="L181" s="72">
        <v>0</v>
      </c>
      <c r="M181" s="55">
        <f t="shared" si="103"/>
        <v>1.2500000000000001E-2</v>
      </c>
      <c r="N181" s="69">
        <f t="shared" si="103"/>
        <v>0</v>
      </c>
      <c r="O181" s="72">
        <v>0</v>
      </c>
      <c r="P181" s="7"/>
      <c r="Q181" s="72">
        <f t="shared" si="114"/>
        <v>5.6224999999999996</v>
      </c>
      <c r="R181" s="72">
        <f t="shared" si="115"/>
        <v>5.61</v>
      </c>
      <c r="S181" s="72">
        <f t="shared" si="83"/>
        <v>0</v>
      </c>
      <c r="T181" s="7"/>
      <c r="U181" s="5">
        <f t="shared" si="84"/>
        <v>31</v>
      </c>
      <c r="V181" s="45">
        <f t="shared" si="85"/>
        <v>42125</v>
      </c>
      <c r="W181" s="5">
        <f t="shared" si="86"/>
        <v>5209</v>
      </c>
      <c r="X181" s="55">
        <f t="shared" si="107"/>
        <v>5.3904348595426005E-2</v>
      </c>
      <c r="Y181" s="47">
        <f t="shared" si="87"/>
        <v>0.46833209910196893</v>
      </c>
      <c r="Z181" s="5">
        <f t="shared" si="88"/>
        <v>0</v>
      </c>
      <c r="AA181" s="5">
        <f t="shared" si="89"/>
        <v>0</v>
      </c>
      <c r="AC181" s="39">
        <f t="shared" si="90"/>
        <v>0</v>
      </c>
      <c r="AD181" s="39">
        <f t="shared" si="91"/>
        <v>0</v>
      </c>
      <c r="AE181" s="39">
        <f t="shared" si="92"/>
        <v>0</v>
      </c>
      <c r="AF181" s="39">
        <f t="shared" si="93"/>
        <v>0</v>
      </c>
      <c r="AG181" s="39">
        <f t="shared" si="94"/>
        <v>0</v>
      </c>
      <c r="AH181" s="39">
        <f t="shared" si="95"/>
        <v>0</v>
      </c>
      <c r="AI181" s="39">
        <f t="shared" si="96"/>
        <v>0</v>
      </c>
      <c r="AJ181" s="39">
        <f t="shared" si="97"/>
        <v>0</v>
      </c>
      <c r="AK181" s="39">
        <f t="shared" si="98"/>
        <v>0</v>
      </c>
      <c r="AL181" s="43"/>
      <c r="AM181" s="39">
        <f t="shared" si="108"/>
        <v>0</v>
      </c>
      <c r="AN181" s="39">
        <f t="shared" si="109"/>
        <v>0</v>
      </c>
      <c r="AO181" s="39">
        <f t="shared" si="110"/>
        <v>0</v>
      </c>
      <c r="AP181" s="40">
        <f t="shared" si="99"/>
        <v>0</v>
      </c>
      <c r="AR181" s="39">
        <f t="shared" si="111"/>
        <v>0</v>
      </c>
      <c r="AS181" s="39">
        <f t="shared" si="112"/>
        <v>0</v>
      </c>
      <c r="AT181" s="39">
        <f t="shared" si="113"/>
        <v>0</v>
      </c>
      <c r="AU181" s="40">
        <f t="shared" si="100"/>
        <v>0</v>
      </c>
      <c r="AV181" s="40"/>
      <c r="AW181" s="52">
        <f t="shared" si="101"/>
        <v>0</v>
      </c>
      <c r="AY181" s="52">
        <f t="shared" si="102"/>
        <v>0</v>
      </c>
      <c r="AZ181" s="70"/>
    </row>
    <row r="182" spans="1:52" ht="12" customHeight="1">
      <c r="A182" s="44">
        <f t="shared" si="105"/>
        <v>42156</v>
      </c>
      <c r="B182" s="66">
        <f t="shared" si="79"/>
        <v>5000</v>
      </c>
      <c r="C182" s="67"/>
      <c r="D182" s="68">
        <f t="shared" si="80"/>
        <v>5000</v>
      </c>
      <c r="E182" s="35">
        <f t="shared" si="81"/>
        <v>0</v>
      </c>
      <c r="F182" s="35">
        <f t="shared" si="82"/>
        <v>0</v>
      </c>
      <c r="G182" s="55">
        <f t="shared" si="106"/>
        <v>5.67</v>
      </c>
      <c r="H182" s="69">
        <f t="shared" si="106"/>
        <v>5.67</v>
      </c>
      <c r="I182" s="72">
        <v>0</v>
      </c>
      <c r="J182" s="55">
        <f t="shared" si="104"/>
        <v>-0.06</v>
      </c>
      <c r="K182" s="69">
        <f t="shared" si="104"/>
        <v>-0.06</v>
      </c>
      <c r="L182" s="72">
        <v>0</v>
      </c>
      <c r="M182" s="55">
        <f t="shared" si="103"/>
        <v>1.2500000000000001E-2</v>
      </c>
      <c r="N182" s="69">
        <f t="shared" si="103"/>
        <v>0</v>
      </c>
      <c r="O182" s="72">
        <v>0</v>
      </c>
      <c r="P182" s="7"/>
      <c r="Q182" s="72">
        <f t="shared" si="114"/>
        <v>5.6224999999999996</v>
      </c>
      <c r="R182" s="72">
        <f t="shared" si="115"/>
        <v>5.61</v>
      </c>
      <c r="S182" s="72">
        <f t="shared" si="83"/>
        <v>0</v>
      </c>
      <c r="T182" s="7"/>
      <c r="U182" s="5">
        <f t="shared" si="84"/>
        <v>30</v>
      </c>
      <c r="V182" s="45">
        <f t="shared" si="85"/>
        <v>42156</v>
      </c>
      <c r="W182" s="5">
        <f t="shared" si="86"/>
        <v>5240</v>
      </c>
      <c r="X182" s="55">
        <f t="shared" si="107"/>
        <v>5.3904348595426005E-2</v>
      </c>
      <c r="Y182" s="47">
        <f t="shared" si="87"/>
        <v>0.46622259025728963</v>
      </c>
      <c r="Z182" s="5">
        <f t="shared" si="88"/>
        <v>0</v>
      </c>
      <c r="AA182" s="5">
        <f t="shared" si="89"/>
        <v>0</v>
      </c>
      <c r="AC182" s="39">
        <f t="shared" si="90"/>
        <v>0</v>
      </c>
      <c r="AD182" s="39">
        <f t="shared" si="91"/>
        <v>0</v>
      </c>
      <c r="AE182" s="39">
        <f t="shared" si="92"/>
        <v>0</v>
      </c>
      <c r="AF182" s="39">
        <f t="shared" si="93"/>
        <v>0</v>
      </c>
      <c r="AG182" s="39">
        <f t="shared" si="94"/>
        <v>0</v>
      </c>
      <c r="AH182" s="39">
        <f t="shared" si="95"/>
        <v>0</v>
      </c>
      <c r="AI182" s="39">
        <f t="shared" si="96"/>
        <v>0</v>
      </c>
      <c r="AJ182" s="39">
        <f t="shared" si="97"/>
        <v>0</v>
      </c>
      <c r="AK182" s="39">
        <f t="shared" si="98"/>
        <v>0</v>
      </c>
      <c r="AL182" s="43"/>
      <c r="AM182" s="39">
        <f t="shared" si="108"/>
        <v>0</v>
      </c>
      <c r="AN182" s="39">
        <f t="shared" si="109"/>
        <v>0</v>
      </c>
      <c r="AO182" s="39">
        <f t="shared" si="110"/>
        <v>0</v>
      </c>
      <c r="AP182" s="40">
        <f t="shared" si="99"/>
        <v>0</v>
      </c>
      <c r="AR182" s="39">
        <f t="shared" si="111"/>
        <v>0</v>
      </c>
      <c r="AS182" s="39">
        <f t="shared" si="112"/>
        <v>0</v>
      </c>
      <c r="AT182" s="39">
        <f t="shared" si="113"/>
        <v>0</v>
      </c>
      <c r="AU182" s="40">
        <f t="shared" si="100"/>
        <v>0</v>
      </c>
      <c r="AV182" s="40"/>
      <c r="AW182" s="52">
        <f t="shared" si="101"/>
        <v>0</v>
      </c>
      <c r="AY182" s="52">
        <f t="shared" si="102"/>
        <v>0</v>
      </c>
      <c r="AZ182" s="70"/>
    </row>
    <row r="183" spans="1:52" ht="12" customHeight="1">
      <c r="A183" s="44">
        <f t="shared" si="105"/>
        <v>42186</v>
      </c>
      <c r="B183" s="66">
        <f t="shared" si="79"/>
        <v>5000</v>
      </c>
      <c r="C183" s="67"/>
      <c r="D183" s="68">
        <f t="shared" si="80"/>
        <v>5000</v>
      </c>
      <c r="E183" s="35">
        <f t="shared" si="81"/>
        <v>0</v>
      </c>
      <c r="F183" s="35">
        <f t="shared" si="82"/>
        <v>0</v>
      </c>
      <c r="G183" s="55">
        <f t="shared" si="106"/>
        <v>5.67</v>
      </c>
      <c r="H183" s="69">
        <f t="shared" si="106"/>
        <v>5.67</v>
      </c>
      <c r="I183" s="72">
        <v>0</v>
      </c>
      <c r="J183" s="55">
        <f t="shared" si="104"/>
        <v>-0.06</v>
      </c>
      <c r="K183" s="69">
        <f t="shared" si="104"/>
        <v>-0.06</v>
      </c>
      <c r="L183" s="72">
        <v>0</v>
      </c>
      <c r="M183" s="55">
        <f t="shared" si="103"/>
        <v>1.2500000000000001E-2</v>
      </c>
      <c r="N183" s="69">
        <f t="shared" si="103"/>
        <v>0</v>
      </c>
      <c r="O183" s="72">
        <v>0</v>
      </c>
      <c r="P183" s="7"/>
      <c r="Q183" s="72">
        <f t="shared" si="114"/>
        <v>5.6224999999999996</v>
      </c>
      <c r="R183" s="72">
        <f t="shared" si="115"/>
        <v>5.61</v>
      </c>
      <c r="S183" s="72">
        <f t="shared" si="83"/>
        <v>0</v>
      </c>
      <c r="T183" s="7"/>
      <c r="U183" s="5">
        <f t="shared" si="84"/>
        <v>31</v>
      </c>
      <c r="V183" s="45">
        <f t="shared" si="85"/>
        <v>42186</v>
      </c>
      <c r="W183" s="5">
        <f t="shared" si="86"/>
        <v>5270</v>
      </c>
      <c r="X183" s="55">
        <f t="shared" si="107"/>
        <v>5.3904348595426005E-2</v>
      </c>
      <c r="Y183" s="47">
        <f t="shared" si="87"/>
        <v>0.46419017756312797</v>
      </c>
      <c r="Z183" s="5">
        <f t="shared" si="88"/>
        <v>0</v>
      </c>
      <c r="AA183" s="5">
        <f t="shared" si="89"/>
        <v>0</v>
      </c>
      <c r="AC183" s="39">
        <f t="shared" si="90"/>
        <v>0</v>
      </c>
      <c r="AD183" s="39">
        <f t="shared" si="91"/>
        <v>0</v>
      </c>
      <c r="AE183" s="39">
        <f t="shared" si="92"/>
        <v>0</v>
      </c>
      <c r="AF183" s="39">
        <f t="shared" si="93"/>
        <v>0</v>
      </c>
      <c r="AG183" s="39">
        <f t="shared" si="94"/>
        <v>0</v>
      </c>
      <c r="AH183" s="39">
        <f t="shared" si="95"/>
        <v>0</v>
      </c>
      <c r="AI183" s="39">
        <f t="shared" si="96"/>
        <v>0</v>
      </c>
      <c r="AJ183" s="39">
        <f t="shared" si="97"/>
        <v>0</v>
      </c>
      <c r="AK183" s="39">
        <f t="shared" si="98"/>
        <v>0</v>
      </c>
      <c r="AL183" s="43"/>
      <c r="AM183" s="39">
        <f t="shared" si="108"/>
        <v>0</v>
      </c>
      <c r="AN183" s="39">
        <f t="shared" si="109"/>
        <v>0</v>
      </c>
      <c r="AO183" s="39">
        <f t="shared" si="110"/>
        <v>0</v>
      </c>
      <c r="AP183" s="40">
        <f t="shared" si="99"/>
        <v>0</v>
      </c>
      <c r="AR183" s="39">
        <f t="shared" si="111"/>
        <v>0</v>
      </c>
      <c r="AS183" s="39">
        <f t="shared" si="112"/>
        <v>0</v>
      </c>
      <c r="AT183" s="39">
        <f t="shared" si="113"/>
        <v>0</v>
      </c>
      <c r="AU183" s="40">
        <f t="shared" si="100"/>
        <v>0</v>
      </c>
      <c r="AV183" s="40"/>
      <c r="AW183" s="52">
        <f t="shared" si="101"/>
        <v>0</v>
      </c>
      <c r="AY183" s="52">
        <f t="shared" si="102"/>
        <v>0</v>
      </c>
      <c r="AZ183" s="70"/>
    </row>
    <row r="184" spans="1:52" ht="12" customHeight="1">
      <c r="A184" s="44">
        <f t="shared" si="105"/>
        <v>42217</v>
      </c>
      <c r="B184" s="66">
        <f t="shared" si="79"/>
        <v>5000</v>
      </c>
      <c r="C184" s="67"/>
      <c r="D184" s="68">
        <f t="shared" si="80"/>
        <v>5000</v>
      </c>
      <c r="E184" s="35">
        <f t="shared" si="81"/>
        <v>0</v>
      </c>
      <c r="F184" s="35">
        <f t="shared" si="82"/>
        <v>0</v>
      </c>
      <c r="G184" s="55">
        <f t="shared" si="106"/>
        <v>5.67</v>
      </c>
      <c r="H184" s="69">
        <f t="shared" si="106"/>
        <v>5.67</v>
      </c>
      <c r="I184" s="72">
        <v>0</v>
      </c>
      <c r="J184" s="55">
        <f t="shared" si="104"/>
        <v>-0.06</v>
      </c>
      <c r="K184" s="69">
        <f t="shared" si="104"/>
        <v>-0.06</v>
      </c>
      <c r="L184" s="72">
        <v>0</v>
      </c>
      <c r="M184" s="55">
        <f t="shared" si="103"/>
        <v>1.2500000000000001E-2</v>
      </c>
      <c r="N184" s="69">
        <f t="shared" si="103"/>
        <v>0</v>
      </c>
      <c r="O184" s="72">
        <v>0</v>
      </c>
      <c r="P184" s="7"/>
      <c r="Q184" s="72">
        <f t="shared" si="114"/>
        <v>5.6224999999999996</v>
      </c>
      <c r="R184" s="72">
        <f t="shared" si="115"/>
        <v>5.61</v>
      </c>
      <c r="S184" s="72">
        <f t="shared" si="83"/>
        <v>0</v>
      </c>
      <c r="T184" s="7"/>
      <c r="U184" s="5">
        <f t="shared" si="84"/>
        <v>31</v>
      </c>
      <c r="V184" s="45">
        <f t="shared" si="85"/>
        <v>42217</v>
      </c>
      <c r="W184" s="5">
        <f t="shared" si="86"/>
        <v>5301</v>
      </c>
      <c r="X184" s="55">
        <f t="shared" si="107"/>
        <v>5.3904348595426005E-2</v>
      </c>
      <c r="Y184" s="47">
        <f t="shared" si="87"/>
        <v>0.46209932518068325</v>
      </c>
      <c r="Z184" s="5">
        <f t="shared" si="88"/>
        <v>0</v>
      </c>
      <c r="AA184" s="5">
        <f t="shared" si="89"/>
        <v>0</v>
      </c>
      <c r="AC184" s="39">
        <f t="shared" si="90"/>
        <v>0</v>
      </c>
      <c r="AD184" s="39">
        <f t="shared" si="91"/>
        <v>0</v>
      </c>
      <c r="AE184" s="39">
        <f t="shared" si="92"/>
        <v>0</v>
      </c>
      <c r="AF184" s="39">
        <f t="shared" si="93"/>
        <v>0</v>
      </c>
      <c r="AG184" s="39">
        <f t="shared" si="94"/>
        <v>0</v>
      </c>
      <c r="AH184" s="39">
        <f t="shared" si="95"/>
        <v>0</v>
      </c>
      <c r="AI184" s="39">
        <f t="shared" si="96"/>
        <v>0</v>
      </c>
      <c r="AJ184" s="39">
        <f t="shared" si="97"/>
        <v>0</v>
      </c>
      <c r="AK184" s="39">
        <f t="shared" si="98"/>
        <v>0</v>
      </c>
      <c r="AL184" s="43"/>
      <c r="AM184" s="39">
        <f t="shared" si="108"/>
        <v>0</v>
      </c>
      <c r="AN184" s="39">
        <f t="shared" si="109"/>
        <v>0</v>
      </c>
      <c r="AO184" s="39">
        <f t="shared" si="110"/>
        <v>0</v>
      </c>
      <c r="AP184" s="40">
        <f t="shared" si="99"/>
        <v>0</v>
      </c>
      <c r="AR184" s="39">
        <f t="shared" si="111"/>
        <v>0</v>
      </c>
      <c r="AS184" s="39">
        <f t="shared" si="112"/>
        <v>0</v>
      </c>
      <c r="AT184" s="39">
        <f t="shared" si="113"/>
        <v>0</v>
      </c>
      <c r="AU184" s="40">
        <f t="shared" si="100"/>
        <v>0</v>
      </c>
      <c r="AV184" s="40"/>
      <c r="AW184" s="52">
        <f t="shared" si="101"/>
        <v>0</v>
      </c>
      <c r="AY184" s="52">
        <f t="shared" si="102"/>
        <v>0</v>
      </c>
      <c r="AZ184" s="70"/>
    </row>
    <row r="185" spans="1:52" ht="12" customHeight="1">
      <c r="A185" s="44">
        <f t="shared" si="105"/>
        <v>42248</v>
      </c>
      <c r="B185" s="66">
        <f t="shared" si="79"/>
        <v>5000</v>
      </c>
      <c r="C185" s="67"/>
      <c r="D185" s="68">
        <f t="shared" si="80"/>
        <v>5000</v>
      </c>
      <c r="E185" s="35">
        <f t="shared" si="81"/>
        <v>0</v>
      </c>
      <c r="F185" s="35">
        <f t="shared" si="82"/>
        <v>0</v>
      </c>
      <c r="G185" s="55">
        <f t="shared" si="106"/>
        <v>5.67</v>
      </c>
      <c r="H185" s="69">
        <f t="shared" si="106"/>
        <v>5.67</v>
      </c>
      <c r="I185" s="72">
        <v>0</v>
      </c>
      <c r="J185" s="55">
        <f t="shared" si="104"/>
        <v>-0.06</v>
      </c>
      <c r="K185" s="69">
        <f t="shared" si="104"/>
        <v>-0.06</v>
      </c>
      <c r="L185" s="72">
        <v>0</v>
      </c>
      <c r="M185" s="55">
        <f t="shared" si="103"/>
        <v>1.2500000000000001E-2</v>
      </c>
      <c r="N185" s="69">
        <f t="shared" si="103"/>
        <v>0</v>
      </c>
      <c r="O185" s="72">
        <v>0</v>
      </c>
      <c r="P185" s="7"/>
      <c r="Q185" s="72">
        <f t="shared" si="114"/>
        <v>5.6224999999999996</v>
      </c>
      <c r="R185" s="72">
        <f t="shared" si="115"/>
        <v>5.61</v>
      </c>
      <c r="S185" s="72">
        <f t="shared" si="83"/>
        <v>0</v>
      </c>
      <c r="T185" s="7"/>
      <c r="U185" s="5">
        <f t="shared" si="84"/>
        <v>30</v>
      </c>
      <c r="V185" s="45">
        <f t="shared" si="85"/>
        <v>42248</v>
      </c>
      <c r="W185" s="5">
        <f t="shared" si="86"/>
        <v>5332</v>
      </c>
      <c r="X185" s="55">
        <f t="shared" si="107"/>
        <v>5.3904348595426005E-2</v>
      </c>
      <c r="Y185" s="47">
        <f t="shared" si="87"/>
        <v>0.46001789062717263</v>
      </c>
      <c r="Z185" s="5">
        <f t="shared" si="88"/>
        <v>0</v>
      </c>
      <c r="AA185" s="5">
        <f t="shared" si="89"/>
        <v>0</v>
      </c>
      <c r="AC185" s="39">
        <f t="shared" si="90"/>
        <v>0</v>
      </c>
      <c r="AD185" s="39">
        <f t="shared" si="91"/>
        <v>0</v>
      </c>
      <c r="AE185" s="39">
        <f t="shared" si="92"/>
        <v>0</v>
      </c>
      <c r="AF185" s="39">
        <f t="shared" si="93"/>
        <v>0</v>
      </c>
      <c r="AG185" s="39">
        <f t="shared" si="94"/>
        <v>0</v>
      </c>
      <c r="AH185" s="39">
        <f t="shared" si="95"/>
        <v>0</v>
      </c>
      <c r="AI185" s="39">
        <f t="shared" si="96"/>
        <v>0</v>
      </c>
      <c r="AJ185" s="39">
        <f t="shared" si="97"/>
        <v>0</v>
      </c>
      <c r="AK185" s="39">
        <f t="shared" si="98"/>
        <v>0</v>
      </c>
      <c r="AL185" s="43"/>
      <c r="AM185" s="39">
        <f t="shared" si="108"/>
        <v>0</v>
      </c>
      <c r="AN185" s="39">
        <f t="shared" si="109"/>
        <v>0</v>
      </c>
      <c r="AO185" s="39">
        <f t="shared" si="110"/>
        <v>0</v>
      </c>
      <c r="AP185" s="40">
        <f t="shared" si="99"/>
        <v>0</v>
      </c>
      <c r="AR185" s="39">
        <f t="shared" si="111"/>
        <v>0</v>
      </c>
      <c r="AS185" s="39">
        <f t="shared" si="112"/>
        <v>0</v>
      </c>
      <c r="AT185" s="39">
        <f t="shared" si="113"/>
        <v>0</v>
      </c>
      <c r="AU185" s="40">
        <f t="shared" si="100"/>
        <v>0</v>
      </c>
      <c r="AV185" s="40"/>
      <c r="AW185" s="52">
        <f t="shared" si="101"/>
        <v>0</v>
      </c>
      <c r="AY185" s="52">
        <f t="shared" si="102"/>
        <v>0</v>
      </c>
      <c r="AZ185" s="70"/>
    </row>
    <row r="186" spans="1:52" ht="12" customHeight="1">
      <c r="A186" s="44">
        <f t="shared" si="105"/>
        <v>42278</v>
      </c>
      <c r="B186" s="66">
        <f t="shared" si="79"/>
        <v>5000</v>
      </c>
      <c r="C186" s="67"/>
      <c r="D186" s="68">
        <f t="shared" si="80"/>
        <v>5000</v>
      </c>
      <c r="E186" s="35">
        <f t="shared" si="81"/>
        <v>0</v>
      </c>
      <c r="F186" s="35">
        <f t="shared" si="82"/>
        <v>0</v>
      </c>
      <c r="G186" s="55">
        <f t="shared" si="106"/>
        <v>5.67</v>
      </c>
      <c r="H186" s="69">
        <f t="shared" si="106"/>
        <v>5.67</v>
      </c>
      <c r="I186" s="72">
        <v>0</v>
      </c>
      <c r="J186" s="55">
        <f t="shared" si="104"/>
        <v>-0.06</v>
      </c>
      <c r="K186" s="69">
        <f t="shared" si="104"/>
        <v>-0.06</v>
      </c>
      <c r="L186" s="72">
        <v>0</v>
      </c>
      <c r="M186" s="55">
        <f t="shared" si="103"/>
        <v>1.2500000000000001E-2</v>
      </c>
      <c r="N186" s="69">
        <f t="shared" si="103"/>
        <v>0</v>
      </c>
      <c r="O186" s="72">
        <v>0</v>
      </c>
      <c r="P186" s="7"/>
      <c r="Q186" s="72">
        <f t="shared" si="114"/>
        <v>5.6224999999999996</v>
      </c>
      <c r="R186" s="72">
        <f t="shared" si="115"/>
        <v>5.61</v>
      </c>
      <c r="S186" s="72">
        <f t="shared" si="83"/>
        <v>0</v>
      </c>
      <c r="T186" s="7"/>
      <c r="U186" s="5">
        <f t="shared" si="84"/>
        <v>31</v>
      </c>
      <c r="V186" s="45">
        <f t="shared" si="85"/>
        <v>42278</v>
      </c>
      <c r="W186" s="5">
        <f t="shared" si="86"/>
        <v>5362</v>
      </c>
      <c r="X186" s="55">
        <f t="shared" si="107"/>
        <v>5.3904348595426005E-2</v>
      </c>
      <c r="Y186" s="47">
        <f t="shared" si="87"/>
        <v>0.45801252619398164</v>
      </c>
      <c r="Z186" s="5">
        <f t="shared" si="88"/>
        <v>0</v>
      </c>
      <c r="AA186" s="5">
        <f t="shared" si="89"/>
        <v>0</v>
      </c>
      <c r="AC186" s="39">
        <f t="shared" si="90"/>
        <v>0</v>
      </c>
      <c r="AD186" s="39">
        <f t="shared" si="91"/>
        <v>0</v>
      </c>
      <c r="AE186" s="39">
        <f t="shared" si="92"/>
        <v>0</v>
      </c>
      <c r="AF186" s="39">
        <f t="shared" si="93"/>
        <v>0</v>
      </c>
      <c r="AG186" s="39">
        <f t="shared" si="94"/>
        <v>0</v>
      </c>
      <c r="AH186" s="39">
        <f t="shared" si="95"/>
        <v>0</v>
      </c>
      <c r="AI186" s="39">
        <f t="shared" si="96"/>
        <v>0</v>
      </c>
      <c r="AJ186" s="39">
        <f t="shared" si="97"/>
        <v>0</v>
      </c>
      <c r="AK186" s="39">
        <f t="shared" si="98"/>
        <v>0</v>
      </c>
      <c r="AL186" s="43"/>
      <c r="AM186" s="39">
        <f t="shared" si="108"/>
        <v>0</v>
      </c>
      <c r="AN186" s="39">
        <f t="shared" si="109"/>
        <v>0</v>
      </c>
      <c r="AO186" s="39">
        <f t="shared" si="110"/>
        <v>0</v>
      </c>
      <c r="AP186" s="40">
        <f t="shared" si="99"/>
        <v>0</v>
      </c>
      <c r="AR186" s="39">
        <f t="shared" si="111"/>
        <v>0</v>
      </c>
      <c r="AS186" s="39">
        <f t="shared" si="112"/>
        <v>0</v>
      </c>
      <c r="AT186" s="39">
        <f t="shared" si="113"/>
        <v>0</v>
      </c>
      <c r="AU186" s="40">
        <f t="shared" si="100"/>
        <v>0</v>
      </c>
      <c r="AV186" s="40"/>
      <c r="AW186" s="52">
        <f t="shared" si="101"/>
        <v>0</v>
      </c>
      <c r="AY186" s="52">
        <f t="shared" si="102"/>
        <v>0</v>
      </c>
      <c r="AZ186" s="70"/>
    </row>
    <row r="187" spans="1:52" ht="12" customHeight="1">
      <c r="A187" s="44">
        <f t="shared" si="105"/>
        <v>42309</v>
      </c>
      <c r="B187" s="66">
        <f t="shared" si="79"/>
        <v>5000</v>
      </c>
      <c r="C187" s="67"/>
      <c r="D187" s="68">
        <f t="shared" si="80"/>
        <v>5000</v>
      </c>
      <c r="E187" s="35">
        <f t="shared" si="81"/>
        <v>0</v>
      </c>
      <c r="F187" s="35">
        <f t="shared" si="82"/>
        <v>0</v>
      </c>
      <c r="G187" s="55">
        <f t="shared" si="106"/>
        <v>5.67</v>
      </c>
      <c r="H187" s="69">
        <f t="shared" si="106"/>
        <v>5.67</v>
      </c>
      <c r="I187" s="72">
        <v>0</v>
      </c>
      <c r="J187" s="55">
        <f t="shared" si="104"/>
        <v>-0.06</v>
      </c>
      <c r="K187" s="69">
        <f t="shared" si="104"/>
        <v>-0.06</v>
      </c>
      <c r="L187" s="72">
        <v>0</v>
      </c>
      <c r="M187" s="55">
        <f t="shared" si="103"/>
        <v>1.2500000000000001E-2</v>
      </c>
      <c r="N187" s="69">
        <f t="shared" si="103"/>
        <v>0</v>
      </c>
      <c r="O187" s="72">
        <v>0</v>
      </c>
      <c r="P187" s="7"/>
      <c r="Q187" s="72">
        <f t="shared" si="114"/>
        <v>5.6224999999999996</v>
      </c>
      <c r="R187" s="72">
        <f t="shared" si="115"/>
        <v>5.61</v>
      </c>
      <c r="S187" s="72">
        <f t="shared" si="83"/>
        <v>0</v>
      </c>
      <c r="T187" s="7"/>
      <c r="U187" s="5">
        <f t="shared" si="84"/>
        <v>30</v>
      </c>
      <c r="V187" s="45">
        <f t="shared" si="85"/>
        <v>42309</v>
      </c>
      <c r="W187" s="5">
        <f t="shared" si="86"/>
        <v>5393</v>
      </c>
      <c r="X187" s="55">
        <f t="shared" si="107"/>
        <v>5.3904348595426005E-2</v>
      </c>
      <c r="Y187" s="47">
        <f t="shared" si="87"/>
        <v>0.45594949981412686</v>
      </c>
      <c r="Z187" s="5">
        <f t="shared" si="88"/>
        <v>0</v>
      </c>
      <c r="AA187" s="5">
        <f t="shared" si="89"/>
        <v>0</v>
      </c>
      <c r="AC187" s="39">
        <f t="shared" si="90"/>
        <v>0</v>
      </c>
      <c r="AD187" s="39">
        <f t="shared" si="91"/>
        <v>0</v>
      </c>
      <c r="AE187" s="39">
        <f t="shared" si="92"/>
        <v>0</v>
      </c>
      <c r="AF187" s="39">
        <f t="shared" si="93"/>
        <v>0</v>
      </c>
      <c r="AG187" s="39">
        <f t="shared" si="94"/>
        <v>0</v>
      </c>
      <c r="AH187" s="39">
        <f t="shared" si="95"/>
        <v>0</v>
      </c>
      <c r="AI187" s="39">
        <f t="shared" si="96"/>
        <v>0</v>
      </c>
      <c r="AJ187" s="39">
        <f t="shared" si="97"/>
        <v>0</v>
      </c>
      <c r="AK187" s="39">
        <f t="shared" si="98"/>
        <v>0</v>
      </c>
      <c r="AL187" s="43"/>
      <c r="AM187" s="39">
        <f t="shared" si="108"/>
        <v>0</v>
      </c>
      <c r="AN187" s="39">
        <f t="shared" si="109"/>
        <v>0</v>
      </c>
      <c r="AO187" s="39">
        <f t="shared" si="110"/>
        <v>0</v>
      </c>
      <c r="AP187" s="40">
        <f t="shared" si="99"/>
        <v>0</v>
      </c>
      <c r="AR187" s="39">
        <f t="shared" si="111"/>
        <v>0</v>
      </c>
      <c r="AS187" s="39">
        <f t="shared" si="112"/>
        <v>0</v>
      </c>
      <c r="AT187" s="39">
        <f t="shared" si="113"/>
        <v>0</v>
      </c>
      <c r="AU187" s="40">
        <f t="shared" si="100"/>
        <v>0</v>
      </c>
      <c r="AV187" s="40"/>
      <c r="AW187" s="52">
        <f t="shared" si="101"/>
        <v>0</v>
      </c>
      <c r="AY187" s="52">
        <f t="shared" si="102"/>
        <v>0</v>
      </c>
      <c r="AZ187" s="70"/>
    </row>
    <row r="188" spans="1:52" ht="12" customHeight="1">
      <c r="A188" s="44">
        <f t="shared" si="105"/>
        <v>42339</v>
      </c>
      <c r="B188" s="66">
        <f t="shared" si="79"/>
        <v>5000</v>
      </c>
      <c r="C188" s="67"/>
      <c r="D188" s="68">
        <f t="shared" si="80"/>
        <v>5000</v>
      </c>
      <c r="E188" s="35">
        <f t="shared" si="81"/>
        <v>0</v>
      </c>
      <c r="F188" s="35">
        <f t="shared" si="82"/>
        <v>0</v>
      </c>
      <c r="G188" s="55">
        <f t="shared" si="106"/>
        <v>5.67</v>
      </c>
      <c r="H188" s="69">
        <f t="shared" si="106"/>
        <v>5.67</v>
      </c>
      <c r="I188" s="72">
        <v>0</v>
      </c>
      <c r="J188" s="55">
        <f t="shared" si="104"/>
        <v>-0.06</v>
      </c>
      <c r="K188" s="69">
        <f t="shared" si="104"/>
        <v>-0.06</v>
      </c>
      <c r="L188" s="72">
        <v>0</v>
      </c>
      <c r="M188" s="55">
        <f t="shared" si="103"/>
        <v>1.2500000000000001E-2</v>
      </c>
      <c r="N188" s="69">
        <f t="shared" si="103"/>
        <v>0</v>
      </c>
      <c r="O188" s="72">
        <v>0</v>
      </c>
      <c r="P188" s="7"/>
      <c r="Q188" s="72">
        <f t="shared" si="114"/>
        <v>5.6224999999999996</v>
      </c>
      <c r="R188" s="72">
        <f t="shared" si="115"/>
        <v>5.61</v>
      </c>
      <c r="S188" s="72">
        <f t="shared" si="83"/>
        <v>0</v>
      </c>
      <c r="T188" s="7"/>
      <c r="U188" s="5">
        <f t="shared" si="84"/>
        <v>31</v>
      </c>
      <c r="V188" s="45">
        <f t="shared" si="85"/>
        <v>42339</v>
      </c>
      <c r="W188" s="5">
        <f t="shared" si="86"/>
        <v>5423</v>
      </c>
      <c r="X188" s="55">
        <f t="shared" si="107"/>
        <v>5.3904348595426005E-2</v>
      </c>
      <c r="Y188" s="47">
        <f t="shared" si="87"/>
        <v>0.45396187079167322</v>
      </c>
      <c r="Z188" s="5">
        <f t="shared" si="88"/>
        <v>0</v>
      </c>
      <c r="AA188" s="5">
        <f t="shared" si="89"/>
        <v>0</v>
      </c>
      <c r="AC188" s="39">
        <f t="shared" si="90"/>
        <v>0</v>
      </c>
      <c r="AD188" s="39">
        <f t="shared" si="91"/>
        <v>0</v>
      </c>
      <c r="AE188" s="39">
        <f t="shared" si="92"/>
        <v>0</v>
      </c>
      <c r="AF188" s="39">
        <f t="shared" si="93"/>
        <v>0</v>
      </c>
      <c r="AG188" s="39">
        <f t="shared" si="94"/>
        <v>0</v>
      </c>
      <c r="AH188" s="39">
        <f t="shared" si="95"/>
        <v>0</v>
      </c>
      <c r="AI188" s="39">
        <f t="shared" si="96"/>
        <v>0</v>
      </c>
      <c r="AJ188" s="39">
        <f t="shared" si="97"/>
        <v>0</v>
      </c>
      <c r="AK188" s="39">
        <f t="shared" si="98"/>
        <v>0</v>
      </c>
      <c r="AL188" s="43"/>
      <c r="AM188" s="39">
        <f t="shared" si="108"/>
        <v>0</v>
      </c>
      <c r="AN188" s="39">
        <f t="shared" si="109"/>
        <v>0</v>
      </c>
      <c r="AO188" s="39">
        <f t="shared" si="110"/>
        <v>0</v>
      </c>
      <c r="AP188" s="40">
        <f t="shared" si="99"/>
        <v>0</v>
      </c>
      <c r="AR188" s="39">
        <f t="shared" si="111"/>
        <v>0</v>
      </c>
      <c r="AS188" s="39">
        <f t="shared" si="112"/>
        <v>0</v>
      </c>
      <c r="AT188" s="39">
        <f t="shared" si="113"/>
        <v>0</v>
      </c>
      <c r="AU188" s="40">
        <f t="shared" si="100"/>
        <v>0</v>
      </c>
      <c r="AV188" s="40"/>
      <c r="AW188" s="52">
        <f t="shared" si="101"/>
        <v>0</v>
      </c>
      <c r="AY188" s="52">
        <f t="shared" si="102"/>
        <v>0</v>
      </c>
      <c r="AZ188" s="70"/>
    </row>
    <row r="189" spans="1:52" ht="12" customHeight="1">
      <c r="A189" s="44">
        <f t="shared" si="105"/>
        <v>42370</v>
      </c>
      <c r="B189" s="66">
        <f t="shared" si="79"/>
        <v>5000</v>
      </c>
      <c r="C189" s="67"/>
      <c r="D189" s="68">
        <f t="shared" si="80"/>
        <v>5000</v>
      </c>
      <c r="E189" s="35">
        <f t="shared" si="81"/>
        <v>0</v>
      </c>
      <c r="F189" s="35">
        <f t="shared" si="82"/>
        <v>0</v>
      </c>
      <c r="G189" s="55">
        <f t="shared" si="106"/>
        <v>5.67</v>
      </c>
      <c r="H189" s="69">
        <f t="shared" si="106"/>
        <v>5.67</v>
      </c>
      <c r="I189" s="72">
        <v>0</v>
      </c>
      <c r="J189" s="55">
        <f t="shared" si="104"/>
        <v>-0.06</v>
      </c>
      <c r="K189" s="69">
        <f t="shared" si="104"/>
        <v>-0.06</v>
      </c>
      <c r="L189" s="72">
        <v>0</v>
      </c>
      <c r="M189" s="55">
        <f t="shared" si="103"/>
        <v>1.2500000000000001E-2</v>
      </c>
      <c r="N189" s="69">
        <f t="shared" si="103"/>
        <v>0</v>
      </c>
      <c r="O189" s="72">
        <v>0</v>
      </c>
      <c r="P189" s="7"/>
      <c r="Q189" s="72">
        <f t="shared" si="114"/>
        <v>5.6224999999999996</v>
      </c>
      <c r="R189" s="72">
        <f t="shared" si="115"/>
        <v>5.61</v>
      </c>
      <c r="S189" s="72">
        <f t="shared" si="83"/>
        <v>0</v>
      </c>
      <c r="T189" s="7"/>
      <c r="U189" s="5">
        <f t="shared" si="84"/>
        <v>31</v>
      </c>
      <c r="V189" s="45">
        <f t="shared" si="85"/>
        <v>42370</v>
      </c>
      <c r="W189" s="5">
        <f t="shared" si="86"/>
        <v>5454</v>
      </c>
      <c r="X189" s="55">
        <f t="shared" si="107"/>
        <v>5.3904348595426005E-2</v>
      </c>
      <c r="Y189" s="47">
        <f t="shared" si="87"/>
        <v>0.45191708978388306</v>
      </c>
      <c r="Z189" s="5">
        <f t="shared" si="88"/>
        <v>0</v>
      </c>
      <c r="AA189" s="5">
        <f t="shared" si="89"/>
        <v>0</v>
      </c>
      <c r="AC189" s="39">
        <f t="shared" si="90"/>
        <v>0</v>
      </c>
      <c r="AD189" s="39">
        <f t="shared" si="91"/>
        <v>0</v>
      </c>
      <c r="AE189" s="39">
        <f t="shared" si="92"/>
        <v>0</v>
      </c>
      <c r="AF189" s="39">
        <f t="shared" si="93"/>
        <v>0</v>
      </c>
      <c r="AG189" s="39">
        <f t="shared" si="94"/>
        <v>0</v>
      </c>
      <c r="AH189" s="39">
        <f t="shared" si="95"/>
        <v>0</v>
      </c>
      <c r="AI189" s="39">
        <f t="shared" si="96"/>
        <v>0</v>
      </c>
      <c r="AJ189" s="39">
        <f t="shared" si="97"/>
        <v>0</v>
      </c>
      <c r="AK189" s="39">
        <f t="shared" si="98"/>
        <v>0</v>
      </c>
      <c r="AL189" s="43"/>
      <c r="AM189" s="39">
        <f t="shared" si="108"/>
        <v>0</v>
      </c>
      <c r="AN189" s="39">
        <f t="shared" si="109"/>
        <v>0</v>
      </c>
      <c r="AO189" s="39">
        <f t="shared" si="110"/>
        <v>0</v>
      </c>
      <c r="AP189" s="40">
        <f t="shared" si="99"/>
        <v>0</v>
      </c>
      <c r="AR189" s="39">
        <f t="shared" si="111"/>
        <v>0</v>
      </c>
      <c r="AS189" s="39">
        <f t="shared" si="112"/>
        <v>0</v>
      </c>
      <c r="AT189" s="39">
        <f t="shared" si="113"/>
        <v>0</v>
      </c>
      <c r="AU189" s="40">
        <f t="shared" si="100"/>
        <v>0</v>
      </c>
      <c r="AV189" s="40"/>
      <c r="AW189" s="52">
        <f t="shared" si="101"/>
        <v>0</v>
      </c>
      <c r="AY189" s="52">
        <f t="shared" si="102"/>
        <v>0</v>
      </c>
      <c r="AZ189" s="70"/>
    </row>
    <row r="190" spans="1:52" ht="12" customHeight="1">
      <c r="A190" s="44">
        <f t="shared" si="105"/>
        <v>42401</v>
      </c>
      <c r="B190" s="66">
        <f t="shared" si="79"/>
        <v>5000</v>
      </c>
      <c r="C190" s="67"/>
      <c r="D190" s="68">
        <f t="shared" si="80"/>
        <v>5000</v>
      </c>
      <c r="E190" s="35">
        <f t="shared" si="81"/>
        <v>0</v>
      </c>
      <c r="F190" s="35">
        <f t="shared" si="82"/>
        <v>0</v>
      </c>
      <c r="G190" s="55">
        <f t="shared" si="106"/>
        <v>5.67</v>
      </c>
      <c r="H190" s="69">
        <f t="shared" si="106"/>
        <v>5.67</v>
      </c>
      <c r="I190" s="72">
        <v>0</v>
      </c>
      <c r="J190" s="55">
        <f t="shared" si="104"/>
        <v>-0.06</v>
      </c>
      <c r="K190" s="69">
        <f t="shared" si="104"/>
        <v>-0.06</v>
      </c>
      <c r="L190" s="72">
        <v>0</v>
      </c>
      <c r="M190" s="55">
        <f t="shared" si="103"/>
        <v>1.2500000000000001E-2</v>
      </c>
      <c r="N190" s="69">
        <f t="shared" si="103"/>
        <v>0</v>
      </c>
      <c r="O190" s="72">
        <v>0</v>
      </c>
      <c r="P190" s="7"/>
      <c r="Q190" s="72">
        <f t="shared" si="114"/>
        <v>5.6224999999999996</v>
      </c>
      <c r="R190" s="72">
        <f t="shared" si="115"/>
        <v>5.61</v>
      </c>
      <c r="S190" s="72">
        <f t="shared" si="83"/>
        <v>0</v>
      </c>
      <c r="T190" s="7"/>
      <c r="U190" s="5">
        <f t="shared" si="84"/>
        <v>29</v>
      </c>
      <c r="V190" s="45">
        <f t="shared" si="85"/>
        <v>42401</v>
      </c>
      <c r="W190" s="5">
        <f t="shared" si="86"/>
        <v>5485</v>
      </c>
      <c r="X190" s="55">
        <f t="shared" si="107"/>
        <v>5.3904348595426005E-2</v>
      </c>
      <c r="Y190" s="47">
        <f t="shared" si="87"/>
        <v>0.44988151908567792</v>
      </c>
      <c r="Z190" s="5">
        <f t="shared" si="88"/>
        <v>0</v>
      </c>
      <c r="AA190" s="5">
        <f t="shared" si="89"/>
        <v>0</v>
      </c>
      <c r="AC190" s="39">
        <f t="shared" si="90"/>
        <v>0</v>
      </c>
      <c r="AD190" s="39">
        <f t="shared" si="91"/>
        <v>0</v>
      </c>
      <c r="AE190" s="39">
        <f t="shared" si="92"/>
        <v>0</v>
      </c>
      <c r="AF190" s="39">
        <f t="shared" si="93"/>
        <v>0</v>
      </c>
      <c r="AG190" s="39">
        <f t="shared" si="94"/>
        <v>0</v>
      </c>
      <c r="AH190" s="39">
        <f t="shared" si="95"/>
        <v>0</v>
      </c>
      <c r="AI190" s="39">
        <f t="shared" si="96"/>
        <v>0</v>
      </c>
      <c r="AJ190" s="39">
        <f t="shared" si="97"/>
        <v>0</v>
      </c>
      <c r="AK190" s="39">
        <f t="shared" si="98"/>
        <v>0</v>
      </c>
      <c r="AL190" s="43"/>
      <c r="AM190" s="39">
        <f t="shared" si="108"/>
        <v>0</v>
      </c>
      <c r="AN190" s="39">
        <f t="shared" si="109"/>
        <v>0</v>
      </c>
      <c r="AO190" s="39">
        <f t="shared" si="110"/>
        <v>0</v>
      </c>
      <c r="AP190" s="40">
        <f t="shared" si="99"/>
        <v>0</v>
      </c>
      <c r="AR190" s="39">
        <f t="shared" si="111"/>
        <v>0</v>
      </c>
      <c r="AS190" s="39">
        <f t="shared" si="112"/>
        <v>0</v>
      </c>
      <c r="AT190" s="39">
        <f t="shared" si="113"/>
        <v>0</v>
      </c>
      <c r="AU190" s="40">
        <f t="shared" si="100"/>
        <v>0</v>
      </c>
      <c r="AV190" s="40"/>
      <c r="AW190" s="52">
        <f t="shared" si="101"/>
        <v>0</v>
      </c>
      <c r="AY190" s="52">
        <f t="shared" si="102"/>
        <v>0</v>
      </c>
      <c r="AZ190" s="70"/>
    </row>
    <row r="191" spans="1:52" ht="12" customHeight="1">
      <c r="A191" s="44">
        <f t="shared" si="105"/>
        <v>42430</v>
      </c>
      <c r="B191" s="66">
        <f t="shared" si="79"/>
        <v>5000</v>
      </c>
      <c r="C191" s="67"/>
      <c r="D191" s="68">
        <f t="shared" si="80"/>
        <v>5000</v>
      </c>
      <c r="E191" s="35">
        <f t="shared" si="81"/>
        <v>0</v>
      </c>
      <c r="F191" s="35">
        <f t="shared" si="82"/>
        <v>0</v>
      </c>
      <c r="G191" s="55">
        <f t="shared" si="106"/>
        <v>5.67</v>
      </c>
      <c r="H191" s="69">
        <f t="shared" si="106"/>
        <v>5.67</v>
      </c>
      <c r="I191" s="72">
        <v>0</v>
      </c>
      <c r="J191" s="55">
        <f t="shared" si="104"/>
        <v>-0.06</v>
      </c>
      <c r="K191" s="69">
        <f t="shared" si="104"/>
        <v>-0.06</v>
      </c>
      <c r="L191" s="72">
        <v>0</v>
      </c>
      <c r="M191" s="55">
        <f t="shared" si="103"/>
        <v>1.2500000000000001E-2</v>
      </c>
      <c r="N191" s="69">
        <f t="shared" si="103"/>
        <v>0</v>
      </c>
      <c r="O191" s="72">
        <v>0</v>
      </c>
      <c r="P191" s="7"/>
      <c r="Q191" s="72">
        <f t="shared" si="114"/>
        <v>5.6224999999999996</v>
      </c>
      <c r="R191" s="72">
        <f t="shared" si="115"/>
        <v>5.61</v>
      </c>
      <c r="S191" s="72">
        <f t="shared" si="83"/>
        <v>0</v>
      </c>
      <c r="T191" s="7"/>
      <c r="U191" s="5">
        <f t="shared" si="84"/>
        <v>31</v>
      </c>
      <c r="V191" s="45">
        <f t="shared" si="85"/>
        <v>42430</v>
      </c>
      <c r="W191" s="5">
        <f t="shared" si="86"/>
        <v>5514</v>
      </c>
      <c r="X191" s="55">
        <f t="shared" si="107"/>
        <v>5.3904348595426005E-2</v>
      </c>
      <c r="Y191" s="47">
        <f t="shared" si="87"/>
        <v>0.44798557693421776</v>
      </c>
      <c r="Z191" s="5">
        <f t="shared" si="88"/>
        <v>0</v>
      </c>
      <c r="AA191" s="5">
        <f t="shared" si="89"/>
        <v>0</v>
      </c>
      <c r="AC191" s="39">
        <f t="shared" si="90"/>
        <v>0</v>
      </c>
      <c r="AD191" s="39">
        <f t="shared" si="91"/>
        <v>0</v>
      </c>
      <c r="AE191" s="39">
        <f t="shared" si="92"/>
        <v>0</v>
      </c>
      <c r="AF191" s="39">
        <f t="shared" si="93"/>
        <v>0</v>
      </c>
      <c r="AG191" s="39">
        <f t="shared" si="94"/>
        <v>0</v>
      </c>
      <c r="AH191" s="39">
        <f t="shared" si="95"/>
        <v>0</v>
      </c>
      <c r="AI191" s="39">
        <f t="shared" si="96"/>
        <v>0</v>
      </c>
      <c r="AJ191" s="39">
        <f t="shared" si="97"/>
        <v>0</v>
      </c>
      <c r="AK191" s="39">
        <f t="shared" si="98"/>
        <v>0</v>
      </c>
      <c r="AL191" s="43"/>
      <c r="AM191" s="39">
        <f t="shared" si="108"/>
        <v>0</v>
      </c>
      <c r="AN191" s="39">
        <f t="shared" si="109"/>
        <v>0</v>
      </c>
      <c r="AO191" s="39">
        <f t="shared" si="110"/>
        <v>0</v>
      </c>
      <c r="AP191" s="40">
        <f t="shared" si="99"/>
        <v>0</v>
      </c>
      <c r="AR191" s="39">
        <f t="shared" si="111"/>
        <v>0</v>
      </c>
      <c r="AS191" s="39">
        <f t="shared" si="112"/>
        <v>0</v>
      </c>
      <c r="AT191" s="39">
        <f t="shared" si="113"/>
        <v>0</v>
      </c>
      <c r="AU191" s="40">
        <f t="shared" si="100"/>
        <v>0</v>
      </c>
      <c r="AV191" s="40"/>
      <c r="AW191" s="52">
        <f t="shared" si="101"/>
        <v>0</v>
      </c>
      <c r="AY191" s="52">
        <f t="shared" si="102"/>
        <v>0</v>
      </c>
      <c r="AZ191" s="70"/>
    </row>
    <row r="192" spans="1:52" ht="12" customHeight="1">
      <c r="A192" s="44">
        <f t="shared" si="105"/>
        <v>42461</v>
      </c>
      <c r="B192" s="66">
        <f t="shared" si="79"/>
        <v>5000</v>
      </c>
      <c r="C192" s="67"/>
      <c r="D192" s="68">
        <f t="shared" si="80"/>
        <v>5000</v>
      </c>
      <c r="E192" s="35">
        <f t="shared" si="81"/>
        <v>0</v>
      </c>
      <c r="F192" s="35">
        <f t="shared" si="82"/>
        <v>0</v>
      </c>
      <c r="G192" s="55">
        <f t="shared" si="106"/>
        <v>5.67</v>
      </c>
      <c r="H192" s="69">
        <f t="shared" si="106"/>
        <v>5.67</v>
      </c>
      <c r="I192" s="72">
        <v>0</v>
      </c>
      <c r="J192" s="55">
        <f t="shared" si="104"/>
        <v>-0.06</v>
      </c>
      <c r="K192" s="69">
        <f t="shared" si="104"/>
        <v>-0.06</v>
      </c>
      <c r="L192" s="72">
        <v>0</v>
      </c>
      <c r="M192" s="55">
        <f t="shared" si="103"/>
        <v>1.2500000000000001E-2</v>
      </c>
      <c r="N192" s="69">
        <f t="shared" si="103"/>
        <v>0</v>
      </c>
      <c r="O192" s="72">
        <v>0</v>
      </c>
      <c r="P192" s="7"/>
      <c r="Q192" s="72">
        <f t="shared" si="114"/>
        <v>5.6224999999999996</v>
      </c>
      <c r="R192" s="72">
        <f t="shared" si="115"/>
        <v>5.61</v>
      </c>
      <c r="S192" s="72">
        <f t="shared" si="83"/>
        <v>0</v>
      </c>
      <c r="T192" s="7"/>
      <c r="U192" s="5">
        <f t="shared" si="84"/>
        <v>30</v>
      </c>
      <c r="V192" s="45">
        <f t="shared" si="85"/>
        <v>42461</v>
      </c>
      <c r="W192" s="5">
        <f t="shared" si="86"/>
        <v>5545</v>
      </c>
      <c r="X192" s="55">
        <f t="shared" si="107"/>
        <v>5.3904348595426005E-2</v>
      </c>
      <c r="Y192" s="47">
        <f t="shared" si="87"/>
        <v>0.44596771495413229</v>
      </c>
      <c r="Z192" s="5">
        <f t="shared" si="88"/>
        <v>0</v>
      </c>
      <c r="AA192" s="5">
        <f t="shared" si="89"/>
        <v>0</v>
      </c>
      <c r="AC192" s="39">
        <f t="shared" si="90"/>
        <v>0</v>
      </c>
      <c r="AD192" s="39">
        <f t="shared" si="91"/>
        <v>0</v>
      </c>
      <c r="AE192" s="39">
        <f t="shared" si="92"/>
        <v>0</v>
      </c>
      <c r="AF192" s="39">
        <f t="shared" si="93"/>
        <v>0</v>
      </c>
      <c r="AG192" s="39">
        <f t="shared" si="94"/>
        <v>0</v>
      </c>
      <c r="AH192" s="39">
        <f t="shared" si="95"/>
        <v>0</v>
      </c>
      <c r="AI192" s="39">
        <f t="shared" si="96"/>
        <v>0</v>
      </c>
      <c r="AJ192" s="39">
        <f t="shared" si="97"/>
        <v>0</v>
      </c>
      <c r="AK192" s="39">
        <f t="shared" si="98"/>
        <v>0</v>
      </c>
      <c r="AL192" s="43"/>
      <c r="AM192" s="39">
        <f t="shared" si="108"/>
        <v>0</v>
      </c>
      <c r="AN192" s="39">
        <f t="shared" si="109"/>
        <v>0</v>
      </c>
      <c r="AO192" s="39">
        <f t="shared" si="110"/>
        <v>0</v>
      </c>
      <c r="AP192" s="40">
        <f t="shared" si="99"/>
        <v>0</v>
      </c>
      <c r="AR192" s="39">
        <f t="shared" si="111"/>
        <v>0</v>
      </c>
      <c r="AS192" s="39">
        <f t="shared" si="112"/>
        <v>0</v>
      </c>
      <c r="AT192" s="39">
        <f t="shared" si="113"/>
        <v>0</v>
      </c>
      <c r="AU192" s="40">
        <f t="shared" si="100"/>
        <v>0</v>
      </c>
      <c r="AV192" s="40"/>
      <c r="AW192" s="52">
        <f t="shared" si="101"/>
        <v>0</v>
      </c>
      <c r="AY192" s="52">
        <f t="shared" si="102"/>
        <v>0</v>
      </c>
      <c r="AZ192" s="70"/>
    </row>
    <row r="193" spans="1:52" ht="12" customHeight="1">
      <c r="A193" s="44">
        <f t="shared" si="105"/>
        <v>42491</v>
      </c>
      <c r="B193" s="66">
        <f t="shared" si="79"/>
        <v>5000</v>
      </c>
      <c r="C193" s="67"/>
      <c r="D193" s="68">
        <f t="shared" si="80"/>
        <v>5000</v>
      </c>
      <c r="E193" s="35">
        <f t="shared" si="81"/>
        <v>0</v>
      </c>
      <c r="F193" s="35">
        <f t="shared" si="82"/>
        <v>0</v>
      </c>
      <c r="G193" s="55">
        <f t="shared" si="106"/>
        <v>5.67</v>
      </c>
      <c r="H193" s="69">
        <f t="shared" si="106"/>
        <v>5.67</v>
      </c>
      <c r="I193" s="72">
        <v>0</v>
      </c>
      <c r="J193" s="55">
        <f t="shared" si="104"/>
        <v>-0.06</v>
      </c>
      <c r="K193" s="69">
        <f t="shared" si="104"/>
        <v>-0.06</v>
      </c>
      <c r="L193" s="72">
        <v>0</v>
      </c>
      <c r="M193" s="55">
        <f t="shared" si="103"/>
        <v>1.2500000000000001E-2</v>
      </c>
      <c r="N193" s="69">
        <f t="shared" si="103"/>
        <v>0</v>
      </c>
      <c r="O193" s="72">
        <v>0</v>
      </c>
      <c r="P193" s="7"/>
      <c r="Q193" s="72">
        <f t="shared" si="114"/>
        <v>5.6224999999999996</v>
      </c>
      <c r="R193" s="72">
        <f t="shared" si="115"/>
        <v>5.61</v>
      </c>
      <c r="S193" s="72">
        <f t="shared" si="83"/>
        <v>0</v>
      </c>
      <c r="T193" s="7"/>
      <c r="U193" s="5">
        <f t="shared" si="84"/>
        <v>31</v>
      </c>
      <c r="V193" s="45">
        <f t="shared" si="85"/>
        <v>42491</v>
      </c>
      <c r="W193" s="5">
        <f t="shared" si="86"/>
        <v>5575</v>
      </c>
      <c r="X193" s="55">
        <f t="shared" si="107"/>
        <v>5.3904348595426005E-2</v>
      </c>
      <c r="Y193" s="47">
        <f t="shared" si="87"/>
        <v>0.44402359970961175</v>
      </c>
      <c r="Z193" s="5">
        <f t="shared" si="88"/>
        <v>0</v>
      </c>
      <c r="AA193" s="5">
        <f t="shared" si="89"/>
        <v>0</v>
      </c>
      <c r="AC193" s="39">
        <f t="shared" si="90"/>
        <v>0</v>
      </c>
      <c r="AD193" s="39">
        <f t="shared" si="91"/>
        <v>0</v>
      </c>
      <c r="AE193" s="39">
        <f t="shared" si="92"/>
        <v>0</v>
      </c>
      <c r="AF193" s="39">
        <f t="shared" si="93"/>
        <v>0</v>
      </c>
      <c r="AG193" s="39">
        <f t="shared" si="94"/>
        <v>0</v>
      </c>
      <c r="AH193" s="39">
        <f t="shared" si="95"/>
        <v>0</v>
      </c>
      <c r="AI193" s="39">
        <f t="shared" si="96"/>
        <v>0</v>
      </c>
      <c r="AJ193" s="39">
        <f t="shared" si="97"/>
        <v>0</v>
      </c>
      <c r="AK193" s="39">
        <f t="shared" si="98"/>
        <v>0</v>
      </c>
      <c r="AL193" s="43"/>
      <c r="AM193" s="39">
        <f t="shared" si="108"/>
        <v>0</v>
      </c>
      <c r="AN193" s="39">
        <f t="shared" si="109"/>
        <v>0</v>
      </c>
      <c r="AO193" s="39">
        <f t="shared" si="110"/>
        <v>0</v>
      </c>
      <c r="AP193" s="40">
        <f t="shared" si="99"/>
        <v>0</v>
      </c>
      <c r="AR193" s="39">
        <f t="shared" si="111"/>
        <v>0</v>
      </c>
      <c r="AS193" s="39">
        <f t="shared" si="112"/>
        <v>0</v>
      </c>
      <c r="AT193" s="39">
        <f t="shared" si="113"/>
        <v>0</v>
      </c>
      <c r="AU193" s="40">
        <f t="shared" si="100"/>
        <v>0</v>
      </c>
      <c r="AV193" s="40"/>
      <c r="AW193" s="52">
        <f t="shared" si="101"/>
        <v>0</v>
      </c>
      <c r="AY193" s="52">
        <f t="shared" si="102"/>
        <v>0</v>
      </c>
      <c r="AZ193" s="70"/>
    </row>
    <row r="194" spans="1:52" ht="12" customHeight="1">
      <c r="A194" s="44">
        <f t="shared" si="105"/>
        <v>42522</v>
      </c>
      <c r="B194" s="66">
        <f t="shared" si="79"/>
        <v>5000</v>
      </c>
      <c r="C194" s="67"/>
      <c r="D194" s="68">
        <f t="shared" si="80"/>
        <v>5000</v>
      </c>
      <c r="E194" s="35">
        <f t="shared" si="81"/>
        <v>0</v>
      </c>
      <c r="F194" s="35">
        <f t="shared" si="82"/>
        <v>0</v>
      </c>
      <c r="G194" s="55">
        <f t="shared" si="106"/>
        <v>5.67</v>
      </c>
      <c r="H194" s="69">
        <f t="shared" si="106"/>
        <v>5.67</v>
      </c>
      <c r="I194" s="72">
        <v>0</v>
      </c>
      <c r="J194" s="55">
        <f t="shared" si="104"/>
        <v>-0.06</v>
      </c>
      <c r="K194" s="69">
        <f t="shared" si="104"/>
        <v>-0.06</v>
      </c>
      <c r="L194" s="72">
        <v>0</v>
      </c>
      <c r="M194" s="55">
        <f t="shared" si="103"/>
        <v>1.2500000000000001E-2</v>
      </c>
      <c r="N194" s="69">
        <f t="shared" si="103"/>
        <v>0</v>
      </c>
      <c r="O194" s="72">
        <v>0</v>
      </c>
      <c r="P194" s="7"/>
      <c r="Q194" s="72">
        <f t="shared" si="114"/>
        <v>5.6224999999999996</v>
      </c>
      <c r="R194" s="72">
        <f t="shared" si="115"/>
        <v>5.61</v>
      </c>
      <c r="S194" s="72">
        <f t="shared" si="83"/>
        <v>0</v>
      </c>
      <c r="T194" s="7"/>
      <c r="U194" s="5">
        <f t="shared" si="84"/>
        <v>30</v>
      </c>
      <c r="V194" s="45">
        <f t="shared" si="85"/>
        <v>42522</v>
      </c>
      <c r="W194" s="5">
        <f t="shared" si="86"/>
        <v>5606</v>
      </c>
      <c r="X194" s="55">
        <f t="shared" si="107"/>
        <v>5.3904348595426005E-2</v>
      </c>
      <c r="Y194" s="47">
        <f t="shared" si="87"/>
        <v>0.44202358366836697</v>
      </c>
      <c r="Z194" s="5">
        <f t="shared" si="88"/>
        <v>0</v>
      </c>
      <c r="AA194" s="5">
        <f t="shared" si="89"/>
        <v>0</v>
      </c>
      <c r="AC194" s="39">
        <f t="shared" si="90"/>
        <v>0</v>
      </c>
      <c r="AD194" s="39">
        <f t="shared" si="91"/>
        <v>0</v>
      </c>
      <c r="AE194" s="39">
        <f t="shared" si="92"/>
        <v>0</v>
      </c>
      <c r="AF194" s="39">
        <f t="shared" si="93"/>
        <v>0</v>
      </c>
      <c r="AG194" s="39">
        <f t="shared" si="94"/>
        <v>0</v>
      </c>
      <c r="AH194" s="39">
        <f t="shared" si="95"/>
        <v>0</v>
      </c>
      <c r="AI194" s="39">
        <f t="shared" si="96"/>
        <v>0</v>
      </c>
      <c r="AJ194" s="39">
        <f t="shared" si="97"/>
        <v>0</v>
      </c>
      <c r="AK194" s="39">
        <f t="shared" si="98"/>
        <v>0</v>
      </c>
      <c r="AL194" s="43"/>
      <c r="AM194" s="39">
        <f t="shared" si="108"/>
        <v>0</v>
      </c>
      <c r="AN194" s="39">
        <f t="shared" si="109"/>
        <v>0</v>
      </c>
      <c r="AO194" s="39">
        <f t="shared" si="110"/>
        <v>0</v>
      </c>
      <c r="AP194" s="40">
        <f t="shared" si="99"/>
        <v>0</v>
      </c>
      <c r="AR194" s="39">
        <f t="shared" si="111"/>
        <v>0</v>
      </c>
      <c r="AS194" s="39">
        <f t="shared" si="112"/>
        <v>0</v>
      </c>
      <c r="AT194" s="39">
        <f t="shared" si="113"/>
        <v>0</v>
      </c>
      <c r="AU194" s="40">
        <f t="shared" si="100"/>
        <v>0</v>
      </c>
      <c r="AV194" s="40"/>
      <c r="AW194" s="52">
        <f t="shared" si="101"/>
        <v>0</v>
      </c>
      <c r="AY194" s="52">
        <f t="shared" si="102"/>
        <v>0</v>
      </c>
      <c r="AZ194" s="70"/>
    </row>
    <row r="195" spans="1:52" ht="12" customHeight="1">
      <c r="A195" s="44">
        <f t="shared" si="105"/>
        <v>42552</v>
      </c>
      <c r="B195" s="66">
        <f t="shared" si="79"/>
        <v>5000</v>
      </c>
      <c r="C195" s="67"/>
      <c r="D195" s="68">
        <f t="shared" si="80"/>
        <v>5000</v>
      </c>
      <c r="E195" s="35">
        <f t="shared" si="81"/>
        <v>0</v>
      </c>
      <c r="F195" s="35">
        <f t="shared" si="82"/>
        <v>0</v>
      </c>
      <c r="G195" s="55">
        <f t="shared" si="106"/>
        <v>5.67</v>
      </c>
      <c r="H195" s="69">
        <f t="shared" si="106"/>
        <v>5.67</v>
      </c>
      <c r="I195" s="72">
        <v>0</v>
      </c>
      <c r="J195" s="55">
        <f t="shared" si="104"/>
        <v>-0.06</v>
      </c>
      <c r="K195" s="69">
        <f t="shared" si="104"/>
        <v>-0.06</v>
      </c>
      <c r="L195" s="72">
        <v>0</v>
      </c>
      <c r="M195" s="55">
        <f t="shared" si="103"/>
        <v>1.2500000000000001E-2</v>
      </c>
      <c r="N195" s="69">
        <f t="shared" si="103"/>
        <v>0</v>
      </c>
      <c r="O195" s="72">
        <v>0</v>
      </c>
      <c r="P195" s="7"/>
      <c r="Q195" s="72">
        <f t="shared" si="114"/>
        <v>5.6224999999999996</v>
      </c>
      <c r="R195" s="72">
        <f t="shared" si="115"/>
        <v>5.61</v>
      </c>
      <c r="S195" s="72">
        <f t="shared" si="83"/>
        <v>0</v>
      </c>
      <c r="T195" s="7"/>
      <c r="U195" s="5">
        <f t="shared" si="84"/>
        <v>31</v>
      </c>
      <c r="V195" s="45">
        <f t="shared" si="85"/>
        <v>42552</v>
      </c>
      <c r="W195" s="5">
        <f t="shared" si="86"/>
        <v>5636</v>
      </c>
      <c r="X195" s="55">
        <f t="shared" si="107"/>
        <v>5.3904348595426005E-2</v>
      </c>
      <c r="Y195" s="47">
        <f t="shared" si="87"/>
        <v>0.44009666214774595</v>
      </c>
      <c r="Z195" s="5">
        <f t="shared" si="88"/>
        <v>0</v>
      </c>
      <c r="AA195" s="5">
        <f t="shared" si="89"/>
        <v>0</v>
      </c>
      <c r="AC195" s="39">
        <f t="shared" si="90"/>
        <v>0</v>
      </c>
      <c r="AD195" s="39">
        <f t="shared" si="91"/>
        <v>0</v>
      </c>
      <c r="AE195" s="39">
        <f t="shared" si="92"/>
        <v>0</v>
      </c>
      <c r="AF195" s="39">
        <f t="shared" si="93"/>
        <v>0</v>
      </c>
      <c r="AG195" s="39">
        <f t="shared" si="94"/>
        <v>0</v>
      </c>
      <c r="AH195" s="39">
        <f t="shared" si="95"/>
        <v>0</v>
      </c>
      <c r="AI195" s="39">
        <f t="shared" si="96"/>
        <v>0</v>
      </c>
      <c r="AJ195" s="39">
        <f t="shared" si="97"/>
        <v>0</v>
      </c>
      <c r="AK195" s="39">
        <f t="shared" si="98"/>
        <v>0</v>
      </c>
      <c r="AL195" s="43"/>
      <c r="AM195" s="39">
        <f t="shared" si="108"/>
        <v>0</v>
      </c>
      <c r="AN195" s="39">
        <f t="shared" si="109"/>
        <v>0</v>
      </c>
      <c r="AO195" s="39">
        <f t="shared" si="110"/>
        <v>0</v>
      </c>
      <c r="AP195" s="40">
        <f t="shared" si="99"/>
        <v>0</v>
      </c>
      <c r="AR195" s="39">
        <f t="shared" si="111"/>
        <v>0</v>
      </c>
      <c r="AS195" s="39">
        <f t="shared" si="112"/>
        <v>0</v>
      </c>
      <c r="AT195" s="39">
        <f t="shared" si="113"/>
        <v>0</v>
      </c>
      <c r="AU195" s="40">
        <f t="shared" si="100"/>
        <v>0</v>
      </c>
      <c r="AV195" s="40"/>
      <c r="AW195" s="52">
        <f t="shared" si="101"/>
        <v>0</v>
      </c>
      <c r="AY195" s="52">
        <f t="shared" si="102"/>
        <v>0</v>
      </c>
      <c r="AZ195" s="70"/>
    </row>
    <row r="196" spans="1:52" ht="12" customHeight="1">
      <c r="A196" s="44">
        <f t="shared" si="105"/>
        <v>42583</v>
      </c>
      <c r="B196" s="66">
        <f t="shared" ref="B196:B259" si="116">B195</f>
        <v>5000</v>
      </c>
      <c r="C196" s="67"/>
      <c r="D196" s="68">
        <f t="shared" ref="D196:D259" si="117">B196+C196</f>
        <v>5000</v>
      </c>
      <c r="E196" s="35">
        <f t="shared" ref="E196:E259" si="118">IF(Z196=0,0,IF(AND(Z196=1,$H$3=1),D196*U196,IF($H$3=2,D196,"N/A")))</f>
        <v>0</v>
      </c>
      <c r="F196" s="35">
        <f t="shared" ref="F196:F259" si="119">E196*Y196</f>
        <v>0</v>
      </c>
      <c r="G196" s="55">
        <f t="shared" si="106"/>
        <v>5.67</v>
      </c>
      <c r="H196" s="69">
        <f t="shared" si="106"/>
        <v>5.67</v>
      </c>
      <c r="I196" s="72">
        <v>0</v>
      </c>
      <c r="J196" s="55">
        <f t="shared" si="104"/>
        <v>-0.06</v>
      </c>
      <c r="K196" s="69">
        <f t="shared" si="104"/>
        <v>-0.06</v>
      </c>
      <c r="L196" s="72">
        <v>0</v>
      </c>
      <c r="M196" s="55">
        <f t="shared" si="103"/>
        <v>1.2500000000000001E-2</v>
      </c>
      <c r="N196" s="69">
        <f t="shared" si="103"/>
        <v>0</v>
      </c>
      <c r="O196" s="72">
        <v>0</v>
      </c>
      <c r="P196" s="7"/>
      <c r="Q196" s="72">
        <f t="shared" si="114"/>
        <v>5.6224999999999996</v>
      </c>
      <c r="R196" s="72">
        <f t="shared" si="115"/>
        <v>5.61</v>
      </c>
      <c r="S196" s="72">
        <f t="shared" ref="S196:S259" si="120">O196+L196+I196</f>
        <v>0</v>
      </c>
      <c r="T196" s="7"/>
      <c r="U196" s="5">
        <f t="shared" ref="U196:U259" si="121">A197-A196</f>
        <v>31</v>
      </c>
      <c r="V196" s="45">
        <f t="shared" ref="V196:V259" si="122">CHOOSE(F$3,A197+24,A196)</f>
        <v>42583</v>
      </c>
      <c r="W196" s="5">
        <f t="shared" ref="W196:W259" si="123">V196-C$3</f>
        <v>5667</v>
      </c>
      <c r="X196" s="55">
        <f t="shared" si="107"/>
        <v>5.3904348595426005E-2</v>
      </c>
      <c r="Y196" s="47">
        <f t="shared" ref="Y196:Y259" si="124">1/(1+CHOOSE(F$3,(X197+($K$3/10000))/2,(X196+($K$3/10000))/2))^(2*W196/365.25)</f>
        <v>0.43811433421614637</v>
      </c>
      <c r="Z196" s="5">
        <f t="shared" ref="Z196:Z259" si="125">IF(AND(mthbeg&lt;=A196,mthend&gt;=A196),1,0)</f>
        <v>0</v>
      </c>
      <c r="AA196" s="5">
        <f t="shared" ref="AA196:AA259" si="126">U196*Z196</f>
        <v>0</v>
      </c>
      <c r="AC196" s="39">
        <f t="shared" ref="AC196:AC259" si="127">F196*G196</f>
        <v>0</v>
      </c>
      <c r="AD196" s="39">
        <f t="shared" ref="AD196:AD259" si="128">$F196*H196</f>
        <v>0</v>
      </c>
      <c r="AE196" s="39">
        <f t="shared" ref="AE196:AE259" si="129">$F196*I196</f>
        <v>0</v>
      </c>
      <c r="AF196" s="39">
        <f t="shared" ref="AF196:AF259" si="130">$F196*J196</f>
        <v>0</v>
      </c>
      <c r="AG196" s="39">
        <f t="shared" ref="AG196:AG259" si="131">$F196*K196</f>
        <v>0</v>
      </c>
      <c r="AH196" s="39">
        <f t="shared" ref="AH196:AH259" si="132">$F196*L196</f>
        <v>0</v>
      </c>
      <c r="AI196" s="39">
        <f t="shared" ref="AI196:AI259" si="133">$F196*M196</f>
        <v>0</v>
      </c>
      <c r="AJ196" s="39">
        <f t="shared" ref="AJ196:AJ259" si="134">$F196*N196</f>
        <v>0</v>
      </c>
      <c r="AK196" s="39">
        <f t="shared" ref="AK196:AK259" si="135">F196*O196</f>
        <v>0</v>
      </c>
      <c r="AL196" s="43"/>
      <c r="AM196" s="39">
        <f t="shared" si="108"/>
        <v>0</v>
      </c>
      <c r="AN196" s="39">
        <f t="shared" si="109"/>
        <v>0</v>
      </c>
      <c r="AO196" s="39">
        <f t="shared" si="110"/>
        <v>0</v>
      </c>
      <c r="AP196" s="40">
        <f t="shared" ref="AP196:AP259" si="136">SUM(AM196:AO196)</f>
        <v>0</v>
      </c>
      <c r="AR196" s="39">
        <f t="shared" si="111"/>
        <v>0</v>
      </c>
      <c r="AS196" s="39">
        <f t="shared" si="112"/>
        <v>0</v>
      </c>
      <c r="AT196" s="39">
        <f t="shared" si="113"/>
        <v>0</v>
      </c>
      <c r="AU196" s="40">
        <f t="shared" ref="AU196:AU259" si="137">AR196+AS196+AT196</f>
        <v>0</v>
      </c>
      <c r="AV196" s="40"/>
      <c r="AW196" s="52">
        <f t="shared" ref="AW196:AW259" si="138">AU196+AP196</f>
        <v>0</v>
      </c>
      <c r="AY196" s="52">
        <f t="shared" ref="AY196:AY259" si="139">AK196+AH196+AE196</f>
        <v>0</v>
      </c>
      <c r="AZ196" s="70"/>
    </row>
    <row r="197" spans="1:52" ht="12" customHeight="1">
      <c r="A197" s="44">
        <f t="shared" si="105"/>
        <v>42614</v>
      </c>
      <c r="B197" s="66">
        <f t="shared" si="116"/>
        <v>5000</v>
      </c>
      <c r="C197" s="67"/>
      <c r="D197" s="68">
        <f t="shared" si="117"/>
        <v>5000</v>
      </c>
      <c r="E197" s="35">
        <f t="shared" si="118"/>
        <v>0</v>
      </c>
      <c r="F197" s="35">
        <f t="shared" si="119"/>
        <v>0</v>
      </c>
      <c r="G197" s="55">
        <f t="shared" si="106"/>
        <v>5.67</v>
      </c>
      <c r="H197" s="69">
        <f t="shared" si="106"/>
        <v>5.67</v>
      </c>
      <c r="I197" s="72">
        <v>0</v>
      </c>
      <c r="J197" s="55">
        <f t="shared" si="104"/>
        <v>-0.06</v>
      </c>
      <c r="K197" s="69">
        <f t="shared" si="104"/>
        <v>-0.06</v>
      </c>
      <c r="L197" s="72">
        <v>0</v>
      </c>
      <c r="M197" s="55">
        <f t="shared" si="103"/>
        <v>1.2500000000000001E-2</v>
      </c>
      <c r="N197" s="69">
        <f t="shared" si="103"/>
        <v>0</v>
      </c>
      <c r="O197" s="72">
        <v>0</v>
      </c>
      <c r="P197" s="7"/>
      <c r="Q197" s="72">
        <f t="shared" si="114"/>
        <v>5.6224999999999996</v>
      </c>
      <c r="R197" s="72">
        <f t="shared" si="115"/>
        <v>5.61</v>
      </c>
      <c r="S197" s="72">
        <f t="shared" si="120"/>
        <v>0</v>
      </c>
      <c r="T197" s="7"/>
      <c r="U197" s="5">
        <f t="shared" si="121"/>
        <v>30</v>
      </c>
      <c r="V197" s="45">
        <f t="shared" si="122"/>
        <v>42614</v>
      </c>
      <c r="W197" s="5">
        <f t="shared" si="123"/>
        <v>5698</v>
      </c>
      <c r="X197" s="55">
        <f t="shared" si="107"/>
        <v>5.3904348595426005E-2</v>
      </c>
      <c r="Y197" s="47">
        <f t="shared" si="124"/>
        <v>0.43614093528666459</v>
      </c>
      <c r="Z197" s="5">
        <f t="shared" si="125"/>
        <v>0</v>
      </c>
      <c r="AA197" s="5">
        <f t="shared" si="126"/>
        <v>0</v>
      </c>
      <c r="AC197" s="39">
        <f t="shared" si="127"/>
        <v>0</v>
      </c>
      <c r="AD197" s="39">
        <f t="shared" si="128"/>
        <v>0</v>
      </c>
      <c r="AE197" s="39">
        <f t="shared" si="129"/>
        <v>0</v>
      </c>
      <c r="AF197" s="39">
        <f t="shared" si="130"/>
        <v>0</v>
      </c>
      <c r="AG197" s="39">
        <f t="shared" si="131"/>
        <v>0</v>
      </c>
      <c r="AH197" s="39">
        <f t="shared" si="132"/>
        <v>0</v>
      </c>
      <c r="AI197" s="39">
        <f t="shared" si="133"/>
        <v>0</v>
      </c>
      <c r="AJ197" s="39">
        <f t="shared" si="134"/>
        <v>0</v>
      </c>
      <c r="AK197" s="39">
        <f t="shared" si="135"/>
        <v>0</v>
      </c>
      <c r="AL197" s="43"/>
      <c r="AM197" s="39">
        <f t="shared" si="108"/>
        <v>0</v>
      </c>
      <c r="AN197" s="39">
        <f t="shared" si="109"/>
        <v>0</v>
      </c>
      <c r="AO197" s="39">
        <f t="shared" si="110"/>
        <v>0</v>
      </c>
      <c r="AP197" s="40">
        <f t="shared" si="136"/>
        <v>0</v>
      </c>
      <c r="AR197" s="39">
        <f t="shared" si="111"/>
        <v>0</v>
      </c>
      <c r="AS197" s="39">
        <f t="shared" si="112"/>
        <v>0</v>
      </c>
      <c r="AT197" s="39">
        <f t="shared" si="113"/>
        <v>0</v>
      </c>
      <c r="AU197" s="40">
        <f t="shared" si="137"/>
        <v>0</v>
      </c>
      <c r="AV197" s="40"/>
      <c r="AW197" s="52">
        <f t="shared" si="138"/>
        <v>0</v>
      </c>
      <c r="AY197" s="52">
        <f t="shared" si="139"/>
        <v>0</v>
      </c>
      <c r="AZ197" s="70"/>
    </row>
    <row r="198" spans="1:52" ht="12" customHeight="1">
      <c r="A198" s="44">
        <f t="shared" si="105"/>
        <v>42644</v>
      </c>
      <c r="B198" s="66">
        <f t="shared" si="116"/>
        <v>5000</v>
      </c>
      <c r="C198" s="67"/>
      <c r="D198" s="68">
        <f t="shared" si="117"/>
        <v>5000</v>
      </c>
      <c r="E198" s="35">
        <f t="shared" si="118"/>
        <v>0</v>
      </c>
      <c r="F198" s="35">
        <f t="shared" si="119"/>
        <v>0</v>
      </c>
      <c r="G198" s="55">
        <f t="shared" si="106"/>
        <v>5.67</v>
      </c>
      <c r="H198" s="69">
        <f t="shared" si="106"/>
        <v>5.67</v>
      </c>
      <c r="I198" s="72">
        <v>0</v>
      </c>
      <c r="J198" s="55">
        <f t="shared" si="104"/>
        <v>-0.06</v>
      </c>
      <c r="K198" s="69">
        <f t="shared" si="104"/>
        <v>-0.06</v>
      </c>
      <c r="L198" s="72">
        <v>0</v>
      </c>
      <c r="M198" s="55">
        <f t="shared" si="103"/>
        <v>1.2500000000000001E-2</v>
      </c>
      <c r="N198" s="69">
        <f t="shared" si="103"/>
        <v>0</v>
      </c>
      <c r="O198" s="72">
        <v>0</v>
      </c>
      <c r="P198" s="7"/>
      <c r="Q198" s="72">
        <f t="shared" si="114"/>
        <v>5.6224999999999996</v>
      </c>
      <c r="R198" s="72">
        <f t="shared" si="115"/>
        <v>5.61</v>
      </c>
      <c r="S198" s="72">
        <f t="shared" si="120"/>
        <v>0</v>
      </c>
      <c r="T198" s="7"/>
      <c r="U198" s="5">
        <f t="shared" si="121"/>
        <v>31</v>
      </c>
      <c r="V198" s="45">
        <f t="shared" si="122"/>
        <v>42644</v>
      </c>
      <c r="W198" s="5">
        <f t="shared" si="123"/>
        <v>5728</v>
      </c>
      <c r="X198" s="55">
        <f t="shared" si="107"/>
        <v>5.3904348595426005E-2</v>
      </c>
      <c r="Y198" s="47">
        <f t="shared" si="124"/>
        <v>0.43423965810309662</v>
      </c>
      <c r="Z198" s="5">
        <f t="shared" si="125"/>
        <v>0</v>
      </c>
      <c r="AA198" s="5">
        <f t="shared" si="126"/>
        <v>0</v>
      </c>
      <c r="AC198" s="39">
        <f t="shared" si="127"/>
        <v>0</v>
      </c>
      <c r="AD198" s="39">
        <f t="shared" si="128"/>
        <v>0</v>
      </c>
      <c r="AE198" s="39">
        <f t="shared" si="129"/>
        <v>0</v>
      </c>
      <c r="AF198" s="39">
        <f t="shared" si="130"/>
        <v>0</v>
      </c>
      <c r="AG198" s="39">
        <f t="shared" si="131"/>
        <v>0</v>
      </c>
      <c r="AH198" s="39">
        <f t="shared" si="132"/>
        <v>0</v>
      </c>
      <c r="AI198" s="39">
        <f t="shared" si="133"/>
        <v>0</v>
      </c>
      <c r="AJ198" s="39">
        <f t="shared" si="134"/>
        <v>0</v>
      </c>
      <c r="AK198" s="39">
        <f t="shared" si="135"/>
        <v>0</v>
      </c>
      <c r="AL198" s="43"/>
      <c r="AM198" s="39">
        <f t="shared" si="108"/>
        <v>0</v>
      </c>
      <c r="AN198" s="39">
        <f t="shared" si="109"/>
        <v>0</v>
      </c>
      <c r="AO198" s="39">
        <f t="shared" si="110"/>
        <v>0</v>
      </c>
      <c r="AP198" s="40">
        <f t="shared" si="136"/>
        <v>0</v>
      </c>
      <c r="AR198" s="39">
        <f t="shared" si="111"/>
        <v>0</v>
      </c>
      <c r="AS198" s="39">
        <f t="shared" si="112"/>
        <v>0</v>
      </c>
      <c r="AT198" s="39">
        <f t="shared" si="113"/>
        <v>0</v>
      </c>
      <c r="AU198" s="40">
        <f t="shared" si="137"/>
        <v>0</v>
      </c>
      <c r="AV198" s="40"/>
      <c r="AW198" s="52">
        <f t="shared" si="138"/>
        <v>0</v>
      </c>
      <c r="AY198" s="52">
        <f t="shared" si="139"/>
        <v>0</v>
      </c>
      <c r="AZ198" s="70"/>
    </row>
    <row r="199" spans="1:52" ht="12" customHeight="1">
      <c r="A199" s="44">
        <f t="shared" si="105"/>
        <v>42675</v>
      </c>
      <c r="B199" s="66">
        <f t="shared" si="116"/>
        <v>5000</v>
      </c>
      <c r="C199" s="67"/>
      <c r="D199" s="68">
        <f t="shared" si="117"/>
        <v>5000</v>
      </c>
      <c r="E199" s="35">
        <f t="shared" si="118"/>
        <v>0</v>
      </c>
      <c r="F199" s="35">
        <f t="shared" si="119"/>
        <v>0</v>
      </c>
      <c r="G199" s="55">
        <f t="shared" si="106"/>
        <v>5.67</v>
      </c>
      <c r="H199" s="69">
        <f t="shared" si="106"/>
        <v>5.67</v>
      </c>
      <c r="I199" s="72">
        <v>0</v>
      </c>
      <c r="J199" s="55">
        <f t="shared" si="104"/>
        <v>-0.06</v>
      </c>
      <c r="K199" s="69">
        <f t="shared" si="104"/>
        <v>-0.06</v>
      </c>
      <c r="L199" s="72">
        <v>0</v>
      </c>
      <c r="M199" s="55">
        <f t="shared" si="103"/>
        <v>1.2500000000000001E-2</v>
      </c>
      <c r="N199" s="69">
        <f t="shared" si="103"/>
        <v>0</v>
      </c>
      <c r="O199" s="72">
        <v>0</v>
      </c>
      <c r="P199" s="7"/>
      <c r="Q199" s="72">
        <f t="shared" si="114"/>
        <v>5.6224999999999996</v>
      </c>
      <c r="R199" s="72">
        <f t="shared" si="115"/>
        <v>5.61</v>
      </c>
      <c r="S199" s="72">
        <f t="shared" si="120"/>
        <v>0</v>
      </c>
      <c r="T199" s="7"/>
      <c r="U199" s="5">
        <f t="shared" si="121"/>
        <v>30</v>
      </c>
      <c r="V199" s="45">
        <f t="shared" si="122"/>
        <v>42675</v>
      </c>
      <c r="W199" s="5">
        <f t="shared" si="123"/>
        <v>5759</v>
      </c>
      <c r="X199" s="55">
        <f t="shared" si="107"/>
        <v>5.3904348595426005E-2</v>
      </c>
      <c r="Y199" s="47">
        <f t="shared" si="124"/>
        <v>0.43228371188195241</v>
      </c>
      <c r="Z199" s="5">
        <f t="shared" si="125"/>
        <v>0</v>
      </c>
      <c r="AA199" s="5">
        <f t="shared" si="126"/>
        <v>0</v>
      </c>
      <c r="AC199" s="39">
        <f t="shared" si="127"/>
        <v>0</v>
      </c>
      <c r="AD199" s="39">
        <f t="shared" si="128"/>
        <v>0</v>
      </c>
      <c r="AE199" s="39">
        <f t="shared" si="129"/>
        <v>0</v>
      </c>
      <c r="AF199" s="39">
        <f t="shared" si="130"/>
        <v>0</v>
      </c>
      <c r="AG199" s="39">
        <f t="shared" si="131"/>
        <v>0</v>
      </c>
      <c r="AH199" s="39">
        <f t="shared" si="132"/>
        <v>0</v>
      </c>
      <c r="AI199" s="39">
        <f t="shared" si="133"/>
        <v>0</v>
      </c>
      <c r="AJ199" s="39">
        <f t="shared" si="134"/>
        <v>0</v>
      </c>
      <c r="AK199" s="39">
        <f t="shared" si="135"/>
        <v>0</v>
      </c>
      <c r="AL199" s="43"/>
      <c r="AM199" s="39">
        <f t="shared" si="108"/>
        <v>0</v>
      </c>
      <c r="AN199" s="39">
        <f t="shared" si="109"/>
        <v>0</v>
      </c>
      <c r="AO199" s="39">
        <f t="shared" si="110"/>
        <v>0</v>
      </c>
      <c r="AP199" s="40">
        <f t="shared" si="136"/>
        <v>0</v>
      </c>
      <c r="AR199" s="39">
        <f t="shared" si="111"/>
        <v>0</v>
      </c>
      <c r="AS199" s="39">
        <f t="shared" si="112"/>
        <v>0</v>
      </c>
      <c r="AT199" s="39">
        <f t="shared" si="113"/>
        <v>0</v>
      </c>
      <c r="AU199" s="40">
        <f t="shared" si="137"/>
        <v>0</v>
      </c>
      <c r="AV199" s="40"/>
      <c r="AW199" s="52">
        <f t="shared" si="138"/>
        <v>0</v>
      </c>
      <c r="AY199" s="52">
        <f t="shared" si="139"/>
        <v>0</v>
      </c>
      <c r="AZ199" s="70"/>
    </row>
    <row r="200" spans="1:52" ht="12" customHeight="1">
      <c r="A200" s="44">
        <f t="shared" si="105"/>
        <v>42705</v>
      </c>
      <c r="B200" s="66">
        <f t="shared" si="116"/>
        <v>5000</v>
      </c>
      <c r="C200" s="67"/>
      <c r="D200" s="68">
        <f t="shared" si="117"/>
        <v>5000</v>
      </c>
      <c r="E200" s="35">
        <f t="shared" si="118"/>
        <v>0</v>
      </c>
      <c r="F200" s="35">
        <f t="shared" si="119"/>
        <v>0</v>
      </c>
      <c r="G200" s="55">
        <f t="shared" si="106"/>
        <v>5.67</v>
      </c>
      <c r="H200" s="69">
        <f t="shared" si="106"/>
        <v>5.67</v>
      </c>
      <c r="I200" s="72">
        <v>0</v>
      </c>
      <c r="J200" s="55">
        <f t="shared" si="104"/>
        <v>-0.06</v>
      </c>
      <c r="K200" s="69">
        <f t="shared" si="104"/>
        <v>-0.06</v>
      </c>
      <c r="L200" s="72">
        <v>0</v>
      </c>
      <c r="M200" s="55">
        <f t="shared" si="103"/>
        <v>1.2500000000000001E-2</v>
      </c>
      <c r="N200" s="69">
        <f t="shared" si="103"/>
        <v>0</v>
      </c>
      <c r="O200" s="72">
        <v>0</v>
      </c>
      <c r="P200" s="7"/>
      <c r="Q200" s="72">
        <f t="shared" si="114"/>
        <v>5.6224999999999996</v>
      </c>
      <c r="R200" s="72">
        <f t="shared" si="115"/>
        <v>5.61</v>
      </c>
      <c r="S200" s="72">
        <f t="shared" si="120"/>
        <v>0</v>
      </c>
      <c r="T200" s="7"/>
      <c r="U200" s="5">
        <f t="shared" si="121"/>
        <v>31</v>
      </c>
      <c r="V200" s="45">
        <f t="shared" si="122"/>
        <v>42705</v>
      </c>
      <c r="W200" s="5">
        <f t="shared" si="123"/>
        <v>5789</v>
      </c>
      <c r="X200" s="55">
        <f t="shared" si="107"/>
        <v>5.3904348595426005E-2</v>
      </c>
      <c r="Y200" s="47">
        <f t="shared" si="124"/>
        <v>0.43039924956316317</v>
      </c>
      <c r="Z200" s="5">
        <f t="shared" si="125"/>
        <v>0</v>
      </c>
      <c r="AA200" s="5">
        <f t="shared" si="126"/>
        <v>0</v>
      </c>
      <c r="AC200" s="39">
        <f t="shared" si="127"/>
        <v>0</v>
      </c>
      <c r="AD200" s="39">
        <f t="shared" si="128"/>
        <v>0</v>
      </c>
      <c r="AE200" s="39">
        <f t="shared" si="129"/>
        <v>0</v>
      </c>
      <c r="AF200" s="39">
        <f t="shared" si="130"/>
        <v>0</v>
      </c>
      <c r="AG200" s="39">
        <f t="shared" si="131"/>
        <v>0</v>
      </c>
      <c r="AH200" s="39">
        <f t="shared" si="132"/>
        <v>0</v>
      </c>
      <c r="AI200" s="39">
        <f t="shared" si="133"/>
        <v>0</v>
      </c>
      <c r="AJ200" s="39">
        <f t="shared" si="134"/>
        <v>0</v>
      </c>
      <c r="AK200" s="39">
        <f t="shared" si="135"/>
        <v>0</v>
      </c>
      <c r="AL200" s="43"/>
      <c r="AM200" s="39">
        <f t="shared" si="108"/>
        <v>0</v>
      </c>
      <c r="AN200" s="39">
        <f t="shared" si="109"/>
        <v>0</v>
      </c>
      <c r="AO200" s="39">
        <f t="shared" si="110"/>
        <v>0</v>
      </c>
      <c r="AP200" s="40">
        <f t="shared" si="136"/>
        <v>0</v>
      </c>
      <c r="AR200" s="39">
        <f t="shared" si="111"/>
        <v>0</v>
      </c>
      <c r="AS200" s="39">
        <f t="shared" si="112"/>
        <v>0</v>
      </c>
      <c r="AT200" s="39">
        <f t="shared" si="113"/>
        <v>0</v>
      </c>
      <c r="AU200" s="40">
        <f t="shared" si="137"/>
        <v>0</v>
      </c>
      <c r="AV200" s="40"/>
      <c r="AW200" s="52">
        <f t="shared" si="138"/>
        <v>0</v>
      </c>
      <c r="AY200" s="52">
        <f t="shared" si="139"/>
        <v>0</v>
      </c>
      <c r="AZ200" s="70"/>
    </row>
    <row r="201" spans="1:52" ht="12" customHeight="1">
      <c r="A201" s="44">
        <f t="shared" si="105"/>
        <v>42736</v>
      </c>
      <c r="B201" s="66">
        <f t="shared" si="116"/>
        <v>5000</v>
      </c>
      <c r="C201" s="67"/>
      <c r="D201" s="68">
        <f t="shared" si="117"/>
        <v>5000</v>
      </c>
      <c r="E201" s="35">
        <f t="shared" si="118"/>
        <v>0</v>
      </c>
      <c r="F201" s="35">
        <f t="shared" si="119"/>
        <v>0</v>
      </c>
      <c r="G201" s="55">
        <f t="shared" si="106"/>
        <v>5.67</v>
      </c>
      <c r="H201" s="69">
        <f t="shared" si="106"/>
        <v>5.67</v>
      </c>
      <c r="I201" s="72">
        <v>0</v>
      </c>
      <c r="J201" s="55">
        <f t="shared" si="104"/>
        <v>-0.06</v>
      </c>
      <c r="K201" s="69">
        <f t="shared" si="104"/>
        <v>-0.06</v>
      </c>
      <c r="L201" s="72">
        <v>0</v>
      </c>
      <c r="M201" s="55">
        <f t="shared" ref="M201:N264" si="140">VLOOKUP($A201,Table,MATCH(M$4,Curves,0))</f>
        <v>1.2500000000000001E-2</v>
      </c>
      <c r="N201" s="69">
        <f t="shared" si="140"/>
        <v>0</v>
      </c>
      <c r="O201" s="72">
        <v>0</v>
      </c>
      <c r="P201" s="7"/>
      <c r="Q201" s="72">
        <f t="shared" si="114"/>
        <v>5.6224999999999996</v>
      </c>
      <c r="R201" s="72">
        <f t="shared" si="115"/>
        <v>5.61</v>
      </c>
      <c r="S201" s="72">
        <f t="shared" si="120"/>
        <v>0</v>
      </c>
      <c r="T201" s="7"/>
      <c r="U201" s="5">
        <f t="shared" si="121"/>
        <v>31</v>
      </c>
      <c r="V201" s="45">
        <f t="shared" si="122"/>
        <v>42736</v>
      </c>
      <c r="W201" s="5">
        <f t="shared" si="123"/>
        <v>5820</v>
      </c>
      <c r="X201" s="55">
        <f t="shared" si="107"/>
        <v>5.3904348595426005E-2</v>
      </c>
      <c r="Y201" s="47">
        <f t="shared" si="124"/>
        <v>0.42846060169888522</v>
      </c>
      <c r="Z201" s="5">
        <f t="shared" si="125"/>
        <v>0</v>
      </c>
      <c r="AA201" s="5">
        <f t="shared" si="126"/>
        <v>0</v>
      </c>
      <c r="AC201" s="39">
        <f t="shared" si="127"/>
        <v>0</v>
      </c>
      <c r="AD201" s="39">
        <f t="shared" si="128"/>
        <v>0</v>
      </c>
      <c r="AE201" s="39">
        <f t="shared" si="129"/>
        <v>0</v>
      </c>
      <c r="AF201" s="39">
        <f t="shared" si="130"/>
        <v>0</v>
      </c>
      <c r="AG201" s="39">
        <f t="shared" si="131"/>
        <v>0</v>
      </c>
      <c r="AH201" s="39">
        <f t="shared" si="132"/>
        <v>0</v>
      </c>
      <c r="AI201" s="39">
        <f t="shared" si="133"/>
        <v>0</v>
      </c>
      <c r="AJ201" s="39">
        <f t="shared" si="134"/>
        <v>0</v>
      </c>
      <c r="AK201" s="39">
        <f t="shared" si="135"/>
        <v>0</v>
      </c>
      <c r="AL201" s="43"/>
      <c r="AM201" s="39">
        <f t="shared" si="108"/>
        <v>0</v>
      </c>
      <c r="AN201" s="39">
        <f t="shared" si="109"/>
        <v>0</v>
      </c>
      <c r="AO201" s="39">
        <f t="shared" si="110"/>
        <v>0</v>
      </c>
      <c r="AP201" s="40">
        <f t="shared" si="136"/>
        <v>0</v>
      </c>
      <c r="AR201" s="39">
        <f t="shared" si="111"/>
        <v>0</v>
      </c>
      <c r="AS201" s="39">
        <f t="shared" si="112"/>
        <v>0</v>
      </c>
      <c r="AT201" s="39">
        <f t="shared" si="113"/>
        <v>0</v>
      </c>
      <c r="AU201" s="40">
        <f t="shared" si="137"/>
        <v>0</v>
      </c>
      <c r="AV201" s="40"/>
      <c r="AW201" s="52">
        <f t="shared" si="138"/>
        <v>0</v>
      </c>
      <c r="AY201" s="52">
        <f t="shared" si="139"/>
        <v>0</v>
      </c>
      <c r="AZ201" s="70"/>
    </row>
    <row r="202" spans="1:52" ht="12" customHeight="1">
      <c r="A202" s="44">
        <f t="shared" si="105"/>
        <v>42767</v>
      </c>
      <c r="B202" s="66">
        <f t="shared" si="116"/>
        <v>5000</v>
      </c>
      <c r="C202" s="67"/>
      <c r="D202" s="68">
        <f t="shared" si="117"/>
        <v>5000</v>
      </c>
      <c r="E202" s="35">
        <f t="shared" si="118"/>
        <v>0</v>
      </c>
      <c r="F202" s="35">
        <f t="shared" si="119"/>
        <v>0</v>
      </c>
      <c r="G202" s="55">
        <f t="shared" si="106"/>
        <v>5.67</v>
      </c>
      <c r="H202" s="69">
        <f t="shared" si="106"/>
        <v>5.67</v>
      </c>
      <c r="I202" s="72">
        <v>0</v>
      </c>
      <c r="J202" s="55">
        <f t="shared" ref="J202:K265" si="141">VLOOKUP($A202,Table,MATCH(J$4,Curves,0))</f>
        <v>-0.06</v>
      </c>
      <c r="K202" s="69">
        <f t="shared" si="141"/>
        <v>-0.06</v>
      </c>
      <c r="L202" s="72">
        <v>0</v>
      </c>
      <c r="M202" s="55">
        <f t="shared" si="140"/>
        <v>1.2500000000000001E-2</v>
      </c>
      <c r="N202" s="69">
        <f t="shared" si="140"/>
        <v>0</v>
      </c>
      <c r="O202" s="72">
        <v>0</v>
      </c>
      <c r="P202" s="7"/>
      <c r="Q202" s="72">
        <f t="shared" si="114"/>
        <v>5.6224999999999996</v>
      </c>
      <c r="R202" s="72">
        <f t="shared" si="115"/>
        <v>5.61</v>
      </c>
      <c r="S202" s="72">
        <f t="shared" si="120"/>
        <v>0</v>
      </c>
      <c r="T202" s="7"/>
      <c r="U202" s="5">
        <f t="shared" si="121"/>
        <v>28</v>
      </c>
      <c r="V202" s="45">
        <f t="shared" si="122"/>
        <v>42767</v>
      </c>
      <c r="W202" s="5">
        <f t="shared" si="123"/>
        <v>5851</v>
      </c>
      <c r="X202" s="55">
        <f t="shared" si="107"/>
        <v>5.3904348595426005E-2</v>
      </c>
      <c r="Y202" s="47">
        <f t="shared" si="124"/>
        <v>0.42653068608854472</v>
      </c>
      <c r="Z202" s="5">
        <f t="shared" si="125"/>
        <v>0</v>
      </c>
      <c r="AA202" s="5">
        <f t="shared" si="126"/>
        <v>0</v>
      </c>
      <c r="AC202" s="39">
        <f t="shared" si="127"/>
        <v>0</v>
      </c>
      <c r="AD202" s="39">
        <f t="shared" si="128"/>
        <v>0</v>
      </c>
      <c r="AE202" s="39">
        <f t="shared" si="129"/>
        <v>0</v>
      </c>
      <c r="AF202" s="39">
        <f t="shared" si="130"/>
        <v>0</v>
      </c>
      <c r="AG202" s="39">
        <f t="shared" si="131"/>
        <v>0</v>
      </c>
      <c r="AH202" s="39">
        <f t="shared" si="132"/>
        <v>0</v>
      </c>
      <c r="AI202" s="39">
        <f t="shared" si="133"/>
        <v>0</v>
      </c>
      <c r="AJ202" s="39">
        <f t="shared" si="134"/>
        <v>0</v>
      </c>
      <c r="AK202" s="39">
        <f t="shared" si="135"/>
        <v>0</v>
      </c>
      <c r="AL202" s="43"/>
      <c r="AM202" s="39">
        <f t="shared" si="108"/>
        <v>0</v>
      </c>
      <c r="AN202" s="39">
        <f t="shared" si="109"/>
        <v>0</v>
      </c>
      <c r="AO202" s="39">
        <f t="shared" si="110"/>
        <v>0</v>
      </c>
      <c r="AP202" s="40">
        <f t="shared" si="136"/>
        <v>0</v>
      </c>
      <c r="AR202" s="39">
        <f t="shared" si="111"/>
        <v>0</v>
      </c>
      <c r="AS202" s="39">
        <f t="shared" si="112"/>
        <v>0</v>
      </c>
      <c r="AT202" s="39">
        <f t="shared" si="113"/>
        <v>0</v>
      </c>
      <c r="AU202" s="40">
        <f t="shared" si="137"/>
        <v>0</v>
      </c>
      <c r="AV202" s="40"/>
      <c r="AW202" s="52">
        <f t="shared" si="138"/>
        <v>0</v>
      </c>
      <c r="AY202" s="52">
        <f t="shared" si="139"/>
        <v>0</v>
      </c>
      <c r="AZ202" s="70"/>
    </row>
    <row r="203" spans="1:52" ht="12" customHeight="1">
      <c r="A203" s="44">
        <f t="shared" ref="A203:A266" si="142">EDATE(A202,1)</f>
        <v>42795</v>
      </c>
      <c r="B203" s="66">
        <f t="shared" si="116"/>
        <v>5000</v>
      </c>
      <c r="C203" s="67"/>
      <c r="D203" s="68">
        <f t="shared" si="117"/>
        <v>5000</v>
      </c>
      <c r="E203" s="35">
        <f t="shared" si="118"/>
        <v>0</v>
      </c>
      <c r="F203" s="35">
        <f t="shared" si="119"/>
        <v>0</v>
      </c>
      <c r="G203" s="55">
        <f t="shared" ref="G203:H266" si="143">VLOOKUP($A203,Table,MATCH(G$4,Curves,0))</f>
        <v>5.67</v>
      </c>
      <c r="H203" s="69">
        <f t="shared" si="143"/>
        <v>5.67</v>
      </c>
      <c r="I203" s="72">
        <v>0</v>
      </c>
      <c r="J203" s="55">
        <f t="shared" si="141"/>
        <v>-0.06</v>
      </c>
      <c r="K203" s="69">
        <f t="shared" si="141"/>
        <v>-0.06</v>
      </c>
      <c r="L203" s="72">
        <v>0</v>
      </c>
      <c r="M203" s="55">
        <f t="shared" si="140"/>
        <v>1.2500000000000001E-2</v>
      </c>
      <c r="N203" s="69">
        <f t="shared" si="140"/>
        <v>0</v>
      </c>
      <c r="O203" s="72">
        <v>0</v>
      </c>
      <c r="P203" s="7"/>
      <c r="Q203" s="72">
        <f t="shared" si="114"/>
        <v>5.6224999999999996</v>
      </c>
      <c r="R203" s="72">
        <f t="shared" si="115"/>
        <v>5.61</v>
      </c>
      <c r="S203" s="72">
        <f t="shared" si="120"/>
        <v>0</v>
      </c>
      <c r="T203" s="7"/>
      <c r="U203" s="5">
        <f t="shared" si="121"/>
        <v>31</v>
      </c>
      <c r="V203" s="45">
        <f t="shared" si="122"/>
        <v>42795</v>
      </c>
      <c r="W203" s="5">
        <f t="shared" si="123"/>
        <v>5879</v>
      </c>
      <c r="X203" s="55">
        <f t="shared" ref="X203:X266" si="144">VLOOKUP($A203,Table,MATCH(X$4,Curves,0))</f>
        <v>5.3904348595426005E-2</v>
      </c>
      <c r="Y203" s="47">
        <f t="shared" si="124"/>
        <v>0.42479500934323922</v>
      </c>
      <c r="Z203" s="5">
        <f t="shared" si="125"/>
        <v>0</v>
      </c>
      <c r="AA203" s="5">
        <f t="shared" si="126"/>
        <v>0</v>
      </c>
      <c r="AC203" s="39">
        <f t="shared" si="127"/>
        <v>0</v>
      </c>
      <c r="AD203" s="39">
        <f t="shared" si="128"/>
        <v>0</v>
      </c>
      <c r="AE203" s="39">
        <f t="shared" si="129"/>
        <v>0</v>
      </c>
      <c r="AF203" s="39">
        <f t="shared" si="130"/>
        <v>0</v>
      </c>
      <c r="AG203" s="39">
        <f t="shared" si="131"/>
        <v>0</v>
      </c>
      <c r="AH203" s="39">
        <f t="shared" si="132"/>
        <v>0</v>
      </c>
      <c r="AI203" s="39">
        <f t="shared" si="133"/>
        <v>0</v>
      </c>
      <c r="AJ203" s="39">
        <f t="shared" si="134"/>
        <v>0</v>
      </c>
      <c r="AK203" s="39">
        <f t="shared" si="135"/>
        <v>0</v>
      </c>
      <c r="AL203" s="43"/>
      <c r="AM203" s="39">
        <f t="shared" ref="AM203:AM266" si="145">CHOOSE($G$3,AD203-AE203,AE203-AD203)</f>
        <v>0</v>
      </c>
      <c r="AN203" s="39">
        <f t="shared" ref="AN203:AN266" si="146">CHOOSE($G$3,AG203-AH203,AH203-AG203)</f>
        <v>0</v>
      </c>
      <c r="AO203" s="39">
        <f t="shared" ref="AO203:AO266" si="147">CHOOSE($G$3,AJ203-AK203,AK203-AJ203)</f>
        <v>0</v>
      </c>
      <c r="AP203" s="40">
        <f t="shared" si="136"/>
        <v>0</v>
      </c>
      <c r="AR203" s="39">
        <f t="shared" ref="AR203:AR266" si="148">CHOOSE($G$3,AC203-AD203,AD203-AC203)</f>
        <v>0</v>
      </c>
      <c r="AS203" s="39">
        <f t="shared" ref="AS203:AS266" si="149">CHOOSE($G$3,AF203-AG203,AG203-AF203)</f>
        <v>0</v>
      </c>
      <c r="AT203" s="39">
        <f t="shared" ref="AT203:AT266" si="150">CHOOSE($G$3,AI203-AJ203,AJ203-AI203)</f>
        <v>0</v>
      </c>
      <c r="AU203" s="40">
        <f t="shared" si="137"/>
        <v>0</v>
      </c>
      <c r="AV203" s="40"/>
      <c r="AW203" s="52">
        <f t="shared" si="138"/>
        <v>0</v>
      </c>
      <c r="AY203" s="52">
        <f t="shared" si="139"/>
        <v>0</v>
      </c>
      <c r="AZ203" s="70"/>
    </row>
    <row r="204" spans="1:52" ht="12" customHeight="1">
      <c r="A204" s="44">
        <f t="shared" si="142"/>
        <v>42826</v>
      </c>
      <c r="B204" s="66">
        <f t="shared" si="116"/>
        <v>5000</v>
      </c>
      <c r="C204" s="67"/>
      <c r="D204" s="68">
        <f t="shared" si="117"/>
        <v>5000</v>
      </c>
      <c r="E204" s="35">
        <f t="shared" si="118"/>
        <v>0</v>
      </c>
      <c r="F204" s="35">
        <f t="shared" si="119"/>
        <v>0</v>
      </c>
      <c r="G204" s="55">
        <f t="shared" si="143"/>
        <v>5.67</v>
      </c>
      <c r="H204" s="69">
        <f t="shared" si="143"/>
        <v>5.67</v>
      </c>
      <c r="I204" s="72">
        <v>0</v>
      </c>
      <c r="J204" s="55">
        <f t="shared" si="141"/>
        <v>-0.06</v>
      </c>
      <c r="K204" s="69">
        <f t="shared" si="141"/>
        <v>-0.06</v>
      </c>
      <c r="L204" s="72">
        <v>0</v>
      </c>
      <c r="M204" s="55">
        <f t="shared" si="140"/>
        <v>1.2500000000000001E-2</v>
      </c>
      <c r="N204" s="69">
        <f t="shared" si="140"/>
        <v>0</v>
      </c>
      <c r="O204" s="72">
        <v>0</v>
      </c>
      <c r="P204" s="7"/>
      <c r="Q204" s="72">
        <f t="shared" si="114"/>
        <v>5.6224999999999996</v>
      </c>
      <c r="R204" s="72">
        <f t="shared" si="115"/>
        <v>5.61</v>
      </c>
      <c r="S204" s="72">
        <f t="shared" si="120"/>
        <v>0</v>
      </c>
      <c r="T204" s="7"/>
      <c r="U204" s="5">
        <f t="shared" si="121"/>
        <v>30</v>
      </c>
      <c r="V204" s="45">
        <f t="shared" si="122"/>
        <v>42826</v>
      </c>
      <c r="W204" s="5">
        <f t="shared" si="123"/>
        <v>5910</v>
      </c>
      <c r="X204" s="55">
        <f t="shared" si="144"/>
        <v>5.3904348595426005E-2</v>
      </c>
      <c r="Y204" s="47">
        <f t="shared" si="124"/>
        <v>0.42288160466501307</v>
      </c>
      <c r="Z204" s="5">
        <f t="shared" si="125"/>
        <v>0</v>
      </c>
      <c r="AA204" s="5">
        <f t="shared" si="126"/>
        <v>0</v>
      </c>
      <c r="AC204" s="39">
        <f t="shared" si="127"/>
        <v>0</v>
      </c>
      <c r="AD204" s="39">
        <f t="shared" si="128"/>
        <v>0</v>
      </c>
      <c r="AE204" s="39">
        <f t="shared" si="129"/>
        <v>0</v>
      </c>
      <c r="AF204" s="39">
        <f t="shared" si="130"/>
        <v>0</v>
      </c>
      <c r="AG204" s="39">
        <f t="shared" si="131"/>
        <v>0</v>
      </c>
      <c r="AH204" s="39">
        <f t="shared" si="132"/>
        <v>0</v>
      </c>
      <c r="AI204" s="39">
        <f t="shared" si="133"/>
        <v>0</v>
      </c>
      <c r="AJ204" s="39">
        <f t="shared" si="134"/>
        <v>0</v>
      </c>
      <c r="AK204" s="39">
        <f t="shared" si="135"/>
        <v>0</v>
      </c>
      <c r="AL204" s="43"/>
      <c r="AM204" s="39">
        <f t="shared" si="145"/>
        <v>0</v>
      </c>
      <c r="AN204" s="39">
        <f t="shared" si="146"/>
        <v>0</v>
      </c>
      <c r="AO204" s="39">
        <f t="shared" si="147"/>
        <v>0</v>
      </c>
      <c r="AP204" s="40">
        <f t="shared" si="136"/>
        <v>0</v>
      </c>
      <c r="AR204" s="39">
        <f t="shared" si="148"/>
        <v>0</v>
      </c>
      <c r="AS204" s="39">
        <f t="shared" si="149"/>
        <v>0</v>
      </c>
      <c r="AT204" s="39">
        <f t="shared" si="150"/>
        <v>0</v>
      </c>
      <c r="AU204" s="40">
        <f t="shared" si="137"/>
        <v>0</v>
      </c>
      <c r="AV204" s="40"/>
      <c r="AW204" s="52">
        <f t="shared" si="138"/>
        <v>0</v>
      </c>
      <c r="AY204" s="52">
        <f t="shared" si="139"/>
        <v>0</v>
      </c>
      <c r="AZ204" s="70"/>
    </row>
    <row r="205" spans="1:52" ht="12" customHeight="1">
      <c r="A205" s="44">
        <f t="shared" si="142"/>
        <v>42856</v>
      </c>
      <c r="B205" s="66">
        <f t="shared" si="116"/>
        <v>5000</v>
      </c>
      <c r="C205" s="67"/>
      <c r="D205" s="68">
        <f t="shared" si="117"/>
        <v>5000</v>
      </c>
      <c r="E205" s="35">
        <f t="shared" si="118"/>
        <v>0</v>
      </c>
      <c r="F205" s="35">
        <f t="shared" si="119"/>
        <v>0</v>
      </c>
      <c r="G205" s="55">
        <f t="shared" si="143"/>
        <v>5.67</v>
      </c>
      <c r="H205" s="69">
        <f t="shared" si="143"/>
        <v>5.67</v>
      </c>
      <c r="I205" s="72">
        <v>0</v>
      </c>
      <c r="J205" s="55">
        <f t="shared" si="141"/>
        <v>-0.06</v>
      </c>
      <c r="K205" s="69">
        <f t="shared" si="141"/>
        <v>-0.06</v>
      </c>
      <c r="L205" s="72">
        <v>0</v>
      </c>
      <c r="M205" s="55">
        <f t="shared" si="140"/>
        <v>1.2500000000000001E-2</v>
      </c>
      <c r="N205" s="69">
        <f t="shared" si="140"/>
        <v>0</v>
      </c>
      <c r="O205" s="72">
        <v>0</v>
      </c>
      <c r="P205" s="7"/>
      <c r="Q205" s="72">
        <f t="shared" si="114"/>
        <v>5.6224999999999996</v>
      </c>
      <c r="R205" s="72">
        <f t="shared" si="115"/>
        <v>5.61</v>
      </c>
      <c r="S205" s="72">
        <f t="shared" si="120"/>
        <v>0</v>
      </c>
      <c r="T205" s="7"/>
      <c r="U205" s="5">
        <f t="shared" si="121"/>
        <v>31</v>
      </c>
      <c r="V205" s="45">
        <f t="shared" si="122"/>
        <v>42856</v>
      </c>
      <c r="W205" s="5">
        <f t="shared" si="123"/>
        <v>5940</v>
      </c>
      <c r="X205" s="55">
        <f t="shared" si="144"/>
        <v>5.3904348595426005E-2</v>
      </c>
      <c r="Y205" s="47">
        <f t="shared" si="124"/>
        <v>0.42103812912476885</v>
      </c>
      <c r="Z205" s="5">
        <f t="shared" si="125"/>
        <v>0</v>
      </c>
      <c r="AA205" s="5">
        <f t="shared" si="126"/>
        <v>0</v>
      </c>
      <c r="AC205" s="39">
        <f t="shared" si="127"/>
        <v>0</v>
      </c>
      <c r="AD205" s="39">
        <f t="shared" si="128"/>
        <v>0</v>
      </c>
      <c r="AE205" s="39">
        <f t="shared" si="129"/>
        <v>0</v>
      </c>
      <c r="AF205" s="39">
        <f t="shared" si="130"/>
        <v>0</v>
      </c>
      <c r="AG205" s="39">
        <f t="shared" si="131"/>
        <v>0</v>
      </c>
      <c r="AH205" s="39">
        <f t="shared" si="132"/>
        <v>0</v>
      </c>
      <c r="AI205" s="39">
        <f t="shared" si="133"/>
        <v>0</v>
      </c>
      <c r="AJ205" s="39">
        <f t="shared" si="134"/>
        <v>0</v>
      </c>
      <c r="AK205" s="39">
        <f t="shared" si="135"/>
        <v>0</v>
      </c>
      <c r="AL205" s="43"/>
      <c r="AM205" s="39">
        <f t="shared" si="145"/>
        <v>0</v>
      </c>
      <c r="AN205" s="39">
        <f t="shared" si="146"/>
        <v>0</v>
      </c>
      <c r="AO205" s="39">
        <f t="shared" si="147"/>
        <v>0</v>
      </c>
      <c r="AP205" s="40">
        <f t="shared" si="136"/>
        <v>0</v>
      </c>
      <c r="AR205" s="39">
        <f t="shared" si="148"/>
        <v>0</v>
      </c>
      <c r="AS205" s="39">
        <f t="shared" si="149"/>
        <v>0</v>
      </c>
      <c r="AT205" s="39">
        <f t="shared" si="150"/>
        <v>0</v>
      </c>
      <c r="AU205" s="40">
        <f t="shared" si="137"/>
        <v>0</v>
      </c>
      <c r="AV205" s="40"/>
      <c r="AW205" s="52">
        <f t="shared" si="138"/>
        <v>0</v>
      </c>
      <c r="AY205" s="52">
        <f t="shared" si="139"/>
        <v>0</v>
      </c>
      <c r="AZ205" s="70"/>
    </row>
    <row r="206" spans="1:52" ht="12" customHeight="1">
      <c r="A206" s="44">
        <f t="shared" si="142"/>
        <v>42887</v>
      </c>
      <c r="B206" s="66">
        <f t="shared" si="116"/>
        <v>5000</v>
      </c>
      <c r="C206" s="67"/>
      <c r="D206" s="68">
        <f t="shared" si="117"/>
        <v>5000</v>
      </c>
      <c r="E206" s="35">
        <f t="shared" si="118"/>
        <v>0</v>
      </c>
      <c r="F206" s="35">
        <f t="shared" si="119"/>
        <v>0</v>
      </c>
      <c r="G206" s="55">
        <f t="shared" si="143"/>
        <v>5.67</v>
      </c>
      <c r="H206" s="69">
        <f t="shared" si="143"/>
        <v>5.67</v>
      </c>
      <c r="I206" s="72">
        <v>0</v>
      </c>
      <c r="J206" s="55">
        <f t="shared" si="141"/>
        <v>-0.06</v>
      </c>
      <c r="K206" s="69">
        <f t="shared" si="141"/>
        <v>-0.06</v>
      </c>
      <c r="L206" s="72">
        <v>0</v>
      </c>
      <c r="M206" s="55">
        <f t="shared" si="140"/>
        <v>1.2500000000000001E-2</v>
      </c>
      <c r="N206" s="69">
        <f t="shared" si="140"/>
        <v>0</v>
      </c>
      <c r="O206" s="72">
        <v>0</v>
      </c>
      <c r="P206" s="7"/>
      <c r="Q206" s="72">
        <f t="shared" si="114"/>
        <v>5.6224999999999996</v>
      </c>
      <c r="R206" s="72">
        <f t="shared" si="115"/>
        <v>5.61</v>
      </c>
      <c r="S206" s="72">
        <f t="shared" si="120"/>
        <v>0</v>
      </c>
      <c r="T206" s="7"/>
      <c r="U206" s="5">
        <f t="shared" si="121"/>
        <v>30</v>
      </c>
      <c r="V206" s="45">
        <f t="shared" si="122"/>
        <v>42887</v>
      </c>
      <c r="W206" s="5">
        <f t="shared" si="123"/>
        <v>5971</v>
      </c>
      <c r="X206" s="55">
        <f t="shared" si="144"/>
        <v>5.3904348595426005E-2</v>
      </c>
      <c r="Y206" s="47">
        <f t="shared" si="124"/>
        <v>0.41914164656668873</v>
      </c>
      <c r="Z206" s="5">
        <f t="shared" si="125"/>
        <v>0</v>
      </c>
      <c r="AA206" s="5">
        <f t="shared" si="126"/>
        <v>0</v>
      </c>
      <c r="AC206" s="39">
        <f t="shared" si="127"/>
        <v>0</v>
      </c>
      <c r="AD206" s="39">
        <f t="shared" si="128"/>
        <v>0</v>
      </c>
      <c r="AE206" s="39">
        <f t="shared" si="129"/>
        <v>0</v>
      </c>
      <c r="AF206" s="39">
        <f t="shared" si="130"/>
        <v>0</v>
      </c>
      <c r="AG206" s="39">
        <f t="shared" si="131"/>
        <v>0</v>
      </c>
      <c r="AH206" s="39">
        <f t="shared" si="132"/>
        <v>0</v>
      </c>
      <c r="AI206" s="39">
        <f t="shared" si="133"/>
        <v>0</v>
      </c>
      <c r="AJ206" s="39">
        <f t="shared" si="134"/>
        <v>0</v>
      </c>
      <c r="AK206" s="39">
        <f t="shared" si="135"/>
        <v>0</v>
      </c>
      <c r="AL206" s="43"/>
      <c r="AM206" s="39">
        <f t="shared" si="145"/>
        <v>0</v>
      </c>
      <c r="AN206" s="39">
        <f t="shared" si="146"/>
        <v>0</v>
      </c>
      <c r="AO206" s="39">
        <f t="shared" si="147"/>
        <v>0</v>
      </c>
      <c r="AP206" s="40">
        <f t="shared" si="136"/>
        <v>0</v>
      </c>
      <c r="AR206" s="39">
        <f t="shared" si="148"/>
        <v>0</v>
      </c>
      <c r="AS206" s="39">
        <f t="shared" si="149"/>
        <v>0</v>
      </c>
      <c r="AT206" s="39">
        <f t="shared" si="150"/>
        <v>0</v>
      </c>
      <c r="AU206" s="40">
        <f t="shared" si="137"/>
        <v>0</v>
      </c>
      <c r="AV206" s="40"/>
      <c r="AW206" s="52">
        <f t="shared" si="138"/>
        <v>0</v>
      </c>
      <c r="AY206" s="52">
        <f t="shared" si="139"/>
        <v>0</v>
      </c>
      <c r="AZ206" s="70"/>
    </row>
    <row r="207" spans="1:52" ht="12" customHeight="1">
      <c r="A207" s="44">
        <f t="shared" si="142"/>
        <v>42917</v>
      </c>
      <c r="B207" s="66">
        <f t="shared" si="116"/>
        <v>5000</v>
      </c>
      <c r="C207" s="67"/>
      <c r="D207" s="68">
        <f t="shared" si="117"/>
        <v>5000</v>
      </c>
      <c r="E207" s="35">
        <f t="shared" si="118"/>
        <v>0</v>
      </c>
      <c r="F207" s="35">
        <f t="shared" si="119"/>
        <v>0</v>
      </c>
      <c r="G207" s="55">
        <f t="shared" si="143"/>
        <v>5.67</v>
      </c>
      <c r="H207" s="69">
        <f t="shared" si="143"/>
        <v>5.67</v>
      </c>
      <c r="I207" s="72">
        <v>0</v>
      </c>
      <c r="J207" s="55">
        <f t="shared" si="141"/>
        <v>-0.06</v>
      </c>
      <c r="K207" s="69">
        <f t="shared" si="141"/>
        <v>-0.06</v>
      </c>
      <c r="L207" s="72">
        <v>0</v>
      </c>
      <c r="M207" s="55">
        <f t="shared" si="140"/>
        <v>1.2500000000000001E-2</v>
      </c>
      <c r="N207" s="69">
        <f t="shared" si="140"/>
        <v>0</v>
      </c>
      <c r="O207" s="72">
        <v>0</v>
      </c>
      <c r="P207" s="7"/>
      <c r="Q207" s="72">
        <f t="shared" si="114"/>
        <v>5.6224999999999996</v>
      </c>
      <c r="R207" s="72">
        <f t="shared" si="115"/>
        <v>5.61</v>
      </c>
      <c r="S207" s="72">
        <f t="shared" si="120"/>
        <v>0</v>
      </c>
      <c r="T207" s="7"/>
      <c r="U207" s="5">
        <f t="shared" si="121"/>
        <v>31</v>
      </c>
      <c r="V207" s="45">
        <f t="shared" si="122"/>
        <v>42917</v>
      </c>
      <c r="W207" s="5">
        <f t="shared" si="123"/>
        <v>6001</v>
      </c>
      <c r="X207" s="55">
        <f t="shared" si="144"/>
        <v>5.3904348595426005E-2</v>
      </c>
      <c r="Y207" s="47">
        <f t="shared" si="124"/>
        <v>0.4173144746944209</v>
      </c>
      <c r="Z207" s="5">
        <f t="shared" si="125"/>
        <v>0</v>
      </c>
      <c r="AA207" s="5">
        <f t="shared" si="126"/>
        <v>0</v>
      </c>
      <c r="AC207" s="39">
        <f t="shared" si="127"/>
        <v>0</v>
      </c>
      <c r="AD207" s="39">
        <f t="shared" si="128"/>
        <v>0</v>
      </c>
      <c r="AE207" s="39">
        <f t="shared" si="129"/>
        <v>0</v>
      </c>
      <c r="AF207" s="39">
        <f t="shared" si="130"/>
        <v>0</v>
      </c>
      <c r="AG207" s="39">
        <f t="shared" si="131"/>
        <v>0</v>
      </c>
      <c r="AH207" s="39">
        <f t="shared" si="132"/>
        <v>0</v>
      </c>
      <c r="AI207" s="39">
        <f t="shared" si="133"/>
        <v>0</v>
      </c>
      <c r="AJ207" s="39">
        <f t="shared" si="134"/>
        <v>0</v>
      </c>
      <c r="AK207" s="39">
        <f t="shared" si="135"/>
        <v>0</v>
      </c>
      <c r="AL207" s="43"/>
      <c r="AM207" s="39">
        <f t="shared" si="145"/>
        <v>0</v>
      </c>
      <c r="AN207" s="39">
        <f t="shared" si="146"/>
        <v>0</v>
      </c>
      <c r="AO207" s="39">
        <f t="shared" si="147"/>
        <v>0</v>
      </c>
      <c r="AP207" s="40">
        <f t="shared" si="136"/>
        <v>0</v>
      </c>
      <c r="AR207" s="39">
        <f t="shared" si="148"/>
        <v>0</v>
      </c>
      <c r="AS207" s="39">
        <f t="shared" si="149"/>
        <v>0</v>
      </c>
      <c r="AT207" s="39">
        <f t="shared" si="150"/>
        <v>0</v>
      </c>
      <c r="AU207" s="40">
        <f t="shared" si="137"/>
        <v>0</v>
      </c>
      <c r="AV207" s="40"/>
      <c r="AW207" s="52">
        <f t="shared" si="138"/>
        <v>0</v>
      </c>
      <c r="AY207" s="52">
        <f t="shared" si="139"/>
        <v>0</v>
      </c>
      <c r="AZ207" s="70"/>
    </row>
    <row r="208" spans="1:52" ht="12" customHeight="1">
      <c r="A208" s="44">
        <f t="shared" si="142"/>
        <v>42948</v>
      </c>
      <c r="B208" s="66">
        <f t="shared" si="116"/>
        <v>5000</v>
      </c>
      <c r="C208" s="67"/>
      <c r="D208" s="68">
        <f t="shared" si="117"/>
        <v>5000</v>
      </c>
      <c r="E208" s="35">
        <f t="shared" si="118"/>
        <v>0</v>
      </c>
      <c r="F208" s="35">
        <f t="shared" si="119"/>
        <v>0</v>
      </c>
      <c r="G208" s="55">
        <f t="shared" si="143"/>
        <v>5.67</v>
      </c>
      <c r="H208" s="69">
        <f t="shared" si="143"/>
        <v>5.67</v>
      </c>
      <c r="I208" s="72">
        <v>0</v>
      </c>
      <c r="J208" s="55">
        <f t="shared" si="141"/>
        <v>-0.06</v>
      </c>
      <c r="K208" s="69">
        <f t="shared" si="141"/>
        <v>-0.06</v>
      </c>
      <c r="L208" s="72">
        <v>0</v>
      </c>
      <c r="M208" s="55">
        <f t="shared" si="140"/>
        <v>1.2500000000000001E-2</v>
      </c>
      <c r="N208" s="69">
        <f t="shared" si="140"/>
        <v>0</v>
      </c>
      <c r="O208" s="72">
        <v>0</v>
      </c>
      <c r="P208" s="7"/>
      <c r="Q208" s="72">
        <f t="shared" si="114"/>
        <v>5.6224999999999996</v>
      </c>
      <c r="R208" s="72">
        <f t="shared" si="115"/>
        <v>5.61</v>
      </c>
      <c r="S208" s="72">
        <f t="shared" si="120"/>
        <v>0</v>
      </c>
      <c r="T208" s="7"/>
      <c r="U208" s="5">
        <f t="shared" si="121"/>
        <v>31</v>
      </c>
      <c r="V208" s="45">
        <f t="shared" si="122"/>
        <v>42948</v>
      </c>
      <c r="W208" s="5">
        <f t="shared" si="123"/>
        <v>6032</v>
      </c>
      <c r="X208" s="55">
        <f t="shared" si="144"/>
        <v>5.3904348595426005E-2</v>
      </c>
      <c r="Y208" s="47">
        <f t="shared" si="124"/>
        <v>0.41543476459752887</v>
      </c>
      <c r="Z208" s="5">
        <f t="shared" si="125"/>
        <v>0</v>
      </c>
      <c r="AA208" s="5">
        <f t="shared" si="126"/>
        <v>0</v>
      </c>
      <c r="AC208" s="39">
        <f t="shared" si="127"/>
        <v>0</v>
      </c>
      <c r="AD208" s="39">
        <f t="shared" si="128"/>
        <v>0</v>
      </c>
      <c r="AE208" s="39">
        <f t="shared" si="129"/>
        <v>0</v>
      </c>
      <c r="AF208" s="39">
        <f t="shared" si="130"/>
        <v>0</v>
      </c>
      <c r="AG208" s="39">
        <f t="shared" si="131"/>
        <v>0</v>
      </c>
      <c r="AH208" s="39">
        <f t="shared" si="132"/>
        <v>0</v>
      </c>
      <c r="AI208" s="39">
        <f t="shared" si="133"/>
        <v>0</v>
      </c>
      <c r="AJ208" s="39">
        <f t="shared" si="134"/>
        <v>0</v>
      </c>
      <c r="AK208" s="39">
        <f t="shared" si="135"/>
        <v>0</v>
      </c>
      <c r="AL208" s="43"/>
      <c r="AM208" s="39">
        <f t="shared" si="145"/>
        <v>0</v>
      </c>
      <c r="AN208" s="39">
        <f t="shared" si="146"/>
        <v>0</v>
      </c>
      <c r="AO208" s="39">
        <f t="shared" si="147"/>
        <v>0</v>
      </c>
      <c r="AP208" s="40">
        <f t="shared" si="136"/>
        <v>0</v>
      </c>
      <c r="AR208" s="39">
        <f t="shared" si="148"/>
        <v>0</v>
      </c>
      <c r="AS208" s="39">
        <f t="shared" si="149"/>
        <v>0</v>
      </c>
      <c r="AT208" s="39">
        <f t="shared" si="150"/>
        <v>0</v>
      </c>
      <c r="AU208" s="40">
        <f t="shared" si="137"/>
        <v>0</v>
      </c>
      <c r="AV208" s="40"/>
      <c r="AW208" s="52">
        <f t="shared" si="138"/>
        <v>0</v>
      </c>
      <c r="AY208" s="52">
        <f t="shared" si="139"/>
        <v>0</v>
      </c>
      <c r="AZ208" s="70"/>
    </row>
    <row r="209" spans="1:52" ht="12" customHeight="1">
      <c r="A209" s="44">
        <f t="shared" si="142"/>
        <v>42979</v>
      </c>
      <c r="B209" s="66">
        <f t="shared" si="116"/>
        <v>5000</v>
      </c>
      <c r="C209" s="67"/>
      <c r="D209" s="68">
        <f t="shared" si="117"/>
        <v>5000</v>
      </c>
      <c r="E209" s="35">
        <f t="shared" si="118"/>
        <v>0</v>
      </c>
      <c r="F209" s="35">
        <f t="shared" si="119"/>
        <v>0</v>
      </c>
      <c r="G209" s="55">
        <f t="shared" si="143"/>
        <v>5.67</v>
      </c>
      <c r="H209" s="69">
        <f t="shared" si="143"/>
        <v>5.67</v>
      </c>
      <c r="I209" s="72">
        <v>0</v>
      </c>
      <c r="J209" s="55">
        <f t="shared" si="141"/>
        <v>-0.06</v>
      </c>
      <c r="K209" s="69">
        <f t="shared" si="141"/>
        <v>-0.06</v>
      </c>
      <c r="L209" s="72">
        <v>0</v>
      </c>
      <c r="M209" s="55">
        <f t="shared" si="140"/>
        <v>1.2500000000000001E-2</v>
      </c>
      <c r="N209" s="69">
        <f t="shared" si="140"/>
        <v>0</v>
      </c>
      <c r="O209" s="72">
        <v>0</v>
      </c>
      <c r="P209" s="7"/>
      <c r="Q209" s="72">
        <f t="shared" si="114"/>
        <v>5.6224999999999996</v>
      </c>
      <c r="R209" s="72">
        <f t="shared" si="115"/>
        <v>5.61</v>
      </c>
      <c r="S209" s="72">
        <f t="shared" si="120"/>
        <v>0</v>
      </c>
      <c r="T209" s="7"/>
      <c r="U209" s="5">
        <f t="shared" si="121"/>
        <v>30</v>
      </c>
      <c r="V209" s="45">
        <f t="shared" si="122"/>
        <v>42979</v>
      </c>
      <c r="W209" s="5">
        <f t="shared" si="123"/>
        <v>6063</v>
      </c>
      <c r="X209" s="55">
        <f t="shared" si="144"/>
        <v>5.3904348595426005E-2</v>
      </c>
      <c r="Y209" s="47">
        <f t="shared" si="124"/>
        <v>0.41356352128111684</v>
      </c>
      <c r="Z209" s="5">
        <f t="shared" si="125"/>
        <v>0</v>
      </c>
      <c r="AA209" s="5">
        <f t="shared" si="126"/>
        <v>0</v>
      </c>
      <c r="AC209" s="39">
        <f t="shared" si="127"/>
        <v>0</v>
      </c>
      <c r="AD209" s="39">
        <f t="shared" si="128"/>
        <v>0</v>
      </c>
      <c r="AE209" s="39">
        <f t="shared" si="129"/>
        <v>0</v>
      </c>
      <c r="AF209" s="39">
        <f t="shared" si="130"/>
        <v>0</v>
      </c>
      <c r="AG209" s="39">
        <f t="shared" si="131"/>
        <v>0</v>
      </c>
      <c r="AH209" s="39">
        <f t="shared" si="132"/>
        <v>0</v>
      </c>
      <c r="AI209" s="39">
        <f t="shared" si="133"/>
        <v>0</v>
      </c>
      <c r="AJ209" s="39">
        <f t="shared" si="134"/>
        <v>0</v>
      </c>
      <c r="AK209" s="39">
        <f t="shared" si="135"/>
        <v>0</v>
      </c>
      <c r="AL209" s="43"/>
      <c r="AM209" s="39">
        <f t="shared" si="145"/>
        <v>0</v>
      </c>
      <c r="AN209" s="39">
        <f t="shared" si="146"/>
        <v>0</v>
      </c>
      <c r="AO209" s="39">
        <f t="shared" si="147"/>
        <v>0</v>
      </c>
      <c r="AP209" s="40">
        <f t="shared" si="136"/>
        <v>0</v>
      </c>
      <c r="AR209" s="39">
        <f t="shared" si="148"/>
        <v>0</v>
      </c>
      <c r="AS209" s="39">
        <f t="shared" si="149"/>
        <v>0</v>
      </c>
      <c r="AT209" s="39">
        <f t="shared" si="150"/>
        <v>0</v>
      </c>
      <c r="AU209" s="40">
        <f t="shared" si="137"/>
        <v>0</v>
      </c>
      <c r="AV209" s="40"/>
      <c r="AW209" s="52">
        <f t="shared" si="138"/>
        <v>0</v>
      </c>
      <c r="AY209" s="52">
        <f t="shared" si="139"/>
        <v>0</v>
      </c>
      <c r="AZ209" s="70"/>
    </row>
    <row r="210" spans="1:52" ht="12" customHeight="1">
      <c r="A210" s="44">
        <f t="shared" si="142"/>
        <v>43009</v>
      </c>
      <c r="B210" s="66">
        <f t="shared" si="116"/>
        <v>5000</v>
      </c>
      <c r="C210" s="67"/>
      <c r="D210" s="68">
        <f t="shared" si="117"/>
        <v>5000</v>
      </c>
      <c r="E210" s="35">
        <f t="shared" si="118"/>
        <v>0</v>
      </c>
      <c r="F210" s="35">
        <f t="shared" si="119"/>
        <v>0</v>
      </c>
      <c r="G210" s="55">
        <f t="shared" si="143"/>
        <v>5.67</v>
      </c>
      <c r="H210" s="69">
        <f t="shared" si="143"/>
        <v>5.67</v>
      </c>
      <c r="I210" s="72">
        <v>0</v>
      </c>
      <c r="J210" s="55">
        <f t="shared" si="141"/>
        <v>-0.06</v>
      </c>
      <c r="K210" s="69">
        <f t="shared" si="141"/>
        <v>-0.06</v>
      </c>
      <c r="L210" s="72">
        <v>0</v>
      </c>
      <c r="M210" s="55">
        <f t="shared" si="140"/>
        <v>1.2500000000000001E-2</v>
      </c>
      <c r="N210" s="69">
        <f t="shared" si="140"/>
        <v>0</v>
      </c>
      <c r="O210" s="72">
        <v>0</v>
      </c>
      <c r="P210" s="7"/>
      <c r="Q210" s="72">
        <f t="shared" si="114"/>
        <v>5.6224999999999996</v>
      </c>
      <c r="R210" s="72">
        <f t="shared" si="115"/>
        <v>5.61</v>
      </c>
      <c r="S210" s="72">
        <f t="shared" si="120"/>
        <v>0</v>
      </c>
      <c r="T210" s="7"/>
      <c r="U210" s="5">
        <f t="shared" si="121"/>
        <v>31</v>
      </c>
      <c r="V210" s="45">
        <f t="shared" si="122"/>
        <v>43009</v>
      </c>
      <c r="W210" s="5">
        <f t="shared" si="123"/>
        <v>6093</v>
      </c>
      <c r="X210" s="55">
        <f t="shared" si="144"/>
        <v>5.3904348595426005E-2</v>
      </c>
      <c r="Y210" s="47">
        <f t="shared" si="124"/>
        <v>0.41176066623278024</v>
      </c>
      <c r="Z210" s="5">
        <f t="shared" si="125"/>
        <v>0</v>
      </c>
      <c r="AA210" s="5">
        <f t="shared" si="126"/>
        <v>0</v>
      </c>
      <c r="AC210" s="39">
        <f t="shared" si="127"/>
        <v>0</v>
      </c>
      <c r="AD210" s="39">
        <f t="shared" si="128"/>
        <v>0</v>
      </c>
      <c r="AE210" s="39">
        <f t="shared" si="129"/>
        <v>0</v>
      </c>
      <c r="AF210" s="39">
        <f t="shared" si="130"/>
        <v>0</v>
      </c>
      <c r="AG210" s="39">
        <f t="shared" si="131"/>
        <v>0</v>
      </c>
      <c r="AH210" s="39">
        <f t="shared" si="132"/>
        <v>0</v>
      </c>
      <c r="AI210" s="39">
        <f t="shared" si="133"/>
        <v>0</v>
      </c>
      <c r="AJ210" s="39">
        <f t="shared" si="134"/>
        <v>0</v>
      </c>
      <c r="AK210" s="39">
        <f t="shared" si="135"/>
        <v>0</v>
      </c>
      <c r="AL210" s="43"/>
      <c r="AM210" s="39">
        <f t="shared" si="145"/>
        <v>0</v>
      </c>
      <c r="AN210" s="39">
        <f t="shared" si="146"/>
        <v>0</v>
      </c>
      <c r="AO210" s="39">
        <f t="shared" si="147"/>
        <v>0</v>
      </c>
      <c r="AP210" s="40">
        <f t="shared" si="136"/>
        <v>0</v>
      </c>
      <c r="AR210" s="39">
        <f t="shared" si="148"/>
        <v>0</v>
      </c>
      <c r="AS210" s="39">
        <f t="shared" si="149"/>
        <v>0</v>
      </c>
      <c r="AT210" s="39">
        <f t="shared" si="150"/>
        <v>0</v>
      </c>
      <c r="AU210" s="40">
        <f t="shared" si="137"/>
        <v>0</v>
      </c>
      <c r="AV210" s="40"/>
      <c r="AW210" s="52">
        <f t="shared" si="138"/>
        <v>0</v>
      </c>
      <c r="AY210" s="52">
        <f t="shared" si="139"/>
        <v>0</v>
      </c>
      <c r="AZ210" s="70"/>
    </row>
    <row r="211" spans="1:52" ht="12" customHeight="1">
      <c r="A211" s="44">
        <f t="shared" si="142"/>
        <v>43040</v>
      </c>
      <c r="B211" s="66">
        <f t="shared" si="116"/>
        <v>5000</v>
      </c>
      <c r="C211" s="67"/>
      <c r="D211" s="68">
        <f t="shared" si="117"/>
        <v>5000</v>
      </c>
      <c r="E211" s="35">
        <f t="shared" si="118"/>
        <v>0</v>
      </c>
      <c r="F211" s="35">
        <f t="shared" si="119"/>
        <v>0</v>
      </c>
      <c r="G211" s="55">
        <f t="shared" si="143"/>
        <v>5.67</v>
      </c>
      <c r="H211" s="69">
        <f t="shared" si="143"/>
        <v>5.67</v>
      </c>
      <c r="I211" s="72">
        <v>0</v>
      </c>
      <c r="J211" s="55">
        <f t="shared" si="141"/>
        <v>-0.06</v>
      </c>
      <c r="K211" s="69">
        <f t="shared" si="141"/>
        <v>-0.06</v>
      </c>
      <c r="L211" s="72">
        <v>0</v>
      </c>
      <c r="M211" s="55">
        <f t="shared" si="140"/>
        <v>1.2500000000000001E-2</v>
      </c>
      <c r="N211" s="69">
        <f t="shared" si="140"/>
        <v>0</v>
      </c>
      <c r="O211" s="72">
        <v>0</v>
      </c>
      <c r="P211" s="7"/>
      <c r="Q211" s="72">
        <f t="shared" si="114"/>
        <v>5.6224999999999996</v>
      </c>
      <c r="R211" s="72">
        <f t="shared" si="115"/>
        <v>5.61</v>
      </c>
      <c r="S211" s="72">
        <f t="shared" si="120"/>
        <v>0</v>
      </c>
      <c r="T211" s="7"/>
      <c r="U211" s="5">
        <f t="shared" si="121"/>
        <v>30</v>
      </c>
      <c r="V211" s="45">
        <f t="shared" si="122"/>
        <v>43040</v>
      </c>
      <c r="W211" s="5">
        <f t="shared" si="123"/>
        <v>6124</v>
      </c>
      <c r="X211" s="55">
        <f t="shared" si="144"/>
        <v>5.3904348595426005E-2</v>
      </c>
      <c r="Y211" s="47">
        <f t="shared" si="124"/>
        <v>0.40990597216210972</v>
      </c>
      <c r="Z211" s="5">
        <f t="shared" si="125"/>
        <v>0</v>
      </c>
      <c r="AA211" s="5">
        <f t="shared" si="126"/>
        <v>0</v>
      </c>
      <c r="AC211" s="39">
        <f t="shared" si="127"/>
        <v>0</v>
      </c>
      <c r="AD211" s="39">
        <f t="shared" si="128"/>
        <v>0</v>
      </c>
      <c r="AE211" s="39">
        <f t="shared" si="129"/>
        <v>0</v>
      </c>
      <c r="AF211" s="39">
        <f t="shared" si="130"/>
        <v>0</v>
      </c>
      <c r="AG211" s="39">
        <f t="shared" si="131"/>
        <v>0</v>
      </c>
      <c r="AH211" s="39">
        <f t="shared" si="132"/>
        <v>0</v>
      </c>
      <c r="AI211" s="39">
        <f t="shared" si="133"/>
        <v>0</v>
      </c>
      <c r="AJ211" s="39">
        <f t="shared" si="134"/>
        <v>0</v>
      </c>
      <c r="AK211" s="39">
        <f t="shared" si="135"/>
        <v>0</v>
      </c>
      <c r="AL211" s="43"/>
      <c r="AM211" s="39">
        <f t="shared" si="145"/>
        <v>0</v>
      </c>
      <c r="AN211" s="39">
        <f t="shared" si="146"/>
        <v>0</v>
      </c>
      <c r="AO211" s="39">
        <f t="shared" si="147"/>
        <v>0</v>
      </c>
      <c r="AP211" s="40">
        <f t="shared" si="136"/>
        <v>0</v>
      </c>
      <c r="AR211" s="39">
        <f t="shared" si="148"/>
        <v>0</v>
      </c>
      <c r="AS211" s="39">
        <f t="shared" si="149"/>
        <v>0</v>
      </c>
      <c r="AT211" s="39">
        <f t="shared" si="150"/>
        <v>0</v>
      </c>
      <c r="AU211" s="40">
        <f t="shared" si="137"/>
        <v>0</v>
      </c>
      <c r="AV211" s="40"/>
      <c r="AW211" s="52">
        <f t="shared" si="138"/>
        <v>0</v>
      </c>
      <c r="AY211" s="52">
        <f t="shared" si="139"/>
        <v>0</v>
      </c>
      <c r="AZ211" s="70"/>
    </row>
    <row r="212" spans="1:52" ht="12" customHeight="1">
      <c r="A212" s="44">
        <f t="shared" si="142"/>
        <v>43070</v>
      </c>
      <c r="B212" s="66">
        <f t="shared" si="116"/>
        <v>5000</v>
      </c>
      <c r="C212" s="67"/>
      <c r="D212" s="68">
        <f t="shared" si="117"/>
        <v>5000</v>
      </c>
      <c r="E212" s="35">
        <f t="shared" si="118"/>
        <v>0</v>
      </c>
      <c r="F212" s="35">
        <f t="shared" si="119"/>
        <v>0</v>
      </c>
      <c r="G212" s="55">
        <f t="shared" si="143"/>
        <v>5.67</v>
      </c>
      <c r="H212" s="69">
        <f t="shared" si="143"/>
        <v>5.67</v>
      </c>
      <c r="I212" s="72">
        <v>0</v>
      </c>
      <c r="J212" s="55">
        <f t="shared" si="141"/>
        <v>-0.06</v>
      </c>
      <c r="K212" s="69">
        <f t="shared" si="141"/>
        <v>-0.06</v>
      </c>
      <c r="L212" s="72">
        <v>0</v>
      </c>
      <c r="M212" s="55">
        <f t="shared" si="140"/>
        <v>1.2500000000000001E-2</v>
      </c>
      <c r="N212" s="69">
        <f t="shared" si="140"/>
        <v>0</v>
      </c>
      <c r="O212" s="72">
        <v>0</v>
      </c>
      <c r="P212" s="7"/>
      <c r="Q212" s="72">
        <f t="shared" si="114"/>
        <v>5.6224999999999996</v>
      </c>
      <c r="R212" s="72">
        <f t="shared" si="115"/>
        <v>5.61</v>
      </c>
      <c r="S212" s="72">
        <f t="shared" si="120"/>
        <v>0</v>
      </c>
      <c r="T212" s="7"/>
      <c r="U212" s="5">
        <f t="shared" si="121"/>
        <v>31</v>
      </c>
      <c r="V212" s="45">
        <f t="shared" si="122"/>
        <v>43070</v>
      </c>
      <c r="W212" s="5">
        <f t="shared" si="123"/>
        <v>6154</v>
      </c>
      <c r="X212" s="55">
        <f t="shared" si="144"/>
        <v>5.3904348595426005E-2</v>
      </c>
      <c r="Y212" s="47">
        <f t="shared" si="124"/>
        <v>0.40811906153477362</v>
      </c>
      <c r="Z212" s="5">
        <f t="shared" si="125"/>
        <v>0</v>
      </c>
      <c r="AA212" s="5">
        <f t="shared" si="126"/>
        <v>0</v>
      </c>
      <c r="AC212" s="39">
        <f t="shared" si="127"/>
        <v>0</v>
      </c>
      <c r="AD212" s="39">
        <f t="shared" si="128"/>
        <v>0</v>
      </c>
      <c r="AE212" s="39">
        <f t="shared" si="129"/>
        <v>0</v>
      </c>
      <c r="AF212" s="39">
        <f t="shared" si="130"/>
        <v>0</v>
      </c>
      <c r="AG212" s="39">
        <f t="shared" si="131"/>
        <v>0</v>
      </c>
      <c r="AH212" s="39">
        <f t="shared" si="132"/>
        <v>0</v>
      </c>
      <c r="AI212" s="39">
        <f t="shared" si="133"/>
        <v>0</v>
      </c>
      <c r="AJ212" s="39">
        <f t="shared" si="134"/>
        <v>0</v>
      </c>
      <c r="AK212" s="39">
        <f t="shared" si="135"/>
        <v>0</v>
      </c>
      <c r="AL212" s="43"/>
      <c r="AM212" s="39">
        <f t="shared" si="145"/>
        <v>0</v>
      </c>
      <c r="AN212" s="39">
        <f t="shared" si="146"/>
        <v>0</v>
      </c>
      <c r="AO212" s="39">
        <f t="shared" si="147"/>
        <v>0</v>
      </c>
      <c r="AP212" s="40">
        <f t="shared" si="136"/>
        <v>0</v>
      </c>
      <c r="AR212" s="39">
        <f t="shared" si="148"/>
        <v>0</v>
      </c>
      <c r="AS212" s="39">
        <f t="shared" si="149"/>
        <v>0</v>
      </c>
      <c r="AT212" s="39">
        <f t="shared" si="150"/>
        <v>0</v>
      </c>
      <c r="AU212" s="40">
        <f t="shared" si="137"/>
        <v>0</v>
      </c>
      <c r="AV212" s="40"/>
      <c r="AW212" s="52">
        <f t="shared" si="138"/>
        <v>0</v>
      </c>
      <c r="AY212" s="52">
        <f t="shared" si="139"/>
        <v>0</v>
      </c>
      <c r="AZ212" s="70"/>
    </row>
    <row r="213" spans="1:52" ht="12" customHeight="1">
      <c r="A213" s="44">
        <f t="shared" si="142"/>
        <v>43101</v>
      </c>
      <c r="B213" s="66">
        <f t="shared" si="116"/>
        <v>5000</v>
      </c>
      <c r="C213" s="67"/>
      <c r="D213" s="68">
        <f t="shared" si="117"/>
        <v>5000</v>
      </c>
      <c r="E213" s="35">
        <f t="shared" si="118"/>
        <v>0</v>
      </c>
      <c r="F213" s="35">
        <f t="shared" si="119"/>
        <v>0</v>
      </c>
      <c r="G213" s="55">
        <f t="shared" si="143"/>
        <v>5.67</v>
      </c>
      <c r="H213" s="69">
        <f t="shared" si="143"/>
        <v>5.67</v>
      </c>
      <c r="I213" s="72">
        <v>0</v>
      </c>
      <c r="J213" s="55">
        <f t="shared" si="141"/>
        <v>-0.06</v>
      </c>
      <c r="K213" s="69">
        <f t="shared" si="141"/>
        <v>-0.06</v>
      </c>
      <c r="L213" s="72">
        <v>0</v>
      </c>
      <c r="M213" s="55">
        <f t="shared" si="140"/>
        <v>1.2500000000000001E-2</v>
      </c>
      <c r="N213" s="69">
        <f t="shared" si="140"/>
        <v>0</v>
      </c>
      <c r="O213" s="72">
        <v>0</v>
      </c>
      <c r="P213" s="7"/>
      <c r="Q213" s="72">
        <f t="shared" si="114"/>
        <v>5.6224999999999996</v>
      </c>
      <c r="R213" s="72">
        <f t="shared" si="115"/>
        <v>5.61</v>
      </c>
      <c r="S213" s="72">
        <f t="shared" si="120"/>
        <v>0</v>
      </c>
      <c r="T213" s="7"/>
      <c r="U213" s="5">
        <f t="shared" si="121"/>
        <v>31</v>
      </c>
      <c r="V213" s="45">
        <f t="shared" si="122"/>
        <v>43101</v>
      </c>
      <c r="W213" s="5">
        <f t="shared" si="123"/>
        <v>6185</v>
      </c>
      <c r="X213" s="55">
        <f t="shared" si="144"/>
        <v>5.3904348595426005E-2</v>
      </c>
      <c r="Y213" s="47">
        <f t="shared" si="124"/>
        <v>0.4062807703485819</v>
      </c>
      <c r="Z213" s="5">
        <f t="shared" si="125"/>
        <v>0</v>
      </c>
      <c r="AA213" s="5">
        <f t="shared" si="126"/>
        <v>0</v>
      </c>
      <c r="AC213" s="39">
        <f t="shared" si="127"/>
        <v>0</v>
      </c>
      <c r="AD213" s="39">
        <f t="shared" si="128"/>
        <v>0</v>
      </c>
      <c r="AE213" s="39">
        <f t="shared" si="129"/>
        <v>0</v>
      </c>
      <c r="AF213" s="39">
        <f t="shared" si="130"/>
        <v>0</v>
      </c>
      <c r="AG213" s="39">
        <f t="shared" si="131"/>
        <v>0</v>
      </c>
      <c r="AH213" s="39">
        <f t="shared" si="132"/>
        <v>0</v>
      </c>
      <c r="AI213" s="39">
        <f t="shared" si="133"/>
        <v>0</v>
      </c>
      <c r="AJ213" s="39">
        <f t="shared" si="134"/>
        <v>0</v>
      </c>
      <c r="AK213" s="39">
        <f t="shared" si="135"/>
        <v>0</v>
      </c>
      <c r="AL213" s="43"/>
      <c r="AM213" s="39">
        <f t="shared" si="145"/>
        <v>0</v>
      </c>
      <c r="AN213" s="39">
        <f t="shared" si="146"/>
        <v>0</v>
      </c>
      <c r="AO213" s="39">
        <f t="shared" si="147"/>
        <v>0</v>
      </c>
      <c r="AP213" s="40">
        <f t="shared" si="136"/>
        <v>0</v>
      </c>
      <c r="AR213" s="39">
        <f t="shared" si="148"/>
        <v>0</v>
      </c>
      <c r="AS213" s="39">
        <f t="shared" si="149"/>
        <v>0</v>
      </c>
      <c r="AT213" s="39">
        <f t="shared" si="150"/>
        <v>0</v>
      </c>
      <c r="AU213" s="40">
        <f t="shared" si="137"/>
        <v>0</v>
      </c>
      <c r="AV213" s="40"/>
      <c r="AW213" s="52">
        <f t="shared" si="138"/>
        <v>0</v>
      </c>
      <c r="AY213" s="52">
        <f t="shared" si="139"/>
        <v>0</v>
      </c>
      <c r="AZ213" s="70"/>
    </row>
    <row r="214" spans="1:52" ht="12" customHeight="1">
      <c r="A214" s="44">
        <f t="shared" si="142"/>
        <v>43132</v>
      </c>
      <c r="B214" s="66">
        <f t="shared" si="116"/>
        <v>5000</v>
      </c>
      <c r="C214" s="67"/>
      <c r="D214" s="68">
        <f t="shared" si="117"/>
        <v>5000</v>
      </c>
      <c r="E214" s="35">
        <f t="shared" si="118"/>
        <v>0</v>
      </c>
      <c r="F214" s="35">
        <f t="shared" si="119"/>
        <v>0</v>
      </c>
      <c r="G214" s="55">
        <f t="shared" si="143"/>
        <v>5.67</v>
      </c>
      <c r="H214" s="69">
        <f t="shared" si="143"/>
        <v>5.67</v>
      </c>
      <c r="I214" s="72">
        <v>0</v>
      </c>
      <c r="J214" s="55">
        <f t="shared" si="141"/>
        <v>-0.06</v>
      </c>
      <c r="K214" s="69">
        <f t="shared" si="141"/>
        <v>-0.06</v>
      </c>
      <c r="L214" s="72">
        <v>0</v>
      </c>
      <c r="M214" s="55">
        <f t="shared" si="140"/>
        <v>1.2500000000000001E-2</v>
      </c>
      <c r="N214" s="69">
        <f t="shared" si="140"/>
        <v>0</v>
      </c>
      <c r="O214" s="72">
        <v>0</v>
      </c>
      <c r="P214" s="7"/>
      <c r="Q214" s="72">
        <f t="shared" si="114"/>
        <v>5.6224999999999996</v>
      </c>
      <c r="R214" s="72">
        <f t="shared" si="115"/>
        <v>5.61</v>
      </c>
      <c r="S214" s="72">
        <f t="shared" si="120"/>
        <v>0</v>
      </c>
      <c r="T214" s="7"/>
      <c r="U214" s="5">
        <f t="shared" si="121"/>
        <v>28</v>
      </c>
      <c r="V214" s="45">
        <f t="shared" si="122"/>
        <v>43132</v>
      </c>
      <c r="W214" s="5">
        <f t="shared" si="123"/>
        <v>6216</v>
      </c>
      <c r="X214" s="55">
        <f t="shared" si="144"/>
        <v>5.3904348595426005E-2</v>
      </c>
      <c r="Y214" s="47">
        <f t="shared" si="124"/>
        <v>0.40445075937962005</v>
      </c>
      <c r="Z214" s="5">
        <f t="shared" si="125"/>
        <v>0</v>
      </c>
      <c r="AA214" s="5">
        <f t="shared" si="126"/>
        <v>0</v>
      </c>
      <c r="AC214" s="39">
        <f t="shared" si="127"/>
        <v>0</v>
      </c>
      <c r="AD214" s="39">
        <f t="shared" si="128"/>
        <v>0</v>
      </c>
      <c r="AE214" s="39">
        <f t="shared" si="129"/>
        <v>0</v>
      </c>
      <c r="AF214" s="39">
        <f t="shared" si="130"/>
        <v>0</v>
      </c>
      <c r="AG214" s="39">
        <f t="shared" si="131"/>
        <v>0</v>
      </c>
      <c r="AH214" s="39">
        <f t="shared" si="132"/>
        <v>0</v>
      </c>
      <c r="AI214" s="39">
        <f t="shared" si="133"/>
        <v>0</v>
      </c>
      <c r="AJ214" s="39">
        <f t="shared" si="134"/>
        <v>0</v>
      </c>
      <c r="AK214" s="39">
        <f t="shared" si="135"/>
        <v>0</v>
      </c>
      <c r="AL214" s="43"/>
      <c r="AM214" s="39">
        <f t="shared" si="145"/>
        <v>0</v>
      </c>
      <c r="AN214" s="39">
        <f t="shared" si="146"/>
        <v>0</v>
      </c>
      <c r="AO214" s="39">
        <f t="shared" si="147"/>
        <v>0</v>
      </c>
      <c r="AP214" s="40">
        <f t="shared" si="136"/>
        <v>0</v>
      </c>
      <c r="AR214" s="39">
        <f t="shared" si="148"/>
        <v>0</v>
      </c>
      <c r="AS214" s="39">
        <f t="shared" si="149"/>
        <v>0</v>
      </c>
      <c r="AT214" s="39">
        <f t="shared" si="150"/>
        <v>0</v>
      </c>
      <c r="AU214" s="40">
        <f t="shared" si="137"/>
        <v>0</v>
      </c>
      <c r="AV214" s="40"/>
      <c r="AW214" s="52">
        <f t="shared" si="138"/>
        <v>0</v>
      </c>
      <c r="AY214" s="52">
        <f t="shared" si="139"/>
        <v>0</v>
      </c>
      <c r="AZ214" s="70"/>
    </row>
    <row r="215" spans="1:52" ht="12" customHeight="1">
      <c r="A215" s="44">
        <f t="shared" si="142"/>
        <v>43160</v>
      </c>
      <c r="B215" s="66">
        <f t="shared" si="116"/>
        <v>5000</v>
      </c>
      <c r="C215" s="67"/>
      <c r="D215" s="68">
        <f t="shared" si="117"/>
        <v>5000</v>
      </c>
      <c r="E215" s="35">
        <f t="shared" si="118"/>
        <v>0</v>
      </c>
      <c r="F215" s="35">
        <f t="shared" si="119"/>
        <v>0</v>
      </c>
      <c r="G215" s="55">
        <f t="shared" si="143"/>
        <v>5.67</v>
      </c>
      <c r="H215" s="69">
        <f t="shared" si="143"/>
        <v>5.67</v>
      </c>
      <c r="I215" s="72">
        <v>0</v>
      </c>
      <c r="J215" s="55">
        <f t="shared" si="141"/>
        <v>-0.06</v>
      </c>
      <c r="K215" s="69">
        <f t="shared" si="141"/>
        <v>-0.06</v>
      </c>
      <c r="L215" s="72">
        <v>0</v>
      </c>
      <c r="M215" s="55">
        <f t="shared" si="140"/>
        <v>1.2500000000000001E-2</v>
      </c>
      <c r="N215" s="69">
        <f t="shared" si="140"/>
        <v>0</v>
      </c>
      <c r="O215" s="72">
        <v>0</v>
      </c>
      <c r="P215" s="7"/>
      <c r="Q215" s="72">
        <f t="shared" si="114"/>
        <v>5.6224999999999996</v>
      </c>
      <c r="R215" s="72">
        <f t="shared" si="115"/>
        <v>5.61</v>
      </c>
      <c r="S215" s="72">
        <f t="shared" si="120"/>
        <v>0</v>
      </c>
      <c r="T215" s="7"/>
      <c r="U215" s="5">
        <f t="shared" si="121"/>
        <v>31</v>
      </c>
      <c r="V215" s="45">
        <f t="shared" si="122"/>
        <v>43160</v>
      </c>
      <c r="W215" s="5">
        <f t="shared" si="123"/>
        <v>6244</v>
      </c>
      <c r="X215" s="55">
        <f t="shared" si="144"/>
        <v>5.3904348595426005E-2</v>
      </c>
      <c r="Y215" s="47">
        <f t="shared" si="124"/>
        <v>0.40280493224320946</v>
      </c>
      <c r="Z215" s="5">
        <f t="shared" si="125"/>
        <v>0</v>
      </c>
      <c r="AA215" s="5">
        <f t="shared" si="126"/>
        <v>0</v>
      </c>
      <c r="AC215" s="39">
        <f t="shared" si="127"/>
        <v>0</v>
      </c>
      <c r="AD215" s="39">
        <f t="shared" si="128"/>
        <v>0</v>
      </c>
      <c r="AE215" s="39">
        <f t="shared" si="129"/>
        <v>0</v>
      </c>
      <c r="AF215" s="39">
        <f t="shared" si="130"/>
        <v>0</v>
      </c>
      <c r="AG215" s="39">
        <f t="shared" si="131"/>
        <v>0</v>
      </c>
      <c r="AH215" s="39">
        <f t="shared" si="132"/>
        <v>0</v>
      </c>
      <c r="AI215" s="39">
        <f t="shared" si="133"/>
        <v>0</v>
      </c>
      <c r="AJ215" s="39">
        <f t="shared" si="134"/>
        <v>0</v>
      </c>
      <c r="AK215" s="39">
        <f t="shared" si="135"/>
        <v>0</v>
      </c>
      <c r="AL215" s="43"/>
      <c r="AM215" s="39">
        <f t="shared" si="145"/>
        <v>0</v>
      </c>
      <c r="AN215" s="39">
        <f t="shared" si="146"/>
        <v>0</v>
      </c>
      <c r="AO215" s="39">
        <f t="shared" si="147"/>
        <v>0</v>
      </c>
      <c r="AP215" s="40">
        <f t="shared" si="136"/>
        <v>0</v>
      </c>
      <c r="AR215" s="39">
        <f t="shared" si="148"/>
        <v>0</v>
      </c>
      <c r="AS215" s="39">
        <f t="shared" si="149"/>
        <v>0</v>
      </c>
      <c r="AT215" s="39">
        <f t="shared" si="150"/>
        <v>0</v>
      </c>
      <c r="AU215" s="40">
        <f t="shared" si="137"/>
        <v>0</v>
      </c>
      <c r="AV215" s="40"/>
      <c r="AW215" s="52">
        <f t="shared" si="138"/>
        <v>0</v>
      </c>
      <c r="AY215" s="52">
        <f t="shared" si="139"/>
        <v>0</v>
      </c>
      <c r="AZ215" s="70"/>
    </row>
    <row r="216" spans="1:52" ht="12" customHeight="1">
      <c r="A216" s="44">
        <f t="shared" si="142"/>
        <v>43191</v>
      </c>
      <c r="B216" s="66">
        <f t="shared" si="116"/>
        <v>5000</v>
      </c>
      <c r="C216" s="67"/>
      <c r="D216" s="68">
        <f t="shared" si="117"/>
        <v>5000</v>
      </c>
      <c r="E216" s="35">
        <f t="shared" si="118"/>
        <v>0</v>
      </c>
      <c r="F216" s="35">
        <f t="shared" si="119"/>
        <v>0</v>
      </c>
      <c r="G216" s="55">
        <f t="shared" si="143"/>
        <v>5.67</v>
      </c>
      <c r="H216" s="69">
        <f t="shared" si="143"/>
        <v>5.67</v>
      </c>
      <c r="I216" s="72">
        <v>0</v>
      </c>
      <c r="J216" s="55">
        <f t="shared" si="141"/>
        <v>-0.06</v>
      </c>
      <c r="K216" s="69">
        <f t="shared" si="141"/>
        <v>-0.06</v>
      </c>
      <c r="L216" s="72">
        <v>0</v>
      </c>
      <c r="M216" s="55">
        <f t="shared" si="140"/>
        <v>1.2500000000000001E-2</v>
      </c>
      <c r="N216" s="69">
        <f t="shared" si="140"/>
        <v>0</v>
      </c>
      <c r="O216" s="72">
        <v>0</v>
      </c>
      <c r="P216" s="7"/>
      <c r="Q216" s="72">
        <f t="shared" si="114"/>
        <v>5.6224999999999996</v>
      </c>
      <c r="R216" s="72">
        <f t="shared" si="115"/>
        <v>5.61</v>
      </c>
      <c r="S216" s="72">
        <f t="shared" si="120"/>
        <v>0</v>
      </c>
      <c r="T216" s="7"/>
      <c r="U216" s="5">
        <f t="shared" si="121"/>
        <v>30</v>
      </c>
      <c r="V216" s="45">
        <f t="shared" si="122"/>
        <v>43191</v>
      </c>
      <c r="W216" s="5">
        <f t="shared" si="123"/>
        <v>6275</v>
      </c>
      <c r="X216" s="55">
        <f t="shared" si="144"/>
        <v>5.3904348595426005E-2</v>
      </c>
      <c r="Y216" s="47">
        <f t="shared" si="124"/>
        <v>0.40099057749606143</v>
      </c>
      <c r="Z216" s="5">
        <f t="shared" si="125"/>
        <v>0</v>
      </c>
      <c r="AA216" s="5">
        <f t="shared" si="126"/>
        <v>0</v>
      </c>
      <c r="AC216" s="39">
        <f t="shared" si="127"/>
        <v>0</v>
      </c>
      <c r="AD216" s="39">
        <f t="shared" si="128"/>
        <v>0</v>
      </c>
      <c r="AE216" s="39">
        <f t="shared" si="129"/>
        <v>0</v>
      </c>
      <c r="AF216" s="39">
        <f t="shared" si="130"/>
        <v>0</v>
      </c>
      <c r="AG216" s="39">
        <f t="shared" si="131"/>
        <v>0</v>
      </c>
      <c r="AH216" s="39">
        <f t="shared" si="132"/>
        <v>0</v>
      </c>
      <c r="AI216" s="39">
        <f t="shared" si="133"/>
        <v>0</v>
      </c>
      <c r="AJ216" s="39">
        <f t="shared" si="134"/>
        <v>0</v>
      </c>
      <c r="AK216" s="39">
        <f t="shared" si="135"/>
        <v>0</v>
      </c>
      <c r="AL216" s="43"/>
      <c r="AM216" s="39">
        <f t="shared" si="145"/>
        <v>0</v>
      </c>
      <c r="AN216" s="39">
        <f t="shared" si="146"/>
        <v>0</v>
      </c>
      <c r="AO216" s="39">
        <f t="shared" si="147"/>
        <v>0</v>
      </c>
      <c r="AP216" s="40">
        <f t="shared" si="136"/>
        <v>0</v>
      </c>
      <c r="AR216" s="39">
        <f t="shared" si="148"/>
        <v>0</v>
      </c>
      <c r="AS216" s="39">
        <f t="shared" si="149"/>
        <v>0</v>
      </c>
      <c r="AT216" s="39">
        <f t="shared" si="150"/>
        <v>0</v>
      </c>
      <c r="AU216" s="40">
        <f t="shared" si="137"/>
        <v>0</v>
      </c>
      <c r="AV216" s="40"/>
      <c r="AW216" s="52">
        <f t="shared" si="138"/>
        <v>0</v>
      </c>
      <c r="AY216" s="52">
        <f t="shared" si="139"/>
        <v>0</v>
      </c>
      <c r="AZ216" s="70"/>
    </row>
    <row r="217" spans="1:52" ht="12" customHeight="1">
      <c r="A217" s="44">
        <f t="shared" si="142"/>
        <v>43221</v>
      </c>
      <c r="B217" s="66">
        <f t="shared" si="116"/>
        <v>5000</v>
      </c>
      <c r="C217" s="67"/>
      <c r="D217" s="68">
        <f t="shared" si="117"/>
        <v>5000</v>
      </c>
      <c r="E217" s="35">
        <f t="shared" si="118"/>
        <v>0</v>
      </c>
      <c r="F217" s="35">
        <f t="shared" si="119"/>
        <v>0</v>
      </c>
      <c r="G217" s="55">
        <f t="shared" si="143"/>
        <v>5.67</v>
      </c>
      <c r="H217" s="69">
        <f t="shared" si="143"/>
        <v>5.67</v>
      </c>
      <c r="I217" s="72">
        <v>0</v>
      </c>
      <c r="J217" s="55">
        <f t="shared" si="141"/>
        <v>-0.06</v>
      </c>
      <c r="K217" s="69">
        <f t="shared" si="141"/>
        <v>-0.06</v>
      </c>
      <c r="L217" s="72">
        <v>0</v>
      </c>
      <c r="M217" s="55">
        <f t="shared" si="140"/>
        <v>1.2500000000000001E-2</v>
      </c>
      <c r="N217" s="69">
        <f t="shared" si="140"/>
        <v>0</v>
      </c>
      <c r="O217" s="72">
        <v>0</v>
      </c>
      <c r="P217" s="7"/>
      <c r="Q217" s="72">
        <f t="shared" si="114"/>
        <v>5.6224999999999996</v>
      </c>
      <c r="R217" s="72">
        <f t="shared" si="115"/>
        <v>5.61</v>
      </c>
      <c r="S217" s="72">
        <f t="shared" si="120"/>
        <v>0</v>
      </c>
      <c r="T217" s="7"/>
      <c r="U217" s="5">
        <f t="shared" si="121"/>
        <v>31</v>
      </c>
      <c r="V217" s="45">
        <f t="shared" si="122"/>
        <v>43221</v>
      </c>
      <c r="W217" s="5">
        <f t="shared" si="123"/>
        <v>6305</v>
      </c>
      <c r="X217" s="55">
        <f t="shared" si="144"/>
        <v>5.3904348595426005E-2</v>
      </c>
      <c r="Y217" s="47">
        <f t="shared" si="124"/>
        <v>0.39924253191231462</v>
      </c>
      <c r="Z217" s="5">
        <f t="shared" si="125"/>
        <v>0</v>
      </c>
      <c r="AA217" s="5">
        <f t="shared" si="126"/>
        <v>0</v>
      </c>
      <c r="AC217" s="39">
        <f t="shared" si="127"/>
        <v>0</v>
      </c>
      <c r="AD217" s="39">
        <f t="shared" si="128"/>
        <v>0</v>
      </c>
      <c r="AE217" s="39">
        <f t="shared" si="129"/>
        <v>0</v>
      </c>
      <c r="AF217" s="39">
        <f t="shared" si="130"/>
        <v>0</v>
      </c>
      <c r="AG217" s="39">
        <f t="shared" si="131"/>
        <v>0</v>
      </c>
      <c r="AH217" s="39">
        <f t="shared" si="132"/>
        <v>0</v>
      </c>
      <c r="AI217" s="39">
        <f t="shared" si="133"/>
        <v>0</v>
      </c>
      <c r="AJ217" s="39">
        <f t="shared" si="134"/>
        <v>0</v>
      </c>
      <c r="AK217" s="39">
        <f t="shared" si="135"/>
        <v>0</v>
      </c>
      <c r="AL217" s="43"/>
      <c r="AM217" s="39">
        <f t="shared" si="145"/>
        <v>0</v>
      </c>
      <c r="AN217" s="39">
        <f t="shared" si="146"/>
        <v>0</v>
      </c>
      <c r="AO217" s="39">
        <f t="shared" si="147"/>
        <v>0</v>
      </c>
      <c r="AP217" s="40">
        <f t="shared" si="136"/>
        <v>0</v>
      </c>
      <c r="AR217" s="39">
        <f t="shared" si="148"/>
        <v>0</v>
      </c>
      <c r="AS217" s="39">
        <f t="shared" si="149"/>
        <v>0</v>
      </c>
      <c r="AT217" s="39">
        <f t="shared" si="150"/>
        <v>0</v>
      </c>
      <c r="AU217" s="40">
        <f t="shared" si="137"/>
        <v>0</v>
      </c>
      <c r="AV217" s="40"/>
      <c r="AW217" s="52">
        <f t="shared" si="138"/>
        <v>0</v>
      </c>
      <c r="AY217" s="52">
        <f t="shared" si="139"/>
        <v>0</v>
      </c>
      <c r="AZ217" s="70"/>
    </row>
    <row r="218" spans="1:52" ht="12" customHeight="1">
      <c r="A218" s="44">
        <f t="shared" si="142"/>
        <v>43252</v>
      </c>
      <c r="B218" s="66">
        <f t="shared" si="116"/>
        <v>5000</v>
      </c>
      <c r="C218" s="67"/>
      <c r="D218" s="68">
        <f t="shared" si="117"/>
        <v>5000</v>
      </c>
      <c r="E218" s="35">
        <f t="shared" si="118"/>
        <v>0</v>
      </c>
      <c r="F218" s="35">
        <f t="shared" si="119"/>
        <v>0</v>
      </c>
      <c r="G218" s="55">
        <f t="shared" si="143"/>
        <v>5.67</v>
      </c>
      <c r="H218" s="69">
        <f t="shared" si="143"/>
        <v>5.67</v>
      </c>
      <c r="I218" s="72">
        <v>0</v>
      </c>
      <c r="J218" s="55">
        <f t="shared" si="141"/>
        <v>-0.06</v>
      </c>
      <c r="K218" s="69">
        <f t="shared" si="141"/>
        <v>-0.06</v>
      </c>
      <c r="L218" s="72">
        <v>0</v>
      </c>
      <c r="M218" s="55">
        <f t="shared" si="140"/>
        <v>1.2500000000000001E-2</v>
      </c>
      <c r="N218" s="69">
        <f t="shared" si="140"/>
        <v>0</v>
      </c>
      <c r="O218" s="72">
        <v>0</v>
      </c>
      <c r="P218" s="7"/>
      <c r="Q218" s="72">
        <f t="shared" ref="Q218:Q281" si="151">M218+J218+G218</f>
        <v>5.6224999999999996</v>
      </c>
      <c r="R218" s="72">
        <f t="shared" ref="R218:R281" si="152">N218+K218+H218</f>
        <v>5.61</v>
      </c>
      <c r="S218" s="72">
        <f t="shared" si="120"/>
        <v>0</v>
      </c>
      <c r="T218" s="7"/>
      <c r="U218" s="5">
        <f t="shared" si="121"/>
        <v>30</v>
      </c>
      <c r="V218" s="45">
        <f t="shared" si="122"/>
        <v>43252</v>
      </c>
      <c r="W218" s="5">
        <f t="shared" si="123"/>
        <v>6336</v>
      </c>
      <c r="X218" s="55">
        <f t="shared" si="144"/>
        <v>5.3904348595426005E-2</v>
      </c>
      <c r="Y218" s="47">
        <f t="shared" si="124"/>
        <v>0.39744422328931794</v>
      </c>
      <c r="Z218" s="5">
        <f t="shared" si="125"/>
        <v>0</v>
      </c>
      <c r="AA218" s="5">
        <f t="shared" si="126"/>
        <v>0</v>
      </c>
      <c r="AC218" s="39">
        <f t="shared" si="127"/>
        <v>0</v>
      </c>
      <c r="AD218" s="39">
        <f t="shared" si="128"/>
        <v>0</v>
      </c>
      <c r="AE218" s="39">
        <f t="shared" si="129"/>
        <v>0</v>
      </c>
      <c r="AF218" s="39">
        <f t="shared" si="130"/>
        <v>0</v>
      </c>
      <c r="AG218" s="39">
        <f t="shared" si="131"/>
        <v>0</v>
      </c>
      <c r="AH218" s="39">
        <f t="shared" si="132"/>
        <v>0</v>
      </c>
      <c r="AI218" s="39">
        <f t="shared" si="133"/>
        <v>0</v>
      </c>
      <c r="AJ218" s="39">
        <f t="shared" si="134"/>
        <v>0</v>
      </c>
      <c r="AK218" s="39">
        <f t="shared" si="135"/>
        <v>0</v>
      </c>
      <c r="AL218" s="43"/>
      <c r="AM218" s="39">
        <f t="shared" si="145"/>
        <v>0</v>
      </c>
      <c r="AN218" s="39">
        <f t="shared" si="146"/>
        <v>0</v>
      </c>
      <c r="AO218" s="39">
        <f t="shared" si="147"/>
        <v>0</v>
      </c>
      <c r="AP218" s="40">
        <f t="shared" si="136"/>
        <v>0</v>
      </c>
      <c r="AR218" s="39">
        <f t="shared" si="148"/>
        <v>0</v>
      </c>
      <c r="AS218" s="39">
        <f t="shared" si="149"/>
        <v>0</v>
      </c>
      <c r="AT218" s="39">
        <f t="shared" si="150"/>
        <v>0</v>
      </c>
      <c r="AU218" s="40">
        <f t="shared" si="137"/>
        <v>0</v>
      </c>
      <c r="AV218" s="40"/>
      <c r="AW218" s="52">
        <f t="shared" si="138"/>
        <v>0</v>
      </c>
      <c r="AY218" s="52">
        <f t="shared" si="139"/>
        <v>0</v>
      </c>
      <c r="AZ218" s="70"/>
    </row>
    <row r="219" spans="1:52" ht="12" customHeight="1">
      <c r="A219" s="44">
        <f t="shared" si="142"/>
        <v>43282</v>
      </c>
      <c r="B219" s="66">
        <f t="shared" si="116"/>
        <v>5000</v>
      </c>
      <c r="C219" s="67"/>
      <c r="D219" s="68">
        <f t="shared" si="117"/>
        <v>5000</v>
      </c>
      <c r="E219" s="35">
        <f t="shared" si="118"/>
        <v>0</v>
      </c>
      <c r="F219" s="35">
        <f t="shared" si="119"/>
        <v>0</v>
      </c>
      <c r="G219" s="55">
        <f t="shared" si="143"/>
        <v>5.67</v>
      </c>
      <c r="H219" s="69">
        <f t="shared" si="143"/>
        <v>5.67</v>
      </c>
      <c r="I219" s="72">
        <v>0</v>
      </c>
      <c r="J219" s="55">
        <f t="shared" si="141"/>
        <v>-0.06</v>
      </c>
      <c r="K219" s="69">
        <f t="shared" si="141"/>
        <v>-0.06</v>
      </c>
      <c r="L219" s="72">
        <v>0</v>
      </c>
      <c r="M219" s="55">
        <f t="shared" si="140"/>
        <v>1.2500000000000001E-2</v>
      </c>
      <c r="N219" s="69">
        <f t="shared" si="140"/>
        <v>0</v>
      </c>
      <c r="O219" s="72">
        <v>0</v>
      </c>
      <c r="P219" s="7"/>
      <c r="Q219" s="72">
        <f t="shared" si="151"/>
        <v>5.6224999999999996</v>
      </c>
      <c r="R219" s="72">
        <f t="shared" si="152"/>
        <v>5.61</v>
      </c>
      <c r="S219" s="72">
        <f t="shared" si="120"/>
        <v>0</v>
      </c>
      <c r="T219" s="7"/>
      <c r="U219" s="5">
        <f t="shared" si="121"/>
        <v>31</v>
      </c>
      <c r="V219" s="45">
        <f t="shared" si="122"/>
        <v>43282</v>
      </c>
      <c r="W219" s="5">
        <f t="shared" si="123"/>
        <v>6366</v>
      </c>
      <c r="X219" s="55">
        <f t="shared" si="144"/>
        <v>5.3904348595426005E-2</v>
      </c>
      <c r="Y219" s="47">
        <f t="shared" si="124"/>
        <v>0.39571163739255005</v>
      </c>
      <c r="Z219" s="5">
        <f t="shared" si="125"/>
        <v>0</v>
      </c>
      <c r="AA219" s="5">
        <f t="shared" si="126"/>
        <v>0</v>
      </c>
      <c r="AC219" s="39">
        <f t="shared" si="127"/>
        <v>0</v>
      </c>
      <c r="AD219" s="39">
        <f t="shared" si="128"/>
        <v>0</v>
      </c>
      <c r="AE219" s="39">
        <f t="shared" si="129"/>
        <v>0</v>
      </c>
      <c r="AF219" s="39">
        <f t="shared" si="130"/>
        <v>0</v>
      </c>
      <c r="AG219" s="39">
        <f t="shared" si="131"/>
        <v>0</v>
      </c>
      <c r="AH219" s="39">
        <f t="shared" si="132"/>
        <v>0</v>
      </c>
      <c r="AI219" s="39">
        <f t="shared" si="133"/>
        <v>0</v>
      </c>
      <c r="AJ219" s="39">
        <f t="shared" si="134"/>
        <v>0</v>
      </c>
      <c r="AK219" s="39">
        <f t="shared" si="135"/>
        <v>0</v>
      </c>
      <c r="AL219" s="43"/>
      <c r="AM219" s="39">
        <f t="shared" si="145"/>
        <v>0</v>
      </c>
      <c r="AN219" s="39">
        <f t="shared" si="146"/>
        <v>0</v>
      </c>
      <c r="AO219" s="39">
        <f t="shared" si="147"/>
        <v>0</v>
      </c>
      <c r="AP219" s="40">
        <f t="shared" si="136"/>
        <v>0</v>
      </c>
      <c r="AR219" s="39">
        <f t="shared" si="148"/>
        <v>0</v>
      </c>
      <c r="AS219" s="39">
        <f t="shared" si="149"/>
        <v>0</v>
      </c>
      <c r="AT219" s="39">
        <f t="shared" si="150"/>
        <v>0</v>
      </c>
      <c r="AU219" s="40">
        <f t="shared" si="137"/>
        <v>0</v>
      </c>
      <c r="AV219" s="40"/>
      <c r="AW219" s="52">
        <f t="shared" si="138"/>
        <v>0</v>
      </c>
      <c r="AY219" s="52">
        <f t="shared" si="139"/>
        <v>0</v>
      </c>
      <c r="AZ219" s="70"/>
    </row>
    <row r="220" spans="1:52" ht="12" customHeight="1">
      <c r="A220" s="44">
        <f t="shared" si="142"/>
        <v>43313</v>
      </c>
      <c r="B220" s="66">
        <f t="shared" si="116"/>
        <v>5000</v>
      </c>
      <c r="C220" s="67"/>
      <c r="D220" s="68">
        <f t="shared" si="117"/>
        <v>5000</v>
      </c>
      <c r="E220" s="35">
        <f t="shared" si="118"/>
        <v>0</v>
      </c>
      <c r="F220" s="35">
        <f t="shared" si="119"/>
        <v>0</v>
      </c>
      <c r="G220" s="55">
        <f t="shared" si="143"/>
        <v>5.67</v>
      </c>
      <c r="H220" s="69">
        <f t="shared" si="143"/>
        <v>5.67</v>
      </c>
      <c r="I220" s="72">
        <v>0</v>
      </c>
      <c r="J220" s="55">
        <f t="shared" si="141"/>
        <v>-0.06</v>
      </c>
      <c r="K220" s="69">
        <f t="shared" si="141"/>
        <v>-0.06</v>
      </c>
      <c r="L220" s="72">
        <v>0</v>
      </c>
      <c r="M220" s="55">
        <f t="shared" si="140"/>
        <v>1.2500000000000001E-2</v>
      </c>
      <c r="N220" s="69">
        <f t="shared" si="140"/>
        <v>0</v>
      </c>
      <c r="O220" s="72">
        <v>0</v>
      </c>
      <c r="P220" s="7"/>
      <c r="Q220" s="72">
        <f t="shared" si="151"/>
        <v>5.6224999999999996</v>
      </c>
      <c r="R220" s="72">
        <f t="shared" si="152"/>
        <v>5.61</v>
      </c>
      <c r="S220" s="72">
        <f t="shared" si="120"/>
        <v>0</v>
      </c>
      <c r="T220" s="7"/>
      <c r="U220" s="5">
        <f t="shared" si="121"/>
        <v>31</v>
      </c>
      <c r="V220" s="45">
        <f t="shared" si="122"/>
        <v>43313</v>
      </c>
      <c r="W220" s="5">
        <f t="shared" si="123"/>
        <v>6397</v>
      </c>
      <c r="X220" s="55">
        <f t="shared" si="144"/>
        <v>5.3904348595426005E-2</v>
      </c>
      <c r="Y220" s="47">
        <f t="shared" si="124"/>
        <v>0.39392923298204141</v>
      </c>
      <c r="Z220" s="5">
        <f t="shared" si="125"/>
        <v>0</v>
      </c>
      <c r="AA220" s="5">
        <f t="shared" si="126"/>
        <v>0</v>
      </c>
      <c r="AC220" s="39">
        <f t="shared" si="127"/>
        <v>0</v>
      </c>
      <c r="AD220" s="39">
        <f t="shared" si="128"/>
        <v>0</v>
      </c>
      <c r="AE220" s="39">
        <f t="shared" si="129"/>
        <v>0</v>
      </c>
      <c r="AF220" s="39">
        <f t="shared" si="130"/>
        <v>0</v>
      </c>
      <c r="AG220" s="39">
        <f t="shared" si="131"/>
        <v>0</v>
      </c>
      <c r="AH220" s="39">
        <f t="shared" si="132"/>
        <v>0</v>
      </c>
      <c r="AI220" s="39">
        <f t="shared" si="133"/>
        <v>0</v>
      </c>
      <c r="AJ220" s="39">
        <f t="shared" si="134"/>
        <v>0</v>
      </c>
      <c r="AK220" s="39">
        <f t="shared" si="135"/>
        <v>0</v>
      </c>
      <c r="AL220" s="43"/>
      <c r="AM220" s="39">
        <f t="shared" si="145"/>
        <v>0</v>
      </c>
      <c r="AN220" s="39">
        <f t="shared" si="146"/>
        <v>0</v>
      </c>
      <c r="AO220" s="39">
        <f t="shared" si="147"/>
        <v>0</v>
      </c>
      <c r="AP220" s="40">
        <f t="shared" si="136"/>
        <v>0</v>
      </c>
      <c r="AR220" s="39">
        <f t="shared" si="148"/>
        <v>0</v>
      </c>
      <c r="AS220" s="39">
        <f t="shared" si="149"/>
        <v>0</v>
      </c>
      <c r="AT220" s="39">
        <f t="shared" si="150"/>
        <v>0</v>
      </c>
      <c r="AU220" s="40">
        <f t="shared" si="137"/>
        <v>0</v>
      </c>
      <c r="AV220" s="40"/>
      <c r="AW220" s="52">
        <f t="shared" si="138"/>
        <v>0</v>
      </c>
      <c r="AY220" s="52">
        <f t="shared" si="139"/>
        <v>0</v>
      </c>
      <c r="AZ220" s="70"/>
    </row>
    <row r="221" spans="1:52" ht="12" customHeight="1">
      <c r="A221" s="44">
        <f t="shared" si="142"/>
        <v>43344</v>
      </c>
      <c r="B221" s="66">
        <f t="shared" si="116"/>
        <v>5000</v>
      </c>
      <c r="C221" s="67"/>
      <c r="D221" s="68">
        <f t="shared" si="117"/>
        <v>5000</v>
      </c>
      <c r="E221" s="35">
        <f t="shared" si="118"/>
        <v>0</v>
      </c>
      <c r="F221" s="35">
        <f t="shared" si="119"/>
        <v>0</v>
      </c>
      <c r="G221" s="55">
        <f t="shared" si="143"/>
        <v>5.67</v>
      </c>
      <c r="H221" s="69">
        <f t="shared" si="143"/>
        <v>5.67</v>
      </c>
      <c r="I221" s="72">
        <v>0</v>
      </c>
      <c r="J221" s="55">
        <f t="shared" si="141"/>
        <v>-0.06</v>
      </c>
      <c r="K221" s="69">
        <f t="shared" si="141"/>
        <v>-0.06</v>
      </c>
      <c r="L221" s="72">
        <v>0</v>
      </c>
      <c r="M221" s="55">
        <f t="shared" si="140"/>
        <v>1.2500000000000001E-2</v>
      </c>
      <c r="N221" s="69">
        <f t="shared" si="140"/>
        <v>0</v>
      </c>
      <c r="O221" s="72">
        <v>0</v>
      </c>
      <c r="P221" s="7"/>
      <c r="Q221" s="72">
        <f t="shared" si="151"/>
        <v>5.6224999999999996</v>
      </c>
      <c r="R221" s="72">
        <f t="shared" si="152"/>
        <v>5.61</v>
      </c>
      <c r="S221" s="72">
        <f t="shared" si="120"/>
        <v>0</v>
      </c>
      <c r="T221" s="7"/>
      <c r="U221" s="5">
        <f t="shared" si="121"/>
        <v>30</v>
      </c>
      <c r="V221" s="45">
        <f t="shared" si="122"/>
        <v>43344</v>
      </c>
      <c r="W221" s="5">
        <f t="shared" si="123"/>
        <v>6428</v>
      </c>
      <c r="X221" s="55">
        <f t="shared" si="144"/>
        <v>5.3904348595426005E-2</v>
      </c>
      <c r="Y221" s="47">
        <f t="shared" si="124"/>
        <v>0.39215485705789099</v>
      </c>
      <c r="Z221" s="5">
        <f t="shared" si="125"/>
        <v>0</v>
      </c>
      <c r="AA221" s="5">
        <f t="shared" si="126"/>
        <v>0</v>
      </c>
      <c r="AC221" s="39">
        <f t="shared" si="127"/>
        <v>0</v>
      </c>
      <c r="AD221" s="39">
        <f t="shared" si="128"/>
        <v>0</v>
      </c>
      <c r="AE221" s="39">
        <f t="shared" si="129"/>
        <v>0</v>
      </c>
      <c r="AF221" s="39">
        <f t="shared" si="130"/>
        <v>0</v>
      </c>
      <c r="AG221" s="39">
        <f t="shared" si="131"/>
        <v>0</v>
      </c>
      <c r="AH221" s="39">
        <f t="shared" si="132"/>
        <v>0</v>
      </c>
      <c r="AI221" s="39">
        <f t="shared" si="133"/>
        <v>0</v>
      </c>
      <c r="AJ221" s="39">
        <f t="shared" si="134"/>
        <v>0</v>
      </c>
      <c r="AK221" s="39">
        <f t="shared" si="135"/>
        <v>0</v>
      </c>
      <c r="AL221" s="43"/>
      <c r="AM221" s="39">
        <f t="shared" si="145"/>
        <v>0</v>
      </c>
      <c r="AN221" s="39">
        <f t="shared" si="146"/>
        <v>0</v>
      </c>
      <c r="AO221" s="39">
        <f t="shared" si="147"/>
        <v>0</v>
      </c>
      <c r="AP221" s="40">
        <f t="shared" si="136"/>
        <v>0</v>
      </c>
      <c r="AR221" s="39">
        <f t="shared" si="148"/>
        <v>0</v>
      </c>
      <c r="AS221" s="39">
        <f t="shared" si="149"/>
        <v>0</v>
      </c>
      <c r="AT221" s="39">
        <f t="shared" si="150"/>
        <v>0</v>
      </c>
      <c r="AU221" s="40">
        <f t="shared" si="137"/>
        <v>0</v>
      </c>
      <c r="AV221" s="40"/>
      <c r="AW221" s="52">
        <f t="shared" si="138"/>
        <v>0</v>
      </c>
      <c r="AY221" s="52">
        <f t="shared" si="139"/>
        <v>0</v>
      </c>
      <c r="AZ221" s="70"/>
    </row>
    <row r="222" spans="1:52" ht="12" customHeight="1">
      <c r="A222" s="44">
        <f t="shared" si="142"/>
        <v>43374</v>
      </c>
      <c r="B222" s="66">
        <f t="shared" si="116"/>
        <v>5000</v>
      </c>
      <c r="C222" s="67"/>
      <c r="D222" s="68">
        <f t="shared" si="117"/>
        <v>5000</v>
      </c>
      <c r="E222" s="35">
        <f t="shared" si="118"/>
        <v>0</v>
      </c>
      <c r="F222" s="35">
        <f t="shared" si="119"/>
        <v>0</v>
      </c>
      <c r="G222" s="55">
        <f t="shared" si="143"/>
        <v>5.67</v>
      </c>
      <c r="H222" s="69">
        <f t="shared" si="143"/>
        <v>5.67</v>
      </c>
      <c r="I222" s="72">
        <v>0</v>
      </c>
      <c r="J222" s="55">
        <f t="shared" si="141"/>
        <v>-0.06</v>
      </c>
      <c r="K222" s="69">
        <f t="shared" si="141"/>
        <v>-0.06</v>
      </c>
      <c r="L222" s="72">
        <v>0</v>
      </c>
      <c r="M222" s="55">
        <f t="shared" si="140"/>
        <v>1.2500000000000001E-2</v>
      </c>
      <c r="N222" s="69">
        <f t="shared" si="140"/>
        <v>0</v>
      </c>
      <c r="O222" s="72">
        <v>0</v>
      </c>
      <c r="P222" s="7"/>
      <c r="Q222" s="72">
        <f t="shared" si="151"/>
        <v>5.6224999999999996</v>
      </c>
      <c r="R222" s="72">
        <f t="shared" si="152"/>
        <v>5.61</v>
      </c>
      <c r="S222" s="72">
        <f t="shared" si="120"/>
        <v>0</v>
      </c>
      <c r="T222" s="7"/>
      <c r="U222" s="5">
        <f t="shared" si="121"/>
        <v>31</v>
      </c>
      <c r="V222" s="45">
        <f t="shared" si="122"/>
        <v>43374</v>
      </c>
      <c r="W222" s="5">
        <f t="shared" si="123"/>
        <v>6458</v>
      </c>
      <c r="X222" s="55">
        <f t="shared" si="144"/>
        <v>5.3904348595426005E-2</v>
      </c>
      <c r="Y222" s="47">
        <f t="shared" si="124"/>
        <v>0.39044532919240987</v>
      </c>
      <c r="Z222" s="5">
        <f t="shared" si="125"/>
        <v>0</v>
      </c>
      <c r="AA222" s="5">
        <f t="shared" si="126"/>
        <v>0</v>
      </c>
      <c r="AC222" s="39">
        <f t="shared" si="127"/>
        <v>0</v>
      </c>
      <c r="AD222" s="39">
        <f t="shared" si="128"/>
        <v>0</v>
      </c>
      <c r="AE222" s="39">
        <f t="shared" si="129"/>
        <v>0</v>
      </c>
      <c r="AF222" s="39">
        <f t="shared" si="130"/>
        <v>0</v>
      </c>
      <c r="AG222" s="39">
        <f t="shared" si="131"/>
        <v>0</v>
      </c>
      <c r="AH222" s="39">
        <f t="shared" si="132"/>
        <v>0</v>
      </c>
      <c r="AI222" s="39">
        <f t="shared" si="133"/>
        <v>0</v>
      </c>
      <c r="AJ222" s="39">
        <f t="shared" si="134"/>
        <v>0</v>
      </c>
      <c r="AK222" s="39">
        <f t="shared" si="135"/>
        <v>0</v>
      </c>
      <c r="AL222" s="43"/>
      <c r="AM222" s="39">
        <f t="shared" si="145"/>
        <v>0</v>
      </c>
      <c r="AN222" s="39">
        <f t="shared" si="146"/>
        <v>0</v>
      </c>
      <c r="AO222" s="39">
        <f t="shared" si="147"/>
        <v>0</v>
      </c>
      <c r="AP222" s="40">
        <f t="shared" si="136"/>
        <v>0</v>
      </c>
      <c r="AR222" s="39">
        <f t="shared" si="148"/>
        <v>0</v>
      </c>
      <c r="AS222" s="39">
        <f t="shared" si="149"/>
        <v>0</v>
      </c>
      <c r="AT222" s="39">
        <f t="shared" si="150"/>
        <v>0</v>
      </c>
      <c r="AU222" s="40">
        <f t="shared" si="137"/>
        <v>0</v>
      </c>
      <c r="AV222" s="40"/>
      <c r="AW222" s="52">
        <f t="shared" si="138"/>
        <v>0</v>
      </c>
      <c r="AY222" s="52">
        <f t="shared" si="139"/>
        <v>0</v>
      </c>
      <c r="AZ222" s="70"/>
    </row>
    <row r="223" spans="1:52" ht="12" customHeight="1">
      <c r="A223" s="44">
        <f t="shared" si="142"/>
        <v>43405</v>
      </c>
      <c r="B223" s="66">
        <f t="shared" si="116"/>
        <v>5000</v>
      </c>
      <c r="C223" s="67"/>
      <c r="D223" s="68">
        <f t="shared" si="117"/>
        <v>5000</v>
      </c>
      <c r="E223" s="35">
        <f t="shared" si="118"/>
        <v>0</v>
      </c>
      <c r="F223" s="35">
        <f t="shared" si="119"/>
        <v>0</v>
      </c>
      <c r="G223" s="55">
        <f t="shared" si="143"/>
        <v>5.67</v>
      </c>
      <c r="H223" s="69">
        <f t="shared" si="143"/>
        <v>5.67</v>
      </c>
      <c r="I223" s="72">
        <v>0</v>
      </c>
      <c r="J223" s="55">
        <f t="shared" si="141"/>
        <v>-0.06</v>
      </c>
      <c r="K223" s="69">
        <f t="shared" si="141"/>
        <v>-0.06</v>
      </c>
      <c r="L223" s="72">
        <v>0</v>
      </c>
      <c r="M223" s="55">
        <f t="shared" si="140"/>
        <v>1.2500000000000001E-2</v>
      </c>
      <c r="N223" s="69">
        <f t="shared" si="140"/>
        <v>0</v>
      </c>
      <c r="O223" s="72">
        <v>0</v>
      </c>
      <c r="P223" s="7"/>
      <c r="Q223" s="72">
        <f t="shared" si="151"/>
        <v>5.6224999999999996</v>
      </c>
      <c r="R223" s="72">
        <f t="shared" si="152"/>
        <v>5.61</v>
      </c>
      <c r="S223" s="72">
        <f t="shared" si="120"/>
        <v>0</v>
      </c>
      <c r="T223" s="7"/>
      <c r="U223" s="5">
        <f t="shared" si="121"/>
        <v>30</v>
      </c>
      <c r="V223" s="45">
        <f t="shared" si="122"/>
        <v>43405</v>
      </c>
      <c r="W223" s="5">
        <f t="shared" si="123"/>
        <v>6489</v>
      </c>
      <c r="X223" s="55">
        <f t="shared" si="144"/>
        <v>5.3904348595426005E-2</v>
      </c>
      <c r="Y223" s="47">
        <f t="shared" si="124"/>
        <v>0.38868664582034446</v>
      </c>
      <c r="Z223" s="5">
        <f t="shared" si="125"/>
        <v>0</v>
      </c>
      <c r="AA223" s="5">
        <f t="shared" si="126"/>
        <v>0</v>
      </c>
      <c r="AC223" s="39">
        <f t="shared" si="127"/>
        <v>0</v>
      </c>
      <c r="AD223" s="39">
        <f t="shared" si="128"/>
        <v>0</v>
      </c>
      <c r="AE223" s="39">
        <f t="shared" si="129"/>
        <v>0</v>
      </c>
      <c r="AF223" s="39">
        <f t="shared" si="130"/>
        <v>0</v>
      </c>
      <c r="AG223" s="39">
        <f t="shared" si="131"/>
        <v>0</v>
      </c>
      <c r="AH223" s="39">
        <f t="shared" si="132"/>
        <v>0</v>
      </c>
      <c r="AI223" s="39">
        <f t="shared" si="133"/>
        <v>0</v>
      </c>
      <c r="AJ223" s="39">
        <f t="shared" si="134"/>
        <v>0</v>
      </c>
      <c r="AK223" s="39">
        <f t="shared" si="135"/>
        <v>0</v>
      </c>
      <c r="AL223" s="43"/>
      <c r="AM223" s="39">
        <f t="shared" si="145"/>
        <v>0</v>
      </c>
      <c r="AN223" s="39">
        <f t="shared" si="146"/>
        <v>0</v>
      </c>
      <c r="AO223" s="39">
        <f t="shared" si="147"/>
        <v>0</v>
      </c>
      <c r="AP223" s="40">
        <f t="shared" si="136"/>
        <v>0</v>
      </c>
      <c r="AR223" s="39">
        <f t="shared" si="148"/>
        <v>0</v>
      </c>
      <c r="AS223" s="39">
        <f t="shared" si="149"/>
        <v>0</v>
      </c>
      <c r="AT223" s="39">
        <f t="shared" si="150"/>
        <v>0</v>
      </c>
      <c r="AU223" s="40">
        <f t="shared" si="137"/>
        <v>0</v>
      </c>
      <c r="AV223" s="40"/>
      <c r="AW223" s="52">
        <f t="shared" si="138"/>
        <v>0</v>
      </c>
      <c r="AY223" s="52">
        <f t="shared" si="139"/>
        <v>0</v>
      </c>
      <c r="AZ223" s="70"/>
    </row>
    <row r="224" spans="1:52" ht="12" customHeight="1">
      <c r="A224" s="44">
        <f t="shared" si="142"/>
        <v>43435</v>
      </c>
      <c r="B224" s="66">
        <f t="shared" si="116"/>
        <v>5000</v>
      </c>
      <c r="C224" s="67"/>
      <c r="D224" s="68">
        <f t="shared" si="117"/>
        <v>5000</v>
      </c>
      <c r="E224" s="35">
        <f t="shared" si="118"/>
        <v>0</v>
      </c>
      <c r="F224" s="35">
        <f t="shared" si="119"/>
        <v>0</v>
      </c>
      <c r="G224" s="55">
        <f t="shared" si="143"/>
        <v>5.67</v>
      </c>
      <c r="H224" s="69">
        <f t="shared" si="143"/>
        <v>5.67</v>
      </c>
      <c r="I224" s="72">
        <v>0</v>
      </c>
      <c r="J224" s="55">
        <f t="shared" si="141"/>
        <v>-0.06</v>
      </c>
      <c r="K224" s="69">
        <f t="shared" si="141"/>
        <v>-0.06</v>
      </c>
      <c r="L224" s="72">
        <v>0</v>
      </c>
      <c r="M224" s="55">
        <f t="shared" si="140"/>
        <v>1.2500000000000001E-2</v>
      </c>
      <c r="N224" s="69">
        <f t="shared" si="140"/>
        <v>0</v>
      </c>
      <c r="O224" s="72">
        <v>0</v>
      </c>
      <c r="P224" s="7"/>
      <c r="Q224" s="72">
        <f t="shared" si="151"/>
        <v>5.6224999999999996</v>
      </c>
      <c r="R224" s="72">
        <f t="shared" si="152"/>
        <v>5.61</v>
      </c>
      <c r="S224" s="72">
        <f t="shared" si="120"/>
        <v>0</v>
      </c>
      <c r="T224" s="7"/>
      <c r="U224" s="5">
        <f t="shared" si="121"/>
        <v>31</v>
      </c>
      <c r="V224" s="45">
        <f t="shared" si="122"/>
        <v>43435</v>
      </c>
      <c r="W224" s="5">
        <f t="shared" si="123"/>
        <v>6519</v>
      </c>
      <c r="X224" s="55">
        <f t="shared" si="144"/>
        <v>5.3904348595426005E-2</v>
      </c>
      <c r="Y224" s="47">
        <f t="shared" si="124"/>
        <v>0.38699223699176227</v>
      </c>
      <c r="Z224" s="5">
        <f t="shared" si="125"/>
        <v>0</v>
      </c>
      <c r="AA224" s="5">
        <f t="shared" si="126"/>
        <v>0</v>
      </c>
      <c r="AC224" s="39">
        <f t="shared" si="127"/>
        <v>0</v>
      </c>
      <c r="AD224" s="39">
        <f t="shared" si="128"/>
        <v>0</v>
      </c>
      <c r="AE224" s="39">
        <f t="shared" si="129"/>
        <v>0</v>
      </c>
      <c r="AF224" s="39">
        <f t="shared" si="130"/>
        <v>0</v>
      </c>
      <c r="AG224" s="39">
        <f t="shared" si="131"/>
        <v>0</v>
      </c>
      <c r="AH224" s="39">
        <f t="shared" si="132"/>
        <v>0</v>
      </c>
      <c r="AI224" s="39">
        <f t="shared" si="133"/>
        <v>0</v>
      </c>
      <c r="AJ224" s="39">
        <f t="shared" si="134"/>
        <v>0</v>
      </c>
      <c r="AK224" s="39">
        <f t="shared" si="135"/>
        <v>0</v>
      </c>
      <c r="AL224" s="43"/>
      <c r="AM224" s="39">
        <f t="shared" si="145"/>
        <v>0</v>
      </c>
      <c r="AN224" s="39">
        <f t="shared" si="146"/>
        <v>0</v>
      </c>
      <c r="AO224" s="39">
        <f t="shared" si="147"/>
        <v>0</v>
      </c>
      <c r="AP224" s="40">
        <f t="shared" si="136"/>
        <v>0</v>
      </c>
      <c r="AR224" s="39">
        <f t="shared" si="148"/>
        <v>0</v>
      </c>
      <c r="AS224" s="39">
        <f t="shared" si="149"/>
        <v>0</v>
      </c>
      <c r="AT224" s="39">
        <f t="shared" si="150"/>
        <v>0</v>
      </c>
      <c r="AU224" s="40">
        <f t="shared" si="137"/>
        <v>0</v>
      </c>
      <c r="AV224" s="40"/>
      <c r="AW224" s="52">
        <f t="shared" si="138"/>
        <v>0</v>
      </c>
      <c r="AY224" s="52">
        <f t="shared" si="139"/>
        <v>0</v>
      </c>
      <c r="AZ224" s="70"/>
    </row>
    <row r="225" spans="1:52" ht="12" customHeight="1">
      <c r="A225" s="44">
        <f t="shared" si="142"/>
        <v>43466</v>
      </c>
      <c r="B225" s="66">
        <f t="shared" si="116"/>
        <v>5000</v>
      </c>
      <c r="C225" s="67"/>
      <c r="D225" s="68">
        <f t="shared" si="117"/>
        <v>5000</v>
      </c>
      <c r="E225" s="35">
        <f t="shared" si="118"/>
        <v>0</v>
      </c>
      <c r="F225" s="35">
        <f t="shared" si="119"/>
        <v>0</v>
      </c>
      <c r="G225" s="55">
        <f t="shared" si="143"/>
        <v>5.67</v>
      </c>
      <c r="H225" s="69">
        <f t="shared" si="143"/>
        <v>5.67</v>
      </c>
      <c r="I225" s="72">
        <v>0</v>
      </c>
      <c r="J225" s="55">
        <f t="shared" si="141"/>
        <v>-0.06</v>
      </c>
      <c r="K225" s="69">
        <f t="shared" si="141"/>
        <v>-0.06</v>
      </c>
      <c r="L225" s="72">
        <v>0</v>
      </c>
      <c r="M225" s="55">
        <f t="shared" si="140"/>
        <v>1.2500000000000001E-2</v>
      </c>
      <c r="N225" s="69">
        <f t="shared" si="140"/>
        <v>0</v>
      </c>
      <c r="O225" s="72">
        <v>0</v>
      </c>
      <c r="P225" s="7"/>
      <c r="Q225" s="72">
        <f t="shared" si="151"/>
        <v>5.6224999999999996</v>
      </c>
      <c r="R225" s="72">
        <f t="shared" si="152"/>
        <v>5.61</v>
      </c>
      <c r="S225" s="72">
        <f t="shared" si="120"/>
        <v>0</v>
      </c>
      <c r="T225" s="7"/>
      <c r="U225" s="5">
        <f t="shared" si="121"/>
        <v>31</v>
      </c>
      <c r="V225" s="45">
        <f t="shared" si="122"/>
        <v>43466</v>
      </c>
      <c r="W225" s="5">
        <f t="shared" si="123"/>
        <v>6550</v>
      </c>
      <c r="X225" s="55">
        <f t="shared" si="144"/>
        <v>5.3904348595426005E-2</v>
      </c>
      <c r="Y225" s="47">
        <f t="shared" si="124"/>
        <v>0.38524910738710411</v>
      </c>
      <c r="Z225" s="5">
        <f t="shared" si="125"/>
        <v>0</v>
      </c>
      <c r="AA225" s="5">
        <f t="shared" si="126"/>
        <v>0</v>
      </c>
      <c r="AC225" s="39">
        <f t="shared" si="127"/>
        <v>0</v>
      </c>
      <c r="AD225" s="39">
        <f t="shared" si="128"/>
        <v>0</v>
      </c>
      <c r="AE225" s="39">
        <f t="shared" si="129"/>
        <v>0</v>
      </c>
      <c r="AF225" s="39">
        <f t="shared" si="130"/>
        <v>0</v>
      </c>
      <c r="AG225" s="39">
        <f t="shared" si="131"/>
        <v>0</v>
      </c>
      <c r="AH225" s="39">
        <f t="shared" si="132"/>
        <v>0</v>
      </c>
      <c r="AI225" s="39">
        <f t="shared" si="133"/>
        <v>0</v>
      </c>
      <c r="AJ225" s="39">
        <f t="shared" si="134"/>
        <v>0</v>
      </c>
      <c r="AK225" s="39">
        <f t="shared" si="135"/>
        <v>0</v>
      </c>
      <c r="AL225" s="43"/>
      <c r="AM225" s="39">
        <f t="shared" si="145"/>
        <v>0</v>
      </c>
      <c r="AN225" s="39">
        <f t="shared" si="146"/>
        <v>0</v>
      </c>
      <c r="AO225" s="39">
        <f t="shared" si="147"/>
        <v>0</v>
      </c>
      <c r="AP225" s="40">
        <f t="shared" si="136"/>
        <v>0</v>
      </c>
      <c r="AR225" s="39">
        <f t="shared" si="148"/>
        <v>0</v>
      </c>
      <c r="AS225" s="39">
        <f t="shared" si="149"/>
        <v>0</v>
      </c>
      <c r="AT225" s="39">
        <f t="shared" si="150"/>
        <v>0</v>
      </c>
      <c r="AU225" s="40">
        <f t="shared" si="137"/>
        <v>0</v>
      </c>
      <c r="AV225" s="40"/>
      <c r="AW225" s="52">
        <f t="shared" si="138"/>
        <v>0</v>
      </c>
      <c r="AY225" s="52">
        <f t="shared" si="139"/>
        <v>0</v>
      </c>
      <c r="AZ225" s="70"/>
    </row>
    <row r="226" spans="1:52" ht="12" customHeight="1">
      <c r="A226" s="44">
        <f t="shared" si="142"/>
        <v>43497</v>
      </c>
      <c r="B226" s="66">
        <f t="shared" si="116"/>
        <v>5000</v>
      </c>
      <c r="C226" s="67"/>
      <c r="D226" s="68">
        <f t="shared" si="117"/>
        <v>5000</v>
      </c>
      <c r="E226" s="35">
        <f t="shared" si="118"/>
        <v>0</v>
      </c>
      <c r="F226" s="35">
        <f t="shared" si="119"/>
        <v>0</v>
      </c>
      <c r="G226" s="55">
        <f t="shared" si="143"/>
        <v>5.67</v>
      </c>
      <c r="H226" s="69">
        <f t="shared" si="143"/>
        <v>5.67</v>
      </c>
      <c r="I226" s="72">
        <v>0</v>
      </c>
      <c r="J226" s="55">
        <f t="shared" si="141"/>
        <v>-0.06</v>
      </c>
      <c r="K226" s="69">
        <f t="shared" si="141"/>
        <v>-0.06</v>
      </c>
      <c r="L226" s="72">
        <v>0</v>
      </c>
      <c r="M226" s="55">
        <f t="shared" si="140"/>
        <v>1.2500000000000001E-2</v>
      </c>
      <c r="N226" s="69">
        <f t="shared" si="140"/>
        <v>0</v>
      </c>
      <c r="O226" s="72">
        <v>0</v>
      </c>
      <c r="P226" s="7"/>
      <c r="Q226" s="72">
        <f t="shared" si="151"/>
        <v>5.6224999999999996</v>
      </c>
      <c r="R226" s="72">
        <f t="shared" si="152"/>
        <v>5.61</v>
      </c>
      <c r="S226" s="72">
        <f t="shared" si="120"/>
        <v>0</v>
      </c>
      <c r="T226" s="7"/>
      <c r="U226" s="5">
        <f t="shared" si="121"/>
        <v>28</v>
      </c>
      <c r="V226" s="45">
        <f t="shared" si="122"/>
        <v>43497</v>
      </c>
      <c r="W226" s="5">
        <f t="shared" si="123"/>
        <v>6581</v>
      </c>
      <c r="X226" s="55">
        <f t="shared" si="144"/>
        <v>5.3904348595426005E-2</v>
      </c>
      <c r="Y226" s="47">
        <f t="shared" si="124"/>
        <v>0.38351382936324835</v>
      </c>
      <c r="Z226" s="5">
        <f t="shared" si="125"/>
        <v>0</v>
      </c>
      <c r="AA226" s="5">
        <f t="shared" si="126"/>
        <v>0</v>
      </c>
      <c r="AC226" s="39">
        <f t="shared" si="127"/>
        <v>0</v>
      </c>
      <c r="AD226" s="39">
        <f t="shared" si="128"/>
        <v>0</v>
      </c>
      <c r="AE226" s="39">
        <f t="shared" si="129"/>
        <v>0</v>
      </c>
      <c r="AF226" s="39">
        <f t="shared" si="130"/>
        <v>0</v>
      </c>
      <c r="AG226" s="39">
        <f t="shared" si="131"/>
        <v>0</v>
      </c>
      <c r="AH226" s="39">
        <f t="shared" si="132"/>
        <v>0</v>
      </c>
      <c r="AI226" s="39">
        <f t="shared" si="133"/>
        <v>0</v>
      </c>
      <c r="AJ226" s="39">
        <f t="shared" si="134"/>
        <v>0</v>
      </c>
      <c r="AK226" s="39">
        <f t="shared" si="135"/>
        <v>0</v>
      </c>
      <c r="AL226" s="43"/>
      <c r="AM226" s="39">
        <f t="shared" si="145"/>
        <v>0</v>
      </c>
      <c r="AN226" s="39">
        <f t="shared" si="146"/>
        <v>0</v>
      </c>
      <c r="AO226" s="39">
        <f t="shared" si="147"/>
        <v>0</v>
      </c>
      <c r="AP226" s="40">
        <f t="shared" si="136"/>
        <v>0</v>
      </c>
      <c r="AR226" s="39">
        <f t="shared" si="148"/>
        <v>0</v>
      </c>
      <c r="AS226" s="39">
        <f t="shared" si="149"/>
        <v>0</v>
      </c>
      <c r="AT226" s="39">
        <f t="shared" si="150"/>
        <v>0</v>
      </c>
      <c r="AU226" s="40">
        <f t="shared" si="137"/>
        <v>0</v>
      </c>
      <c r="AV226" s="40"/>
      <c r="AW226" s="52">
        <f t="shared" si="138"/>
        <v>0</v>
      </c>
      <c r="AY226" s="52">
        <f t="shared" si="139"/>
        <v>0</v>
      </c>
      <c r="AZ226" s="70"/>
    </row>
    <row r="227" spans="1:52" ht="12" customHeight="1">
      <c r="A227" s="44">
        <f t="shared" si="142"/>
        <v>43525</v>
      </c>
      <c r="B227" s="66">
        <f t="shared" si="116"/>
        <v>5000</v>
      </c>
      <c r="C227" s="67"/>
      <c r="D227" s="68">
        <f t="shared" si="117"/>
        <v>5000</v>
      </c>
      <c r="E227" s="35">
        <f t="shared" si="118"/>
        <v>0</v>
      </c>
      <c r="F227" s="35">
        <f t="shared" si="119"/>
        <v>0</v>
      </c>
      <c r="G227" s="55">
        <f t="shared" si="143"/>
        <v>5.67</v>
      </c>
      <c r="H227" s="69">
        <f t="shared" si="143"/>
        <v>5.67</v>
      </c>
      <c r="I227" s="72">
        <v>0</v>
      </c>
      <c r="J227" s="55">
        <f t="shared" si="141"/>
        <v>-0.06</v>
      </c>
      <c r="K227" s="69">
        <f t="shared" si="141"/>
        <v>-0.06</v>
      </c>
      <c r="L227" s="72">
        <v>0</v>
      </c>
      <c r="M227" s="55">
        <f t="shared" si="140"/>
        <v>1.2500000000000001E-2</v>
      </c>
      <c r="N227" s="69">
        <f t="shared" si="140"/>
        <v>0</v>
      </c>
      <c r="O227" s="72">
        <v>0</v>
      </c>
      <c r="P227" s="7"/>
      <c r="Q227" s="72">
        <f t="shared" si="151"/>
        <v>5.6224999999999996</v>
      </c>
      <c r="R227" s="72">
        <f t="shared" si="152"/>
        <v>5.61</v>
      </c>
      <c r="S227" s="72">
        <f t="shared" si="120"/>
        <v>0</v>
      </c>
      <c r="T227" s="7"/>
      <c r="U227" s="5">
        <f t="shared" si="121"/>
        <v>31</v>
      </c>
      <c r="V227" s="45">
        <f t="shared" si="122"/>
        <v>43525</v>
      </c>
      <c r="W227" s="5">
        <f t="shared" si="123"/>
        <v>6609</v>
      </c>
      <c r="X227" s="55">
        <f t="shared" si="144"/>
        <v>5.3904348595426005E-2</v>
      </c>
      <c r="Y227" s="47">
        <f t="shared" si="124"/>
        <v>0.38195320065155308</v>
      </c>
      <c r="Z227" s="5">
        <f t="shared" si="125"/>
        <v>0</v>
      </c>
      <c r="AA227" s="5">
        <f t="shared" si="126"/>
        <v>0</v>
      </c>
      <c r="AC227" s="39">
        <f t="shared" si="127"/>
        <v>0</v>
      </c>
      <c r="AD227" s="39">
        <f t="shared" si="128"/>
        <v>0</v>
      </c>
      <c r="AE227" s="39">
        <f t="shared" si="129"/>
        <v>0</v>
      </c>
      <c r="AF227" s="39">
        <f t="shared" si="130"/>
        <v>0</v>
      </c>
      <c r="AG227" s="39">
        <f t="shared" si="131"/>
        <v>0</v>
      </c>
      <c r="AH227" s="39">
        <f t="shared" si="132"/>
        <v>0</v>
      </c>
      <c r="AI227" s="39">
        <f t="shared" si="133"/>
        <v>0</v>
      </c>
      <c r="AJ227" s="39">
        <f t="shared" si="134"/>
        <v>0</v>
      </c>
      <c r="AK227" s="39">
        <f t="shared" si="135"/>
        <v>0</v>
      </c>
      <c r="AL227" s="43"/>
      <c r="AM227" s="39">
        <f t="shared" si="145"/>
        <v>0</v>
      </c>
      <c r="AN227" s="39">
        <f t="shared" si="146"/>
        <v>0</v>
      </c>
      <c r="AO227" s="39">
        <f t="shared" si="147"/>
        <v>0</v>
      </c>
      <c r="AP227" s="40">
        <f t="shared" si="136"/>
        <v>0</v>
      </c>
      <c r="AR227" s="39">
        <f t="shared" si="148"/>
        <v>0</v>
      </c>
      <c r="AS227" s="39">
        <f t="shared" si="149"/>
        <v>0</v>
      </c>
      <c r="AT227" s="39">
        <f t="shared" si="150"/>
        <v>0</v>
      </c>
      <c r="AU227" s="40">
        <f t="shared" si="137"/>
        <v>0</v>
      </c>
      <c r="AV227" s="40"/>
      <c r="AW227" s="52">
        <f t="shared" si="138"/>
        <v>0</v>
      </c>
      <c r="AY227" s="52">
        <f t="shared" si="139"/>
        <v>0</v>
      </c>
      <c r="AZ227" s="70"/>
    </row>
    <row r="228" spans="1:52" ht="12" customHeight="1">
      <c r="A228" s="44">
        <f t="shared" si="142"/>
        <v>43556</v>
      </c>
      <c r="B228" s="66">
        <f t="shared" si="116"/>
        <v>5000</v>
      </c>
      <c r="C228" s="67"/>
      <c r="D228" s="68">
        <f t="shared" si="117"/>
        <v>5000</v>
      </c>
      <c r="E228" s="35">
        <f t="shared" si="118"/>
        <v>0</v>
      </c>
      <c r="F228" s="35">
        <f t="shared" si="119"/>
        <v>0</v>
      </c>
      <c r="G228" s="55">
        <f t="shared" si="143"/>
        <v>5.67</v>
      </c>
      <c r="H228" s="69">
        <f t="shared" si="143"/>
        <v>5.67</v>
      </c>
      <c r="I228" s="72">
        <v>0</v>
      </c>
      <c r="J228" s="55">
        <f t="shared" si="141"/>
        <v>-0.06</v>
      </c>
      <c r="K228" s="69">
        <f t="shared" si="141"/>
        <v>-0.06</v>
      </c>
      <c r="L228" s="72">
        <v>0</v>
      </c>
      <c r="M228" s="55">
        <f t="shared" si="140"/>
        <v>1.2500000000000001E-2</v>
      </c>
      <c r="N228" s="69">
        <f t="shared" si="140"/>
        <v>0</v>
      </c>
      <c r="O228" s="72">
        <v>0</v>
      </c>
      <c r="P228" s="7"/>
      <c r="Q228" s="72">
        <f t="shared" si="151"/>
        <v>5.6224999999999996</v>
      </c>
      <c r="R228" s="72">
        <f t="shared" si="152"/>
        <v>5.61</v>
      </c>
      <c r="S228" s="72">
        <f t="shared" si="120"/>
        <v>0</v>
      </c>
      <c r="T228" s="7"/>
      <c r="U228" s="5">
        <f t="shared" si="121"/>
        <v>30</v>
      </c>
      <c r="V228" s="45">
        <f t="shared" si="122"/>
        <v>43556</v>
      </c>
      <c r="W228" s="5">
        <f t="shared" si="123"/>
        <v>6640</v>
      </c>
      <c r="X228" s="55">
        <f t="shared" si="144"/>
        <v>5.3904348595426005E-2</v>
      </c>
      <c r="Y228" s="47">
        <f t="shared" si="124"/>
        <v>0.38023276838442249</v>
      </c>
      <c r="Z228" s="5">
        <f t="shared" si="125"/>
        <v>0</v>
      </c>
      <c r="AA228" s="5">
        <f t="shared" si="126"/>
        <v>0</v>
      </c>
      <c r="AC228" s="39">
        <f t="shared" si="127"/>
        <v>0</v>
      </c>
      <c r="AD228" s="39">
        <f t="shared" si="128"/>
        <v>0</v>
      </c>
      <c r="AE228" s="39">
        <f t="shared" si="129"/>
        <v>0</v>
      </c>
      <c r="AF228" s="39">
        <f t="shared" si="130"/>
        <v>0</v>
      </c>
      <c r="AG228" s="39">
        <f t="shared" si="131"/>
        <v>0</v>
      </c>
      <c r="AH228" s="39">
        <f t="shared" si="132"/>
        <v>0</v>
      </c>
      <c r="AI228" s="39">
        <f t="shared" si="133"/>
        <v>0</v>
      </c>
      <c r="AJ228" s="39">
        <f t="shared" si="134"/>
        <v>0</v>
      </c>
      <c r="AK228" s="39">
        <f t="shared" si="135"/>
        <v>0</v>
      </c>
      <c r="AL228" s="43"/>
      <c r="AM228" s="39">
        <f t="shared" si="145"/>
        <v>0</v>
      </c>
      <c r="AN228" s="39">
        <f t="shared" si="146"/>
        <v>0</v>
      </c>
      <c r="AO228" s="39">
        <f t="shared" si="147"/>
        <v>0</v>
      </c>
      <c r="AP228" s="40">
        <f t="shared" si="136"/>
        <v>0</v>
      </c>
      <c r="AR228" s="39">
        <f t="shared" si="148"/>
        <v>0</v>
      </c>
      <c r="AS228" s="39">
        <f t="shared" si="149"/>
        <v>0</v>
      </c>
      <c r="AT228" s="39">
        <f t="shared" si="150"/>
        <v>0</v>
      </c>
      <c r="AU228" s="40">
        <f t="shared" si="137"/>
        <v>0</v>
      </c>
      <c r="AV228" s="40"/>
      <c r="AW228" s="52">
        <f t="shared" si="138"/>
        <v>0</v>
      </c>
      <c r="AY228" s="52">
        <f t="shared" si="139"/>
        <v>0</v>
      </c>
      <c r="AZ228" s="70"/>
    </row>
    <row r="229" spans="1:52" ht="12" customHeight="1">
      <c r="A229" s="44">
        <f t="shared" si="142"/>
        <v>43586</v>
      </c>
      <c r="B229" s="66">
        <f t="shared" si="116"/>
        <v>5000</v>
      </c>
      <c r="C229" s="67"/>
      <c r="D229" s="68">
        <f t="shared" si="117"/>
        <v>5000</v>
      </c>
      <c r="E229" s="35">
        <f t="shared" si="118"/>
        <v>0</v>
      </c>
      <c r="F229" s="35">
        <f t="shared" si="119"/>
        <v>0</v>
      </c>
      <c r="G229" s="55">
        <f t="shared" si="143"/>
        <v>5.67</v>
      </c>
      <c r="H229" s="69">
        <f t="shared" si="143"/>
        <v>5.67</v>
      </c>
      <c r="I229" s="72">
        <v>0</v>
      </c>
      <c r="J229" s="55">
        <f t="shared" si="141"/>
        <v>-0.06</v>
      </c>
      <c r="K229" s="69">
        <f t="shared" si="141"/>
        <v>-0.06</v>
      </c>
      <c r="L229" s="72">
        <v>0</v>
      </c>
      <c r="M229" s="55">
        <f t="shared" si="140"/>
        <v>1.2500000000000001E-2</v>
      </c>
      <c r="N229" s="69">
        <f t="shared" si="140"/>
        <v>0</v>
      </c>
      <c r="O229" s="72">
        <v>0</v>
      </c>
      <c r="P229" s="7"/>
      <c r="Q229" s="72">
        <f t="shared" si="151"/>
        <v>5.6224999999999996</v>
      </c>
      <c r="R229" s="72">
        <f t="shared" si="152"/>
        <v>5.61</v>
      </c>
      <c r="S229" s="72">
        <f t="shared" si="120"/>
        <v>0</v>
      </c>
      <c r="T229" s="7"/>
      <c r="U229" s="5">
        <f t="shared" si="121"/>
        <v>31</v>
      </c>
      <c r="V229" s="45">
        <f t="shared" si="122"/>
        <v>43586</v>
      </c>
      <c r="W229" s="5">
        <f t="shared" si="123"/>
        <v>6670</v>
      </c>
      <c r="X229" s="55">
        <f t="shared" si="144"/>
        <v>5.3904348595426005E-2</v>
      </c>
      <c r="Y229" s="47">
        <f t="shared" si="124"/>
        <v>0.37857521269889843</v>
      </c>
      <c r="Z229" s="5">
        <f t="shared" si="125"/>
        <v>0</v>
      </c>
      <c r="AA229" s="5">
        <f t="shared" si="126"/>
        <v>0</v>
      </c>
      <c r="AC229" s="39">
        <f t="shared" si="127"/>
        <v>0</v>
      </c>
      <c r="AD229" s="39">
        <f t="shared" si="128"/>
        <v>0</v>
      </c>
      <c r="AE229" s="39">
        <f t="shared" si="129"/>
        <v>0</v>
      </c>
      <c r="AF229" s="39">
        <f t="shared" si="130"/>
        <v>0</v>
      </c>
      <c r="AG229" s="39">
        <f t="shared" si="131"/>
        <v>0</v>
      </c>
      <c r="AH229" s="39">
        <f t="shared" si="132"/>
        <v>0</v>
      </c>
      <c r="AI229" s="39">
        <f t="shared" si="133"/>
        <v>0</v>
      </c>
      <c r="AJ229" s="39">
        <f t="shared" si="134"/>
        <v>0</v>
      </c>
      <c r="AK229" s="39">
        <f t="shared" si="135"/>
        <v>0</v>
      </c>
      <c r="AL229" s="43"/>
      <c r="AM229" s="39">
        <f t="shared" si="145"/>
        <v>0</v>
      </c>
      <c r="AN229" s="39">
        <f t="shared" si="146"/>
        <v>0</v>
      </c>
      <c r="AO229" s="39">
        <f t="shared" si="147"/>
        <v>0</v>
      </c>
      <c r="AP229" s="40">
        <f t="shared" si="136"/>
        <v>0</v>
      </c>
      <c r="AR229" s="39">
        <f t="shared" si="148"/>
        <v>0</v>
      </c>
      <c r="AS229" s="39">
        <f t="shared" si="149"/>
        <v>0</v>
      </c>
      <c r="AT229" s="39">
        <f t="shared" si="150"/>
        <v>0</v>
      </c>
      <c r="AU229" s="40">
        <f t="shared" si="137"/>
        <v>0</v>
      </c>
      <c r="AV229" s="40"/>
      <c r="AW229" s="52">
        <f t="shared" si="138"/>
        <v>0</v>
      </c>
      <c r="AY229" s="52">
        <f t="shared" si="139"/>
        <v>0</v>
      </c>
      <c r="AZ229" s="70"/>
    </row>
    <row r="230" spans="1:52" ht="12" customHeight="1">
      <c r="A230" s="44">
        <f t="shared" si="142"/>
        <v>43617</v>
      </c>
      <c r="B230" s="66">
        <f t="shared" si="116"/>
        <v>5000</v>
      </c>
      <c r="C230" s="67"/>
      <c r="D230" s="68">
        <f t="shared" si="117"/>
        <v>5000</v>
      </c>
      <c r="E230" s="35">
        <f t="shared" si="118"/>
        <v>0</v>
      </c>
      <c r="F230" s="35">
        <f t="shared" si="119"/>
        <v>0</v>
      </c>
      <c r="G230" s="55">
        <f t="shared" si="143"/>
        <v>5.67</v>
      </c>
      <c r="H230" s="69">
        <f t="shared" si="143"/>
        <v>5.67</v>
      </c>
      <c r="I230" s="72">
        <v>0</v>
      </c>
      <c r="J230" s="55">
        <f t="shared" si="141"/>
        <v>-0.06</v>
      </c>
      <c r="K230" s="69">
        <f t="shared" si="141"/>
        <v>-0.06</v>
      </c>
      <c r="L230" s="72">
        <v>0</v>
      </c>
      <c r="M230" s="55">
        <f t="shared" si="140"/>
        <v>1.2500000000000001E-2</v>
      </c>
      <c r="N230" s="69">
        <f t="shared" si="140"/>
        <v>0</v>
      </c>
      <c r="O230" s="72">
        <v>0</v>
      </c>
      <c r="P230" s="7"/>
      <c r="Q230" s="72">
        <f t="shared" si="151"/>
        <v>5.6224999999999996</v>
      </c>
      <c r="R230" s="72">
        <f t="shared" si="152"/>
        <v>5.61</v>
      </c>
      <c r="S230" s="72">
        <f t="shared" si="120"/>
        <v>0</v>
      </c>
      <c r="T230" s="7"/>
      <c r="U230" s="5">
        <f t="shared" si="121"/>
        <v>30</v>
      </c>
      <c r="V230" s="45">
        <f t="shared" si="122"/>
        <v>43617</v>
      </c>
      <c r="W230" s="5">
        <f t="shared" si="123"/>
        <v>6701</v>
      </c>
      <c r="X230" s="55">
        <f t="shared" si="144"/>
        <v>5.3904348595426005E-2</v>
      </c>
      <c r="Y230" s="47">
        <f t="shared" si="124"/>
        <v>0.37686999590701925</v>
      </c>
      <c r="Z230" s="5">
        <f t="shared" si="125"/>
        <v>0</v>
      </c>
      <c r="AA230" s="5">
        <f t="shared" si="126"/>
        <v>0</v>
      </c>
      <c r="AC230" s="39">
        <f t="shared" si="127"/>
        <v>0</v>
      </c>
      <c r="AD230" s="39">
        <f t="shared" si="128"/>
        <v>0</v>
      </c>
      <c r="AE230" s="39">
        <f t="shared" si="129"/>
        <v>0</v>
      </c>
      <c r="AF230" s="39">
        <f t="shared" si="130"/>
        <v>0</v>
      </c>
      <c r="AG230" s="39">
        <f t="shared" si="131"/>
        <v>0</v>
      </c>
      <c r="AH230" s="39">
        <f t="shared" si="132"/>
        <v>0</v>
      </c>
      <c r="AI230" s="39">
        <f t="shared" si="133"/>
        <v>0</v>
      </c>
      <c r="AJ230" s="39">
        <f t="shared" si="134"/>
        <v>0</v>
      </c>
      <c r="AK230" s="39">
        <f t="shared" si="135"/>
        <v>0</v>
      </c>
      <c r="AL230" s="43"/>
      <c r="AM230" s="39">
        <f t="shared" si="145"/>
        <v>0</v>
      </c>
      <c r="AN230" s="39">
        <f t="shared" si="146"/>
        <v>0</v>
      </c>
      <c r="AO230" s="39">
        <f t="shared" si="147"/>
        <v>0</v>
      </c>
      <c r="AP230" s="40">
        <f t="shared" si="136"/>
        <v>0</v>
      </c>
      <c r="AR230" s="39">
        <f t="shared" si="148"/>
        <v>0</v>
      </c>
      <c r="AS230" s="39">
        <f t="shared" si="149"/>
        <v>0</v>
      </c>
      <c r="AT230" s="39">
        <f t="shared" si="150"/>
        <v>0</v>
      </c>
      <c r="AU230" s="40">
        <f t="shared" si="137"/>
        <v>0</v>
      </c>
      <c r="AV230" s="40"/>
      <c r="AW230" s="52">
        <f t="shared" si="138"/>
        <v>0</v>
      </c>
      <c r="AY230" s="52">
        <f t="shared" si="139"/>
        <v>0</v>
      </c>
      <c r="AZ230" s="70"/>
    </row>
    <row r="231" spans="1:52" ht="12" customHeight="1">
      <c r="A231" s="44">
        <f t="shared" si="142"/>
        <v>43647</v>
      </c>
      <c r="B231" s="66">
        <f t="shared" si="116"/>
        <v>5000</v>
      </c>
      <c r="C231" s="67"/>
      <c r="D231" s="68">
        <f t="shared" si="117"/>
        <v>5000</v>
      </c>
      <c r="E231" s="35">
        <f t="shared" si="118"/>
        <v>0</v>
      </c>
      <c r="F231" s="35">
        <f t="shared" si="119"/>
        <v>0</v>
      </c>
      <c r="G231" s="55">
        <f t="shared" si="143"/>
        <v>5.67</v>
      </c>
      <c r="H231" s="69">
        <f t="shared" si="143"/>
        <v>5.67</v>
      </c>
      <c r="I231" s="72">
        <v>0</v>
      </c>
      <c r="J231" s="55">
        <f t="shared" si="141"/>
        <v>-0.06</v>
      </c>
      <c r="K231" s="69">
        <f t="shared" si="141"/>
        <v>-0.06</v>
      </c>
      <c r="L231" s="72">
        <v>0</v>
      </c>
      <c r="M231" s="55">
        <f t="shared" si="140"/>
        <v>1.2500000000000001E-2</v>
      </c>
      <c r="N231" s="69">
        <f t="shared" si="140"/>
        <v>0</v>
      </c>
      <c r="O231" s="72">
        <v>0</v>
      </c>
      <c r="P231" s="7"/>
      <c r="Q231" s="72">
        <f t="shared" si="151"/>
        <v>5.6224999999999996</v>
      </c>
      <c r="R231" s="72">
        <f t="shared" si="152"/>
        <v>5.61</v>
      </c>
      <c r="S231" s="72">
        <f t="shared" si="120"/>
        <v>0</v>
      </c>
      <c r="T231" s="7"/>
      <c r="U231" s="5">
        <f t="shared" si="121"/>
        <v>31</v>
      </c>
      <c r="V231" s="45">
        <f t="shared" si="122"/>
        <v>43647</v>
      </c>
      <c r="W231" s="5">
        <f t="shared" si="123"/>
        <v>6731</v>
      </c>
      <c r="X231" s="55">
        <f t="shared" si="144"/>
        <v>5.3904348595426005E-2</v>
      </c>
      <c r="Y231" s="47">
        <f t="shared" si="124"/>
        <v>0.37522709961727196</v>
      </c>
      <c r="Z231" s="5">
        <f t="shared" si="125"/>
        <v>0</v>
      </c>
      <c r="AA231" s="5">
        <f t="shared" si="126"/>
        <v>0</v>
      </c>
      <c r="AC231" s="39">
        <f t="shared" si="127"/>
        <v>0</v>
      </c>
      <c r="AD231" s="39">
        <f t="shared" si="128"/>
        <v>0</v>
      </c>
      <c r="AE231" s="39">
        <f t="shared" si="129"/>
        <v>0</v>
      </c>
      <c r="AF231" s="39">
        <f t="shared" si="130"/>
        <v>0</v>
      </c>
      <c r="AG231" s="39">
        <f t="shared" si="131"/>
        <v>0</v>
      </c>
      <c r="AH231" s="39">
        <f t="shared" si="132"/>
        <v>0</v>
      </c>
      <c r="AI231" s="39">
        <f t="shared" si="133"/>
        <v>0</v>
      </c>
      <c r="AJ231" s="39">
        <f t="shared" si="134"/>
        <v>0</v>
      </c>
      <c r="AK231" s="39">
        <f t="shared" si="135"/>
        <v>0</v>
      </c>
      <c r="AL231" s="43"/>
      <c r="AM231" s="39">
        <f t="shared" si="145"/>
        <v>0</v>
      </c>
      <c r="AN231" s="39">
        <f t="shared" si="146"/>
        <v>0</v>
      </c>
      <c r="AO231" s="39">
        <f t="shared" si="147"/>
        <v>0</v>
      </c>
      <c r="AP231" s="40">
        <f t="shared" si="136"/>
        <v>0</v>
      </c>
      <c r="AR231" s="39">
        <f t="shared" si="148"/>
        <v>0</v>
      </c>
      <c r="AS231" s="39">
        <f t="shared" si="149"/>
        <v>0</v>
      </c>
      <c r="AT231" s="39">
        <f t="shared" si="150"/>
        <v>0</v>
      </c>
      <c r="AU231" s="40">
        <f t="shared" si="137"/>
        <v>0</v>
      </c>
      <c r="AV231" s="40"/>
      <c r="AW231" s="52">
        <f t="shared" si="138"/>
        <v>0</v>
      </c>
      <c r="AY231" s="52">
        <f t="shared" si="139"/>
        <v>0</v>
      </c>
      <c r="AZ231" s="70"/>
    </row>
    <row r="232" spans="1:52" ht="12" customHeight="1">
      <c r="A232" s="44">
        <f t="shared" si="142"/>
        <v>43678</v>
      </c>
      <c r="B232" s="66">
        <f t="shared" si="116"/>
        <v>5000</v>
      </c>
      <c r="C232" s="67"/>
      <c r="D232" s="68">
        <f t="shared" si="117"/>
        <v>5000</v>
      </c>
      <c r="E232" s="35">
        <f t="shared" si="118"/>
        <v>0</v>
      </c>
      <c r="F232" s="35">
        <f t="shared" si="119"/>
        <v>0</v>
      </c>
      <c r="G232" s="55">
        <f t="shared" si="143"/>
        <v>5.67</v>
      </c>
      <c r="H232" s="69">
        <f t="shared" si="143"/>
        <v>5.67</v>
      </c>
      <c r="I232" s="72">
        <v>0</v>
      </c>
      <c r="J232" s="55">
        <f t="shared" si="141"/>
        <v>-0.06</v>
      </c>
      <c r="K232" s="69">
        <f t="shared" si="141"/>
        <v>-0.06</v>
      </c>
      <c r="L232" s="72">
        <v>0</v>
      </c>
      <c r="M232" s="55">
        <f t="shared" si="140"/>
        <v>1.2500000000000001E-2</v>
      </c>
      <c r="N232" s="69">
        <f t="shared" si="140"/>
        <v>0</v>
      </c>
      <c r="O232" s="72">
        <v>0</v>
      </c>
      <c r="P232" s="7"/>
      <c r="Q232" s="72">
        <f t="shared" si="151"/>
        <v>5.6224999999999996</v>
      </c>
      <c r="R232" s="72">
        <f t="shared" si="152"/>
        <v>5.61</v>
      </c>
      <c r="S232" s="72">
        <f t="shared" si="120"/>
        <v>0</v>
      </c>
      <c r="T232" s="7"/>
      <c r="U232" s="5">
        <f t="shared" si="121"/>
        <v>31</v>
      </c>
      <c r="V232" s="45">
        <f t="shared" si="122"/>
        <v>43678</v>
      </c>
      <c r="W232" s="5">
        <f t="shared" si="123"/>
        <v>6762</v>
      </c>
      <c r="X232" s="55">
        <f t="shared" si="144"/>
        <v>5.3904348595426005E-2</v>
      </c>
      <c r="Y232" s="47">
        <f t="shared" si="124"/>
        <v>0.37353696373522627</v>
      </c>
      <c r="Z232" s="5">
        <f t="shared" si="125"/>
        <v>0</v>
      </c>
      <c r="AA232" s="5">
        <f t="shared" si="126"/>
        <v>0</v>
      </c>
      <c r="AC232" s="39">
        <f t="shared" si="127"/>
        <v>0</v>
      </c>
      <c r="AD232" s="39">
        <f t="shared" si="128"/>
        <v>0</v>
      </c>
      <c r="AE232" s="39">
        <f t="shared" si="129"/>
        <v>0</v>
      </c>
      <c r="AF232" s="39">
        <f t="shared" si="130"/>
        <v>0</v>
      </c>
      <c r="AG232" s="39">
        <f t="shared" si="131"/>
        <v>0</v>
      </c>
      <c r="AH232" s="39">
        <f t="shared" si="132"/>
        <v>0</v>
      </c>
      <c r="AI232" s="39">
        <f t="shared" si="133"/>
        <v>0</v>
      </c>
      <c r="AJ232" s="39">
        <f t="shared" si="134"/>
        <v>0</v>
      </c>
      <c r="AK232" s="39">
        <f t="shared" si="135"/>
        <v>0</v>
      </c>
      <c r="AL232" s="43"/>
      <c r="AM232" s="39">
        <f t="shared" si="145"/>
        <v>0</v>
      </c>
      <c r="AN232" s="39">
        <f t="shared" si="146"/>
        <v>0</v>
      </c>
      <c r="AO232" s="39">
        <f t="shared" si="147"/>
        <v>0</v>
      </c>
      <c r="AP232" s="40">
        <f t="shared" si="136"/>
        <v>0</v>
      </c>
      <c r="AR232" s="39">
        <f t="shared" si="148"/>
        <v>0</v>
      </c>
      <c r="AS232" s="39">
        <f t="shared" si="149"/>
        <v>0</v>
      </c>
      <c r="AT232" s="39">
        <f t="shared" si="150"/>
        <v>0</v>
      </c>
      <c r="AU232" s="40">
        <f t="shared" si="137"/>
        <v>0</v>
      </c>
      <c r="AV232" s="40"/>
      <c r="AW232" s="52">
        <f t="shared" si="138"/>
        <v>0</v>
      </c>
      <c r="AY232" s="52">
        <f t="shared" si="139"/>
        <v>0</v>
      </c>
      <c r="AZ232" s="70"/>
    </row>
    <row r="233" spans="1:52" ht="12" customHeight="1">
      <c r="A233" s="44">
        <f t="shared" si="142"/>
        <v>43709</v>
      </c>
      <c r="B233" s="66">
        <f t="shared" si="116"/>
        <v>5000</v>
      </c>
      <c r="C233" s="67"/>
      <c r="D233" s="68">
        <f t="shared" si="117"/>
        <v>5000</v>
      </c>
      <c r="E233" s="35">
        <f t="shared" si="118"/>
        <v>0</v>
      </c>
      <c r="F233" s="35">
        <f t="shared" si="119"/>
        <v>0</v>
      </c>
      <c r="G233" s="55">
        <f t="shared" si="143"/>
        <v>5.67</v>
      </c>
      <c r="H233" s="69">
        <f t="shared" si="143"/>
        <v>5.67</v>
      </c>
      <c r="I233" s="72">
        <v>0</v>
      </c>
      <c r="J233" s="55">
        <f t="shared" si="141"/>
        <v>-0.06</v>
      </c>
      <c r="K233" s="69">
        <f t="shared" si="141"/>
        <v>-0.06</v>
      </c>
      <c r="L233" s="72">
        <v>0</v>
      </c>
      <c r="M233" s="55">
        <f t="shared" si="140"/>
        <v>1.2500000000000001E-2</v>
      </c>
      <c r="N233" s="69">
        <f t="shared" si="140"/>
        <v>0</v>
      </c>
      <c r="O233" s="72">
        <v>0</v>
      </c>
      <c r="P233" s="7"/>
      <c r="Q233" s="72">
        <f t="shared" si="151"/>
        <v>5.6224999999999996</v>
      </c>
      <c r="R233" s="72">
        <f t="shared" si="152"/>
        <v>5.61</v>
      </c>
      <c r="S233" s="72">
        <f t="shared" si="120"/>
        <v>0</v>
      </c>
      <c r="T233" s="7"/>
      <c r="U233" s="5">
        <f t="shared" si="121"/>
        <v>30</v>
      </c>
      <c r="V233" s="45">
        <f t="shared" si="122"/>
        <v>43709</v>
      </c>
      <c r="W233" s="5">
        <f t="shared" si="123"/>
        <v>6793</v>
      </c>
      <c r="X233" s="55">
        <f t="shared" si="144"/>
        <v>5.3904348595426005E-2</v>
      </c>
      <c r="Y233" s="47">
        <f t="shared" si="124"/>
        <v>0.37185444073429369</v>
      </c>
      <c r="Z233" s="5">
        <f t="shared" si="125"/>
        <v>0</v>
      </c>
      <c r="AA233" s="5">
        <f t="shared" si="126"/>
        <v>0</v>
      </c>
      <c r="AC233" s="39">
        <f t="shared" si="127"/>
        <v>0</v>
      </c>
      <c r="AD233" s="39">
        <f t="shared" si="128"/>
        <v>0</v>
      </c>
      <c r="AE233" s="39">
        <f t="shared" si="129"/>
        <v>0</v>
      </c>
      <c r="AF233" s="39">
        <f t="shared" si="130"/>
        <v>0</v>
      </c>
      <c r="AG233" s="39">
        <f t="shared" si="131"/>
        <v>0</v>
      </c>
      <c r="AH233" s="39">
        <f t="shared" si="132"/>
        <v>0</v>
      </c>
      <c r="AI233" s="39">
        <f t="shared" si="133"/>
        <v>0</v>
      </c>
      <c r="AJ233" s="39">
        <f t="shared" si="134"/>
        <v>0</v>
      </c>
      <c r="AK233" s="39">
        <f t="shared" si="135"/>
        <v>0</v>
      </c>
      <c r="AL233" s="43"/>
      <c r="AM233" s="39">
        <f t="shared" si="145"/>
        <v>0</v>
      </c>
      <c r="AN233" s="39">
        <f t="shared" si="146"/>
        <v>0</v>
      </c>
      <c r="AO233" s="39">
        <f t="shared" si="147"/>
        <v>0</v>
      </c>
      <c r="AP233" s="40">
        <f t="shared" si="136"/>
        <v>0</v>
      </c>
      <c r="AR233" s="39">
        <f t="shared" si="148"/>
        <v>0</v>
      </c>
      <c r="AS233" s="39">
        <f t="shared" si="149"/>
        <v>0</v>
      </c>
      <c r="AT233" s="39">
        <f t="shared" si="150"/>
        <v>0</v>
      </c>
      <c r="AU233" s="40">
        <f t="shared" si="137"/>
        <v>0</v>
      </c>
      <c r="AV233" s="40"/>
      <c r="AW233" s="52">
        <f t="shared" si="138"/>
        <v>0</v>
      </c>
      <c r="AY233" s="52">
        <f t="shared" si="139"/>
        <v>0</v>
      </c>
      <c r="AZ233" s="70"/>
    </row>
    <row r="234" spans="1:52" ht="12" customHeight="1">
      <c r="A234" s="44">
        <f t="shared" si="142"/>
        <v>43739</v>
      </c>
      <c r="B234" s="66">
        <f t="shared" si="116"/>
        <v>5000</v>
      </c>
      <c r="C234" s="67"/>
      <c r="D234" s="68">
        <f t="shared" si="117"/>
        <v>5000</v>
      </c>
      <c r="E234" s="35">
        <f t="shared" si="118"/>
        <v>0</v>
      </c>
      <c r="F234" s="35">
        <f t="shared" si="119"/>
        <v>0</v>
      </c>
      <c r="G234" s="55">
        <f t="shared" si="143"/>
        <v>5.67</v>
      </c>
      <c r="H234" s="69">
        <f t="shared" si="143"/>
        <v>5.67</v>
      </c>
      <c r="I234" s="72">
        <v>0</v>
      </c>
      <c r="J234" s="55">
        <f t="shared" si="141"/>
        <v>-0.06</v>
      </c>
      <c r="K234" s="69">
        <f t="shared" si="141"/>
        <v>-0.06</v>
      </c>
      <c r="L234" s="72">
        <v>0</v>
      </c>
      <c r="M234" s="55">
        <f t="shared" si="140"/>
        <v>1.2500000000000001E-2</v>
      </c>
      <c r="N234" s="69">
        <f t="shared" si="140"/>
        <v>0</v>
      </c>
      <c r="O234" s="72">
        <v>0</v>
      </c>
      <c r="P234" s="7"/>
      <c r="Q234" s="72">
        <f t="shared" si="151"/>
        <v>5.6224999999999996</v>
      </c>
      <c r="R234" s="72">
        <f t="shared" si="152"/>
        <v>5.61</v>
      </c>
      <c r="S234" s="72">
        <f t="shared" si="120"/>
        <v>0</v>
      </c>
      <c r="T234" s="7"/>
      <c r="U234" s="5">
        <f t="shared" si="121"/>
        <v>31</v>
      </c>
      <c r="V234" s="45">
        <f t="shared" si="122"/>
        <v>43739</v>
      </c>
      <c r="W234" s="5">
        <f t="shared" si="123"/>
        <v>6823</v>
      </c>
      <c r="X234" s="55">
        <f t="shared" si="144"/>
        <v>5.3904348595426005E-2</v>
      </c>
      <c r="Y234" s="47">
        <f t="shared" si="124"/>
        <v>0.37023340884625988</v>
      </c>
      <c r="Z234" s="5">
        <f t="shared" si="125"/>
        <v>0</v>
      </c>
      <c r="AA234" s="5">
        <f t="shared" si="126"/>
        <v>0</v>
      </c>
      <c r="AC234" s="39">
        <f t="shared" si="127"/>
        <v>0</v>
      </c>
      <c r="AD234" s="39">
        <f t="shared" si="128"/>
        <v>0</v>
      </c>
      <c r="AE234" s="39">
        <f t="shared" si="129"/>
        <v>0</v>
      </c>
      <c r="AF234" s="39">
        <f t="shared" si="130"/>
        <v>0</v>
      </c>
      <c r="AG234" s="39">
        <f t="shared" si="131"/>
        <v>0</v>
      </c>
      <c r="AH234" s="39">
        <f t="shared" si="132"/>
        <v>0</v>
      </c>
      <c r="AI234" s="39">
        <f t="shared" si="133"/>
        <v>0</v>
      </c>
      <c r="AJ234" s="39">
        <f t="shared" si="134"/>
        <v>0</v>
      </c>
      <c r="AK234" s="39">
        <f t="shared" si="135"/>
        <v>0</v>
      </c>
      <c r="AL234" s="43"/>
      <c r="AM234" s="39">
        <f t="shared" si="145"/>
        <v>0</v>
      </c>
      <c r="AN234" s="39">
        <f t="shared" si="146"/>
        <v>0</v>
      </c>
      <c r="AO234" s="39">
        <f t="shared" si="147"/>
        <v>0</v>
      </c>
      <c r="AP234" s="40">
        <f t="shared" si="136"/>
        <v>0</v>
      </c>
      <c r="AR234" s="39">
        <f t="shared" si="148"/>
        <v>0</v>
      </c>
      <c r="AS234" s="39">
        <f t="shared" si="149"/>
        <v>0</v>
      </c>
      <c r="AT234" s="39">
        <f t="shared" si="150"/>
        <v>0</v>
      </c>
      <c r="AU234" s="40">
        <f t="shared" si="137"/>
        <v>0</v>
      </c>
      <c r="AV234" s="40"/>
      <c r="AW234" s="52">
        <f t="shared" si="138"/>
        <v>0</v>
      </c>
      <c r="AY234" s="52">
        <f t="shared" si="139"/>
        <v>0</v>
      </c>
      <c r="AZ234" s="70"/>
    </row>
    <row r="235" spans="1:52" ht="12" customHeight="1">
      <c r="A235" s="44">
        <f t="shared" si="142"/>
        <v>43770</v>
      </c>
      <c r="B235" s="66">
        <f t="shared" si="116"/>
        <v>5000</v>
      </c>
      <c r="C235" s="67"/>
      <c r="D235" s="68">
        <f t="shared" si="117"/>
        <v>5000</v>
      </c>
      <c r="E235" s="35">
        <f t="shared" si="118"/>
        <v>0</v>
      </c>
      <c r="F235" s="35">
        <f t="shared" si="119"/>
        <v>0</v>
      </c>
      <c r="G235" s="55">
        <f t="shared" si="143"/>
        <v>5.67</v>
      </c>
      <c r="H235" s="69">
        <f t="shared" si="143"/>
        <v>5.67</v>
      </c>
      <c r="I235" s="72">
        <v>0</v>
      </c>
      <c r="J235" s="55">
        <f t="shared" si="141"/>
        <v>-0.06</v>
      </c>
      <c r="K235" s="69">
        <f t="shared" si="141"/>
        <v>-0.06</v>
      </c>
      <c r="L235" s="72">
        <v>0</v>
      </c>
      <c r="M235" s="55">
        <f t="shared" si="140"/>
        <v>1.2500000000000001E-2</v>
      </c>
      <c r="N235" s="69">
        <f t="shared" si="140"/>
        <v>0</v>
      </c>
      <c r="O235" s="72">
        <v>0</v>
      </c>
      <c r="P235" s="7"/>
      <c r="Q235" s="72">
        <f t="shared" si="151"/>
        <v>5.6224999999999996</v>
      </c>
      <c r="R235" s="72">
        <f t="shared" si="152"/>
        <v>5.61</v>
      </c>
      <c r="S235" s="72">
        <f t="shared" si="120"/>
        <v>0</v>
      </c>
      <c r="T235" s="7"/>
      <c r="U235" s="5">
        <f t="shared" si="121"/>
        <v>30</v>
      </c>
      <c r="V235" s="45">
        <f t="shared" si="122"/>
        <v>43770</v>
      </c>
      <c r="W235" s="5">
        <f t="shared" si="123"/>
        <v>6854</v>
      </c>
      <c r="X235" s="55">
        <f t="shared" si="144"/>
        <v>5.3904348595426005E-2</v>
      </c>
      <c r="Y235" s="47">
        <f t="shared" si="124"/>
        <v>0.36856576605163927</v>
      </c>
      <c r="Z235" s="5">
        <f t="shared" si="125"/>
        <v>0</v>
      </c>
      <c r="AA235" s="5">
        <f t="shared" si="126"/>
        <v>0</v>
      </c>
      <c r="AC235" s="39">
        <f t="shared" si="127"/>
        <v>0</v>
      </c>
      <c r="AD235" s="39">
        <f t="shared" si="128"/>
        <v>0</v>
      </c>
      <c r="AE235" s="39">
        <f t="shared" si="129"/>
        <v>0</v>
      </c>
      <c r="AF235" s="39">
        <f t="shared" si="130"/>
        <v>0</v>
      </c>
      <c r="AG235" s="39">
        <f t="shared" si="131"/>
        <v>0</v>
      </c>
      <c r="AH235" s="39">
        <f t="shared" si="132"/>
        <v>0</v>
      </c>
      <c r="AI235" s="39">
        <f t="shared" si="133"/>
        <v>0</v>
      </c>
      <c r="AJ235" s="39">
        <f t="shared" si="134"/>
        <v>0</v>
      </c>
      <c r="AK235" s="39">
        <f t="shared" si="135"/>
        <v>0</v>
      </c>
      <c r="AL235" s="43"/>
      <c r="AM235" s="39">
        <f t="shared" si="145"/>
        <v>0</v>
      </c>
      <c r="AN235" s="39">
        <f t="shared" si="146"/>
        <v>0</v>
      </c>
      <c r="AO235" s="39">
        <f t="shared" si="147"/>
        <v>0</v>
      </c>
      <c r="AP235" s="40">
        <f t="shared" si="136"/>
        <v>0</v>
      </c>
      <c r="AR235" s="39">
        <f t="shared" si="148"/>
        <v>0</v>
      </c>
      <c r="AS235" s="39">
        <f t="shared" si="149"/>
        <v>0</v>
      </c>
      <c r="AT235" s="39">
        <f t="shared" si="150"/>
        <v>0</v>
      </c>
      <c r="AU235" s="40">
        <f t="shared" si="137"/>
        <v>0</v>
      </c>
      <c r="AV235" s="40"/>
      <c r="AW235" s="52">
        <f t="shared" si="138"/>
        <v>0</v>
      </c>
      <c r="AY235" s="52">
        <f t="shared" si="139"/>
        <v>0</v>
      </c>
      <c r="AZ235" s="70"/>
    </row>
    <row r="236" spans="1:52" ht="12" customHeight="1">
      <c r="A236" s="44">
        <f t="shared" si="142"/>
        <v>43800</v>
      </c>
      <c r="B236" s="66">
        <f t="shared" si="116"/>
        <v>5000</v>
      </c>
      <c r="C236" s="67"/>
      <c r="D236" s="68">
        <f t="shared" si="117"/>
        <v>5000</v>
      </c>
      <c r="E236" s="35">
        <f t="shared" si="118"/>
        <v>0</v>
      </c>
      <c r="F236" s="35">
        <f t="shared" si="119"/>
        <v>0</v>
      </c>
      <c r="G236" s="55">
        <f t="shared" si="143"/>
        <v>5.67</v>
      </c>
      <c r="H236" s="69">
        <f t="shared" si="143"/>
        <v>5.67</v>
      </c>
      <c r="I236" s="72">
        <v>0</v>
      </c>
      <c r="J236" s="55">
        <f t="shared" si="141"/>
        <v>-0.06</v>
      </c>
      <c r="K236" s="69">
        <f t="shared" si="141"/>
        <v>-0.06</v>
      </c>
      <c r="L236" s="72">
        <v>0</v>
      </c>
      <c r="M236" s="55">
        <f t="shared" si="140"/>
        <v>1.2500000000000001E-2</v>
      </c>
      <c r="N236" s="69">
        <f t="shared" si="140"/>
        <v>0</v>
      </c>
      <c r="O236" s="72">
        <v>0</v>
      </c>
      <c r="P236" s="7"/>
      <c r="Q236" s="72">
        <f t="shared" si="151"/>
        <v>5.6224999999999996</v>
      </c>
      <c r="R236" s="72">
        <f t="shared" si="152"/>
        <v>5.61</v>
      </c>
      <c r="S236" s="72">
        <f t="shared" si="120"/>
        <v>0</v>
      </c>
      <c r="T236" s="7"/>
      <c r="U236" s="5">
        <f t="shared" si="121"/>
        <v>31</v>
      </c>
      <c r="V236" s="45">
        <f t="shared" si="122"/>
        <v>43800</v>
      </c>
      <c r="W236" s="5">
        <f t="shared" si="123"/>
        <v>6884</v>
      </c>
      <c r="X236" s="55">
        <f t="shared" si="144"/>
        <v>5.3904348595426005E-2</v>
      </c>
      <c r="Y236" s="47">
        <f t="shared" si="124"/>
        <v>0.36695907054350568</v>
      </c>
      <c r="Z236" s="5">
        <f t="shared" si="125"/>
        <v>0</v>
      </c>
      <c r="AA236" s="5">
        <f t="shared" si="126"/>
        <v>0</v>
      </c>
      <c r="AC236" s="39">
        <f t="shared" si="127"/>
        <v>0</v>
      </c>
      <c r="AD236" s="39">
        <f t="shared" si="128"/>
        <v>0</v>
      </c>
      <c r="AE236" s="39">
        <f t="shared" si="129"/>
        <v>0</v>
      </c>
      <c r="AF236" s="39">
        <f t="shared" si="130"/>
        <v>0</v>
      </c>
      <c r="AG236" s="39">
        <f t="shared" si="131"/>
        <v>0</v>
      </c>
      <c r="AH236" s="39">
        <f t="shared" si="132"/>
        <v>0</v>
      </c>
      <c r="AI236" s="39">
        <f t="shared" si="133"/>
        <v>0</v>
      </c>
      <c r="AJ236" s="39">
        <f t="shared" si="134"/>
        <v>0</v>
      </c>
      <c r="AK236" s="39">
        <f t="shared" si="135"/>
        <v>0</v>
      </c>
      <c r="AL236" s="43"/>
      <c r="AM236" s="39">
        <f t="shared" si="145"/>
        <v>0</v>
      </c>
      <c r="AN236" s="39">
        <f t="shared" si="146"/>
        <v>0</v>
      </c>
      <c r="AO236" s="39">
        <f t="shared" si="147"/>
        <v>0</v>
      </c>
      <c r="AP236" s="40">
        <f t="shared" si="136"/>
        <v>0</v>
      </c>
      <c r="AR236" s="39">
        <f t="shared" si="148"/>
        <v>0</v>
      </c>
      <c r="AS236" s="39">
        <f t="shared" si="149"/>
        <v>0</v>
      </c>
      <c r="AT236" s="39">
        <f t="shared" si="150"/>
        <v>0</v>
      </c>
      <c r="AU236" s="40">
        <f t="shared" si="137"/>
        <v>0</v>
      </c>
      <c r="AV236" s="40"/>
      <c r="AW236" s="52">
        <f t="shared" si="138"/>
        <v>0</v>
      </c>
      <c r="AY236" s="52">
        <f t="shared" si="139"/>
        <v>0</v>
      </c>
      <c r="AZ236" s="70"/>
    </row>
    <row r="237" spans="1:52" ht="12" customHeight="1">
      <c r="A237" s="44">
        <f t="shared" si="142"/>
        <v>43831</v>
      </c>
      <c r="B237" s="66">
        <f t="shared" si="116"/>
        <v>5000</v>
      </c>
      <c r="C237" s="67"/>
      <c r="D237" s="68">
        <f t="shared" si="117"/>
        <v>5000</v>
      </c>
      <c r="E237" s="35">
        <f t="shared" si="118"/>
        <v>0</v>
      </c>
      <c r="F237" s="35">
        <f t="shared" si="119"/>
        <v>0</v>
      </c>
      <c r="G237" s="55">
        <f t="shared" si="143"/>
        <v>5.67</v>
      </c>
      <c r="H237" s="69">
        <f t="shared" si="143"/>
        <v>5.67</v>
      </c>
      <c r="I237" s="72">
        <v>0</v>
      </c>
      <c r="J237" s="55">
        <f t="shared" si="141"/>
        <v>-0.06</v>
      </c>
      <c r="K237" s="69">
        <f t="shared" si="141"/>
        <v>-0.06</v>
      </c>
      <c r="L237" s="72">
        <v>0</v>
      </c>
      <c r="M237" s="55">
        <f t="shared" si="140"/>
        <v>1.2500000000000001E-2</v>
      </c>
      <c r="N237" s="69">
        <f t="shared" si="140"/>
        <v>0</v>
      </c>
      <c r="O237" s="72">
        <v>0</v>
      </c>
      <c r="P237" s="7"/>
      <c r="Q237" s="72">
        <f t="shared" si="151"/>
        <v>5.6224999999999996</v>
      </c>
      <c r="R237" s="72">
        <f t="shared" si="152"/>
        <v>5.61</v>
      </c>
      <c r="S237" s="72">
        <f t="shared" si="120"/>
        <v>0</v>
      </c>
      <c r="T237" s="7"/>
      <c r="U237" s="5">
        <f t="shared" si="121"/>
        <v>31</v>
      </c>
      <c r="V237" s="45">
        <f t="shared" si="122"/>
        <v>43831</v>
      </c>
      <c r="W237" s="5">
        <f t="shared" si="123"/>
        <v>6915</v>
      </c>
      <c r="X237" s="55">
        <f t="shared" si="144"/>
        <v>5.3904348595426005E-2</v>
      </c>
      <c r="Y237" s="47">
        <f t="shared" si="124"/>
        <v>0.3653061763548921</v>
      </c>
      <c r="Z237" s="5">
        <f t="shared" si="125"/>
        <v>0</v>
      </c>
      <c r="AA237" s="5">
        <f t="shared" si="126"/>
        <v>0</v>
      </c>
      <c r="AC237" s="39">
        <f t="shared" si="127"/>
        <v>0</v>
      </c>
      <c r="AD237" s="39">
        <f t="shared" si="128"/>
        <v>0</v>
      </c>
      <c r="AE237" s="39">
        <f t="shared" si="129"/>
        <v>0</v>
      </c>
      <c r="AF237" s="39">
        <f t="shared" si="130"/>
        <v>0</v>
      </c>
      <c r="AG237" s="39">
        <f t="shared" si="131"/>
        <v>0</v>
      </c>
      <c r="AH237" s="39">
        <f t="shared" si="132"/>
        <v>0</v>
      </c>
      <c r="AI237" s="39">
        <f t="shared" si="133"/>
        <v>0</v>
      </c>
      <c r="AJ237" s="39">
        <f t="shared" si="134"/>
        <v>0</v>
      </c>
      <c r="AK237" s="39">
        <f t="shared" si="135"/>
        <v>0</v>
      </c>
      <c r="AL237" s="43"/>
      <c r="AM237" s="39">
        <f t="shared" si="145"/>
        <v>0</v>
      </c>
      <c r="AN237" s="39">
        <f t="shared" si="146"/>
        <v>0</v>
      </c>
      <c r="AO237" s="39">
        <f t="shared" si="147"/>
        <v>0</v>
      </c>
      <c r="AP237" s="40">
        <f t="shared" si="136"/>
        <v>0</v>
      </c>
      <c r="AR237" s="39">
        <f t="shared" si="148"/>
        <v>0</v>
      </c>
      <c r="AS237" s="39">
        <f t="shared" si="149"/>
        <v>0</v>
      </c>
      <c r="AT237" s="39">
        <f t="shared" si="150"/>
        <v>0</v>
      </c>
      <c r="AU237" s="40">
        <f t="shared" si="137"/>
        <v>0</v>
      </c>
      <c r="AV237" s="40"/>
      <c r="AW237" s="52">
        <f t="shared" si="138"/>
        <v>0</v>
      </c>
      <c r="AY237" s="52">
        <f t="shared" si="139"/>
        <v>0</v>
      </c>
      <c r="AZ237" s="70"/>
    </row>
    <row r="238" spans="1:52" ht="12" customHeight="1">
      <c r="A238" s="44">
        <f t="shared" si="142"/>
        <v>43862</v>
      </c>
      <c r="B238" s="66">
        <f t="shared" si="116"/>
        <v>5000</v>
      </c>
      <c r="C238" s="67"/>
      <c r="D238" s="68">
        <f t="shared" si="117"/>
        <v>5000</v>
      </c>
      <c r="E238" s="35">
        <f t="shared" si="118"/>
        <v>0</v>
      </c>
      <c r="F238" s="35">
        <f t="shared" si="119"/>
        <v>0</v>
      </c>
      <c r="G238" s="55">
        <f t="shared" si="143"/>
        <v>5.67</v>
      </c>
      <c r="H238" s="69">
        <f t="shared" si="143"/>
        <v>5.67</v>
      </c>
      <c r="I238" s="72">
        <v>0</v>
      </c>
      <c r="J238" s="55">
        <f t="shared" si="141"/>
        <v>-0.06</v>
      </c>
      <c r="K238" s="69">
        <f t="shared" si="141"/>
        <v>-0.06</v>
      </c>
      <c r="L238" s="72">
        <v>0</v>
      </c>
      <c r="M238" s="55">
        <f t="shared" si="140"/>
        <v>1.2500000000000001E-2</v>
      </c>
      <c r="N238" s="69">
        <f t="shared" si="140"/>
        <v>0</v>
      </c>
      <c r="O238" s="72">
        <v>0</v>
      </c>
      <c r="P238" s="7"/>
      <c r="Q238" s="72">
        <f t="shared" si="151"/>
        <v>5.6224999999999996</v>
      </c>
      <c r="R238" s="72">
        <f t="shared" si="152"/>
        <v>5.61</v>
      </c>
      <c r="S238" s="72">
        <f t="shared" si="120"/>
        <v>0</v>
      </c>
      <c r="T238" s="7"/>
      <c r="U238" s="5">
        <f t="shared" si="121"/>
        <v>29</v>
      </c>
      <c r="V238" s="45">
        <f t="shared" si="122"/>
        <v>43862</v>
      </c>
      <c r="W238" s="5">
        <f t="shared" si="123"/>
        <v>6946</v>
      </c>
      <c r="X238" s="55">
        <f t="shared" si="144"/>
        <v>5.3904348595426005E-2</v>
      </c>
      <c r="Y238" s="47">
        <f t="shared" si="124"/>
        <v>0.36366072729958654</v>
      </c>
      <c r="Z238" s="5">
        <f t="shared" si="125"/>
        <v>0</v>
      </c>
      <c r="AA238" s="5">
        <f t="shared" si="126"/>
        <v>0</v>
      </c>
      <c r="AC238" s="39">
        <f t="shared" si="127"/>
        <v>0</v>
      </c>
      <c r="AD238" s="39">
        <f t="shared" si="128"/>
        <v>0</v>
      </c>
      <c r="AE238" s="39">
        <f t="shared" si="129"/>
        <v>0</v>
      </c>
      <c r="AF238" s="39">
        <f t="shared" si="130"/>
        <v>0</v>
      </c>
      <c r="AG238" s="39">
        <f t="shared" si="131"/>
        <v>0</v>
      </c>
      <c r="AH238" s="39">
        <f t="shared" si="132"/>
        <v>0</v>
      </c>
      <c r="AI238" s="39">
        <f t="shared" si="133"/>
        <v>0</v>
      </c>
      <c r="AJ238" s="39">
        <f t="shared" si="134"/>
        <v>0</v>
      </c>
      <c r="AK238" s="39">
        <f t="shared" si="135"/>
        <v>0</v>
      </c>
      <c r="AL238" s="43"/>
      <c r="AM238" s="39">
        <f t="shared" si="145"/>
        <v>0</v>
      </c>
      <c r="AN238" s="39">
        <f t="shared" si="146"/>
        <v>0</v>
      </c>
      <c r="AO238" s="39">
        <f t="shared" si="147"/>
        <v>0</v>
      </c>
      <c r="AP238" s="40">
        <f t="shared" si="136"/>
        <v>0</v>
      </c>
      <c r="AR238" s="39">
        <f t="shared" si="148"/>
        <v>0</v>
      </c>
      <c r="AS238" s="39">
        <f t="shared" si="149"/>
        <v>0</v>
      </c>
      <c r="AT238" s="39">
        <f t="shared" si="150"/>
        <v>0</v>
      </c>
      <c r="AU238" s="40">
        <f t="shared" si="137"/>
        <v>0</v>
      </c>
      <c r="AV238" s="40"/>
      <c r="AW238" s="52">
        <f t="shared" si="138"/>
        <v>0</v>
      </c>
      <c r="AY238" s="52">
        <f t="shared" si="139"/>
        <v>0</v>
      </c>
      <c r="AZ238" s="70"/>
    </row>
    <row r="239" spans="1:52" ht="12" customHeight="1">
      <c r="A239" s="44">
        <f t="shared" si="142"/>
        <v>43891</v>
      </c>
      <c r="B239" s="66">
        <f t="shared" si="116"/>
        <v>5000</v>
      </c>
      <c r="C239" s="67"/>
      <c r="D239" s="68">
        <f t="shared" si="117"/>
        <v>5000</v>
      </c>
      <c r="E239" s="35">
        <f t="shared" si="118"/>
        <v>0</v>
      </c>
      <c r="F239" s="35">
        <f t="shared" si="119"/>
        <v>0</v>
      </c>
      <c r="G239" s="55">
        <f t="shared" si="143"/>
        <v>5.67</v>
      </c>
      <c r="H239" s="69">
        <f t="shared" si="143"/>
        <v>5.67</v>
      </c>
      <c r="I239" s="72">
        <v>0</v>
      </c>
      <c r="J239" s="55">
        <f t="shared" si="141"/>
        <v>-0.06</v>
      </c>
      <c r="K239" s="69">
        <f t="shared" si="141"/>
        <v>-0.06</v>
      </c>
      <c r="L239" s="72">
        <v>0</v>
      </c>
      <c r="M239" s="55">
        <f t="shared" si="140"/>
        <v>1.2500000000000001E-2</v>
      </c>
      <c r="N239" s="69">
        <f t="shared" si="140"/>
        <v>0</v>
      </c>
      <c r="O239" s="72">
        <v>0</v>
      </c>
      <c r="P239" s="7"/>
      <c r="Q239" s="72">
        <f t="shared" si="151"/>
        <v>5.6224999999999996</v>
      </c>
      <c r="R239" s="72">
        <f t="shared" si="152"/>
        <v>5.61</v>
      </c>
      <c r="S239" s="72">
        <f t="shared" si="120"/>
        <v>0</v>
      </c>
      <c r="T239" s="7"/>
      <c r="U239" s="5">
        <f t="shared" si="121"/>
        <v>31</v>
      </c>
      <c r="V239" s="45">
        <f t="shared" si="122"/>
        <v>43891</v>
      </c>
      <c r="W239" s="5">
        <f t="shared" si="123"/>
        <v>6975</v>
      </c>
      <c r="X239" s="55">
        <f t="shared" si="144"/>
        <v>5.3904348595426005E-2</v>
      </c>
      <c r="Y239" s="47">
        <f t="shared" si="124"/>
        <v>0.36212814667009269</v>
      </c>
      <c r="Z239" s="5">
        <f t="shared" si="125"/>
        <v>0</v>
      </c>
      <c r="AA239" s="5">
        <f t="shared" si="126"/>
        <v>0</v>
      </c>
      <c r="AC239" s="39">
        <f t="shared" si="127"/>
        <v>0</v>
      </c>
      <c r="AD239" s="39">
        <f t="shared" si="128"/>
        <v>0</v>
      </c>
      <c r="AE239" s="39">
        <f t="shared" si="129"/>
        <v>0</v>
      </c>
      <c r="AF239" s="39">
        <f t="shared" si="130"/>
        <v>0</v>
      </c>
      <c r="AG239" s="39">
        <f t="shared" si="131"/>
        <v>0</v>
      </c>
      <c r="AH239" s="39">
        <f t="shared" si="132"/>
        <v>0</v>
      </c>
      <c r="AI239" s="39">
        <f t="shared" si="133"/>
        <v>0</v>
      </c>
      <c r="AJ239" s="39">
        <f t="shared" si="134"/>
        <v>0</v>
      </c>
      <c r="AK239" s="39">
        <f t="shared" si="135"/>
        <v>0</v>
      </c>
      <c r="AL239" s="43"/>
      <c r="AM239" s="39">
        <f t="shared" si="145"/>
        <v>0</v>
      </c>
      <c r="AN239" s="39">
        <f t="shared" si="146"/>
        <v>0</v>
      </c>
      <c r="AO239" s="39">
        <f t="shared" si="147"/>
        <v>0</v>
      </c>
      <c r="AP239" s="40">
        <f t="shared" si="136"/>
        <v>0</v>
      </c>
      <c r="AR239" s="39">
        <f t="shared" si="148"/>
        <v>0</v>
      </c>
      <c r="AS239" s="39">
        <f t="shared" si="149"/>
        <v>0</v>
      </c>
      <c r="AT239" s="39">
        <f t="shared" si="150"/>
        <v>0</v>
      </c>
      <c r="AU239" s="40">
        <f t="shared" si="137"/>
        <v>0</v>
      </c>
      <c r="AV239" s="40"/>
      <c r="AW239" s="52">
        <f t="shared" si="138"/>
        <v>0</v>
      </c>
      <c r="AY239" s="52">
        <f t="shared" si="139"/>
        <v>0</v>
      </c>
      <c r="AZ239" s="70"/>
    </row>
    <row r="240" spans="1:52" ht="12" customHeight="1">
      <c r="A240" s="44">
        <f t="shared" si="142"/>
        <v>43922</v>
      </c>
      <c r="B240" s="66">
        <f t="shared" si="116"/>
        <v>5000</v>
      </c>
      <c r="C240" s="67"/>
      <c r="D240" s="68">
        <f t="shared" si="117"/>
        <v>5000</v>
      </c>
      <c r="E240" s="35">
        <f t="shared" si="118"/>
        <v>0</v>
      </c>
      <c r="F240" s="35">
        <f t="shared" si="119"/>
        <v>0</v>
      </c>
      <c r="G240" s="55">
        <f t="shared" si="143"/>
        <v>5.67</v>
      </c>
      <c r="H240" s="69">
        <f t="shared" si="143"/>
        <v>5.67</v>
      </c>
      <c r="I240" s="72">
        <v>0</v>
      </c>
      <c r="J240" s="55">
        <f t="shared" si="141"/>
        <v>-0.06</v>
      </c>
      <c r="K240" s="69">
        <f t="shared" si="141"/>
        <v>-0.06</v>
      </c>
      <c r="L240" s="72">
        <v>0</v>
      </c>
      <c r="M240" s="55">
        <f t="shared" si="140"/>
        <v>1.2500000000000001E-2</v>
      </c>
      <c r="N240" s="69">
        <f t="shared" si="140"/>
        <v>0</v>
      </c>
      <c r="O240" s="72">
        <v>0</v>
      </c>
      <c r="P240" s="7"/>
      <c r="Q240" s="72">
        <f t="shared" si="151"/>
        <v>5.6224999999999996</v>
      </c>
      <c r="R240" s="72">
        <f t="shared" si="152"/>
        <v>5.61</v>
      </c>
      <c r="S240" s="72">
        <f t="shared" si="120"/>
        <v>0</v>
      </c>
      <c r="T240" s="7"/>
      <c r="U240" s="5">
        <f t="shared" si="121"/>
        <v>30</v>
      </c>
      <c r="V240" s="45">
        <f t="shared" si="122"/>
        <v>43922</v>
      </c>
      <c r="W240" s="5">
        <f t="shared" si="123"/>
        <v>7006</v>
      </c>
      <c r="X240" s="55">
        <f t="shared" si="144"/>
        <v>5.3904348595426005E-2</v>
      </c>
      <c r="Y240" s="47">
        <f t="shared" si="124"/>
        <v>0.36049701241776905</v>
      </c>
      <c r="Z240" s="5">
        <f t="shared" si="125"/>
        <v>0</v>
      </c>
      <c r="AA240" s="5">
        <f t="shared" si="126"/>
        <v>0</v>
      </c>
      <c r="AC240" s="39">
        <f t="shared" si="127"/>
        <v>0</v>
      </c>
      <c r="AD240" s="39">
        <f t="shared" si="128"/>
        <v>0</v>
      </c>
      <c r="AE240" s="39">
        <f t="shared" si="129"/>
        <v>0</v>
      </c>
      <c r="AF240" s="39">
        <f t="shared" si="130"/>
        <v>0</v>
      </c>
      <c r="AG240" s="39">
        <f t="shared" si="131"/>
        <v>0</v>
      </c>
      <c r="AH240" s="39">
        <f t="shared" si="132"/>
        <v>0</v>
      </c>
      <c r="AI240" s="39">
        <f t="shared" si="133"/>
        <v>0</v>
      </c>
      <c r="AJ240" s="39">
        <f t="shared" si="134"/>
        <v>0</v>
      </c>
      <c r="AK240" s="39">
        <f t="shared" si="135"/>
        <v>0</v>
      </c>
      <c r="AL240" s="43"/>
      <c r="AM240" s="39">
        <f t="shared" si="145"/>
        <v>0</v>
      </c>
      <c r="AN240" s="39">
        <f t="shared" si="146"/>
        <v>0</v>
      </c>
      <c r="AO240" s="39">
        <f t="shared" si="147"/>
        <v>0</v>
      </c>
      <c r="AP240" s="40">
        <f t="shared" si="136"/>
        <v>0</v>
      </c>
      <c r="AR240" s="39">
        <f t="shared" si="148"/>
        <v>0</v>
      </c>
      <c r="AS240" s="39">
        <f t="shared" si="149"/>
        <v>0</v>
      </c>
      <c r="AT240" s="39">
        <f t="shared" si="150"/>
        <v>0</v>
      </c>
      <c r="AU240" s="40">
        <f t="shared" si="137"/>
        <v>0</v>
      </c>
      <c r="AV240" s="40"/>
      <c r="AW240" s="52">
        <f t="shared" si="138"/>
        <v>0</v>
      </c>
      <c r="AY240" s="52">
        <f t="shared" si="139"/>
        <v>0</v>
      </c>
      <c r="AZ240" s="70"/>
    </row>
    <row r="241" spans="1:52" ht="12" customHeight="1">
      <c r="A241" s="44">
        <f t="shared" si="142"/>
        <v>43952</v>
      </c>
      <c r="B241" s="66">
        <f t="shared" si="116"/>
        <v>5000</v>
      </c>
      <c r="C241" s="67"/>
      <c r="D241" s="68">
        <f t="shared" si="117"/>
        <v>5000</v>
      </c>
      <c r="E241" s="35">
        <f t="shared" si="118"/>
        <v>0</v>
      </c>
      <c r="F241" s="35">
        <f t="shared" si="119"/>
        <v>0</v>
      </c>
      <c r="G241" s="55">
        <f t="shared" si="143"/>
        <v>5.67</v>
      </c>
      <c r="H241" s="69">
        <f t="shared" si="143"/>
        <v>5.67</v>
      </c>
      <c r="I241" s="72">
        <v>0</v>
      </c>
      <c r="J241" s="55">
        <f t="shared" si="141"/>
        <v>-0.06</v>
      </c>
      <c r="K241" s="69">
        <f t="shared" si="141"/>
        <v>-0.06</v>
      </c>
      <c r="L241" s="72">
        <v>0</v>
      </c>
      <c r="M241" s="55">
        <f t="shared" si="140"/>
        <v>1.2500000000000001E-2</v>
      </c>
      <c r="N241" s="69">
        <f t="shared" si="140"/>
        <v>0</v>
      </c>
      <c r="O241" s="72">
        <v>0</v>
      </c>
      <c r="P241" s="7"/>
      <c r="Q241" s="72">
        <f t="shared" si="151"/>
        <v>5.6224999999999996</v>
      </c>
      <c r="R241" s="72">
        <f t="shared" si="152"/>
        <v>5.61</v>
      </c>
      <c r="S241" s="72">
        <f t="shared" si="120"/>
        <v>0</v>
      </c>
      <c r="T241" s="7"/>
      <c r="U241" s="5">
        <f t="shared" si="121"/>
        <v>31</v>
      </c>
      <c r="V241" s="45">
        <f t="shared" si="122"/>
        <v>43952</v>
      </c>
      <c r="W241" s="5">
        <f t="shared" si="123"/>
        <v>7036</v>
      </c>
      <c r="X241" s="55">
        <f t="shared" si="144"/>
        <v>5.3904348595426005E-2</v>
      </c>
      <c r="Y241" s="47">
        <f t="shared" si="124"/>
        <v>0.35892549117543521</v>
      </c>
      <c r="Z241" s="5">
        <f t="shared" si="125"/>
        <v>0</v>
      </c>
      <c r="AA241" s="5">
        <f t="shared" si="126"/>
        <v>0</v>
      </c>
      <c r="AC241" s="39">
        <f t="shared" si="127"/>
        <v>0</v>
      </c>
      <c r="AD241" s="39">
        <f t="shared" si="128"/>
        <v>0</v>
      </c>
      <c r="AE241" s="39">
        <f t="shared" si="129"/>
        <v>0</v>
      </c>
      <c r="AF241" s="39">
        <f t="shared" si="130"/>
        <v>0</v>
      </c>
      <c r="AG241" s="39">
        <f t="shared" si="131"/>
        <v>0</v>
      </c>
      <c r="AH241" s="39">
        <f t="shared" si="132"/>
        <v>0</v>
      </c>
      <c r="AI241" s="39">
        <f t="shared" si="133"/>
        <v>0</v>
      </c>
      <c r="AJ241" s="39">
        <f t="shared" si="134"/>
        <v>0</v>
      </c>
      <c r="AK241" s="39">
        <f t="shared" si="135"/>
        <v>0</v>
      </c>
      <c r="AL241" s="43"/>
      <c r="AM241" s="39">
        <f t="shared" si="145"/>
        <v>0</v>
      </c>
      <c r="AN241" s="39">
        <f t="shared" si="146"/>
        <v>0</v>
      </c>
      <c r="AO241" s="39">
        <f t="shared" si="147"/>
        <v>0</v>
      </c>
      <c r="AP241" s="40">
        <f t="shared" si="136"/>
        <v>0</v>
      </c>
      <c r="AR241" s="39">
        <f t="shared" si="148"/>
        <v>0</v>
      </c>
      <c r="AS241" s="39">
        <f t="shared" si="149"/>
        <v>0</v>
      </c>
      <c r="AT241" s="39">
        <f t="shared" si="150"/>
        <v>0</v>
      </c>
      <c r="AU241" s="40">
        <f t="shared" si="137"/>
        <v>0</v>
      </c>
      <c r="AV241" s="40"/>
      <c r="AW241" s="52">
        <f t="shared" si="138"/>
        <v>0</v>
      </c>
      <c r="AY241" s="52">
        <f t="shared" si="139"/>
        <v>0</v>
      </c>
      <c r="AZ241" s="70"/>
    </row>
    <row r="242" spans="1:52" ht="12" customHeight="1">
      <c r="A242" s="44">
        <f t="shared" si="142"/>
        <v>43983</v>
      </c>
      <c r="B242" s="66">
        <f t="shared" si="116"/>
        <v>5000</v>
      </c>
      <c r="C242" s="67"/>
      <c r="D242" s="68">
        <f t="shared" si="117"/>
        <v>5000</v>
      </c>
      <c r="E242" s="35">
        <f t="shared" si="118"/>
        <v>0</v>
      </c>
      <c r="F242" s="35">
        <f t="shared" si="119"/>
        <v>0</v>
      </c>
      <c r="G242" s="55">
        <f t="shared" si="143"/>
        <v>5.67</v>
      </c>
      <c r="H242" s="69">
        <f t="shared" si="143"/>
        <v>5.67</v>
      </c>
      <c r="I242" s="72">
        <v>0</v>
      </c>
      <c r="J242" s="55">
        <f t="shared" si="141"/>
        <v>-0.06</v>
      </c>
      <c r="K242" s="69">
        <f t="shared" si="141"/>
        <v>-0.06</v>
      </c>
      <c r="L242" s="72">
        <v>0</v>
      </c>
      <c r="M242" s="55">
        <f t="shared" si="140"/>
        <v>1.2500000000000001E-2</v>
      </c>
      <c r="N242" s="69">
        <f t="shared" si="140"/>
        <v>0</v>
      </c>
      <c r="O242" s="72">
        <v>0</v>
      </c>
      <c r="P242" s="7"/>
      <c r="Q242" s="72">
        <f t="shared" si="151"/>
        <v>5.6224999999999996</v>
      </c>
      <c r="R242" s="72">
        <f t="shared" si="152"/>
        <v>5.61</v>
      </c>
      <c r="S242" s="72">
        <f t="shared" si="120"/>
        <v>0</v>
      </c>
      <c r="T242" s="7"/>
      <c r="U242" s="5">
        <f t="shared" si="121"/>
        <v>30</v>
      </c>
      <c r="V242" s="45">
        <f t="shared" si="122"/>
        <v>43983</v>
      </c>
      <c r="W242" s="5">
        <f t="shared" si="123"/>
        <v>7067</v>
      </c>
      <c r="X242" s="55">
        <f t="shared" si="144"/>
        <v>5.3904348595426005E-2</v>
      </c>
      <c r="Y242" s="47">
        <f t="shared" si="124"/>
        <v>0.35730878264815868</v>
      </c>
      <c r="Z242" s="5">
        <f t="shared" si="125"/>
        <v>0</v>
      </c>
      <c r="AA242" s="5">
        <f t="shared" si="126"/>
        <v>0</v>
      </c>
      <c r="AC242" s="39">
        <f t="shared" si="127"/>
        <v>0</v>
      </c>
      <c r="AD242" s="39">
        <f t="shared" si="128"/>
        <v>0</v>
      </c>
      <c r="AE242" s="39">
        <f t="shared" si="129"/>
        <v>0</v>
      </c>
      <c r="AF242" s="39">
        <f t="shared" si="130"/>
        <v>0</v>
      </c>
      <c r="AG242" s="39">
        <f t="shared" si="131"/>
        <v>0</v>
      </c>
      <c r="AH242" s="39">
        <f t="shared" si="132"/>
        <v>0</v>
      </c>
      <c r="AI242" s="39">
        <f t="shared" si="133"/>
        <v>0</v>
      </c>
      <c r="AJ242" s="39">
        <f t="shared" si="134"/>
        <v>0</v>
      </c>
      <c r="AK242" s="39">
        <f t="shared" si="135"/>
        <v>0</v>
      </c>
      <c r="AL242" s="43"/>
      <c r="AM242" s="39">
        <f t="shared" si="145"/>
        <v>0</v>
      </c>
      <c r="AN242" s="39">
        <f t="shared" si="146"/>
        <v>0</v>
      </c>
      <c r="AO242" s="39">
        <f t="shared" si="147"/>
        <v>0</v>
      </c>
      <c r="AP242" s="40">
        <f t="shared" si="136"/>
        <v>0</v>
      </c>
      <c r="AR242" s="39">
        <f t="shared" si="148"/>
        <v>0</v>
      </c>
      <c r="AS242" s="39">
        <f t="shared" si="149"/>
        <v>0</v>
      </c>
      <c r="AT242" s="39">
        <f t="shared" si="150"/>
        <v>0</v>
      </c>
      <c r="AU242" s="40">
        <f t="shared" si="137"/>
        <v>0</v>
      </c>
      <c r="AV242" s="40"/>
      <c r="AW242" s="52">
        <f t="shared" si="138"/>
        <v>0</v>
      </c>
      <c r="AY242" s="52">
        <f t="shared" si="139"/>
        <v>0</v>
      </c>
      <c r="AZ242" s="70"/>
    </row>
    <row r="243" spans="1:52" ht="12" customHeight="1">
      <c r="A243" s="44">
        <f t="shared" si="142"/>
        <v>44013</v>
      </c>
      <c r="B243" s="66">
        <f t="shared" si="116"/>
        <v>5000</v>
      </c>
      <c r="C243" s="67"/>
      <c r="D243" s="68">
        <f t="shared" si="117"/>
        <v>5000</v>
      </c>
      <c r="E243" s="35">
        <f t="shared" si="118"/>
        <v>0</v>
      </c>
      <c r="F243" s="35">
        <f t="shared" si="119"/>
        <v>0</v>
      </c>
      <c r="G243" s="55">
        <f t="shared" si="143"/>
        <v>5.67</v>
      </c>
      <c r="H243" s="69">
        <f t="shared" si="143"/>
        <v>5.67</v>
      </c>
      <c r="I243" s="72">
        <v>0</v>
      </c>
      <c r="J243" s="55">
        <f t="shared" si="141"/>
        <v>-0.06</v>
      </c>
      <c r="K243" s="69">
        <f t="shared" si="141"/>
        <v>-0.06</v>
      </c>
      <c r="L243" s="72">
        <v>0</v>
      </c>
      <c r="M243" s="55">
        <f t="shared" si="140"/>
        <v>1.2500000000000001E-2</v>
      </c>
      <c r="N243" s="69">
        <f t="shared" si="140"/>
        <v>0</v>
      </c>
      <c r="O243" s="72">
        <v>0</v>
      </c>
      <c r="P243" s="7"/>
      <c r="Q243" s="72">
        <f t="shared" si="151"/>
        <v>5.6224999999999996</v>
      </c>
      <c r="R243" s="72">
        <f t="shared" si="152"/>
        <v>5.61</v>
      </c>
      <c r="S243" s="72">
        <f t="shared" si="120"/>
        <v>0</v>
      </c>
      <c r="T243" s="7"/>
      <c r="U243" s="5">
        <f t="shared" si="121"/>
        <v>31</v>
      </c>
      <c r="V243" s="45">
        <f t="shared" si="122"/>
        <v>44013</v>
      </c>
      <c r="W243" s="5">
        <f t="shared" si="123"/>
        <v>7097</v>
      </c>
      <c r="X243" s="55">
        <f t="shared" si="144"/>
        <v>5.3904348595426005E-2</v>
      </c>
      <c r="Y243" s="47">
        <f t="shared" si="124"/>
        <v>0.35575115991437217</v>
      </c>
      <c r="Z243" s="5">
        <f t="shared" si="125"/>
        <v>0</v>
      </c>
      <c r="AA243" s="5">
        <f t="shared" si="126"/>
        <v>0</v>
      </c>
      <c r="AC243" s="39">
        <f t="shared" si="127"/>
        <v>0</v>
      </c>
      <c r="AD243" s="39">
        <f t="shared" si="128"/>
        <v>0</v>
      </c>
      <c r="AE243" s="39">
        <f t="shared" si="129"/>
        <v>0</v>
      </c>
      <c r="AF243" s="39">
        <f t="shared" si="130"/>
        <v>0</v>
      </c>
      <c r="AG243" s="39">
        <f t="shared" si="131"/>
        <v>0</v>
      </c>
      <c r="AH243" s="39">
        <f t="shared" si="132"/>
        <v>0</v>
      </c>
      <c r="AI243" s="39">
        <f t="shared" si="133"/>
        <v>0</v>
      </c>
      <c r="AJ243" s="39">
        <f t="shared" si="134"/>
        <v>0</v>
      </c>
      <c r="AK243" s="39">
        <f t="shared" si="135"/>
        <v>0</v>
      </c>
      <c r="AL243" s="43"/>
      <c r="AM243" s="39">
        <f t="shared" si="145"/>
        <v>0</v>
      </c>
      <c r="AN243" s="39">
        <f t="shared" si="146"/>
        <v>0</v>
      </c>
      <c r="AO243" s="39">
        <f t="shared" si="147"/>
        <v>0</v>
      </c>
      <c r="AP243" s="40">
        <f t="shared" si="136"/>
        <v>0</v>
      </c>
      <c r="AR243" s="39">
        <f t="shared" si="148"/>
        <v>0</v>
      </c>
      <c r="AS243" s="39">
        <f t="shared" si="149"/>
        <v>0</v>
      </c>
      <c r="AT243" s="39">
        <f t="shared" si="150"/>
        <v>0</v>
      </c>
      <c r="AU243" s="40">
        <f t="shared" si="137"/>
        <v>0</v>
      </c>
      <c r="AV243" s="40"/>
      <c r="AW243" s="52">
        <f t="shared" si="138"/>
        <v>0</v>
      </c>
      <c r="AY243" s="52">
        <f t="shared" si="139"/>
        <v>0</v>
      </c>
      <c r="AZ243" s="70"/>
    </row>
    <row r="244" spans="1:52" ht="12" customHeight="1">
      <c r="A244" s="44">
        <f t="shared" si="142"/>
        <v>44044</v>
      </c>
      <c r="B244" s="66">
        <f t="shared" si="116"/>
        <v>5000</v>
      </c>
      <c r="C244" s="67"/>
      <c r="D244" s="68">
        <f t="shared" si="117"/>
        <v>5000</v>
      </c>
      <c r="E244" s="35">
        <f t="shared" si="118"/>
        <v>0</v>
      </c>
      <c r="F244" s="35">
        <f t="shared" si="119"/>
        <v>0</v>
      </c>
      <c r="G244" s="55">
        <f t="shared" si="143"/>
        <v>5.67</v>
      </c>
      <c r="H244" s="69">
        <f t="shared" si="143"/>
        <v>5.67</v>
      </c>
      <c r="I244" s="72">
        <v>0</v>
      </c>
      <c r="J244" s="55">
        <f t="shared" si="141"/>
        <v>-0.06</v>
      </c>
      <c r="K244" s="69">
        <f t="shared" si="141"/>
        <v>-0.06</v>
      </c>
      <c r="L244" s="72">
        <v>0</v>
      </c>
      <c r="M244" s="55">
        <f t="shared" si="140"/>
        <v>1.2500000000000001E-2</v>
      </c>
      <c r="N244" s="69">
        <f t="shared" si="140"/>
        <v>0</v>
      </c>
      <c r="O244" s="72">
        <v>0</v>
      </c>
      <c r="P244" s="7"/>
      <c r="Q244" s="72">
        <f t="shared" si="151"/>
        <v>5.6224999999999996</v>
      </c>
      <c r="R244" s="72">
        <f t="shared" si="152"/>
        <v>5.61</v>
      </c>
      <c r="S244" s="72">
        <f t="shared" si="120"/>
        <v>0</v>
      </c>
      <c r="T244" s="7"/>
      <c r="U244" s="5">
        <f t="shared" si="121"/>
        <v>31</v>
      </c>
      <c r="V244" s="45">
        <f t="shared" si="122"/>
        <v>44044</v>
      </c>
      <c r="W244" s="5">
        <f t="shared" si="123"/>
        <v>7128</v>
      </c>
      <c r="X244" s="55">
        <f t="shared" si="144"/>
        <v>5.3904348595426005E-2</v>
      </c>
      <c r="Y244" s="47">
        <f t="shared" si="124"/>
        <v>0.35414874953126313</v>
      </c>
      <c r="Z244" s="5">
        <f t="shared" si="125"/>
        <v>0</v>
      </c>
      <c r="AA244" s="5">
        <f t="shared" si="126"/>
        <v>0</v>
      </c>
      <c r="AC244" s="39">
        <f t="shared" si="127"/>
        <v>0</v>
      </c>
      <c r="AD244" s="39">
        <f t="shared" si="128"/>
        <v>0</v>
      </c>
      <c r="AE244" s="39">
        <f t="shared" si="129"/>
        <v>0</v>
      </c>
      <c r="AF244" s="39">
        <f t="shared" si="130"/>
        <v>0</v>
      </c>
      <c r="AG244" s="39">
        <f t="shared" si="131"/>
        <v>0</v>
      </c>
      <c r="AH244" s="39">
        <f t="shared" si="132"/>
        <v>0</v>
      </c>
      <c r="AI244" s="39">
        <f t="shared" si="133"/>
        <v>0</v>
      </c>
      <c r="AJ244" s="39">
        <f t="shared" si="134"/>
        <v>0</v>
      </c>
      <c r="AK244" s="39">
        <f t="shared" si="135"/>
        <v>0</v>
      </c>
      <c r="AL244" s="43"/>
      <c r="AM244" s="39">
        <f t="shared" si="145"/>
        <v>0</v>
      </c>
      <c r="AN244" s="39">
        <f t="shared" si="146"/>
        <v>0</v>
      </c>
      <c r="AO244" s="39">
        <f t="shared" si="147"/>
        <v>0</v>
      </c>
      <c r="AP244" s="40">
        <f t="shared" si="136"/>
        <v>0</v>
      </c>
      <c r="AR244" s="39">
        <f t="shared" si="148"/>
        <v>0</v>
      </c>
      <c r="AS244" s="39">
        <f t="shared" si="149"/>
        <v>0</v>
      </c>
      <c r="AT244" s="39">
        <f t="shared" si="150"/>
        <v>0</v>
      </c>
      <c r="AU244" s="40">
        <f t="shared" si="137"/>
        <v>0</v>
      </c>
      <c r="AV244" s="40"/>
      <c r="AW244" s="52">
        <f t="shared" si="138"/>
        <v>0</v>
      </c>
      <c r="AY244" s="52">
        <f t="shared" si="139"/>
        <v>0</v>
      </c>
      <c r="AZ244" s="70"/>
    </row>
    <row r="245" spans="1:52" ht="12" customHeight="1">
      <c r="A245" s="44">
        <f t="shared" si="142"/>
        <v>44075</v>
      </c>
      <c r="B245" s="66">
        <f t="shared" si="116"/>
        <v>5000</v>
      </c>
      <c r="C245" s="67"/>
      <c r="D245" s="68">
        <f t="shared" si="117"/>
        <v>5000</v>
      </c>
      <c r="E245" s="35">
        <f t="shared" si="118"/>
        <v>0</v>
      </c>
      <c r="F245" s="35">
        <f t="shared" si="119"/>
        <v>0</v>
      </c>
      <c r="G245" s="55">
        <f t="shared" si="143"/>
        <v>5.67</v>
      </c>
      <c r="H245" s="69">
        <f t="shared" si="143"/>
        <v>5.67</v>
      </c>
      <c r="I245" s="72">
        <v>0</v>
      </c>
      <c r="J245" s="55">
        <f t="shared" si="141"/>
        <v>-0.06</v>
      </c>
      <c r="K245" s="69">
        <f t="shared" si="141"/>
        <v>-0.06</v>
      </c>
      <c r="L245" s="72">
        <v>0</v>
      </c>
      <c r="M245" s="55">
        <f t="shared" si="140"/>
        <v>1.2500000000000001E-2</v>
      </c>
      <c r="N245" s="69">
        <f t="shared" si="140"/>
        <v>0</v>
      </c>
      <c r="O245" s="72">
        <v>0</v>
      </c>
      <c r="P245" s="7"/>
      <c r="Q245" s="72">
        <f t="shared" si="151"/>
        <v>5.6224999999999996</v>
      </c>
      <c r="R245" s="72">
        <f t="shared" si="152"/>
        <v>5.61</v>
      </c>
      <c r="S245" s="72">
        <f t="shared" si="120"/>
        <v>0</v>
      </c>
      <c r="T245" s="7"/>
      <c r="U245" s="5">
        <f t="shared" si="121"/>
        <v>30</v>
      </c>
      <c r="V245" s="45">
        <f t="shared" si="122"/>
        <v>44075</v>
      </c>
      <c r="W245" s="5">
        <f t="shared" si="123"/>
        <v>7159</v>
      </c>
      <c r="X245" s="55">
        <f t="shared" si="144"/>
        <v>5.3904348595426005E-2</v>
      </c>
      <c r="Y245" s="47">
        <f t="shared" si="124"/>
        <v>0.3525535568871952</v>
      </c>
      <c r="Z245" s="5">
        <f t="shared" si="125"/>
        <v>0</v>
      </c>
      <c r="AA245" s="5">
        <f t="shared" si="126"/>
        <v>0</v>
      </c>
      <c r="AC245" s="39">
        <f t="shared" si="127"/>
        <v>0</v>
      </c>
      <c r="AD245" s="39">
        <f t="shared" si="128"/>
        <v>0</v>
      </c>
      <c r="AE245" s="39">
        <f t="shared" si="129"/>
        <v>0</v>
      </c>
      <c r="AF245" s="39">
        <f t="shared" si="130"/>
        <v>0</v>
      </c>
      <c r="AG245" s="39">
        <f t="shared" si="131"/>
        <v>0</v>
      </c>
      <c r="AH245" s="39">
        <f t="shared" si="132"/>
        <v>0</v>
      </c>
      <c r="AI245" s="39">
        <f t="shared" si="133"/>
        <v>0</v>
      </c>
      <c r="AJ245" s="39">
        <f t="shared" si="134"/>
        <v>0</v>
      </c>
      <c r="AK245" s="39">
        <f t="shared" si="135"/>
        <v>0</v>
      </c>
      <c r="AL245" s="43"/>
      <c r="AM245" s="39">
        <f t="shared" si="145"/>
        <v>0</v>
      </c>
      <c r="AN245" s="39">
        <f t="shared" si="146"/>
        <v>0</v>
      </c>
      <c r="AO245" s="39">
        <f t="shared" si="147"/>
        <v>0</v>
      </c>
      <c r="AP245" s="40">
        <f t="shared" si="136"/>
        <v>0</v>
      </c>
      <c r="AR245" s="39">
        <f t="shared" si="148"/>
        <v>0</v>
      </c>
      <c r="AS245" s="39">
        <f t="shared" si="149"/>
        <v>0</v>
      </c>
      <c r="AT245" s="39">
        <f t="shared" si="150"/>
        <v>0</v>
      </c>
      <c r="AU245" s="40">
        <f t="shared" si="137"/>
        <v>0</v>
      </c>
      <c r="AV245" s="40"/>
      <c r="AW245" s="52">
        <f t="shared" si="138"/>
        <v>0</v>
      </c>
      <c r="AY245" s="52">
        <f t="shared" si="139"/>
        <v>0</v>
      </c>
      <c r="AZ245" s="70"/>
    </row>
    <row r="246" spans="1:52" ht="12" customHeight="1">
      <c r="A246" s="44">
        <f t="shared" si="142"/>
        <v>44105</v>
      </c>
      <c r="B246" s="66">
        <f t="shared" si="116"/>
        <v>5000</v>
      </c>
      <c r="C246" s="67"/>
      <c r="D246" s="68">
        <f t="shared" si="117"/>
        <v>5000</v>
      </c>
      <c r="E246" s="35">
        <f t="shared" si="118"/>
        <v>0</v>
      </c>
      <c r="F246" s="35">
        <f t="shared" si="119"/>
        <v>0</v>
      </c>
      <c r="G246" s="55">
        <f t="shared" si="143"/>
        <v>5.67</v>
      </c>
      <c r="H246" s="69">
        <f t="shared" si="143"/>
        <v>5.67</v>
      </c>
      <c r="I246" s="72">
        <v>0</v>
      </c>
      <c r="J246" s="55">
        <f t="shared" si="141"/>
        <v>-0.06</v>
      </c>
      <c r="K246" s="69">
        <f t="shared" si="141"/>
        <v>-0.06</v>
      </c>
      <c r="L246" s="72">
        <v>0</v>
      </c>
      <c r="M246" s="55">
        <f t="shared" si="140"/>
        <v>1.2500000000000001E-2</v>
      </c>
      <c r="N246" s="69">
        <f t="shared" si="140"/>
        <v>0</v>
      </c>
      <c r="O246" s="72">
        <v>0</v>
      </c>
      <c r="P246" s="7"/>
      <c r="Q246" s="72">
        <f t="shared" si="151"/>
        <v>5.6224999999999996</v>
      </c>
      <c r="R246" s="72">
        <f t="shared" si="152"/>
        <v>5.61</v>
      </c>
      <c r="S246" s="72">
        <f t="shared" si="120"/>
        <v>0</v>
      </c>
      <c r="T246" s="7"/>
      <c r="U246" s="5">
        <f t="shared" si="121"/>
        <v>31</v>
      </c>
      <c r="V246" s="45">
        <f t="shared" si="122"/>
        <v>44105</v>
      </c>
      <c r="W246" s="5">
        <f t="shared" si="123"/>
        <v>7189</v>
      </c>
      <c r="X246" s="55">
        <f t="shared" si="144"/>
        <v>5.3904348595426005E-2</v>
      </c>
      <c r="Y246" s="47">
        <f t="shared" si="124"/>
        <v>0.35101666369633977</v>
      </c>
      <c r="Z246" s="5">
        <f t="shared" si="125"/>
        <v>0</v>
      </c>
      <c r="AA246" s="5">
        <f t="shared" si="126"/>
        <v>0</v>
      </c>
      <c r="AC246" s="39">
        <f t="shared" si="127"/>
        <v>0</v>
      </c>
      <c r="AD246" s="39">
        <f t="shared" si="128"/>
        <v>0</v>
      </c>
      <c r="AE246" s="39">
        <f t="shared" si="129"/>
        <v>0</v>
      </c>
      <c r="AF246" s="39">
        <f t="shared" si="130"/>
        <v>0</v>
      </c>
      <c r="AG246" s="39">
        <f t="shared" si="131"/>
        <v>0</v>
      </c>
      <c r="AH246" s="39">
        <f t="shared" si="132"/>
        <v>0</v>
      </c>
      <c r="AI246" s="39">
        <f t="shared" si="133"/>
        <v>0</v>
      </c>
      <c r="AJ246" s="39">
        <f t="shared" si="134"/>
        <v>0</v>
      </c>
      <c r="AK246" s="39">
        <f t="shared" si="135"/>
        <v>0</v>
      </c>
      <c r="AL246" s="43"/>
      <c r="AM246" s="39">
        <f t="shared" si="145"/>
        <v>0</v>
      </c>
      <c r="AN246" s="39">
        <f t="shared" si="146"/>
        <v>0</v>
      </c>
      <c r="AO246" s="39">
        <f t="shared" si="147"/>
        <v>0</v>
      </c>
      <c r="AP246" s="40">
        <f t="shared" si="136"/>
        <v>0</v>
      </c>
      <c r="AR246" s="39">
        <f t="shared" si="148"/>
        <v>0</v>
      </c>
      <c r="AS246" s="39">
        <f t="shared" si="149"/>
        <v>0</v>
      </c>
      <c r="AT246" s="39">
        <f t="shared" si="150"/>
        <v>0</v>
      </c>
      <c r="AU246" s="40">
        <f t="shared" si="137"/>
        <v>0</v>
      </c>
      <c r="AV246" s="40"/>
      <c r="AW246" s="52">
        <f t="shared" si="138"/>
        <v>0</v>
      </c>
      <c r="AY246" s="52">
        <f t="shared" si="139"/>
        <v>0</v>
      </c>
      <c r="AZ246" s="70"/>
    </row>
    <row r="247" spans="1:52" ht="12" customHeight="1">
      <c r="A247" s="44">
        <f t="shared" si="142"/>
        <v>44136</v>
      </c>
      <c r="B247" s="66">
        <f t="shared" si="116"/>
        <v>5000</v>
      </c>
      <c r="C247" s="67"/>
      <c r="D247" s="68">
        <f t="shared" si="117"/>
        <v>5000</v>
      </c>
      <c r="E247" s="35">
        <f t="shared" si="118"/>
        <v>0</v>
      </c>
      <c r="F247" s="35">
        <f t="shared" si="119"/>
        <v>0</v>
      </c>
      <c r="G247" s="55">
        <f t="shared" si="143"/>
        <v>5.67</v>
      </c>
      <c r="H247" s="69">
        <f t="shared" si="143"/>
        <v>5.67</v>
      </c>
      <c r="I247" s="72">
        <v>0</v>
      </c>
      <c r="J247" s="55">
        <f t="shared" si="141"/>
        <v>-0.06</v>
      </c>
      <c r="K247" s="69">
        <f t="shared" si="141"/>
        <v>-0.06</v>
      </c>
      <c r="L247" s="72">
        <v>0</v>
      </c>
      <c r="M247" s="55">
        <f t="shared" si="140"/>
        <v>1.2500000000000001E-2</v>
      </c>
      <c r="N247" s="69">
        <f t="shared" si="140"/>
        <v>0</v>
      </c>
      <c r="O247" s="72">
        <v>0</v>
      </c>
      <c r="P247" s="7"/>
      <c r="Q247" s="72">
        <f t="shared" si="151"/>
        <v>5.6224999999999996</v>
      </c>
      <c r="R247" s="72">
        <f t="shared" si="152"/>
        <v>5.61</v>
      </c>
      <c r="S247" s="72">
        <f t="shared" si="120"/>
        <v>0</v>
      </c>
      <c r="T247" s="7"/>
      <c r="U247" s="5">
        <f t="shared" si="121"/>
        <v>30</v>
      </c>
      <c r="V247" s="45">
        <f t="shared" si="122"/>
        <v>44136</v>
      </c>
      <c r="W247" s="5">
        <f t="shared" si="123"/>
        <v>7220</v>
      </c>
      <c r="X247" s="55">
        <f t="shared" si="144"/>
        <v>5.3904348595426005E-2</v>
      </c>
      <c r="Y247" s="47">
        <f t="shared" si="124"/>
        <v>0.3494355789103149</v>
      </c>
      <c r="Z247" s="5">
        <f t="shared" si="125"/>
        <v>0</v>
      </c>
      <c r="AA247" s="5">
        <f t="shared" si="126"/>
        <v>0</v>
      </c>
      <c r="AC247" s="39">
        <f t="shared" si="127"/>
        <v>0</v>
      </c>
      <c r="AD247" s="39">
        <f t="shared" si="128"/>
        <v>0</v>
      </c>
      <c r="AE247" s="39">
        <f t="shared" si="129"/>
        <v>0</v>
      </c>
      <c r="AF247" s="39">
        <f t="shared" si="130"/>
        <v>0</v>
      </c>
      <c r="AG247" s="39">
        <f t="shared" si="131"/>
        <v>0</v>
      </c>
      <c r="AH247" s="39">
        <f t="shared" si="132"/>
        <v>0</v>
      </c>
      <c r="AI247" s="39">
        <f t="shared" si="133"/>
        <v>0</v>
      </c>
      <c r="AJ247" s="39">
        <f t="shared" si="134"/>
        <v>0</v>
      </c>
      <c r="AK247" s="39">
        <f t="shared" si="135"/>
        <v>0</v>
      </c>
      <c r="AL247" s="43"/>
      <c r="AM247" s="39">
        <f t="shared" si="145"/>
        <v>0</v>
      </c>
      <c r="AN247" s="39">
        <f t="shared" si="146"/>
        <v>0</v>
      </c>
      <c r="AO247" s="39">
        <f t="shared" si="147"/>
        <v>0</v>
      </c>
      <c r="AP247" s="40">
        <f t="shared" si="136"/>
        <v>0</v>
      </c>
      <c r="AR247" s="39">
        <f t="shared" si="148"/>
        <v>0</v>
      </c>
      <c r="AS247" s="39">
        <f t="shared" si="149"/>
        <v>0</v>
      </c>
      <c r="AT247" s="39">
        <f t="shared" si="150"/>
        <v>0</v>
      </c>
      <c r="AU247" s="40">
        <f t="shared" si="137"/>
        <v>0</v>
      </c>
      <c r="AV247" s="40"/>
      <c r="AW247" s="52">
        <f t="shared" si="138"/>
        <v>0</v>
      </c>
      <c r="AY247" s="52">
        <f t="shared" si="139"/>
        <v>0</v>
      </c>
      <c r="AZ247" s="70"/>
    </row>
    <row r="248" spans="1:52" ht="12" customHeight="1">
      <c r="A248" s="44">
        <f t="shared" si="142"/>
        <v>44166</v>
      </c>
      <c r="B248" s="66">
        <f t="shared" si="116"/>
        <v>5000</v>
      </c>
      <c r="C248" s="67"/>
      <c r="D248" s="68">
        <f t="shared" si="117"/>
        <v>5000</v>
      </c>
      <c r="E248" s="35">
        <f t="shared" si="118"/>
        <v>0</v>
      </c>
      <c r="F248" s="35">
        <f t="shared" si="119"/>
        <v>0</v>
      </c>
      <c r="G248" s="55">
        <f t="shared" si="143"/>
        <v>5.67</v>
      </c>
      <c r="H248" s="69">
        <f t="shared" si="143"/>
        <v>5.67</v>
      </c>
      <c r="I248" s="72">
        <v>0</v>
      </c>
      <c r="J248" s="55">
        <f t="shared" si="141"/>
        <v>-0.06</v>
      </c>
      <c r="K248" s="69">
        <f t="shared" si="141"/>
        <v>-0.06</v>
      </c>
      <c r="L248" s="72">
        <v>0</v>
      </c>
      <c r="M248" s="55">
        <f t="shared" si="140"/>
        <v>1.2500000000000001E-2</v>
      </c>
      <c r="N248" s="69">
        <f t="shared" si="140"/>
        <v>0</v>
      </c>
      <c r="O248" s="72">
        <v>0</v>
      </c>
      <c r="P248" s="7"/>
      <c r="Q248" s="72">
        <f t="shared" si="151"/>
        <v>5.6224999999999996</v>
      </c>
      <c r="R248" s="72">
        <f t="shared" si="152"/>
        <v>5.61</v>
      </c>
      <c r="S248" s="72">
        <f t="shared" si="120"/>
        <v>0</v>
      </c>
      <c r="T248" s="7"/>
      <c r="U248" s="5">
        <f t="shared" si="121"/>
        <v>31</v>
      </c>
      <c r="V248" s="45">
        <f t="shared" si="122"/>
        <v>44166</v>
      </c>
      <c r="W248" s="5">
        <f t="shared" si="123"/>
        <v>7250</v>
      </c>
      <c r="X248" s="55">
        <f t="shared" si="144"/>
        <v>5.3904348595426005E-2</v>
      </c>
      <c r="Y248" s="47">
        <f t="shared" si="124"/>
        <v>0.3479122779780775</v>
      </c>
      <c r="Z248" s="5">
        <f t="shared" si="125"/>
        <v>0</v>
      </c>
      <c r="AA248" s="5">
        <f t="shared" si="126"/>
        <v>0</v>
      </c>
      <c r="AC248" s="39">
        <f t="shared" si="127"/>
        <v>0</v>
      </c>
      <c r="AD248" s="39">
        <f t="shared" si="128"/>
        <v>0</v>
      </c>
      <c r="AE248" s="39">
        <f t="shared" si="129"/>
        <v>0</v>
      </c>
      <c r="AF248" s="39">
        <f t="shared" si="130"/>
        <v>0</v>
      </c>
      <c r="AG248" s="39">
        <f t="shared" si="131"/>
        <v>0</v>
      </c>
      <c r="AH248" s="39">
        <f t="shared" si="132"/>
        <v>0</v>
      </c>
      <c r="AI248" s="39">
        <f t="shared" si="133"/>
        <v>0</v>
      </c>
      <c r="AJ248" s="39">
        <f t="shared" si="134"/>
        <v>0</v>
      </c>
      <c r="AK248" s="39">
        <f t="shared" si="135"/>
        <v>0</v>
      </c>
      <c r="AL248" s="43"/>
      <c r="AM248" s="39">
        <f t="shared" si="145"/>
        <v>0</v>
      </c>
      <c r="AN248" s="39">
        <f t="shared" si="146"/>
        <v>0</v>
      </c>
      <c r="AO248" s="39">
        <f t="shared" si="147"/>
        <v>0</v>
      </c>
      <c r="AP248" s="40">
        <f t="shared" si="136"/>
        <v>0</v>
      </c>
      <c r="AR248" s="39">
        <f t="shared" si="148"/>
        <v>0</v>
      </c>
      <c r="AS248" s="39">
        <f t="shared" si="149"/>
        <v>0</v>
      </c>
      <c r="AT248" s="39">
        <f t="shared" si="150"/>
        <v>0</v>
      </c>
      <c r="AU248" s="40">
        <f t="shared" si="137"/>
        <v>0</v>
      </c>
      <c r="AV248" s="40"/>
      <c r="AW248" s="52">
        <f t="shared" si="138"/>
        <v>0</v>
      </c>
      <c r="AY248" s="52">
        <f t="shared" si="139"/>
        <v>0</v>
      </c>
      <c r="AZ248" s="70"/>
    </row>
    <row r="249" spans="1:52" ht="12" customHeight="1">
      <c r="A249" s="44">
        <f t="shared" si="142"/>
        <v>44197</v>
      </c>
      <c r="B249" s="66">
        <f t="shared" si="116"/>
        <v>5000</v>
      </c>
      <c r="C249" s="67"/>
      <c r="D249" s="68">
        <f t="shared" si="117"/>
        <v>5000</v>
      </c>
      <c r="E249" s="35">
        <f t="shared" si="118"/>
        <v>0</v>
      </c>
      <c r="F249" s="35">
        <f t="shared" si="119"/>
        <v>0</v>
      </c>
      <c r="G249" s="55">
        <f t="shared" si="143"/>
        <v>5.67</v>
      </c>
      <c r="H249" s="69">
        <f t="shared" si="143"/>
        <v>5.67</v>
      </c>
      <c r="I249" s="72">
        <v>0</v>
      </c>
      <c r="J249" s="55">
        <f t="shared" si="141"/>
        <v>-0.06</v>
      </c>
      <c r="K249" s="69">
        <f t="shared" si="141"/>
        <v>-0.06</v>
      </c>
      <c r="L249" s="72">
        <v>0</v>
      </c>
      <c r="M249" s="55">
        <f t="shared" si="140"/>
        <v>1.2500000000000001E-2</v>
      </c>
      <c r="N249" s="69">
        <f t="shared" si="140"/>
        <v>0</v>
      </c>
      <c r="O249" s="72">
        <v>0</v>
      </c>
      <c r="P249" s="7"/>
      <c r="Q249" s="72">
        <f t="shared" si="151"/>
        <v>5.6224999999999996</v>
      </c>
      <c r="R249" s="72">
        <f t="shared" si="152"/>
        <v>5.61</v>
      </c>
      <c r="S249" s="72">
        <f t="shared" si="120"/>
        <v>0</v>
      </c>
      <c r="T249" s="7"/>
      <c r="U249" s="5">
        <f t="shared" si="121"/>
        <v>31</v>
      </c>
      <c r="V249" s="45">
        <f t="shared" si="122"/>
        <v>44197</v>
      </c>
      <c r="W249" s="5">
        <f t="shared" si="123"/>
        <v>7281</v>
      </c>
      <c r="X249" s="55">
        <f t="shared" si="144"/>
        <v>5.3904348595426005E-2</v>
      </c>
      <c r="Y249" s="47">
        <f t="shared" si="124"/>
        <v>0.34634517628042621</v>
      </c>
      <c r="Z249" s="5">
        <f t="shared" si="125"/>
        <v>0</v>
      </c>
      <c r="AA249" s="5">
        <f t="shared" si="126"/>
        <v>0</v>
      </c>
      <c r="AC249" s="39">
        <f t="shared" si="127"/>
        <v>0</v>
      </c>
      <c r="AD249" s="39">
        <f t="shared" si="128"/>
        <v>0</v>
      </c>
      <c r="AE249" s="39">
        <f t="shared" si="129"/>
        <v>0</v>
      </c>
      <c r="AF249" s="39">
        <f t="shared" si="130"/>
        <v>0</v>
      </c>
      <c r="AG249" s="39">
        <f t="shared" si="131"/>
        <v>0</v>
      </c>
      <c r="AH249" s="39">
        <f t="shared" si="132"/>
        <v>0</v>
      </c>
      <c r="AI249" s="39">
        <f t="shared" si="133"/>
        <v>0</v>
      </c>
      <c r="AJ249" s="39">
        <f t="shared" si="134"/>
        <v>0</v>
      </c>
      <c r="AK249" s="39">
        <f t="shared" si="135"/>
        <v>0</v>
      </c>
      <c r="AL249" s="43"/>
      <c r="AM249" s="39">
        <f t="shared" si="145"/>
        <v>0</v>
      </c>
      <c r="AN249" s="39">
        <f t="shared" si="146"/>
        <v>0</v>
      </c>
      <c r="AO249" s="39">
        <f t="shared" si="147"/>
        <v>0</v>
      </c>
      <c r="AP249" s="40">
        <f t="shared" si="136"/>
        <v>0</v>
      </c>
      <c r="AR249" s="39">
        <f t="shared" si="148"/>
        <v>0</v>
      </c>
      <c r="AS249" s="39">
        <f t="shared" si="149"/>
        <v>0</v>
      </c>
      <c r="AT249" s="39">
        <f t="shared" si="150"/>
        <v>0</v>
      </c>
      <c r="AU249" s="40">
        <f t="shared" si="137"/>
        <v>0</v>
      </c>
      <c r="AV249" s="40"/>
      <c r="AW249" s="52">
        <f t="shared" si="138"/>
        <v>0</v>
      </c>
      <c r="AY249" s="52">
        <f t="shared" si="139"/>
        <v>0</v>
      </c>
      <c r="AZ249" s="70"/>
    </row>
    <row r="250" spans="1:52" ht="12" customHeight="1">
      <c r="A250" s="44">
        <f t="shared" si="142"/>
        <v>44228</v>
      </c>
      <c r="B250" s="66">
        <f t="shared" si="116"/>
        <v>5000</v>
      </c>
      <c r="C250" s="67"/>
      <c r="D250" s="68">
        <f t="shared" si="117"/>
        <v>5000</v>
      </c>
      <c r="E250" s="35">
        <f t="shared" si="118"/>
        <v>0</v>
      </c>
      <c r="F250" s="35">
        <f t="shared" si="119"/>
        <v>0</v>
      </c>
      <c r="G250" s="55">
        <f t="shared" si="143"/>
        <v>5.67</v>
      </c>
      <c r="H250" s="69">
        <f t="shared" si="143"/>
        <v>5.67</v>
      </c>
      <c r="I250" s="72">
        <v>0</v>
      </c>
      <c r="J250" s="55">
        <f t="shared" si="141"/>
        <v>-0.06</v>
      </c>
      <c r="K250" s="69">
        <f t="shared" si="141"/>
        <v>-0.06</v>
      </c>
      <c r="L250" s="72">
        <v>0</v>
      </c>
      <c r="M250" s="55">
        <f t="shared" si="140"/>
        <v>1.2500000000000001E-2</v>
      </c>
      <c r="N250" s="69">
        <f t="shared" si="140"/>
        <v>0</v>
      </c>
      <c r="O250" s="72">
        <v>0</v>
      </c>
      <c r="P250" s="7"/>
      <c r="Q250" s="72">
        <f t="shared" si="151"/>
        <v>5.6224999999999996</v>
      </c>
      <c r="R250" s="72">
        <f t="shared" si="152"/>
        <v>5.61</v>
      </c>
      <c r="S250" s="72">
        <f t="shared" si="120"/>
        <v>0</v>
      </c>
      <c r="T250" s="7"/>
      <c r="U250" s="5">
        <f t="shared" si="121"/>
        <v>28</v>
      </c>
      <c r="V250" s="45">
        <f t="shared" si="122"/>
        <v>44228</v>
      </c>
      <c r="W250" s="5">
        <f t="shared" si="123"/>
        <v>7312</v>
      </c>
      <c r="X250" s="55">
        <f t="shared" si="144"/>
        <v>5.3904348595426005E-2</v>
      </c>
      <c r="Y250" s="47">
        <f t="shared" si="124"/>
        <v>0.34478513328086119</v>
      </c>
      <c r="Z250" s="5">
        <f t="shared" si="125"/>
        <v>0</v>
      </c>
      <c r="AA250" s="5">
        <f t="shared" si="126"/>
        <v>0</v>
      </c>
      <c r="AC250" s="39">
        <f t="shared" si="127"/>
        <v>0</v>
      </c>
      <c r="AD250" s="39">
        <f t="shared" si="128"/>
        <v>0</v>
      </c>
      <c r="AE250" s="39">
        <f t="shared" si="129"/>
        <v>0</v>
      </c>
      <c r="AF250" s="39">
        <f t="shared" si="130"/>
        <v>0</v>
      </c>
      <c r="AG250" s="39">
        <f t="shared" si="131"/>
        <v>0</v>
      </c>
      <c r="AH250" s="39">
        <f t="shared" si="132"/>
        <v>0</v>
      </c>
      <c r="AI250" s="39">
        <f t="shared" si="133"/>
        <v>0</v>
      </c>
      <c r="AJ250" s="39">
        <f t="shared" si="134"/>
        <v>0</v>
      </c>
      <c r="AK250" s="39">
        <f t="shared" si="135"/>
        <v>0</v>
      </c>
      <c r="AL250" s="43"/>
      <c r="AM250" s="39">
        <f t="shared" si="145"/>
        <v>0</v>
      </c>
      <c r="AN250" s="39">
        <f t="shared" si="146"/>
        <v>0</v>
      </c>
      <c r="AO250" s="39">
        <f t="shared" si="147"/>
        <v>0</v>
      </c>
      <c r="AP250" s="40">
        <f t="shared" si="136"/>
        <v>0</v>
      </c>
      <c r="AR250" s="39">
        <f t="shared" si="148"/>
        <v>0</v>
      </c>
      <c r="AS250" s="39">
        <f t="shared" si="149"/>
        <v>0</v>
      </c>
      <c r="AT250" s="39">
        <f t="shared" si="150"/>
        <v>0</v>
      </c>
      <c r="AU250" s="40">
        <f t="shared" si="137"/>
        <v>0</v>
      </c>
      <c r="AV250" s="40"/>
      <c r="AW250" s="52">
        <f t="shared" si="138"/>
        <v>0</v>
      </c>
      <c r="AY250" s="52">
        <f t="shared" si="139"/>
        <v>0</v>
      </c>
      <c r="AZ250" s="70"/>
    </row>
    <row r="251" spans="1:52" ht="12" customHeight="1">
      <c r="A251" s="44">
        <f t="shared" si="142"/>
        <v>44256</v>
      </c>
      <c r="B251" s="66">
        <f t="shared" si="116"/>
        <v>5000</v>
      </c>
      <c r="C251" s="67"/>
      <c r="D251" s="68">
        <f t="shared" si="117"/>
        <v>5000</v>
      </c>
      <c r="E251" s="35">
        <f t="shared" si="118"/>
        <v>0</v>
      </c>
      <c r="F251" s="35">
        <f t="shared" si="119"/>
        <v>0</v>
      </c>
      <c r="G251" s="55">
        <f t="shared" si="143"/>
        <v>5.67</v>
      </c>
      <c r="H251" s="69">
        <f t="shared" si="143"/>
        <v>5.67</v>
      </c>
      <c r="I251" s="72">
        <v>0</v>
      </c>
      <c r="J251" s="55">
        <f t="shared" si="141"/>
        <v>-0.06</v>
      </c>
      <c r="K251" s="69">
        <f t="shared" si="141"/>
        <v>-0.06</v>
      </c>
      <c r="L251" s="72">
        <v>0</v>
      </c>
      <c r="M251" s="55">
        <f t="shared" si="140"/>
        <v>1.2500000000000001E-2</v>
      </c>
      <c r="N251" s="69">
        <f t="shared" si="140"/>
        <v>0</v>
      </c>
      <c r="O251" s="72">
        <v>0</v>
      </c>
      <c r="P251" s="7"/>
      <c r="Q251" s="72">
        <f t="shared" si="151"/>
        <v>5.6224999999999996</v>
      </c>
      <c r="R251" s="72">
        <f t="shared" si="152"/>
        <v>5.61</v>
      </c>
      <c r="S251" s="72">
        <f t="shared" si="120"/>
        <v>0</v>
      </c>
      <c r="T251" s="7"/>
      <c r="U251" s="5">
        <f t="shared" si="121"/>
        <v>31</v>
      </c>
      <c r="V251" s="45">
        <f t="shared" si="122"/>
        <v>44256</v>
      </c>
      <c r="W251" s="5">
        <f t="shared" si="123"/>
        <v>7340</v>
      </c>
      <c r="X251" s="55">
        <f t="shared" si="144"/>
        <v>5.3904348595426005E-2</v>
      </c>
      <c r="Y251" s="47">
        <f t="shared" si="124"/>
        <v>0.3433821028366732</v>
      </c>
      <c r="Z251" s="5">
        <f t="shared" si="125"/>
        <v>0</v>
      </c>
      <c r="AA251" s="5">
        <f t="shared" si="126"/>
        <v>0</v>
      </c>
      <c r="AC251" s="39">
        <f t="shared" si="127"/>
        <v>0</v>
      </c>
      <c r="AD251" s="39">
        <f t="shared" si="128"/>
        <v>0</v>
      </c>
      <c r="AE251" s="39">
        <f t="shared" si="129"/>
        <v>0</v>
      </c>
      <c r="AF251" s="39">
        <f t="shared" si="130"/>
        <v>0</v>
      </c>
      <c r="AG251" s="39">
        <f t="shared" si="131"/>
        <v>0</v>
      </c>
      <c r="AH251" s="39">
        <f t="shared" si="132"/>
        <v>0</v>
      </c>
      <c r="AI251" s="39">
        <f t="shared" si="133"/>
        <v>0</v>
      </c>
      <c r="AJ251" s="39">
        <f t="shared" si="134"/>
        <v>0</v>
      </c>
      <c r="AK251" s="39">
        <f t="shared" si="135"/>
        <v>0</v>
      </c>
      <c r="AL251" s="43"/>
      <c r="AM251" s="39">
        <f t="shared" si="145"/>
        <v>0</v>
      </c>
      <c r="AN251" s="39">
        <f t="shared" si="146"/>
        <v>0</v>
      </c>
      <c r="AO251" s="39">
        <f t="shared" si="147"/>
        <v>0</v>
      </c>
      <c r="AP251" s="40">
        <f t="shared" si="136"/>
        <v>0</v>
      </c>
      <c r="AR251" s="39">
        <f t="shared" si="148"/>
        <v>0</v>
      </c>
      <c r="AS251" s="39">
        <f t="shared" si="149"/>
        <v>0</v>
      </c>
      <c r="AT251" s="39">
        <f t="shared" si="150"/>
        <v>0</v>
      </c>
      <c r="AU251" s="40">
        <f t="shared" si="137"/>
        <v>0</v>
      </c>
      <c r="AV251" s="40"/>
      <c r="AW251" s="52">
        <f t="shared" si="138"/>
        <v>0</v>
      </c>
      <c r="AY251" s="52">
        <f t="shared" si="139"/>
        <v>0</v>
      </c>
      <c r="AZ251" s="70"/>
    </row>
    <row r="252" spans="1:52" ht="12" customHeight="1">
      <c r="A252" s="44">
        <f t="shared" si="142"/>
        <v>44287</v>
      </c>
      <c r="B252" s="66">
        <f t="shared" si="116"/>
        <v>5000</v>
      </c>
      <c r="C252" s="67"/>
      <c r="D252" s="68">
        <f t="shared" si="117"/>
        <v>5000</v>
      </c>
      <c r="E252" s="35">
        <f t="shared" si="118"/>
        <v>0</v>
      </c>
      <c r="F252" s="35">
        <f t="shared" si="119"/>
        <v>0</v>
      </c>
      <c r="G252" s="55">
        <f t="shared" si="143"/>
        <v>5.67</v>
      </c>
      <c r="H252" s="69">
        <f t="shared" si="143"/>
        <v>5.67</v>
      </c>
      <c r="I252" s="72">
        <v>0</v>
      </c>
      <c r="J252" s="55">
        <f t="shared" si="141"/>
        <v>-0.06</v>
      </c>
      <c r="K252" s="69">
        <f t="shared" si="141"/>
        <v>-0.06</v>
      </c>
      <c r="L252" s="72">
        <v>0</v>
      </c>
      <c r="M252" s="55">
        <f t="shared" si="140"/>
        <v>1.2500000000000001E-2</v>
      </c>
      <c r="N252" s="69">
        <f t="shared" si="140"/>
        <v>0</v>
      </c>
      <c r="O252" s="72">
        <v>0</v>
      </c>
      <c r="P252" s="7"/>
      <c r="Q252" s="72">
        <f t="shared" si="151"/>
        <v>5.6224999999999996</v>
      </c>
      <c r="R252" s="72">
        <f t="shared" si="152"/>
        <v>5.61</v>
      </c>
      <c r="S252" s="72">
        <f t="shared" si="120"/>
        <v>0</v>
      </c>
      <c r="T252" s="7"/>
      <c r="U252" s="5">
        <f t="shared" si="121"/>
        <v>30</v>
      </c>
      <c r="V252" s="45">
        <f t="shared" si="122"/>
        <v>44287</v>
      </c>
      <c r="W252" s="5">
        <f t="shared" si="123"/>
        <v>7371</v>
      </c>
      <c r="X252" s="55">
        <f t="shared" si="144"/>
        <v>5.3904348595426005E-2</v>
      </c>
      <c r="Y252" s="47">
        <f t="shared" si="124"/>
        <v>0.34183540641243176</v>
      </c>
      <c r="Z252" s="5">
        <f t="shared" si="125"/>
        <v>0</v>
      </c>
      <c r="AA252" s="5">
        <f t="shared" si="126"/>
        <v>0</v>
      </c>
      <c r="AC252" s="39">
        <f t="shared" si="127"/>
        <v>0</v>
      </c>
      <c r="AD252" s="39">
        <f t="shared" si="128"/>
        <v>0</v>
      </c>
      <c r="AE252" s="39">
        <f t="shared" si="129"/>
        <v>0</v>
      </c>
      <c r="AF252" s="39">
        <f t="shared" si="130"/>
        <v>0</v>
      </c>
      <c r="AG252" s="39">
        <f t="shared" si="131"/>
        <v>0</v>
      </c>
      <c r="AH252" s="39">
        <f t="shared" si="132"/>
        <v>0</v>
      </c>
      <c r="AI252" s="39">
        <f t="shared" si="133"/>
        <v>0</v>
      </c>
      <c r="AJ252" s="39">
        <f t="shared" si="134"/>
        <v>0</v>
      </c>
      <c r="AK252" s="39">
        <f t="shared" si="135"/>
        <v>0</v>
      </c>
      <c r="AL252" s="43"/>
      <c r="AM252" s="39">
        <f t="shared" si="145"/>
        <v>0</v>
      </c>
      <c r="AN252" s="39">
        <f t="shared" si="146"/>
        <v>0</v>
      </c>
      <c r="AO252" s="39">
        <f t="shared" si="147"/>
        <v>0</v>
      </c>
      <c r="AP252" s="40">
        <f t="shared" si="136"/>
        <v>0</v>
      </c>
      <c r="AR252" s="39">
        <f t="shared" si="148"/>
        <v>0</v>
      </c>
      <c r="AS252" s="39">
        <f t="shared" si="149"/>
        <v>0</v>
      </c>
      <c r="AT252" s="39">
        <f t="shared" si="150"/>
        <v>0</v>
      </c>
      <c r="AU252" s="40">
        <f t="shared" si="137"/>
        <v>0</v>
      </c>
      <c r="AV252" s="40"/>
      <c r="AW252" s="52">
        <f t="shared" si="138"/>
        <v>0</v>
      </c>
      <c r="AY252" s="52">
        <f t="shared" si="139"/>
        <v>0</v>
      </c>
      <c r="AZ252" s="70"/>
    </row>
    <row r="253" spans="1:52" ht="12" customHeight="1">
      <c r="A253" s="44">
        <f t="shared" si="142"/>
        <v>44317</v>
      </c>
      <c r="B253" s="66">
        <f t="shared" si="116"/>
        <v>5000</v>
      </c>
      <c r="C253" s="67"/>
      <c r="D253" s="68">
        <f t="shared" si="117"/>
        <v>5000</v>
      </c>
      <c r="E253" s="35">
        <f t="shared" si="118"/>
        <v>0</v>
      </c>
      <c r="F253" s="35">
        <f t="shared" si="119"/>
        <v>0</v>
      </c>
      <c r="G253" s="55">
        <f t="shared" si="143"/>
        <v>5.67</v>
      </c>
      <c r="H253" s="69">
        <f t="shared" si="143"/>
        <v>5.67</v>
      </c>
      <c r="I253" s="72">
        <v>0</v>
      </c>
      <c r="J253" s="55">
        <f t="shared" si="141"/>
        <v>-0.06</v>
      </c>
      <c r="K253" s="69">
        <f t="shared" si="141"/>
        <v>-0.06</v>
      </c>
      <c r="L253" s="72">
        <v>0</v>
      </c>
      <c r="M253" s="55">
        <f t="shared" si="140"/>
        <v>1.2500000000000001E-2</v>
      </c>
      <c r="N253" s="69">
        <f t="shared" si="140"/>
        <v>0</v>
      </c>
      <c r="O253" s="72">
        <v>0</v>
      </c>
      <c r="P253" s="7"/>
      <c r="Q253" s="72">
        <f t="shared" si="151"/>
        <v>5.6224999999999996</v>
      </c>
      <c r="R253" s="72">
        <f t="shared" si="152"/>
        <v>5.61</v>
      </c>
      <c r="S253" s="72">
        <f t="shared" si="120"/>
        <v>0</v>
      </c>
      <c r="T253" s="7"/>
      <c r="U253" s="5">
        <f t="shared" si="121"/>
        <v>31</v>
      </c>
      <c r="V253" s="45">
        <f t="shared" si="122"/>
        <v>44317</v>
      </c>
      <c r="W253" s="5">
        <f t="shared" si="123"/>
        <v>7401</v>
      </c>
      <c r="X253" s="55">
        <f t="shared" si="144"/>
        <v>5.3904348595426005E-2</v>
      </c>
      <c r="Y253" s="47">
        <f t="shared" si="124"/>
        <v>0.34034523705164815</v>
      </c>
      <c r="Z253" s="5">
        <f t="shared" si="125"/>
        <v>0</v>
      </c>
      <c r="AA253" s="5">
        <f t="shared" si="126"/>
        <v>0</v>
      </c>
      <c r="AC253" s="39">
        <f t="shared" si="127"/>
        <v>0</v>
      </c>
      <c r="AD253" s="39">
        <f t="shared" si="128"/>
        <v>0</v>
      </c>
      <c r="AE253" s="39">
        <f t="shared" si="129"/>
        <v>0</v>
      </c>
      <c r="AF253" s="39">
        <f t="shared" si="130"/>
        <v>0</v>
      </c>
      <c r="AG253" s="39">
        <f t="shared" si="131"/>
        <v>0</v>
      </c>
      <c r="AH253" s="39">
        <f t="shared" si="132"/>
        <v>0</v>
      </c>
      <c r="AI253" s="39">
        <f t="shared" si="133"/>
        <v>0</v>
      </c>
      <c r="AJ253" s="39">
        <f t="shared" si="134"/>
        <v>0</v>
      </c>
      <c r="AK253" s="39">
        <f t="shared" si="135"/>
        <v>0</v>
      </c>
      <c r="AL253" s="43"/>
      <c r="AM253" s="39">
        <f t="shared" si="145"/>
        <v>0</v>
      </c>
      <c r="AN253" s="39">
        <f t="shared" si="146"/>
        <v>0</v>
      </c>
      <c r="AO253" s="39">
        <f t="shared" si="147"/>
        <v>0</v>
      </c>
      <c r="AP253" s="40">
        <f t="shared" si="136"/>
        <v>0</v>
      </c>
      <c r="AR253" s="39">
        <f t="shared" si="148"/>
        <v>0</v>
      </c>
      <c r="AS253" s="39">
        <f t="shared" si="149"/>
        <v>0</v>
      </c>
      <c r="AT253" s="39">
        <f t="shared" si="150"/>
        <v>0</v>
      </c>
      <c r="AU253" s="40">
        <f t="shared" si="137"/>
        <v>0</v>
      </c>
      <c r="AV253" s="40"/>
      <c r="AW253" s="52">
        <f t="shared" si="138"/>
        <v>0</v>
      </c>
      <c r="AY253" s="52">
        <f t="shared" si="139"/>
        <v>0</v>
      </c>
      <c r="AZ253" s="70"/>
    </row>
    <row r="254" spans="1:52" ht="12" customHeight="1">
      <c r="A254" s="44">
        <f t="shared" si="142"/>
        <v>44348</v>
      </c>
      <c r="B254" s="66">
        <f t="shared" si="116"/>
        <v>5000</v>
      </c>
      <c r="C254" s="67"/>
      <c r="D254" s="68">
        <f t="shared" si="117"/>
        <v>5000</v>
      </c>
      <c r="E254" s="35">
        <f t="shared" si="118"/>
        <v>0</v>
      </c>
      <c r="F254" s="35">
        <f t="shared" si="119"/>
        <v>0</v>
      </c>
      <c r="G254" s="55">
        <f t="shared" si="143"/>
        <v>5.67</v>
      </c>
      <c r="H254" s="69">
        <f t="shared" si="143"/>
        <v>5.67</v>
      </c>
      <c r="I254" s="72">
        <v>0</v>
      </c>
      <c r="J254" s="55">
        <f t="shared" si="141"/>
        <v>-0.06</v>
      </c>
      <c r="K254" s="69">
        <f t="shared" si="141"/>
        <v>-0.06</v>
      </c>
      <c r="L254" s="72">
        <v>0</v>
      </c>
      <c r="M254" s="55">
        <f t="shared" si="140"/>
        <v>1.2500000000000001E-2</v>
      </c>
      <c r="N254" s="69">
        <f t="shared" si="140"/>
        <v>0</v>
      </c>
      <c r="O254" s="72">
        <v>0</v>
      </c>
      <c r="P254" s="7"/>
      <c r="Q254" s="72">
        <f t="shared" si="151"/>
        <v>5.6224999999999996</v>
      </c>
      <c r="R254" s="72">
        <f t="shared" si="152"/>
        <v>5.61</v>
      </c>
      <c r="S254" s="72">
        <f t="shared" si="120"/>
        <v>0</v>
      </c>
      <c r="T254" s="7"/>
      <c r="U254" s="5">
        <f t="shared" si="121"/>
        <v>30</v>
      </c>
      <c r="V254" s="45">
        <f t="shared" si="122"/>
        <v>44348</v>
      </c>
      <c r="W254" s="5">
        <f t="shared" si="123"/>
        <v>7432</v>
      </c>
      <c r="X254" s="55">
        <f t="shared" si="144"/>
        <v>5.3904348595426005E-2</v>
      </c>
      <c r="Y254" s="47">
        <f t="shared" si="124"/>
        <v>0.33881221958566271</v>
      </c>
      <c r="Z254" s="5">
        <f t="shared" si="125"/>
        <v>0</v>
      </c>
      <c r="AA254" s="5">
        <f t="shared" si="126"/>
        <v>0</v>
      </c>
      <c r="AC254" s="39">
        <f t="shared" si="127"/>
        <v>0</v>
      </c>
      <c r="AD254" s="39">
        <f t="shared" si="128"/>
        <v>0</v>
      </c>
      <c r="AE254" s="39">
        <f t="shared" si="129"/>
        <v>0</v>
      </c>
      <c r="AF254" s="39">
        <f t="shared" si="130"/>
        <v>0</v>
      </c>
      <c r="AG254" s="39">
        <f t="shared" si="131"/>
        <v>0</v>
      </c>
      <c r="AH254" s="39">
        <f t="shared" si="132"/>
        <v>0</v>
      </c>
      <c r="AI254" s="39">
        <f t="shared" si="133"/>
        <v>0</v>
      </c>
      <c r="AJ254" s="39">
        <f t="shared" si="134"/>
        <v>0</v>
      </c>
      <c r="AK254" s="39">
        <f t="shared" si="135"/>
        <v>0</v>
      </c>
      <c r="AL254" s="43"/>
      <c r="AM254" s="39">
        <f t="shared" si="145"/>
        <v>0</v>
      </c>
      <c r="AN254" s="39">
        <f t="shared" si="146"/>
        <v>0</v>
      </c>
      <c r="AO254" s="39">
        <f t="shared" si="147"/>
        <v>0</v>
      </c>
      <c r="AP254" s="40">
        <f t="shared" si="136"/>
        <v>0</v>
      </c>
      <c r="AR254" s="39">
        <f t="shared" si="148"/>
        <v>0</v>
      </c>
      <c r="AS254" s="39">
        <f t="shared" si="149"/>
        <v>0</v>
      </c>
      <c r="AT254" s="39">
        <f t="shared" si="150"/>
        <v>0</v>
      </c>
      <c r="AU254" s="40">
        <f t="shared" si="137"/>
        <v>0</v>
      </c>
      <c r="AV254" s="40"/>
      <c r="AW254" s="52">
        <f t="shared" si="138"/>
        <v>0</v>
      </c>
      <c r="AY254" s="52">
        <f t="shared" si="139"/>
        <v>0</v>
      </c>
      <c r="AZ254" s="70"/>
    </row>
    <row r="255" spans="1:52" ht="12" customHeight="1">
      <c r="A255" s="44">
        <f t="shared" si="142"/>
        <v>44378</v>
      </c>
      <c r="B255" s="66">
        <f t="shared" si="116"/>
        <v>5000</v>
      </c>
      <c r="C255" s="67"/>
      <c r="D255" s="68">
        <f t="shared" si="117"/>
        <v>5000</v>
      </c>
      <c r="E255" s="35">
        <f t="shared" si="118"/>
        <v>0</v>
      </c>
      <c r="F255" s="35">
        <f t="shared" si="119"/>
        <v>0</v>
      </c>
      <c r="G255" s="55">
        <f t="shared" si="143"/>
        <v>5.67</v>
      </c>
      <c r="H255" s="69">
        <f t="shared" si="143"/>
        <v>5.67</v>
      </c>
      <c r="I255" s="72">
        <v>0</v>
      </c>
      <c r="J255" s="55">
        <f t="shared" si="141"/>
        <v>-0.06</v>
      </c>
      <c r="K255" s="69">
        <f t="shared" si="141"/>
        <v>-0.06</v>
      </c>
      <c r="L255" s="72">
        <v>0</v>
      </c>
      <c r="M255" s="55">
        <f t="shared" si="140"/>
        <v>1.2500000000000001E-2</v>
      </c>
      <c r="N255" s="69">
        <f t="shared" si="140"/>
        <v>0</v>
      </c>
      <c r="O255" s="72">
        <v>0</v>
      </c>
      <c r="P255" s="7"/>
      <c r="Q255" s="72">
        <f t="shared" si="151"/>
        <v>5.6224999999999996</v>
      </c>
      <c r="R255" s="72">
        <f t="shared" si="152"/>
        <v>5.61</v>
      </c>
      <c r="S255" s="72">
        <f t="shared" si="120"/>
        <v>0</v>
      </c>
      <c r="T255" s="7"/>
      <c r="U255" s="5">
        <f t="shared" si="121"/>
        <v>31</v>
      </c>
      <c r="V255" s="45">
        <f t="shared" si="122"/>
        <v>44378</v>
      </c>
      <c r="W255" s="5">
        <f t="shared" si="123"/>
        <v>7462</v>
      </c>
      <c r="X255" s="55">
        <f t="shared" si="144"/>
        <v>5.3904348595426005E-2</v>
      </c>
      <c r="Y255" s="47">
        <f t="shared" si="124"/>
        <v>0.3373352292586968</v>
      </c>
      <c r="Z255" s="5">
        <f t="shared" si="125"/>
        <v>0</v>
      </c>
      <c r="AA255" s="5">
        <f t="shared" si="126"/>
        <v>0</v>
      </c>
      <c r="AC255" s="39">
        <f t="shared" si="127"/>
        <v>0</v>
      </c>
      <c r="AD255" s="39">
        <f t="shared" si="128"/>
        <v>0</v>
      </c>
      <c r="AE255" s="39">
        <f t="shared" si="129"/>
        <v>0</v>
      </c>
      <c r="AF255" s="39">
        <f t="shared" si="130"/>
        <v>0</v>
      </c>
      <c r="AG255" s="39">
        <f t="shared" si="131"/>
        <v>0</v>
      </c>
      <c r="AH255" s="39">
        <f t="shared" si="132"/>
        <v>0</v>
      </c>
      <c r="AI255" s="39">
        <f t="shared" si="133"/>
        <v>0</v>
      </c>
      <c r="AJ255" s="39">
        <f t="shared" si="134"/>
        <v>0</v>
      </c>
      <c r="AK255" s="39">
        <f t="shared" si="135"/>
        <v>0</v>
      </c>
      <c r="AL255" s="43"/>
      <c r="AM255" s="39">
        <f t="shared" si="145"/>
        <v>0</v>
      </c>
      <c r="AN255" s="39">
        <f t="shared" si="146"/>
        <v>0</v>
      </c>
      <c r="AO255" s="39">
        <f t="shared" si="147"/>
        <v>0</v>
      </c>
      <c r="AP255" s="40">
        <f t="shared" si="136"/>
        <v>0</v>
      </c>
      <c r="AR255" s="39">
        <f t="shared" si="148"/>
        <v>0</v>
      </c>
      <c r="AS255" s="39">
        <f t="shared" si="149"/>
        <v>0</v>
      </c>
      <c r="AT255" s="39">
        <f t="shared" si="150"/>
        <v>0</v>
      </c>
      <c r="AU255" s="40">
        <f t="shared" si="137"/>
        <v>0</v>
      </c>
      <c r="AV255" s="40"/>
      <c r="AW255" s="52">
        <f t="shared" si="138"/>
        <v>0</v>
      </c>
      <c r="AY255" s="52">
        <f t="shared" si="139"/>
        <v>0</v>
      </c>
      <c r="AZ255" s="70"/>
    </row>
    <row r="256" spans="1:52" ht="12" customHeight="1">
      <c r="A256" s="44">
        <f t="shared" si="142"/>
        <v>44409</v>
      </c>
      <c r="B256" s="66">
        <f t="shared" si="116"/>
        <v>5000</v>
      </c>
      <c r="C256" s="67"/>
      <c r="D256" s="68">
        <f t="shared" si="117"/>
        <v>5000</v>
      </c>
      <c r="E256" s="35">
        <f t="shared" si="118"/>
        <v>0</v>
      </c>
      <c r="F256" s="35">
        <f t="shared" si="119"/>
        <v>0</v>
      </c>
      <c r="G256" s="55">
        <f t="shared" si="143"/>
        <v>5.67</v>
      </c>
      <c r="H256" s="69">
        <f t="shared" si="143"/>
        <v>5.67</v>
      </c>
      <c r="I256" s="72">
        <v>0</v>
      </c>
      <c r="J256" s="55">
        <f t="shared" si="141"/>
        <v>-0.06</v>
      </c>
      <c r="K256" s="69">
        <f t="shared" si="141"/>
        <v>-0.06</v>
      </c>
      <c r="L256" s="72">
        <v>0</v>
      </c>
      <c r="M256" s="55">
        <f t="shared" si="140"/>
        <v>1.2500000000000001E-2</v>
      </c>
      <c r="N256" s="69">
        <f t="shared" si="140"/>
        <v>0</v>
      </c>
      <c r="O256" s="72">
        <v>0</v>
      </c>
      <c r="P256" s="7"/>
      <c r="Q256" s="72">
        <f t="shared" si="151"/>
        <v>5.6224999999999996</v>
      </c>
      <c r="R256" s="72">
        <f t="shared" si="152"/>
        <v>5.61</v>
      </c>
      <c r="S256" s="72">
        <f t="shared" si="120"/>
        <v>0</v>
      </c>
      <c r="T256" s="7"/>
      <c r="U256" s="5">
        <f t="shared" si="121"/>
        <v>31</v>
      </c>
      <c r="V256" s="45">
        <f t="shared" si="122"/>
        <v>44409</v>
      </c>
      <c r="W256" s="5">
        <f t="shared" si="123"/>
        <v>7493</v>
      </c>
      <c r="X256" s="55">
        <f t="shared" si="144"/>
        <v>5.3904348595426005E-2</v>
      </c>
      <c r="Y256" s="47">
        <f t="shared" si="124"/>
        <v>0.33581576977448113</v>
      </c>
      <c r="Z256" s="5">
        <f t="shared" si="125"/>
        <v>0</v>
      </c>
      <c r="AA256" s="5">
        <f t="shared" si="126"/>
        <v>0</v>
      </c>
      <c r="AC256" s="39">
        <f t="shared" si="127"/>
        <v>0</v>
      </c>
      <c r="AD256" s="39">
        <f t="shared" si="128"/>
        <v>0</v>
      </c>
      <c r="AE256" s="39">
        <f t="shared" si="129"/>
        <v>0</v>
      </c>
      <c r="AF256" s="39">
        <f t="shared" si="130"/>
        <v>0</v>
      </c>
      <c r="AG256" s="39">
        <f t="shared" si="131"/>
        <v>0</v>
      </c>
      <c r="AH256" s="39">
        <f t="shared" si="132"/>
        <v>0</v>
      </c>
      <c r="AI256" s="39">
        <f t="shared" si="133"/>
        <v>0</v>
      </c>
      <c r="AJ256" s="39">
        <f t="shared" si="134"/>
        <v>0</v>
      </c>
      <c r="AK256" s="39">
        <f t="shared" si="135"/>
        <v>0</v>
      </c>
      <c r="AL256" s="43"/>
      <c r="AM256" s="39">
        <f t="shared" si="145"/>
        <v>0</v>
      </c>
      <c r="AN256" s="39">
        <f t="shared" si="146"/>
        <v>0</v>
      </c>
      <c r="AO256" s="39">
        <f t="shared" si="147"/>
        <v>0</v>
      </c>
      <c r="AP256" s="40">
        <f t="shared" si="136"/>
        <v>0</v>
      </c>
      <c r="AR256" s="39">
        <f t="shared" si="148"/>
        <v>0</v>
      </c>
      <c r="AS256" s="39">
        <f t="shared" si="149"/>
        <v>0</v>
      </c>
      <c r="AT256" s="39">
        <f t="shared" si="150"/>
        <v>0</v>
      </c>
      <c r="AU256" s="40">
        <f t="shared" si="137"/>
        <v>0</v>
      </c>
      <c r="AV256" s="40"/>
      <c r="AW256" s="52">
        <f t="shared" si="138"/>
        <v>0</v>
      </c>
      <c r="AY256" s="52">
        <f t="shared" si="139"/>
        <v>0</v>
      </c>
      <c r="AZ256" s="70"/>
    </row>
    <row r="257" spans="1:52" ht="12" customHeight="1">
      <c r="A257" s="44">
        <f t="shared" si="142"/>
        <v>44440</v>
      </c>
      <c r="B257" s="66">
        <f t="shared" si="116"/>
        <v>5000</v>
      </c>
      <c r="C257" s="67"/>
      <c r="D257" s="68">
        <f t="shared" si="117"/>
        <v>5000</v>
      </c>
      <c r="E257" s="35">
        <f t="shared" si="118"/>
        <v>0</v>
      </c>
      <c r="F257" s="35">
        <f t="shared" si="119"/>
        <v>0</v>
      </c>
      <c r="G257" s="55">
        <f t="shared" si="143"/>
        <v>5.67</v>
      </c>
      <c r="H257" s="69">
        <f t="shared" si="143"/>
        <v>5.67</v>
      </c>
      <c r="I257" s="72">
        <v>0</v>
      </c>
      <c r="J257" s="55">
        <f t="shared" si="141"/>
        <v>-0.06</v>
      </c>
      <c r="K257" s="69">
        <f t="shared" si="141"/>
        <v>-0.06</v>
      </c>
      <c r="L257" s="72">
        <v>0</v>
      </c>
      <c r="M257" s="55">
        <f t="shared" si="140"/>
        <v>1.2500000000000001E-2</v>
      </c>
      <c r="N257" s="69">
        <f t="shared" si="140"/>
        <v>0</v>
      </c>
      <c r="O257" s="72">
        <v>0</v>
      </c>
      <c r="P257" s="7"/>
      <c r="Q257" s="72">
        <f t="shared" si="151"/>
        <v>5.6224999999999996</v>
      </c>
      <c r="R257" s="72">
        <f t="shared" si="152"/>
        <v>5.61</v>
      </c>
      <c r="S257" s="72">
        <f t="shared" si="120"/>
        <v>0</v>
      </c>
      <c r="T257" s="7"/>
      <c r="U257" s="5">
        <f t="shared" si="121"/>
        <v>30</v>
      </c>
      <c r="V257" s="45">
        <f t="shared" si="122"/>
        <v>44440</v>
      </c>
      <c r="W257" s="5">
        <f t="shared" si="123"/>
        <v>7524</v>
      </c>
      <c r="X257" s="55">
        <f t="shared" si="144"/>
        <v>5.3904348595426005E-2</v>
      </c>
      <c r="Y257" s="47">
        <f t="shared" si="124"/>
        <v>0.33430315439347175</v>
      </c>
      <c r="Z257" s="5">
        <f t="shared" si="125"/>
        <v>0</v>
      </c>
      <c r="AA257" s="5">
        <f t="shared" si="126"/>
        <v>0</v>
      </c>
      <c r="AC257" s="39">
        <f t="shared" si="127"/>
        <v>0</v>
      </c>
      <c r="AD257" s="39">
        <f t="shared" si="128"/>
        <v>0</v>
      </c>
      <c r="AE257" s="39">
        <f t="shared" si="129"/>
        <v>0</v>
      </c>
      <c r="AF257" s="39">
        <f t="shared" si="130"/>
        <v>0</v>
      </c>
      <c r="AG257" s="39">
        <f t="shared" si="131"/>
        <v>0</v>
      </c>
      <c r="AH257" s="39">
        <f t="shared" si="132"/>
        <v>0</v>
      </c>
      <c r="AI257" s="39">
        <f t="shared" si="133"/>
        <v>0</v>
      </c>
      <c r="AJ257" s="39">
        <f t="shared" si="134"/>
        <v>0</v>
      </c>
      <c r="AK257" s="39">
        <f t="shared" si="135"/>
        <v>0</v>
      </c>
      <c r="AL257" s="43"/>
      <c r="AM257" s="39">
        <f t="shared" si="145"/>
        <v>0</v>
      </c>
      <c r="AN257" s="39">
        <f t="shared" si="146"/>
        <v>0</v>
      </c>
      <c r="AO257" s="39">
        <f t="shared" si="147"/>
        <v>0</v>
      </c>
      <c r="AP257" s="40">
        <f t="shared" si="136"/>
        <v>0</v>
      </c>
      <c r="AR257" s="39">
        <f t="shared" si="148"/>
        <v>0</v>
      </c>
      <c r="AS257" s="39">
        <f t="shared" si="149"/>
        <v>0</v>
      </c>
      <c r="AT257" s="39">
        <f t="shared" si="150"/>
        <v>0</v>
      </c>
      <c r="AU257" s="40">
        <f t="shared" si="137"/>
        <v>0</v>
      </c>
      <c r="AV257" s="40"/>
      <c r="AW257" s="52">
        <f t="shared" si="138"/>
        <v>0</v>
      </c>
      <c r="AY257" s="52">
        <f t="shared" si="139"/>
        <v>0</v>
      </c>
      <c r="AZ257" s="70"/>
    </row>
    <row r="258" spans="1:52" ht="12" customHeight="1">
      <c r="A258" s="44">
        <f t="shared" si="142"/>
        <v>44470</v>
      </c>
      <c r="B258" s="66">
        <f t="shared" si="116"/>
        <v>5000</v>
      </c>
      <c r="C258" s="67"/>
      <c r="D258" s="68">
        <f t="shared" si="117"/>
        <v>5000</v>
      </c>
      <c r="E258" s="35">
        <f t="shared" si="118"/>
        <v>0</v>
      </c>
      <c r="F258" s="35">
        <f t="shared" si="119"/>
        <v>0</v>
      </c>
      <c r="G258" s="55">
        <f t="shared" si="143"/>
        <v>5.67</v>
      </c>
      <c r="H258" s="69">
        <f t="shared" si="143"/>
        <v>5.67</v>
      </c>
      <c r="I258" s="72">
        <v>0</v>
      </c>
      <c r="J258" s="55">
        <f t="shared" si="141"/>
        <v>-0.06</v>
      </c>
      <c r="K258" s="69">
        <f t="shared" si="141"/>
        <v>-0.06</v>
      </c>
      <c r="L258" s="72">
        <v>0</v>
      </c>
      <c r="M258" s="55">
        <f t="shared" si="140"/>
        <v>1.2500000000000001E-2</v>
      </c>
      <c r="N258" s="69">
        <f t="shared" si="140"/>
        <v>0</v>
      </c>
      <c r="O258" s="72">
        <v>0</v>
      </c>
      <c r="P258" s="7"/>
      <c r="Q258" s="72">
        <f t="shared" si="151"/>
        <v>5.6224999999999996</v>
      </c>
      <c r="R258" s="72">
        <f t="shared" si="152"/>
        <v>5.61</v>
      </c>
      <c r="S258" s="72">
        <f t="shared" si="120"/>
        <v>0</v>
      </c>
      <c r="T258" s="7"/>
      <c r="U258" s="5">
        <f t="shared" si="121"/>
        <v>31</v>
      </c>
      <c r="V258" s="45">
        <f t="shared" si="122"/>
        <v>44470</v>
      </c>
      <c r="W258" s="5">
        <f t="shared" si="123"/>
        <v>7554</v>
      </c>
      <c r="X258" s="55">
        <f t="shared" si="144"/>
        <v>5.3904348595426005E-2</v>
      </c>
      <c r="Y258" s="47">
        <f t="shared" si="124"/>
        <v>0.33284582051715178</v>
      </c>
      <c r="Z258" s="5">
        <f t="shared" si="125"/>
        <v>0</v>
      </c>
      <c r="AA258" s="5">
        <f t="shared" si="126"/>
        <v>0</v>
      </c>
      <c r="AC258" s="39">
        <f t="shared" si="127"/>
        <v>0</v>
      </c>
      <c r="AD258" s="39">
        <f t="shared" si="128"/>
        <v>0</v>
      </c>
      <c r="AE258" s="39">
        <f t="shared" si="129"/>
        <v>0</v>
      </c>
      <c r="AF258" s="39">
        <f t="shared" si="130"/>
        <v>0</v>
      </c>
      <c r="AG258" s="39">
        <f t="shared" si="131"/>
        <v>0</v>
      </c>
      <c r="AH258" s="39">
        <f t="shared" si="132"/>
        <v>0</v>
      </c>
      <c r="AI258" s="39">
        <f t="shared" si="133"/>
        <v>0</v>
      </c>
      <c r="AJ258" s="39">
        <f t="shared" si="134"/>
        <v>0</v>
      </c>
      <c r="AK258" s="39">
        <f t="shared" si="135"/>
        <v>0</v>
      </c>
      <c r="AL258" s="43"/>
      <c r="AM258" s="39">
        <f t="shared" si="145"/>
        <v>0</v>
      </c>
      <c r="AN258" s="39">
        <f t="shared" si="146"/>
        <v>0</v>
      </c>
      <c r="AO258" s="39">
        <f t="shared" si="147"/>
        <v>0</v>
      </c>
      <c r="AP258" s="40">
        <f t="shared" si="136"/>
        <v>0</v>
      </c>
      <c r="AR258" s="39">
        <f t="shared" si="148"/>
        <v>0</v>
      </c>
      <c r="AS258" s="39">
        <f t="shared" si="149"/>
        <v>0</v>
      </c>
      <c r="AT258" s="39">
        <f t="shared" si="150"/>
        <v>0</v>
      </c>
      <c r="AU258" s="40">
        <f t="shared" si="137"/>
        <v>0</v>
      </c>
      <c r="AV258" s="40"/>
      <c r="AW258" s="52">
        <f t="shared" si="138"/>
        <v>0</v>
      </c>
      <c r="AY258" s="52">
        <f t="shared" si="139"/>
        <v>0</v>
      </c>
      <c r="AZ258" s="70"/>
    </row>
    <row r="259" spans="1:52" ht="12" customHeight="1">
      <c r="A259" s="44">
        <f t="shared" si="142"/>
        <v>44501</v>
      </c>
      <c r="B259" s="66">
        <f t="shared" si="116"/>
        <v>5000</v>
      </c>
      <c r="C259" s="67"/>
      <c r="D259" s="68">
        <f t="shared" si="117"/>
        <v>5000</v>
      </c>
      <c r="E259" s="35">
        <f t="shared" si="118"/>
        <v>0</v>
      </c>
      <c r="F259" s="35">
        <f t="shared" si="119"/>
        <v>0</v>
      </c>
      <c r="G259" s="55">
        <f t="shared" si="143"/>
        <v>5.67</v>
      </c>
      <c r="H259" s="69">
        <f t="shared" si="143"/>
        <v>5.67</v>
      </c>
      <c r="I259" s="72">
        <v>0</v>
      </c>
      <c r="J259" s="55">
        <f t="shared" si="141"/>
        <v>-0.06</v>
      </c>
      <c r="K259" s="69">
        <f t="shared" si="141"/>
        <v>-0.06</v>
      </c>
      <c r="L259" s="72">
        <v>0</v>
      </c>
      <c r="M259" s="55">
        <f t="shared" si="140"/>
        <v>1.2500000000000001E-2</v>
      </c>
      <c r="N259" s="69">
        <f t="shared" si="140"/>
        <v>0</v>
      </c>
      <c r="O259" s="72">
        <v>0</v>
      </c>
      <c r="P259" s="7"/>
      <c r="Q259" s="72">
        <f t="shared" si="151"/>
        <v>5.6224999999999996</v>
      </c>
      <c r="R259" s="72">
        <f t="shared" si="152"/>
        <v>5.61</v>
      </c>
      <c r="S259" s="72">
        <f t="shared" si="120"/>
        <v>0</v>
      </c>
      <c r="T259" s="7"/>
      <c r="U259" s="5">
        <f t="shared" si="121"/>
        <v>30</v>
      </c>
      <c r="V259" s="45">
        <f t="shared" si="122"/>
        <v>44501</v>
      </c>
      <c r="W259" s="5">
        <f t="shared" si="123"/>
        <v>7585</v>
      </c>
      <c r="X259" s="55">
        <f t="shared" si="144"/>
        <v>5.3904348595426005E-2</v>
      </c>
      <c r="Y259" s="47">
        <f t="shared" si="124"/>
        <v>0.33134658268220119</v>
      </c>
      <c r="Z259" s="5">
        <f t="shared" si="125"/>
        <v>0</v>
      </c>
      <c r="AA259" s="5">
        <f t="shared" si="126"/>
        <v>0</v>
      </c>
      <c r="AC259" s="39">
        <f t="shared" si="127"/>
        <v>0</v>
      </c>
      <c r="AD259" s="39">
        <f t="shared" si="128"/>
        <v>0</v>
      </c>
      <c r="AE259" s="39">
        <f t="shared" si="129"/>
        <v>0</v>
      </c>
      <c r="AF259" s="39">
        <f t="shared" si="130"/>
        <v>0</v>
      </c>
      <c r="AG259" s="39">
        <f t="shared" si="131"/>
        <v>0</v>
      </c>
      <c r="AH259" s="39">
        <f t="shared" si="132"/>
        <v>0</v>
      </c>
      <c r="AI259" s="39">
        <f t="shared" si="133"/>
        <v>0</v>
      </c>
      <c r="AJ259" s="39">
        <f t="shared" si="134"/>
        <v>0</v>
      </c>
      <c r="AK259" s="39">
        <f t="shared" si="135"/>
        <v>0</v>
      </c>
      <c r="AL259" s="43"/>
      <c r="AM259" s="39">
        <f t="shared" si="145"/>
        <v>0</v>
      </c>
      <c r="AN259" s="39">
        <f t="shared" si="146"/>
        <v>0</v>
      </c>
      <c r="AO259" s="39">
        <f t="shared" si="147"/>
        <v>0</v>
      </c>
      <c r="AP259" s="40">
        <f t="shared" si="136"/>
        <v>0</v>
      </c>
      <c r="AR259" s="39">
        <f t="shared" si="148"/>
        <v>0</v>
      </c>
      <c r="AS259" s="39">
        <f t="shared" si="149"/>
        <v>0</v>
      </c>
      <c r="AT259" s="39">
        <f t="shared" si="150"/>
        <v>0</v>
      </c>
      <c r="AU259" s="40">
        <f t="shared" si="137"/>
        <v>0</v>
      </c>
      <c r="AV259" s="40"/>
      <c r="AW259" s="52">
        <f t="shared" si="138"/>
        <v>0</v>
      </c>
      <c r="AY259" s="52">
        <f t="shared" si="139"/>
        <v>0</v>
      </c>
      <c r="AZ259" s="70"/>
    </row>
    <row r="260" spans="1:52" ht="12" customHeight="1">
      <c r="A260" s="44">
        <f t="shared" si="142"/>
        <v>44531</v>
      </c>
      <c r="B260" s="66">
        <f>B259</f>
        <v>5000</v>
      </c>
      <c r="C260" s="67"/>
      <c r="D260" s="68">
        <f>B260+C260</f>
        <v>5000</v>
      </c>
      <c r="E260" s="35">
        <f>IF(Z260=0,0,IF(AND(Z260=1,$H$3=1),D260*U260,IF($H$3=2,D260,"N/A")))</f>
        <v>0</v>
      </c>
      <c r="F260" s="35">
        <f>E260*Y260</f>
        <v>0</v>
      </c>
      <c r="G260" s="55">
        <f t="shared" si="143"/>
        <v>5.67</v>
      </c>
      <c r="H260" s="69">
        <f t="shared" si="143"/>
        <v>5.67</v>
      </c>
      <c r="I260" s="72">
        <v>0</v>
      </c>
      <c r="J260" s="55">
        <f t="shared" si="141"/>
        <v>-0.06</v>
      </c>
      <c r="K260" s="69">
        <f t="shared" si="141"/>
        <v>-0.06</v>
      </c>
      <c r="L260" s="72">
        <v>0</v>
      </c>
      <c r="M260" s="55">
        <f t="shared" si="140"/>
        <v>1.2500000000000001E-2</v>
      </c>
      <c r="N260" s="69">
        <f t="shared" si="140"/>
        <v>0</v>
      </c>
      <c r="O260" s="72">
        <v>0</v>
      </c>
      <c r="P260" s="7"/>
      <c r="Q260" s="72">
        <f t="shared" si="151"/>
        <v>5.6224999999999996</v>
      </c>
      <c r="R260" s="72">
        <f t="shared" si="152"/>
        <v>5.61</v>
      </c>
      <c r="S260" s="72">
        <f>O260+L260+I260</f>
        <v>0</v>
      </c>
      <c r="T260" s="7"/>
      <c r="U260" s="5">
        <f>A261-A260</f>
        <v>31</v>
      </c>
      <c r="V260" s="45">
        <f>CHOOSE(F$3,A261+24,A260)</f>
        <v>44531</v>
      </c>
      <c r="W260" s="5">
        <f>V260-C$3</f>
        <v>7615</v>
      </c>
      <c r="X260" s="55">
        <f t="shared" si="144"/>
        <v>5.3904348595426005E-2</v>
      </c>
      <c r="Y260" s="47">
        <f>1/(1+CHOOSE(F$3,(X261+($K$3/10000))/2,(X260+($K$3/10000))/2))^(2*W260/365.25)</f>
        <v>0.3299021374432034</v>
      </c>
      <c r="Z260" s="5">
        <f>IF(AND(mthbeg&lt;=A260,mthend&gt;=A260),1,0)</f>
        <v>0</v>
      </c>
      <c r="AA260" s="5">
        <f>U260*Z260</f>
        <v>0</v>
      </c>
      <c r="AC260" s="39">
        <f>F260*G260</f>
        <v>0</v>
      </c>
      <c r="AD260" s="39">
        <f t="shared" ref="AD260:AJ263" si="153">$F260*H260</f>
        <v>0</v>
      </c>
      <c r="AE260" s="39">
        <f t="shared" si="153"/>
        <v>0</v>
      </c>
      <c r="AF260" s="39">
        <f t="shared" si="153"/>
        <v>0</v>
      </c>
      <c r="AG260" s="39">
        <f t="shared" si="153"/>
        <v>0</v>
      </c>
      <c r="AH260" s="39">
        <f t="shared" si="153"/>
        <v>0</v>
      </c>
      <c r="AI260" s="39">
        <f t="shared" si="153"/>
        <v>0</v>
      </c>
      <c r="AJ260" s="39">
        <f t="shared" si="153"/>
        <v>0</v>
      </c>
      <c r="AK260" s="39">
        <f>F260*O260</f>
        <v>0</v>
      </c>
      <c r="AL260" s="43"/>
      <c r="AM260" s="39">
        <f t="shared" si="145"/>
        <v>0</v>
      </c>
      <c r="AN260" s="39">
        <f t="shared" si="146"/>
        <v>0</v>
      </c>
      <c r="AO260" s="39">
        <f t="shared" si="147"/>
        <v>0</v>
      </c>
      <c r="AP260" s="40">
        <f>SUM(AM260:AO260)</f>
        <v>0</v>
      </c>
      <c r="AR260" s="39">
        <f t="shared" si="148"/>
        <v>0</v>
      </c>
      <c r="AS260" s="39">
        <f t="shared" si="149"/>
        <v>0</v>
      </c>
      <c r="AT260" s="39">
        <f t="shared" si="150"/>
        <v>0</v>
      </c>
      <c r="AU260" s="40">
        <f>AR260+AS260+AT260</f>
        <v>0</v>
      </c>
      <c r="AV260" s="40"/>
      <c r="AW260" s="52">
        <f>AU260+AP260</f>
        <v>0</v>
      </c>
      <c r="AY260" s="52">
        <f>AK260+AH260+AE260</f>
        <v>0</v>
      </c>
      <c r="AZ260" s="70"/>
    </row>
    <row r="261" spans="1:52" ht="12" customHeight="1">
      <c r="A261" s="44">
        <f t="shared" si="142"/>
        <v>44562</v>
      </c>
      <c r="B261" s="66">
        <f>B260</f>
        <v>5000</v>
      </c>
      <c r="C261" s="67"/>
      <c r="D261" s="68">
        <f>B261+C261</f>
        <v>5000</v>
      </c>
      <c r="E261" s="35">
        <f>IF(Z261=0,0,IF(AND(Z261=1,$H$3=1),D261*U261,IF($H$3=2,D261,"N/A")))</f>
        <v>0</v>
      </c>
      <c r="F261" s="35">
        <f>E261*Y261</f>
        <v>0</v>
      </c>
      <c r="G261" s="55">
        <f t="shared" si="143"/>
        <v>5.67</v>
      </c>
      <c r="H261" s="69">
        <f t="shared" si="143"/>
        <v>5.67</v>
      </c>
      <c r="I261" s="72">
        <v>0</v>
      </c>
      <c r="J261" s="55">
        <f t="shared" si="141"/>
        <v>-0.06</v>
      </c>
      <c r="K261" s="69">
        <f t="shared" si="141"/>
        <v>-0.06</v>
      </c>
      <c r="L261" s="72">
        <v>0</v>
      </c>
      <c r="M261" s="55">
        <f t="shared" si="140"/>
        <v>1.2500000000000001E-2</v>
      </c>
      <c r="N261" s="69">
        <f t="shared" si="140"/>
        <v>0</v>
      </c>
      <c r="O261" s="72">
        <v>0</v>
      </c>
      <c r="P261" s="7"/>
      <c r="Q261" s="72">
        <f t="shared" si="151"/>
        <v>5.6224999999999996</v>
      </c>
      <c r="R261" s="72">
        <f t="shared" si="152"/>
        <v>5.61</v>
      </c>
      <c r="S261" s="72">
        <f>O261+L261+I261</f>
        <v>0</v>
      </c>
      <c r="T261" s="7"/>
      <c r="U261" s="5">
        <f>A262-A261</f>
        <v>31</v>
      </c>
      <c r="V261" s="45">
        <f>CHOOSE(F$3,A262+24,A261)</f>
        <v>44562</v>
      </c>
      <c r="W261" s="5">
        <f>V261-C$3</f>
        <v>7646</v>
      </c>
      <c r="X261" s="55">
        <f t="shared" si="144"/>
        <v>5.3904348595426005E-2</v>
      </c>
      <c r="Y261" s="47">
        <f>1/(1+CHOOSE(F$3,(X262+($K$3/10000))/2,(X261+($K$3/10000))/2))^(2*W261/365.25)</f>
        <v>0.32841615884350994</v>
      </c>
      <c r="Z261" s="5">
        <f>IF(AND(mthbeg&lt;=A261,mthend&gt;=A261),1,0)</f>
        <v>0</v>
      </c>
      <c r="AA261" s="5">
        <f>U261*Z261</f>
        <v>0</v>
      </c>
      <c r="AC261" s="39">
        <f>F261*G261</f>
        <v>0</v>
      </c>
      <c r="AD261" s="39">
        <f t="shared" si="153"/>
        <v>0</v>
      </c>
      <c r="AE261" s="39">
        <f t="shared" si="153"/>
        <v>0</v>
      </c>
      <c r="AF261" s="39">
        <f t="shared" si="153"/>
        <v>0</v>
      </c>
      <c r="AG261" s="39">
        <f t="shared" si="153"/>
        <v>0</v>
      </c>
      <c r="AH261" s="39">
        <f t="shared" si="153"/>
        <v>0</v>
      </c>
      <c r="AI261" s="39">
        <f t="shared" si="153"/>
        <v>0</v>
      </c>
      <c r="AJ261" s="39">
        <f t="shared" si="153"/>
        <v>0</v>
      </c>
      <c r="AK261" s="39">
        <f>F261*O261</f>
        <v>0</v>
      </c>
      <c r="AL261" s="43"/>
      <c r="AM261" s="39">
        <f t="shared" si="145"/>
        <v>0</v>
      </c>
      <c r="AN261" s="39">
        <f t="shared" si="146"/>
        <v>0</v>
      </c>
      <c r="AO261" s="39">
        <f t="shared" si="147"/>
        <v>0</v>
      </c>
      <c r="AP261" s="40">
        <f>SUM(AM261:AO261)</f>
        <v>0</v>
      </c>
      <c r="AR261" s="39">
        <f t="shared" si="148"/>
        <v>0</v>
      </c>
      <c r="AS261" s="39">
        <f t="shared" si="149"/>
        <v>0</v>
      </c>
      <c r="AT261" s="39">
        <f t="shared" si="150"/>
        <v>0</v>
      </c>
      <c r="AU261" s="40">
        <f>AR261+AS261+AT261</f>
        <v>0</v>
      </c>
      <c r="AV261" s="40"/>
      <c r="AW261" s="52">
        <f>AU261+AP261</f>
        <v>0</v>
      </c>
      <c r="AY261" s="52">
        <f>AK261+AH261+AE261</f>
        <v>0</v>
      </c>
      <c r="AZ261" s="70"/>
    </row>
    <row r="262" spans="1:52" ht="12" customHeight="1">
      <c r="A262" s="44">
        <f t="shared" si="142"/>
        <v>44593</v>
      </c>
      <c r="B262" s="66">
        <f>B261</f>
        <v>5000</v>
      </c>
      <c r="C262" s="67"/>
      <c r="D262" s="68">
        <f>B262+C262</f>
        <v>5000</v>
      </c>
      <c r="E262" s="35">
        <f>IF(Z262=0,0,IF(AND(Z262=1,$H$3=1),D262*U262,IF($H$3=2,D262,"N/A")))</f>
        <v>0</v>
      </c>
      <c r="F262" s="35">
        <f>E262*Y262</f>
        <v>0</v>
      </c>
      <c r="G262" s="55">
        <f t="shared" si="143"/>
        <v>5.67</v>
      </c>
      <c r="H262" s="69">
        <f t="shared" si="143"/>
        <v>5.67</v>
      </c>
      <c r="I262" s="72">
        <v>0</v>
      </c>
      <c r="J262" s="55">
        <f t="shared" si="141"/>
        <v>-0.06</v>
      </c>
      <c r="K262" s="69">
        <f t="shared" si="141"/>
        <v>-0.06</v>
      </c>
      <c r="L262" s="72">
        <v>0</v>
      </c>
      <c r="M262" s="55">
        <f t="shared" si="140"/>
        <v>1.2500000000000001E-2</v>
      </c>
      <c r="N262" s="69">
        <f t="shared" si="140"/>
        <v>0</v>
      </c>
      <c r="O262" s="72">
        <v>0</v>
      </c>
      <c r="P262" s="7"/>
      <c r="Q262" s="72">
        <f t="shared" si="151"/>
        <v>5.6224999999999996</v>
      </c>
      <c r="R262" s="72">
        <f t="shared" si="152"/>
        <v>5.61</v>
      </c>
      <c r="S262" s="72">
        <f>O262+L262+I262</f>
        <v>0</v>
      </c>
      <c r="T262" s="7"/>
      <c r="U262" s="5">
        <f>A263-A262</f>
        <v>28</v>
      </c>
      <c r="V262" s="45">
        <f>CHOOSE(F$3,A263+24,A262)</f>
        <v>44593</v>
      </c>
      <c r="W262" s="5">
        <f>V262-C$3</f>
        <v>7677</v>
      </c>
      <c r="X262" s="55">
        <f t="shared" si="144"/>
        <v>5.3904348595426005E-2</v>
      </c>
      <c r="Y262" s="47">
        <f>1/(1+CHOOSE(F$3,(X263+($K$3/10000))/2,(X262+($K$3/10000))/2))^(2*W262/365.25)</f>
        <v>0.32693687353903378</v>
      </c>
      <c r="Z262" s="5">
        <f>IF(AND(mthbeg&lt;=A262,mthend&gt;=A262),1,0)</f>
        <v>0</v>
      </c>
      <c r="AA262" s="5">
        <f>U262*Z262</f>
        <v>0</v>
      </c>
      <c r="AC262" s="39">
        <f>F262*G262</f>
        <v>0</v>
      </c>
      <c r="AD262" s="39">
        <f t="shared" si="153"/>
        <v>0</v>
      </c>
      <c r="AE262" s="39">
        <f t="shared" si="153"/>
        <v>0</v>
      </c>
      <c r="AF262" s="39">
        <f t="shared" si="153"/>
        <v>0</v>
      </c>
      <c r="AG262" s="39">
        <f t="shared" si="153"/>
        <v>0</v>
      </c>
      <c r="AH262" s="39">
        <f t="shared" si="153"/>
        <v>0</v>
      </c>
      <c r="AI262" s="39">
        <f t="shared" si="153"/>
        <v>0</v>
      </c>
      <c r="AJ262" s="39">
        <f t="shared" si="153"/>
        <v>0</v>
      </c>
      <c r="AK262" s="39">
        <f>F262*O262</f>
        <v>0</v>
      </c>
      <c r="AL262" s="43"/>
      <c r="AM262" s="39">
        <f t="shared" si="145"/>
        <v>0</v>
      </c>
      <c r="AN262" s="39">
        <f t="shared" si="146"/>
        <v>0</v>
      </c>
      <c r="AO262" s="39">
        <f t="shared" si="147"/>
        <v>0</v>
      </c>
      <c r="AP262" s="40">
        <f>SUM(AM262:AO262)</f>
        <v>0</v>
      </c>
      <c r="AR262" s="39">
        <f t="shared" si="148"/>
        <v>0</v>
      </c>
      <c r="AS262" s="39">
        <f t="shared" si="149"/>
        <v>0</v>
      </c>
      <c r="AT262" s="39">
        <f t="shared" si="150"/>
        <v>0</v>
      </c>
      <c r="AU262" s="40">
        <f>AR262+AS262+AT262</f>
        <v>0</v>
      </c>
      <c r="AV262" s="40"/>
      <c r="AW262" s="52">
        <f>AU262+AP262</f>
        <v>0</v>
      </c>
      <c r="AY262" s="52">
        <f>AK262+AH262+AE262</f>
        <v>0</v>
      </c>
      <c r="AZ262" s="70"/>
    </row>
    <row r="263" spans="1:52" ht="12" customHeight="1">
      <c r="A263" s="44">
        <f t="shared" si="142"/>
        <v>44621</v>
      </c>
      <c r="B263" s="66">
        <f>B262</f>
        <v>5000</v>
      </c>
      <c r="C263" s="67"/>
      <c r="D263" s="68">
        <f>B263+C263</f>
        <v>5000</v>
      </c>
      <c r="E263" s="35">
        <f>IF(Z263=0,0,IF(AND(Z263=1,$H$3=1),D263*U263,IF($H$3=2,D263,"N/A")))</f>
        <v>0</v>
      </c>
      <c r="F263" s="35">
        <f>E263*Y263</f>
        <v>0</v>
      </c>
      <c r="G263" s="55">
        <f t="shared" si="143"/>
        <v>5.67</v>
      </c>
      <c r="H263" s="69">
        <f t="shared" si="143"/>
        <v>5.67</v>
      </c>
      <c r="I263" s="72">
        <v>0</v>
      </c>
      <c r="J263" s="55">
        <f t="shared" si="141"/>
        <v>-0.06</v>
      </c>
      <c r="K263" s="69">
        <f t="shared" si="141"/>
        <v>-0.06</v>
      </c>
      <c r="L263" s="72">
        <v>0</v>
      </c>
      <c r="M263" s="55">
        <f t="shared" si="140"/>
        <v>1.2500000000000001E-2</v>
      </c>
      <c r="N263" s="69">
        <f t="shared" si="140"/>
        <v>0</v>
      </c>
      <c r="O263" s="72">
        <v>0</v>
      </c>
      <c r="P263" s="7"/>
      <c r="Q263" s="72">
        <f t="shared" si="151"/>
        <v>5.6224999999999996</v>
      </c>
      <c r="R263" s="72">
        <f t="shared" si="152"/>
        <v>5.61</v>
      </c>
      <c r="S263" s="72">
        <f>O263+L263+I263</f>
        <v>0</v>
      </c>
      <c r="T263" s="7"/>
      <c r="U263" s="5">
        <f>A264-A263</f>
        <v>31</v>
      </c>
      <c r="V263" s="45">
        <f>CHOOSE(F$3,A264+24,A263)</f>
        <v>44621</v>
      </c>
      <c r="W263" s="5">
        <f>V263-C$3</f>
        <v>7705</v>
      </c>
      <c r="X263" s="55">
        <f t="shared" si="144"/>
        <v>5.3904348595426005E-2</v>
      </c>
      <c r="Y263" s="47">
        <f>1/(1+CHOOSE(F$3,(X264+($K$3/10000))/2,(X263+($K$3/10000))/2))^(2*W263/365.25)</f>
        <v>0.32560647282674648</v>
      </c>
      <c r="Z263" s="5">
        <f>IF(AND(mthbeg&lt;=A263,mthend&gt;=A263),1,0)</f>
        <v>0</v>
      </c>
      <c r="AA263" s="5">
        <f>U263*Z263</f>
        <v>0</v>
      </c>
      <c r="AC263" s="39">
        <f>F263*G263</f>
        <v>0</v>
      </c>
      <c r="AD263" s="39">
        <f t="shared" si="153"/>
        <v>0</v>
      </c>
      <c r="AE263" s="39">
        <f t="shared" si="153"/>
        <v>0</v>
      </c>
      <c r="AF263" s="39">
        <f t="shared" si="153"/>
        <v>0</v>
      </c>
      <c r="AG263" s="39">
        <f t="shared" si="153"/>
        <v>0</v>
      </c>
      <c r="AH263" s="39">
        <f t="shared" si="153"/>
        <v>0</v>
      </c>
      <c r="AI263" s="39">
        <f t="shared" si="153"/>
        <v>0</v>
      </c>
      <c r="AJ263" s="39">
        <f t="shared" si="153"/>
        <v>0</v>
      </c>
      <c r="AK263" s="39">
        <f>F263*O263</f>
        <v>0</v>
      </c>
      <c r="AL263" s="43"/>
      <c r="AM263" s="39">
        <f t="shared" si="145"/>
        <v>0</v>
      </c>
      <c r="AN263" s="39">
        <f t="shared" si="146"/>
        <v>0</v>
      </c>
      <c r="AO263" s="39">
        <f t="shared" si="147"/>
        <v>0</v>
      </c>
      <c r="AP263" s="40">
        <f>SUM(AM263:AO263)</f>
        <v>0</v>
      </c>
      <c r="AR263" s="39">
        <f t="shared" si="148"/>
        <v>0</v>
      </c>
      <c r="AS263" s="39">
        <f t="shared" si="149"/>
        <v>0</v>
      </c>
      <c r="AT263" s="39">
        <f t="shared" si="150"/>
        <v>0</v>
      </c>
      <c r="AU263" s="40">
        <f>AR263+AS263+AT263</f>
        <v>0</v>
      </c>
      <c r="AV263" s="40"/>
      <c r="AW263" s="52">
        <f>AU263+AP263</f>
        <v>0</v>
      </c>
      <c r="AY263" s="52">
        <f>AK263+AH263+AE263</f>
        <v>0</v>
      </c>
      <c r="AZ263" s="70"/>
    </row>
    <row r="264" spans="1:52" ht="12" customHeight="1">
      <c r="A264" s="44">
        <f t="shared" si="142"/>
        <v>44652</v>
      </c>
      <c r="B264" s="66">
        <f t="shared" ref="B264:B327" si="154">B263</f>
        <v>5000</v>
      </c>
      <c r="C264" s="67"/>
      <c r="D264" s="68">
        <f t="shared" ref="D264:D327" si="155">B264+C264</f>
        <v>5000</v>
      </c>
      <c r="E264" s="35">
        <f t="shared" ref="E264:E327" si="156">IF(Z264=0,0,IF(AND(Z264=1,$H$3=1),D264*U264,IF($H$3=2,D264,"N/A")))</f>
        <v>0</v>
      </c>
      <c r="F264" s="35">
        <f t="shared" ref="F264:F327" si="157">E264*Y264</f>
        <v>0</v>
      </c>
      <c r="G264" s="55">
        <f t="shared" si="143"/>
        <v>5.67</v>
      </c>
      <c r="H264" s="69">
        <f t="shared" si="143"/>
        <v>5.67</v>
      </c>
      <c r="I264" s="72">
        <v>0</v>
      </c>
      <c r="J264" s="55">
        <f t="shared" si="141"/>
        <v>-0.06</v>
      </c>
      <c r="K264" s="69">
        <f t="shared" si="141"/>
        <v>-0.06</v>
      </c>
      <c r="L264" s="72">
        <v>0</v>
      </c>
      <c r="M264" s="55">
        <f t="shared" si="140"/>
        <v>1.2500000000000001E-2</v>
      </c>
      <c r="N264" s="69">
        <f t="shared" si="140"/>
        <v>0</v>
      </c>
      <c r="O264" s="72">
        <v>0</v>
      </c>
      <c r="P264" s="7"/>
      <c r="Q264" s="72">
        <f t="shared" si="151"/>
        <v>5.6224999999999996</v>
      </c>
      <c r="R264" s="72">
        <f t="shared" si="152"/>
        <v>5.61</v>
      </c>
      <c r="S264" s="72">
        <f t="shared" ref="S264:S327" si="158">O264+L264+I264</f>
        <v>0</v>
      </c>
      <c r="T264" s="7"/>
      <c r="U264" s="5">
        <f t="shared" ref="U264:U327" si="159">A265-A264</f>
        <v>30</v>
      </c>
      <c r="V264" s="45">
        <f t="shared" ref="V264:V327" si="160">CHOOSE(F$3,A265+24,A264)</f>
        <v>44652</v>
      </c>
      <c r="W264" s="5">
        <f t="shared" ref="W264:W327" si="161">V264-C$3</f>
        <v>7736</v>
      </c>
      <c r="X264" s="55">
        <f t="shared" si="144"/>
        <v>5.3904348595426005E-2</v>
      </c>
      <c r="Y264" s="47">
        <f t="shared" ref="Y264:Y327" si="162">1/(1+CHOOSE(F$3,(X265+($K$3/10000))/2,(X264+($K$3/10000))/2))^(2*W264/365.25)</f>
        <v>0.32413984319441946</v>
      </c>
      <c r="Z264" s="5">
        <f t="shared" ref="Z264:Z327" si="163">IF(AND(mthbeg&lt;=A264,mthend&gt;=A264),1,0)</f>
        <v>0</v>
      </c>
      <c r="AA264" s="5">
        <f t="shared" ref="AA264:AA327" si="164">U264*Z264</f>
        <v>0</v>
      </c>
      <c r="AC264" s="39">
        <f t="shared" ref="AC264:AC327" si="165">F264*G264</f>
        <v>0</v>
      </c>
      <c r="AD264" s="39">
        <f t="shared" ref="AD264:AD327" si="166">$F264*H264</f>
        <v>0</v>
      </c>
      <c r="AE264" s="39">
        <f t="shared" ref="AE264:AE327" si="167">$F264*I264</f>
        <v>0</v>
      </c>
      <c r="AF264" s="39">
        <f t="shared" ref="AF264:AF327" si="168">$F264*J264</f>
        <v>0</v>
      </c>
      <c r="AG264" s="39">
        <f t="shared" ref="AG264:AG327" si="169">$F264*K264</f>
        <v>0</v>
      </c>
      <c r="AH264" s="39">
        <f t="shared" ref="AH264:AH327" si="170">$F264*L264</f>
        <v>0</v>
      </c>
      <c r="AI264" s="39">
        <f t="shared" ref="AI264:AI327" si="171">$F264*M264</f>
        <v>0</v>
      </c>
      <c r="AJ264" s="39">
        <f t="shared" ref="AJ264:AJ327" si="172">$F264*N264</f>
        <v>0</v>
      </c>
      <c r="AK264" s="39">
        <f t="shared" ref="AK264:AK327" si="173">F264*O264</f>
        <v>0</v>
      </c>
      <c r="AL264" s="43"/>
      <c r="AM264" s="39">
        <f t="shared" si="145"/>
        <v>0</v>
      </c>
      <c r="AN264" s="39">
        <f t="shared" si="146"/>
        <v>0</v>
      </c>
      <c r="AO264" s="39">
        <f t="shared" si="147"/>
        <v>0</v>
      </c>
      <c r="AP264" s="40">
        <f t="shared" ref="AP264:AP327" si="174">SUM(AM264:AO264)</f>
        <v>0</v>
      </c>
      <c r="AR264" s="39">
        <f t="shared" si="148"/>
        <v>0</v>
      </c>
      <c r="AS264" s="39">
        <f t="shared" si="149"/>
        <v>0</v>
      </c>
      <c r="AT264" s="39">
        <f t="shared" si="150"/>
        <v>0</v>
      </c>
      <c r="AU264" s="40">
        <f t="shared" ref="AU264:AU327" si="175">AR264+AS264+AT264</f>
        <v>0</v>
      </c>
      <c r="AV264" s="40"/>
      <c r="AW264" s="52">
        <f t="shared" ref="AW264:AW327" si="176">AU264+AP264</f>
        <v>0</v>
      </c>
      <c r="AY264" s="52">
        <f t="shared" ref="AY264:AY327" si="177">AK264+AH264+AE264</f>
        <v>0</v>
      </c>
      <c r="AZ264" s="70"/>
    </row>
    <row r="265" spans="1:52" ht="12" customHeight="1">
      <c r="A265" s="44">
        <f t="shared" si="142"/>
        <v>44682</v>
      </c>
      <c r="B265" s="66">
        <f t="shared" si="154"/>
        <v>5000</v>
      </c>
      <c r="C265" s="67"/>
      <c r="D265" s="68">
        <f t="shared" si="155"/>
        <v>5000</v>
      </c>
      <c r="E265" s="35">
        <f t="shared" si="156"/>
        <v>0</v>
      </c>
      <c r="F265" s="35">
        <f t="shared" si="157"/>
        <v>0</v>
      </c>
      <c r="G265" s="55">
        <f t="shared" si="143"/>
        <v>5.67</v>
      </c>
      <c r="H265" s="69">
        <f t="shared" si="143"/>
        <v>5.67</v>
      </c>
      <c r="I265" s="72">
        <v>0</v>
      </c>
      <c r="J265" s="55">
        <f t="shared" si="141"/>
        <v>-0.06</v>
      </c>
      <c r="K265" s="69">
        <f t="shared" si="141"/>
        <v>-0.06</v>
      </c>
      <c r="L265" s="72">
        <v>0</v>
      </c>
      <c r="M265" s="55">
        <f t="shared" ref="M265:N328" si="178">VLOOKUP($A265,Table,MATCH(M$4,Curves,0))</f>
        <v>1.2500000000000001E-2</v>
      </c>
      <c r="N265" s="69">
        <f t="shared" si="178"/>
        <v>0</v>
      </c>
      <c r="O265" s="72">
        <v>0</v>
      </c>
      <c r="P265" s="7"/>
      <c r="Q265" s="72">
        <f t="shared" si="151"/>
        <v>5.6224999999999996</v>
      </c>
      <c r="R265" s="72">
        <f t="shared" si="152"/>
        <v>5.61</v>
      </c>
      <c r="S265" s="72">
        <f t="shared" si="158"/>
        <v>0</v>
      </c>
      <c r="T265" s="7"/>
      <c r="U265" s="5">
        <f t="shared" si="159"/>
        <v>31</v>
      </c>
      <c r="V265" s="45">
        <f t="shared" si="160"/>
        <v>44682</v>
      </c>
      <c r="W265" s="5">
        <f t="shared" si="161"/>
        <v>7766</v>
      </c>
      <c r="X265" s="55">
        <f t="shared" si="144"/>
        <v>5.3904348595426005E-2</v>
      </c>
      <c r="Y265" s="47">
        <f t="shared" si="162"/>
        <v>0.32272681442713397</v>
      </c>
      <c r="Z265" s="5">
        <f t="shared" si="163"/>
        <v>0</v>
      </c>
      <c r="AA265" s="5">
        <f t="shared" si="164"/>
        <v>0</v>
      </c>
      <c r="AC265" s="39">
        <f t="shared" si="165"/>
        <v>0</v>
      </c>
      <c r="AD265" s="39">
        <f t="shared" si="166"/>
        <v>0</v>
      </c>
      <c r="AE265" s="39">
        <f t="shared" si="167"/>
        <v>0</v>
      </c>
      <c r="AF265" s="39">
        <f t="shared" si="168"/>
        <v>0</v>
      </c>
      <c r="AG265" s="39">
        <f t="shared" si="169"/>
        <v>0</v>
      </c>
      <c r="AH265" s="39">
        <f t="shared" si="170"/>
        <v>0</v>
      </c>
      <c r="AI265" s="39">
        <f t="shared" si="171"/>
        <v>0</v>
      </c>
      <c r="AJ265" s="39">
        <f t="shared" si="172"/>
        <v>0</v>
      </c>
      <c r="AK265" s="39">
        <f t="shared" si="173"/>
        <v>0</v>
      </c>
      <c r="AL265" s="43"/>
      <c r="AM265" s="39">
        <f t="shared" si="145"/>
        <v>0</v>
      </c>
      <c r="AN265" s="39">
        <f t="shared" si="146"/>
        <v>0</v>
      </c>
      <c r="AO265" s="39">
        <f t="shared" si="147"/>
        <v>0</v>
      </c>
      <c r="AP265" s="40">
        <f t="shared" si="174"/>
        <v>0</v>
      </c>
      <c r="AR265" s="39">
        <f t="shared" si="148"/>
        <v>0</v>
      </c>
      <c r="AS265" s="39">
        <f t="shared" si="149"/>
        <v>0</v>
      </c>
      <c r="AT265" s="39">
        <f t="shared" si="150"/>
        <v>0</v>
      </c>
      <c r="AU265" s="40">
        <f t="shared" si="175"/>
        <v>0</v>
      </c>
      <c r="AV265" s="40"/>
      <c r="AW265" s="52">
        <f t="shared" si="176"/>
        <v>0</v>
      </c>
      <c r="AY265" s="52">
        <f t="shared" si="177"/>
        <v>0</v>
      </c>
      <c r="AZ265" s="70"/>
    </row>
    <row r="266" spans="1:52" ht="12" customHeight="1">
      <c r="A266" s="44">
        <f t="shared" si="142"/>
        <v>44713</v>
      </c>
      <c r="B266" s="66">
        <f t="shared" si="154"/>
        <v>5000</v>
      </c>
      <c r="C266" s="67"/>
      <c r="D266" s="68">
        <f t="shared" si="155"/>
        <v>5000</v>
      </c>
      <c r="E266" s="35">
        <f t="shared" si="156"/>
        <v>0</v>
      </c>
      <c r="F266" s="35">
        <f t="shared" si="157"/>
        <v>0</v>
      </c>
      <c r="G266" s="55">
        <f t="shared" si="143"/>
        <v>5.67</v>
      </c>
      <c r="H266" s="69">
        <f t="shared" si="143"/>
        <v>5.67</v>
      </c>
      <c r="I266" s="72">
        <v>0</v>
      </c>
      <c r="J266" s="55">
        <f t="shared" ref="J266:K329" si="179">VLOOKUP($A266,Table,MATCH(J$4,Curves,0))</f>
        <v>-0.06</v>
      </c>
      <c r="K266" s="69">
        <f t="shared" si="179"/>
        <v>-0.06</v>
      </c>
      <c r="L266" s="72">
        <v>0</v>
      </c>
      <c r="M266" s="55">
        <f t="shared" si="178"/>
        <v>1.2500000000000001E-2</v>
      </c>
      <c r="N266" s="69">
        <f t="shared" si="178"/>
        <v>0</v>
      </c>
      <c r="O266" s="72">
        <v>0</v>
      </c>
      <c r="P266" s="7"/>
      <c r="Q266" s="72">
        <f t="shared" si="151"/>
        <v>5.6224999999999996</v>
      </c>
      <c r="R266" s="72">
        <f t="shared" si="152"/>
        <v>5.61</v>
      </c>
      <c r="S266" s="72">
        <f t="shared" si="158"/>
        <v>0</v>
      </c>
      <c r="T266" s="7"/>
      <c r="U266" s="5">
        <f t="shared" si="159"/>
        <v>30</v>
      </c>
      <c r="V266" s="45">
        <f t="shared" si="160"/>
        <v>44713</v>
      </c>
      <c r="W266" s="5">
        <f t="shared" si="161"/>
        <v>7797</v>
      </c>
      <c r="X266" s="55">
        <f t="shared" si="144"/>
        <v>5.3904348595426005E-2</v>
      </c>
      <c r="Y266" s="47">
        <f t="shared" si="162"/>
        <v>0.32127315564364539</v>
      </c>
      <c r="Z266" s="5">
        <f t="shared" si="163"/>
        <v>0</v>
      </c>
      <c r="AA266" s="5">
        <f t="shared" si="164"/>
        <v>0</v>
      </c>
      <c r="AC266" s="39">
        <f t="shared" si="165"/>
        <v>0</v>
      </c>
      <c r="AD266" s="39">
        <f t="shared" si="166"/>
        <v>0</v>
      </c>
      <c r="AE266" s="39">
        <f t="shared" si="167"/>
        <v>0</v>
      </c>
      <c r="AF266" s="39">
        <f t="shared" si="168"/>
        <v>0</v>
      </c>
      <c r="AG266" s="39">
        <f t="shared" si="169"/>
        <v>0</v>
      </c>
      <c r="AH266" s="39">
        <f t="shared" si="170"/>
        <v>0</v>
      </c>
      <c r="AI266" s="39">
        <f t="shared" si="171"/>
        <v>0</v>
      </c>
      <c r="AJ266" s="39">
        <f t="shared" si="172"/>
        <v>0</v>
      </c>
      <c r="AK266" s="39">
        <f t="shared" si="173"/>
        <v>0</v>
      </c>
      <c r="AL266" s="43"/>
      <c r="AM266" s="39">
        <f t="shared" si="145"/>
        <v>0</v>
      </c>
      <c r="AN266" s="39">
        <f t="shared" si="146"/>
        <v>0</v>
      </c>
      <c r="AO266" s="39">
        <f t="shared" si="147"/>
        <v>0</v>
      </c>
      <c r="AP266" s="40">
        <f t="shared" si="174"/>
        <v>0</v>
      </c>
      <c r="AR266" s="39">
        <f t="shared" si="148"/>
        <v>0</v>
      </c>
      <c r="AS266" s="39">
        <f t="shared" si="149"/>
        <v>0</v>
      </c>
      <c r="AT266" s="39">
        <f t="shared" si="150"/>
        <v>0</v>
      </c>
      <c r="AU266" s="40">
        <f t="shared" si="175"/>
        <v>0</v>
      </c>
      <c r="AV266" s="40"/>
      <c r="AW266" s="52">
        <f t="shared" si="176"/>
        <v>0</v>
      </c>
      <c r="AY266" s="52">
        <f t="shared" si="177"/>
        <v>0</v>
      </c>
      <c r="AZ266" s="70"/>
    </row>
    <row r="267" spans="1:52" ht="12" customHeight="1">
      <c r="A267" s="44">
        <f t="shared" ref="A267:A330" si="180">EDATE(A266,1)</f>
        <v>44743</v>
      </c>
      <c r="B267" s="66">
        <f t="shared" si="154"/>
        <v>5000</v>
      </c>
      <c r="C267" s="67"/>
      <c r="D267" s="68">
        <f t="shared" si="155"/>
        <v>5000</v>
      </c>
      <c r="E267" s="35">
        <f t="shared" si="156"/>
        <v>0</v>
      </c>
      <c r="F267" s="35">
        <f t="shared" si="157"/>
        <v>0</v>
      </c>
      <c r="G267" s="55">
        <f t="shared" ref="G267:H330" si="181">VLOOKUP($A267,Table,MATCH(G$4,Curves,0))</f>
        <v>5.67</v>
      </c>
      <c r="H267" s="69">
        <f t="shared" si="181"/>
        <v>5.67</v>
      </c>
      <c r="I267" s="72">
        <v>0</v>
      </c>
      <c r="J267" s="55">
        <f t="shared" si="179"/>
        <v>-0.06</v>
      </c>
      <c r="K267" s="69">
        <f t="shared" si="179"/>
        <v>-0.06</v>
      </c>
      <c r="L267" s="72">
        <v>0</v>
      </c>
      <c r="M267" s="55">
        <f t="shared" si="178"/>
        <v>1.2500000000000001E-2</v>
      </c>
      <c r="N267" s="69">
        <f t="shared" si="178"/>
        <v>0</v>
      </c>
      <c r="O267" s="72">
        <v>0</v>
      </c>
      <c r="P267" s="7"/>
      <c r="Q267" s="72">
        <f t="shared" si="151"/>
        <v>5.6224999999999996</v>
      </c>
      <c r="R267" s="72">
        <f t="shared" si="152"/>
        <v>5.61</v>
      </c>
      <c r="S267" s="72">
        <f t="shared" si="158"/>
        <v>0</v>
      </c>
      <c r="T267" s="7"/>
      <c r="U267" s="5">
        <f t="shared" si="159"/>
        <v>31</v>
      </c>
      <c r="V267" s="45">
        <f t="shared" si="160"/>
        <v>44743</v>
      </c>
      <c r="W267" s="5">
        <f t="shared" si="161"/>
        <v>7827</v>
      </c>
      <c r="X267" s="55">
        <f t="shared" ref="X267:X330" si="182">VLOOKUP($A267,Table,MATCH(X$4,Curves,0))</f>
        <v>5.3904348595426005E-2</v>
      </c>
      <c r="Y267" s="47">
        <f t="shared" si="162"/>
        <v>0.31987262368001157</v>
      </c>
      <c r="Z267" s="5">
        <f t="shared" si="163"/>
        <v>0</v>
      </c>
      <c r="AA267" s="5">
        <f t="shared" si="164"/>
        <v>0</v>
      </c>
      <c r="AC267" s="39">
        <f t="shared" si="165"/>
        <v>0</v>
      </c>
      <c r="AD267" s="39">
        <f t="shared" si="166"/>
        <v>0</v>
      </c>
      <c r="AE267" s="39">
        <f t="shared" si="167"/>
        <v>0</v>
      </c>
      <c r="AF267" s="39">
        <f t="shared" si="168"/>
        <v>0</v>
      </c>
      <c r="AG267" s="39">
        <f t="shared" si="169"/>
        <v>0</v>
      </c>
      <c r="AH267" s="39">
        <f t="shared" si="170"/>
        <v>0</v>
      </c>
      <c r="AI267" s="39">
        <f t="shared" si="171"/>
        <v>0</v>
      </c>
      <c r="AJ267" s="39">
        <f t="shared" si="172"/>
        <v>0</v>
      </c>
      <c r="AK267" s="39">
        <f t="shared" si="173"/>
        <v>0</v>
      </c>
      <c r="AL267" s="43"/>
      <c r="AM267" s="39">
        <f t="shared" ref="AM267:AM330" si="183">CHOOSE($G$3,AD267-AE267,AE267-AD267)</f>
        <v>0</v>
      </c>
      <c r="AN267" s="39">
        <f t="shared" ref="AN267:AN330" si="184">CHOOSE($G$3,AG267-AH267,AH267-AG267)</f>
        <v>0</v>
      </c>
      <c r="AO267" s="39">
        <f t="shared" ref="AO267:AO330" si="185">CHOOSE($G$3,AJ267-AK267,AK267-AJ267)</f>
        <v>0</v>
      </c>
      <c r="AP267" s="40">
        <f t="shared" si="174"/>
        <v>0</v>
      </c>
      <c r="AR267" s="39">
        <f t="shared" ref="AR267:AR330" si="186">CHOOSE($G$3,AC267-AD267,AD267-AC267)</f>
        <v>0</v>
      </c>
      <c r="AS267" s="39">
        <f t="shared" ref="AS267:AS330" si="187">CHOOSE($G$3,AF267-AG267,AG267-AF267)</f>
        <v>0</v>
      </c>
      <c r="AT267" s="39">
        <f t="shared" ref="AT267:AT330" si="188">CHOOSE($G$3,AI267-AJ267,AJ267-AI267)</f>
        <v>0</v>
      </c>
      <c r="AU267" s="40">
        <f t="shared" si="175"/>
        <v>0</v>
      </c>
      <c r="AV267" s="40"/>
      <c r="AW267" s="52">
        <f t="shared" si="176"/>
        <v>0</v>
      </c>
      <c r="AY267" s="52">
        <f t="shared" si="177"/>
        <v>0</v>
      </c>
      <c r="AZ267" s="70"/>
    </row>
    <row r="268" spans="1:52" ht="12" customHeight="1">
      <c r="A268" s="44">
        <f t="shared" si="180"/>
        <v>44774</v>
      </c>
      <c r="B268" s="66">
        <f t="shared" si="154"/>
        <v>5000</v>
      </c>
      <c r="C268" s="67"/>
      <c r="D268" s="68">
        <f t="shared" si="155"/>
        <v>5000</v>
      </c>
      <c r="E268" s="35">
        <f t="shared" si="156"/>
        <v>0</v>
      </c>
      <c r="F268" s="35">
        <f t="shared" si="157"/>
        <v>0</v>
      </c>
      <c r="G268" s="55">
        <f t="shared" si="181"/>
        <v>5.67</v>
      </c>
      <c r="H268" s="69">
        <f t="shared" si="181"/>
        <v>5.67</v>
      </c>
      <c r="I268" s="72">
        <v>0</v>
      </c>
      <c r="J268" s="55">
        <f t="shared" si="179"/>
        <v>-0.06</v>
      </c>
      <c r="K268" s="69">
        <f t="shared" si="179"/>
        <v>-0.06</v>
      </c>
      <c r="L268" s="72">
        <v>0</v>
      </c>
      <c r="M268" s="55">
        <f t="shared" si="178"/>
        <v>1.2500000000000001E-2</v>
      </c>
      <c r="N268" s="69">
        <f t="shared" si="178"/>
        <v>0</v>
      </c>
      <c r="O268" s="72">
        <v>0</v>
      </c>
      <c r="P268" s="7"/>
      <c r="Q268" s="72">
        <f t="shared" si="151"/>
        <v>5.6224999999999996</v>
      </c>
      <c r="R268" s="72">
        <f t="shared" si="152"/>
        <v>5.61</v>
      </c>
      <c r="S268" s="72">
        <f t="shared" si="158"/>
        <v>0</v>
      </c>
      <c r="T268" s="7"/>
      <c r="U268" s="5">
        <f t="shared" si="159"/>
        <v>31</v>
      </c>
      <c r="V268" s="45">
        <f t="shared" si="160"/>
        <v>44774</v>
      </c>
      <c r="W268" s="5">
        <f t="shared" si="161"/>
        <v>7858</v>
      </c>
      <c r="X268" s="55">
        <f t="shared" si="182"/>
        <v>5.3904348595426005E-2</v>
      </c>
      <c r="Y268" s="47">
        <f t="shared" si="162"/>
        <v>0.31843182103138323</v>
      </c>
      <c r="Z268" s="5">
        <f t="shared" si="163"/>
        <v>0</v>
      </c>
      <c r="AA268" s="5">
        <f t="shared" si="164"/>
        <v>0</v>
      </c>
      <c r="AC268" s="39">
        <f t="shared" si="165"/>
        <v>0</v>
      </c>
      <c r="AD268" s="39">
        <f t="shared" si="166"/>
        <v>0</v>
      </c>
      <c r="AE268" s="39">
        <f t="shared" si="167"/>
        <v>0</v>
      </c>
      <c r="AF268" s="39">
        <f t="shared" si="168"/>
        <v>0</v>
      </c>
      <c r="AG268" s="39">
        <f t="shared" si="169"/>
        <v>0</v>
      </c>
      <c r="AH268" s="39">
        <f t="shared" si="170"/>
        <v>0</v>
      </c>
      <c r="AI268" s="39">
        <f t="shared" si="171"/>
        <v>0</v>
      </c>
      <c r="AJ268" s="39">
        <f t="shared" si="172"/>
        <v>0</v>
      </c>
      <c r="AK268" s="39">
        <f t="shared" si="173"/>
        <v>0</v>
      </c>
      <c r="AL268" s="43"/>
      <c r="AM268" s="39">
        <f t="shared" si="183"/>
        <v>0</v>
      </c>
      <c r="AN268" s="39">
        <f t="shared" si="184"/>
        <v>0</v>
      </c>
      <c r="AO268" s="39">
        <f t="shared" si="185"/>
        <v>0</v>
      </c>
      <c r="AP268" s="40">
        <f t="shared" si="174"/>
        <v>0</v>
      </c>
      <c r="AR268" s="39">
        <f t="shared" si="186"/>
        <v>0</v>
      </c>
      <c r="AS268" s="39">
        <f t="shared" si="187"/>
        <v>0</v>
      </c>
      <c r="AT268" s="39">
        <f t="shared" si="188"/>
        <v>0</v>
      </c>
      <c r="AU268" s="40">
        <f t="shared" si="175"/>
        <v>0</v>
      </c>
      <c r="AV268" s="40"/>
      <c r="AW268" s="52">
        <f t="shared" si="176"/>
        <v>0</v>
      </c>
      <c r="AY268" s="52">
        <f t="shared" si="177"/>
        <v>0</v>
      </c>
      <c r="AZ268" s="70"/>
    </row>
    <row r="269" spans="1:52" ht="12" customHeight="1">
      <c r="A269" s="44">
        <f t="shared" si="180"/>
        <v>44805</v>
      </c>
      <c r="B269" s="66">
        <f t="shared" si="154"/>
        <v>5000</v>
      </c>
      <c r="C269" s="67"/>
      <c r="D269" s="68">
        <f t="shared" si="155"/>
        <v>5000</v>
      </c>
      <c r="E269" s="35">
        <f t="shared" si="156"/>
        <v>0</v>
      </c>
      <c r="F269" s="35">
        <f t="shared" si="157"/>
        <v>0</v>
      </c>
      <c r="G269" s="55">
        <f t="shared" si="181"/>
        <v>5.67</v>
      </c>
      <c r="H269" s="69">
        <f t="shared" si="181"/>
        <v>5.67</v>
      </c>
      <c r="I269" s="72">
        <v>0</v>
      </c>
      <c r="J269" s="55">
        <f t="shared" si="179"/>
        <v>-0.06</v>
      </c>
      <c r="K269" s="69">
        <f t="shared" si="179"/>
        <v>-0.06</v>
      </c>
      <c r="L269" s="72">
        <v>0</v>
      </c>
      <c r="M269" s="55">
        <f t="shared" si="178"/>
        <v>1.2500000000000001E-2</v>
      </c>
      <c r="N269" s="69">
        <f t="shared" si="178"/>
        <v>0</v>
      </c>
      <c r="O269" s="72">
        <v>0</v>
      </c>
      <c r="P269" s="7"/>
      <c r="Q269" s="72">
        <f t="shared" si="151"/>
        <v>5.6224999999999996</v>
      </c>
      <c r="R269" s="72">
        <f t="shared" si="152"/>
        <v>5.61</v>
      </c>
      <c r="S269" s="72">
        <f t="shared" si="158"/>
        <v>0</v>
      </c>
      <c r="T269" s="7"/>
      <c r="U269" s="5">
        <f t="shared" si="159"/>
        <v>30</v>
      </c>
      <c r="V269" s="45">
        <f t="shared" si="160"/>
        <v>44805</v>
      </c>
      <c r="W269" s="5">
        <f t="shared" si="161"/>
        <v>7889</v>
      </c>
      <c r="X269" s="55">
        <f t="shared" si="182"/>
        <v>5.3904348595426005E-2</v>
      </c>
      <c r="Y269" s="47">
        <f t="shared" si="162"/>
        <v>0.31699750819188083</v>
      </c>
      <c r="Z269" s="5">
        <f t="shared" si="163"/>
        <v>0</v>
      </c>
      <c r="AA269" s="5">
        <f t="shared" si="164"/>
        <v>0</v>
      </c>
      <c r="AC269" s="39">
        <f t="shared" si="165"/>
        <v>0</v>
      </c>
      <c r="AD269" s="39">
        <f t="shared" si="166"/>
        <v>0</v>
      </c>
      <c r="AE269" s="39">
        <f t="shared" si="167"/>
        <v>0</v>
      </c>
      <c r="AF269" s="39">
        <f t="shared" si="168"/>
        <v>0</v>
      </c>
      <c r="AG269" s="39">
        <f t="shared" si="169"/>
        <v>0</v>
      </c>
      <c r="AH269" s="39">
        <f t="shared" si="170"/>
        <v>0</v>
      </c>
      <c r="AI269" s="39">
        <f t="shared" si="171"/>
        <v>0</v>
      </c>
      <c r="AJ269" s="39">
        <f t="shared" si="172"/>
        <v>0</v>
      </c>
      <c r="AK269" s="39">
        <f t="shared" si="173"/>
        <v>0</v>
      </c>
      <c r="AL269" s="43"/>
      <c r="AM269" s="39">
        <f t="shared" si="183"/>
        <v>0</v>
      </c>
      <c r="AN269" s="39">
        <f t="shared" si="184"/>
        <v>0</v>
      </c>
      <c r="AO269" s="39">
        <f t="shared" si="185"/>
        <v>0</v>
      </c>
      <c r="AP269" s="40">
        <f t="shared" si="174"/>
        <v>0</v>
      </c>
      <c r="AR269" s="39">
        <f t="shared" si="186"/>
        <v>0</v>
      </c>
      <c r="AS269" s="39">
        <f t="shared" si="187"/>
        <v>0</v>
      </c>
      <c r="AT269" s="39">
        <f t="shared" si="188"/>
        <v>0</v>
      </c>
      <c r="AU269" s="40">
        <f t="shared" si="175"/>
        <v>0</v>
      </c>
      <c r="AV269" s="40"/>
      <c r="AW269" s="52">
        <f t="shared" si="176"/>
        <v>0</v>
      </c>
      <c r="AY269" s="52">
        <f t="shared" si="177"/>
        <v>0</v>
      </c>
      <c r="AZ269" s="70"/>
    </row>
    <row r="270" spans="1:52" ht="12" customHeight="1">
      <c r="A270" s="44">
        <f t="shared" si="180"/>
        <v>44835</v>
      </c>
      <c r="B270" s="66">
        <f t="shared" si="154"/>
        <v>5000</v>
      </c>
      <c r="C270" s="67"/>
      <c r="D270" s="68">
        <f t="shared" si="155"/>
        <v>5000</v>
      </c>
      <c r="E270" s="35">
        <f t="shared" si="156"/>
        <v>0</v>
      </c>
      <c r="F270" s="35">
        <f t="shared" si="157"/>
        <v>0</v>
      </c>
      <c r="G270" s="55">
        <f t="shared" si="181"/>
        <v>5.67</v>
      </c>
      <c r="H270" s="69">
        <f t="shared" si="181"/>
        <v>5.67</v>
      </c>
      <c r="I270" s="72">
        <v>0</v>
      </c>
      <c r="J270" s="55">
        <f t="shared" si="179"/>
        <v>-0.06</v>
      </c>
      <c r="K270" s="69">
        <f t="shared" si="179"/>
        <v>-0.06</v>
      </c>
      <c r="L270" s="72">
        <v>0</v>
      </c>
      <c r="M270" s="55">
        <f t="shared" si="178"/>
        <v>1.2500000000000001E-2</v>
      </c>
      <c r="N270" s="69">
        <f t="shared" si="178"/>
        <v>0</v>
      </c>
      <c r="O270" s="72">
        <v>0</v>
      </c>
      <c r="P270" s="7"/>
      <c r="Q270" s="72">
        <f t="shared" si="151"/>
        <v>5.6224999999999996</v>
      </c>
      <c r="R270" s="72">
        <f t="shared" si="152"/>
        <v>5.61</v>
      </c>
      <c r="S270" s="72">
        <f t="shared" si="158"/>
        <v>0</v>
      </c>
      <c r="T270" s="7"/>
      <c r="U270" s="5">
        <f t="shared" si="159"/>
        <v>31</v>
      </c>
      <c r="V270" s="45">
        <f t="shared" si="160"/>
        <v>44835</v>
      </c>
      <c r="W270" s="5">
        <f t="shared" si="161"/>
        <v>7919</v>
      </c>
      <c r="X270" s="55">
        <f t="shared" si="182"/>
        <v>5.3904348595426005E-2</v>
      </c>
      <c r="Y270" s="47">
        <f t="shared" si="162"/>
        <v>0.31561561513665326</v>
      </c>
      <c r="Z270" s="5">
        <f t="shared" si="163"/>
        <v>0</v>
      </c>
      <c r="AA270" s="5">
        <f t="shared" si="164"/>
        <v>0</v>
      </c>
      <c r="AC270" s="39">
        <f t="shared" si="165"/>
        <v>0</v>
      </c>
      <c r="AD270" s="39">
        <f t="shared" si="166"/>
        <v>0</v>
      </c>
      <c r="AE270" s="39">
        <f t="shared" si="167"/>
        <v>0</v>
      </c>
      <c r="AF270" s="39">
        <f t="shared" si="168"/>
        <v>0</v>
      </c>
      <c r="AG270" s="39">
        <f t="shared" si="169"/>
        <v>0</v>
      </c>
      <c r="AH270" s="39">
        <f t="shared" si="170"/>
        <v>0</v>
      </c>
      <c r="AI270" s="39">
        <f t="shared" si="171"/>
        <v>0</v>
      </c>
      <c r="AJ270" s="39">
        <f t="shared" si="172"/>
        <v>0</v>
      </c>
      <c r="AK270" s="39">
        <f t="shared" si="173"/>
        <v>0</v>
      </c>
      <c r="AL270" s="43"/>
      <c r="AM270" s="39">
        <f t="shared" si="183"/>
        <v>0</v>
      </c>
      <c r="AN270" s="39">
        <f t="shared" si="184"/>
        <v>0</v>
      </c>
      <c r="AO270" s="39">
        <f t="shared" si="185"/>
        <v>0</v>
      </c>
      <c r="AP270" s="40">
        <f t="shared" si="174"/>
        <v>0</v>
      </c>
      <c r="AR270" s="39">
        <f t="shared" si="186"/>
        <v>0</v>
      </c>
      <c r="AS270" s="39">
        <f t="shared" si="187"/>
        <v>0</v>
      </c>
      <c r="AT270" s="39">
        <f t="shared" si="188"/>
        <v>0</v>
      </c>
      <c r="AU270" s="40">
        <f t="shared" si="175"/>
        <v>0</v>
      </c>
      <c r="AV270" s="40"/>
      <c r="AW270" s="52">
        <f t="shared" si="176"/>
        <v>0</v>
      </c>
      <c r="AY270" s="52">
        <f t="shared" si="177"/>
        <v>0</v>
      </c>
      <c r="AZ270" s="70"/>
    </row>
    <row r="271" spans="1:52" ht="12" customHeight="1">
      <c r="A271" s="44">
        <f t="shared" si="180"/>
        <v>44866</v>
      </c>
      <c r="B271" s="66">
        <f t="shared" si="154"/>
        <v>5000</v>
      </c>
      <c r="C271" s="67"/>
      <c r="D271" s="68">
        <f t="shared" si="155"/>
        <v>5000</v>
      </c>
      <c r="E271" s="35">
        <f t="shared" si="156"/>
        <v>0</v>
      </c>
      <c r="F271" s="35">
        <f t="shared" si="157"/>
        <v>0</v>
      </c>
      <c r="G271" s="55">
        <f t="shared" si="181"/>
        <v>5.67</v>
      </c>
      <c r="H271" s="69">
        <f t="shared" si="181"/>
        <v>5.67</v>
      </c>
      <c r="I271" s="72">
        <v>0</v>
      </c>
      <c r="J271" s="55">
        <f t="shared" si="179"/>
        <v>-0.06</v>
      </c>
      <c r="K271" s="69">
        <f t="shared" si="179"/>
        <v>-0.06</v>
      </c>
      <c r="L271" s="72">
        <v>0</v>
      </c>
      <c r="M271" s="55">
        <f t="shared" si="178"/>
        <v>1.2500000000000001E-2</v>
      </c>
      <c r="N271" s="69">
        <f t="shared" si="178"/>
        <v>0</v>
      </c>
      <c r="O271" s="72">
        <v>0</v>
      </c>
      <c r="P271" s="7"/>
      <c r="Q271" s="72">
        <f t="shared" si="151"/>
        <v>5.6224999999999996</v>
      </c>
      <c r="R271" s="72">
        <f t="shared" si="152"/>
        <v>5.61</v>
      </c>
      <c r="S271" s="72">
        <f t="shared" si="158"/>
        <v>0</v>
      </c>
      <c r="T271" s="7"/>
      <c r="U271" s="5">
        <f t="shared" si="159"/>
        <v>30</v>
      </c>
      <c r="V271" s="45">
        <f t="shared" si="160"/>
        <v>44866</v>
      </c>
      <c r="W271" s="5">
        <f t="shared" si="161"/>
        <v>7950</v>
      </c>
      <c r="X271" s="55">
        <f t="shared" si="182"/>
        <v>5.3904348595426005E-2</v>
      </c>
      <c r="Y271" s="47">
        <f t="shared" si="162"/>
        <v>0.31419398733679427</v>
      </c>
      <c r="Z271" s="5">
        <f t="shared" si="163"/>
        <v>0</v>
      </c>
      <c r="AA271" s="5">
        <f t="shared" si="164"/>
        <v>0</v>
      </c>
      <c r="AC271" s="39">
        <f t="shared" si="165"/>
        <v>0</v>
      </c>
      <c r="AD271" s="39">
        <f t="shared" si="166"/>
        <v>0</v>
      </c>
      <c r="AE271" s="39">
        <f t="shared" si="167"/>
        <v>0</v>
      </c>
      <c r="AF271" s="39">
        <f t="shared" si="168"/>
        <v>0</v>
      </c>
      <c r="AG271" s="39">
        <f t="shared" si="169"/>
        <v>0</v>
      </c>
      <c r="AH271" s="39">
        <f t="shared" si="170"/>
        <v>0</v>
      </c>
      <c r="AI271" s="39">
        <f t="shared" si="171"/>
        <v>0</v>
      </c>
      <c r="AJ271" s="39">
        <f t="shared" si="172"/>
        <v>0</v>
      </c>
      <c r="AK271" s="39">
        <f t="shared" si="173"/>
        <v>0</v>
      </c>
      <c r="AL271" s="43"/>
      <c r="AM271" s="39">
        <f t="shared" si="183"/>
        <v>0</v>
      </c>
      <c r="AN271" s="39">
        <f t="shared" si="184"/>
        <v>0</v>
      </c>
      <c r="AO271" s="39">
        <f t="shared" si="185"/>
        <v>0</v>
      </c>
      <c r="AP271" s="40">
        <f t="shared" si="174"/>
        <v>0</v>
      </c>
      <c r="AR271" s="39">
        <f t="shared" si="186"/>
        <v>0</v>
      </c>
      <c r="AS271" s="39">
        <f t="shared" si="187"/>
        <v>0</v>
      </c>
      <c r="AT271" s="39">
        <f t="shared" si="188"/>
        <v>0</v>
      </c>
      <c r="AU271" s="40">
        <f t="shared" si="175"/>
        <v>0</v>
      </c>
      <c r="AV271" s="40"/>
      <c r="AW271" s="52">
        <f t="shared" si="176"/>
        <v>0</v>
      </c>
      <c r="AY271" s="52">
        <f t="shared" si="177"/>
        <v>0</v>
      </c>
      <c r="AZ271" s="70"/>
    </row>
    <row r="272" spans="1:52" ht="12" customHeight="1">
      <c r="A272" s="44">
        <f t="shared" si="180"/>
        <v>44896</v>
      </c>
      <c r="B272" s="66">
        <f t="shared" si="154"/>
        <v>5000</v>
      </c>
      <c r="C272" s="67"/>
      <c r="D272" s="68">
        <f t="shared" si="155"/>
        <v>5000</v>
      </c>
      <c r="E272" s="35">
        <f t="shared" si="156"/>
        <v>0</v>
      </c>
      <c r="F272" s="35">
        <f t="shared" si="157"/>
        <v>0</v>
      </c>
      <c r="G272" s="55">
        <f t="shared" si="181"/>
        <v>5.67</v>
      </c>
      <c r="H272" s="69">
        <f t="shared" si="181"/>
        <v>5.67</v>
      </c>
      <c r="I272" s="72">
        <v>0</v>
      </c>
      <c r="J272" s="55">
        <f t="shared" si="179"/>
        <v>-0.06</v>
      </c>
      <c r="K272" s="69">
        <f t="shared" si="179"/>
        <v>-0.06</v>
      </c>
      <c r="L272" s="72">
        <v>0</v>
      </c>
      <c r="M272" s="55">
        <f t="shared" si="178"/>
        <v>1.2500000000000001E-2</v>
      </c>
      <c r="N272" s="69">
        <f t="shared" si="178"/>
        <v>0</v>
      </c>
      <c r="O272" s="72">
        <v>0</v>
      </c>
      <c r="P272" s="7"/>
      <c r="Q272" s="72">
        <f t="shared" si="151"/>
        <v>5.6224999999999996</v>
      </c>
      <c r="R272" s="72">
        <f t="shared" si="152"/>
        <v>5.61</v>
      </c>
      <c r="S272" s="72">
        <f t="shared" si="158"/>
        <v>0</v>
      </c>
      <c r="T272" s="7"/>
      <c r="U272" s="5">
        <f t="shared" si="159"/>
        <v>31</v>
      </c>
      <c r="V272" s="45">
        <f t="shared" si="160"/>
        <v>44896</v>
      </c>
      <c r="W272" s="5">
        <f t="shared" si="161"/>
        <v>7980</v>
      </c>
      <c r="X272" s="55">
        <f t="shared" si="182"/>
        <v>5.3904348595426005E-2</v>
      </c>
      <c r="Y272" s="47">
        <f t="shared" si="162"/>
        <v>0.31282431572148239</v>
      </c>
      <c r="Z272" s="5">
        <f t="shared" si="163"/>
        <v>0</v>
      </c>
      <c r="AA272" s="5">
        <f t="shared" si="164"/>
        <v>0</v>
      </c>
      <c r="AC272" s="39">
        <f t="shared" si="165"/>
        <v>0</v>
      </c>
      <c r="AD272" s="39">
        <f t="shared" si="166"/>
        <v>0</v>
      </c>
      <c r="AE272" s="39">
        <f t="shared" si="167"/>
        <v>0</v>
      </c>
      <c r="AF272" s="39">
        <f t="shared" si="168"/>
        <v>0</v>
      </c>
      <c r="AG272" s="39">
        <f t="shared" si="169"/>
        <v>0</v>
      </c>
      <c r="AH272" s="39">
        <f t="shared" si="170"/>
        <v>0</v>
      </c>
      <c r="AI272" s="39">
        <f t="shared" si="171"/>
        <v>0</v>
      </c>
      <c r="AJ272" s="39">
        <f t="shared" si="172"/>
        <v>0</v>
      </c>
      <c r="AK272" s="39">
        <f t="shared" si="173"/>
        <v>0</v>
      </c>
      <c r="AL272" s="43"/>
      <c r="AM272" s="39">
        <f t="shared" si="183"/>
        <v>0</v>
      </c>
      <c r="AN272" s="39">
        <f t="shared" si="184"/>
        <v>0</v>
      </c>
      <c r="AO272" s="39">
        <f t="shared" si="185"/>
        <v>0</v>
      </c>
      <c r="AP272" s="40">
        <f t="shared" si="174"/>
        <v>0</v>
      </c>
      <c r="AR272" s="39">
        <f t="shared" si="186"/>
        <v>0</v>
      </c>
      <c r="AS272" s="39">
        <f t="shared" si="187"/>
        <v>0</v>
      </c>
      <c r="AT272" s="39">
        <f t="shared" si="188"/>
        <v>0</v>
      </c>
      <c r="AU272" s="40">
        <f t="shared" si="175"/>
        <v>0</v>
      </c>
      <c r="AV272" s="40"/>
      <c r="AW272" s="52">
        <f t="shared" si="176"/>
        <v>0</v>
      </c>
      <c r="AY272" s="52">
        <f t="shared" si="177"/>
        <v>0</v>
      </c>
      <c r="AZ272" s="70"/>
    </row>
    <row r="273" spans="1:52" ht="12" customHeight="1">
      <c r="A273" s="44">
        <f t="shared" si="180"/>
        <v>44927</v>
      </c>
      <c r="B273" s="66">
        <f t="shared" si="154"/>
        <v>5000</v>
      </c>
      <c r="C273" s="67"/>
      <c r="D273" s="68">
        <f t="shared" si="155"/>
        <v>5000</v>
      </c>
      <c r="E273" s="35">
        <f t="shared" si="156"/>
        <v>0</v>
      </c>
      <c r="F273" s="35">
        <f t="shared" si="157"/>
        <v>0</v>
      </c>
      <c r="G273" s="55">
        <f t="shared" si="181"/>
        <v>5.67</v>
      </c>
      <c r="H273" s="69">
        <f t="shared" si="181"/>
        <v>5.67</v>
      </c>
      <c r="I273" s="72">
        <v>0</v>
      </c>
      <c r="J273" s="55">
        <f t="shared" si="179"/>
        <v>-0.06</v>
      </c>
      <c r="K273" s="69">
        <f t="shared" si="179"/>
        <v>-0.06</v>
      </c>
      <c r="L273" s="72">
        <v>0</v>
      </c>
      <c r="M273" s="55">
        <f t="shared" si="178"/>
        <v>1.2500000000000001E-2</v>
      </c>
      <c r="N273" s="69">
        <f t="shared" si="178"/>
        <v>0</v>
      </c>
      <c r="O273" s="72">
        <v>0</v>
      </c>
      <c r="P273" s="7"/>
      <c r="Q273" s="72">
        <f t="shared" si="151"/>
        <v>5.6224999999999996</v>
      </c>
      <c r="R273" s="72">
        <f t="shared" si="152"/>
        <v>5.61</v>
      </c>
      <c r="S273" s="72">
        <f t="shared" si="158"/>
        <v>0</v>
      </c>
      <c r="T273" s="7"/>
      <c r="U273" s="5">
        <f t="shared" si="159"/>
        <v>31</v>
      </c>
      <c r="V273" s="45">
        <f t="shared" si="160"/>
        <v>44927</v>
      </c>
      <c r="W273" s="5">
        <f t="shared" si="161"/>
        <v>8011</v>
      </c>
      <c r="X273" s="55">
        <f t="shared" si="182"/>
        <v>5.3904348595426005E-2</v>
      </c>
      <c r="Y273" s="47">
        <f t="shared" si="162"/>
        <v>0.3114152607749805</v>
      </c>
      <c r="Z273" s="5">
        <f t="shared" si="163"/>
        <v>0</v>
      </c>
      <c r="AA273" s="5">
        <f t="shared" si="164"/>
        <v>0</v>
      </c>
      <c r="AC273" s="39">
        <f t="shared" si="165"/>
        <v>0</v>
      </c>
      <c r="AD273" s="39">
        <f t="shared" si="166"/>
        <v>0</v>
      </c>
      <c r="AE273" s="39">
        <f t="shared" si="167"/>
        <v>0</v>
      </c>
      <c r="AF273" s="39">
        <f t="shared" si="168"/>
        <v>0</v>
      </c>
      <c r="AG273" s="39">
        <f t="shared" si="169"/>
        <v>0</v>
      </c>
      <c r="AH273" s="39">
        <f t="shared" si="170"/>
        <v>0</v>
      </c>
      <c r="AI273" s="39">
        <f t="shared" si="171"/>
        <v>0</v>
      </c>
      <c r="AJ273" s="39">
        <f t="shared" si="172"/>
        <v>0</v>
      </c>
      <c r="AK273" s="39">
        <f t="shared" si="173"/>
        <v>0</v>
      </c>
      <c r="AL273" s="43"/>
      <c r="AM273" s="39">
        <f t="shared" si="183"/>
        <v>0</v>
      </c>
      <c r="AN273" s="39">
        <f t="shared" si="184"/>
        <v>0</v>
      </c>
      <c r="AO273" s="39">
        <f t="shared" si="185"/>
        <v>0</v>
      </c>
      <c r="AP273" s="40">
        <f t="shared" si="174"/>
        <v>0</v>
      </c>
      <c r="AR273" s="39">
        <f t="shared" si="186"/>
        <v>0</v>
      </c>
      <c r="AS273" s="39">
        <f t="shared" si="187"/>
        <v>0</v>
      </c>
      <c r="AT273" s="39">
        <f t="shared" si="188"/>
        <v>0</v>
      </c>
      <c r="AU273" s="40">
        <f t="shared" si="175"/>
        <v>0</v>
      </c>
      <c r="AV273" s="40"/>
      <c r="AW273" s="52">
        <f t="shared" si="176"/>
        <v>0</v>
      </c>
      <c r="AY273" s="52">
        <f t="shared" si="177"/>
        <v>0</v>
      </c>
      <c r="AZ273" s="70"/>
    </row>
    <row r="274" spans="1:52" ht="12" customHeight="1">
      <c r="A274" s="44">
        <f t="shared" si="180"/>
        <v>44958</v>
      </c>
      <c r="B274" s="66">
        <f t="shared" si="154"/>
        <v>5000</v>
      </c>
      <c r="C274" s="67"/>
      <c r="D274" s="68">
        <f t="shared" si="155"/>
        <v>5000</v>
      </c>
      <c r="E274" s="35">
        <f t="shared" si="156"/>
        <v>0</v>
      </c>
      <c r="F274" s="35">
        <f t="shared" si="157"/>
        <v>0</v>
      </c>
      <c r="G274" s="55">
        <f t="shared" si="181"/>
        <v>5.67</v>
      </c>
      <c r="H274" s="69">
        <f t="shared" si="181"/>
        <v>5.67</v>
      </c>
      <c r="I274" s="72">
        <v>0</v>
      </c>
      <c r="J274" s="55">
        <f t="shared" si="179"/>
        <v>-0.06</v>
      </c>
      <c r="K274" s="69">
        <f t="shared" si="179"/>
        <v>-0.06</v>
      </c>
      <c r="L274" s="72">
        <v>0</v>
      </c>
      <c r="M274" s="55">
        <f t="shared" si="178"/>
        <v>1.2500000000000001E-2</v>
      </c>
      <c r="N274" s="69">
        <f t="shared" si="178"/>
        <v>0</v>
      </c>
      <c r="O274" s="72">
        <v>0</v>
      </c>
      <c r="P274" s="7"/>
      <c r="Q274" s="72">
        <f t="shared" si="151"/>
        <v>5.6224999999999996</v>
      </c>
      <c r="R274" s="72">
        <f t="shared" si="152"/>
        <v>5.61</v>
      </c>
      <c r="S274" s="72">
        <f t="shared" si="158"/>
        <v>0</v>
      </c>
      <c r="T274" s="7"/>
      <c r="U274" s="5">
        <f t="shared" si="159"/>
        <v>28</v>
      </c>
      <c r="V274" s="45">
        <f t="shared" si="160"/>
        <v>44958</v>
      </c>
      <c r="W274" s="5">
        <f t="shared" si="161"/>
        <v>8042</v>
      </c>
      <c r="X274" s="55">
        <f t="shared" si="182"/>
        <v>5.3904348595426005E-2</v>
      </c>
      <c r="Y274" s="47">
        <f t="shared" si="162"/>
        <v>0.31001255263639127</v>
      </c>
      <c r="Z274" s="5">
        <f t="shared" si="163"/>
        <v>0</v>
      </c>
      <c r="AA274" s="5">
        <f t="shared" si="164"/>
        <v>0</v>
      </c>
      <c r="AC274" s="39">
        <f t="shared" si="165"/>
        <v>0</v>
      </c>
      <c r="AD274" s="39">
        <f t="shared" si="166"/>
        <v>0</v>
      </c>
      <c r="AE274" s="39">
        <f t="shared" si="167"/>
        <v>0</v>
      </c>
      <c r="AF274" s="39">
        <f t="shared" si="168"/>
        <v>0</v>
      </c>
      <c r="AG274" s="39">
        <f t="shared" si="169"/>
        <v>0</v>
      </c>
      <c r="AH274" s="39">
        <f t="shared" si="170"/>
        <v>0</v>
      </c>
      <c r="AI274" s="39">
        <f t="shared" si="171"/>
        <v>0</v>
      </c>
      <c r="AJ274" s="39">
        <f t="shared" si="172"/>
        <v>0</v>
      </c>
      <c r="AK274" s="39">
        <f t="shared" si="173"/>
        <v>0</v>
      </c>
      <c r="AL274" s="43"/>
      <c r="AM274" s="39">
        <f t="shared" si="183"/>
        <v>0</v>
      </c>
      <c r="AN274" s="39">
        <f t="shared" si="184"/>
        <v>0</v>
      </c>
      <c r="AO274" s="39">
        <f t="shared" si="185"/>
        <v>0</v>
      </c>
      <c r="AP274" s="40">
        <f t="shared" si="174"/>
        <v>0</v>
      </c>
      <c r="AR274" s="39">
        <f t="shared" si="186"/>
        <v>0</v>
      </c>
      <c r="AS274" s="39">
        <f t="shared" si="187"/>
        <v>0</v>
      </c>
      <c r="AT274" s="39">
        <f t="shared" si="188"/>
        <v>0</v>
      </c>
      <c r="AU274" s="40">
        <f t="shared" si="175"/>
        <v>0</v>
      </c>
      <c r="AV274" s="40"/>
      <c r="AW274" s="52">
        <f t="shared" si="176"/>
        <v>0</v>
      </c>
      <c r="AY274" s="52">
        <f t="shared" si="177"/>
        <v>0</v>
      </c>
      <c r="AZ274" s="70"/>
    </row>
    <row r="275" spans="1:52" ht="12" customHeight="1">
      <c r="A275" s="44">
        <f t="shared" si="180"/>
        <v>44986</v>
      </c>
      <c r="B275" s="66">
        <f t="shared" si="154"/>
        <v>5000</v>
      </c>
      <c r="C275" s="67"/>
      <c r="D275" s="68">
        <f t="shared" si="155"/>
        <v>5000</v>
      </c>
      <c r="E275" s="35">
        <f t="shared" si="156"/>
        <v>0</v>
      </c>
      <c r="F275" s="35">
        <f t="shared" si="157"/>
        <v>0</v>
      </c>
      <c r="G275" s="55">
        <f t="shared" si="181"/>
        <v>5.67</v>
      </c>
      <c r="H275" s="69">
        <f t="shared" si="181"/>
        <v>5.67</v>
      </c>
      <c r="I275" s="72">
        <v>0</v>
      </c>
      <c r="J275" s="55">
        <f t="shared" si="179"/>
        <v>-0.06</v>
      </c>
      <c r="K275" s="69">
        <f t="shared" si="179"/>
        <v>-0.06</v>
      </c>
      <c r="L275" s="72">
        <v>0</v>
      </c>
      <c r="M275" s="55">
        <f t="shared" si="178"/>
        <v>1.2500000000000001E-2</v>
      </c>
      <c r="N275" s="69">
        <f t="shared" si="178"/>
        <v>0</v>
      </c>
      <c r="O275" s="72">
        <v>0</v>
      </c>
      <c r="P275" s="7"/>
      <c r="Q275" s="72">
        <f t="shared" si="151"/>
        <v>5.6224999999999996</v>
      </c>
      <c r="R275" s="72">
        <f t="shared" si="152"/>
        <v>5.61</v>
      </c>
      <c r="S275" s="72">
        <f t="shared" si="158"/>
        <v>0</v>
      </c>
      <c r="T275" s="7"/>
      <c r="U275" s="5">
        <f t="shared" si="159"/>
        <v>31</v>
      </c>
      <c r="V275" s="45">
        <f t="shared" si="160"/>
        <v>44986</v>
      </c>
      <c r="W275" s="5">
        <f t="shared" si="161"/>
        <v>8070</v>
      </c>
      <c r="X275" s="55">
        <f t="shared" si="182"/>
        <v>5.3904348595426005E-2</v>
      </c>
      <c r="Y275" s="47">
        <f t="shared" si="162"/>
        <v>0.30875102188159803</v>
      </c>
      <c r="Z275" s="5">
        <f t="shared" si="163"/>
        <v>0</v>
      </c>
      <c r="AA275" s="5">
        <f t="shared" si="164"/>
        <v>0</v>
      </c>
      <c r="AC275" s="39">
        <f t="shared" si="165"/>
        <v>0</v>
      </c>
      <c r="AD275" s="39">
        <f t="shared" si="166"/>
        <v>0</v>
      </c>
      <c r="AE275" s="39">
        <f t="shared" si="167"/>
        <v>0</v>
      </c>
      <c r="AF275" s="39">
        <f t="shared" si="168"/>
        <v>0</v>
      </c>
      <c r="AG275" s="39">
        <f t="shared" si="169"/>
        <v>0</v>
      </c>
      <c r="AH275" s="39">
        <f t="shared" si="170"/>
        <v>0</v>
      </c>
      <c r="AI275" s="39">
        <f t="shared" si="171"/>
        <v>0</v>
      </c>
      <c r="AJ275" s="39">
        <f t="shared" si="172"/>
        <v>0</v>
      </c>
      <c r="AK275" s="39">
        <f t="shared" si="173"/>
        <v>0</v>
      </c>
      <c r="AL275" s="43"/>
      <c r="AM275" s="39">
        <f t="shared" si="183"/>
        <v>0</v>
      </c>
      <c r="AN275" s="39">
        <f t="shared" si="184"/>
        <v>0</v>
      </c>
      <c r="AO275" s="39">
        <f t="shared" si="185"/>
        <v>0</v>
      </c>
      <c r="AP275" s="40">
        <f t="shared" si="174"/>
        <v>0</v>
      </c>
      <c r="AR275" s="39">
        <f t="shared" si="186"/>
        <v>0</v>
      </c>
      <c r="AS275" s="39">
        <f t="shared" si="187"/>
        <v>0</v>
      </c>
      <c r="AT275" s="39">
        <f t="shared" si="188"/>
        <v>0</v>
      </c>
      <c r="AU275" s="40">
        <f t="shared" si="175"/>
        <v>0</v>
      </c>
      <c r="AV275" s="40"/>
      <c r="AW275" s="52">
        <f t="shared" si="176"/>
        <v>0</v>
      </c>
      <c r="AY275" s="52">
        <f t="shared" si="177"/>
        <v>0</v>
      </c>
      <c r="AZ275" s="70"/>
    </row>
    <row r="276" spans="1:52" ht="12" customHeight="1">
      <c r="A276" s="44">
        <f t="shared" si="180"/>
        <v>45017</v>
      </c>
      <c r="B276" s="66">
        <f t="shared" si="154"/>
        <v>5000</v>
      </c>
      <c r="C276" s="67"/>
      <c r="D276" s="68">
        <f t="shared" si="155"/>
        <v>5000</v>
      </c>
      <c r="E276" s="35">
        <f t="shared" si="156"/>
        <v>0</v>
      </c>
      <c r="F276" s="35">
        <f t="shared" si="157"/>
        <v>0</v>
      </c>
      <c r="G276" s="55">
        <f t="shared" si="181"/>
        <v>5.67</v>
      </c>
      <c r="H276" s="69">
        <f t="shared" si="181"/>
        <v>5.67</v>
      </c>
      <c r="I276" s="72">
        <v>0</v>
      </c>
      <c r="J276" s="55">
        <f t="shared" si="179"/>
        <v>-0.06</v>
      </c>
      <c r="K276" s="69">
        <f t="shared" si="179"/>
        <v>-0.06</v>
      </c>
      <c r="L276" s="72">
        <v>0</v>
      </c>
      <c r="M276" s="55">
        <f t="shared" si="178"/>
        <v>1.2500000000000001E-2</v>
      </c>
      <c r="N276" s="69">
        <f t="shared" si="178"/>
        <v>0</v>
      </c>
      <c r="O276" s="72">
        <v>0</v>
      </c>
      <c r="P276" s="7"/>
      <c r="Q276" s="72">
        <f t="shared" si="151"/>
        <v>5.6224999999999996</v>
      </c>
      <c r="R276" s="72">
        <f t="shared" si="152"/>
        <v>5.61</v>
      </c>
      <c r="S276" s="72">
        <f t="shared" si="158"/>
        <v>0</v>
      </c>
      <c r="T276" s="7"/>
      <c r="U276" s="5">
        <f t="shared" si="159"/>
        <v>30</v>
      </c>
      <c r="V276" s="45">
        <f t="shared" si="160"/>
        <v>45017</v>
      </c>
      <c r="W276" s="5">
        <f t="shared" si="161"/>
        <v>8101</v>
      </c>
      <c r="X276" s="55">
        <f t="shared" si="182"/>
        <v>5.3904348595426005E-2</v>
      </c>
      <c r="Y276" s="47">
        <f t="shared" si="162"/>
        <v>0.30736031427750271</v>
      </c>
      <c r="Z276" s="5">
        <f t="shared" si="163"/>
        <v>0</v>
      </c>
      <c r="AA276" s="5">
        <f t="shared" si="164"/>
        <v>0</v>
      </c>
      <c r="AC276" s="39">
        <f t="shared" si="165"/>
        <v>0</v>
      </c>
      <c r="AD276" s="39">
        <f t="shared" si="166"/>
        <v>0</v>
      </c>
      <c r="AE276" s="39">
        <f t="shared" si="167"/>
        <v>0</v>
      </c>
      <c r="AF276" s="39">
        <f t="shared" si="168"/>
        <v>0</v>
      </c>
      <c r="AG276" s="39">
        <f t="shared" si="169"/>
        <v>0</v>
      </c>
      <c r="AH276" s="39">
        <f t="shared" si="170"/>
        <v>0</v>
      </c>
      <c r="AI276" s="39">
        <f t="shared" si="171"/>
        <v>0</v>
      </c>
      <c r="AJ276" s="39">
        <f t="shared" si="172"/>
        <v>0</v>
      </c>
      <c r="AK276" s="39">
        <f t="shared" si="173"/>
        <v>0</v>
      </c>
      <c r="AL276" s="43"/>
      <c r="AM276" s="39">
        <f t="shared" si="183"/>
        <v>0</v>
      </c>
      <c r="AN276" s="39">
        <f t="shared" si="184"/>
        <v>0</v>
      </c>
      <c r="AO276" s="39">
        <f t="shared" si="185"/>
        <v>0</v>
      </c>
      <c r="AP276" s="40">
        <f t="shared" si="174"/>
        <v>0</v>
      </c>
      <c r="AR276" s="39">
        <f t="shared" si="186"/>
        <v>0</v>
      </c>
      <c r="AS276" s="39">
        <f t="shared" si="187"/>
        <v>0</v>
      </c>
      <c r="AT276" s="39">
        <f t="shared" si="188"/>
        <v>0</v>
      </c>
      <c r="AU276" s="40">
        <f t="shared" si="175"/>
        <v>0</v>
      </c>
      <c r="AV276" s="40"/>
      <c r="AW276" s="52">
        <f t="shared" si="176"/>
        <v>0</v>
      </c>
      <c r="AY276" s="52">
        <f t="shared" si="177"/>
        <v>0</v>
      </c>
      <c r="AZ276" s="70"/>
    </row>
    <row r="277" spans="1:52" ht="12" customHeight="1">
      <c r="A277" s="44">
        <f t="shared" si="180"/>
        <v>45047</v>
      </c>
      <c r="B277" s="66">
        <f t="shared" si="154"/>
        <v>5000</v>
      </c>
      <c r="C277" s="67"/>
      <c r="D277" s="68">
        <f t="shared" si="155"/>
        <v>5000</v>
      </c>
      <c r="E277" s="35">
        <f t="shared" si="156"/>
        <v>0</v>
      </c>
      <c r="F277" s="35">
        <f t="shared" si="157"/>
        <v>0</v>
      </c>
      <c r="G277" s="55">
        <f t="shared" si="181"/>
        <v>5.67</v>
      </c>
      <c r="H277" s="69">
        <f t="shared" si="181"/>
        <v>5.67</v>
      </c>
      <c r="I277" s="72">
        <v>0</v>
      </c>
      <c r="J277" s="55">
        <f t="shared" si="179"/>
        <v>-0.06</v>
      </c>
      <c r="K277" s="69">
        <f t="shared" si="179"/>
        <v>-0.06</v>
      </c>
      <c r="L277" s="72">
        <v>0</v>
      </c>
      <c r="M277" s="55">
        <f t="shared" si="178"/>
        <v>1.2500000000000001E-2</v>
      </c>
      <c r="N277" s="69">
        <f t="shared" si="178"/>
        <v>0</v>
      </c>
      <c r="O277" s="72">
        <v>0</v>
      </c>
      <c r="P277" s="7"/>
      <c r="Q277" s="72">
        <f t="shared" si="151"/>
        <v>5.6224999999999996</v>
      </c>
      <c r="R277" s="72">
        <f t="shared" si="152"/>
        <v>5.61</v>
      </c>
      <c r="S277" s="72">
        <f t="shared" si="158"/>
        <v>0</v>
      </c>
      <c r="T277" s="7"/>
      <c r="U277" s="5">
        <f t="shared" si="159"/>
        <v>31</v>
      </c>
      <c r="V277" s="45">
        <f t="shared" si="160"/>
        <v>45047</v>
      </c>
      <c r="W277" s="5">
        <f t="shared" si="161"/>
        <v>8131</v>
      </c>
      <c r="X277" s="55">
        <f t="shared" si="182"/>
        <v>5.3904348595426005E-2</v>
      </c>
      <c r="Y277" s="47">
        <f t="shared" si="162"/>
        <v>0.30602043281857472</v>
      </c>
      <c r="Z277" s="5">
        <f t="shared" si="163"/>
        <v>0</v>
      </c>
      <c r="AA277" s="5">
        <f t="shared" si="164"/>
        <v>0</v>
      </c>
      <c r="AC277" s="39">
        <f t="shared" si="165"/>
        <v>0</v>
      </c>
      <c r="AD277" s="39">
        <f t="shared" si="166"/>
        <v>0</v>
      </c>
      <c r="AE277" s="39">
        <f t="shared" si="167"/>
        <v>0</v>
      </c>
      <c r="AF277" s="39">
        <f t="shared" si="168"/>
        <v>0</v>
      </c>
      <c r="AG277" s="39">
        <f t="shared" si="169"/>
        <v>0</v>
      </c>
      <c r="AH277" s="39">
        <f t="shared" si="170"/>
        <v>0</v>
      </c>
      <c r="AI277" s="39">
        <f t="shared" si="171"/>
        <v>0</v>
      </c>
      <c r="AJ277" s="39">
        <f t="shared" si="172"/>
        <v>0</v>
      </c>
      <c r="AK277" s="39">
        <f t="shared" si="173"/>
        <v>0</v>
      </c>
      <c r="AL277" s="43"/>
      <c r="AM277" s="39">
        <f t="shared" si="183"/>
        <v>0</v>
      </c>
      <c r="AN277" s="39">
        <f t="shared" si="184"/>
        <v>0</v>
      </c>
      <c r="AO277" s="39">
        <f t="shared" si="185"/>
        <v>0</v>
      </c>
      <c r="AP277" s="40">
        <f t="shared" si="174"/>
        <v>0</v>
      </c>
      <c r="AR277" s="39">
        <f t="shared" si="186"/>
        <v>0</v>
      </c>
      <c r="AS277" s="39">
        <f t="shared" si="187"/>
        <v>0</v>
      </c>
      <c r="AT277" s="39">
        <f t="shared" si="188"/>
        <v>0</v>
      </c>
      <c r="AU277" s="40">
        <f t="shared" si="175"/>
        <v>0</v>
      </c>
      <c r="AV277" s="40"/>
      <c r="AW277" s="52">
        <f t="shared" si="176"/>
        <v>0</v>
      </c>
      <c r="AY277" s="52">
        <f t="shared" si="177"/>
        <v>0</v>
      </c>
      <c r="AZ277" s="70"/>
    </row>
    <row r="278" spans="1:52" ht="12" customHeight="1">
      <c r="A278" s="44">
        <f t="shared" si="180"/>
        <v>45078</v>
      </c>
      <c r="B278" s="66">
        <f t="shared" si="154"/>
        <v>5000</v>
      </c>
      <c r="C278" s="67"/>
      <c r="D278" s="68">
        <f t="shared" si="155"/>
        <v>5000</v>
      </c>
      <c r="E278" s="35">
        <f t="shared" si="156"/>
        <v>0</v>
      </c>
      <c r="F278" s="35">
        <f t="shared" si="157"/>
        <v>0</v>
      </c>
      <c r="G278" s="55">
        <f t="shared" si="181"/>
        <v>5.67</v>
      </c>
      <c r="H278" s="69">
        <f t="shared" si="181"/>
        <v>5.67</v>
      </c>
      <c r="I278" s="72">
        <v>0</v>
      </c>
      <c r="J278" s="55">
        <f t="shared" si="179"/>
        <v>-0.06</v>
      </c>
      <c r="K278" s="69">
        <f t="shared" si="179"/>
        <v>-0.06</v>
      </c>
      <c r="L278" s="72">
        <v>0</v>
      </c>
      <c r="M278" s="55">
        <f t="shared" si="178"/>
        <v>1.2500000000000001E-2</v>
      </c>
      <c r="N278" s="69">
        <f t="shared" si="178"/>
        <v>0</v>
      </c>
      <c r="O278" s="72">
        <v>0</v>
      </c>
      <c r="P278" s="7"/>
      <c r="Q278" s="72">
        <f t="shared" si="151"/>
        <v>5.6224999999999996</v>
      </c>
      <c r="R278" s="72">
        <f t="shared" si="152"/>
        <v>5.61</v>
      </c>
      <c r="S278" s="72">
        <f t="shared" si="158"/>
        <v>0</v>
      </c>
      <c r="T278" s="7"/>
      <c r="U278" s="5">
        <f t="shared" si="159"/>
        <v>30</v>
      </c>
      <c r="V278" s="45">
        <f t="shared" si="160"/>
        <v>45078</v>
      </c>
      <c r="W278" s="5">
        <f t="shared" si="161"/>
        <v>8162</v>
      </c>
      <c r="X278" s="55">
        <f t="shared" si="182"/>
        <v>5.3904348595426005E-2</v>
      </c>
      <c r="Y278" s="47">
        <f t="shared" si="162"/>
        <v>0.30464202461012341</v>
      </c>
      <c r="Z278" s="5">
        <f t="shared" si="163"/>
        <v>0</v>
      </c>
      <c r="AA278" s="5">
        <f t="shared" si="164"/>
        <v>0</v>
      </c>
      <c r="AC278" s="39">
        <f t="shared" si="165"/>
        <v>0</v>
      </c>
      <c r="AD278" s="39">
        <f t="shared" si="166"/>
        <v>0</v>
      </c>
      <c r="AE278" s="39">
        <f t="shared" si="167"/>
        <v>0</v>
      </c>
      <c r="AF278" s="39">
        <f t="shared" si="168"/>
        <v>0</v>
      </c>
      <c r="AG278" s="39">
        <f t="shared" si="169"/>
        <v>0</v>
      </c>
      <c r="AH278" s="39">
        <f t="shared" si="170"/>
        <v>0</v>
      </c>
      <c r="AI278" s="39">
        <f t="shared" si="171"/>
        <v>0</v>
      </c>
      <c r="AJ278" s="39">
        <f t="shared" si="172"/>
        <v>0</v>
      </c>
      <c r="AK278" s="39">
        <f t="shared" si="173"/>
        <v>0</v>
      </c>
      <c r="AL278" s="43"/>
      <c r="AM278" s="39">
        <f t="shared" si="183"/>
        <v>0</v>
      </c>
      <c r="AN278" s="39">
        <f t="shared" si="184"/>
        <v>0</v>
      </c>
      <c r="AO278" s="39">
        <f t="shared" si="185"/>
        <v>0</v>
      </c>
      <c r="AP278" s="40">
        <f t="shared" si="174"/>
        <v>0</v>
      </c>
      <c r="AR278" s="39">
        <f t="shared" si="186"/>
        <v>0</v>
      </c>
      <c r="AS278" s="39">
        <f t="shared" si="187"/>
        <v>0</v>
      </c>
      <c r="AT278" s="39">
        <f t="shared" si="188"/>
        <v>0</v>
      </c>
      <c r="AU278" s="40">
        <f t="shared" si="175"/>
        <v>0</v>
      </c>
      <c r="AV278" s="40"/>
      <c r="AW278" s="52">
        <f t="shared" si="176"/>
        <v>0</v>
      </c>
      <c r="AY278" s="52">
        <f t="shared" si="177"/>
        <v>0</v>
      </c>
      <c r="AZ278" s="70"/>
    </row>
    <row r="279" spans="1:52" ht="12" customHeight="1">
      <c r="A279" s="44">
        <f t="shared" si="180"/>
        <v>45108</v>
      </c>
      <c r="B279" s="66">
        <f t="shared" si="154"/>
        <v>5000</v>
      </c>
      <c r="C279" s="67"/>
      <c r="D279" s="68">
        <f t="shared" si="155"/>
        <v>5000</v>
      </c>
      <c r="E279" s="35">
        <f t="shared" si="156"/>
        <v>0</v>
      </c>
      <c r="F279" s="35">
        <f t="shared" si="157"/>
        <v>0</v>
      </c>
      <c r="G279" s="55">
        <f t="shared" si="181"/>
        <v>5.67</v>
      </c>
      <c r="H279" s="69">
        <f t="shared" si="181"/>
        <v>5.67</v>
      </c>
      <c r="I279" s="72">
        <v>0</v>
      </c>
      <c r="J279" s="55">
        <f t="shared" si="179"/>
        <v>-0.06</v>
      </c>
      <c r="K279" s="69">
        <f t="shared" si="179"/>
        <v>-0.06</v>
      </c>
      <c r="L279" s="72">
        <v>0</v>
      </c>
      <c r="M279" s="55">
        <f t="shared" si="178"/>
        <v>1.2500000000000001E-2</v>
      </c>
      <c r="N279" s="69">
        <f t="shared" si="178"/>
        <v>0</v>
      </c>
      <c r="O279" s="72">
        <v>0</v>
      </c>
      <c r="P279" s="7"/>
      <c r="Q279" s="72">
        <f t="shared" si="151"/>
        <v>5.6224999999999996</v>
      </c>
      <c r="R279" s="72">
        <f t="shared" si="152"/>
        <v>5.61</v>
      </c>
      <c r="S279" s="72">
        <f t="shared" si="158"/>
        <v>0</v>
      </c>
      <c r="T279" s="7"/>
      <c r="U279" s="5">
        <f t="shared" si="159"/>
        <v>31</v>
      </c>
      <c r="V279" s="45">
        <f t="shared" si="160"/>
        <v>45108</v>
      </c>
      <c r="W279" s="5">
        <f t="shared" si="161"/>
        <v>8192</v>
      </c>
      <c r="X279" s="55">
        <f t="shared" si="182"/>
        <v>5.3904348595426005E-2</v>
      </c>
      <c r="Y279" s="47">
        <f t="shared" si="162"/>
        <v>0.30331399304123047</v>
      </c>
      <c r="Z279" s="5">
        <f t="shared" si="163"/>
        <v>0</v>
      </c>
      <c r="AA279" s="5">
        <f t="shared" si="164"/>
        <v>0</v>
      </c>
      <c r="AC279" s="39">
        <f t="shared" si="165"/>
        <v>0</v>
      </c>
      <c r="AD279" s="39">
        <f t="shared" si="166"/>
        <v>0</v>
      </c>
      <c r="AE279" s="39">
        <f t="shared" si="167"/>
        <v>0</v>
      </c>
      <c r="AF279" s="39">
        <f t="shared" si="168"/>
        <v>0</v>
      </c>
      <c r="AG279" s="39">
        <f t="shared" si="169"/>
        <v>0</v>
      </c>
      <c r="AH279" s="39">
        <f t="shared" si="170"/>
        <v>0</v>
      </c>
      <c r="AI279" s="39">
        <f t="shared" si="171"/>
        <v>0</v>
      </c>
      <c r="AJ279" s="39">
        <f t="shared" si="172"/>
        <v>0</v>
      </c>
      <c r="AK279" s="39">
        <f t="shared" si="173"/>
        <v>0</v>
      </c>
      <c r="AL279" s="43"/>
      <c r="AM279" s="39">
        <f t="shared" si="183"/>
        <v>0</v>
      </c>
      <c r="AN279" s="39">
        <f t="shared" si="184"/>
        <v>0</v>
      </c>
      <c r="AO279" s="39">
        <f t="shared" si="185"/>
        <v>0</v>
      </c>
      <c r="AP279" s="40">
        <f t="shared" si="174"/>
        <v>0</v>
      </c>
      <c r="AR279" s="39">
        <f t="shared" si="186"/>
        <v>0</v>
      </c>
      <c r="AS279" s="39">
        <f t="shared" si="187"/>
        <v>0</v>
      </c>
      <c r="AT279" s="39">
        <f t="shared" si="188"/>
        <v>0</v>
      </c>
      <c r="AU279" s="40">
        <f t="shared" si="175"/>
        <v>0</v>
      </c>
      <c r="AV279" s="40"/>
      <c r="AW279" s="52">
        <f t="shared" si="176"/>
        <v>0</v>
      </c>
      <c r="AY279" s="52">
        <f t="shared" si="177"/>
        <v>0</v>
      </c>
      <c r="AZ279" s="70"/>
    </row>
    <row r="280" spans="1:52" ht="12" customHeight="1">
      <c r="A280" s="44">
        <f t="shared" si="180"/>
        <v>45139</v>
      </c>
      <c r="B280" s="66">
        <f t="shared" si="154"/>
        <v>5000</v>
      </c>
      <c r="C280" s="67"/>
      <c r="D280" s="68">
        <f t="shared" si="155"/>
        <v>5000</v>
      </c>
      <c r="E280" s="35">
        <f t="shared" si="156"/>
        <v>0</v>
      </c>
      <c r="F280" s="35">
        <f t="shared" si="157"/>
        <v>0</v>
      </c>
      <c r="G280" s="55">
        <f t="shared" si="181"/>
        <v>5.67</v>
      </c>
      <c r="H280" s="69">
        <f t="shared" si="181"/>
        <v>5.67</v>
      </c>
      <c r="I280" s="72">
        <v>0</v>
      </c>
      <c r="J280" s="55">
        <f t="shared" si="179"/>
        <v>-0.06</v>
      </c>
      <c r="K280" s="69">
        <f t="shared" si="179"/>
        <v>-0.06</v>
      </c>
      <c r="L280" s="72">
        <v>0</v>
      </c>
      <c r="M280" s="55">
        <f t="shared" si="178"/>
        <v>1.2500000000000001E-2</v>
      </c>
      <c r="N280" s="69">
        <f t="shared" si="178"/>
        <v>0</v>
      </c>
      <c r="O280" s="72">
        <v>0</v>
      </c>
      <c r="P280" s="7"/>
      <c r="Q280" s="72">
        <f t="shared" si="151"/>
        <v>5.6224999999999996</v>
      </c>
      <c r="R280" s="72">
        <f t="shared" si="152"/>
        <v>5.61</v>
      </c>
      <c r="S280" s="72">
        <f t="shared" si="158"/>
        <v>0</v>
      </c>
      <c r="T280" s="7"/>
      <c r="U280" s="5">
        <f t="shared" si="159"/>
        <v>31</v>
      </c>
      <c r="V280" s="45">
        <f t="shared" si="160"/>
        <v>45139</v>
      </c>
      <c r="W280" s="5">
        <f t="shared" si="161"/>
        <v>8223</v>
      </c>
      <c r="X280" s="55">
        <f t="shared" si="182"/>
        <v>5.3904348595426005E-2</v>
      </c>
      <c r="Y280" s="47">
        <f t="shared" si="162"/>
        <v>0.30194777545276624</v>
      </c>
      <c r="Z280" s="5">
        <f t="shared" si="163"/>
        <v>0</v>
      </c>
      <c r="AA280" s="5">
        <f t="shared" si="164"/>
        <v>0</v>
      </c>
      <c r="AC280" s="39">
        <f t="shared" si="165"/>
        <v>0</v>
      </c>
      <c r="AD280" s="39">
        <f t="shared" si="166"/>
        <v>0</v>
      </c>
      <c r="AE280" s="39">
        <f t="shared" si="167"/>
        <v>0</v>
      </c>
      <c r="AF280" s="39">
        <f t="shared" si="168"/>
        <v>0</v>
      </c>
      <c r="AG280" s="39">
        <f t="shared" si="169"/>
        <v>0</v>
      </c>
      <c r="AH280" s="39">
        <f t="shared" si="170"/>
        <v>0</v>
      </c>
      <c r="AI280" s="39">
        <f t="shared" si="171"/>
        <v>0</v>
      </c>
      <c r="AJ280" s="39">
        <f t="shared" si="172"/>
        <v>0</v>
      </c>
      <c r="AK280" s="39">
        <f t="shared" si="173"/>
        <v>0</v>
      </c>
      <c r="AL280" s="43"/>
      <c r="AM280" s="39">
        <f t="shared" si="183"/>
        <v>0</v>
      </c>
      <c r="AN280" s="39">
        <f t="shared" si="184"/>
        <v>0</v>
      </c>
      <c r="AO280" s="39">
        <f t="shared" si="185"/>
        <v>0</v>
      </c>
      <c r="AP280" s="40">
        <f t="shared" si="174"/>
        <v>0</v>
      </c>
      <c r="AR280" s="39">
        <f t="shared" si="186"/>
        <v>0</v>
      </c>
      <c r="AS280" s="39">
        <f t="shared" si="187"/>
        <v>0</v>
      </c>
      <c r="AT280" s="39">
        <f t="shared" si="188"/>
        <v>0</v>
      </c>
      <c r="AU280" s="40">
        <f t="shared" si="175"/>
        <v>0</v>
      </c>
      <c r="AV280" s="40"/>
      <c r="AW280" s="52">
        <f t="shared" si="176"/>
        <v>0</v>
      </c>
      <c r="AY280" s="52">
        <f t="shared" si="177"/>
        <v>0</v>
      </c>
      <c r="AZ280" s="70"/>
    </row>
    <row r="281" spans="1:52" ht="12" customHeight="1">
      <c r="A281" s="44">
        <f t="shared" si="180"/>
        <v>45170</v>
      </c>
      <c r="B281" s="66">
        <f t="shared" si="154"/>
        <v>5000</v>
      </c>
      <c r="C281" s="67"/>
      <c r="D281" s="68">
        <f t="shared" si="155"/>
        <v>5000</v>
      </c>
      <c r="E281" s="35">
        <f t="shared" si="156"/>
        <v>0</v>
      </c>
      <c r="F281" s="35">
        <f t="shared" si="157"/>
        <v>0</v>
      </c>
      <c r="G281" s="55">
        <f t="shared" si="181"/>
        <v>5.67</v>
      </c>
      <c r="H281" s="69">
        <f t="shared" si="181"/>
        <v>5.67</v>
      </c>
      <c r="I281" s="72">
        <v>0</v>
      </c>
      <c r="J281" s="55">
        <f t="shared" si="179"/>
        <v>-0.06</v>
      </c>
      <c r="K281" s="69">
        <f t="shared" si="179"/>
        <v>-0.06</v>
      </c>
      <c r="L281" s="72">
        <v>0</v>
      </c>
      <c r="M281" s="55">
        <f t="shared" si="178"/>
        <v>1.2500000000000001E-2</v>
      </c>
      <c r="N281" s="69">
        <f t="shared" si="178"/>
        <v>0</v>
      </c>
      <c r="O281" s="72">
        <v>0</v>
      </c>
      <c r="P281" s="7"/>
      <c r="Q281" s="72">
        <f t="shared" si="151"/>
        <v>5.6224999999999996</v>
      </c>
      <c r="R281" s="72">
        <f t="shared" si="152"/>
        <v>5.61</v>
      </c>
      <c r="S281" s="72">
        <f t="shared" si="158"/>
        <v>0</v>
      </c>
      <c r="T281" s="7"/>
      <c r="U281" s="5">
        <f t="shared" si="159"/>
        <v>30</v>
      </c>
      <c r="V281" s="45">
        <f t="shared" si="160"/>
        <v>45170</v>
      </c>
      <c r="W281" s="5">
        <f t="shared" si="161"/>
        <v>8254</v>
      </c>
      <c r="X281" s="55">
        <f t="shared" si="182"/>
        <v>5.3904348595426005E-2</v>
      </c>
      <c r="Y281" s="47">
        <f t="shared" si="162"/>
        <v>0.30058771171985055</v>
      </c>
      <c r="Z281" s="5">
        <f t="shared" si="163"/>
        <v>0</v>
      </c>
      <c r="AA281" s="5">
        <f t="shared" si="164"/>
        <v>0</v>
      </c>
      <c r="AC281" s="39">
        <f t="shared" si="165"/>
        <v>0</v>
      </c>
      <c r="AD281" s="39">
        <f t="shared" si="166"/>
        <v>0</v>
      </c>
      <c r="AE281" s="39">
        <f t="shared" si="167"/>
        <v>0</v>
      </c>
      <c r="AF281" s="39">
        <f t="shared" si="168"/>
        <v>0</v>
      </c>
      <c r="AG281" s="39">
        <f t="shared" si="169"/>
        <v>0</v>
      </c>
      <c r="AH281" s="39">
        <f t="shared" si="170"/>
        <v>0</v>
      </c>
      <c r="AI281" s="39">
        <f t="shared" si="171"/>
        <v>0</v>
      </c>
      <c r="AJ281" s="39">
        <f t="shared" si="172"/>
        <v>0</v>
      </c>
      <c r="AK281" s="39">
        <f t="shared" si="173"/>
        <v>0</v>
      </c>
      <c r="AL281" s="43"/>
      <c r="AM281" s="39">
        <f t="shared" si="183"/>
        <v>0</v>
      </c>
      <c r="AN281" s="39">
        <f t="shared" si="184"/>
        <v>0</v>
      </c>
      <c r="AO281" s="39">
        <f t="shared" si="185"/>
        <v>0</v>
      </c>
      <c r="AP281" s="40">
        <f t="shared" si="174"/>
        <v>0</v>
      </c>
      <c r="AR281" s="39">
        <f t="shared" si="186"/>
        <v>0</v>
      </c>
      <c r="AS281" s="39">
        <f t="shared" si="187"/>
        <v>0</v>
      </c>
      <c r="AT281" s="39">
        <f t="shared" si="188"/>
        <v>0</v>
      </c>
      <c r="AU281" s="40">
        <f t="shared" si="175"/>
        <v>0</v>
      </c>
      <c r="AV281" s="40"/>
      <c r="AW281" s="52">
        <f t="shared" si="176"/>
        <v>0</v>
      </c>
      <c r="AY281" s="52">
        <f t="shared" si="177"/>
        <v>0</v>
      </c>
      <c r="AZ281" s="70"/>
    </row>
    <row r="282" spans="1:52" ht="12" customHeight="1">
      <c r="A282" s="44">
        <f t="shared" si="180"/>
        <v>45200</v>
      </c>
      <c r="B282" s="66">
        <f t="shared" si="154"/>
        <v>5000</v>
      </c>
      <c r="C282" s="67"/>
      <c r="D282" s="68">
        <f t="shared" si="155"/>
        <v>5000</v>
      </c>
      <c r="E282" s="35">
        <f t="shared" si="156"/>
        <v>0</v>
      </c>
      <c r="F282" s="35">
        <f t="shared" si="157"/>
        <v>0</v>
      </c>
      <c r="G282" s="55">
        <f t="shared" si="181"/>
        <v>5.67</v>
      </c>
      <c r="H282" s="69">
        <f t="shared" si="181"/>
        <v>5.67</v>
      </c>
      <c r="I282" s="72">
        <v>0</v>
      </c>
      <c r="J282" s="55">
        <f t="shared" si="179"/>
        <v>-0.06</v>
      </c>
      <c r="K282" s="69">
        <f t="shared" si="179"/>
        <v>-0.06</v>
      </c>
      <c r="L282" s="72">
        <v>0</v>
      </c>
      <c r="M282" s="55">
        <f t="shared" si="178"/>
        <v>1.2500000000000001E-2</v>
      </c>
      <c r="N282" s="69">
        <f t="shared" si="178"/>
        <v>0</v>
      </c>
      <c r="O282" s="72">
        <v>0</v>
      </c>
      <c r="P282" s="7"/>
      <c r="Q282" s="72">
        <f t="shared" ref="Q282:Q345" si="189">M282+J282+G282</f>
        <v>5.6224999999999996</v>
      </c>
      <c r="R282" s="72">
        <f t="shared" ref="R282:R345" si="190">N282+K282+H282</f>
        <v>5.61</v>
      </c>
      <c r="S282" s="72">
        <f t="shared" si="158"/>
        <v>0</v>
      </c>
      <c r="T282" s="7"/>
      <c r="U282" s="5">
        <f t="shared" si="159"/>
        <v>31</v>
      </c>
      <c r="V282" s="45">
        <f t="shared" si="160"/>
        <v>45200</v>
      </c>
      <c r="W282" s="5">
        <f t="shared" si="161"/>
        <v>8284</v>
      </c>
      <c r="X282" s="55">
        <f t="shared" si="182"/>
        <v>5.3904348595426005E-2</v>
      </c>
      <c r="Y282" s="47">
        <f t="shared" si="162"/>
        <v>0.29927735419154783</v>
      </c>
      <c r="Z282" s="5">
        <f t="shared" si="163"/>
        <v>0</v>
      </c>
      <c r="AA282" s="5">
        <f t="shared" si="164"/>
        <v>0</v>
      </c>
      <c r="AC282" s="39">
        <f t="shared" si="165"/>
        <v>0</v>
      </c>
      <c r="AD282" s="39">
        <f t="shared" si="166"/>
        <v>0</v>
      </c>
      <c r="AE282" s="39">
        <f t="shared" si="167"/>
        <v>0</v>
      </c>
      <c r="AF282" s="39">
        <f t="shared" si="168"/>
        <v>0</v>
      </c>
      <c r="AG282" s="39">
        <f t="shared" si="169"/>
        <v>0</v>
      </c>
      <c r="AH282" s="39">
        <f t="shared" si="170"/>
        <v>0</v>
      </c>
      <c r="AI282" s="39">
        <f t="shared" si="171"/>
        <v>0</v>
      </c>
      <c r="AJ282" s="39">
        <f t="shared" si="172"/>
        <v>0</v>
      </c>
      <c r="AK282" s="39">
        <f t="shared" si="173"/>
        <v>0</v>
      </c>
      <c r="AL282" s="43"/>
      <c r="AM282" s="39">
        <f t="shared" si="183"/>
        <v>0</v>
      </c>
      <c r="AN282" s="39">
        <f t="shared" si="184"/>
        <v>0</v>
      </c>
      <c r="AO282" s="39">
        <f t="shared" si="185"/>
        <v>0</v>
      </c>
      <c r="AP282" s="40">
        <f t="shared" si="174"/>
        <v>0</v>
      </c>
      <c r="AR282" s="39">
        <f t="shared" si="186"/>
        <v>0</v>
      </c>
      <c r="AS282" s="39">
        <f t="shared" si="187"/>
        <v>0</v>
      </c>
      <c r="AT282" s="39">
        <f t="shared" si="188"/>
        <v>0</v>
      </c>
      <c r="AU282" s="40">
        <f t="shared" si="175"/>
        <v>0</v>
      </c>
      <c r="AV282" s="40"/>
      <c r="AW282" s="52">
        <f t="shared" si="176"/>
        <v>0</v>
      </c>
      <c r="AY282" s="52">
        <f t="shared" si="177"/>
        <v>0</v>
      </c>
      <c r="AZ282" s="70"/>
    </row>
    <row r="283" spans="1:52" ht="12" customHeight="1">
      <c r="A283" s="44">
        <f t="shared" si="180"/>
        <v>45231</v>
      </c>
      <c r="B283" s="66">
        <f t="shared" si="154"/>
        <v>5000</v>
      </c>
      <c r="C283" s="67"/>
      <c r="D283" s="68">
        <f t="shared" si="155"/>
        <v>5000</v>
      </c>
      <c r="E283" s="35">
        <f t="shared" si="156"/>
        <v>0</v>
      </c>
      <c r="F283" s="35">
        <f t="shared" si="157"/>
        <v>0</v>
      </c>
      <c r="G283" s="55">
        <f t="shared" si="181"/>
        <v>5.67</v>
      </c>
      <c r="H283" s="69">
        <f t="shared" si="181"/>
        <v>5.67</v>
      </c>
      <c r="I283" s="72">
        <v>0</v>
      </c>
      <c r="J283" s="55">
        <f t="shared" si="179"/>
        <v>-0.06</v>
      </c>
      <c r="K283" s="69">
        <f t="shared" si="179"/>
        <v>-0.06</v>
      </c>
      <c r="L283" s="72">
        <v>0</v>
      </c>
      <c r="M283" s="55">
        <f t="shared" si="178"/>
        <v>1.2500000000000001E-2</v>
      </c>
      <c r="N283" s="69">
        <f t="shared" si="178"/>
        <v>0</v>
      </c>
      <c r="O283" s="72">
        <v>0</v>
      </c>
      <c r="P283" s="7"/>
      <c r="Q283" s="72">
        <f t="shared" si="189"/>
        <v>5.6224999999999996</v>
      </c>
      <c r="R283" s="72">
        <f t="shared" si="190"/>
        <v>5.61</v>
      </c>
      <c r="S283" s="72">
        <f t="shared" si="158"/>
        <v>0</v>
      </c>
      <c r="T283" s="7"/>
      <c r="U283" s="5">
        <f t="shared" si="159"/>
        <v>30</v>
      </c>
      <c r="V283" s="45">
        <f t="shared" si="160"/>
        <v>45231</v>
      </c>
      <c r="W283" s="5">
        <f t="shared" si="161"/>
        <v>8315</v>
      </c>
      <c r="X283" s="55">
        <f t="shared" si="182"/>
        <v>5.3904348595426005E-2</v>
      </c>
      <c r="Y283" s="47">
        <f t="shared" si="162"/>
        <v>0.29792931884037321</v>
      </c>
      <c r="Z283" s="5">
        <f t="shared" si="163"/>
        <v>0</v>
      </c>
      <c r="AA283" s="5">
        <f t="shared" si="164"/>
        <v>0</v>
      </c>
      <c r="AC283" s="39">
        <f t="shared" si="165"/>
        <v>0</v>
      </c>
      <c r="AD283" s="39">
        <f t="shared" si="166"/>
        <v>0</v>
      </c>
      <c r="AE283" s="39">
        <f t="shared" si="167"/>
        <v>0</v>
      </c>
      <c r="AF283" s="39">
        <f t="shared" si="168"/>
        <v>0</v>
      </c>
      <c r="AG283" s="39">
        <f t="shared" si="169"/>
        <v>0</v>
      </c>
      <c r="AH283" s="39">
        <f t="shared" si="170"/>
        <v>0</v>
      </c>
      <c r="AI283" s="39">
        <f t="shared" si="171"/>
        <v>0</v>
      </c>
      <c r="AJ283" s="39">
        <f t="shared" si="172"/>
        <v>0</v>
      </c>
      <c r="AK283" s="39">
        <f t="shared" si="173"/>
        <v>0</v>
      </c>
      <c r="AL283" s="43"/>
      <c r="AM283" s="39">
        <f t="shared" si="183"/>
        <v>0</v>
      </c>
      <c r="AN283" s="39">
        <f t="shared" si="184"/>
        <v>0</v>
      </c>
      <c r="AO283" s="39">
        <f t="shared" si="185"/>
        <v>0</v>
      </c>
      <c r="AP283" s="40">
        <f t="shared" si="174"/>
        <v>0</v>
      </c>
      <c r="AR283" s="39">
        <f t="shared" si="186"/>
        <v>0</v>
      </c>
      <c r="AS283" s="39">
        <f t="shared" si="187"/>
        <v>0</v>
      </c>
      <c r="AT283" s="39">
        <f t="shared" si="188"/>
        <v>0</v>
      </c>
      <c r="AU283" s="40">
        <f t="shared" si="175"/>
        <v>0</v>
      </c>
      <c r="AV283" s="40"/>
      <c r="AW283" s="52">
        <f t="shared" si="176"/>
        <v>0</v>
      </c>
      <c r="AY283" s="52">
        <f t="shared" si="177"/>
        <v>0</v>
      </c>
      <c r="AZ283" s="70"/>
    </row>
    <row r="284" spans="1:52" ht="12" customHeight="1">
      <c r="A284" s="44">
        <f t="shared" si="180"/>
        <v>45261</v>
      </c>
      <c r="B284" s="66">
        <f t="shared" si="154"/>
        <v>5000</v>
      </c>
      <c r="C284" s="67"/>
      <c r="D284" s="68">
        <f t="shared" si="155"/>
        <v>5000</v>
      </c>
      <c r="E284" s="35">
        <f t="shared" si="156"/>
        <v>0</v>
      </c>
      <c r="F284" s="35">
        <f t="shared" si="157"/>
        <v>0</v>
      </c>
      <c r="G284" s="55">
        <f t="shared" si="181"/>
        <v>5.67</v>
      </c>
      <c r="H284" s="69">
        <f t="shared" si="181"/>
        <v>5.67</v>
      </c>
      <c r="I284" s="72">
        <v>0</v>
      </c>
      <c r="J284" s="55">
        <f t="shared" si="179"/>
        <v>-0.06</v>
      </c>
      <c r="K284" s="69">
        <f t="shared" si="179"/>
        <v>-0.06</v>
      </c>
      <c r="L284" s="72">
        <v>0</v>
      </c>
      <c r="M284" s="55">
        <f t="shared" si="178"/>
        <v>1.2500000000000001E-2</v>
      </c>
      <c r="N284" s="69">
        <f t="shared" si="178"/>
        <v>0</v>
      </c>
      <c r="O284" s="72">
        <v>0</v>
      </c>
      <c r="P284" s="7"/>
      <c r="Q284" s="72">
        <f t="shared" si="189"/>
        <v>5.6224999999999996</v>
      </c>
      <c r="R284" s="72">
        <f t="shared" si="190"/>
        <v>5.61</v>
      </c>
      <c r="S284" s="72">
        <f t="shared" si="158"/>
        <v>0</v>
      </c>
      <c r="T284" s="7"/>
      <c r="U284" s="5">
        <f t="shared" si="159"/>
        <v>31</v>
      </c>
      <c r="V284" s="45">
        <f t="shared" si="160"/>
        <v>45261</v>
      </c>
      <c r="W284" s="5">
        <f t="shared" si="161"/>
        <v>8345</v>
      </c>
      <c r="X284" s="55">
        <f t="shared" si="182"/>
        <v>5.3904348595426005E-2</v>
      </c>
      <c r="Y284" s="47">
        <f t="shared" si="162"/>
        <v>0.29663055009293871</v>
      </c>
      <c r="Z284" s="5">
        <f t="shared" si="163"/>
        <v>0</v>
      </c>
      <c r="AA284" s="5">
        <f t="shared" si="164"/>
        <v>0</v>
      </c>
      <c r="AC284" s="39">
        <f t="shared" si="165"/>
        <v>0</v>
      </c>
      <c r="AD284" s="39">
        <f t="shared" si="166"/>
        <v>0</v>
      </c>
      <c r="AE284" s="39">
        <f t="shared" si="167"/>
        <v>0</v>
      </c>
      <c r="AF284" s="39">
        <f t="shared" si="168"/>
        <v>0</v>
      </c>
      <c r="AG284" s="39">
        <f t="shared" si="169"/>
        <v>0</v>
      </c>
      <c r="AH284" s="39">
        <f t="shared" si="170"/>
        <v>0</v>
      </c>
      <c r="AI284" s="39">
        <f t="shared" si="171"/>
        <v>0</v>
      </c>
      <c r="AJ284" s="39">
        <f t="shared" si="172"/>
        <v>0</v>
      </c>
      <c r="AK284" s="39">
        <f t="shared" si="173"/>
        <v>0</v>
      </c>
      <c r="AL284" s="43"/>
      <c r="AM284" s="39">
        <f t="shared" si="183"/>
        <v>0</v>
      </c>
      <c r="AN284" s="39">
        <f t="shared" si="184"/>
        <v>0</v>
      </c>
      <c r="AO284" s="39">
        <f t="shared" si="185"/>
        <v>0</v>
      </c>
      <c r="AP284" s="40">
        <f t="shared" si="174"/>
        <v>0</v>
      </c>
      <c r="AR284" s="39">
        <f t="shared" si="186"/>
        <v>0</v>
      </c>
      <c r="AS284" s="39">
        <f t="shared" si="187"/>
        <v>0</v>
      </c>
      <c r="AT284" s="39">
        <f t="shared" si="188"/>
        <v>0</v>
      </c>
      <c r="AU284" s="40">
        <f t="shared" si="175"/>
        <v>0</v>
      </c>
      <c r="AV284" s="40"/>
      <c r="AW284" s="52">
        <f t="shared" si="176"/>
        <v>0</v>
      </c>
      <c r="AY284" s="52">
        <f t="shared" si="177"/>
        <v>0</v>
      </c>
      <c r="AZ284" s="70"/>
    </row>
    <row r="285" spans="1:52" ht="12" customHeight="1">
      <c r="A285" s="44">
        <f t="shared" si="180"/>
        <v>45292</v>
      </c>
      <c r="B285" s="66">
        <f t="shared" si="154"/>
        <v>5000</v>
      </c>
      <c r="C285" s="67"/>
      <c r="D285" s="68">
        <f t="shared" si="155"/>
        <v>5000</v>
      </c>
      <c r="E285" s="35">
        <f t="shared" si="156"/>
        <v>0</v>
      </c>
      <c r="F285" s="35">
        <f t="shared" si="157"/>
        <v>0</v>
      </c>
      <c r="G285" s="55">
        <f t="shared" si="181"/>
        <v>5.67</v>
      </c>
      <c r="H285" s="69">
        <f t="shared" si="181"/>
        <v>5.67</v>
      </c>
      <c r="I285" s="72">
        <v>0</v>
      </c>
      <c r="J285" s="55">
        <f t="shared" si="179"/>
        <v>-0.06</v>
      </c>
      <c r="K285" s="69">
        <f t="shared" si="179"/>
        <v>-0.06</v>
      </c>
      <c r="L285" s="72">
        <v>0</v>
      </c>
      <c r="M285" s="55">
        <f t="shared" si="178"/>
        <v>1.2500000000000001E-2</v>
      </c>
      <c r="N285" s="69">
        <f t="shared" si="178"/>
        <v>0</v>
      </c>
      <c r="O285" s="72">
        <v>0</v>
      </c>
      <c r="P285" s="7"/>
      <c r="Q285" s="72">
        <f t="shared" si="189"/>
        <v>5.6224999999999996</v>
      </c>
      <c r="R285" s="72">
        <f t="shared" si="190"/>
        <v>5.61</v>
      </c>
      <c r="S285" s="72">
        <f t="shared" si="158"/>
        <v>0</v>
      </c>
      <c r="T285" s="7"/>
      <c r="U285" s="5">
        <f t="shared" si="159"/>
        <v>31</v>
      </c>
      <c r="V285" s="45">
        <f t="shared" si="160"/>
        <v>45292</v>
      </c>
      <c r="W285" s="5">
        <f t="shared" si="161"/>
        <v>8376</v>
      </c>
      <c r="X285" s="55">
        <f t="shared" si="182"/>
        <v>5.3904348595426005E-2</v>
      </c>
      <c r="Y285" s="47">
        <f t="shared" si="162"/>
        <v>0.29529443674469069</v>
      </c>
      <c r="Z285" s="5">
        <f t="shared" si="163"/>
        <v>0</v>
      </c>
      <c r="AA285" s="5">
        <f t="shared" si="164"/>
        <v>0</v>
      </c>
      <c r="AC285" s="39">
        <f t="shared" si="165"/>
        <v>0</v>
      </c>
      <c r="AD285" s="39">
        <f t="shared" si="166"/>
        <v>0</v>
      </c>
      <c r="AE285" s="39">
        <f t="shared" si="167"/>
        <v>0</v>
      </c>
      <c r="AF285" s="39">
        <f t="shared" si="168"/>
        <v>0</v>
      </c>
      <c r="AG285" s="39">
        <f t="shared" si="169"/>
        <v>0</v>
      </c>
      <c r="AH285" s="39">
        <f t="shared" si="170"/>
        <v>0</v>
      </c>
      <c r="AI285" s="39">
        <f t="shared" si="171"/>
        <v>0</v>
      </c>
      <c r="AJ285" s="39">
        <f t="shared" si="172"/>
        <v>0</v>
      </c>
      <c r="AK285" s="39">
        <f t="shared" si="173"/>
        <v>0</v>
      </c>
      <c r="AL285" s="43"/>
      <c r="AM285" s="39">
        <f t="shared" si="183"/>
        <v>0</v>
      </c>
      <c r="AN285" s="39">
        <f t="shared" si="184"/>
        <v>0</v>
      </c>
      <c r="AO285" s="39">
        <f t="shared" si="185"/>
        <v>0</v>
      </c>
      <c r="AP285" s="40">
        <f t="shared" si="174"/>
        <v>0</v>
      </c>
      <c r="AR285" s="39">
        <f t="shared" si="186"/>
        <v>0</v>
      </c>
      <c r="AS285" s="39">
        <f t="shared" si="187"/>
        <v>0</v>
      </c>
      <c r="AT285" s="39">
        <f t="shared" si="188"/>
        <v>0</v>
      </c>
      <c r="AU285" s="40">
        <f t="shared" si="175"/>
        <v>0</v>
      </c>
      <c r="AV285" s="40"/>
      <c r="AW285" s="52">
        <f t="shared" si="176"/>
        <v>0</v>
      </c>
      <c r="AY285" s="52">
        <f t="shared" si="177"/>
        <v>0</v>
      </c>
      <c r="AZ285" s="70"/>
    </row>
    <row r="286" spans="1:52" ht="12" customHeight="1">
      <c r="A286" s="44">
        <f t="shared" si="180"/>
        <v>45323</v>
      </c>
      <c r="B286" s="66">
        <f t="shared" si="154"/>
        <v>5000</v>
      </c>
      <c r="C286" s="67"/>
      <c r="D286" s="68">
        <f t="shared" si="155"/>
        <v>5000</v>
      </c>
      <c r="E286" s="35">
        <f t="shared" si="156"/>
        <v>0</v>
      </c>
      <c r="F286" s="35">
        <f t="shared" si="157"/>
        <v>0</v>
      </c>
      <c r="G286" s="55">
        <f t="shared" si="181"/>
        <v>5.67</v>
      </c>
      <c r="H286" s="69">
        <f t="shared" si="181"/>
        <v>5.67</v>
      </c>
      <c r="I286" s="72">
        <v>0</v>
      </c>
      <c r="J286" s="55">
        <f t="shared" si="179"/>
        <v>-0.06</v>
      </c>
      <c r="K286" s="69">
        <f t="shared" si="179"/>
        <v>-0.06</v>
      </c>
      <c r="L286" s="72">
        <v>0</v>
      </c>
      <c r="M286" s="55">
        <f t="shared" si="178"/>
        <v>1.2500000000000001E-2</v>
      </c>
      <c r="N286" s="69">
        <f t="shared" si="178"/>
        <v>0</v>
      </c>
      <c r="O286" s="72">
        <v>0</v>
      </c>
      <c r="P286" s="7"/>
      <c r="Q286" s="72">
        <f t="shared" si="189"/>
        <v>5.6224999999999996</v>
      </c>
      <c r="R286" s="72">
        <f t="shared" si="190"/>
        <v>5.61</v>
      </c>
      <c r="S286" s="72">
        <f t="shared" si="158"/>
        <v>0</v>
      </c>
      <c r="T286" s="7"/>
      <c r="U286" s="5">
        <f t="shared" si="159"/>
        <v>29</v>
      </c>
      <c r="V286" s="45">
        <f t="shared" si="160"/>
        <v>45323</v>
      </c>
      <c r="W286" s="5">
        <f t="shared" si="161"/>
        <v>8407</v>
      </c>
      <c r="X286" s="55">
        <f t="shared" si="182"/>
        <v>5.3904348595426005E-2</v>
      </c>
      <c r="Y286" s="47">
        <f t="shared" si="162"/>
        <v>0.29396434165342533</v>
      </c>
      <c r="Z286" s="5">
        <f t="shared" si="163"/>
        <v>0</v>
      </c>
      <c r="AA286" s="5">
        <f t="shared" si="164"/>
        <v>0</v>
      </c>
      <c r="AC286" s="39">
        <f t="shared" si="165"/>
        <v>0</v>
      </c>
      <c r="AD286" s="39">
        <f t="shared" si="166"/>
        <v>0</v>
      </c>
      <c r="AE286" s="39">
        <f t="shared" si="167"/>
        <v>0</v>
      </c>
      <c r="AF286" s="39">
        <f t="shared" si="168"/>
        <v>0</v>
      </c>
      <c r="AG286" s="39">
        <f t="shared" si="169"/>
        <v>0</v>
      </c>
      <c r="AH286" s="39">
        <f t="shared" si="170"/>
        <v>0</v>
      </c>
      <c r="AI286" s="39">
        <f t="shared" si="171"/>
        <v>0</v>
      </c>
      <c r="AJ286" s="39">
        <f t="shared" si="172"/>
        <v>0</v>
      </c>
      <c r="AK286" s="39">
        <f t="shared" si="173"/>
        <v>0</v>
      </c>
      <c r="AL286" s="43"/>
      <c r="AM286" s="39">
        <f t="shared" si="183"/>
        <v>0</v>
      </c>
      <c r="AN286" s="39">
        <f t="shared" si="184"/>
        <v>0</v>
      </c>
      <c r="AO286" s="39">
        <f t="shared" si="185"/>
        <v>0</v>
      </c>
      <c r="AP286" s="40">
        <f t="shared" si="174"/>
        <v>0</v>
      </c>
      <c r="AR286" s="39">
        <f t="shared" si="186"/>
        <v>0</v>
      </c>
      <c r="AS286" s="39">
        <f t="shared" si="187"/>
        <v>0</v>
      </c>
      <c r="AT286" s="39">
        <f t="shared" si="188"/>
        <v>0</v>
      </c>
      <c r="AU286" s="40">
        <f t="shared" si="175"/>
        <v>0</v>
      </c>
      <c r="AV286" s="40"/>
      <c r="AW286" s="52">
        <f t="shared" si="176"/>
        <v>0</v>
      </c>
      <c r="AY286" s="52">
        <f t="shared" si="177"/>
        <v>0</v>
      </c>
      <c r="AZ286" s="70"/>
    </row>
    <row r="287" spans="1:52" ht="12" customHeight="1">
      <c r="A287" s="44">
        <f t="shared" si="180"/>
        <v>45352</v>
      </c>
      <c r="B287" s="66">
        <f t="shared" si="154"/>
        <v>5000</v>
      </c>
      <c r="C287" s="67"/>
      <c r="D287" s="68">
        <f t="shared" si="155"/>
        <v>5000</v>
      </c>
      <c r="E287" s="35">
        <f t="shared" si="156"/>
        <v>0</v>
      </c>
      <c r="F287" s="35">
        <f t="shared" si="157"/>
        <v>0</v>
      </c>
      <c r="G287" s="55">
        <f t="shared" si="181"/>
        <v>5.67</v>
      </c>
      <c r="H287" s="69">
        <f t="shared" si="181"/>
        <v>5.67</v>
      </c>
      <c r="I287" s="72">
        <v>0</v>
      </c>
      <c r="J287" s="55">
        <f t="shared" si="179"/>
        <v>-0.06</v>
      </c>
      <c r="K287" s="69">
        <f t="shared" si="179"/>
        <v>-0.06</v>
      </c>
      <c r="L287" s="72">
        <v>0</v>
      </c>
      <c r="M287" s="55">
        <f t="shared" si="178"/>
        <v>1.2500000000000001E-2</v>
      </c>
      <c r="N287" s="69">
        <f t="shared" si="178"/>
        <v>0</v>
      </c>
      <c r="O287" s="72">
        <v>0</v>
      </c>
      <c r="P287" s="7"/>
      <c r="Q287" s="72">
        <f t="shared" si="189"/>
        <v>5.6224999999999996</v>
      </c>
      <c r="R287" s="72">
        <f t="shared" si="190"/>
        <v>5.61</v>
      </c>
      <c r="S287" s="72">
        <f t="shared" si="158"/>
        <v>0</v>
      </c>
      <c r="T287" s="7"/>
      <c r="U287" s="5">
        <f t="shared" si="159"/>
        <v>31</v>
      </c>
      <c r="V287" s="45">
        <f t="shared" si="160"/>
        <v>45352</v>
      </c>
      <c r="W287" s="5">
        <f t="shared" si="161"/>
        <v>8436</v>
      </c>
      <c r="X287" s="55">
        <f t="shared" si="182"/>
        <v>5.3904348595426005E-2</v>
      </c>
      <c r="Y287" s="47">
        <f t="shared" si="162"/>
        <v>0.29272548350361804</v>
      </c>
      <c r="Z287" s="5">
        <f t="shared" si="163"/>
        <v>0</v>
      </c>
      <c r="AA287" s="5">
        <f t="shared" si="164"/>
        <v>0</v>
      </c>
      <c r="AC287" s="39">
        <f t="shared" si="165"/>
        <v>0</v>
      </c>
      <c r="AD287" s="39">
        <f t="shared" si="166"/>
        <v>0</v>
      </c>
      <c r="AE287" s="39">
        <f t="shared" si="167"/>
        <v>0</v>
      </c>
      <c r="AF287" s="39">
        <f t="shared" si="168"/>
        <v>0</v>
      </c>
      <c r="AG287" s="39">
        <f t="shared" si="169"/>
        <v>0</v>
      </c>
      <c r="AH287" s="39">
        <f t="shared" si="170"/>
        <v>0</v>
      </c>
      <c r="AI287" s="39">
        <f t="shared" si="171"/>
        <v>0</v>
      </c>
      <c r="AJ287" s="39">
        <f t="shared" si="172"/>
        <v>0</v>
      </c>
      <c r="AK287" s="39">
        <f t="shared" si="173"/>
        <v>0</v>
      </c>
      <c r="AL287" s="43"/>
      <c r="AM287" s="39">
        <f t="shared" si="183"/>
        <v>0</v>
      </c>
      <c r="AN287" s="39">
        <f t="shared" si="184"/>
        <v>0</v>
      </c>
      <c r="AO287" s="39">
        <f t="shared" si="185"/>
        <v>0</v>
      </c>
      <c r="AP287" s="40">
        <f t="shared" si="174"/>
        <v>0</v>
      </c>
      <c r="AR287" s="39">
        <f t="shared" si="186"/>
        <v>0</v>
      </c>
      <c r="AS287" s="39">
        <f t="shared" si="187"/>
        <v>0</v>
      </c>
      <c r="AT287" s="39">
        <f t="shared" si="188"/>
        <v>0</v>
      </c>
      <c r="AU287" s="40">
        <f t="shared" si="175"/>
        <v>0</v>
      </c>
      <c r="AV287" s="40"/>
      <c r="AW287" s="52">
        <f t="shared" si="176"/>
        <v>0</v>
      </c>
      <c r="AY287" s="52">
        <f t="shared" si="177"/>
        <v>0</v>
      </c>
      <c r="AZ287" s="70"/>
    </row>
    <row r="288" spans="1:52" ht="12" customHeight="1">
      <c r="A288" s="44">
        <f t="shared" si="180"/>
        <v>45383</v>
      </c>
      <c r="B288" s="66">
        <f t="shared" si="154"/>
        <v>5000</v>
      </c>
      <c r="C288" s="67"/>
      <c r="D288" s="68">
        <f t="shared" si="155"/>
        <v>5000</v>
      </c>
      <c r="E288" s="35">
        <f t="shared" si="156"/>
        <v>0</v>
      </c>
      <c r="F288" s="35">
        <f t="shared" si="157"/>
        <v>0</v>
      </c>
      <c r="G288" s="55">
        <f t="shared" si="181"/>
        <v>5.67</v>
      </c>
      <c r="H288" s="69">
        <f t="shared" si="181"/>
        <v>5.67</v>
      </c>
      <c r="I288" s="72">
        <v>0</v>
      </c>
      <c r="J288" s="55">
        <f t="shared" si="179"/>
        <v>-0.06</v>
      </c>
      <c r="K288" s="69">
        <f t="shared" si="179"/>
        <v>-0.06</v>
      </c>
      <c r="L288" s="72">
        <v>0</v>
      </c>
      <c r="M288" s="55">
        <f t="shared" si="178"/>
        <v>1.2500000000000001E-2</v>
      </c>
      <c r="N288" s="69">
        <f t="shared" si="178"/>
        <v>0</v>
      </c>
      <c r="O288" s="72">
        <v>0</v>
      </c>
      <c r="P288" s="7"/>
      <c r="Q288" s="72">
        <f t="shared" si="189"/>
        <v>5.6224999999999996</v>
      </c>
      <c r="R288" s="72">
        <f t="shared" si="190"/>
        <v>5.61</v>
      </c>
      <c r="S288" s="72">
        <f t="shared" si="158"/>
        <v>0</v>
      </c>
      <c r="T288" s="7"/>
      <c r="U288" s="5">
        <f t="shared" si="159"/>
        <v>30</v>
      </c>
      <c r="V288" s="45">
        <f t="shared" si="160"/>
        <v>45383</v>
      </c>
      <c r="W288" s="5">
        <f t="shared" si="161"/>
        <v>8467</v>
      </c>
      <c r="X288" s="55">
        <f t="shared" si="182"/>
        <v>5.3904348595426005E-2</v>
      </c>
      <c r="Y288" s="47">
        <f t="shared" si="162"/>
        <v>0.291406959751567</v>
      </c>
      <c r="Z288" s="5">
        <f t="shared" si="163"/>
        <v>0</v>
      </c>
      <c r="AA288" s="5">
        <f t="shared" si="164"/>
        <v>0</v>
      </c>
      <c r="AC288" s="39">
        <f t="shared" si="165"/>
        <v>0</v>
      </c>
      <c r="AD288" s="39">
        <f t="shared" si="166"/>
        <v>0</v>
      </c>
      <c r="AE288" s="39">
        <f t="shared" si="167"/>
        <v>0</v>
      </c>
      <c r="AF288" s="39">
        <f t="shared" si="168"/>
        <v>0</v>
      </c>
      <c r="AG288" s="39">
        <f t="shared" si="169"/>
        <v>0</v>
      </c>
      <c r="AH288" s="39">
        <f t="shared" si="170"/>
        <v>0</v>
      </c>
      <c r="AI288" s="39">
        <f t="shared" si="171"/>
        <v>0</v>
      </c>
      <c r="AJ288" s="39">
        <f t="shared" si="172"/>
        <v>0</v>
      </c>
      <c r="AK288" s="39">
        <f t="shared" si="173"/>
        <v>0</v>
      </c>
      <c r="AL288" s="43"/>
      <c r="AM288" s="39">
        <f t="shared" si="183"/>
        <v>0</v>
      </c>
      <c r="AN288" s="39">
        <f t="shared" si="184"/>
        <v>0</v>
      </c>
      <c r="AO288" s="39">
        <f t="shared" si="185"/>
        <v>0</v>
      </c>
      <c r="AP288" s="40">
        <f t="shared" si="174"/>
        <v>0</v>
      </c>
      <c r="AR288" s="39">
        <f t="shared" si="186"/>
        <v>0</v>
      </c>
      <c r="AS288" s="39">
        <f t="shared" si="187"/>
        <v>0</v>
      </c>
      <c r="AT288" s="39">
        <f t="shared" si="188"/>
        <v>0</v>
      </c>
      <c r="AU288" s="40">
        <f t="shared" si="175"/>
        <v>0</v>
      </c>
      <c r="AV288" s="40"/>
      <c r="AW288" s="52">
        <f t="shared" si="176"/>
        <v>0</v>
      </c>
      <c r="AY288" s="52">
        <f t="shared" si="177"/>
        <v>0</v>
      </c>
      <c r="AZ288" s="70"/>
    </row>
    <row r="289" spans="1:52" ht="12" customHeight="1">
      <c r="A289" s="44">
        <f t="shared" si="180"/>
        <v>45413</v>
      </c>
      <c r="B289" s="66">
        <f t="shared" si="154"/>
        <v>5000</v>
      </c>
      <c r="C289" s="67"/>
      <c r="D289" s="68">
        <f t="shared" si="155"/>
        <v>5000</v>
      </c>
      <c r="E289" s="35">
        <f t="shared" si="156"/>
        <v>0</v>
      </c>
      <c r="F289" s="35">
        <f t="shared" si="157"/>
        <v>0</v>
      </c>
      <c r="G289" s="55">
        <f t="shared" si="181"/>
        <v>5.67</v>
      </c>
      <c r="H289" s="69">
        <f t="shared" si="181"/>
        <v>5.67</v>
      </c>
      <c r="I289" s="72">
        <v>0</v>
      </c>
      <c r="J289" s="55">
        <f t="shared" si="179"/>
        <v>-0.06</v>
      </c>
      <c r="K289" s="69">
        <f t="shared" si="179"/>
        <v>-0.06</v>
      </c>
      <c r="L289" s="72">
        <v>0</v>
      </c>
      <c r="M289" s="55">
        <f t="shared" si="178"/>
        <v>1.2500000000000001E-2</v>
      </c>
      <c r="N289" s="69">
        <f t="shared" si="178"/>
        <v>0</v>
      </c>
      <c r="O289" s="72">
        <v>0</v>
      </c>
      <c r="P289" s="7"/>
      <c r="Q289" s="72">
        <f t="shared" si="189"/>
        <v>5.6224999999999996</v>
      </c>
      <c r="R289" s="72">
        <f t="shared" si="190"/>
        <v>5.61</v>
      </c>
      <c r="S289" s="72">
        <f t="shared" si="158"/>
        <v>0</v>
      </c>
      <c r="T289" s="7"/>
      <c r="U289" s="5">
        <f t="shared" si="159"/>
        <v>31</v>
      </c>
      <c r="V289" s="45">
        <f t="shared" si="160"/>
        <v>45413</v>
      </c>
      <c r="W289" s="5">
        <f t="shared" si="161"/>
        <v>8497</v>
      </c>
      <c r="X289" s="55">
        <f t="shared" si="182"/>
        <v>5.3904348595426005E-2</v>
      </c>
      <c r="Y289" s="47">
        <f t="shared" si="162"/>
        <v>0.29013662404381135</v>
      </c>
      <c r="Z289" s="5">
        <f t="shared" si="163"/>
        <v>0</v>
      </c>
      <c r="AA289" s="5">
        <f t="shared" si="164"/>
        <v>0</v>
      </c>
      <c r="AC289" s="39">
        <f t="shared" si="165"/>
        <v>0</v>
      </c>
      <c r="AD289" s="39">
        <f t="shared" si="166"/>
        <v>0</v>
      </c>
      <c r="AE289" s="39">
        <f t="shared" si="167"/>
        <v>0</v>
      </c>
      <c r="AF289" s="39">
        <f t="shared" si="168"/>
        <v>0</v>
      </c>
      <c r="AG289" s="39">
        <f t="shared" si="169"/>
        <v>0</v>
      </c>
      <c r="AH289" s="39">
        <f t="shared" si="170"/>
        <v>0</v>
      </c>
      <c r="AI289" s="39">
        <f t="shared" si="171"/>
        <v>0</v>
      </c>
      <c r="AJ289" s="39">
        <f t="shared" si="172"/>
        <v>0</v>
      </c>
      <c r="AK289" s="39">
        <f t="shared" si="173"/>
        <v>0</v>
      </c>
      <c r="AL289" s="43"/>
      <c r="AM289" s="39">
        <f t="shared" si="183"/>
        <v>0</v>
      </c>
      <c r="AN289" s="39">
        <f t="shared" si="184"/>
        <v>0</v>
      </c>
      <c r="AO289" s="39">
        <f t="shared" si="185"/>
        <v>0</v>
      </c>
      <c r="AP289" s="40">
        <f t="shared" si="174"/>
        <v>0</v>
      </c>
      <c r="AR289" s="39">
        <f t="shared" si="186"/>
        <v>0</v>
      </c>
      <c r="AS289" s="39">
        <f t="shared" si="187"/>
        <v>0</v>
      </c>
      <c r="AT289" s="39">
        <f t="shared" si="188"/>
        <v>0</v>
      </c>
      <c r="AU289" s="40">
        <f t="shared" si="175"/>
        <v>0</v>
      </c>
      <c r="AV289" s="40"/>
      <c r="AW289" s="52">
        <f t="shared" si="176"/>
        <v>0</v>
      </c>
      <c r="AY289" s="52">
        <f t="shared" si="177"/>
        <v>0</v>
      </c>
      <c r="AZ289" s="70"/>
    </row>
    <row r="290" spans="1:52" ht="12" customHeight="1">
      <c r="A290" s="44">
        <f t="shared" si="180"/>
        <v>45444</v>
      </c>
      <c r="B290" s="66">
        <f t="shared" si="154"/>
        <v>5000</v>
      </c>
      <c r="C290" s="67"/>
      <c r="D290" s="68">
        <f t="shared" si="155"/>
        <v>5000</v>
      </c>
      <c r="E290" s="35">
        <f t="shared" si="156"/>
        <v>0</v>
      </c>
      <c r="F290" s="35">
        <f t="shared" si="157"/>
        <v>0</v>
      </c>
      <c r="G290" s="55">
        <f t="shared" si="181"/>
        <v>5.67</v>
      </c>
      <c r="H290" s="69">
        <f t="shared" si="181"/>
        <v>5.67</v>
      </c>
      <c r="I290" s="72">
        <v>0</v>
      </c>
      <c r="J290" s="55">
        <f t="shared" si="179"/>
        <v>-0.06</v>
      </c>
      <c r="K290" s="69">
        <f t="shared" si="179"/>
        <v>-0.06</v>
      </c>
      <c r="L290" s="72">
        <v>0</v>
      </c>
      <c r="M290" s="55">
        <f t="shared" si="178"/>
        <v>1.2500000000000001E-2</v>
      </c>
      <c r="N290" s="69">
        <f t="shared" si="178"/>
        <v>0</v>
      </c>
      <c r="O290" s="72">
        <v>0</v>
      </c>
      <c r="P290" s="7"/>
      <c r="Q290" s="72">
        <f t="shared" si="189"/>
        <v>5.6224999999999996</v>
      </c>
      <c r="R290" s="72">
        <f t="shared" si="190"/>
        <v>5.61</v>
      </c>
      <c r="S290" s="72">
        <f t="shared" si="158"/>
        <v>0</v>
      </c>
      <c r="T290" s="7"/>
      <c r="U290" s="5">
        <f t="shared" si="159"/>
        <v>30</v>
      </c>
      <c r="V290" s="45">
        <f t="shared" si="160"/>
        <v>45444</v>
      </c>
      <c r="W290" s="5">
        <f t="shared" si="161"/>
        <v>8528</v>
      </c>
      <c r="X290" s="55">
        <f t="shared" si="182"/>
        <v>5.3904348595426005E-2</v>
      </c>
      <c r="Y290" s="47">
        <f t="shared" si="162"/>
        <v>0.28882976129457971</v>
      </c>
      <c r="Z290" s="5">
        <f t="shared" si="163"/>
        <v>0</v>
      </c>
      <c r="AA290" s="5">
        <f t="shared" si="164"/>
        <v>0</v>
      </c>
      <c r="AC290" s="39">
        <f t="shared" si="165"/>
        <v>0</v>
      </c>
      <c r="AD290" s="39">
        <f t="shared" si="166"/>
        <v>0</v>
      </c>
      <c r="AE290" s="39">
        <f t="shared" si="167"/>
        <v>0</v>
      </c>
      <c r="AF290" s="39">
        <f t="shared" si="168"/>
        <v>0</v>
      </c>
      <c r="AG290" s="39">
        <f t="shared" si="169"/>
        <v>0</v>
      </c>
      <c r="AH290" s="39">
        <f t="shared" si="170"/>
        <v>0</v>
      </c>
      <c r="AI290" s="39">
        <f t="shared" si="171"/>
        <v>0</v>
      </c>
      <c r="AJ290" s="39">
        <f t="shared" si="172"/>
        <v>0</v>
      </c>
      <c r="AK290" s="39">
        <f t="shared" si="173"/>
        <v>0</v>
      </c>
      <c r="AL290" s="43"/>
      <c r="AM290" s="39">
        <f t="shared" si="183"/>
        <v>0</v>
      </c>
      <c r="AN290" s="39">
        <f t="shared" si="184"/>
        <v>0</v>
      </c>
      <c r="AO290" s="39">
        <f t="shared" si="185"/>
        <v>0</v>
      </c>
      <c r="AP290" s="40">
        <f t="shared" si="174"/>
        <v>0</v>
      </c>
      <c r="AR290" s="39">
        <f t="shared" si="186"/>
        <v>0</v>
      </c>
      <c r="AS290" s="39">
        <f t="shared" si="187"/>
        <v>0</v>
      </c>
      <c r="AT290" s="39">
        <f t="shared" si="188"/>
        <v>0</v>
      </c>
      <c r="AU290" s="40">
        <f t="shared" si="175"/>
        <v>0</v>
      </c>
      <c r="AV290" s="40"/>
      <c r="AW290" s="52">
        <f t="shared" si="176"/>
        <v>0</v>
      </c>
      <c r="AY290" s="52">
        <f t="shared" si="177"/>
        <v>0</v>
      </c>
      <c r="AZ290" s="70"/>
    </row>
    <row r="291" spans="1:52" ht="12" customHeight="1">
      <c r="A291" s="44">
        <f t="shared" si="180"/>
        <v>45474</v>
      </c>
      <c r="B291" s="66">
        <f t="shared" si="154"/>
        <v>5000</v>
      </c>
      <c r="C291" s="67"/>
      <c r="D291" s="68">
        <f t="shared" si="155"/>
        <v>5000</v>
      </c>
      <c r="E291" s="35">
        <f t="shared" si="156"/>
        <v>0</v>
      </c>
      <c r="F291" s="35">
        <f t="shared" si="157"/>
        <v>0</v>
      </c>
      <c r="G291" s="55">
        <f t="shared" si="181"/>
        <v>5.67</v>
      </c>
      <c r="H291" s="69">
        <f t="shared" si="181"/>
        <v>5.67</v>
      </c>
      <c r="I291" s="72">
        <v>0</v>
      </c>
      <c r="J291" s="55">
        <f t="shared" si="179"/>
        <v>-0.06</v>
      </c>
      <c r="K291" s="69">
        <f t="shared" si="179"/>
        <v>-0.06</v>
      </c>
      <c r="L291" s="72">
        <v>0</v>
      </c>
      <c r="M291" s="55">
        <f t="shared" si="178"/>
        <v>1.2500000000000001E-2</v>
      </c>
      <c r="N291" s="69">
        <f t="shared" si="178"/>
        <v>0</v>
      </c>
      <c r="O291" s="72">
        <v>0</v>
      </c>
      <c r="P291" s="7"/>
      <c r="Q291" s="72">
        <f t="shared" si="189"/>
        <v>5.6224999999999996</v>
      </c>
      <c r="R291" s="72">
        <f t="shared" si="190"/>
        <v>5.61</v>
      </c>
      <c r="S291" s="72">
        <f t="shared" si="158"/>
        <v>0</v>
      </c>
      <c r="T291" s="7"/>
      <c r="U291" s="5">
        <f t="shared" si="159"/>
        <v>31</v>
      </c>
      <c r="V291" s="45">
        <f t="shared" si="160"/>
        <v>45474</v>
      </c>
      <c r="W291" s="5">
        <f t="shared" si="161"/>
        <v>8558</v>
      </c>
      <c r="X291" s="55">
        <f t="shared" si="182"/>
        <v>5.3904348595426005E-2</v>
      </c>
      <c r="Y291" s="47">
        <f t="shared" si="162"/>
        <v>0.28757066041535623</v>
      </c>
      <c r="Z291" s="5">
        <f t="shared" si="163"/>
        <v>0</v>
      </c>
      <c r="AA291" s="5">
        <f t="shared" si="164"/>
        <v>0</v>
      </c>
      <c r="AC291" s="39">
        <f t="shared" si="165"/>
        <v>0</v>
      </c>
      <c r="AD291" s="39">
        <f t="shared" si="166"/>
        <v>0</v>
      </c>
      <c r="AE291" s="39">
        <f t="shared" si="167"/>
        <v>0</v>
      </c>
      <c r="AF291" s="39">
        <f t="shared" si="168"/>
        <v>0</v>
      </c>
      <c r="AG291" s="39">
        <f t="shared" si="169"/>
        <v>0</v>
      </c>
      <c r="AH291" s="39">
        <f t="shared" si="170"/>
        <v>0</v>
      </c>
      <c r="AI291" s="39">
        <f t="shared" si="171"/>
        <v>0</v>
      </c>
      <c r="AJ291" s="39">
        <f t="shared" si="172"/>
        <v>0</v>
      </c>
      <c r="AK291" s="39">
        <f t="shared" si="173"/>
        <v>0</v>
      </c>
      <c r="AL291" s="43"/>
      <c r="AM291" s="39">
        <f t="shared" si="183"/>
        <v>0</v>
      </c>
      <c r="AN291" s="39">
        <f t="shared" si="184"/>
        <v>0</v>
      </c>
      <c r="AO291" s="39">
        <f t="shared" si="185"/>
        <v>0</v>
      </c>
      <c r="AP291" s="40">
        <f t="shared" si="174"/>
        <v>0</v>
      </c>
      <c r="AR291" s="39">
        <f t="shared" si="186"/>
        <v>0</v>
      </c>
      <c r="AS291" s="39">
        <f t="shared" si="187"/>
        <v>0</v>
      </c>
      <c r="AT291" s="39">
        <f t="shared" si="188"/>
        <v>0</v>
      </c>
      <c r="AU291" s="40">
        <f t="shared" si="175"/>
        <v>0</v>
      </c>
      <c r="AV291" s="40"/>
      <c r="AW291" s="52">
        <f t="shared" si="176"/>
        <v>0</v>
      </c>
      <c r="AY291" s="52">
        <f t="shared" si="177"/>
        <v>0</v>
      </c>
      <c r="AZ291" s="70"/>
    </row>
    <row r="292" spans="1:52" ht="12" customHeight="1">
      <c r="A292" s="44">
        <f t="shared" si="180"/>
        <v>45505</v>
      </c>
      <c r="B292" s="66">
        <f t="shared" si="154"/>
        <v>5000</v>
      </c>
      <c r="C292" s="67"/>
      <c r="D292" s="68">
        <f t="shared" si="155"/>
        <v>5000</v>
      </c>
      <c r="E292" s="35">
        <f t="shared" si="156"/>
        <v>0</v>
      </c>
      <c r="F292" s="35">
        <f t="shared" si="157"/>
        <v>0</v>
      </c>
      <c r="G292" s="55">
        <f t="shared" si="181"/>
        <v>5.67</v>
      </c>
      <c r="H292" s="69">
        <f t="shared" si="181"/>
        <v>5.67</v>
      </c>
      <c r="I292" s="72">
        <v>0</v>
      </c>
      <c r="J292" s="55">
        <f t="shared" si="179"/>
        <v>-0.06</v>
      </c>
      <c r="K292" s="69">
        <f t="shared" si="179"/>
        <v>-0.06</v>
      </c>
      <c r="L292" s="72">
        <v>0</v>
      </c>
      <c r="M292" s="55">
        <f t="shared" si="178"/>
        <v>1.2500000000000001E-2</v>
      </c>
      <c r="N292" s="69">
        <f t="shared" si="178"/>
        <v>0</v>
      </c>
      <c r="O292" s="72">
        <v>0</v>
      </c>
      <c r="P292" s="7"/>
      <c r="Q292" s="72">
        <f t="shared" si="189"/>
        <v>5.6224999999999996</v>
      </c>
      <c r="R292" s="72">
        <f t="shared" si="190"/>
        <v>5.61</v>
      </c>
      <c r="S292" s="72">
        <f t="shared" si="158"/>
        <v>0</v>
      </c>
      <c r="T292" s="7"/>
      <c r="U292" s="5">
        <f t="shared" si="159"/>
        <v>31</v>
      </c>
      <c r="V292" s="45">
        <f t="shared" si="160"/>
        <v>45505</v>
      </c>
      <c r="W292" s="5">
        <f t="shared" si="161"/>
        <v>8589</v>
      </c>
      <c r="X292" s="55">
        <f t="shared" si="182"/>
        <v>5.3904348595426005E-2</v>
      </c>
      <c r="Y292" s="47">
        <f t="shared" si="162"/>
        <v>0.28627535553922306</v>
      </c>
      <c r="Z292" s="5">
        <f t="shared" si="163"/>
        <v>0</v>
      </c>
      <c r="AA292" s="5">
        <f t="shared" si="164"/>
        <v>0</v>
      </c>
      <c r="AC292" s="39">
        <f t="shared" si="165"/>
        <v>0</v>
      </c>
      <c r="AD292" s="39">
        <f t="shared" si="166"/>
        <v>0</v>
      </c>
      <c r="AE292" s="39">
        <f t="shared" si="167"/>
        <v>0</v>
      </c>
      <c r="AF292" s="39">
        <f t="shared" si="168"/>
        <v>0</v>
      </c>
      <c r="AG292" s="39">
        <f t="shared" si="169"/>
        <v>0</v>
      </c>
      <c r="AH292" s="39">
        <f t="shared" si="170"/>
        <v>0</v>
      </c>
      <c r="AI292" s="39">
        <f t="shared" si="171"/>
        <v>0</v>
      </c>
      <c r="AJ292" s="39">
        <f t="shared" si="172"/>
        <v>0</v>
      </c>
      <c r="AK292" s="39">
        <f t="shared" si="173"/>
        <v>0</v>
      </c>
      <c r="AL292" s="43"/>
      <c r="AM292" s="39">
        <f t="shared" si="183"/>
        <v>0</v>
      </c>
      <c r="AN292" s="39">
        <f t="shared" si="184"/>
        <v>0</v>
      </c>
      <c r="AO292" s="39">
        <f t="shared" si="185"/>
        <v>0</v>
      </c>
      <c r="AP292" s="40">
        <f t="shared" si="174"/>
        <v>0</v>
      </c>
      <c r="AR292" s="39">
        <f t="shared" si="186"/>
        <v>0</v>
      </c>
      <c r="AS292" s="39">
        <f t="shared" si="187"/>
        <v>0</v>
      </c>
      <c r="AT292" s="39">
        <f t="shared" si="188"/>
        <v>0</v>
      </c>
      <c r="AU292" s="40">
        <f t="shared" si="175"/>
        <v>0</v>
      </c>
      <c r="AV292" s="40"/>
      <c r="AW292" s="52">
        <f t="shared" si="176"/>
        <v>0</v>
      </c>
      <c r="AY292" s="52">
        <f t="shared" si="177"/>
        <v>0</v>
      </c>
      <c r="AZ292" s="70"/>
    </row>
    <row r="293" spans="1:52" ht="12" customHeight="1">
      <c r="A293" s="44">
        <f t="shared" si="180"/>
        <v>45536</v>
      </c>
      <c r="B293" s="66">
        <f t="shared" si="154"/>
        <v>5000</v>
      </c>
      <c r="C293" s="67"/>
      <c r="D293" s="68">
        <f t="shared" si="155"/>
        <v>5000</v>
      </c>
      <c r="E293" s="35">
        <f t="shared" si="156"/>
        <v>0</v>
      </c>
      <c r="F293" s="35">
        <f t="shared" si="157"/>
        <v>0</v>
      </c>
      <c r="G293" s="55">
        <f t="shared" si="181"/>
        <v>5.67</v>
      </c>
      <c r="H293" s="69">
        <f t="shared" si="181"/>
        <v>5.67</v>
      </c>
      <c r="I293" s="72">
        <v>0</v>
      </c>
      <c r="J293" s="55">
        <f t="shared" si="179"/>
        <v>-0.06</v>
      </c>
      <c r="K293" s="69">
        <f t="shared" si="179"/>
        <v>-0.06</v>
      </c>
      <c r="L293" s="72">
        <v>0</v>
      </c>
      <c r="M293" s="55">
        <f t="shared" si="178"/>
        <v>1.2500000000000001E-2</v>
      </c>
      <c r="N293" s="69">
        <f t="shared" si="178"/>
        <v>0</v>
      </c>
      <c r="O293" s="72">
        <v>0</v>
      </c>
      <c r="P293" s="7"/>
      <c r="Q293" s="72">
        <f t="shared" si="189"/>
        <v>5.6224999999999996</v>
      </c>
      <c r="R293" s="72">
        <f t="shared" si="190"/>
        <v>5.61</v>
      </c>
      <c r="S293" s="72">
        <f t="shared" si="158"/>
        <v>0</v>
      </c>
      <c r="T293" s="7"/>
      <c r="U293" s="5">
        <f t="shared" si="159"/>
        <v>30</v>
      </c>
      <c r="V293" s="45">
        <f t="shared" si="160"/>
        <v>45536</v>
      </c>
      <c r="W293" s="5">
        <f t="shared" si="161"/>
        <v>8620</v>
      </c>
      <c r="X293" s="55">
        <f t="shared" si="182"/>
        <v>5.3904348595426005E-2</v>
      </c>
      <c r="Y293" s="47">
        <f t="shared" si="162"/>
        <v>0.28498588510642187</v>
      </c>
      <c r="Z293" s="5">
        <f t="shared" si="163"/>
        <v>0</v>
      </c>
      <c r="AA293" s="5">
        <f t="shared" si="164"/>
        <v>0</v>
      </c>
      <c r="AC293" s="39">
        <f t="shared" si="165"/>
        <v>0</v>
      </c>
      <c r="AD293" s="39">
        <f t="shared" si="166"/>
        <v>0</v>
      </c>
      <c r="AE293" s="39">
        <f t="shared" si="167"/>
        <v>0</v>
      </c>
      <c r="AF293" s="39">
        <f t="shared" si="168"/>
        <v>0</v>
      </c>
      <c r="AG293" s="39">
        <f t="shared" si="169"/>
        <v>0</v>
      </c>
      <c r="AH293" s="39">
        <f t="shared" si="170"/>
        <v>0</v>
      </c>
      <c r="AI293" s="39">
        <f t="shared" si="171"/>
        <v>0</v>
      </c>
      <c r="AJ293" s="39">
        <f t="shared" si="172"/>
        <v>0</v>
      </c>
      <c r="AK293" s="39">
        <f t="shared" si="173"/>
        <v>0</v>
      </c>
      <c r="AL293" s="43"/>
      <c r="AM293" s="39">
        <f t="shared" si="183"/>
        <v>0</v>
      </c>
      <c r="AN293" s="39">
        <f t="shared" si="184"/>
        <v>0</v>
      </c>
      <c r="AO293" s="39">
        <f t="shared" si="185"/>
        <v>0</v>
      </c>
      <c r="AP293" s="40">
        <f t="shared" si="174"/>
        <v>0</v>
      </c>
      <c r="AR293" s="39">
        <f t="shared" si="186"/>
        <v>0</v>
      </c>
      <c r="AS293" s="39">
        <f t="shared" si="187"/>
        <v>0</v>
      </c>
      <c r="AT293" s="39">
        <f t="shared" si="188"/>
        <v>0</v>
      </c>
      <c r="AU293" s="40">
        <f t="shared" si="175"/>
        <v>0</v>
      </c>
      <c r="AV293" s="40"/>
      <c r="AW293" s="52">
        <f t="shared" si="176"/>
        <v>0</v>
      </c>
      <c r="AY293" s="52">
        <f t="shared" si="177"/>
        <v>0</v>
      </c>
      <c r="AZ293" s="70"/>
    </row>
    <row r="294" spans="1:52" ht="12" customHeight="1">
      <c r="A294" s="44">
        <f t="shared" si="180"/>
        <v>45566</v>
      </c>
      <c r="B294" s="66">
        <f t="shared" si="154"/>
        <v>5000</v>
      </c>
      <c r="C294" s="67"/>
      <c r="D294" s="68">
        <f t="shared" si="155"/>
        <v>5000</v>
      </c>
      <c r="E294" s="35">
        <f t="shared" si="156"/>
        <v>0</v>
      </c>
      <c r="F294" s="35">
        <f t="shared" si="157"/>
        <v>0</v>
      </c>
      <c r="G294" s="55">
        <f t="shared" si="181"/>
        <v>5.67</v>
      </c>
      <c r="H294" s="69">
        <f t="shared" si="181"/>
        <v>5.67</v>
      </c>
      <c r="I294" s="72">
        <v>0</v>
      </c>
      <c r="J294" s="55">
        <f t="shared" si="179"/>
        <v>-0.06</v>
      </c>
      <c r="K294" s="69">
        <f t="shared" si="179"/>
        <v>-0.06</v>
      </c>
      <c r="L294" s="72">
        <v>0</v>
      </c>
      <c r="M294" s="55">
        <f t="shared" si="178"/>
        <v>1.2500000000000001E-2</v>
      </c>
      <c r="N294" s="69">
        <f t="shared" si="178"/>
        <v>0</v>
      </c>
      <c r="O294" s="72">
        <v>0</v>
      </c>
      <c r="P294" s="7"/>
      <c r="Q294" s="72">
        <f t="shared" si="189"/>
        <v>5.6224999999999996</v>
      </c>
      <c r="R294" s="72">
        <f t="shared" si="190"/>
        <v>5.61</v>
      </c>
      <c r="S294" s="72">
        <f t="shared" si="158"/>
        <v>0</v>
      </c>
      <c r="T294" s="7"/>
      <c r="U294" s="5">
        <f t="shared" si="159"/>
        <v>31</v>
      </c>
      <c r="V294" s="45">
        <f t="shared" si="160"/>
        <v>45566</v>
      </c>
      <c r="W294" s="5">
        <f t="shared" si="161"/>
        <v>8650</v>
      </c>
      <c r="X294" s="55">
        <f t="shared" si="182"/>
        <v>5.3904348595426005E-2</v>
      </c>
      <c r="Y294" s="47">
        <f t="shared" si="162"/>
        <v>0.28374354090721099</v>
      </c>
      <c r="Z294" s="5">
        <f t="shared" si="163"/>
        <v>0</v>
      </c>
      <c r="AA294" s="5">
        <f t="shared" si="164"/>
        <v>0</v>
      </c>
      <c r="AC294" s="39">
        <f t="shared" si="165"/>
        <v>0</v>
      </c>
      <c r="AD294" s="39">
        <f t="shared" si="166"/>
        <v>0</v>
      </c>
      <c r="AE294" s="39">
        <f t="shared" si="167"/>
        <v>0</v>
      </c>
      <c r="AF294" s="39">
        <f t="shared" si="168"/>
        <v>0</v>
      </c>
      <c r="AG294" s="39">
        <f t="shared" si="169"/>
        <v>0</v>
      </c>
      <c r="AH294" s="39">
        <f t="shared" si="170"/>
        <v>0</v>
      </c>
      <c r="AI294" s="39">
        <f t="shared" si="171"/>
        <v>0</v>
      </c>
      <c r="AJ294" s="39">
        <f t="shared" si="172"/>
        <v>0</v>
      </c>
      <c r="AK294" s="39">
        <f t="shared" si="173"/>
        <v>0</v>
      </c>
      <c r="AL294" s="43"/>
      <c r="AM294" s="39">
        <f t="shared" si="183"/>
        <v>0</v>
      </c>
      <c r="AN294" s="39">
        <f t="shared" si="184"/>
        <v>0</v>
      </c>
      <c r="AO294" s="39">
        <f t="shared" si="185"/>
        <v>0</v>
      </c>
      <c r="AP294" s="40">
        <f t="shared" si="174"/>
        <v>0</v>
      </c>
      <c r="AR294" s="39">
        <f t="shared" si="186"/>
        <v>0</v>
      </c>
      <c r="AS294" s="39">
        <f t="shared" si="187"/>
        <v>0</v>
      </c>
      <c r="AT294" s="39">
        <f t="shared" si="188"/>
        <v>0</v>
      </c>
      <c r="AU294" s="40">
        <f t="shared" si="175"/>
        <v>0</v>
      </c>
      <c r="AV294" s="40"/>
      <c r="AW294" s="52">
        <f t="shared" si="176"/>
        <v>0</v>
      </c>
      <c r="AY294" s="52">
        <f t="shared" si="177"/>
        <v>0</v>
      </c>
      <c r="AZ294" s="70"/>
    </row>
    <row r="295" spans="1:52" ht="12" customHeight="1">
      <c r="A295" s="44">
        <f t="shared" si="180"/>
        <v>45597</v>
      </c>
      <c r="B295" s="66">
        <f t="shared" si="154"/>
        <v>5000</v>
      </c>
      <c r="C295" s="67"/>
      <c r="D295" s="68">
        <f t="shared" si="155"/>
        <v>5000</v>
      </c>
      <c r="E295" s="35">
        <f t="shared" si="156"/>
        <v>0</v>
      </c>
      <c r="F295" s="35">
        <f t="shared" si="157"/>
        <v>0</v>
      </c>
      <c r="G295" s="55">
        <f t="shared" si="181"/>
        <v>5.67</v>
      </c>
      <c r="H295" s="69">
        <f t="shared" si="181"/>
        <v>5.67</v>
      </c>
      <c r="I295" s="72">
        <v>0</v>
      </c>
      <c r="J295" s="55">
        <f t="shared" si="179"/>
        <v>-0.06</v>
      </c>
      <c r="K295" s="69">
        <f t="shared" si="179"/>
        <v>-0.06</v>
      </c>
      <c r="L295" s="72">
        <v>0</v>
      </c>
      <c r="M295" s="55">
        <f t="shared" si="178"/>
        <v>1.2500000000000001E-2</v>
      </c>
      <c r="N295" s="69">
        <f t="shared" si="178"/>
        <v>0</v>
      </c>
      <c r="O295" s="72">
        <v>0</v>
      </c>
      <c r="P295" s="7"/>
      <c r="Q295" s="72">
        <f t="shared" si="189"/>
        <v>5.6224999999999996</v>
      </c>
      <c r="R295" s="72">
        <f t="shared" si="190"/>
        <v>5.61</v>
      </c>
      <c r="S295" s="72">
        <f t="shared" si="158"/>
        <v>0</v>
      </c>
      <c r="T295" s="7"/>
      <c r="U295" s="5">
        <f t="shared" si="159"/>
        <v>30</v>
      </c>
      <c r="V295" s="45">
        <f t="shared" si="160"/>
        <v>45597</v>
      </c>
      <c r="W295" s="5">
        <f t="shared" si="161"/>
        <v>8681</v>
      </c>
      <c r="X295" s="55">
        <f t="shared" si="182"/>
        <v>5.3904348595426005E-2</v>
      </c>
      <c r="Y295" s="47">
        <f t="shared" si="162"/>
        <v>0.28246547453014192</v>
      </c>
      <c r="Z295" s="5">
        <f t="shared" si="163"/>
        <v>0</v>
      </c>
      <c r="AA295" s="5">
        <f t="shared" si="164"/>
        <v>0</v>
      </c>
      <c r="AC295" s="39">
        <f t="shared" si="165"/>
        <v>0</v>
      </c>
      <c r="AD295" s="39">
        <f t="shared" si="166"/>
        <v>0</v>
      </c>
      <c r="AE295" s="39">
        <f t="shared" si="167"/>
        <v>0</v>
      </c>
      <c r="AF295" s="39">
        <f t="shared" si="168"/>
        <v>0</v>
      </c>
      <c r="AG295" s="39">
        <f t="shared" si="169"/>
        <v>0</v>
      </c>
      <c r="AH295" s="39">
        <f t="shared" si="170"/>
        <v>0</v>
      </c>
      <c r="AI295" s="39">
        <f t="shared" si="171"/>
        <v>0</v>
      </c>
      <c r="AJ295" s="39">
        <f t="shared" si="172"/>
        <v>0</v>
      </c>
      <c r="AK295" s="39">
        <f t="shared" si="173"/>
        <v>0</v>
      </c>
      <c r="AL295" s="43"/>
      <c r="AM295" s="39">
        <f t="shared" si="183"/>
        <v>0</v>
      </c>
      <c r="AN295" s="39">
        <f t="shared" si="184"/>
        <v>0</v>
      </c>
      <c r="AO295" s="39">
        <f t="shared" si="185"/>
        <v>0</v>
      </c>
      <c r="AP295" s="40">
        <f t="shared" si="174"/>
        <v>0</v>
      </c>
      <c r="AR295" s="39">
        <f t="shared" si="186"/>
        <v>0</v>
      </c>
      <c r="AS295" s="39">
        <f t="shared" si="187"/>
        <v>0</v>
      </c>
      <c r="AT295" s="39">
        <f t="shared" si="188"/>
        <v>0</v>
      </c>
      <c r="AU295" s="40">
        <f t="shared" si="175"/>
        <v>0</v>
      </c>
      <c r="AV295" s="40"/>
      <c r="AW295" s="52">
        <f t="shared" si="176"/>
        <v>0</v>
      </c>
      <c r="AY295" s="52">
        <f t="shared" si="177"/>
        <v>0</v>
      </c>
      <c r="AZ295" s="70"/>
    </row>
    <row r="296" spans="1:52" ht="12" customHeight="1">
      <c r="A296" s="44">
        <f t="shared" si="180"/>
        <v>45627</v>
      </c>
      <c r="B296" s="66">
        <f t="shared" si="154"/>
        <v>5000</v>
      </c>
      <c r="C296" s="67"/>
      <c r="D296" s="68">
        <f t="shared" si="155"/>
        <v>5000</v>
      </c>
      <c r="E296" s="35">
        <f t="shared" si="156"/>
        <v>0</v>
      </c>
      <c r="F296" s="35">
        <f t="shared" si="157"/>
        <v>0</v>
      </c>
      <c r="G296" s="55">
        <f t="shared" si="181"/>
        <v>5.67</v>
      </c>
      <c r="H296" s="69">
        <f t="shared" si="181"/>
        <v>5.67</v>
      </c>
      <c r="I296" s="72">
        <v>0</v>
      </c>
      <c r="J296" s="55">
        <f t="shared" si="179"/>
        <v>-0.06</v>
      </c>
      <c r="K296" s="69">
        <f t="shared" si="179"/>
        <v>-0.06</v>
      </c>
      <c r="L296" s="72">
        <v>0</v>
      </c>
      <c r="M296" s="55">
        <f t="shared" si="178"/>
        <v>1.2500000000000001E-2</v>
      </c>
      <c r="N296" s="69">
        <f t="shared" si="178"/>
        <v>0</v>
      </c>
      <c r="O296" s="72">
        <v>0</v>
      </c>
      <c r="P296" s="7"/>
      <c r="Q296" s="72">
        <f t="shared" si="189"/>
        <v>5.6224999999999996</v>
      </c>
      <c r="R296" s="72">
        <f t="shared" si="190"/>
        <v>5.61</v>
      </c>
      <c r="S296" s="72">
        <f t="shared" si="158"/>
        <v>0</v>
      </c>
      <c r="T296" s="7"/>
      <c r="U296" s="5">
        <f t="shared" si="159"/>
        <v>31</v>
      </c>
      <c r="V296" s="45">
        <f t="shared" si="160"/>
        <v>45627</v>
      </c>
      <c r="W296" s="5">
        <f t="shared" si="161"/>
        <v>8711</v>
      </c>
      <c r="X296" s="55">
        <f t="shared" si="182"/>
        <v>5.3904348595426005E-2</v>
      </c>
      <c r="Y296" s="47">
        <f t="shared" si="162"/>
        <v>0.28123411760301276</v>
      </c>
      <c r="Z296" s="5">
        <f t="shared" si="163"/>
        <v>0</v>
      </c>
      <c r="AA296" s="5">
        <f t="shared" si="164"/>
        <v>0</v>
      </c>
      <c r="AC296" s="39">
        <f t="shared" si="165"/>
        <v>0</v>
      </c>
      <c r="AD296" s="39">
        <f t="shared" si="166"/>
        <v>0</v>
      </c>
      <c r="AE296" s="39">
        <f t="shared" si="167"/>
        <v>0</v>
      </c>
      <c r="AF296" s="39">
        <f t="shared" si="168"/>
        <v>0</v>
      </c>
      <c r="AG296" s="39">
        <f t="shared" si="169"/>
        <v>0</v>
      </c>
      <c r="AH296" s="39">
        <f t="shared" si="170"/>
        <v>0</v>
      </c>
      <c r="AI296" s="39">
        <f t="shared" si="171"/>
        <v>0</v>
      </c>
      <c r="AJ296" s="39">
        <f t="shared" si="172"/>
        <v>0</v>
      </c>
      <c r="AK296" s="39">
        <f t="shared" si="173"/>
        <v>0</v>
      </c>
      <c r="AL296" s="43"/>
      <c r="AM296" s="39">
        <f t="shared" si="183"/>
        <v>0</v>
      </c>
      <c r="AN296" s="39">
        <f t="shared" si="184"/>
        <v>0</v>
      </c>
      <c r="AO296" s="39">
        <f t="shared" si="185"/>
        <v>0</v>
      </c>
      <c r="AP296" s="40">
        <f t="shared" si="174"/>
        <v>0</v>
      </c>
      <c r="AR296" s="39">
        <f t="shared" si="186"/>
        <v>0</v>
      </c>
      <c r="AS296" s="39">
        <f t="shared" si="187"/>
        <v>0</v>
      </c>
      <c r="AT296" s="39">
        <f t="shared" si="188"/>
        <v>0</v>
      </c>
      <c r="AU296" s="40">
        <f t="shared" si="175"/>
        <v>0</v>
      </c>
      <c r="AV296" s="40"/>
      <c r="AW296" s="52">
        <f t="shared" si="176"/>
        <v>0</v>
      </c>
      <c r="AY296" s="52">
        <f t="shared" si="177"/>
        <v>0</v>
      </c>
      <c r="AZ296" s="70"/>
    </row>
    <row r="297" spans="1:52" ht="12" customHeight="1">
      <c r="A297" s="44">
        <f t="shared" si="180"/>
        <v>45658</v>
      </c>
      <c r="B297" s="66">
        <f t="shared" si="154"/>
        <v>5000</v>
      </c>
      <c r="C297" s="67"/>
      <c r="D297" s="68">
        <f t="shared" si="155"/>
        <v>5000</v>
      </c>
      <c r="E297" s="35">
        <f t="shared" si="156"/>
        <v>0</v>
      </c>
      <c r="F297" s="35">
        <f t="shared" si="157"/>
        <v>0</v>
      </c>
      <c r="G297" s="55">
        <f t="shared" si="181"/>
        <v>5.67</v>
      </c>
      <c r="H297" s="69">
        <f t="shared" si="181"/>
        <v>5.67</v>
      </c>
      <c r="I297" s="72">
        <v>0</v>
      </c>
      <c r="J297" s="55">
        <f t="shared" si="179"/>
        <v>-0.06</v>
      </c>
      <c r="K297" s="69">
        <f t="shared" si="179"/>
        <v>-0.06</v>
      </c>
      <c r="L297" s="72">
        <v>0</v>
      </c>
      <c r="M297" s="55">
        <f t="shared" si="178"/>
        <v>1.2500000000000001E-2</v>
      </c>
      <c r="N297" s="69">
        <f t="shared" si="178"/>
        <v>0</v>
      </c>
      <c r="O297" s="72">
        <v>0</v>
      </c>
      <c r="P297" s="7"/>
      <c r="Q297" s="72">
        <f t="shared" si="189"/>
        <v>5.6224999999999996</v>
      </c>
      <c r="R297" s="72">
        <f t="shared" si="190"/>
        <v>5.61</v>
      </c>
      <c r="S297" s="72">
        <f t="shared" si="158"/>
        <v>0</v>
      </c>
      <c r="T297" s="7"/>
      <c r="U297" s="5">
        <f t="shared" si="159"/>
        <v>31</v>
      </c>
      <c r="V297" s="45">
        <f t="shared" si="160"/>
        <v>45658</v>
      </c>
      <c r="W297" s="5">
        <f t="shared" si="161"/>
        <v>8742</v>
      </c>
      <c r="X297" s="55">
        <f t="shared" si="182"/>
        <v>5.3904348595426005E-2</v>
      </c>
      <c r="Y297" s="47">
        <f t="shared" si="162"/>
        <v>0.27996735442439069</v>
      </c>
      <c r="Z297" s="5">
        <f t="shared" si="163"/>
        <v>0</v>
      </c>
      <c r="AA297" s="5">
        <f t="shared" si="164"/>
        <v>0</v>
      </c>
      <c r="AC297" s="39">
        <f t="shared" si="165"/>
        <v>0</v>
      </c>
      <c r="AD297" s="39">
        <f t="shared" si="166"/>
        <v>0</v>
      </c>
      <c r="AE297" s="39">
        <f t="shared" si="167"/>
        <v>0</v>
      </c>
      <c r="AF297" s="39">
        <f t="shared" si="168"/>
        <v>0</v>
      </c>
      <c r="AG297" s="39">
        <f t="shared" si="169"/>
        <v>0</v>
      </c>
      <c r="AH297" s="39">
        <f t="shared" si="170"/>
        <v>0</v>
      </c>
      <c r="AI297" s="39">
        <f t="shared" si="171"/>
        <v>0</v>
      </c>
      <c r="AJ297" s="39">
        <f t="shared" si="172"/>
        <v>0</v>
      </c>
      <c r="AK297" s="39">
        <f t="shared" si="173"/>
        <v>0</v>
      </c>
      <c r="AL297" s="43"/>
      <c r="AM297" s="39">
        <f t="shared" si="183"/>
        <v>0</v>
      </c>
      <c r="AN297" s="39">
        <f t="shared" si="184"/>
        <v>0</v>
      </c>
      <c r="AO297" s="39">
        <f t="shared" si="185"/>
        <v>0</v>
      </c>
      <c r="AP297" s="40">
        <f t="shared" si="174"/>
        <v>0</v>
      </c>
      <c r="AR297" s="39">
        <f t="shared" si="186"/>
        <v>0</v>
      </c>
      <c r="AS297" s="39">
        <f t="shared" si="187"/>
        <v>0</v>
      </c>
      <c r="AT297" s="39">
        <f t="shared" si="188"/>
        <v>0</v>
      </c>
      <c r="AU297" s="40">
        <f t="shared" si="175"/>
        <v>0</v>
      </c>
      <c r="AV297" s="40"/>
      <c r="AW297" s="52">
        <f t="shared" si="176"/>
        <v>0</v>
      </c>
      <c r="AY297" s="52">
        <f t="shared" si="177"/>
        <v>0</v>
      </c>
      <c r="AZ297" s="70"/>
    </row>
    <row r="298" spans="1:52" ht="12" customHeight="1">
      <c r="A298" s="44">
        <f t="shared" si="180"/>
        <v>45689</v>
      </c>
      <c r="B298" s="66">
        <f t="shared" si="154"/>
        <v>5000</v>
      </c>
      <c r="C298" s="67"/>
      <c r="D298" s="68">
        <f t="shared" si="155"/>
        <v>5000</v>
      </c>
      <c r="E298" s="35">
        <f t="shared" si="156"/>
        <v>0</v>
      </c>
      <c r="F298" s="35">
        <f t="shared" si="157"/>
        <v>0</v>
      </c>
      <c r="G298" s="55">
        <f t="shared" si="181"/>
        <v>5.67</v>
      </c>
      <c r="H298" s="69">
        <f t="shared" si="181"/>
        <v>5.67</v>
      </c>
      <c r="I298" s="72">
        <v>0</v>
      </c>
      <c r="J298" s="55">
        <f t="shared" si="179"/>
        <v>-0.06</v>
      </c>
      <c r="K298" s="69">
        <f t="shared" si="179"/>
        <v>-0.06</v>
      </c>
      <c r="L298" s="72">
        <v>0</v>
      </c>
      <c r="M298" s="55">
        <f t="shared" si="178"/>
        <v>1.2500000000000001E-2</v>
      </c>
      <c r="N298" s="69">
        <f t="shared" si="178"/>
        <v>0</v>
      </c>
      <c r="O298" s="72">
        <v>0</v>
      </c>
      <c r="P298" s="7"/>
      <c r="Q298" s="72">
        <f t="shared" si="189"/>
        <v>5.6224999999999996</v>
      </c>
      <c r="R298" s="72">
        <f t="shared" si="190"/>
        <v>5.61</v>
      </c>
      <c r="S298" s="72">
        <f t="shared" si="158"/>
        <v>0</v>
      </c>
      <c r="T298" s="7"/>
      <c r="U298" s="5">
        <f t="shared" si="159"/>
        <v>28</v>
      </c>
      <c r="V298" s="45">
        <f t="shared" si="160"/>
        <v>45689</v>
      </c>
      <c r="W298" s="5">
        <f t="shared" si="161"/>
        <v>8773</v>
      </c>
      <c r="X298" s="55">
        <f t="shared" si="182"/>
        <v>5.3904348595426005E-2</v>
      </c>
      <c r="Y298" s="47">
        <f t="shared" si="162"/>
        <v>0.27870629712869777</v>
      </c>
      <c r="Z298" s="5">
        <f t="shared" si="163"/>
        <v>0</v>
      </c>
      <c r="AA298" s="5">
        <f t="shared" si="164"/>
        <v>0</v>
      </c>
      <c r="AC298" s="39">
        <f t="shared" si="165"/>
        <v>0</v>
      </c>
      <c r="AD298" s="39">
        <f t="shared" si="166"/>
        <v>0</v>
      </c>
      <c r="AE298" s="39">
        <f t="shared" si="167"/>
        <v>0</v>
      </c>
      <c r="AF298" s="39">
        <f t="shared" si="168"/>
        <v>0</v>
      </c>
      <c r="AG298" s="39">
        <f t="shared" si="169"/>
        <v>0</v>
      </c>
      <c r="AH298" s="39">
        <f t="shared" si="170"/>
        <v>0</v>
      </c>
      <c r="AI298" s="39">
        <f t="shared" si="171"/>
        <v>0</v>
      </c>
      <c r="AJ298" s="39">
        <f t="shared" si="172"/>
        <v>0</v>
      </c>
      <c r="AK298" s="39">
        <f t="shared" si="173"/>
        <v>0</v>
      </c>
      <c r="AL298" s="43"/>
      <c r="AM298" s="39">
        <f t="shared" si="183"/>
        <v>0</v>
      </c>
      <c r="AN298" s="39">
        <f t="shared" si="184"/>
        <v>0</v>
      </c>
      <c r="AO298" s="39">
        <f t="shared" si="185"/>
        <v>0</v>
      </c>
      <c r="AP298" s="40">
        <f t="shared" si="174"/>
        <v>0</v>
      </c>
      <c r="AR298" s="39">
        <f t="shared" si="186"/>
        <v>0</v>
      </c>
      <c r="AS298" s="39">
        <f t="shared" si="187"/>
        <v>0</v>
      </c>
      <c r="AT298" s="39">
        <f t="shared" si="188"/>
        <v>0</v>
      </c>
      <c r="AU298" s="40">
        <f t="shared" si="175"/>
        <v>0</v>
      </c>
      <c r="AV298" s="40"/>
      <c r="AW298" s="52">
        <f t="shared" si="176"/>
        <v>0</v>
      </c>
      <c r="AY298" s="52">
        <f t="shared" si="177"/>
        <v>0</v>
      </c>
      <c r="AZ298" s="70"/>
    </row>
    <row r="299" spans="1:52" ht="12" customHeight="1">
      <c r="A299" s="44">
        <f t="shared" si="180"/>
        <v>45717</v>
      </c>
      <c r="B299" s="66">
        <f t="shared" si="154"/>
        <v>5000</v>
      </c>
      <c r="C299" s="67"/>
      <c r="D299" s="68">
        <f t="shared" si="155"/>
        <v>5000</v>
      </c>
      <c r="E299" s="35">
        <f t="shared" si="156"/>
        <v>0</v>
      </c>
      <c r="F299" s="35">
        <f t="shared" si="157"/>
        <v>0</v>
      </c>
      <c r="G299" s="55">
        <f t="shared" si="181"/>
        <v>5.67</v>
      </c>
      <c r="H299" s="69">
        <f t="shared" si="181"/>
        <v>5.67</v>
      </c>
      <c r="I299" s="72">
        <v>0</v>
      </c>
      <c r="J299" s="55">
        <f t="shared" si="179"/>
        <v>-0.06</v>
      </c>
      <c r="K299" s="69">
        <f t="shared" si="179"/>
        <v>-0.06</v>
      </c>
      <c r="L299" s="72">
        <v>0</v>
      </c>
      <c r="M299" s="55">
        <f t="shared" si="178"/>
        <v>1.2500000000000001E-2</v>
      </c>
      <c r="N299" s="69">
        <f t="shared" si="178"/>
        <v>0</v>
      </c>
      <c r="O299" s="72">
        <v>0</v>
      </c>
      <c r="P299" s="7"/>
      <c r="Q299" s="72">
        <f t="shared" si="189"/>
        <v>5.6224999999999996</v>
      </c>
      <c r="R299" s="72">
        <f t="shared" si="190"/>
        <v>5.61</v>
      </c>
      <c r="S299" s="72">
        <f t="shared" si="158"/>
        <v>0</v>
      </c>
      <c r="T299" s="7"/>
      <c r="U299" s="5">
        <f t="shared" si="159"/>
        <v>31</v>
      </c>
      <c r="V299" s="45">
        <f t="shared" si="160"/>
        <v>45717</v>
      </c>
      <c r="W299" s="5">
        <f t="shared" si="161"/>
        <v>8801</v>
      </c>
      <c r="X299" s="55">
        <f t="shared" si="182"/>
        <v>5.3904348595426005E-2</v>
      </c>
      <c r="Y299" s="47">
        <f t="shared" si="162"/>
        <v>0.27757216058360501</v>
      </c>
      <c r="Z299" s="5">
        <f t="shared" si="163"/>
        <v>0</v>
      </c>
      <c r="AA299" s="5">
        <f t="shared" si="164"/>
        <v>0</v>
      </c>
      <c r="AC299" s="39">
        <f t="shared" si="165"/>
        <v>0</v>
      </c>
      <c r="AD299" s="39">
        <f t="shared" si="166"/>
        <v>0</v>
      </c>
      <c r="AE299" s="39">
        <f t="shared" si="167"/>
        <v>0</v>
      </c>
      <c r="AF299" s="39">
        <f t="shared" si="168"/>
        <v>0</v>
      </c>
      <c r="AG299" s="39">
        <f t="shared" si="169"/>
        <v>0</v>
      </c>
      <c r="AH299" s="39">
        <f t="shared" si="170"/>
        <v>0</v>
      </c>
      <c r="AI299" s="39">
        <f t="shared" si="171"/>
        <v>0</v>
      </c>
      <c r="AJ299" s="39">
        <f t="shared" si="172"/>
        <v>0</v>
      </c>
      <c r="AK299" s="39">
        <f t="shared" si="173"/>
        <v>0</v>
      </c>
      <c r="AL299" s="43"/>
      <c r="AM299" s="39">
        <f t="shared" si="183"/>
        <v>0</v>
      </c>
      <c r="AN299" s="39">
        <f t="shared" si="184"/>
        <v>0</v>
      </c>
      <c r="AO299" s="39">
        <f t="shared" si="185"/>
        <v>0</v>
      </c>
      <c r="AP299" s="40">
        <f t="shared" si="174"/>
        <v>0</v>
      </c>
      <c r="AR299" s="39">
        <f t="shared" si="186"/>
        <v>0</v>
      </c>
      <c r="AS299" s="39">
        <f t="shared" si="187"/>
        <v>0</v>
      </c>
      <c r="AT299" s="39">
        <f t="shared" si="188"/>
        <v>0</v>
      </c>
      <c r="AU299" s="40">
        <f t="shared" si="175"/>
        <v>0</v>
      </c>
      <c r="AV299" s="40"/>
      <c r="AW299" s="52">
        <f t="shared" si="176"/>
        <v>0</v>
      </c>
      <c r="AY299" s="52">
        <f t="shared" si="177"/>
        <v>0</v>
      </c>
      <c r="AZ299" s="70"/>
    </row>
    <row r="300" spans="1:52" ht="12" customHeight="1">
      <c r="A300" s="44">
        <f t="shared" si="180"/>
        <v>45748</v>
      </c>
      <c r="B300" s="66">
        <f t="shared" si="154"/>
        <v>5000</v>
      </c>
      <c r="C300" s="67"/>
      <c r="D300" s="68">
        <f t="shared" si="155"/>
        <v>5000</v>
      </c>
      <c r="E300" s="35">
        <f t="shared" si="156"/>
        <v>0</v>
      </c>
      <c r="F300" s="35">
        <f t="shared" si="157"/>
        <v>0</v>
      </c>
      <c r="G300" s="55">
        <f t="shared" si="181"/>
        <v>5.67</v>
      </c>
      <c r="H300" s="69">
        <f t="shared" si="181"/>
        <v>5.67</v>
      </c>
      <c r="I300" s="72">
        <v>0</v>
      </c>
      <c r="J300" s="55">
        <f t="shared" si="179"/>
        <v>-0.06</v>
      </c>
      <c r="K300" s="69">
        <f t="shared" si="179"/>
        <v>-0.06</v>
      </c>
      <c r="L300" s="72">
        <v>0</v>
      </c>
      <c r="M300" s="55">
        <f t="shared" si="178"/>
        <v>1.2500000000000001E-2</v>
      </c>
      <c r="N300" s="69">
        <f t="shared" si="178"/>
        <v>0</v>
      </c>
      <c r="O300" s="72">
        <v>0</v>
      </c>
      <c r="P300" s="7"/>
      <c r="Q300" s="72">
        <f t="shared" si="189"/>
        <v>5.6224999999999996</v>
      </c>
      <c r="R300" s="72">
        <f t="shared" si="190"/>
        <v>5.61</v>
      </c>
      <c r="S300" s="72">
        <f t="shared" si="158"/>
        <v>0</v>
      </c>
      <c r="T300" s="7"/>
      <c r="U300" s="5">
        <f t="shared" si="159"/>
        <v>30</v>
      </c>
      <c r="V300" s="45">
        <f t="shared" si="160"/>
        <v>45748</v>
      </c>
      <c r="W300" s="5">
        <f t="shared" si="161"/>
        <v>8832</v>
      </c>
      <c r="X300" s="55">
        <f t="shared" si="182"/>
        <v>5.3904348595426005E-2</v>
      </c>
      <c r="Y300" s="47">
        <f t="shared" si="162"/>
        <v>0.27632189196244783</v>
      </c>
      <c r="Z300" s="5">
        <f t="shared" si="163"/>
        <v>0</v>
      </c>
      <c r="AA300" s="5">
        <f t="shared" si="164"/>
        <v>0</v>
      </c>
      <c r="AC300" s="39">
        <f t="shared" si="165"/>
        <v>0</v>
      </c>
      <c r="AD300" s="39">
        <f t="shared" si="166"/>
        <v>0</v>
      </c>
      <c r="AE300" s="39">
        <f t="shared" si="167"/>
        <v>0</v>
      </c>
      <c r="AF300" s="39">
        <f t="shared" si="168"/>
        <v>0</v>
      </c>
      <c r="AG300" s="39">
        <f t="shared" si="169"/>
        <v>0</v>
      </c>
      <c r="AH300" s="39">
        <f t="shared" si="170"/>
        <v>0</v>
      </c>
      <c r="AI300" s="39">
        <f t="shared" si="171"/>
        <v>0</v>
      </c>
      <c r="AJ300" s="39">
        <f t="shared" si="172"/>
        <v>0</v>
      </c>
      <c r="AK300" s="39">
        <f t="shared" si="173"/>
        <v>0</v>
      </c>
      <c r="AL300" s="43"/>
      <c r="AM300" s="39">
        <f t="shared" si="183"/>
        <v>0</v>
      </c>
      <c r="AN300" s="39">
        <f t="shared" si="184"/>
        <v>0</v>
      </c>
      <c r="AO300" s="39">
        <f t="shared" si="185"/>
        <v>0</v>
      </c>
      <c r="AP300" s="40">
        <f t="shared" si="174"/>
        <v>0</v>
      </c>
      <c r="AR300" s="39">
        <f t="shared" si="186"/>
        <v>0</v>
      </c>
      <c r="AS300" s="39">
        <f t="shared" si="187"/>
        <v>0</v>
      </c>
      <c r="AT300" s="39">
        <f t="shared" si="188"/>
        <v>0</v>
      </c>
      <c r="AU300" s="40">
        <f t="shared" si="175"/>
        <v>0</v>
      </c>
      <c r="AV300" s="40"/>
      <c r="AW300" s="52">
        <f t="shared" si="176"/>
        <v>0</v>
      </c>
      <c r="AY300" s="52">
        <f t="shared" si="177"/>
        <v>0</v>
      </c>
      <c r="AZ300" s="70"/>
    </row>
    <row r="301" spans="1:52" ht="12" customHeight="1">
      <c r="A301" s="44">
        <f t="shared" si="180"/>
        <v>45778</v>
      </c>
      <c r="B301" s="66">
        <f t="shared" si="154"/>
        <v>5000</v>
      </c>
      <c r="C301" s="67"/>
      <c r="D301" s="68">
        <f t="shared" si="155"/>
        <v>5000</v>
      </c>
      <c r="E301" s="35">
        <f t="shared" si="156"/>
        <v>0</v>
      </c>
      <c r="F301" s="35">
        <f t="shared" si="157"/>
        <v>0</v>
      </c>
      <c r="G301" s="55">
        <f t="shared" si="181"/>
        <v>5.67</v>
      </c>
      <c r="H301" s="69">
        <f t="shared" si="181"/>
        <v>5.67</v>
      </c>
      <c r="I301" s="72">
        <v>0</v>
      </c>
      <c r="J301" s="55">
        <f t="shared" si="179"/>
        <v>-0.06</v>
      </c>
      <c r="K301" s="69">
        <f t="shared" si="179"/>
        <v>-0.06</v>
      </c>
      <c r="L301" s="72">
        <v>0</v>
      </c>
      <c r="M301" s="55">
        <f t="shared" si="178"/>
        <v>1.2500000000000001E-2</v>
      </c>
      <c r="N301" s="69">
        <f t="shared" si="178"/>
        <v>0</v>
      </c>
      <c r="O301" s="72">
        <v>0</v>
      </c>
      <c r="P301" s="7"/>
      <c r="Q301" s="72">
        <f t="shared" si="189"/>
        <v>5.6224999999999996</v>
      </c>
      <c r="R301" s="72">
        <f t="shared" si="190"/>
        <v>5.61</v>
      </c>
      <c r="S301" s="72">
        <f t="shared" si="158"/>
        <v>0</v>
      </c>
      <c r="T301" s="7"/>
      <c r="U301" s="5">
        <f t="shared" si="159"/>
        <v>31</v>
      </c>
      <c r="V301" s="45">
        <f t="shared" si="160"/>
        <v>45778</v>
      </c>
      <c r="W301" s="5">
        <f t="shared" si="161"/>
        <v>8862</v>
      </c>
      <c r="X301" s="55">
        <f t="shared" si="182"/>
        <v>5.3904348595426005E-2</v>
      </c>
      <c r="Y301" s="47">
        <f t="shared" si="162"/>
        <v>0.27511731686755747</v>
      </c>
      <c r="Z301" s="5">
        <f t="shared" si="163"/>
        <v>0</v>
      </c>
      <c r="AA301" s="5">
        <f t="shared" si="164"/>
        <v>0</v>
      </c>
      <c r="AC301" s="39">
        <f t="shared" si="165"/>
        <v>0</v>
      </c>
      <c r="AD301" s="39">
        <f t="shared" si="166"/>
        <v>0</v>
      </c>
      <c r="AE301" s="39">
        <f t="shared" si="167"/>
        <v>0</v>
      </c>
      <c r="AF301" s="39">
        <f t="shared" si="168"/>
        <v>0</v>
      </c>
      <c r="AG301" s="39">
        <f t="shared" si="169"/>
        <v>0</v>
      </c>
      <c r="AH301" s="39">
        <f t="shared" si="170"/>
        <v>0</v>
      </c>
      <c r="AI301" s="39">
        <f t="shared" si="171"/>
        <v>0</v>
      </c>
      <c r="AJ301" s="39">
        <f t="shared" si="172"/>
        <v>0</v>
      </c>
      <c r="AK301" s="39">
        <f t="shared" si="173"/>
        <v>0</v>
      </c>
      <c r="AL301" s="43"/>
      <c r="AM301" s="39">
        <f t="shared" si="183"/>
        <v>0</v>
      </c>
      <c r="AN301" s="39">
        <f t="shared" si="184"/>
        <v>0</v>
      </c>
      <c r="AO301" s="39">
        <f t="shared" si="185"/>
        <v>0</v>
      </c>
      <c r="AP301" s="40">
        <f t="shared" si="174"/>
        <v>0</v>
      </c>
      <c r="AR301" s="39">
        <f t="shared" si="186"/>
        <v>0</v>
      </c>
      <c r="AS301" s="39">
        <f t="shared" si="187"/>
        <v>0</v>
      </c>
      <c r="AT301" s="39">
        <f t="shared" si="188"/>
        <v>0</v>
      </c>
      <c r="AU301" s="40">
        <f t="shared" si="175"/>
        <v>0</v>
      </c>
      <c r="AV301" s="40"/>
      <c r="AW301" s="52">
        <f t="shared" si="176"/>
        <v>0</v>
      </c>
      <c r="AY301" s="52">
        <f t="shared" si="177"/>
        <v>0</v>
      </c>
      <c r="AZ301" s="70"/>
    </row>
    <row r="302" spans="1:52" ht="12" customHeight="1">
      <c r="A302" s="44">
        <f t="shared" si="180"/>
        <v>45809</v>
      </c>
      <c r="B302" s="66">
        <f t="shared" si="154"/>
        <v>5000</v>
      </c>
      <c r="C302" s="67"/>
      <c r="D302" s="68">
        <f t="shared" si="155"/>
        <v>5000</v>
      </c>
      <c r="E302" s="35">
        <f t="shared" si="156"/>
        <v>0</v>
      </c>
      <c r="F302" s="35">
        <f t="shared" si="157"/>
        <v>0</v>
      </c>
      <c r="G302" s="55">
        <f t="shared" si="181"/>
        <v>5.67</v>
      </c>
      <c r="H302" s="69">
        <f t="shared" si="181"/>
        <v>5.67</v>
      </c>
      <c r="I302" s="72">
        <v>0</v>
      </c>
      <c r="J302" s="55">
        <f t="shared" si="179"/>
        <v>-0.06</v>
      </c>
      <c r="K302" s="69">
        <f t="shared" si="179"/>
        <v>-0.06</v>
      </c>
      <c r="L302" s="72">
        <v>0</v>
      </c>
      <c r="M302" s="55">
        <f t="shared" si="178"/>
        <v>1.2500000000000001E-2</v>
      </c>
      <c r="N302" s="69">
        <f t="shared" si="178"/>
        <v>0</v>
      </c>
      <c r="O302" s="72">
        <v>0</v>
      </c>
      <c r="P302" s="7"/>
      <c r="Q302" s="72">
        <f t="shared" si="189"/>
        <v>5.6224999999999996</v>
      </c>
      <c r="R302" s="72">
        <f t="shared" si="190"/>
        <v>5.61</v>
      </c>
      <c r="S302" s="72">
        <f t="shared" si="158"/>
        <v>0</v>
      </c>
      <c r="T302" s="7"/>
      <c r="U302" s="5">
        <f t="shared" si="159"/>
        <v>30</v>
      </c>
      <c r="V302" s="45">
        <f t="shared" si="160"/>
        <v>45809</v>
      </c>
      <c r="W302" s="5">
        <f t="shared" si="161"/>
        <v>8893</v>
      </c>
      <c r="X302" s="55">
        <f t="shared" si="182"/>
        <v>5.3904348595426005E-2</v>
      </c>
      <c r="Y302" s="47">
        <f t="shared" si="162"/>
        <v>0.27387810560194181</v>
      </c>
      <c r="Z302" s="5">
        <f t="shared" si="163"/>
        <v>0</v>
      </c>
      <c r="AA302" s="5">
        <f t="shared" si="164"/>
        <v>0</v>
      </c>
      <c r="AC302" s="39">
        <f t="shared" si="165"/>
        <v>0</v>
      </c>
      <c r="AD302" s="39">
        <f t="shared" si="166"/>
        <v>0</v>
      </c>
      <c r="AE302" s="39">
        <f t="shared" si="167"/>
        <v>0</v>
      </c>
      <c r="AF302" s="39">
        <f t="shared" si="168"/>
        <v>0</v>
      </c>
      <c r="AG302" s="39">
        <f t="shared" si="169"/>
        <v>0</v>
      </c>
      <c r="AH302" s="39">
        <f t="shared" si="170"/>
        <v>0</v>
      </c>
      <c r="AI302" s="39">
        <f t="shared" si="171"/>
        <v>0</v>
      </c>
      <c r="AJ302" s="39">
        <f t="shared" si="172"/>
        <v>0</v>
      </c>
      <c r="AK302" s="39">
        <f t="shared" si="173"/>
        <v>0</v>
      </c>
      <c r="AL302" s="43"/>
      <c r="AM302" s="39">
        <f t="shared" si="183"/>
        <v>0</v>
      </c>
      <c r="AN302" s="39">
        <f t="shared" si="184"/>
        <v>0</v>
      </c>
      <c r="AO302" s="39">
        <f t="shared" si="185"/>
        <v>0</v>
      </c>
      <c r="AP302" s="40">
        <f t="shared" si="174"/>
        <v>0</v>
      </c>
      <c r="AR302" s="39">
        <f t="shared" si="186"/>
        <v>0</v>
      </c>
      <c r="AS302" s="39">
        <f t="shared" si="187"/>
        <v>0</v>
      </c>
      <c r="AT302" s="39">
        <f t="shared" si="188"/>
        <v>0</v>
      </c>
      <c r="AU302" s="40">
        <f t="shared" si="175"/>
        <v>0</v>
      </c>
      <c r="AV302" s="40"/>
      <c r="AW302" s="52">
        <f t="shared" si="176"/>
        <v>0</v>
      </c>
      <c r="AY302" s="52">
        <f t="shared" si="177"/>
        <v>0</v>
      </c>
      <c r="AZ302" s="70"/>
    </row>
    <row r="303" spans="1:52" ht="12" customHeight="1">
      <c r="A303" s="44">
        <f t="shared" si="180"/>
        <v>45839</v>
      </c>
      <c r="B303" s="66">
        <f t="shared" si="154"/>
        <v>5000</v>
      </c>
      <c r="C303" s="67"/>
      <c r="D303" s="68">
        <f t="shared" si="155"/>
        <v>5000</v>
      </c>
      <c r="E303" s="35">
        <f t="shared" si="156"/>
        <v>0</v>
      </c>
      <c r="F303" s="35">
        <f t="shared" si="157"/>
        <v>0</v>
      </c>
      <c r="G303" s="55">
        <f t="shared" si="181"/>
        <v>5.67</v>
      </c>
      <c r="H303" s="69">
        <f t="shared" si="181"/>
        <v>5.67</v>
      </c>
      <c r="I303" s="72">
        <v>0</v>
      </c>
      <c r="J303" s="55">
        <f t="shared" si="179"/>
        <v>-0.06</v>
      </c>
      <c r="K303" s="69">
        <f t="shared" si="179"/>
        <v>-0.06</v>
      </c>
      <c r="L303" s="72">
        <v>0</v>
      </c>
      <c r="M303" s="55">
        <f t="shared" si="178"/>
        <v>1.2500000000000001E-2</v>
      </c>
      <c r="N303" s="69">
        <f t="shared" si="178"/>
        <v>0</v>
      </c>
      <c r="O303" s="72">
        <v>0</v>
      </c>
      <c r="P303" s="7"/>
      <c r="Q303" s="72">
        <f t="shared" si="189"/>
        <v>5.6224999999999996</v>
      </c>
      <c r="R303" s="72">
        <f t="shared" si="190"/>
        <v>5.61</v>
      </c>
      <c r="S303" s="72">
        <f t="shared" si="158"/>
        <v>0</v>
      </c>
      <c r="T303" s="7"/>
      <c r="U303" s="5">
        <f t="shared" si="159"/>
        <v>31</v>
      </c>
      <c r="V303" s="45">
        <f t="shared" si="160"/>
        <v>45839</v>
      </c>
      <c r="W303" s="5">
        <f t="shared" si="161"/>
        <v>8923</v>
      </c>
      <c r="X303" s="55">
        <f t="shared" si="182"/>
        <v>5.3904348595426005E-2</v>
      </c>
      <c r="Y303" s="47">
        <f t="shared" si="162"/>
        <v>0.27268418374978287</v>
      </c>
      <c r="Z303" s="5">
        <f t="shared" si="163"/>
        <v>0</v>
      </c>
      <c r="AA303" s="5">
        <f t="shared" si="164"/>
        <v>0</v>
      </c>
      <c r="AC303" s="39">
        <f t="shared" si="165"/>
        <v>0</v>
      </c>
      <c r="AD303" s="39">
        <f t="shared" si="166"/>
        <v>0</v>
      </c>
      <c r="AE303" s="39">
        <f t="shared" si="167"/>
        <v>0</v>
      </c>
      <c r="AF303" s="39">
        <f t="shared" si="168"/>
        <v>0</v>
      </c>
      <c r="AG303" s="39">
        <f t="shared" si="169"/>
        <v>0</v>
      </c>
      <c r="AH303" s="39">
        <f t="shared" si="170"/>
        <v>0</v>
      </c>
      <c r="AI303" s="39">
        <f t="shared" si="171"/>
        <v>0</v>
      </c>
      <c r="AJ303" s="39">
        <f t="shared" si="172"/>
        <v>0</v>
      </c>
      <c r="AK303" s="39">
        <f t="shared" si="173"/>
        <v>0</v>
      </c>
      <c r="AL303" s="43"/>
      <c r="AM303" s="39">
        <f t="shared" si="183"/>
        <v>0</v>
      </c>
      <c r="AN303" s="39">
        <f t="shared" si="184"/>
        <v>0</v>
      </c>
      <c r="AO303" s="39">
        <f t="shared" si="185"/>
        <v>0</v>
      </c>
      <c r="AP303" s="40">
        <f t="shared" si="174"/>
        <v>0</v>
      </c>
      <c r="AR303" s="39">
        <f t="shared" si="186"/>
        <v>0</v>
      </c>
      <c r="AS303" s="39">
        <f t="shared" si="187"/>
        <v>0</v>
      </c>
      <c r="AT303" s="39">
        <f t="shared" si="188"/>
        <v>0</v>
      </c>
      <c r="AU303" s="40">
        <f t="shared" si="175"/>
        <v>0</v>
      </c>
      <c r="AV303" s="40"/>
      <c r="AW303" s="52">
        <f t="shared" si="176"/>
        <v>0</v>
      </c>
      <c r="AY303" s="52">
        <f t="shared" si="177"/>
        <v>0</v>
      </c>
      <c r="AZ303" s="70"/>
    </row>
    <row r="304" spans="1:52" ht="12" customHeight="1">
      <c r="A304" s="44">
        <f t="shared" si="180"/>
        <v>45870</v>
      </c>
      <c r="B304" s="66">
        <f t="shared" si="154"/>
        <v>5000</v>
      </c>
      <c r="C304" s="67"/>
      <c r="D304" s="68">
        <f t="shared" si="155"/>
        <v>5000</v>
      </c>
      <c r="E304" s="35">
        <f t="shared" si="156"/>
        <v>0</v>
      </c>
      <c r="F304" s="35">
        <f t="shared" si="157"/>
        <v>0</v>
      </c>
      <c r="G304" s="55">
        <f t="shared" si="181"/>
        <v>5.67</v>
      </c>
      <c r="H304" s="69">
        <f t="shared" si="181"/>
        <v>5.67</v>
      </c>
      <c r="I304" s="72">
        <v>0</v>
      </c>
      <c r="J304" s="55">
        <f t="shared" si="179"/>
        <v>-0.06</v>
      </c>
      <c r="K304" s="69">
        <f t="shared" si="179"/>
        <v>-0.06</v>
      </c>
      <c r="L304" s="72">
        <v>0</v>
      </c>
      <c r="M304" s="55">
        <f t="shared" si="178"/>
        <v>1.2500000000000001E-2</v>
      </c>
      <c r="N304" s="69">
        <f t="shared" si="178"/>
        <v>0</v>
      </c>
      <c r="O304" s="72">
        <v>0</v>
      </c>
      <c r="P304" s="7"/>
      <c r="Q304" s="72">
        <f t="shared" si="189"/>
        <v>5.6224999999999996</v>
      </c>
      <c r="R304" s="72">
        <f t="shared" si="190"/>
        <v>5.61</v>
      </c>
      <c r="S304" s="72">
        <f t="shared" si="158"/>
        <v>0</v>
      </c>
      <c r="T304" s="7"/>
      <c r="U304" s="5">
        <f t="shared" si="159"/>
        <v>31</v>
      </c>
      <c r="V304" s="45">
        <f t="shared" si="160"/>
        <v>45870</v>
      </c>
      <c r="W304" s="5">
        <f t="shared" si="161"/>
        <v>8954</v>
      </c>
      <c r="X304" s="55">
        <f t="shared" si="182"/>
        <v>5.3904348595426005E-2</v>
      </c>
      <c r="Y304" s="47">
        <f t="shared" si="162"/>
        <v>0.27145593204863455</v>
      </c>
      <c r="Z304" s="5">
        <f t="shared" si="163"/>
        <v>0</v>
      </c>
      <c r="AA304" s="5">
        <f t="shared" si="164"/>
        <v>0</v>
      </c>
      <c r="AC304" s="39">
        <f t="shared" si="165"/>
        <v>0</v>
      </c>
      <c r="AD304" s="39">
        <f t="shared" si="166"/>
        <v>0</v>
      </c>
      <c r="AE304" s="39">
        <f t="shared" si="167"/>
        <v>0</v>
      </c>
      <c r="AF304" s="39">
        <f t="shared" si="168"/>
        <v>0</v>
      </c>
      <c r="AG304" s="39">
        <f t="shared" si="169"/>
        <v>0</v>
      </c>
      <c r="AH304" s="39">
        <f t="shared" si="170"/>
        <v>0</v>
      </c>
      <c r="AI304" s="39">
        <f t="shared" si="171"/>
        <v>0</v>
      </c>
      <c r="AJ304" s="39">
        <f t="shared" si="172"/>
        <v>0</v>
      </c>
      <c r="AK304" s="39">
        <f t="shared" si="173"/>
        <v>0</v>
      </c>
      <c r="AL304" s="43"/>
      <c r="AM304" s="39">
        <f t="shared" si="183"/>
        <v>0</v>
      </c>
      <c r="AN304" s="39">
        <f t="shared" si="184"/>
        <v>0</v>
      </c>
      <c r="AO304" s="39">
        <f t="shared" si="185"/>
        <v>0</v>
      </c>
      <c r="AP304" s="40">
        <f t="shared" si="174"/>
        <v>0</v>
      </c>
      <c r="AR304" s="39">
        <f t="shared" si="186"/>
        <v>0</v>
      </c>
      <c r="AS304" s="39">
        <f t="shared" si="187"/>
        <v>0</v>
      </c>
      <c r="AT304" s="39">
        <f t="shared" si="188"/>
        <v>0</v>
      </c>
      <c r="AU304" s="40">
        <f t="shared" si="175"/>
        <v>0</v>
      </c>
      <c r="AV304" s="40"/>
      <c r="AW304" s="52">
        <f t="shared" si="176"/>
        <v>0</v>
      </c>
      <c r="AY304" s="52">
        <f t="shared" si="177"/>
        <v>0</v>
      </c>
      <c r="AZ304" s="70"/>
    </row>
    <row r="305" spans="1:52" ht="12" customHeight="1">
      <c r="A305" s="44">
        <f t="shared" si="180"/>
        <v>45901</v>
      </c>
      <c r="B305" s="66">
        <f t="shared" si="154"/>
        <v>5000</v>
      </c>
      <c r="C305" s="67"/>
      <c r="D305" s="68">
        <f t="shared" si="155"/>
        <v>5000</v>
      </c>
      <c r="E305" s="35">
        <f t="shared" si="156"/>
        <v>0</v>
      </c>
      <c r="F305" s="35">
        <f t="shared" si="157"/>
        <v>0</v>
      </c>
      <c r="G305" s="55">
        <f t="shared" si="181"/>
        <v>5.67</v>
      </c>
      <c r="H305" s="69">
        <f t="shared" si="181"/>
        <v>5.67</v>
      </c>
      <c r="I305" s="72">
        <v>0</v>
      </c>
      <c r="J305" s="55">
        <f t="shared" si="179"/>
        <v>-0.06</v>
      </c>
      <c r="K305" s="69">
        <f t="shared" si="179"/>
        <v>-0.06</v>
      </c>
      <c r="L305" s="72">
        <v>0</v>
      </c>
      <c r="M305" s="55">
        <f t="shared" si="178"/>
        <v>1.2500000000000001E-2</v>
      </c>
      <c r="N305" s="69">
        <f t="shared" si="178"/>
        <v>0</v>
      </c>
      <c r="O305" s="72">
        <v>0</v>
      </c>
      <c r="P305" s="7"/>
      <c r="Q305" s="72">
        <f t="shared" si="189"/>
        <v>5.6224999999999996</v>
      </c>
      <c r="R305" s="72">
        <f t="shared" si="190"/>
        <v>5.61</v>
      </c>
      <c r="S305" s="72">
        <f t="shared" si="158"/>
        <v>0</v>
      </c>
      <c r="T305" s="7"/>
      <c r="U305" s="5">
        <f t="shared" si="159"/>
        <v>30</v>
      </c>
      <c r="V305" s="45">
        <f t="shared" si="160"/>
        <v>45901</v>
      </c>
      <c r="W305" s="5">
        <f t="shared" si="161"/>
        <v>8985</v>
      </c>
      <c r="X305" s="55">
        <f t="shared" si="182"/>
        <v>5.3904348595426005E-2</v>
      </c>
      <c r="Y305" s="47">
        <f t="shared" si="162"/>
        <v>0.27023321276312057</v>
      </c>
      <c r="Z305" s="5">
        <f t="shared" si="163"/>
        <v>0</v>
      </c>
      <c r="AA305" s="5">
        <f t="shared" si="164"/>
        <v>0</v>
      </c>
      <c r="AC305" s="39">
        <f t="shared" si="165"/>
        <v>0</v>
      </c>
      <c r="AD305" s="39">
        <f t="shared" si="166"/>
        <v>0</v>
      </c>
      <c r="AE305" s="39">
        <f t="shared" si="167"/>
        <v>0</v>
      </c>
      <c r="AF305" s="39">
        <f t="shared" si="168"/>
        <v>0</v>
      </c>
      <c r="AG305" s="39">
        <f t="shared" si="169"/>
        <v>0</v>
      </c>
      <c r="AH305" s="39">
        <f t="shared" si="170"/>
        <v>0</v>
      </c>
      <c r="AI305" s="39">
        <f t="shared" si="171"/>
        <v>0</v>
      </c>
      <c r="AJ305" s="39">
        <f t="shared" si="172"/>
        <v>0</v>
      </c>
      <c r="AK305" s="39">
        <f t="shared" si="173"/>
        <v>0</v>
      </c>
      <c r="AL305" s="43"/>
      <c r="AM305" s="39">
        <f t="shared" si="183"/>
        <v>0</v>
      </c>
      <c r="AN305" s="39">
        <f t="shared" si="184"/>
        <v>0</v>
      </c>
      <c r="AO305" s="39">
        <f t="shared" si="185"/>
        <v>0</v>
      </c>
      <c r="AP305" s="40">
        <f t="shared" si="174"/>
        <v>0</v>
      </c>
      <c r="AR305" s="39">
        <f t="shared" si="186"/>
        <v>0</v>
      </c>
      <c r="AS305" s="39">
        <f t="shared" si="187"/>
        <v>0</v>
      </c>
      <c r="AT305" s="39">
        <f t="shared" si="188"/>
        <v>0</v>
      </c>
      <c r="AU305" s="40">
        <f t="shared" si="175"/>
        <v>0</v>
      </c>
      <c r="AV305" s="40"/>
      <c r="AW305" s="52">
        <f t="shared" si="176"/>
        <v>0</v>
      </c>
      <c r="AY305" s="52">
        <f t="shared" si="177"/>
        <v>0</v>
      </c>
      <c r="AZ305" s="70"/>
    </row>
    <row r="306" spans="1:52" ht="12" customHeight="1">
      <c r="A306" s="44">
        <f t="shared" si="180"/>
        <v>45931</v>
      </c>
      <c r="B306" s="66">
        <f t="shared" si="154"/>
        <v>5000</v>
      </c>
      <c r="C306" s="67"/>
      <c r="D306" s="68">
        <f t="shared" si="155"/>
        <v>5000</v>
      </c>
      <c r="E306" s="35">
        <f t="shared" si="156"/>
        <v>0</v>
      </c>
      <c r="F306" s="35">
        <f t="shared" si="157"/>
        <v>0</v>
      </c>
      <c r="G306" s="55">
        <f t="shared" si="181"/>
        <v>5.67</v>
      </c>
      <c r="H306" s="69">
        <f t="shared" si="181"/>
        <v>5.67</v>
      </c>
      <c r="I306" s="72">
        <v>0</v>
      </c>
      <c r="J306" s="55">
        <f t="shared" si="179"/>
        <v>-0.06</v>
      </c>
      <c r="K306" s="69">
        <f t="shared" si="179"/>
        <v>-0.06</v>
      </c>
      <c r="L306" s="72">
        <v>0</v>
      </c>
      <c r="M306" s="55">
        <f t="shared" si="178"/>
        <v>1.2500000000000001E-2</v>
      </c>
      <c r="N306" s="69">
        <f t="shared" si="178"/>
        <v>0</v>
      </c>
      <c r="O306" s="72">
        <v>0</v>
      </c>
      <c r="P306" s="7"/>
      <c r="Q306" s="72">
        <f t="shared" si="189"/>
        <v>5.6224999999999996</v>
      </c>
      <c r="R306" s="72">
        <f t="shared" si="190"/>
        <v>5.61</v>
      </c>
      <c r="S306" s="72">
        <f t="shared" si="158"/>
        <v>0</v>
      </c>
      <c r="T306" s="7"/>
      <c r="U306" s="5">
        <f t="shared" si="159"/>
        <v>31</v>
      </c>
      <c r="V306" s="45">
        <f t="shared" si="160"/>
        <v>45931</v>
      </c>
      <c r="W306" s="5">
        <f t="shared" si="161"/>
        <v>9015</v>
      </c>
      <c r="X306" s="55">
        <f t="shared" si="182"/>
        <v>5.3904348595426005E-2</v>
      </c>
      <c r="Y306" s="47">
        <f t="shared" si="162"/>
        <v>0.26905518015920754</v>
      </c>
      <c r="Z306" s="5">
        <f t="shared" si="163"/>
        <v>0</v>
      </c>
      <c r="AA306" s="5">
        <f t="shared" si="164"/>
        <v>0</v>
      </c>
      <c r="AC306" s="39">
        <f t="shared" si="165"/>
        <v>0</v>
      </c>
      <c r="AD306" s="39">
        <f t="shared" si="166"/>
        <v>0</v>
      </c>
      <c r="AE306" s="39">
        <f t="shared" si="167"/>
        <v>0</v>
      </c>
      <c r="AF306" s="39">
        <f t="shared" si="168"/>
        <v>0</v>
      </c>
      <c r="AG306" s="39">
        <f t="shared" si="169"/>
        <v>0</v>
      </c>
      <c r="AH306" s="39">
        <f t="shared" si="170"/>
        <v>0</v>
      </c>
      <c r="AI306" s="39">
        <f t="shared" si="171"/>
        <v>0</v>
      </c>
      <c r="AJ306" s="39">
        <f t="shared" si="172"/>
        <v>0</v>
      </c>
      <c r="AK306" s="39">
        <f t="shared" si="173"/>
        <v>0</v>
      </c>
      <c r="AL306" s="43"/>
      <c r="AM306" s="39">
        <f t="shared" si="183"/>
        <v>0</v>
      </c>
      <c r="AN306" s="39">
        <f t="shared" si="184"/>
        <v>0</v>
      </c>
      <c r="AO306" s="39">
        <f t="shared" si="185"/>
        <v>0</v>
      </c>
      <c r="AP306" s="40">
        <f t="shared" si="174"/>
        <v>0</v>
      </c>
      <c r="AR306" s="39">
        <f t="shared" si="186"/>
        <v>0</v>
      </c>
      <c r="AS306" s="39">
        <f t="shared" si="187"/>
        <v>0</v>
      </c>
      <c r="AT306" s="39">
        <f t="shared" si="188"/>
        <v>0</v>
      </c>
      <c r="AU306" s="40">
        <f t="shared" si="175"/>
        <v>0</v>
      </c>
      <c r="AV306" s="40"/>
      <c r="AW306" s="52">
        <f t="shared" si="176"/>
        <v>0</v>
      </c>
      <c r="AY306" s="52">
        <f t="shared" si="177"/>
        <v>0</v>
      </c>
      <c r="AZ306" s="70"/>
    </row>
    <row r="307" spans="1:52" ht="12" customHeight="1">
      <c r="A307" s="44">
        <f t="shared" si="180"/>
        <v>45962</v>
      </c>
      <c r="B307" s="66">
        <f t="shared" si="154"/>
        <v>5000</v>
      </c>
      <c r="C307" s="67"/>
      <c r="D307" s="68">
        <f t="shared" si="155"/>
        <v>5000</v>
      </c>
      <c r="E307" s="35">
        <f t="shared" si="156"/>
        <v>0</v>
      </c>
      <c r="F307" s="35">
        <f t="shared" si="157"/>
        <v>0</v>
      </c>
      <c r="G307" s="55">
        <f t="shared" si="181"/>
        <v>5.67</v>
      </c>
      <c r="H307" s="69">
        <f t="shared" si="181"/>
        <v>5.67</v>
      </c>
      <c r="I307" s="72">
        <v>0</v>
      </c>
      <c r="J307" s="55">
        <f t="shared" si="179"/>
        <v>-0.06</v>
      </c>
      <c r="K307" s="69">
        <f t="shared" si="179"/>
        <v>-0.06</v>
      </c>
      <c r="L307" s="72">
        <v>0</v>
      </c>
      <c r="M307" s="55">
        <f t="shared" si="178"/>
        <v>1.2500000000000001E-2</v>
      </c>
      <c r="N307" s="69">
        <f t="shared" si="178"/>
        <v>0</v>
      </c>
      <c r="O307" s="72">
        <v>0</v>
      </c>
      <c r="P307" s="7"/>
      <c r="Q307" s="72">
        <f t="shared" si="189"/>
        <v>5.6224999999999996</v>
      </c>
      <c r="R307" s="72">
        <f t="shared" si="190"/>
        <v>5.61</v>
      </c>
      <c r="S307" s="72">
        <f t="shared" si="158"/>
        <v>0</v>
      </c>
      <c r="T307" s="7"/>
      <c r="U307" s="5">
        <f t="shared" si="159"/>
        <v>30</v>
      </c>
      <c r="V307" s="45">
        <f t="shared" si="160"/>
        <v>45962</v>
      </c>
      <c r="W307" s="5">
        <f t="shared" si="161"/>
        <v>9046</v>
      </c>
      <c r="X307" s="55">
        <f t="shared" si="182"/>
        <v>5.3904348595426005E-2</v>
      </c>
      <c r="Y307" s="47">
        <f t="shared" si="162"/>
        <v>0.26784327458335444</v>
      </c>
      <c r="Z307" s="5">
        <f t="shared" si="163"/>
        <v>0</v>
      </c>
      <c r="AA307" s="5">
        <f t="shared" si="164"/>
        <v>0</v>
      </c>
      <c r="AC307" s="39">
        <f t="shared" si="165"/>
        <v>0</v>
      </c>
      <c r="AD307" s="39">
        <f t="shared" si="166"/>
        <v>0</v>
      </c>
      <c r="AE307" s="39">
        <f t="shared" si="167"/>
        <v>0</v>
      </c>
      <c r="AF307" s="39">
        <f t="shared" si="168"/>
        <v>0</v>
      </c>
      <c r="AG307" s="39">
        <f t="shared" si="169"/>
        <v>0</v>
      </c>
      <c r="AH307" s="39">
        <f t="shared" si="170"/>
        <v>0</v>
      </c>
      <c r="AI307" s="39">
        <f t="shared" si="171"/>
        <v>0</v>
      </c>
      <c r="AJ307" s="39">
        <f t="shared" si="172"/>
        <v>0</v>
      </c>
      <c r="AK307" s="39">
        <f t="shared" si="173"/>
        <v>0</v>
      </c>
      <c r="AL307" s="43"/>
      <c r="AM307" s="39">
        <f t="shared" si="183"/>
        <v>0</v>
      </c>
      <c r="AN307" s="39">
        <f t="shared" si="184"/>
        <v>0</v>
      </c>
      <c r="AO307" s="39">
        <f t="shared" si="185"/>
        <v>0</v>
      </c>
      <c r="AP307" s="40">
        <f t="shared" si="174"/>
        <v>0</v>
      </c>
      <c r="AR307" s="39">
        <f t="shared" si="186"/>
        <v>0</v>
      </c>
      <c r="AS307" s="39">
        <f t="shared" si="187"/>
        <v>0</v>
      </c>
      <c r="AT307" s="39">
        <f t="shared" si="188"/>
        <v>0</v>
      </c>
      <c r="AU307" s="40">
        <f t="shared" si="175"/>
        <v>0</v>
      </c>
      <c r="AV307" s="40"/>
      <c r="AW307" s="52">
        <f t="shared" si="176"/>
        <v>0</v>
      </c>
      <c r="AY307" s="52">
        <f t="shared" si="177"/>
        <v>0</v>
      </c>
      <c r="AZ307" s="70"/>
    </row>
    <row r="308" spans="1:52" ht="12" customHeight="1">
      <c r="A308" s="44">
        <f t="shared" si="180"/>
        <v>45992</v>
      </c>
      <c r="B308" s="66">
        <f t="shared" si="154"/>
        <v>5000</v>
      </c>
      <c r="C308" s="67"/>
      <c r="D308" s="68">
        <f t="shared" si="155"/>
        <v>5000</v>
      </c>
      <c r="E308" s="35">
        <f t="shared" si="156"/>
        <v>0</v>
      </c>
      <c r="F308" s="35">
        <f t="shared" si="157"/>
        <v>0</v>
      </c>
      <c r="G308" s="55">
        <f t="shared" si="181"/>
        <v>5.67</v>
      </c>
      <c r="H308" s="69">
        <f t="shared" si="181"/>
        <v>5.67</v>
      </c>
      <c r="I308" s="72">
        <v>0</v>
      </c>
      <c r="J308" s="55">
        <f t="shared" si="179"/>
        <v>-0.06</v>
      </c>
      <c r="K308" s="69">
        <f t="shared" si="179"/>
        <v>-0.06</v>
      </c>
      <c r="L308" s="72">
        <v>0</v>
      </c>
      <c r="M308" s="55">
        <f t="shared" si="178"/>
        <v>1.2500000000000001E-2</v>
      </c>
      <c r="N308" s="69">
        <f t="shared" si="178"/>
        <v>0</v>
      </c>
      <c r="O308" s="72">
        <v>0</v>
      </c>
      <c r="P308" s="7"/>
      <c r="Q308" s="72">
        <f t="shared" si="189"/>
        <v>5.6224999999999996</v>
      </c>
      <c r="R308" s="72">
        <f t="shared" si="190"/>
        <v>5.61</v>
      </c>
      <c r="S308" s="72">
        <f t="shared" si="158"/>
        <v>0</v>
      </c>
      <c r="T308" s="7"/>
      <c r="U308" s="5">
        <f t="shared" si="159"/>
        <v>31</v>
      </c>
      <c r="V308" s="45">
        <f t="shared" si="160"/>
        <v>45992</v>
      </c>
      <c r="W308" s="5">
        <f t="shared" si="161"/>
        <v>9076</v>
      </c>
      <c r="X308" s="55">
        <f t="shared" si="182"/>
        <v>5.3904348595426005E-2</v>
      </c>
      <c r="Y308" s="47">
        <f t="shared" si="162"/>
        <v>0.26667566048081043</v>
      </c>
      <c r="Z308" s="5">
        <f t="shared" si="163"/>
        <v>0</v>
      </c>
      <c r="AA308" s="5">
        <f t="shared" si="164"/>
        <v>0</v>
      </c>
      <c r="AC308" s="39">
        <f t="shared" si="165"/>
        <v>0</v>
      </c>
      <c r="AD308" s="39">
        <f t="shared" si="166"/>
        <v>0</v>
      </c>
      <c r="AE308" s="39">
        <f t="shared" si="167"/>
        <v>0</v>
      </c>
      <c r="AF308" s="39">
        <f t="shared" si="168"/>
        <v>0</v>
      </c>
      <c r="AG308" s="39">
        <f t="shared" si="169"/>
        <v>0</v>
      </c>
      <c r="AH308" s="39">
        <f t="shared" si="170"/>
        <v>0</v>
      </c>
      <c r="AI308" s="39">
        <f t="shared" si="171"/>
        <v>0</v>
      </c>
      <c r="AJ308" s="39">
        <f t="shared" si="172"/>
        <v>0</v>
      </c>
      <c r="AK308" s="39">
        <f t="shared" si="173"/>
        <v>0</v>
      </c>
      <c r="AL308" s="43"/>
      <c r="AM308" s="39">
        <f t="shared" si="183"/>
        <v>0</v>
      </c>
      <c r="AN308" s="39">
        <f t="shared" si="184"/>
        <v>0</v>
      </c>
      <c r="AO308" s="39">
        <f t="shared" si="185"/>
        <v>0</v>
      </c>
      <c r="AP308" s="40">
        <f t="shared" si="174"/>
        <v>0</v>
      </c>
      <c r="AR308" s="39">
        <f t="shared" si="186"/>
        <v>0</v>
      </c>
      <c r="AS308" s="39">
        <f t="shared" si="187"/>
        <v>0</v>
      </c>
      <c r="AT308" s="39">
        <f t="shared" si="188"/>
        <v>0</v>
      </c>
      <c r="AU308" s="40">
        <f t="shared" si="175"/>
        <v>0</v>
      </c>
      <c r="AV308" s="40"/>
      <c r="AW308" s="52">
        <f t="shared" si="176"/>
        <v>0</v>
      </c>
      <c r="AY308" s="52">
        <f t="shared" si="177"/>
        <v>0</v>
      </c>
      <c r="AZ308" s="70"/>
    </row>
    <row r="309" spans="1:52" ht="12" customHeight="1">
      <c r="A309" s="44">
        <f t="shared" si="180"/>
        <v>46023</v>
      </c>
      <c r="B309" s="66">
        <f t="shared" si="154"/>
        <v>5000</v>
      </c>
      <c r="C309" s="67"/>
      <c r="D309" s="68">
        <f t="shared" si="155"/>
        <v>5000</v>
      </c>
      <c r="E309" s="35">
        <f t="shared" si="156"/>
        <v>0</v>
      </c>
      <c r="F309" s="35">
        <f t="shared" si="157"/>
        <v>0</v>
      </c>
      <c r="G309" s="55">
        <f t="shared" si="181"/>
        <v>5.67</v>
      </c>
      <c r="H309" s="69">
        <f t="shared" si="181"/>
        <v>5.67</v>
      </c>
      <c r="I309" s="72">
        <v>0</v>
      </c>
      <c r="J309" s="55">
        <f t="shared" si="179"/>
        <v>-0.06</v>
      </c>
      <c r="K309" s="69">
        <f t="shared" si="179"/>
        <v>-0.06</v>
      </c>
      <c r="L309" s="72">
        <v>0</v>
      </c>
      <c r="M309" s="55">
        <f t="shared" si="178"/>
        <v>1.2500000000000001E-2</v>
      </c>
      <c r="N309" s="69">
        <f t="shared" si="178"/>
        <v>0</v>
      </c>
      <c r="O309" s="72">
        <v>0</v>
      </c>
      <c r="P309" s="7"/>
      <c r="Q309" s="72">
        <f t="shared" si="189"/>
        <v>5.6224999999999996</v>
      </c>
      <c r="R309" s="72">
        <f t="shared" si="190"/>
        <v>5.61</v>
      </c>
      <c r="S309" s="72">
        <f t="shared" si="158"/>
        <v>0</v>
      </c>
      <c r="T309" s="7"/>
      <c r="U309" s="5">
        <f t="shared" si="159"/>
        <v>31</v>
      </c>
      <c r="V309" s="45">
        <f t="shared" si="160"/>
        <v>46023</v>
      </c>
      <c r="W309" s="5">
        <f t="shared" si="161"/>
        <v>9107</v>
      </c>
      <c r="X309" s="55">
        <f t="shared" si="182"/>
        <v>5.3904348595426005E-2</v>
      </c>
      <c r="Y309" s="47">
        <f t="shared" si="162"/>
        <v>0.26547447297834442</v>
      </c>
      <c r="Z309" s="5">
        <f t="shared" si="163"/>
        <v>0</v>
      </c>
      <c r="AA309" s="5">
        <f t="shared" si="164"/>
        <v>0</v>
      </c>
      <c r="AC309" s="39">
        <f t="shared" si="165"/>
        <v>0</v>
      </c>
      <c r="AD309" s="39">
        <f t="shared" si="166"/>
        <v>0</v>
      </c>
      <c r="AE309" s="39">
        <f t="shared" si="167"/>
        <v>0</v>
      </c>
      <c r="AF309" s="39">
        <f t="shared" si="168"/>
        <v>0</v>
      </c>
      <c r="AG309" s="39">
        <f t="shared" si="169"/>
        <v>0</v>
      </c>
      <c r="AH309" s="39">
        <f t="shared" si="170"/>
        <v>0</v>
      </c>
      <c r="AI309" s="39">
        <f t="shared" si="171"/>
        <v>0</v>
      </c>
      <c r="AJ309" s="39">
        <f t="shared" si="172"/>
        <v>0</v>
      </c>
      <c r="AK309" s="39">
        <f t="shared" si="173"/>
        <v>0</v>
      </c>
      <c r="AL309" s="43"/>
      <c r="AM309" s="39">
        <f t="shared" si="183"/>
        <v>0</v>
      </c>
      <c r="AN309" s="39">
        <f t="shared" si="184"/>
        <v>0</v>
      </c>
      <c r="AO309" s="39">
        <f t="shared" si="185"/>
        <v>0</v>
      </c>
      <c r="AP309" s="40">
        <f t="shared" si="174"/>
        <v>0</v>
      </c>
      <c r="AR309" s="39">
        <f t="shared" si="186"/>
        <v>0</v>
      </c>
      <c r="AS309" s="39">
        <f t="shared" si="187"/>
        <v>0</v>
      </c>
      <c r="AT309" s="39">
        <f t="shared" si="188"/>
        <v>0</v>
      </c>
      <c r="AU309" s="40">
        <f t="shared" si="175"/>
        <v>0</v>
      </c>
      <c r="AV309" s="40"/>
      <c r="AW309" s="52">
        <f t="shared" si="176"/>
        <v>0</v>
      </c>
      <c r="AY309" s="52">
        <f t="shared" si="177"/>
        <v>0</v>
      </c>
      <c r="AZ309" s="70"/>
    </row>
    <row r="310" spans="1:52" ht="12" customHeight="1">
      <c r="A310" s="44">
        <f t="shared" si="180"/>
        <v>46054</v>
      </c>
      <c r="B310" s="66">
        <f t="shared" si="154"/>
        <v>5000</v>
      </c>
      <c r="C310" s="67"/>
      <c r="D310" s="68">
        <f t="shared" si="155"/>
        <v>5000</v>
      </c>
      <c r="E310" s="35">
        <f t="shared" si="156"/>
        <v>0</v>
      </c>
      <c r="F310" s="35">
        <f t="shared" si="157"/>
        <v>0</v>
      </c>
      <c r="G310" s="55">
        <f t="shared" si="181"/>
        <v>5.67</v>
      </c>
      <c r="H310" s="69">
        <f t="shared" si="181"/>
        <v>5.67</v>
      </c>
      <c r="I310" s="72">
        <v>0</v>
      </c>
      <c r="J310" s="55">
        <f t="shared" si="179"/>
        <v>-0.06</v>
      </c>
      <c r="K310" s="69">
        <f t="shared" si="179"/>
        <v>-0.06</v>
      </c>
      <c r="L310" s="72">
        <v>0</v>
      </c>
      <c r="M310" s="55">
        <f t="shared" si="178"/>
        <v>1.2500000000000001E-2</v>
      </c>
      <c r="N310" s="69">
        <f t="shared" si="178"/>
        <v>0</v>
      </c>
      <c r="O310" s="72">
        <v>0</v>
      </c>
      <c r="P310" s="7"/>
      <c r="Q310" s="72">
        <f t="shared" si="189"/>
        <v>5.6224999999999996</v>
      </c>
      <c r="R310" s="72">
        <f t="shared" si="190"/>
        <v>5.61</v>
      </c>
      <c r="S310" s="72">
        <f t="shared" si="158"/>
        <v>0</v>
      </c>
      <c r="T310" s="7"/>
      <c r="U310" s="5">
        <f t="shared" si="159"/>
        <v>28</v>
      </c>
      <c r="V310" s="45">
        <f t="shared" si="160"/>
        <v>46054</v>
      </c>
      <c r="W310" s="5">
        <f t="shared" si="161"/>
        <v>9138</v>
      </c>
      <c r="X310" s="55">
        <f t="shared" si="182"/>
        <v>5.3904348595426005E-2</v>
      </c>
      <c r="Y310" s="47">
        <f t="shared" si="162"/>
        <v>0.2642786959862094</v>
      </c>
      <c r="Z310" s="5">
        <f t="shared" si="163"/>
        <v>0</v>
      </c>
      <c r="AA310" s="5">
        <f t="shared" si="164"/>
        <v>0</v>
      </c>
      <c r="AC310" s="39">
        <f t="shared" si="165"/>
        <v>0</v>
      </c>
      <c r="AD310" s="39">
        <f t="shared" si="166"/>
        <v>0</v>
      </c>
      <c r="AE310" s="39">
        <f t="shared" si="167"/>
        <v>0</v>
      </c>
      <c r="AF310" s="39">
        <f t="shared" si="168"/>
        <v>0</v>
      </c>
      <c r="AG310" s="39">
        <f t="shared" si="169"/>
        <v>0</v>
      </c>
      <c r="AH310" s="39">
        <f t="shared" si="170"/>
        <v>0</v>
      </c>
      <c r="AI310" s="39">
        <f t="shared" si="171"/>
        <v>0</v>
      </c>
      <c r="AJ310" s="39">
        <f t="shared" si="172"/>
        <v>0</v>
      </c>
      <c r="AK310" s="39">
        <f t="shared" si="173"/>
        <v>0</v>
      </c>
      <c r="AL310" s="43"/>
      <c r="AM310" s="39">
        <f t="shared" si="183"/>
        <v>0</v>
      </c>
      <c r="AN310" s="39">
        <f t="shared" si="184"/>
        <v>0</v>
      </c>
      <c r="AO310" s="39">
        <f t="shared" si="185"/>
        <v>0</v>
      </c>
      <c r="AP310" s="40">
        <f t="shared" si="174"/>
        <v>0</v>
      </c>
      <c r="AR310" s="39">
        <f t="shared" si="186"/>
        <v>0</v>
      </c>
      <c r="AS310" s="39">
        <f t="shared" si="187"/>
        <v>0</v>
      </c>
      <c r="AT310" s="39">
        <f t="shared" si="188"/>
        <v>0</v>
      </c>
      <c r="AU310" s="40">
        <f t="shared" si="175"/>
        <v>0</v>
      </c>
      <c r="AV310" s="40"/>
      <c r="AW310" s="52">
        <f t="shared" si="176"/>
        <v>0</v>
      </c>
      <c r="AY310" s="52">
        <f t="shared" si="177"/>
        <v>0</v>
      </c>
      <c r="AZ310" s="70"/>
    </row>
    <row r="311" spans="1:52" ht="12" customHeight="1">
      <c r="A311" s="44">
        <f t="shared" si="180"/>
        <v>46082</v>
      </c>
      <c r="B311" s="66">
        <f t="shared" si="154"/>
        <v>5000</v>
      </c>
      <c r="C311" s="67"/>
      <c r="D311" s="68">
        <f t="shared" si="155"/>
        <v>5000</v>
      </c>
      <c r="E311" s="35">
        <f t="shared" si="156"/>
        <v>0</v>
      </c>
      <c r="F311" s="35">
        <f t="shared" si="157"/>
        <v>0</v>
      </c>
      <c r="G311" s="55">
        <f t="shared" si="181"/>
        <v>5.67</v>
      </c>
      <c r="H311" s="69">
        <f t="shared" si="181"/>
        <v>5.67</v>
      </c>
      <c r="I311" s="72">
        <v>0</v>
      </c>
      <c r="J311" s="55">
        <f t="shared" si="179"/>
        <v>-0.06</v>
      </c>
      <c r="K311" s="69">
        <f t="shared" si="179"/>
        <v>-0.06</v>
      </c>
      <c r="L311" s="72">
        <v>0</v>
      </c>
      <c r="M311" s="55">
        <f t="shared" si="178"/>
        <v>1.2500000000000001E-2</v>
      </c>
      <c r="N311" s="69">
        <f t="shared" si="178"/>
        <v>0</v>
      </c>
      <c r="O311" s="72">
        <v>0</v>
      </c>
      <c r="P311" s="7"/>
      <c r="Q311" s="72">
        <f t="shared" si="189"/>
        <v>5.6224999999999996</v>
      </c>
      <c r="R311" s="72">
        <f t="shared" si="190"/>
        <v>5.61</v>
      </c>
      <c r="S311" s="72">
        <f t="shared" si="158"/>
        <v>0</v>
      </c>
      <c r="T311" s="7"/>
      <c r="U311" s="5">
        <f t="shared" si="159"/>
        <v>31</v>
      </c>
      <c r="V311" s="45">
        <f t="shared" si="160"/>
        <v>46082</v>
      </c>
      <c r="W311" s="5">
        <f t="shared" si="161"/>
        <v>9166</v>
      </c>
      <c r="X311" s="55">
        <f t="shared" si="182"/>
        <v>5.3904348595426005E-2</v>
      </c>
      <c r="Y311" s="47">
        <f t="shared" si="162"/>
        <v>0.26320326952367423</v>
      </c>
      <c r="Z311" s="5">
        <f t="shared" si="163"/>
        <v>0</v>
      </c>
      <c r="AA311" s="5">
        <f t="shared" si="164"/>
        <v>0</v>
      </c>
      <c r="AC311" s="39">
        <f t="shared" si="165"/>
        <v>0</v>
      </c>
      <c r="AD311" s="39">
        <f t="shared" si="166"/>
        <v>0</v>
      </c>
      <c r="AE311" s="39">
        <f t="shared" si="167"/>
        <v>0</v>
      </c>
      <c r="AF311" s="39">
        <f t="shared" si="168"/>
        <v>0</v>
      </c>
      <c r="AG311" s="39">
        <f t="shared" si="169"/>
        <v>0</v>
      </c>
      <c r="AH311" s="39">
        <f t="shared" si="170"/>
        <v>0</v>
      </c>
      <c r="AI311" s="39">
        <f t="shared" si="171"/>
        <v>0</v>
      </c>
      <c r="AJ311" s="39">
        <f t="shared" si="172"/>
        <v>0</v>
      </c>
      <c r="AK311" s="39">
        <f t="shared" si="173"/>
        <v>0</v>
      </c>
      <c r="AL311" s="43"/>
      <c r="AM311" s="39">
        <f t="shared" si="183"/>
        <v>0</v>
      </c>
      <c r="AN311" s="39">
        <f t="shared" si="184"/>
        <v>0</v>
      </c>
      <c r="AO311" s="39">
        <f t="shared" si="185"/>
        <v>0</v>
      </c>
      <c r="AP311" s="40">
        <f t="shared" si="174"/>
        <v>0</v>
      </c>
      <c r="AR311" s="39">
        <f t="shared" si="186"/>
        <v>0</v>
      </c>
      <c r="AS311" s="39">
        <f t="shared" si="187"/>
        <v>0</v>
      </c>
      <c r="AT311" s="39">
        <f t="shared" si="188"/>
        <v>0</v>
      </c>
      <c r="AU311" s="40">
        <f t="shared" si="175"/>
        <v>0</v>
      </c>
      <c r="AV311" s="40"/>
      <c r="AW311" s="52">
        <f t="shared" si="176"/>
        <v>0</v>
      </c>
      <c r="AY311" s="52">
        <f t="shared" si="177"/>
        <v>0</v>
      </c>
      <c r="AZ311" s="70"/>
    </row>
    <row r="312" spans="1:52" ht="12" customHeight="1">
      <c r="A312" s="44">
        <f t="shared" si="180"/>
        <v>46113</v>
      </c>
      <c r="B312" s="66">
        <f t="shared" si="154"/>
        <v>5000</v>
      </c>
      <c r="C312" s="67"/>
      <c r="D312" s="68">
        <f t="shared" si="155"/>
        <v>5000</v>
      </c>
      <c r="E312" s="35">
        <f t="shared" si="156"/>
        <v>0</v>
      </c>
      <c r="F312" s="35">
        <f t="shared" si="157"/>
        <v>0</v>
      </c>
      <c r="G312" s="55">
        <f t="shared" si="181"/>
        <v>5.67</v>
      </c>
      <c r="H312" s="69">
        <f t="shared" si="181"/>
        <v>5.67</v>
      </c>
      <c r="I312" s="72">
        <v>0</v>
      </c>
      <c r="J312" s="55">
        <f t="shared" si="179"/>
        <v>-0.06</v>
      </c>
      <c r="K312" s="69">
        <f t="shared" si="179"/>
        <v>-0.06</v>
      </c>
      <c r="L312" s="72">
        <v>0</v>
      </c>
      <c r="M312" s="55">
        <f t="shared" si="178"/>
        <v>1.2500000000000001E-2</v>
      </c>
      <c r="N312" s="69">
        <f t="shared" si="178"/>
        <v>0</v>
      </c>
      <c r="O312" s="72">
        <v>0</v>
      </c>
      <c r="P312" s="7"/>
      <c r="Q312" s="72">
        <f t="shared" si="189"/>
        <v>5.6224999999999996</v>
      </c>
      <c r="R312" s="72">
        <f t="shared" si="190"/>
        <v>5.61</v>
      </c>
      <c r="S312" s="72">
        <f t="shared" si="158"/>
        <v>0</v>
      </c>
      <c r="T312" s="7"/>
      <c r="U312" s="5">
        <f t="shared" si="159"/>
        <v>30</v>
      </c>
      <c r="V312" s="45">
        <f t="shared" si="160"/>
        <v>46113</v>
      </c>
      <c r="W312" s="5">
        <f t="shared" si="161"/>
        <v>9197</v>
      </c>
      <c r="X312" s="55">
        <f t="shared" si="182"/>
        <v>5.3904348595426005E-2</v>
      </c>
      <c r="Y312" s="47">
        <f t="shared" si="162"/>
        <v>0.26201772271602775</v>
      </c>
      <c r="Z312" s="5">
        <f t="shared" si="163"/>
        <v>0</v>
      </c>
      <c r="AA312" s="5">
        <f t="shared" si="164"/>
        <v>0</v>
      </c>
      <c r="AC312" s="39">
        <f t="shared" si="165"/>
        <v>0</v>
      </c>
      <c r="AD312" s="39">
        <f t="shared" si="166"/>
        <v>0</v>
      </c>
      <c r="AE312" s="39">
        <f t="shared" si="167"/>
        <v>0</v>
      </c>
      <c r="AF312" s="39">
        <f t="shared" si="168"/>
        <v>0</v>
      </c>
      <c r="AG312" s="39">
        <f t="shared" si="169"/>
        <v>0</v>
      </c>
      <c r="AH312" s="39">
        <f t="shared" si="170"/>
        <v>0</v>
      </c>
      <c r="AI312" s="39">
        <f t="shared" si="171"/>
        <v>0</v>
      </c>
      <c r="AJ312" s="39">
        <f t="shared" si="172"/>
        <v>0</v>
      </c>
      <c r="AK312" s="39">
        <f t="shared" si="173"/>
        <v>0</v>
      </c>
      <c r="AL312" s="43"/>
      <c r="AM312" s="39">
        <f t="shared" si="183"/>
        <v>0</v>
      </c>
      <c r="AN312" s="39">
        <f t="shared" si="184"/>
        <v>0</v>
      </c>
      <c r="AO312" s="39">
        <f t="shared" si="185"/>
        <v>0</v>
      </c>
      <c r="AP312" s="40">
        <f t="shared" si="174"/>
        <v>0</v>
      </c>
      <c r="AR312" s="39">
        <f t="shared" si="186"/>
        <v>0</v>
      </c>
      <c r="AS312" s="39">
        <f t="shared" si="187"/>
        <v>0</v>
      </c>
      <c r="AT312" s="39">
        <f t="shared" si="188"/>
        <v>0</v>
      </c>
      <c r="AU312" s="40">
        <f t="shared" si="175"/>
        <v>0</v>
      </c>
      <c r="AV312" s="40"/>
      <c r="AW312" s="52">
        <f t="shared" si="176"/>
        <v>0</v>
      </c>
      <c r="AY312" s="52">
        <f t="shared" si="177"/>
        <v>0</v>
      </c>
      <c r="AZ312" s="70"/>
    </row>
    <row r="313" spans="1:52" ht="12" customHeight="1">
      <c r="A313" s="44">
        <f t="shared" si="180"/>
        <v>46143</v>
      </c>
      <c r="B313" s="66">
        <f t="shared" si="154"/>
        <v>5000</v>
      </c>
      <c r="C313" s="67"/>
      <c r="D313" s="68">
        <f t="shared" si="155"/>
        <v>5000</v>
      </c>
      <c r="E313" s="35">
        <f t="shared" si="156"/>
        <v>0</v>
      </c>
      <c r="F313" s="35">
        <f t="shared" si="157"/>
        <v>0</v>
      </c>
      <c r="G313" s="55">
        <f t="shared" si="181"/>
        <v>5.67</v>
      </c>
      <c r="H313" s="69">
        <f t="shared" si="181"/>
        <v>5.67</v>
      </c>
      <c r="I313" s="72">
        <v>0</v>
      </c>
      <c r="J313" s="55">
        <f t="shared" si="179"/>
        <v>-0.06</v>
      </c>
      <c r="K313" s="69">
        <f t="shared" si="179"/>
        <v>-0.06</v>
      </c>
      <c r="L313" s="72">
        <v>0</v>
      </c>
      <c r="M313" s="55">
        <f t="shared" si="178"/>
        <v>1.2500000000000001E-2</v>
      </c>
      <c r="N313" s="69">
        <f t="shared" si="178"/>
        <v>0</v>
      </c>
      <c r="O313" s="72">
        <v>0</v>
      </c>
      <c r="P313" s="7"/>
      <c r="Q313" s="72">
        <f t="shared" si="189"/>
        <v>5.6224999999999996</v>
      </c>
      <c r="R313" s="72">
        <f t="shared" si="190"/>
        <v>5.61</v>
      </c>
      <c r="S313" s="72">
        <f t="shared" si="158"/>
        <v>0</v>
      </c>
      <c r="T313" s="7"/>
      <c r="U313" s="5">
        <f t="shared" si="159"/>
        <v>31</v>
      </c>
      <c r="V313" s="45">
        <f t="shared" si="160"/>
        <v>46143</v>
      </c>
      <c r="W313" s="5">
        <f t="shared" si="161"/>
        <v>9227</v>
      </c>
      <c r="X313" s="55">
        <f t="shared" si="182"/>
        <v>5.3904348595426005E-2</v>
      </c>
      <c r="Y313" s="47">
        <f t="shared" si="162"/>
        <v>0.26087550404865362</v>
      </c>
      <c r="Z313" s="5">
        <f t="shared" si="163"/>
        <v>0</v>
      </c>
      <c r="AA313" s="5">
        <f t="shared" si="164"/>
        <v>0</v>
      </c>
      <c r="AC313" s="39">
        <f t="shared" si="165"/>
        <v>0</v>
      </c>
      <c r="AD313" s="39">
        <f t="shared" si="166"/>
        <v>0</v>
      </c>
      <c r="AE313" s="39">
        <f t="shared" si="167"/>
        <v>0</v>
      </c>
      <c r="AF313" s="39">
        <f t="shared" si="168"/>
        <v>0</v>
      </c>
      <c r="AG313" s="39">
        <f t="shared" si="169"/>
        <v>0</v>
      </c>
      <c r="AH313" s="39">
        <f t="shared" si="170"/>
        <v>0</v>
      </c>
      <c r="AI313" s="39">
        <f t="shared" si="171"/>
        <v>0</v>
      </c>
      <c r="AJ313" s="39">
        <f t="shared" si="172"/>
        <v>0</v>
      </c>
      <c r="AK313" s="39">
        <f t="shared" si="173"/>
        <v>0</v>
      </c>
      <c r="AL313" s="43"/>
      <c r="AM313" s="39">
        <f t="shared" si="183"/>
        <v>0</v>
      </c>
      <c r="AN313" s="39">
        <f t="shared" si="184"/>
        <v>0</v>
      </c>
      <c r="AO313" s="39">
        <f t="shared" si="185"/>
        <v>0</v>
      </c>
      <c r="AP313" s="40">
        <f t="shared" si="174"/>
        <v>0</v>
      </c>
      <c r="AR313" s="39">
        <f t="shared" si="186"/>
        <v>0</v>
      </c>
      <c r="AS313" s="39">
        <f t="shared" si="187"/>
        <v>0</v>
      </c>
      <c r="AT313" s="39">
        <f t="shared" si="188"/>
        <v>0</v>
      </c>
      <c r="AU313" s="40">
        <f t="shared" si="175"/>
        <v>0</v>
      </c>
      <c r="AV313" s="40"/>
      <c r="AW313" s="52">
        <f t="shared" si="176"/>
        <v>0</v>
      </c>
      <c r="AY313" s="52">
        <f t="shared" si="177"/>
        <v>0</v>
      </c>
      <c r="AZ313" s="70"/>
    </row>
    <row r="314" spans="1:52" ht="12" customHeight="1">
      <c r="A314" s="44">
        <f t="shared" si="180"/>
        <v>46174</v>
      </c>
      <c r="B314" s="66">
        <f t="shared" si="154"/>
        <v>5000</v>
      </c>
      <c r="C314" s="67"/>
      <c r="D314" s="68">
        <f t="shared" si="155"/>
        <v>5000</v>
      </c>
      <c r="E314" s="35">
        <f t="shared" si="156"/>
        <v>0</v>
      </c>
      <c r="F314" s="35">
        <f t="shared" si="157"/>
        <v>0</v>
      </c>
      <c r="G314" s="55">
        <f t="shared" si="181"/>
        <v>5.67</v>
      </c>
      <c r="H314" s="69">
        <f t="shared" si="181"/>
        <v>5.67</v>
      </c>
      <c r="I314" s="72">
        <v>0</v>
      </c>
      <c r="J314" s="55">
        <f t="shared" si="179"/>
        <v>-0.06</v>
      </c>
      <c r="K314" s="69">
        <f t="shared" si="179"/>
        <v>-0.06</v>
      </c>
      <c r="L314" s="72">
        <v>0</v>
      </c>
      <c r="M314" s="55">
        <f t="shared" si="178"/>
        <v>1.2500000000000001E-2</v>
      </c>
      <c r="N314" s="69">
        <f t="shared" si="178"/>
        <v>0</v>
      </c>
      <c r="O314" s="72">
        <v>0</v>
      </c>
      <c r="P314" s="7"/>
      <c r="Q314" s="72">
        <f t="shared" si="189"/>
        <v>5.6224999999999996</v>
      </c>
      <c r="R314" s="72">
        <f t="shared" si="190"/>
        <v>5.61</v>
      </c>
      <c r="S314" s="72">
        <f t="shared" si="158"/>
        <v>0</v>
      </c>
      <c r="T314" s="7"/>
      <c r="U314" s="5">
        <f t="shared" si="159"/>
        <v>30</v>
      </c>
      <c r="V314" s="45">
        <f t="shared" si="160"/>
        <v>46174</v>
      </c>
      <c r="W314" s="5">
        <f t="shared" si="161"/>
        <v>9258</v>
      </c>
      <c r="X314" s="55">
        <f t="shared" si="182"/>
        <v>5.3904348595426005E-2</v>
      </c>
      <c r="Y314" s="47">
        <f t="shared" si="162"/>
        <v>0.25970044219787286</v>
      </c>
      <c r="Z314" s="5">
        <f t="shared" si="163"/>
        <v>0</v>
      </c>
      <c r="AA314" s="5">
        <f t="shared" si="164"/>
        <v>0</v>
      </c>
      <c r="AC314" s="39">
        <f t="shared" si="165"/>
        <v>0</v>
      </c>
      <c r="AD314" s="39">
        <f t="shared" si="166"/>
        <v>0</v>
      </c>
      <c r="AE314" s="39">
        <f t="shared" si="167"/>
        <v>0</v>
      </c>
      <c r="AF314" s="39">
        <f t="shared" si="168"/>
        <v>0</v>
      </c>
      <c r="AG314" s="39">
        <f t="shared" si="169"/>
        <v>0</v>
      </c>
      <c r="AH314" s="39">
        <f t="shared" si="170"/>
        <v>0</v>
      </c>
      <c r="AI314" s="39">
        <f t="shared" si="171"/>
        <v>0</v>
      </c>
      <c r="AJ314" s="39">
        <f t="shared" si="172"/>
        <v>0</v>
      </c>
      <c r="AK314" s="39">
        <f t="shared" si="173"/>
        <v>0</v>
      </c>
      <c r="AL314" s="43"/>
      <c r="AM314" s="39">
        <f t="shared" si="183"/>
        <v>0</v>
      </c>
      <c r="AN314" s="39">
        <f t="shared" si="184"/>
        <v>0</v>
      </c>
      <c r="AO314" s="39">
        <f t="shared" si="185"/>
        <v>0</v>
      </c>
      <c r="AP314" s="40">
        <f t="shared" si="174"/>
        <v>0</v>
      </c>
      <c r="AR314" s="39">
        <f t="shared" si="186"/>
        <v>0</v>
      </c>
      <c r="AS314" s="39">
        <f t="shared" si="187"/>
        <v>0</v>
      </c>
      <c r="AT314" s="39">
        <f t="shared" si="188"/>
        <v>0</v>
      </c>
      <c r="AU314" s="40">
        <f t="shared" si="175"/>
        <v>0</v>
      </c>
      <c r="AV314" s="40"/>
      <c r="AW314" s="52">
        <f t="shared" si="176"/>
        <v>0</v>
      </c>
      <c r="AY314" s="52">
        <f t="shared" si="177"/>
        <v>0</v>
      </c>
      <c r="AZ314" s="70"/>
    </row>
    <row r="315" spans="1:52" ht="12" customHeight="1">
      <c r="A315" s="44">
        <f t="shared" si="180"/>
        <v>46204</v>
      </c>
      <c r="B315" s="66">
        <f t="shared" si="154"/>
        <v>5000</v>
      </c>
      <c r="C315" s="67"/>
      <c r="D315" s="68">
        <f t="shared" si="155"/>
        <v>5000</v>
      </c>
      <c r="E315" s="35">
        <f t="shared" si="156"/>
        <v>0</v>
      </c>
      <c r="F315" s="35">
        <f t="shared" si="157"/>
        <v>0</v>
      </c>
      <c r="G315" s="55">
        <f t="shared" si="181"/>
        <v>5.67</v>
      </c>
      <c r="H315" s="69">
        <f t="shared" si="181"/>
        <v>5.67</v>
      </c>
      <c r="I315" s="72">
        <v>0</v>
      </c>
      <c r="J315" s="55">
        <f t="shared" si="179"/>
        <v>-0.06</v>
      </c>
      <c r="K315" s="69">
        <f t="shared" si="179"/>
        <v>-0.06</v>
      </c>
      <c r="L315" s="72">
        <v>0</v>
      </c>
      <c r="M315" s="55">
        <f t="shared" si="178"/>
        <v>1.2500000000000001E-2</v>
      </c>
      <c r="N315" s="69">
        <f t="shared" si="178"/>
        <v>0</v>
      </c>
      <c r="O315" s="72">
        <v>0</v>
      </c>
      <c r="P315" s="7"/>
      <c r="Q315" s="72">
        <f t="shared" si="189"/>
        <v>5.6224999999999996</v>
      </c>
      <c r="R315" s="72">
        <f t="shared" si="190"/>
        <v>5.61</v>
      </c>
      <c r="S315" s="72">
        <f t="shared" si="158"/>
        <v>0</v>
      </c>
      <c r="T315" s="7"/>
      <c r="U315" s="5">
        <f t="shared" si="159"/>
        <v>31</v>
      </c>
      <c r="V315" s="45">
        <f t="shared" si="160"/>
        <v>46204</v>
      </c>
      <c r="W315" s="5">
        <f t="shared" si="161"/>
        <v>9288</v>
      </c>
      <c r="X315" s="55">
        <f t="shared" si="182"/>
        <v>5.3904348595426005E-2</v>
      </c>
      <c r="Y315" s="47">
        <f t="shared" si="162"/>
        <v>0.25856832529398999</v>
      </c>
      <c r="Z315" s="5">
        <f t="shared" si="163"/>
        <v>0</v>
      </c>
      <c r="AA315" s="5">
        <f t="shared" si="164"/>
        <v>0</v>
      </c>
      <c r="AC315" s="39">
        <f t="shared" si="165"/>
        <v>0</v>
      </c>
      <c r="AD315" s="39">
        <f t="shared" si="166"/>
        <v>0</v>
      </c>
      <c r="AE315" s="39">
        <f t="shared" si="167"/>
        <v>0</v>
      </c>
      <c r="AF315" s="39">
        <f t="shared" si="168"/>
        <v>0</v>
      </c>
      <c r="AG315" s="39">
        <f t="shared" si="169"/>
        <v>0</v>
      </c>
      <c r="AH315" s="39">
        <f t="shared" si="170"/>
        <v>0</v>
      </c>
      <c r="AI315" s="39">
        <f t="shared" si="171"/>
        <v>0</v>
      </c>
      <c r="AJ315" s="39">
        <f t="shared" si="172"/>
        <v>0</v>
      </c>
      <c r="AK315" s="39">
        <f t="shared" si="173"/>
        <v>0</v>
      </c>
      <c r="AL315" s="43"/>
      <c r="AM315" s="39">
        <f t="shared" si="183"/>
        <v>0</v>
      </c>
      <c r="AN315" s="39">
        <f t="shared" si="184"/>
        <v>0</v>
      </c>
      <c r="AO315" s="39">
        <f t="shared" si="185"/>
        <v>0</v>
      </c>
      <c r="AP315" s="40">
        <f t="shared" si="174"/>
        <v>0</v>
      </c>
      <c r="AR315" s="39">
        <f t="shared" si="186"/>
        <v>0</v>
      </c>
      <c r="AS315" s="39">
        <f t="shared" si="187"/>
        <v>0</v>
      </c>
      <c r="AT315" s="39">
        <f t="shared" si="188"/>
        <v>0</v>
      </c>
      <c r="AU315" s="40">
        <f t="shared" si="175"/>
        <v>0</v>
      </c>
      <c r="AV315" s="40"/>
      <c r="AW315" s="52">
        <f t="shared" si="176"/>
        <v>0</v>
      </c>
      <c r="AY315" s="52">
        <f t="shared" si="177"/>
        <v>0</v>
      </c>
      <c r="AZ315" s="70"/>
    </row>
    <row r="316" spans="1:52" ht="12" customHeight="1">
      <c r="A316" s="44">
        <f t="shared" si="180"/>
        <v>46235</v>
      </c>
      <c r="B316" s="66">
        <f t="shared" si="154"/>
        <v>5000</v>
      </c>
      <c r="C316" s="67"/>
      <c r="D316" s="68">
        <f t="shared" si="155"/>
        <v>5000</v>
      </c>
      <c r="E316" s="35">
        <f t="shared" si="156"/>
        <v>0</v>
      </c>
      <c r="F316" s="35">
        <f t="shared" si="157"/>
        <v>0</v>
      </c>
      <c r="G316" s="55">
        <f t="shared" si="181"/>
        <v>5.67</v>
      </c>
      <c r="H316" s="69">
        <f t="shared" si="181"/>
        <v>5.67</v>
      </c>
      <c r="I316" s="72">
        <v>0</v>
      </c>
      <c r="J316" s="55">
        <f t="shared" si="179"/>
        <v>-0.06</v>
      </c>
      <c r="K316" s="69">
        <f t="shared" si="179"/>
        <v>-0.06</v>
      </c>
      <c r="L316" s="72">
        <v>0</v>
      </c>
      <c r="M316" s="55">
        <f t="shared" si="178"/>
        <v>1.2500000000000001E-2</v>
      </c>
      <c r="N316" s="69">
        <f t="shared" si="178"/>
        <v>0</v>
      </c>
      <c r="O316" s="72">
        <v>0</v>
      </c>
      <c r="P316" s="7"/>
      <c r="Q316" s="72">
        <f t="shared" si="189"/>
        <v>5.6224999999999996</v>
      </c>
      <c r="R316" s="72">
        <f t="shared" si="190"/>
        <v>5.61</v>
      </c>
      <c r="S316" s="72">
        <f t="shared" si="158"/>
        <v>0</v>
      </c>
      <c r="T316" s="7"/>
      <c r="U316" s="5">
        <f t="shared" si="159"/>
        <v>31</v>
      </c>
      <c r="V316" s="45">
        <f t="shared" si="160"/>
        <v>46235</v>
      </c>
      <c r="W316" s="5">
        <f t="shared" si="161"/>
        <v>9319</v>
      </c>
      <c r="X316" s="55">
        <f t="shared" si="182"/>
        <v>5.3904348595426005E-2</v>
      </c>
      <c r="Y316" s="47">
        <f t="shared" si="162"/>
        <v>0.25740365567128526</v>
      </c>
      <c r="Z316" s="5">
        <f t="shared" si="163"/>
        <v>0</v>
      </c>
      <c r="AA316" s="5">
        <f t="shared" si="164"/>
        <v>0</v>
      </c>
      <c r="AC316" s="39">
        <f t="shared" si="165"/>
        <v>0</v>
      </c>
      <c r="AD316" s="39">
        <f t="shared" si="166"/>
        <v>0</v>
      </c>
      <c r="AE316" s="39">
        <f t="shared" si="167"/>
        <v>0</v>
      </c>
      <c r="AF316" s="39">
        <f t="shared" si="168"/>
        <v>0</v>
      </c>
      <c r="AG316" s="39">
        <f t="shared" si="169"/>
        <v>0</v>
      </c>
      <c r="AH316" s="39">
        <f t="shared" si="170"/>
        <v>0</v>
      </c>
      <c r="AI316" s="39">
        <f t="shared" si="171"/>
        <v>0</v>
      </c>
      <c r="AJ316" s="39">
        <f t="shared" si="172"/>
        <v>0</v>
      </c>
      <c r="AK316" s="39">
        <f t="shared" si="173"/>
        <v>0</v>
      </c>
      <c r="AL316" s="43"/>
      <c r="AM316" s="39">
        <f t="shared" si="183"/>
        <v>0</v>
      </c>
      <c r="AN316" s="39">
        <f t="shared" si="184"/>
        <v>0</v>
      </c>
      <c r="AO316" s="39">
        <f t="shared" si="185"/>
        <v>0</v>
      </c>
      <c r="AP316" s="40">
        <f t="shared" si="174"/>
        <v>0</v>
      </c>
      <c r="AR316" s="39">
        <f t="shared" si="186"/>
        <v>0</v>
      </c>
      <c r="AS316" s="39">
        <f t="shared" si="187"/>
        <v>0</v>
      </c>
      <c r="AT316" s="39">
        <f t="shared" si="188"/>
        <v>0</v>
      </c>
      <c r="AU316" s="40">
        <f t="shared" si="175"/>
        <v>0</v>
      </c>
      <c r="AV316" s="40"/>
      <c r="AW316" s="52">
        <f t="shared" si="176"/>
        <v>0</v>
      </c>
      <c r="AY316" s="52">
        <f t="shared" si="177"/>
        <v>0</v>
      </c>
      <c r="AZ316" s="70"/>
    </row>
    <row r="317" spans="1:52" ht="12" customHeight="1">
      <c r="A317" s="44">
        <f t="shared" si="180"/>
        <v>46266</v>
      </c>
      <c r="B317" s="66">
        <f t="shared" si="154"/>
        <v>5000</v>
      </c>
      <c r="C317" s="67"/>
      <c r="D317" s="68">
        <f t="shared" si="155"/>
        <v>5000</v>
      </c>
      <c r="E317" s="35">
        <f t="shared" si="156"/>
        <v>0</v>
      </c>
      <c r="F317" s="35">
        <f t="shared" si="157"/>
        <v>0</v>
      </c>
      <c r="G317" s="55">
        <f t="shared" si="181"/>
        <v>5.67</v>
      </c>
      <c r="H317" s="69">
        <f t="shared" si="181"/>
        <v>5.67</v>
      </c>
      <c r="I317" s="72">
        <v>0</v>
      </c>
      <c r="J317" s="55">
        <f t="shared" si="179"/>
        <v>-0.06</v>
      </c>
      <c r="K317" s="69">
        <f t="shared" si="179"/>
        <v>-0.06</v>
      </c>
      <c r="L317" s="72">
        <v>0</v>
      </c>
      <c r="M317" s="55">
        <f t="shared" si="178"/>
        <v>1.2500000000000001E-2</v>
      </c>
      <c r="N317" s="69">
        <f t="shared" si="178"/>
        <v>0</v>
      </c>
      <c r="O317" s="72">
        <v>0</v>
      </c>
      <c r="P317" s="7"/>
      <c r="Q317" s="72">
        <f t="shared" si="189"/>
        <v>5.6224999999999996</v>
      </c>
      <c r="R317" s="72">
        <f t="shared" si="190"/>
        <v>5.61</v>
      </c>
      <c r="S317" s="72">
        <f t="shared" si="158"/>
        <v>0</v>
      </c>
      <c r="T317" s="7"/>
      <c r="U317" s="5">
        <f t="shared" si="159"/>
        <v>30</v>
      </c>
      <c r="V317" s="45">
        <f t="shared" si="160"/>
        <v>46266</v>
      </c>
      <c r="W317" s="5">
        <f t="shared" si="161"/>
        <v>9350</v>
      </c>
      <c r="X317" s="55">
        <f t="shared" si="182"/>
        <v>5.3904348595426005E-2</v>
      </c>
      <c r="Y317" s="47">
        <f t="shared" si="162"/>
        <v>0.25624423207138131</v>
      </c>
      <c r="Z317" s="5">
        <f t="shared" si="163"/>
        <v>0</v>
      </c>
      <c r="AA317" s="5">
        <f t="shared" si="164"/>
        <v>0</v>
      </c>
      <c r="AC317" s="39">
        <f t="shared" si="165"/>
        <v>0</v>
      </c>
      <c r="AD317" s="39">
        <f t="shared" si="166"/>
        <v>0</v>
      </c>
      <c r="AE317" s="39">
        <f t="shared" si="167"/>
        <v>0</v>
      </c>
      <c r="AF317" s="39">
        <f t="shared" si="168"/>
        <v>0</v>
      </c>
      <c r="AG317" s="39">
        <f t="shared" si="169"/>
        <v>0</v>
      </c>
      <c r="AH317" s="39">
        <f t="shared" si="170"/>
        <v>0</v>
      </c>
      <c r="AI317" s="39">
        <f t="shared" si="171"/>
        <v>0</v>
      </c>
      <c r="AJ317" s="39">
        <f t="shared" si="172"/>
        <v>0</v>
      </c>
      <c r="AK317" s="39">
        <f t="shared" si="173"/>
        <v>0</v>
      </c>
      <c r="AL317" s="43"/>
      <c r="AM317" s="39">
        <f t="shared" si="183"/>
        <v>0</v>
      </c>
      <c r="AN317" s="39">
        <f t="shared" si="184"/>
        <v>0</v>
      </c>
      <c r="AO317" s="39">
        <f t="shared" si="185"/>
        <v>0</v>
      </c>
      <c r="AP317" s="40">
        <f t="shared" si="174"/>
        <v>0</v>
      </c>
      <c r="AR317" s="39">
        <f t="shared" si="186"/>
        <v>0</v>
      </c>
      <c r="AS317" s="39">
        <f t="shared" si="187"/>
        <v>0</v>
      </c>
      <c r="AT317" s="39">
        <f t="shared" si="188"/>
        <v>0</v>
      </c>
      <c r="AU317" s="40">
        <f t="shared" si="175"/>
        <v>0</v>
      </c>
      <c r="AV317" s="40"/>
      <c r="AW317" s="52">
        <f t="shared" si="176"/>
        <v>0</v>
      </c>
      <c r="AY317" s="52">
        <f t="shared" si="177"/>
        <v>0</v>
      </c>
      <c r="AZ317" s="70"/>
    </row>
    <row r="318" spans="1:52" ht="12" customHeight="1">
      <c r="A318" s="44">
        <f t="shared" si="180"/>
        <v>46296</v>
      </c>
      <c r="B318" s="66">
        <f t="shared" si="154"/>
        <v>5000</v>
      </c>
      <c r="C318" s="67"/>
      <c r="D318" s="68">
        <f t="shared" si="155"/>
        <v>5000</v>
      </c>
      <c r="E318" s="35">
        <f t="shared" si="156"/>
        <v>0</v>
      </c>
      <c r="F318" s="35">
        <f t="shared" si="157"/>
        <v>0</v>
      </c>
      <c r="G318" s="55">
        <f t="shared" si="181"/>
        <v>5.67</v>
      </c>
      <c r="H318" s="69">
        <f t="shared" si="181"/>
        <v>5.67</v>
      </c>
      <c r="I318" s="72">
        <v>0</v>
      </c>
      <c r="J318" s="55">
        <f t="shared" si="179"/>
        <v>-0.06</v>
      </c>
      <c r="K318" s="69">
        <f t="shared" si="179"/>
        <v>-0.06</v>
      </c>
      <c r="L318" s="72">
        <v>0</v>
      </c>
      <c r="M318" s="55">
        <f t="shared" si="178"/>
        <v>1.2500000000000001E-2</v>
      </c>
      <c r="N318" s="69">
        <f t="shared" si="178"/>
        <v>0</v>
      </c>
      <c r="O318" s="72">
        <v>0</v>
      </c>
      <c r="P318" s="7"/>
      <c r="Q318" s="72">
        <f t="shared" si="189"/>
        <v>5.6224999999999996</v>
      </c>
      <c r="R318" s="72">
        <f t="shared" si="190"/>
        <v>5.61</v>
      </c>
      <c r="S318" s="72">
        <f t="shared" si="158"/>
        <v>0</v>
      </c>
      <c r="T318" s="7"/>
      <c r="U318" s="5">
        <f t="shared" si="159"/>
        <v>31</v>
      </c>
      <c r="V318" s="45">
        <f t="shared" si="160"/>
        <v>46296</v>
      </c>
      <c r="W318" s="5">
        <f t="shared" si="161"/>
        <v>9380</v>
      </c>
      <c r="X318" s="55">
        <f t="shared" si="182"/>
        <v>5.3904348595426005E-2</v>
      </c>
      <c r="Y318" s="47">
        <f t="shared" si="162"/>
        <v>0.25512718188773365</v>
      </c>
      <c r="Z318" s="5">
        <f t="shared" si="163"/>
        <v>0</v>
      </c>
      <c r="AA318" s="5">
        <f t="shared" si="164"/>
        <v>0</v>
      </c>
      <c r="AC318" s="39">
        <f t="shared" si="165"/>
        <v>0</v>
      </c>
      <c r="AD318" s="39">
        <f t="shared" si="166"/>
        <v>0</v>
      </c>
      <c r="AE318" s="39">
        <f t="shared" si="167"/>
        <v>0</v>
      </c>
      <c r="AF318" s="39">
        <f t="shared" si="168"/>
        <v>0</v>
      </c>
      <c r="AG318" s="39">
        <f t="shared" si="169"/>
        <v>0</v>
      </c>
      <c r="AH318" s="39">
        <f t="shared" si="170"/>
        <v>0</v>
      </c>
      <c r="AI318" s="39">
        <f t="shared" si="171"/>
        <v>0</v>
      </c>
      <c r="AJ318" s="39">
        <f t="shared" si="172"/>
        <v>0</v>
      </c>
      <c r="AK318" s="39">
        <f t="shared" si="173"/>
        <v>0</v>
      </c>
      <c r="AL318" s="43"/>
      <c r="AM318" s="39">
        <f t="shared" si="183"/>
        <v>0</v>
      </c>
      <c r="AN318" s="39">
        <f t="shared" si="184"/>
        <v>0</v>
      </c>
      <c r="AO318" s="39">
        <f t="shared" si="185"/>
        <v>0</v>
      </c>
      <c r="AP318" s="40">
        <f t="shared" si="174"/>
        <v>0</v>
      </c>
      <c r="AR318" s="39">
        <f t="shared" si="186"/>
        <v>0</v>
      </c>
      <c r="AS318" s="39">
        <f t="shared" si="187"/>
        <v>0</v>
      </c>
      <c r="AT318" s="39">
        <f t="shared" si="188"/>
        <v>0</v>
      </c>
      <c r="AU318" s="40">
        <f t="shared" si="175"/>
        <v>0</v>
      </c>
      <c r="AV318" s="40"/>
      <c r="AW318" s="52">
        <f t="shared" si="176"/>
        <v>0</v>
      </c>
      <c r="AY318" s="52">
        <f t="shared" si="177"/>
        <v>0</v>
      </c>
      <c r="AZ318" s="70"/>
    </row>
    <row r="319" spans="1:52" ht="12" customHeight="1">
      <c r="A319" s="44">
        <f t="shared" si="180"/>
        <v>46327</v>
      </c>
      <c r="B319" s="66">
        <f t="shared" si="154"/>
        <v>5000</v>
      </c>
      <c r="C319" s="67"/>
      <c r="D319" s="68">
        <f t="shared" si="155"/>
        <v>5000</v>
      </c>
      <c r="E319" s="35">
        <f t="shared" si="156"/>
        <v>0</v>
      </c>
      <c r="F319" s="35">
        <f t="shared" si="157"/>
        <v>0</v>
      </c>
      <c r="G319" s="55">
        <f t="shared" si="181"/>
        <v>5.67</v>
      </c>
      <c r="H319" s="69">
        <f t="shared" si="181"/>
        <v>5.67</v>
      </c>
      <c r="I319" s="72">
        <v>0</v>
      </c>
      <c r="J319" s="55">
        <f t="shared" si="179"/>
        <v>-0.06</v>
      </c>
      <c r="K319" s="69">
        <f t="shared" si="179"/>
        <v>-0.06</v>
      </c>
      <c r="L319" s="72">
        <v>0</v>
      </c>
      <c r="M319" s="55">
        <f t="shared" si="178"/>
        <v>1.2500000000000001E-2</v>
      </c>
      <c r="N319" s="69">
        <f t="shared" si="178"/>
        <v>0</v>
      </c>
      <c r="O319" s="72">
        <v>0</v>
      </c>
      <c r="P319" s="7"/>
      <c r="Q319" s="72">
        <f t="shared" si="189"/>
        <v>5.6224999999999996</v>
      </c>
      <c r="R319" s="72">
        <f t="shared" si="190"/>
        <v>5.61</v>
      </c>
      <c r="S319" s="72">
        <f t="shared" si="158"/>
        <v>0</v>
      </c>
      <c r="T319" s="7"/>
      <c r="U319" s="5">
        <f t="shared" si="159"/>
        <v>30</v>
      </c>
      <c r="V319" s="45">
        <f t="shared" si="160"/>
        <v>46327</v>
      </c>
      <c r="W319" s="5">
        <f t="shared" si="161"/>
        <v>9411</v>
      </c>
      <c r="X319" s="55">
        <f t="shared" si="182"/>
        <v>5.3904348595426005E-2</v>
      </c>
      <c r="Y319" s="47">
        <f t="shared" si="162"/>
        <v>0.25397801221146704</v>
      </c>
      <c r="Z319" s="5">
        <f t="shared" si="163"/>
        <v>0</v>
      </c>
      <c r="AA319" s="5">
        <f t="shared" si="164"/>
        <v>0</v>
      </c>
      <c r="AC319" s="39">
        <f t="shared" si="165"/>
        <v>0</v>
      </c>
      <c r="AD319" s="39">
        <f t="shared" si="166"/>
        <v>0</v>
      </c>
      <c r="AE319" s="39">
        <f t="shared" si="167"/>
        <v>0</v>
      </c>
      <c r="AF319" s="39">
        <f t="shared" si="168"/>
        <v>0</v>
      </c>
      <c r="AG319" s="39">
        <f t="shared" si="169"/>
        <v>0</v>
      </c>
      <c r="AH319" s="39">
        <f t="shared" si="170"/>
        <v>0</v>
      </c>
      <c r="AI319" s="39">
        <f t="shared" si="171"/>
        <v>0</v>
      </c>
      <c r="AJ319" s="39">
        <f t="shared" si="172"/>
        <v>0</v>
      </c>
      <c r="AK319" s="39">
        <f t="shared" si="173"/>
        <v>0</v>
      </c>
      <c r="AL319" s="43"/>
      <c r="AM319" s="39">
        <f t="shared" si="183"/>
        <v>0</v>
      </c>
      <c r="AN319" s="39">
        <f t="shared" si="184"/>
        <v>0</v>
      </c>
      <c r="AO319" s="39">
        <f t="shared" si="185"/>
        <v>0</v>
      </c>
      <c r="AP319" s="40">
        <f t="shared" si="174"/>
        <v>0</v>
      </c>
      <c r="AR319" s="39">
        <f t="shared" si="186"/>
        <v>0</v>
      </c>
      <c r="AS319" s="39">
        <f t="shared" si="187"/>
        <v>0</v>
      </c>
      <c r="AT319" s="39">
        <f t="shared" si="188"/>
        <v>0</v>
      </c>
      <c r="AU319" s="40">
        <f t="shared" si="175"/>
        <v>0</v>
      </c>
      <c r="AV319" s="40"/>
      <c r="AW319" s="52">
        <f t="shared" si="176"/>
        <v>0</v>
      </c>
      <c r="AY319" s="52">
        <f t="shared" si="177"/>
        <v>0</v>
      </c>
      <c r="AZ319" s="70"/>
    </row>
    <row r="320" spans="1:52" ht="12" customHeight="1">
      <c r="A320" s="44">
        <f t="shared" si="180"/>
        <v>46357</v>
      </c>
      <c r="B320" s="66">
        <f t="shared" si="154"/>
        <v>5000</v>
      </c>
      <c r="C320" s="67"/>
      <c r="D320" s="68">
        <f t="shared" si="155"/>
        <v>5000</v>
      </c>
      <c r="E320" s="35">
        <f t="shared" si="156"/>
        <v>0</v>
      </c>
      <c r="F320" s="35">
        <f t="shared" si="157"/>
        <v>0</v>
      </c>
      <c r="G320" s="55">
        <f t="shared" si="181"/>
        <v>5.67</v>
      </c>
      <c r="H320" s="69">
        <f t="shared" si="181"/>
        <v>5.67</v>
      </c>
      <c r="I320" s="72">
        <v>0</v>
      </c>
      <c r="J320" s="55">
        <f t="shared" si="179"/>
        <v>-0.06</v>
      </c>
      <c r="K320" s="69">
        <f t="shared" si="179"/>
        <v>-0.06</v>
      </c>
      <c r="L320" s="72">
        <v>0</v>
      </c>
      <c r="M320" s="55">
        <f t="shared" si="178"/>
        <v>1.2500000000000001E-2</v>
      </c>
      <c r="N320" s="69">
        <f t="shared" si="178"/>
        <v>0</v>
      </c>
      <c r="O320" s="72">
        <v>0</v>
      </c>
      <c r="P320" s="7"/>
      <c r="Q320" s="72">
        <f t="shared" si="189"/>
        <v>5.6224999999999996</v>
      </c>
      <c r="R320" s="72">
        <f t="shared" si="190"/>
        <v>5.61</v>
      </c>
      <c r="S320" s="72">
        <f t="shared" si="158"/>
        <v>0</v>
      </c>
      <c r="T320" s="7"/>
      <c r="U320" s="5">
        <f t="shared" si="159"/>
        <v>31</v>
      </c>
      <c r="V320" s="45">
        <f t="shared" si="160"/>
        <v>46357</v>
      </c>
      <c r="W320" s="5">
        <f t="shared" si="161"/>
        <v>9441</v>
      </c>
      <c r="X320" s="55">
        <f t="shared" si="182"/>
        <v>5.3904348595426005E-2</v>
      </c>
      <c r="Y320" s="47">
        <f t="shared" si="162"/>
        <v>0.25287084120164605</v>
      </c>
      <c r="Z320" s="5">
        <f t="shared" si="163"/>
        <v>0</v>
      </c>
      <c r="AA320" s="5">
        <f t="shared" si="164"/>
        <v>0</v>
      </c>
      <c r="AC320" s="39">
        <f t="shared" si="165"/>
        <v>0</v>
      </c>
      <c r="AD320" s="39">
        <f t="shared" si="166"/>
        <v>0</v>
      </c>
      <c r="AE320" s="39">
        <f t="shared" si="167"/>
        <v>0</v>
      </c>
      <c r="AF320" s="39">
        <f t="shared" si="168"/>
        <v>0</v>
      </c>
      <c r="AG320" s="39">
        <f t="shared" si="169"/>
        <v>0</v>
      </c>
      <c r="AH320" s="39">
        <f t="shared" si="170"/>
        <v>0</v>
      </c>
      <c r="AI320" s="39">
        <f t="shared" si="171"/>
        <v>0</v>
      </c>
      <c r="AJ320" s="39">
        <f t="shared" si="172"/>
        <v>0</v>
      </c>
      <c r="AK320" s="39">
        <f t="shared" si="173"/>
        <v>0</v>
      </c>
      <c r="AL320" s="43"/>
      <c r="AM320" s="39">
        <f t="shared" si="183"/>
        <v>0</v>
      </c>
      <c r="AN320" s="39">
        <f t="shared" si="184"/>
        <v>0</v>
      </c>
      <c r="AO320" s="39">
        <f t="shared" si="185"/>
        <v>0</v>
      </c>
      <c r="AP320" s="40">
        <f t="shared" si="174"/>
        <v>0</v>
      </c>
      <c r="AR320" s="39">
        <f t="shared" si="186"/>
        <v>0</v>
      </c>
      <c r="AS320" s="39">
        <f t="shared" si="187"/>
        <v>0</v>
      </c>
      <c r="AT320" s="39">
        <f t="shared" si="188"/>
        <v>0</v>
      </c>
      <c r="AU320" s="40">
        <f t="shared" si="175"/>
        <v>0</v>
      </c>
      <c r="AV320" s="40"/>
      <c r="AW320" s="52">
        <f t="shared" si="176"/>
        <v>0</v>
      </c>
      <c r="AY320" s="52">
        <f t="shared" si="177"/>
        <v>0</v>
      </c>
      <c r="AZ320" s="70"/>
    </row>
    <row r="321" spans="1:52" ht="12" customHeight="1">
      <c r="A321" s="44">
        <f t="shared" si="180"/>
        <v>46388</v>
      </c>
      <c r="B321" s="66">
        <f t="shared" si="154"/>
        <v>5000</v>
      </c>
      <c r="C321" s="67"/>
      <c r="D321" s="68">
        <f t="shared" si="155"/>
        <v>5000</v>
      </c>
      <c r="E321" s="35">
        <f t="shared" si="156"/>
        <v>0</v>
      </c>
      <c r="F321" s="35">
        <f t="shared" si="157"/>
        <v>0</v>
      </c>
      <c r="G321" s="55">
        <f t="shared" si="181"/>
        <v>5.67</v>
      </c>
      <c r="H321" s="69">
        <f t="shared" si="181"/>
        <v>5.67</v>
      </c>
      <c r="I321" s="72">
        <v>0</v>
      </c>
      <c r="J321" s="55">
        <f t="shared" si="179"/>
        <v>-0.06</v>
      </c>
      <c r="K321" s="69">
        <f t="shared" si="179"/>
        <v>-0.06</v>
      </c>
      <c r="L321" s="72">
        <v>0</v>
      </c>
      <c r="M321" s="55">
        <f t="shared" si="178"/>
        <v>1.2500000000000001E-2</v>
      </c>
      <c r="N321" s="69">
        <f t="shared" si="178"/>
        <v>0</v>
      </c>
      <c r="O321" s="72">
        <v>0</v>
      </c>
      <c r="P321" s="7"/>
      <c r="Q321" s="72">
        <f t="shared" si="189"/>
        <v>5.6224999999999996</v>
      </c>
      <c r="R321" s="72">
        <f t="shared" si="190"/>
        <v>5.61</v>
      </c>
      <c r="S321" s="72">
        <f t="shared" si="158"/>
        <v>0</v>
      </c>
      <c r="T321" s="7"/>
      <c r="U321" s="5">
        <f t="shared" si="159"/>
        <v>31</v>
      </c>
      <c r="V321" s="45">
        <f t="shared" si="160"/>
        <v>46388</v>
      </c>
      <c r="W321" s="5">
        <f t="shared" si="161"/>
        <v>9472</v>
      </c>
      <c r="X321" s="55">
        <f t="shared" si="182"/>
        <v>5.3904348595426005E-2</v>
      </c>
      <c r="Y321" s="47">
        <f t="shared" si="162"/>
        <v>0.25173183476348121</v>
      </c>
      <c r="Z321" s="5">
        <f t="shared" si="163"/>
        <v>0</v>
      </c>
      <c r="AA321" s="5">
        <f t="shared" si="164"/>
        <v>0</v>
      </c>
      <c r="AC321" s="39">
        <f t="shared" si="165"/>
        <v>0</v>
      </c>
      <c r="AD321" s="39">
        <f t="shared" si="166"/>
        <v>0</v>
      </c>
      <c r="AE321" s="39">
        <f t="shared" si="167"/>
        <v>0</v>
      </c>
      <c r="AF321" s="39">
        <f t="shared" si="168"/>
        <v>0</v>
      </c>
      <c r="AG321" s="39">
        <f t="shared" si="169"/>
        <v>0</v>
      </c>
      <c r="AH321" s="39">
        <f t="shared" si="170"/>
        <v>0</v>
      </c>
      <c r="AI321" s="39">
        <f t="shared" si="171"/>
        <v>0</v>
      </c>
      <c r="AJ321" s="39">
        <f t="shared" si="172"/>
        <v>0</v>
      </c>
      <c r="AK321" s="39">
        <f t="shared" si="173"/>
        <v>0</v>
      </c>
      <c r="AL321" s="43"/>
      <c r="AM321" s="39">
        <f t="shared" si="183"/>
        <v>0</v>
      </c>
      <c r="AN321" s="39">
        <f t="shared" si="184"/>
        <v>0</v>
      </c>
      <c r="AO321" s="39">
        <f t="shared" si="185"/>
        <v>0</v>
      </c>
      <c r="AP321" s="40">
        <f t="shared" si="174"/>
        <v>0</v>
      </c>
      <c r="AR321" s="39">
        <f t="shared" si="186"/>
        <v>0</v>
      </c>
      <c r="AS321" s="39">
        <f t="shared" si="187"/>
        <v>0</v>
      </c>
      <c r="AT321" s="39">
        <f t="shared" si="188"/>
        <v>0</v>
      </c>
      <c r="AU321" s="40">
        <f t="shared" si="175"/>
        <v>0</v>
      </c>
      <c r="AV321" s="40"/>
      <c r="AW321" s="52">
        <f t="shared" si="176"/>
        <v>0</v>
      </c>
      <c r="AY321" s="52">
        <f t="shared" si="177"/>
        <v>0</v>
      </c>
      <c r="AZ321" s="70"/>
    </row>
    <row r="322" spans="1:52" ht="12" customHeight="1">
      <c r="A322" s="44">
        <f t="shared" si="180"/>
        <v>46419</v>
      </c>
      <c r="B322" s="66">
        <f t="shared" si="154"/>
        <v>5000</v>
      </c>
      <c r="C322" s="67"/>
      <c r="D322" s="68">
        <f t="shared" si="155"/>
        <v>5000</v>
      </c>
      <c r="E322" s="35">
        <f t="shared" si="156"/>
        <v>0</v>
      </c>
      <c r="F322" s="35">
        <f t="shared" si="157"/>
        <v>0</v>
      </c>
      <c r="G322" s="55">
        <f t="shared" si="181"/>
        <v>5.67</v>
      </c>
      <c r="H322" s="69">
        <f t="shared" si="181"/>
        <v>5.67</v>
      </c>
      <c r="I322" s="72">
        <v>0</v>
      </c>
      <c r="J322" s="55">
        <f t="shared" si="179"/>
        <v>-0.06</v>
      </c>
      <c r="K322" s="69">
        <f t="shared" si="179"/>
        <v>-0.06</v>
      </c>
      <c r="L322" s="72">
        <v>0</v>
      </c>
      <c r="M322" s="55">
        <f t="shared" si="178"/>
        <v>1.2500000000000001E-2</v>
      </c>
      <c r="N322" s="69">
        <f t="shared" si="178"/>
        <v>0</v>
      </c>
      <c r="O322" s="72">
        <v>0</v>
      </c>
      <c r="P322" s="7"/>
      <c r="Q322" s="72">
        <f t="shared" si="189"/>
        <v>5.6224999999999996</v>
      </c>
      <c r="R322" s="72">
        <f t="shared" si="190"/>
        <v>5.61</v>
      </c>
      <c r="S322" s="72">
        <f t="shared" si="158"/>
        <v>0</v>
      </c>
      <c r="T322" s="7"/>
      <c r="U322" s="5">
        <f t="shared" si="159"/>
        <v>28</v>
      </c>
      <c r="V322" s="45">
        <f t="shared" si="160"/>
        <v>46419</v>
      </c>
      <c r="W322" s="5">
        <f t="shared" si="161"/>
        <v>9503</v>
      </c>
      <c r="X322" s="55">
        <f t="shared" si="182"/>
        <v>5.3904348595426005E-2</v>
      </c>
      <c r="Y322" s="47">
        <f t="shared" si="162"/>
        <v>0.25059795875340385</v>
      </c>
      <c r="Z322" s="5">
        <f t="shared" si="163"/>
        <v>0</v>
      </c>
      <c r="AA322" s="5">
        <f t="shared" si="164"/>
        <v>0</v>
      </c>
      <c r="AC322" s="39">
        <f t="shared" si="165"/>
        <v>0</v>
      </c>
      <c r="AD322" s="39">
        <f t="shared" si="166"/>
        <v>0</v>
      </c>
      <c r="AE322" s="39">
        <f t="shared" si="167"/>
        <v>0</v>
      </c>
      <c r="AF322" s="39">
        <f t="shared" si="168"/>
        <v>0</v>
      </c>
      <c r="AG322" s="39">
        <f t="shared" si="169"/>
        <v>0</v>
      </c>
      <c r="AH322" s="39">
        <f t="shared" si="170"/>
        <v>0</v>
      </c>
      <c r="AI322" s="39">
        <f t="shared" si="171"/>
        <v>0</v>
      </c>
      <c r="AJ322" s="39">
        <f t="shared" si="172"/>
        <v>0</v>
      </c>
      <c r="AK322" s="39">
        <f t="shared" si="173"/>
        <v>0</v>
      </c>
      <c r="AL322" s="43"/>
      <c r="AM322" s="39">
        <f t="shared" si="183"/>
        <v>0</v>
      </c>
      <c r="AN322" s="39">
        <f t="shared" si="184"/>
        <v>0</v>
      </c>
      <c r="AO322" s="39">
        <f t="shared" si="185"/>
        <v>0</v>
      </c>
      <c r="AP322" s="40">
        <f t="shared" si="174"/>
        <v>0</v>
      </c>
      <c r="AR322" s="39">
        <f t="shared" si="186"/>
        <v>0</v>
      </c>
      <c r="AS322" s="39">
        <f t="shared" si="187"/>
        <v>0</v>
      </c>
      <c r="AT322" s="39">
        <f t="shared" si="188"/>
        <v>0</v>
      </c>
      <c r="AU322" s="40">
        <f t="shared" si="175"/>
        <v>0</v>
      </c>
      <c r="AV322" s="40"/>
      <c r="AW322" s="52">
        <f t="shared" si="176"/>
        <v>0</v>
      </c>
      <c r="AY322" s="52">
        <f t="shared" si="177"/>
        <v>0</v>
      </c>
      <c r="AZ322" s="70"/>
    </row>
    <row r="323" spans="1:52" ht="12" customHeight="1">
      <c r="A323" s="44">
        <f t="shared" si="180"/>
        <v>46447</v>
      </c>
      <c r="B323" s="66">
        <f t="shared" si="154"/>
        <v>5000</v>
      </c>
      <c r="C323" s="67"/>
      <c r="D323" s="68">
        <f t="shared" si="155"/>
        <v>5000</v>
      </c>
      <c r="E323" s="35">
        <f t="shared" si="156"/>
        <v>0</v>
      </c>
      <c r="F323" s="35">
        <f t="shared" si="157"/>
        <v>0</v>
      </c>
      <c r="G323" s="55">
        <f t="shared" si="181"/>
        <v>5.67</v>
      </c>
      <c r="H323" s="69">
        <f t="shared" si="181"/>
        <v>5.67</v>
      </c>
      <c r="I323" s="72">
        <v>0</v>
      </c>
      <c r="J323" s="55">
        <f t="shared" si="179"/>
        <v>-0.06</v>
      </c>
      <c r="K323" s="69">
        <f t="shared" si="179"/>
        <v>-0.06</v>
      </c>
      <c r="L323" s="72">
        <v>0</v>
      </c>
      <c r="M323" s="55">
        <f t="shared" si="178"/>
        <v>1.2500000000000001E-2</v>
      </c>
      <c r="N323" s="69">
        <f t="shared" si="178"/>
        <v>0</v>
      </c>
      <c r="O323" s="72">
        <v>0</v>
      </c>
      <c r="P323" s="7"/>
      <c r="Q323" s="72">
        <f t="shared" si="189"/>
        <v>5.6224999999999996</v>
      </c>
      <c r="R323" s="72">
        <f t="shared" si="190"/>
        <v>5.61</v>
      </c>
      <c r="S323" s="72">
        <f t="shared" si="158"/>
        <v>0</v>
      </c>
      <c r="T323" s="7"/>
      <c r="U323" s="5">
        <f t="shared" si="159"/>
        <v>31</v>
      </c>
      <c r="V323" s="45">
        <f t="shared" si="160"/>
        <v>46447</v>
      </c>
      <c r="W323" s="5">
        <f t="shared" si="161"/>
        <v>9531</v>
      </c>
      <c r="X323" s="55">
        <f t="shared" si="182"/>
        <v>5.3904348595426005E-2</v>
      </c>
      <c r="Y323" s="47">
        <f t="shared" si="162"/>
        <v>0.2495782031681304</v>
      </c>
      <c r="Z323" s="5">
        <f t="shared" si="163"/>
        <v>0</v>
      </c>
      <c r="AA323" s="5">
        <f t="shared" si="164"/>
        <v>0</v>
      </c>
      <c r="AC323" s="39">
        <f t="shared" si="165"/>
        <v>0</v>
      </c>
      <c r="AD323" s="39">
        <f t="shared" si="166"/>
        <v>0</v>
      </c>
      <c r="AE323" s="39">
        <f t="shared" si="167"/>
        <v>0</v>
      </c>
      <c r="AF323" s="39">
        <f t="shared" si="168"/>
        <v>0</v>
      </c>
      <c r="AG323" s="39">
        <f t="shared" si="169"/>
        <v>0</v>
      </c>
      <c r="AH323" s="39">
        <f t="shared" si="170"/>
        <v>0</v>
      </c>
      <c r="AI323" s="39">
        <f t="shared" si="171"/>
        <v>0</v>
      </c>
      <c r="AJ323" s="39">
        <f t="shared" si="172"/>
        <v>0</v>
      </c>
      <c r="AK323" s="39">
        <f t="shared" si="173"/>
        <v>0</v>
      </c>
      <c r="AL323" s="43"/>
      <c r="AM323" s="39">
        <f t="shared" si="183"/>
        <v>0</v>
      </c>
      <c r="AN323" s="39">
        <f t="shared" si="184"/>
        <v>0</v>
      </c>
      <c r="AO323" s="39">
        <f t="shared" si="185"/>
        <v>0</v>
      </c>
      <c r="AP323" s="40">
        <f t="shared" si="174"/>
        <v>0</v>
      </c>
      <c r="AR323" s="39">
        <f t="shared" si="186"/>
        <v>0</v>
      </c>
      <c r="AS323" s="39">
        <f t="shared" si="187"/>
        <v>0</v>
      </c>
      <c r="AT323" s="39">
        <f t="shared" si="188"/>
        <v>0</v>
      </c>
      <c r="AU323" s="40">
        <f t="shared" si="175"/>
        <v>0</v>
      </c>
      <c r="AV323" s="40"/>
      <c r="AW323" s="52">
        <f t="shared" si="176"/>
        <v>0</v>
      </c>
      <c r="AY323" s="52">
        <f t="shared" si="177"/>
        <v>0</v>
      </c>
      <c r="AZ323" s="70"/>
    </row>
    <row r="324" spans="1:52" ht="12" customHeight="1">
      <c r="A324" s="44">
        <f t="shared" si="180"/>
        <v>46478</v>
      </c>
      <c r="B324" s="66">
        <f t="shared" si="154"/>
        <v>5000</v>
      </c>
      <c r="C324" s="67"/>
      <c r="D324" s="68">
        <f t="shared" si="155"/>
        <v>5000</v>
      </c>
      <c r="E324" s="35">
        <f t="shared" si="156"/>
        <v>0</v>
      </c>
      <c r="F324" s="35">
        <f t="shared" si="157"/>
        <v>0</v>
      </c>
      <c r="G324" s="55">
        <f t="shared" si="181"/>
        <v>5.67</v>
      </c>
      <c r="H324" s="69">
        <f t="shared" si="181"/>
        <v>5.67</v>
      </c>
      <c r="I324" s="72">
        <v>0</v>
      </c>
      <c r="J324" s="55">
        <f t="shared" si="179"/>
        <v>-0.06</v>
      </c>
      <c r="K324" s="69">
        <f t="shared" si="179"/>
        <v>-0.06</v>
      </c>
      <c r="L324" s="72">
        <v>0</v>
      </c>
      <c r="M324" s="55">
        <f t="shared" si="178"/>
        <v>1.2500000000000001E-2</v>
      </c>
      <c r="N324" s="69">
        <f t="shared" si="178"/>
        <v>0</v>
      </c>
      <c r="O324" s="72">
        <v>0</v>
      </c>
      <c r="P324" s="7"/>
      <c r="Q324" s="72">
        <f t="shared" si="189"/>
        <v>5.6224999999999996</v>
      </c>
      <c r="R324" s="72">
        <f t="shared" si="190"/>
        <v>5.61</v>
      </c>
      <c r="S324" s="72">
        <f t="shared" si="158"/>
        <v>0</v>
      </c>
      <c r="T324" s="7"/>
      <c r="U324" s="5">
        <f t="shared" si="159"/>
        <v>30</v>
      </c>
      <c r="V324" s="45">
        <f t="shared" si="160"/>
        <v>46478</v>
      </c>
      <c r="W324" s="5">
        <f t="shared" si="161"/>
        <v>9562</v>
      </c>
      <c r="X324" s="55">
        <f t="shared" si="182"/>
        <v>5.3904348595426005E-2</v>
      </c>
      <c r="Y324" s="47">
        <f t="shared" si="162"/>
        <v>0.24845402776347231</v>
      </c>
      <c r="Z324" s="5">
        <f t="shared" si="163"/>
        <v>0</v>
      </c>
      <c r="AA324" s="5">
        <f t="shared" si="164"/>
        <v>0</v>
      </c>
      <c r="AC324" s="39">
        <f t="shared" si="165"/>
        <v>0</v>
      </c>
      <c r="AD324" s="39">
        <f t="shared" si="166"/>
        <v>0</v>
      </c>
      <c r="AE324" s="39">
        <f t="shared" si="167"/>
        <v>0</v>
      </c>
      <c r="AF324" s="39">
        <f t="shared" si="168"/>
        <v>0</v>
      </c>
      <c r="AG324" s="39">
        <f t="shared" si="169"/>
        <v>0</v>
      </c>
      <c r="AH324" s="39">
        <f t="shared" si="170"/>
        <v>0</v>
      </c>
      <c r="AI324" s="39">
        <f t="shared" si="171"/>
        <v>0</v>
      </c>
      <c r="AJ324" s="39">
        <f t="shared" si="172"/>
        <v>0</v>
      </c>
      <c r="AK324" s="39">
        <f t="shared" si="173"/>
        <v>0</v>
      </c>
      <c r="AL324" s="43"/>
      <c r="AM324" s="39">
        <f t="shared" si="183"/>
        <v>0</v>
      </c>
      <c r="AN324" s="39">
        <f t="shared" si="184"/>
        <v>0</v>
      </c>
      <c r="AO324" s="39">
        <f t="shared" si="185"/>
        <v>0</v>
      </c>
      <c r="AP324" s="40">
        <f t="shared" si="174"/>
        <v>0</v>
      </c>
      <c r="AR324" s="39">
        <f t="shared" si="186"/>
        <v>0</v>
      </c>
      <c r="AS324" s="39">
        <f t="shared" si="187"/>
        <v>0</v>
      </c>
      <c r="AT324" s="39">
        <f t="shared" si="188"/>
        <v>0</v>
      </c>
      <c r="AU324" s="40">
        <f t="shared" si="175"/>
        <v>0</v>
      </c>
      <c r="AV324" s="40"/>
      <c r="AW324" s="52">
        <f t="shared" si="176"/>
        <v>0</v>
      </c>
      <c r="AY324" s="52">
        <f t="shared" si="177"/>
        <v>0</v>
      </c>
      <c r="AZ324" s="70"/>
    </row>
    <row r="325" spans="1:52" ht="12" customHeight="1">
      <c r="A325" s="44">
        <f t="shared" si="180"/>
        <v>46508</v>
      </c>
      <c r="B325" s="66">
        <f t="shared" si="154"/>
        <v>5000</v>
      </c>
      <c r="C325" s="67"/>
      <c r="D325" s="68">
        <f t="shared" si="155"/>
        <v>5000</v>
      </c>
      <c r="E325" s="35">
        <f t="shared" si="156"/>
        <v>0</v>
      </c>
      <c r="F325" s="35">
        <f t="shared" si="157"/>
        <v>0</v>
      </c>
      <c r="G325" s="55">
        <f t="shared" si="181"/>
        <v>5.67</v>
      </c>
      <c r="H325" s="69">
        <f t="shared" si="181"/>
        <v>5.67</v>
      </c>
      <c r="I325" s="72">
        <v>0</v>
      </c>
      <c r="J325" s="55">
        <f t="shared" si="179"/>
        <v>-0.06</v>
      </c>
      <c r="K325" s="69">
        <f t="shared" si="179"/>
        <v>-0.06</v>
      </c>
      <c r="L325" s="72">
        <v>0</v>
      </c>
      <c r="M325" s="55">
        <f t="shared" si="178"/>
        <v>1.2500000000000001E-2</v>
      </c>
      <c r="N325" s="69">
        <f t="shared" si="178"/>
        <v>0</v>
      </c>
      <c r="O325" s="72">
        <v>0</v>
      </c>
      <c r="P325" s="7"/>
      <c r="Q325" s="72">
        <f t="shared" si="189"/>
        <v>5.6224999999999996</v>
      </c>
      <c r="R325" s="72">
        <f t="shared" si="190"/>
        <v>5.61</v>
      </c>
      <c r="S325" s="72">
        <f t="shared" si="158"/>
        <v>0</v>
      </c>
      <c r="T325" s="7"/>
      <c r="U325" s="5">
        <f t="shared" si="159"/>
        <v>31</v>
      </c>
      <c r="V325" s="45">
        <f t="shared" si="160"/>
        <v>46508</v>
      </c>
      <c r="W325" s="5">
        <f t="shared" si="161"/>
        <v>9592</v>
      </c>
      <c r="X325" s="55">
        <f t="shared" si="182"/>
        <v>5.3904348595426005E-2</v>
      </c>
      <c r="Y325" s="47">
        <f t="shared" si="162"/>
        <v>0.24737093756043552</v>
      </c>
      <c r="Z325" s="5">
        <f t="shared" si="163"/>
        <v>0</v>
      </c>
      <c r="AA325" s="5">
        <f t="shared" si="164"/>
        <v>0</v>
      </c>
      <c r="AC325" s="39">
        <f t="shared" si="165"/>
        <v>0</v>
      </c>
      <c r="AD325" s="39">
        <f t="shared" si="166"/>
        <v>0</v>
      </c>
      <c r="AE325" s="39">
        <f t="shared" si="167"/>
        <v>0</v>
      </c>
      <c r="AF325" s="39">
        <f t="shared" si="168"/>
        <v>0</v>
      </c>
      <c r="AG325" s="39">
        <f t="shared" si="169"/>
        <v>0</v>
      </c>
      <c r="AH325" s="39">
        <f t="shared" si="170"/>
        <v>0</v>
      </c>
      <c r="AI325" s="39">
        <f t="shared" si="171"/>
        <v>0</v>
      </c>
      <c r="AJ325" s="39">
        <f t="shared" si="172"/>
        <v>0</v>
      </c>
      <c r="AK325" s="39">
        <f t="shared" si="173"/>
        <v>0</v>
      </c>
      <c r="AL325" s="43"/>
      <c r="AM325" s="39">
        <f t="shared" si="183"/>
        <v>0</v>
      </c>
      <c r="AN325" s="39">
        <f t="shared" si="184"/>
        <v>0</v>
      </c>
      <c r="AO325" s="39">
        <f t="shared" si="185"/>
        <v>0</v>
      </c>
      <c r="AP325" s="40">
        <f t="shared" si="174"/>
        <v>0</v>
      </c>
      <c r="AR325" s="39">
        <f t="shared" si="186"/>
        <v>0</v>
      </c>
      <c r="AS325" s="39">
        <f t="shared" si="187"/>
        <v>0</v>
      </c>
      <c r="AT325" s="39">
        <f t="shared" si="188"/>
        <v>0</v>
      </c>
      <c r="AU325" s="40">
        <f t="shared" si="175"/>
        <v>0</v>
      </c>
      <c r="AV325" s="40"/>
      <c r="AW325" s="52">
        <f t="shared" si="176"/>
        <v>0</v>
      </c>
      <c r="AY325" s="52">
        <f t="shared" si="177"/>
        <v>0</v>
      </c>
      <c r="AZ325" s="70"/>
    </row>
    <row r="326" spans="1:52" ht="12" customHeight="1">
      <c r="A326" s="44">
        <f t="shared" si="180"/>
        <v>46539</v>
      </c>
      <c r="B326" s="66">
        <f t="shared" si="154"/>
        <v>5000</v>
      </c>
      <c r="C326" s="67"/>
      <c r="D326" s="68">
        <f t="shared" si="155"/>
        <v>5000</v>
      </c>
      <c r="E326" s="35">
        <f t="shared" si="156"/>
        <v>0</v>
      </c>
      <c r="F326" s="35">
        <f t="shared" si="157"/>
        <v>0</v>
      </c>
      <c r="G326" s="55">
        <f t="shared" si="181"/>
        <v>5.67</v>
      </c>
      <c r="H326" s="69">
        <f t="shared" si="181"/>
        <v>5.67</v>
      </c>
      <c r="I326" s="72">
        <v>0</v>
      </c>
      <c r="J326" s="55">
        <f t="shared" si="179"/>
        <v>-0.06</v>
      </c>
      <c r="K326" s="69">
        <f t="shared" si="179"/>
        <v>-0.06</v>
      </c>
      <c r="L326" s="72">
        <v>0</v>
      </c>
      <c r="M326" s="55">
        <f t="shared" si="178"/>
        <v>1.2500000000000001E-2</v>
      </c>
      <c r="N326" s="69">
        <f t="shared" si="178"/>
        <v>0</v>
      </c>
      <c r="O326" s="72">
        <v>0</v>
      </c>
      <c r="P326" s="7"/>
      <c r="Q326" s="72">
        <f t="shared" si="189"/>
        <v>5.6224999999999996</v>
      </c>
      <c r="R326" s="72">
        <f t="shared" si="190"/>
        <v>5.61</v>
      </c>
      <c r="S326" s="72">
        <f t="shared" si="158"/>
        <v>0</v>
      </c>
      <c r="T326" s="7"/>
      <c r="U326" s="5">
        <f t="shared" si="159"/>
        <v>30</v>
      </c>
      <c r="V326" s="45">
        <f t="shared" si="160"/>
        <v>46539</v>
      </c>
      <c r="W326" s="5">
        <f t="shared" si="161"/>
        <v>9623</v>
      </c>
      <c r="X326" s="55">
        <f t="shared" si="182"/>
        <v>5.3904348595426005E-2</v>
      </c>
      <c r="Y326" s="47">
        <f t="shared" si="162"/>
        <v>0.24625670434494384</v>
      </c>
      <c r="Z326" s="5">
        <f t="shared" si="163"/>
        <v>0</v>
      </c>
      <c r="AA326" s="5">
        <f t="shared" si="164"/>
        <v>0</v>
      </c>
      <c r="AC326" s="39">
        <f t="shared" si="165"/>
        <v>0</v>
      </c>
      <c r="AD326" s="39">
        <f t="shared" si="166"/>
        <v>0</v>
      </c>
      <c r="AE326" s="39">
        <f t="shared" si="167"/>
        <v>0</v>
      </c>
      <c r="AF326" s="39">
        <f t="shared" si="168"/>
        <v>0</v>
      </c>
      <c r="AG326" s="39">
        <f t="shared" si="169"/>
        <v>0</v>
      </c>
      <c r="AH326" s="39">
        <f t="shared" si="170"/>
        <v>0</v>
      </c>
      <c r="AI326" s="39">
        <f t="shared" si="171"/>
        <v>0</v>
      </c>
      <c r="AJ326" s="39">
        <f t="shared" si="172"/>
        <v>0</v>
      </c>
      <c r="AK326" s="39">
        <f t="shared" si="173"/>
        <v>0</v>
      </c>
      <c r="AL326" s="43"/>
      <c r="AM326" s="39">
        <f t="shared" si="183"/>
        <v>0</v>
      </c>
      <c r="AN326" s="39">
        <f t="shared" si="184"/>
        <v>0</v>
      </c>
      <c r="AO326" s="39">
        <f t="shared" si="185"/>
        <v>0</v>
      </c>
      <c r="AP326" s="40">
        <f t="shared" si="174"/>
        <v>0</v>
      </c>
      <c r="AR326" s="39">
        <f t="shared" si="186"/>
        <v>0</v>
      </c>
      <c r="AS326" s="39">
        <f t="shared" si="187"/>
        <v>0</v>
      </c>
      <c r="AT326" s="39">
        <f t="shared" si="188"/>
        <v>0</v>
      </c>
      <c r="AU326" s="40">
        <f t="shared" si="175"/>
        <v>0</v>
      </c>
      <c r="AV326" s="40"/>
      <c r="AW326" s="52">
        <f t="shared" si="176"/>
        <v>0</v>
      </c>
      <c r="AY326" s="52">
        <f t="shared" si="177"/>
        <v>0</v>
      </c>
      <c r="AZ326" s="70"/>
    </row>
    <row r="327" spans="1:52" ht="12" customHeight="1">
      <c r="A327" s="44">
        <f t="shared" si="180"/>
        <v>46569</v>
      </c>
      <c r="B327" s="66">
        <f t="shared" si="154"/>
        <v>5000</v>
      </c>
      <c r="C327" s="67"/>
      <c r="D327" s="68">
        <f t="shared" si="155"/>
        <v>5000</v>
      </c>
      <c r="E327" s="35">
        <f t="shared" si="156"/>
        <v>0</v>
      </c>
      <c r="F327" s="35">
        <f t="shared" si="157"/>
        <v>0</v>
      </c>
      <c r="G327" s="55">
        <f t="shared" si="181"/>
        <v>5.67</v>
      </c>
      <c r="H327" s="69">
        <f t="shared" si="181"/>
        <v>5.67</v>
      </c>
      <c r="I327" s="72">
        <v>0</v>
      </c>
      <c r="J327" s="55">
        <f t="shared" si="179"/>
        <v>-0.06</v>
      </c>
      <c r="K327" s="69">
        <f t="shared" si="179"/>
        <v>-0.06</v>
      </c>
      <c r="L327" s="72">
        <v>0</v>
      </c>
      <c r="M327" s="55">
        <f t="shared" si="178"/>
        <v>1.2500000000000001E-2</v>
      </c>
      <c r="N327" s="69">
        <f t="shared" si="178"/>
        <v>0</v>
      </c>
      <c r="O327" s="72">
        <v>0</v>
      </c>
      <c r="P327" s="7"/>
      <c r="Q327" s="72">
        <f t="shared" si="189"/>
        <v>5.6224999999999996</v>
      </c>
      <c r="R327" s="72">
        <f t="shared" si="190"/>
        <v>5.61</v>
      </c>
      <c r="S327" s="72">
        <f t="shared" si="158"/>
        <v>0</v>
      </c>
      <c r="T327" s="7"/>
      <c r="U327" s="5">
        <f t="shared" si="159"/>
        <v>31</v>
      </c>
      <c r="V327" s="45">
        <f t="shared" si="160"/>
        <v>46569</v>
      </c>
      <c r="W327" s="5">
        <f t="shared" si="161"/>
        <v>9653</v>
      </c>
      <c r="X327" s="55">
        <f t="shared" si="182"/>
        <v>5.3904348595426005E-2</v>
      </c>
      <c r="Y327" s="47">
        <f t="shared" si="162"/>
        <v>0.24518319297421237</v>
      </c>
      <c r="Z327" s="5">
        <f t="shared" si="163"/>
        <v>0</v>
      </c>
      <c r="AA327" s="5">
        <f t="shared" si="164"/>
        <v>0</v>
      </c>
      <c r="AC327" s="39">
        <f t="shared" si="165"/>
        <v>0</v>
      </c>
      <c r="AD327" s="39">
        <f t="shared" si="166"/>
        <v>0</v>
      </c>
      <c r="AE327" s="39">
        <f t="shared" si="167"/>
        <v>0</v>
      </c>
      <c r="AF327" s="39">
        <f t="shared" si="168"/>
        <v>0</v>
      </c>
      <c r="AG327" s="39">
        <f t="shared" si="169"/>
        <v>0</v>
      </c>
      <c r="AH327" s="39">
        <f t="shared" si="170"/>
        <v>0</v>
      </c>
      <c r="AI327" s="39">
        <f t="shared" si="171"/>
        <v>0</v>
      </c>
      <c r="AJ327" s="39">
        <f t="shared" si="172"/>
        <v>0</v>
      </c>
      <c r="AK327" s="39">
        <f t="shared" si="173"/>
        <v>0</v>
      </c>
      <c r="AL327" s="43"/>
      <c r="AM327" s="39">
        <f t="shared" si="183"/>
        <v>0</v>
      </c>
      <c r="AN327" s="39">
        <f t="shared" si="184"/>
        <v>0</v>
      </c>
      <c r="AO327" s="39">
        <f t="shared" si="185"/>
        <v>0</v>
      </c>
      <c r="AP327" s="40">
        <f t="shared" si="174"/>
        <v>0</v>
      </c>
      <c r="AR327" s="39">
        <f t="shared" si="186"/>
        <v>0</v>
      </c>
      <c r="AS327" s="39">
        <f t="shared" si="187"/>
        <v>0</v>
      </c>
      <c r="AT327" s="39">
        <f t="shared" si="188"/>
        <v>0</v>
      </c>
      <c r="AU327" s="40">
        <f t="shared" si="175"/>
        <v>0</v>
      </c>
      <c r="AV327" s="40"/>
      <c r="AW327" s="52">
        <f t="shared" si="176"/>
        <v>0</v>
      </c>
      <c r="AY327" s="52">
        <f t="shared" si="177"/>
        <v>0</v>
      </c>
      <c r="AZ327" s="70"/>
    </row>
    <row r="328" spans="1:52" ht="12" customHeight="1">
      <c r="A328" s="44">
        <f t="shared" si="180"/>
        <v>46600</v>
      </c>
      <c r="B328" s="66">
        <f t="shared" ref="B328:B369" si="191">B327</f>
        <v>5000</v>
      </c>
      <c r="C328" s="67"/>
      <c r="D328" s="68">
        <f t="shared" ref="D328:D369" si="192">B328+C328</f>
        <v>5000</v>
      </c>
      <c r="E328" s="35">
        <f t="shared" ref="E328:E369" si="193">IF(Z328=0,0,IF(AND(Z328=1,$H$3=1),D328*U328,IF($H$3=2,D328,"N/A")))</f>
        <v>0</v>
      </c>
      <c r="F328" s="35">
        <f t="shared" ref="F328:F369" si="194">E328*Y328</f>
        <v>0</v>
      </c>
      <c r="G328" s="55">
        <f t="shared" si="181"/>
        <v>5.67</v>
      </c>
      <c r="H328" s="69">
        <f t="shared" si="181"/>
        <v>5.67</v>
      </c>
      <c r="I328" s="72">
        <v>0</v>
      </c>
      <c r="J328" s="55">
        <f t="shared" si="179"/>
        <v>-0.06</v>
      </c>
      <c r="K328" s="69">
        <f t="shared" si="179"/>
        <v>-0.06</v>
      </c>
      <c r="L328" s="72">
        <v>0</v>
      </c>
      <c r="M328" s="55">
        <f t="shared" si="178"/>
        <v>1.2500000000000001E-2</v>
      </c>
      <c r="N328" s="69">
        <f t="shared" si="178"/>
        <v>0</v>
      </c>
      <c r="O328" s="72">
        <v>0</v>
      </c>
      <c r="P328" s="7"/>
      <c r="Q328" s="72">
        <f t="shared" si="189"/>
        <v>5.6224999999999996</v>
      </c>
      <c r="R328" s="72">
        <f t="shared" si="190"/>
        <v>5.61</v>
      </c>
      <c r="S328" s="72">
        <f t="shared" ref="S328:S369" si="195">O328+L328+I328</f>
        <v>0</v>
      </c>
      <c r="T328" s="7"/>
      <c r="U328" s="5">
        <f t="shared" ref="U328:U369" si="196">A329-A328</f>
        <v>31</v>
      </c>
      <c r="V328" s="45">
        <f t="shared" ref="V328:V369" si="197">CHOOSE(F$3,A329+24,A328)</f>
        <v>46600</v>
      </c>
      <c r="W328" s="5">
        <f t="shared" ref="W328:W369" si="198">V328-C$3</f>
        <v>9684</v>
      </c>
      <c r="X328" s="55">
        <f t="shared" si="182"/>
        <v>5.3904348595426005E-2</v>
      </c>
      <c r="Y328" s="47">
        <f t="shared" ref="Y328:Y369" si="199">1/(1+CHOOSE(F$3,(X329+($K$3/10000))/2,(X328+($K$3/10000))/2))^(2*W328/365.25)</f>
        <v>0.24407881401932635</v>
      </c>
      <c r="Z328" s="5">
        <f t="shared" ref="Z328:Z369" si="200">IF(AND(mthbeg&lt;=A328,mthend&gt;=A328),1,0)</f>
        <v>0</v>
      </c>
      <c r="AA328" s="5">
        <f t="shared" ref="AA328:AA369" si="201">U328*Z328</f>
        <v>0</v>
      </c>
      <c r="AC328" s="39">
        <f t="shared" ref="AC328:AC369" si="202">F328*G328</f>
        <v>0</v>
      </c>
      <c r="AD328" s="39">
        <f t="shared" ref="AD328:AD369" si="203">$F328*H328</f>
        <v>0</v>
      </c>
      <c r="AE328" s="39">
        <f t="shared" ref="AE328:AE369" si="204">$F328*I328</f>
        <v>0</v>
      </c>
      <c r="AF328" s="39">
        <f t="shared" ref="AF328:AF369" si="205">$F328*J328</f>
        <v>0</v>
      </c>
      <c r="AG328" s="39">
        <f t="shared" ref="AG328:AG369" si="206">$F328*K328</f>
        <v>0</v>
      </c>
      <c r="AH328" s="39">
        <f t="shared" ref="AH328:AH369" si="207">$F328*L328</f>
        <v>0</v>
      </c>
      <c r="AI328" s="39">
        <f t="shared" ref="AI328:AI369" si="208">$F328*M328</f>
        <v>0</v>
      </c>
      <c r="AJ328" s="39">
        <f t="shared" ref="AJ328:AJ369" si="209">$F328*N328</f>
        <v>0</v>
      </c>
      <c r="AK328" s="39">
        <f t="shared" ref="AK328:AK369" si="210">F328*O328</f>
        <v>0</v>
      </c>
      <c r="AL328" s="43"/>
      <c r="AM328" s="39">
        <f t="shared" si="183"/>
        <v>0</v>
      </c>
      <c r="AN328" s="39">
        <f t="shared" si="184"/>
        <v>0</v>
      </c>
      <c r="AO328" s="39">
        <f t="shared" si="185"/>
        <v>0</v>
      </c>
      <c r="AP328" s="40">
        <f t="shared" ref="AP328:AP369" si="211">SUM(AM328:AO328)</f>
        <v>0</v>
      </c>
      <c r="AR328" s="39">
        <f t="shared" si="186"/>
        <v>0</v>
      </c>
      <c r="AS328" s="39">
        <f t="shared" si="187"/>
        <v>0</v>
      </c>
      <c r="AT328" s="39">
        <f t="shared" si="188"/>
        <v>0</v>
      </c>
      <c r="AU328" s="40">
        <f t="shared" ref="AU328:AU369" si="212">AR328+AS328+AT328</f>
        <v>0</v>
      </c>
      <c r="AV328" s="40"/>
      <c r="AW328" s="52">
        <f t="shared" ref="AW328:AW369" si="213">AU328+AP328</f>
        <v>0</v>
      </c>
      <c r="AY328" s="52">
        <f t="shared" ref="AY328:AY369" si="214">AK328+AH328+AE328</f>
        <v>0</v>
      </c>
      <c r="AZ328" s="70"/>
    </row>
    <row r="329" spans="1:52" ht="12" customHeight="1">
      <c r="A329" s="44">
        <f t="shared" si="180"/>
        <v>46631</v>
      </c>
      <c r="B329" s="66">
        <f t="shared" si="191"/>
        <v>5000</v>
      </c>
      <c r="C329" s="67"/>
      <c r="D329" s="68">
        <f t="shared" si="192"/>
        <v>5000</v>
      </c>
      <c r="E329" s="35">
        <f t="shared" si="193"/>
        <v>0</v>
      </c>
      <c r="F329" s="35">
        <f t="shared" si="194"/>
        <v>0</v>
      </c>
      <c r="G329" s="55">
        <f t="shared" si="181"/>
        <v>5.67</v>
      </c>
      <c r="H329" s="69">
        <f t="shared" si="181"/>
        <v>5.67</v>
      </c>
      <c r="I329" s="72">
        <v>0</v>
      </c>
      <c r="J329" s="55">
        <f t="shared" si="179"/>
        <v>-0.06</v>
      </c>
      <c r="K329" s="69">
        <f t="shared" si="179"/>
        <v>-0.06</v>
      </c>
      <c r="L329" s="72">
        <v>0</v>
      </c>
      <c r="M329" s="55">
        <f t="shared" ref="M329:N369" si="215">VLOOKUP($A329,Table,MATCH(M$4,Curves,0))</f>
        <v>1.2500000000000001E-2</v>
      </c>
      <c r="N329" s="69">
        <f t="shared" si="215"/>
        <v>0</v>
      </c>
      <c r="O329" s="72">
        <v>0</v>
      </c>
      <c r="P329" s="7"/>
      <c r="Q329" s="72">
        <f t="shared" si="189"/>
        <v>5.6224999999999996</v>
      </c>
      <c r="R329" s="72">
        <f t="shared" si="190"/>
        <v>5.61</v>
      </c>
      <c r="S329" s="72">
        <f t="shared" si="195"/>
        <v>0</v>
      </c>
      <c r="T329" s="7"/>
      <c r="U329" s="5">
        <f t="shared" si="196"/>
        <v>30</v>
      </c>
      <c r="V329" s="45">
        <f t="shared" si="197"/>
        <v>46631</v>
      </c>
      <c r="W329" s="5">
        <f t="shared" si="198"/>
        <v>9715</v>
      </c>
      <c r="X329" s="55">
        <f t="shared" si="182"/>
        <v>5.3904348595426005E-2</v>
      </c>
      <c r="Y329" s="47">
        <f t="shared" si="199"/>
        <v>0.24297940951991256</v>
      </c>
      <c r="Z329" s="5">
        <f t="shared" si="200"/>
        <v>0</v>
      </c>
      <c r="AA329" s="5">
        <f t="shared" si="201"/>
        <v>0</v>
      </c>
      <c r="AC329" s="39">
        <f t="shared" si="202"/>
        <v>0</v>
      </c>
      <c r="AD329" s="39">
        <f t="shared" si="203"/>
        <v>0</v>
      </c>
      <c r="AE329" s="39">
        <f t="shared" si="204"/>
        <v>0</v>
      </c>
      <c r="AF329" s="39">
        <f t="shared" si="205"/>
        <v>0</v>
      </c>
      <c r="AG329" s="39">
        <f t="shared" si="206"/>
        <v>0</v>
      </c>
      <c r="AH329" s="39">
        <f t="shared" si="207"/>
        <v>0</v>
      </c>
      <c r="AI329" s="39">
        <f t="shared" si="208"/>
        <v>0</v>
      </c>
      <c r="AJ329" s="39">
        <f t="shared" si="209"/>
        <v>0</v>
      </c>
      <c r="AK329" s="39">
        <f t="shared" si="210"/>
        <v>0</v>
      </c>
      <c r="AL329" s="43"/>
      <c r="AM329" s="39">
        <f t="shared" si="183"/>
        <v>0</v>
      </c>
      <c r="AN329" s="39">
        <f t="shared" si="184"/>
        <v>0</v>
      </c>
      <c r="AO329" s="39">
        <f t="shared" si="185"/>
        <v>0</v>
      </c>
      <c r="AP329" s="40">
        <f t="shared" si="211"/>
        <v>0</v>
      </c>
      <c r="AR329" s="39">
        <f t="shared" si="186"/>
        <v>0</v>
      </c>
      <c r="AS329" s="39">
        <f t="shared" si="187"/>
        <v>0</v>
      </c>
      <c r="AT329" s="39">
        <f t="shared" si="188"/>
        <v>0</v>
      </c>
      <c r="AU329" s="40">
        <f t="shared" si="212"/>
        <v>0</v>
      </c>
      <c r="AV329" s="40"/>
      <c r="AW329" s="52">
        <f t="shared" si="213"/>
        <v>0</v>
      </c>
      <c r="AY329" s="52">
        <f t="shared" si="214"/>
        <v>0</v>
      </c>
      <c r="AZ329" s="70"/>
    </row>
    <row r="330" spans="1:52" ht="12" customHeight="1">
      <c r="A330" s="44">
        <f t="shared" si="180"/>
        <v>46661</v>
      </c>
      <c r="B330" s="66">
        <f t="shared" si="191"/>
        <v>5000</v>
      </c>
      <c r="C330" s="67"/>
      <c r="D330" s="68">
        <f t="shared" si="192"/>
        <v>5000</v>
      </c>
      <c r="E330" s="35">
        <f t="shared" si="193"/>
        <v>0</v>
      </c>
      <c r="F330" s="35">
        <f t="shared" si="194"/>
        <v>0</v>
      </c>
      <c r="G330" s="55">
        <f t="shared" si="181"/>
        <v>5.67</v>
      </c>
      <c r="H330" s="69">
        <f t="shared" si="181"/>
        <v>5.67</v>
      </c>
      <c r="I330" s="72">
        <v>0</v>
      </c>
      <c r="J330" s="55">
        <f t="shared" ref="J330:K369" si="216">VLOOKUP($A330,Table,MATCH(J$4,Curves,0))</f>
        <v>-0.06</v>
      </c>
      <c r="K330" s="69">
        <f t="shared" si="216"/>
        <v>-0.06</v>
      </c>
      <c r="L330" s="72">
        <v>0</v>
      </c>
      <c r="M330" s="55">
        <f t="shared" si="215"/>
        <v>1.2500000000000001E-2</v>
      </c>
      <c r="N330" s="69">
        <f t="shared" si="215"/>
        <v>0</v>
      </c>
      <c r="O330" s="72">
        <v>0</v>
      </c>
      <c r="P330" s="7"/>
      <c r="Q330" s="72">
        <f t="shared" si="189"/>
        <v>5.6224999999999996</v>
      </c>
      <c r="R330" s="72">
        <f t="shared" si="190"/>
        <v>5.61</v>
      </c>
      <c r="S330" s="72">
        <f t="shared" si="195"/>
        <v>0</v>
      </c>
      <c r="T330" s="7"/>
      <c r="U330" s="5">
        <f t="shared" si="196"/>
        <v>31</v>
      </c>
      <c r="V330" s="45">
        <f t="shared" si="197"/>
        <v>46661</v>
      </c>
      <c r="W330" s="5">
        <f t="shared" si="198"/>
        <v>9745</v>
      </c>
      <c r="X330" s="55">
        <f t="shared" si="182"/>
        <v>5.3904348595426005E-2</v>
      </c>
      <c r="Y330" s="47">
        <f t="shared" si="199"/>
        <v>0.24192018492065906</v>
      </c>
      <c r="Z330" s="5">
        <f t="shared" si="200"/>
        <v>0</v>
      </c>
      <c r="AA330" s="5">
        <f t="shared" si="201"/>
        <v>0</v>
      </c>
      <c r="AC330" s="39">
        <f t="shared" si="202"/>
        <v>0</v>
      </c>
      <c r="AD330" s="39">
        <f t="shared" si="203"/>
        <v>0</v>
      </c>
      <c r="AE330" s="39">
        <f t="shared" si="204"/>
        <v>0</v>
      </c>
      <c r="AF330" s="39">
        <f t="shared" si="205"/>
        <v>0</v>
      </c>
      <c r="AG330" s="39">
        <f t="shared" si="206"/>
        <v>0</v>
      </c>
      <c r="AH330" s="39">
        <f t="shared" si="207"/>
        <v>0</v>
      </c>
      <c r="AI330" s="39">
        <f t="shared" si="208"/>
        <v>0</v>
      </c>
      <c r="AJ330" s="39">
        <f t="shared" si="209"/>
        <v>0</v>
      </c>
      <c r="AK330" s="39">
        <f t="shared" si="210"/>
        <v>0</v>
      </c>
      <c r="AL330" s="43"/>
      <c r="AM330" s="39">
        <f t="shared" si="183"/>
        <v>0</v>
      </c>
      <c r="AN330" s="39">
        <f t="shared" si="184"/>
        <v>0</v>
      </c>
      <c r="AO330" s="39">
        <f t="shared" si="185"/>
        <v>0</v>
      </c>
      <c r="AP330" s="40">
        <f t="shared" si="211"/>
        <v>0</v>
      </c>
      <c r="AR330" s="39">
        <f t="shared" si="186"/>
        <v>0</v>
      </c>
      <c r="AS330" s="39">
        <f t="shared" si="187"/>
        <v>0</v>
      </c>
      <c r="AT330" s="39">
        <f t="shared" si="188"/>
        <v>0</v>
      </c>
      <c r="AU330" s="40">
        <f t="shared" si="212"/>
        <v>0</v>
      </c>
      <c r="AV330" s="40"/>
      <c r="AW330" s="52">
        <f t="shared" si="213"/>
        <v>0</v>
      </c>
      <c r="AY330" s="52">
        <f t="shared" si="214"/>
        <v>0</v>
      </c>
      <c r="AZ330" s="70"/>
    </row>
    <row r="331" spans="1:52" ht="12" customHeight="1">
      <c r="A331" s="44">
        <f t="shared" ref="A331:A370" si="217">EDATE(A330,1)</f>
        <v>46692</v>
      </c>
      <c r="B331" s="66">
        <f t="shared" si="191"/>
        <v>5000</v>
      </c>
      <c r="C331" s="67"/>
      <c r="D331" s="68">
        <f t="shared" si="192"/>
        <v>5000</v>
      </c>
      <c r="E331" s="35">
        <f t="shared" si="193"/>
        <v>0</v>
      </c>
      <c r="F331" s="35">
        <f t="shared" si="194"/>
        <v>0</v>
      </c>
      <c r="G331" s="55">
        <f t="shared" ref="G331:H369" si="218">VLOOKUP($A331,Table,MATCH(G$4,Curves,0))</f>
        <v>5.67</v>
      </c>
      <c r="H331" s="69">
        <f t="shared" si="218"/>
        <v>5.67</v>
      </c>
      <c r="I331" s="72">
        <v>0</v>
      </c>
      <c r="J331" s="55">
        <f t="shared" si="216"/>
        <v>-0.06</v>
      </c>
      <c r="K331" s="69">
        <f t="shared" si="216"/>
        <v>-0.06</v>
      </c>
      <c r="L331" s="72">
        <v>0</v>
      </c>
      <c r="M331" s="55">
        <f t="shared" si="215"/>
        <v>1.2500000000000001E-2</v>
      </c>
      <c r="N331" s="69">
        <f t="shared" si="215"/>
        <v>0</v>
      </c>
      <c r="O331" s="72">
        <v>0</v>
      </c>
      <c r="P331" s="7"/>
      <c r="Q331" s="72">
        <f t="shared" si="189"/>
        <v>5.6224999999999996</v>
      </c>
      <c r="R331" s="72">
        <f t="shared" si="190"/>
        <v>5.61</v>
      </c>
      <c r="S331" s="72">
        <f t="shared" si="195"/>
        <v>0</v>
      </c>
      <c r="T331" s="7"/>
      <c r="U331" s="5">
        <f t="shared" si="196"/>
        <v>30</v>
      </c>
      <c r="V331" s="45">
        <f t="shared" si="197"/>
        <v>46692</v>
      </c>
      <c r="W331" s="5">
        <f t="shared" si="198"/>
        <v>9776</v>
      </c>
      <c r="X331" s="55">
        <f t="shared" ref="X331:X370" si="219">VLOOKUP($A331,Table,MATCH(X$4,Curves,0))</f>
        <v>5.3904348595426005E-2</v>
      </c>
      <c r="Y331" s="47">
        <f t="shared" si="199"/>
        <v>0.24083050353692487</v>
      </c>
      <c r="Z331" s="5">
        <f t="shared" si="200"/>
        <v>0</v>
      </c>
      <c r="AA331" s="5">
        <f t="shared" si="201"/>
        <v>0</v>
      </c>
      <c r="AC331" s="39">
        <f t="shared" si="202"/>
        <v>0</v>
      </c>
      <c r="AD331" s="39">
        <f t="shared" si="203"/>
        <v>0</v>
      </c>
      <c r="AE331" s="39">
        <f t="shared" si="204"/>
        <v>0</v>
      </c>
      <c r="AF331" s="39">
        <f t="shared" si="205"/>
        <v>0</v>
      </c>
      <c r="AG331" s="39">
        <f t="shared" si="206"/>
        <v>0</v>
      </c>
      <c r="AH331" s="39">
        <f t="shared" si="207"/>
        <v>0</v>
      </c>
      <c r="AI331" s="39">
        <f t="shared" si="208"/>
        <v>0</v>
      </c>
      <c r="AJ331" s="39">
        <f t="shared" si="209"/>
        <v>0</v>
      </c>
      <c r="AK331" s="39">
        <f t="shared" si="210"/>
        <v>0</v>
      </c>
      <c r="AL331" s="43"/>
      <c r="AM331" s="39">
        <f t="shared" ref="AM331:AM369" si="220">CHOOSE($G$3,AD331-AE331,AE331-AD331)</f>
        <v>0</v>
      </c>
      <c r="AN331" s="39">
        <f t="shared" ref="AN331:AN369" si="221">CHOOSE($G$3,AG331-AH331,AH331-AG331)</f>
        <v>0</v>
      </c>
      <c r="AO331" s="39">
        <f t="shared" ref="AO331:AO369" si="222">CHOOSE($G$3,AJ331-AK331,AK331-AJ331)</f>
        <v>0</v>
      </c>
      <c r="AP331" s="40">
        <f t="shared" si="211"/>
        <v>0</v>
      </c>
      <c r="AR331" s="39">
        <f t="shared" ref="AR331:AR369" si="223">CHOOSE($G$3,AC331-AD331,AD331-AC331)</f>
        <v>0</v>
      </c>
      <c r="AS331" s="39">
        <f t="shared" ref="AS331:AS369" si="224">CHOOSE($G$3,AF331-AG331,AG331-AF331)</f>
        <v>0</v>
      </c>
      <c r="AT331" s="39">
        <f t="shared" ref="AT331:AT369" si="225">CHOOSE($G$3,AI331-AJ331,AJ331-AI331)</f>
        <v>0</v>
      </c>
      <c r="AU331" s="40">
        <f t="shared" si="212"/>
        <v>0</v>
      </c>
      <c r="AV331" s="40"/>
      <c r="AW331" s="52">
        <f t="shared" si="213"/>
        <v>0</v>
      </c>
      <c r="AY331" s="52">
        <f t="shared" si="214"/>
        <v>0</v>
      </c>
      <c r="AZ331" s="70"/>
    </row>
    <row r="332" spans="1:52" ht="12" customHeight="1">
      <c r="A332" s="44">
        <f t="shared" si="217"/>
        <v>46722</v>
      </c>
      <c r="B332" s="66">
        <f t="shared" si="191"/>
        <v>5000</v>
      </c>
      <c r="C332" s="67"/>
      <c r="D332" s="68">
        <f t="shared" si="192"/>
        <v>5000</v>
      </c>
      <c r="E332" s="35">
        <f t="shared" si="193"/>
        <v>0</v>
      </c>
      <c r="F332" s="35">
        <f t="shared" si="194"/>
        <v>0</v>
      </c>
      <c r="G332" s="55">
        <f t="shared" si="218"/>
        <v>5.67</v>
      </c>
      <c r="H332" s="69">
        <f t="shared" si="218"/>
        <v>5.67</v>
      </c>
      <c r="I332" s="72">
        <v>0</v>
      </c>
      <c r="J332" s="55">
        <f t="shared" si="216"/>
        <v>-0.06</v>
      </c>
      <c r="K332" s="69">
        <f t="shared" si="216"/>
        <v>-0.06</v>
      </c>
      <c r="L332" s="72">
        <v>0</v>
      </c>
      <c r="M332" s="55">
        <f t="shared" si="215"/>
        <v>1.2500000000000001E-2</v>
      </c>
      <c r="N332" s="69">
        <f t="shared" si="215"/>
        <v>0</v>
      </c>
      <c r="O332" s="72">
        <v>0</v>
      </c>
      <c r="P332" s="7"/>
      <c r="Q332" s="72">
        <f t="shared" si="189"/>
        <v>5.6224999999999996</v>
      </c>
      <c r="R332" s="72">
        <f t="shared" si="190"/>
        <v>5.61</v>
      </c>
      <c r="S332" s="72">
        <f t="shared" si="195"/>
        <v>0</v>
      </c>
      <c r="T332" s="7"/>
      <c r="U332" s="5">
        <f t="shared" si="196"/>
        <v>31</v>
      </c>
      <c r="V332" s="45">
        <f t="shared" si="197"/>
        <v>46722</v>
      </c>
      <c r="W332" s="5">
        <f t="shared" si="198"/>
        <v>9806</v>
      </c>
      <c r="X332" s="55">
        <f t="shared" si="219"/>
        <v>5.3904348595426005E-2</v>
      </c>
      <c r="Y332" s="47">
        <f t="shared" si="199"/>
        <v>0.23978064670296134</v>
      </c>
      <c r="Z332" s="5">
        <f t="shared" si="200"/>
        <v>0</v>
      </c>
      <c r="AA332" s="5">
        <f t="shared" si="201"/>
        <v>0</v>
      </c>
      <c r="AC332" s="39">
        <f t="shared" si="202"/>
        <v>0</v>
      </c>
      <c r="AD332" s="39">
        <f t="shared" si="203"/>
        <v>0</v>
      </c>
      <c r="AE332" s="39">
        <f t="shared" si="204"/>
        <v>0</v>
      </c>
      <c r="AF332" s="39">
        <f t="shared" si="205"/>
        <v>0</v>
      </c>
      <c r="AG332" s="39">
        <f t="shared" si="206"/>
        <v>0</v>
      </c>
      <c r="AH332" s="39">
        <f t="shared" si="207"/>
        <v>0</v>
      </c>
      <c r="AI332" s="39">
        <f t="shared" si="208"/>
        <v>0</v>
      </c>
      <c r="AJ332" s="39">
        <f t="shared" si="209"/>
        <v>0</v>
      </c>
      <c r="AK332" s="39">
        <f t="shared" si="210"/>
        <v>0</v>
      </c>
      <c r="AL332" s="43"/>
      <c r="AM332" s="39">
        <f t="shared" si="220"/>
        <v>0</v>
      </c>
      <c r="AN332" s="39">
        <f t="shared" si="221"/>
        <v>0</v>
      </c>
      <c r="AO332" s="39">
        <f t="shared" si="222"/>
        <v>0</v>
      </c>
      <c r="AP332" s="40">
        <f t="shared" si="211"/>
        <v>0</v>
      </c>
      <c r="AR332" s="39">
        <f t="shared" si="223"/>
        <v>0</v>
      </c>
      <c r="AS332" s="39">
        <f t="shared" si="224"/>
        <v>0</v>
      </c>
      <c r="AT332" s="39">
        <f t="shared" si="225"/>
        <v>0</v>
      </c>
      <c r="AU332" s="40">
        <f t="shared" si="212"/>
        <v>0</v>
      </c>
      <c r="AV332" s="40"/>
      <c r="AW332" s="52">
        <f t="shared" si="213"/>
        <v>0</v>
      </c>
      <c r="AY332" s="52">
        <f t="shared" si="214"/>
        <v>0</v>
      </c>
      <c r="AZ332" s="70"/>
    </row>
    <row r="333" spans="1:52" ht="12" customHeight="1">
      <c r="A333" s="44">
        <f t="shared" si="217"/>
        <v>46753</v>
      </c>
      <c r="B333" s="66">
        <f t="shared" si="191"/>
        <v>5000</v>
      </c>
      <c r="C333" s="67"/>
      <c r="D333" s="68">
        <f t="shared" si="192"/>
        <v>5000</v>
      </c>
      <c r="E333" s="35">
        <f t="shared" si="193"/>
        <v>0</v>
      </c>
      <c r="F333" s="35">
        <f t="shared" si="194"/>
        <v>0</v>
      </c>
      <c r="G333" s="55">
        <f t="shared" si="218"/>
        <v>5.67</v>
      </c>
      <c r="H333" s="69">
        <f t="shared" si="218"/>
        <v>5.67</v>
      </c>
      <c r="I333" s="72">
        <v>0</v>
      </c>
      <c r="J333" s="55">
        <f t="shared" si="216"/>
        <v>-0.06</v>
      </c>
      <c r="K333" s="69">
        <f t="shared" si="216"/>
        <v>-0.06</v>
      </c>
      <c r="L333" s="72">
        <v>0</v>
      </c>
      <c r="M333" s="55">
        <f t="shared" si="215"/>
        <v>1.2500000000000001E-2</v>
      </c>
      <c r="N333" s="69">
        <f t="shared" si="215"/>
        <v>0</v>
      </c>
      <c r="O333" s="72">
        <v>0</v>
      </c>
      <c r="P333" s="7"/>
      <c r="Q333" s="72">
        <f t="shared" si="189"/>
        <v>5.6224999999999996</v>
      </c>
      <c r="R333" s="72">
        <f t="shared" si="190"/>
        <v>5.61</v>
      </c>
      <c r="S333" s="72">
        <f t="shared" si="195"/>
        <v>0</v>
      </c>
      <c r="T333" s="7"/>
      <c r="U333" s="5">
        <f t="shared" si="196"/>
        <v>31</v>
      </c>
      <c r="V333" s="45">
        <f t="shared" si="197"/>
        <v>46753</v>
      </c>
      <c r="W333" s="5">
        <f t="shared" si="198"/>
        <v>9837</v>
      </c>
      <c r="X333" s="55">
        <f t="shared" si="219"/>
        <v>5.3904348595426005E-2</v>
      </c>
      <c r="Y333" s="47">
        <f t="shared" si="199"/>
        <v>0.23870060244382829</v>
      </c>
      <c r="Z333" s="5">
        <f t="shared" si="200"/>
        <v>0</v>
      </c>
      <c r="AA333" s="5">
        <f t="shared" si="201"/>
        <v>0</v>
      </c>
      <c r="AC333" s="39">
        <f t="shared" si="202"/>
        <v>0</v>
      </c>
      <c r="AD333" s="39">
        <f t="shared" si="203"/>
        <v>0</v>
      </c>
      <c r="AE333" s="39">
        <f t="shared" si="204"/>
        <v>0</v>
      </c>
      <c r="AF333" s="39">
        <f t="shared" si="205"/>
        <v>0</v>
      </c>
      <c r="AG333" s="39">
        <f t="shared" si="206"/>
        <v>0</v>
      </c>
      <c r="AH333" s="39">
        <f t="shared" si="207"/>
        <v>0</v>
      </c>
      <c r="AI333" s="39">
        <f t="shared" si="208"/>
        <v>0</v>
      </c>
      <c r="AJ333" s="39">
        <f t="shared" si="209"/>
        <v>0</v>
      </c>
      <c r="AK333" s="39">
        <f t="shared" si="210"/>
        <v>0</v>
      </c>
      <c r="AL333" s="43"/>
      <c r="AM333" s="39">
        <f t="shared" si="220"/>
        <v>0</v>
      </c>
      <c r="AN333" s="39">
        <f t="shared" si="221"/>
        <v>0</v>
      </c>
      <c r="AO333" s="39">
        <f t="shared" si="222"/>
        <v>0</v>
      </c>
      <c r="AP333" s="40">
        <f t="shared" si="211"/>
        <v>0</v>
      </c>
      <c r="AR333" s="39">
        <f t="shared" si="223"/>
        <v>0</v>
      </c>
      <c r="AS333" s="39">
        <f t="shared" si="224"/>
        <v>0</v>
      </c>
      <c r="AT333" s="39">
        <f t="shared" si="225"/>
        <v>0</v>
      </c>
      <c r="AU333" s="40">
        <f t="shared" si="212"/>
        <v>0</v>
      </c>
      <c r="AV333" s="40"/>
      <c r="AW333" s="52">
        <f t="shared" si="213"/>
        <v>0</v>
      </c>
      <c r="AY333" s="52">
        <f t="shared" si="214"/>
        <v>0</v>
      </c>
      <c r="AZ333" s="70"/>
    </row>
    <row r="334" spans="1:52" ht="12" customHeight="1">
      <c r="A334" s="44">
        <f t="shared" si="217"/>
        <v>46784</v>
      </c>
      <c r="B334" s="66">
        <f t="shared" si="191"/>
        <v>5000</v>
      </c>
      <c r="C334" s="67"/>
      <c r="D334" s="68">
        <f t="shared" si="192"/>
        <v>5000</v>
      </c>
      <c r="E334" s="35">
        <f t="shared" si="193"/>
        <v>0</v>
      </c>
      <c r="F334" s="35">
        <f t="shared" si="194"/>
        <v>0</v>
      </c>
      <c r="G334" s="55">
        <f t="shared" si="218"/>
        <v>5.67</v>
      </c>
      <c r="H334" s="69">
        <f t="shared" si="218"/>
        <v>5.67</v>
      </c>
      <c r="I334" s="72">
        <v>0</v>
      </c>
      <c r="J334" s="55">
        <f t="shared" si="216"/>
        <v>-0.06</v>
      </c>
      <c r="K334" s="69">
        <f t="shared" si="216"/>
        <v>-0.06</v>
      </c>
      <c r="L334" s="72">
        <v>0</v>
      </c>
      <c r="M334" s="55">
        <f t="shared" si="215"/>
        <v>1.2500000000000001E-2</v>
      </c>
      <c r="N334" s="69">
        <f t="shared" si="215"/>
        <v>0</v>
      </c>
      <c r="O334" s="72">
        <v>0</v>
      </c>
      <c r="P334" s="7"/>
      <c r="Q334" s="72">
        <f t="shared" si="189"/>
        <v>5.6224999999999996</v>
      </c>
      <c r="R334" s="72">
        <f t="shared" si="190"/>
        <v>5.61</v>
      </c>
      <c r="S334" s="72">
        <f t="shared" si="195"/>
        <v>0</v>
      </c>
      <c r="T334" s="7"/>
      <c r="U334" s="5">
        <f t="shared" si="196"/>
        <v>29</v>
      </c>
      <c r="V334" s="45">
        <f t="shared" si="197"/>
        <v>46784</v>
      </c>
      <c r="W334" s="5">
        <f t="shared" si="198"/>
        <v>9868</v>
      </c>
      <c r="X334" s="55">
        <f t="shared" si="219"/>
        <v>5.3904348595426005E-2</v>
      </c>
      <c r="Y334" s="47">
        <f t="shared" si="199"/>
        <v>0.23762542302936768</v>
      </c>
      <c r="Z334" s="5">
        <f t="shared" si="200"/>
        <v>0</v>
      </c>
      <c r="AA334" s="5">
        <f t="shared" si="201"/>
        <v>0</v>
      </c>
      <c r="AC334" s="39">
        <f t="shared" si="202"/>
        <v>0</v>
      </c>
      <c r="AD334" s="39">
        <f t="shared" si="203"/>
        <v>0</v>
      </c>
      <c r="AE334" s="39">
        <f t="shared" si="204"/>
        <v>0</v>
      </c>
      <c r="AF334" s="39">
        <f t="shared" si="205"/>
        <v>0</v>
      </c>
      <c r="AG334" s="39">
        <f t="shared" si="206"/>
        <v>0</v>
      </c>
      <c r="AH334" s="39">
        <f t="shared" si="207"/>
        <v>0</v>
      </c>
      <c r="AI334" s="39">
        <f t="shared" si="208"/>
        <v>0</v>
      </c>
      <c r="AJ334" s="39">
        <f t="shared" si="209"/>
        <v>0</v>
      </c>
      <c r="AK334" s="39">
        <f t="shared" si="210"/>
        <v>0</v>
      </c>
      <c r="AL334" s="43"/>
      <c r="AM334" s="39">
        <f t="shared" si="220"/>
        <v>0</v>
      </c>
      <c r="AN334" s="39">
        <f t="shared" si="221"/>
        <v>0</v>
      </c>
      <c r="AO334" s="39">
        <f t="shared" si="222"/>
        <v>0</v>
      </c>
      <c r="AP334" s="40">
        <f t="shared" si="211"/>
        <v>0</v>
      </c>
      <c r="AR334" s="39">
        <f t="shared" si="223"/>
        <v>0</v>
      </c>
      <c r="AS334" s="39">
        <f t="shared" si="224"/>
        <v>0</v>
      </c>
      <c r="AT334" s="39">
        <f t="shared" si="225"/>
        <v>0</v>
      </c>
      <c r="AU334" s="40">
        <f t="shared" si="212"/>
        <v>0</v>
      </c>
      <c r="AV334" s="40"/>
      <c r="AW334" s="52">
        <f t="shared" si="213"/>
        <v>0</v>
      </c>
      <c r="AY334" s="52">
        <f t="shared" si="214"/>
        <v>0</v>
      </c>
      <c r="AZ334" s="70"/>
    </row>
    <row r="335" spans="1:52" ht="12" customHeight="1">
      <c r="A335" s="44">
        <f t="shared" si="217"/>
        <v>46813</v>
      </c>
      <c r="B335" s="66">
        <f t="shared" si="191"/>
        <v>5000</v>
      </c>
      <c r="C335" s="67"/>
      <c r="D335" s="68">
        <f t="shared" si="192"/>
        <v>5000</v>
      </c>
      <c r="E335" s="35">
        <f t="shared" si="193"/>
        <v>0</v>
      </c>
      <c r="F335" s="35">
        <f t="shared" si="194"/>
        <v>0</v>
      </c>
      <c r="G335" s="55">
        <f t="shared" si="218"/>
        <v>5.67</v>
      </c>
      <c r="H335" s="69">
        <f t="shared" si="218"/>
        <v>5.67</v>
      </c>
      <c r="I335" s="72">
        <v>0</v>
      </c>
      <c r="J335" s="55">
        <f t="shared" si="216"/>
        <v>-0.06</v>
      </c>
      <c r="K335" s="69">
        <f t="shared" si="216"/>
        <v>-0.06</v>
      </c>
      <c r="L335" s="72">
        <v>0</v>
      </c>
      <c r="M335" s="55">
        <f t="shared" si="215"/>
        <v>1.2500000000000001E-2</v>
      </c>
      <c r="N335" s="69">
        <f t="shared" si="215"/>
        <v>0</v>
      </c>
      <c r="O335" s="72">
        <v>0</v>
      </c>
      <c r="P335" s="7"/>
      <c r="Q335" s="72">
        <f t="shared" si="189"/>
        <v>5.6224999999999996</v>
      </c>
      <c r="R335" s="72">
        <f t="shared" si="190"/>
        <v>5.61</v>
      </c>
      <c r="S335" s="72">
        <f t="shared" si="195"/>
        <v>0</v>
      </c>
      <c r="T335" s="7"/>
      <c r="U335" s="5">
        <f t="shared" si="196"/>
        <v>31</v>
      </c>
      <c r="V335" s="45">
        <f t="shared" si="197"/>
        <v>46813</v>
      </c>
      <c r="W335" s="5">
        <f t="shared" si="198"/>
        <v>9897</v>
      </c>
      <c r="X335" s="55">
        <f t="shared" si="219"/>
        <v>5.3904348595426005E-2</v>
      </c>
      <c r="Y335" s="47">
        <f t="shared" si="199"/>
        <v>0.23662399479400575</v>
      </c>
      <c r="Z335" s="5">
        <f t="shared" si="200"/>
        <v>0</v>
      </c>
      <c r="AA335" s="5">
        <f t="shared" si="201"/>
        <v>0</v>
      </c>
      <c r="AC335" s="39">
        <f t="shared" si="202"/>
        <v>0</v>
      </c>
      <c r="AD335" s="39">
        <f t="shared" si="203"/>
        <v>0</v>
      </c>
      <c r="AE335" s="39">
        <f t="shared" si="204"/>
        <v>0</v>
      </c>
      <c r="AF335" s="39">
        <f t="shared" si="205"/>
        <v>0</v>
      </c>
      <c r="AG335" s="39">
        <f t="shared" si="206"/>
        <v>0</v>
      </c>
      <c r="AH335" s="39">
        <f t="shared" si="207"/>
        <v>0</v>
      </c>
      <c r="AI335" s="39">
        <f t="shared" si="208"/>
        <v>0</v>
      </c>
      <c r="AJ335" s="39">
        <f t="shared" si="209"/>
        <v>0</v>
      </c>
      <c r="AK335" s="39">
        <f t="shared" si="210"/>
        <v>0</v>
      </c>
      <c r="AL335" s="43"/>
      <c r="AM335" s="39">
        <f t="shared" si="220"/>
        <v>0</v>
      </c>
      <c r="AN335" s="39">
        <f t="shared" si="221"/>
        <v>0</v>
      </c>
      <c r="AO335" s="39">
        <f t="shared" si="222"/>
        <v>0</v>
      </c>
      <c r="AP335" s="40">
        <f t="shared" si="211"/>
        <v>0</v>
      </c>
      <c r="AR335" s="39">
        <f t="shared" si="223"/>
        <v>0</v>
      </c>
      <c r="AS335" s="39">
        <f t="shared" si="224"/>
        <v>0</v>
      </c>
      <c r="AT335" s="39">
        <f t="shared" si="225"/>
        <v>0</v>
      </c>
      <c r="AU335" s="40">
        <f t="shared" si="212"/>
        <v>0</v>
      </c>
      <c r="AV335" s="40"/>
      <c r="AW335" s="52">
        <f t="shared" si="213"/>
        <v>0</v>
      </c>
      <c r="AY335" s="52">
        <f t="shared" si="214"/>
        <v>0</v>
      </c>
      <c r="AZ335" s="70"/>
    </row>
    <row r="336" spans="1:52" ht="12" customHeight="1">
      <c r="A336" s="44">
        <f t="shared" si="217"/>
        <v>46844</v>
      </c>
      <c r="B336" s="66">
        <f t="shared" si="191"/>
        <v>5000</v>
      </c>
      <c r="C336" s="67"/>
      <c r="D336" s="68">
        <f t="shared" si="192"/>
        <v>5000</v>
      </c>
      <c r="E336" s="35">
        <f t="shared" si="193"/>
        <v>0</v>
      </c>
      <c r="F336" s="35">
        <f t="shared" si="194"/>
        <v>0</v>
      </c>
      <c r="G336" s="55">
        <f t="shared" si="218"/>
        <v>5.67</v>
      </c>
      <c r="H336" s="69">
        <f t="shared" si="218"/>
        <v>5.67</v>
      </c>
      <c r="I336" s="72">
        <v>0</v>
      </c>
      <c r="J336" s="55">
        <f t="shared" si="216"/>
        <v>-0.06</v>
      </c>
      <c r="K336" s="69">
        <f t="shared" si="216"/>
        <v>-0.06</v>
      </c>
      <c r="L336" s="72">
        <v>0</v>
      </c>
      <c r="M336" s="55">
        <f t="shared" si="215"/>
        <v>1.2500000000000001E-2</v>
      </c>
      <c r="N336" s="69">
        <f t="shared" si="215"/>
        <v>0</v>
      </c>
      <c r="O336" s="72">
        <v>0</v>
      </c>
      <c r="P336" s="7"/>
      <c r="Q336" s="72">
        <f t="shared" si="189"/>
        <v>5.6224999999999996</v>
      </c>
      <c r="R336" s="72">
        <f t="shared" si="190"/>
        <v>5.61</v>
      </c>
      <c r="S336" s="72">
        <f t="shared" si="195"/>
        <v>0</v>
      </c>
      <c r="T336" s="7"/>
      <c r="U336" s="5">
        <f t="shared" si="196"/>
        <v>30</v>
      </c>
      <c r="V336" s="45">
        <f t="shared" si="197"/>
        <v>46844</v>
      </c>
      <c r="W336" s="5">
        <f t="shared" si="198"/>
        <v>9928</v>
      </c>
      <c r="X336" s="55">
        <f t="shared" si="219"/>
        <v>5.3904348595426005E-2</v>
      </c>
      <c r="Y336" s="47">
        <f t="shared" si="199"/>
        <v>0.23555816904591281</v>
      </c>
      <c r="Z336" s="5">
        <f t="shared" si="200"/>
        <v>0</v>
      </c>
      <c r="AA336" s="5">
        <f t="shared" si="201"/>
        <v>0</v>
      </c>
      <c r="AC336" s="39">
        <f t="shared" si="202"/>
        <v>0</v>
      </c>
      <c r="AD336" s="39">
        <f t="shared" si="203"/>
        <v>0</v>
      </c>
      <c r="AE336" s="39">
        <f t="shared" si="204"/>
        <v>0</v>
      </c>
      <c r="AF336" s="39">
        <f t="shared" si="205"/>
        <v>0</v>
      </c>
      <c r="AG336" s="39">
        <f t="shared" si="206"/>
        <v>0</v>
      </c>
      <c r="AH336" s="39">
        <f t="shared" si="207"/>
        <v>0</v>
      </c>
      <c r="AI336" s="39">
        <f t="shared" si="208"/>
        <v>0</v>
      </c>
      <c r="AJ336" s="39">
        <f t="shared" si="209"/>
        <v>0</v>
      </c>
      <c r="AK336" s="39">
        <f t="shared" si="210"/>
        <v>0</v>
      </c>
      <c r="AL336" s="43"/>
      <c r="AM336" s="39">
        <f t="shared" si="220"/>
        <v>0</v>
      </c>
      <c r="AN336" s="39">
        <f t="shared" si="221"/>
        <v>0</v>
      </c>
      <c r="AO336" s="39">
        <f t="shared" si="222"/>
        <v>0</v>
      </c>
      <c r="AP336" s="40">
        <f t="shared" si="211"/>
        <v>0</v>
      </c>
      <c r="AR336" s="39">
        <f t="shared" si="223"/>
        <v>0</v>
      </c>
      <c r="AS336" s="39">
        <f t="shared" si="224"/>
        <v>0</v>
      </c>
      <c r="AT336" s="39">
        <f t="shared" si="225"/>
        <v>0</v>
      </c>
      <c r="AU336" s="40">
        <f t="shared" si="212"/>
        <v>0</v>
      </c>
      <c r="AV336" s="40"/>
      <c r="AW336" s="52">
        <f t="shared" si="213"/>
        <v>0</v>
      </c>
      <c r="AY336" s="52">
        <f t="shared" si="214"/>
        <v>0</v>
      </c>
      <c r="AZ336" s="70"/>
    </row>
    <row r="337" spans="1:52" ht="12" customHeight="1">
      <c r="A337" s="44">
        <f t="shared" si="217"/>
        <v>46874</v>
      </c>
      <c r="B337" s="66">
        <f t="shared" si="191"/>
        <v>5000</v>
      </c>
      <c r="C337" s="67"/>
      <c r="D337" s="68">
        <f t="shared" si="192"/>
        <v>5000</v>
      </c>
      <c r="E337" s="35">
        <f t="shared" si="193"/>
        <v>0</v>
      </c>
      <c r="F337" s="35">
        <f t="shared" si="194"/>
        <v>0</v>
      </c>
      <c r="G337" s="55">
        <f t="shared" si="218"/>
        <v>5.67</v>
      </c>
      <c r="H337" s="69">
        <f t="shared" si="218"/>
        <v>5.67</v>
      </c>
      <c r="I337" s="72">
        <v>0</v>
      </c>
      <c r="J337" s="55">
        <f t="shared" si="216"/>
        <v>-0.06</v>
      </c>
      <c r="K337" s="69">
        <f t="shared" si="216"/>
        <v>-0.06</v>
      </c>
      <c r="L337" s="72">
        <v>0</v>
      </c>
      <c r="M337" s="55">
        <f t="shared" si="215"/>
        <v>1.2500000000000001E-2</v>
      </c>
      <c r="N337" s="69">
        <f t="shared" si="215"/>
        <v>0</v>
      </c>
      <c r="O337" s="72">
        <v>0</v>
      </c>
      <c r="P337" s="7"/>
      <c r="Q337" s="72">
        <f t="shared" si="189"/>
        <v>5.6224999999999996</v>
      </c>
      <c r="R337" s="72">
        <f t="shared" si="190"/>
        <v>5.61</v>
      </c>
      <c r="S337" s="72">
        <f t="shared" si="195"/>
        <v>0</v>
      </c>
      <c r="T337" s="7"/>
      <c r="U337" s="5">
        <f t="shared" si="196"/>
        <v>31</v>
      </c>
      <c r="V337" s="45">
        <f t="shared" si="197"/>
        <v>46874</v>
      </c>
      <c r="W337" s="5">
        <f t="shared" si="198"/>
        <v>9958</v>
      </c>
      <c r="X337" s="55">
        <f t="shared" si="219"/>
        <v>5.3904348595426005E-2</v>
      </c>
      <c r="Y337" s="47">
        <f t="shared" si="199"/>
        <v>0.23453129599645764</v>
      </c>
      <c r="Z337" s="5">
        <f t="shared" si="200"/>
        <v>0</v>
      </c>
      <c r="AA337" s="5">
        <f t="shared" si="201"/>
        <v>0</v>
      </c>
      <c r="AC337" s="39">
        <f t="shared" si="202"/>
        <v>0</v>
      </c>
      <c r="AD337" s="39">
        <f t="shared" si="203"/>
        <v>0</v>
      </c>
      <c r="AE337" s="39">
        <f t="shared" si="204"/>
        <v>0</v>
      </c>
      <c r="AF337" s="39">
        <f t="shared" si="205"/>
        <v>0</v>
      </c>
      <c r="AG337" s="39">
        <f t="shared" si="206"/>
        <v>0</v>
      </c>
      <c r="AH337" s="39">
        <f t="shared" si="207"/>
        <v>0</v>
      </c>
      <c r="AI337" s="39">
        <f t="shared" si="208"/>
        <v>0</v>
      </c>
      <c r="AJ337" s="39">
        <f t="shared" si="209"/>
        <v>0</v>
      </c>
      <c r="AK337" s="39">
        <f t="shared" si="210"/>
        <v>0</v>
      </c>
      <c r="AL337" s="43"/>
      <c r="AM337" s="39">
        <f t="shared" si="220"/>
        <v>0</v>
      </c>
      <c r="AN337" s="39">
        <f t="shared" si="221"/>
        <v>0</v>
      </c>
      <c r="AO337" s="39">
        <f t="shared" si="222"/>
        <v>0</v>
      </c>
      <c r="AP337" s="40">
        <f t="shared" si="211"/>
        <v>0</v>
      </c>
      <c r="AR337" s="39">
        <f t="shared" si="223"/>
        <v>0</v>
      </c>
      <c r="AS337" s="39">
        <f t="shared" si="224"/>
        <v>0</v>
      </c>
      <c r="AT337" s="39">
        <f t="shared" si="225"/>
        <v>0</v>
      </c>
      <c r="AU337" s="40">
        <f t="shared" si="212"/>
        <v>0</v>
      </c>
      <c r="AV337" s="40"/>
      <c r="AW337" s="52">
        <f t="shared" si="213"/>
        <v>0</v>
      </c>
      <c r="AY337" s="52">
        <f t="shared" si="214"/>
        <v>0</v>
      </c>
      <c r="AZ337" s="70"/>
    </row>
    <row r="338" spans="1:52" ht="12" customHeight="1">
      <c r="A338" s="44">
        <f t="shared" si="217"/>
        <v>46905</v>
      </c>
      <c r="B338" s="66">
        <f t="shared" si="191"/>
        <v>5000</v>
      </c>
      <c r="C338" s="67"/>
      <c r="D338" s="68">
        <f t="shared" si="192"/>
        <v>5000</v>
      </c>
      <c r="E338" s="35">
        <f t="shared" si="193"/>
        <v>0</v>
      </c>
      <c r="F338" s="35">
        <f t="shared" si="194"/>
        <v>0</v>
      </c>
      <c r="G338" s="55">
        <f t="shared" si="218"/>
        <v>5.67</v>
      </c>
      <c r="H338" s="69">
        <f t="shared" si="218"/>
        <v>5.67</v>
      </c>
      <c r="I338" s="72">
        <v>0</v>
      </c>
      <c r="J338" s="55">
        <f t="shared" si="216"/>
        <v>-0.06</v>
      </c>
      <c r="K338" s="69">
        <f t="shared" si="216"/>
        <v>-0.06</v>
      </c>
      <c r="L338" s="72">
        <v>0</v>
      </c>
      <c r="M338" s="55">
        <f t="shared" si="215"/>
        <v>1.2500000000000001E-2</v>
      </c>
      <c r="N338" s="69">
        <f t="shared" si="215"/>
        <v>0</v>
      </c>
      <c r="O338" s="72">
        <v>0</v>
      </c>
      <c r="P338" s="7"/>
      <c r="Q338" s="72">
        <f t="shared" si="189"/>
        <v>5.6224999999999996</v>
      </c>
      <c r="R338" s="72">
        <f t="shared" si="190"/>
        <v>5.61</v>
      </c>
      <c r="S338" s="72">
        <f t="shared" si="195"/>
        <v>0</v>
      </c>
      <c r="T338" s="7"/>
      <c r="U338" s="5">
        <f t="shared" si="196"/>
        <v>30</v>
      </c>
      <c r="V338" s="45">
        <f t="shared" si="197"/>
        <v>46905</v>
      </c>
      <c r="W338" s="5">
        <f t="shared" si="198"/>
        <v>9989</v>
      </c>
      <c r="X338" s="55">
        <f t="shared" si="219"/>
        <v>5.3904348595426005E-2</v>
      </c>
      <c r="Y338" s="47">
        <f t="shared" si="199"/>
        <v>0.23347489639410851</v>
      </c>
      <c r="Z338" s="5">
        <f t="shared" si="200"/>
        <v>0</v>
      </c>
      <c r="AA338" s="5">
        <f t="shared" si="201"/>
        <v>0</v>
      </c>
      <c r="AC338" s="39">
        <f t="shared" si="202"/>
        <v>0</v>
      </c>
      <c r="AD338" s="39">
        <f t="shared" si="203"/>
        <v>0</v>
      </c>
      <c r="AE338" s="39">
        <f t="shared" si="204"/>
        <v>0</v>
      </c>
      <c r="AF338" s="39">
        <f t="shared" si="205"/>
        <v>0</v>
      </c>
      <c r="AG338" s="39">
        <f t="shared" si="206"/>
        <v>0</v>
      </c>
      <c r="AH338" s="39">
        <f t="shared" si="207"/>
        <v>0</v>
      </c>
      <c r="AI338" s="39">
        <f t="shared" si="208"/>
        <v>0</v>
      </c>
      <c r="AJ338" s="39">
        <f t="shared" si="209"/>
        <v>0</v>
      </c>
      <c r="AK338" s="39">
        <f t="shared" si="210"/>
        <v>0</v>
      </c>
      <c r="AL338" s="43"/>
      <c r="AM338" s="39">
        <f t="shared" si="220"/>
        <v>0</v>
      </c>
      <c r="AN338" s="39">
        <f t="shared" si="221"/>
        <v>0</v>
      </c>
      <c r="AO338" s="39">
        <f t="shared" si="222"/>
        <v>0</v>
      </c>
      <c r="AP338" s="40">
        <f t="shared" si="211"/>
        <v>0</v>
      </c>
      <c r="AR338" s="39">
        <f t="shared" si="223"/>
        <v>0</v>
      </c>
      <c r="AS338" s="39">
        <f t="shared" si="224"/>
        <v>0</v>
      </c>
      <c r="AT338" s="39">
        <f t="shared" si="225"/>
        <v>0</v>
      </c>
      <c r="AU338" s="40">
        <f t="shared" si="212"/>
        <v>0</v>
      </c>
      <c r="AV338" s="40"/>
      <c r="AW338" s="52">
        <f t="shared" si="213"/>
        <v>0</v>
      </c>
      <c r="AY338" s="52">
        <f t="shared" si="214"/>
        <v>0</v>
      </c>
      <c r="AZ338" s="70"/>
    </row>
    <row r="339" spans="1:52" ht="12" customHeight="1">
      <c r="A339" s="44">
        <f t="shared" si="217"/>
        <v>46935</v>
      </c>
      <c r="B339" s="66">
        <f t="shared" si="191"/>
        <v>5000</v>
      </c>
      <c r="C339" s="67"/>
      <c r="D339" s="68">
        <f t="shared" si="192"/>
        <v>5000</v>
      </c>
      <c r="E339" s="35">
        <f t="shared" si="193"/>
        <v>0</v>
      </c>
      <c r="F339" s="35">
        <f t="shared" si="194"/>
        <v>0</v>
      </c>
      <c r="G339" s="55">
        <f t="shared" si="218"/>
        <v>5.67</v>
      </c>
      <c r="H339" s="69">
        <f t="shared" si="218"/>
        <v>5.67</v>
      </c>
      <c r="I339" s="72">
        <v>0</v>
      </c>
      <c r="J339" s="55">
        <f t="shared" si="216"/>
        <v>-0.06</v>
      </c>
      <c r="K339" s="69">
        <f t="shared" si="216"/>
        <v>-0.06</v>
      </c>
      <c r="L339" s="72">
        <v>0</v>
      </c>
      <c r="M339" s="55">
        <f t="shared" si="215"/>
        <v>1.2500000000000001E-2</v>
      </c>
      <c r="N339" s="69">
        <f t="shared" si="215"/>
        <v>0</v>
      </c>
      <c r="O339" s="72">
        <v>0</v>
      </c>
      <c r="P339" s="7"/>
      <c r="Q339" s="72">
        <f t="shared" si="189"/>
        <v>5.6224999999999996</v>
      </c>
      <c r="R339" s="72">
        <f t="shared" si="190"/>
        <v>5.61</v>
      </c>
      <c r="S339" s="72">
        <f t="shared" si="195"/>
        <v>0</v>
      </c>
      <c r="T339" s="7"/>
      <c r="U339" s="5">
        <f t="shared" si="196"/>
        <v>31</v>
      </c>
      <c r="V339" s="45">
        <f t="shared" si="197"/>
        <v>46935</v>
      </c>
      <c r="W339" s="5">
        <f t="shared" si="198"/>
        <v>10019</v>
      </c>
      <c r="X339" s="55">
        <f t="shared" si="219"/>
        <v>5.3904348595426005E-2</v>
      </c>
      <c r="Y339" s="47">
        <f t="shared" si="199"/>
        <v>0.23245710499335806</v>
      </c>
      <c r="Z339" s="5">
        <f t="shared" si="200"/>
        <v>0</v>
      </c>
      <c r="AA339" s="5">
        <f t="shared" si="201"/>
        <v>0</v>
      </c>
      <c r="AC339" s="39">
        <f t="shared" si="202"/>
        <v>0</v>
      </c>
      <c r="AD339" s="39">
        <f t="shared" si="203"/>
        <v>0</v>
      </c>
      <c r="AE339" s="39">
        <f t="shared" si="204"/>
        <v>0</v>
      </c>
      <c r="AF339" s="39">
        <f t="shared" si="205"/>
        <v>0</v>
      </c>
      <c r="AG339" s="39">
        <f t="shared" si="206"/>
        <v>0</v>
      </c>
      <c r="AH339" s="39">
        <f t="shared" si="207"/>
        <v>0</v>
      </c>
      <c r="AI339" s="39">
        <f t="shared" si="208"/>
        <v>0</v>
      </c>
      <c r="AJ339" s="39">
        <f t="shared" si="209"/>
        <v>0</v>
      </c>
      <c r="AK339" s="39">
        <f t="shared" si="210"/>
        <v>0</v>
      </c>
      <c r="AL339" s="43"/>
      <c r="AM339" s="39">
        <f t="shared" si="220"/>
        <v>0</v>
      </c>
      <c r="AN339" s="39">
        <f t="shared" si="221"/>
        <v>0</v>
      </c>
      <c r="AO339" s="39">
        <f t="shared" si="222"/>
        <v>0</v>
      </c>
      <c r="AP339" s="40">
        <f t="shared" si="211"/>
        <v>0</v>
      </c>
      <c r="AR339" s="39">
        <f t="shared" si="223"/>
        <v>0</v>
      </c>
      <c r="AS339" s="39">
        <f t="shared" si="224"/>
        <v>0</v>
      </c>
      <c r="AT339" s="39">
        <f t="shared" si="225"/>
        <v>0</v>
      </c>
      <c r="AU339" s="40">
        <f t="shared" si="212"/>
        <v>0</v>
      </c>
      <c r="AV339" s="40"/>
      <c r="AW339" s="52">
        <f t="shared" si="213"/>
        <v>0</v>
      </c>
      <c r="AY339" s="52">
        <f t="shared" si="214"/>
        <v>0</v>
      </c>
      <c r="AZ339" s="70"/>
    </row>
    <row r="340" spans="1:52" ht="12" customHeight="1">
      <c r="A340" s="44">
        <f t="shared" si="217"/>
        <v>46966</v>
      </c>
      <c r="B340" s="66">
        <f t="shared" si="191"/>
        <v>5000</v>
      </c>
      <c r="C340" s="67"/>
      <c r="D340" s="68">
        <f t="shared" si="192"/>
        <v>5000</v>
      </c>
      <c r="E340" s="35">
        <f t="shared" si="193"/>
        <v>0</v>
      </c>
      <c r="F340" s="35">
        <f t="shared" si="194"/>
        <v>0</v>
      </c>
      <c r="G340" s="55">
        <f t="shared" si="218"/>
        <v>5.67</v>
      </c>
      <c r="H340" s="69">
        <f t="shared" si="218"/>
        <v>5.67</v>
      </c>
      <c r="I340" s="72">
        <v>0</v>
      </c>
      <c r="J340" s="55">
        <f t="shared" si="216"/>
        <v>-0.06</v>
      </c>
      <c r="K340" s="69">
        <f t="shared" si="216"/>
        <v>-0.06</v>
      </c>
      <c r="L340" s="72">
        <v>0</v>
      </c>
      <c r="M340" s="55">
        <f t="shared" si="215"/>
        <v>1.2500000000000001E-2</v>
      </c>
      <c r="N340" s="69">
        <f t="shared" si="215"/>
        <v>0</v>
      </c>
      <c r="O340" s="72">
        <v>0</v>
      </c>
      <c r="P340" s="7"/>
      <c r="Q340" s="72">
        <f t="shared" si="189"/>
        <v>5.6224999999999996</v>
      </c>
      <c r="R340" s="72">
        <f t="shared" si="190"/>
        <v>5.61</v>
      </c>
      <c r="S340" s="72">
        <f t="shared" si="195"/>
        <v>0</v>
      </c>
      <c r="T340" s="7"/>
      <c r="U340" s="5">
        <f t="shared" si="196"/>
        <v>31</v>
      </c>
      <c r="V340" s="45">
        <f t="shared" si="197"/>
        <v>46966</v>
      </c>
      <c r="W340" s="5">
        <f t="shared" si="198"/>
        <v>10050</v>
      </c>
      <c r="X340" s="55">
        <f t="shared" si="219"/>
        <v>5.3904348595426005E-2</v>
      </c>
      <c r="Y340" s="47">
        <f t="shared" si="199"/>
        <v>0.23141004817207181</v>
      </c>
      <c r="Z340" s="5">
        <f t="shared" si="200"/>
        <v>0</v>
      </c>
      <c r="AA340" s="5">
        <f t="shared" si="201"/>
        <v>0</v>
      </c>
      <c r="AC340" s="39">
        <f t="shared" si="202"/>
        <v>0</v>
      </c>
      <c r="AD340" s="39">
        <f t="shared" si="203"/>
        <v>0</v>
      </c>
      <c r="AE340" s="39">
        <f t="shared" si="204"/>
        <v>0</v>
      </c>
      <c r="AF340" s="39">
        <f t="shared" si="205"/>
        <v>0</v>
      </c>
      <c r="AG340" s="39">
        <f t="shared" si="206"/>
        <v>0</v>
      </c>
      <c r="AH340" s="39">
        <f t="shared" si="207"/>
        <v>0</v>
      </c>
      <c r="AI340" s="39">
        <f t="shared" si="208"/>
        <v>0</v>
      </c>
      <c r="AJ340" s="39">
        <f t="shared" si="209"/>
        <v>0</v>
      </c>
      <c r="AK340" s="39">
        <f t="shared" si="210"/>
        <v>0</v>
      </c>
      <c r="AL340" s="43"/>
      <c r="AM340" s="39">
        <f t="shared" si="220"/>
        <v>0</v>
      </c>
      <c r="AN340" s="39">
        <f t="shared" si="221"/>
        <v>0</v>
      </c>
      <c r="AO340" s="39">
        <f t="shared" si="222"/>
        <v>0</v>
      </c>
      <c r="AP340" s="40">
        <f t="shared" si="211"/>
        <v>0</v>
      </c>
      <c r="AR340" s="39">
        <f t="shared" si="223"/>
        <v>0</v>
      </c>
      <c r="AS340" s="39">
        <f t="shared" si="224"/>
        <v>0</v>
      </c>
      <c r="AT340" s="39">
        <f t="shared" si="225"/>
        <v>0</v>
      </c>
      <c r="AU340" s="40">
        <f t="shared" si="212"/>
        <v>0</v>
      </c>
      <c r="AV340" s="40"/>
      <c r="AW340" s="52">
        <f t="shared" si="213"/>
        <v>0</v>
      </c>
      <c r="AY340" s="52">
        <f t="shared" si="214"/>
        <v>0</v>
      </c>
      <c r="AZ340" s="70"/>
    </row>
    <row r="341" spans="1:52" ht="12" customHeight="1">
      <c r="A341" s="44">
        <f t="shared" si="217"/>
        <v>46997</v>
      </c>
      <c r="B341" s="66">
        <f t="shared" si="191"/>
        <v>5000</v>
      </c>
      <c r="C341" s="67"/>
      <c r="D341" s="68">
        <f t="shared" si="192"/>
        <v>5000</v>
      </c>
      <c r="E341" s="35">
        <f t="shared" si="193"/>
        <v>0</v>
      </c>
      <c r="F341" s="35">
        <f t="shared" si="194"/>
        <v>0</v>
      </c>
      <c r="G341" s="55">
        <f t="shared" si="218"/>
        <v>5.67</v>
      </c>
      <c r="H341" s="69">
        <f t="shared" si="218"/>
        <v>5.67</v>
      </c>
      <c r="I341" s="72">
        <v>0</v>
      </c>
      <c r="J341" s="55">
        <f t="shared" si="216"/>
        <v>-0.06</v>
      </c>
      <c r="K341" s="69">
        <f t="shared" si="216"/>
        <v>-0.06</v>
      </c>
      <c r="L341" s="72">
        <v>0</v>
      </c>
      <c r="M341" s="55">
        <f t="shared" si="215"/>
        <v>1.2500000000000001E-2</v>
      </c>
      <c r="N341" s="69">
        <f t="shared" si="215"/>
        <v>0</v>
      </c>
      <c r="O341" s="72">
        <v>0</v>
      </c>
      <c r="P341" s="7"/>
      <c r="Q341" s="72">
        <f t="shared" si="189"/>
        <v>5.6224999999999996</v>
      </c>
      <c r="R341" s="72">
        <f t="shared" si="190"/>
        <v>5.61</v>
      </c>
      <c r="S341" s="72">
        <f t="shared" si="195"/>
        <v>0</v>
      </c>
      <c r="T341" s="7"/>
      <c r="U341" s="5">
        <f t="shared" si="196"/>
        <v>30</v>
      </c>
      <c r="V341" s="45">
        <f t="shared" si="197"/>
        <v>46997</v>
      </c>
      <c r="W341" s="5">
        <f t="shared" si="198"/>
        <v>10081</v>
      </c>
      <c r="X341" s="55">
        <f t="shared" si="219"/>
        <v>5.3904348595426005E-2</v>
      </c>
      <c r="Y341" s="47">
        <f t="shared" si="199"/>
        <v>0.23036770761010156</v>
      </c>
      <c r="Z341" s="5">
        <f t="shared" si="200"/>
        <v>0</v>
      </c>
      <c r="AA341" s="5">
        <f t="shared" si="201"/>
        <v>0</v>
      </c>
      <c r="AC341" s="39">
        <f t="shared" si="202"/>
        <v>0</v>
      </c>
      <c r="AD341" s="39">
        <f t="shared" si="203"/>
        <v>0</v>
      </c>
      <c r="AE341" s="39">
        <f t="shared" si="204"/>
        <v>0</v>
      </c>
      <c r="AF341" s="39">
        <f t="shared" si="205"/>
        <v>0</v>
      </c>
      <c r="AG341" s="39">
        <f t="shared" si="206"/>
        <v>0</v>
      </c>
      <c r="AH341" s="39">
        <f t="shared" si="207"/>
        <v>0</v>
      </c>
      <c r="AI341" s="39">
        <f t="shared" si="208"/>
        <v>0</v>
      </c>
      <c r="AJ341" s="39">
        <f t="shared" si="209"/>
        <v>0</v>
      </c>
      <c r="AK341" s="39">
        <f t="shared" si="210"/>
        <v>0</v>
      </c>
      <c r="AL341" s="43"/>
      <c r="AM341" s="39">
        <f t="shared" si="220"/>
        <v>0</v>
      </c>
      <c r="AN341" s="39">
        <f t="shared" si="221"/>
        <v>0</v>
      </c>
      <c r="AO341" s="39">
        <f t="shared" si="222"/>
        <v>0</v>
      </c>
      <c r="AP341" s="40">
        <f t="shared" si="211"/>
        <v>0</v>
      </c>
      <c r="AR341" s="39">
        <f t="shared" si="223"/>
        <v>0</v>
      </c>
      <c r="AS341" s="39">
        <f t="shared" si="224"/>
        <v>0</v>
      </c>
      <c r="AT341" s="39">
        <f t="shared" si="225"/>
        <v>0</v>
      </c>
      <c r="AU341" s="40">
        <f t="shared" si="212"/>
        <v>0</v>
      </c>
      <c r="AV341" s="40"/>
      <c r="AW341" s="52">
        <f t="shared" si="213"/>
        <v>0</v>
      </c>
      <c r="AY341" s="52">
        <f t="shared" si="214"/>
        <v>0</v>
      </c>
      <c r="AZ341" s="70"/>
    </row>
    <row r="342" spans="1:52" ht="12" customHeight="1">
      <c r="A342" s="44">
        <f t="shared" si="217"/>
        <v>47027</v>
      </c>
      <c r="B342" s="66">
        <f t="shared" si="191"/>
        <v>5000</v>
      </c>
      <c r="C342" s="67"/>
      <c r="D342" s="68">
        <f t="shared" si="192"/>
        <v>5000</v>
      </c>
      <c r="E342" s="35">
        <f t="shared" si="193"/>
        <v>0</v>
      </c>
      <c r="F342" s="35">
        <f t="shared" si="194"/>
        <v>0</v>
      </c>
      <c r="G342" s="55">
        <f t="shared" si="218"/>
        <v>5.67</v>
      </c>
      <c r="H342" s="69">
        <f t="shared" si="218"/>
        <v>5.67</v>
      </c>
      <c r="I342" s="72">
        <v>0</v>
      </c>
      <c r="J342" s="55">
        <f t="shared" si="216"/>
        <v>-0.06</v>
      </c>
      <c r="K342" s="69">
        <f t="shared" si="216"/>
        <v>-0.06</v>
      </c>
      <c r="L342" s="72">
        <v>0</v>
      </c>
      <c r="M342" s="55">
        <f t="shared" si="215"/>
        <v>1.2500000000000001E-2</v>
      </c>
      <c r="N342" s="69">
        <f t="shared" si="215"/>
        <v>0</v>
      </c>
      <c r="O342" s="72">
        <v>0</v>
      </c>
      <c r="P342" s="7"/>
      <c r="Q342" s="72">
        <f t="shared" si="189"/>
        <v>5.6224999999999996</v>
      </c>
      <c r="R342" s="72">
        <f t="shared" si="190"/>
        <v>5.61</v>
      </c>
      <c r="S342" s="72">
        <f t="shared" si="195"/>
        <v>0</v>
      </c>
      <c r="T342" s="7"/>
      <c r="U342" s="5">
        <f t="shared" si="196"/>
        <v>31</v>
      </c>
      <c r="V342" s="45">
        <f t="shared" si="197"/>
        <v>47027</v>
      </c>
      <c r="W342" s="5">
        <f t="shared" si="198"/>
        <v>10111</v>
      </c>
      <c r="X342" s="55">
        <f t="shared" si="219"/>
        <v>5.3904348595426005E-2</v>
      </c>
      <c r="Y342" s="47">
        <f t="shared" si="199"/>
        <v>0.22936346143444258</v>
      </c>
      <c r="Z342" s="5">
        <f t="shared" si="200"/>
        <v>0</v>
      </c>
      <c r="AA342" s="5">
        <f t="shared" si="201"/>
        <v>0</v>
      </c>
      <c r="AC342" s="39">
        <f t="shared" si="202"/>
        <v>0</v>
      </c>
      <c r="AD342" s="39">
        <f t="shared" si="203"/>
        <v>0</v>
      </c>
      <c r="AE342" s="39">
        <f t="shared" si="204"/>
        <v>0</v>
      </c>
      <c r="AF342" s="39">
        <f t="shared" si="205"/>
        <v>0</v>
      </c>
      <c r="AG342" s="39">
        <f t="shared" si="206"/>
        <v>0</v>
      </c>
      <c r="AH342" s="39">
        <f t="shared" si="207"/>
        <v>0</v>
      </c>
      <c r="AI342" s="39">
        <f t="shared" si="208"/>
        <v>0</v>
      </c>
      <c r="AJ342" s="39">
        <f t="shared" si="209"/>
        <v>0</v>
      </c>
      <c r="AK342" s="39">
        <f t="shared" si="210"/>
        <v>0</v>
      </c>
      <c r="AL342" s="43"/>
      <c r="AM342" s="39">
        <f t="shared" si="220"/>
        <v>0</v>
      </c>
      <c r="AN342" s="39">
        <f t="shared" si="221"/>
        <v>0</v>
      </c>
      <c r="AO342" s="39">
        <f t="shared" si="222"/>
        <v>0</v>
      </c>
      <c r="AP342" s="40">
        <f t="shared" si="211"/>
        <v>0</v>
      </c>
      <c r="AR342" s="39">
        <f t="shared" si="223"/>
        <v>0</v>
      </c>
      <c r="AS342" s="39">
        <f t="shared" si="224"/>
        <v>0</v>
      </c>
      <c r="AT342" s="39">
        <f t="shared" si="225"/>
        <v>0</v>
      </c>
      <c r="AU342" s="40">
        <f t="shared" si="212"/>
        <v>0</v>
      </c>
      <c r="AV342" s="40"/>
      <c r="AW342" s="52">
        <f t="shared" si="213"/>
        <v>0</v>
      </c>
      <c r="AY342" s="52">
        <f t="shared" si="214"/>
        <v>0</v>
      </c>
      <c r="AZ342" s="70"/>
    </row>
    <row r="343" spans="1:52" ht="12" customHeight="1">
      <c r="A343" s="44">
        <f t="shared" si="217"/>
        <v>47058</v>
      </c>
      <c r="B343" s="66">
        <f t="shared" si="191"/>
        <v>5000</v>
      </c>
      <c r="C343" s="67"/>
      <c r="D343" s="68">
        <f t="shared" si="192"/>
        <v>5000</v>
      </c>
      <c r="E343" s="35">
        <f t="shared" si="193"/>
        <v>0</v>
      </c>
      <c r="F343" s="35">
        <f t="shared" si="194"/>
        <v>0</v>
      </c>
      <c r="G343" s="55">
        <f t="shared" si="218"/>
        <v>5.67</v>
      </c>
      <c r="H343" s="69">
        <f t="shared" si="218"/>
        <v>5.67</v>
      </c>
      <c r="I343" s="72">
        <v>0</v>
      </c>
      <c r="J343" s="55">
        <f t="shared" si="216"/>
        <v>-0.06</v>
      </c>
      <c r="K343" s="69">
        <f t="shared" si="216"/>
        <v>-0.06</v>
      </c>
      <c r="L343" s="72">
        <v>0</v>
      </c>
      <c r="M343" s="55">
        <f t="shared" si="215"/>
        <v>1.2500000000000001E-2</v>
      </c>
      <c r="N343" s="69">
        <f t="shared" si="215"/>
        <v>0</v>
      </c>
      <c r="O343" s="72">
        <v>0</v>
      </c>
      <c r="P343" s="7"/>
      <c r="Q343" s="72">
        <f t="shared" si="189"/>
        <v>5.6224999999999996</v>
      </c>
      <c r="R343" s="72">
        <f t="shared" si="190"/>
        <v>5.61</v>
      </c>
      <c r="S343" s="72">
        <f t="shared" si="195"/>
        <v>0</v>
      </c>
      <c r="T343" s="7"/>
      <c r="U343" s="5">
        <f t="shared" si="196"/>
        <v>30</v>
      </c>
      <c r="V343" s="45">
        <f t="shared" si="197"/>
        <v>47058</v>
      </c>
      <c r="W343" s="5">
        <f t="shared" si="198"/>
        <v>10142</v>
      </c>
      <c r="X343" s="55">
        <f t="shared" si="219"/>
        <v>5.3904348595426005E-2</v>
      </c>
      <c r="Y343" s="47">
        <f t="shared" si="199"/>
        <v>0.2283303393156085</v>
      </c>
      <c r="Z343" s="5">
        <f t="shared" si="200"/>
        <v>0</v>
      </c>
      <c r="AA343" s="5">
        <f t="shared" si="201"/>
        <v>0</v>
      </c>
      <c r="AC343" s="39">
        <f t="shared" si="202"/>
        <v>0</v>
      </c>
      <c r="AD343" s="39">
        <f t="shared" si="203"/>
        <v>0</v>
      </c>
      <c r="AE343" s="39">
        <f t="shared" si="204"/>
        <v>0</v>
      </c>
      <c r="AF343" s="39">
        <f t="shared" si="205"/>
        <v>0</v>
      </c>
      <c r="AG343" s="39">
        <f t="shared" si="206"/>
        <v>0</v>
      </c>
      <c r="AH343" s="39">
        <f t="shared" si="207"/>
        <v>0</v>
      </c>
      <c r="AI343" s="39">
        <f t="shared" si="208"/>
        <v>0</v>
      </c>
      <c r="AJ343" s="39">
        <f t="shared" si="209"/>
        <v>0</v>
      </c>
      <c r="AK343" s="39">
        <f t="shared" si="210"/>
        <v>0</v>
      </c>
      <c r="AL343" s="43"/>
      <c r="AM343" s="39">
        <f t="shared" si="220"/>
        <v>0</v>
      </c>
      <c r="AN343" s="39">
        <f t="shared" si="221"/>
        <v>0</v>
      </c>
      <c r="AO343" s="39">
        <f t="shared" si="222"/>
        <v>0</v>
      </c>
      <c r="AP343" s="40">
        <f t="shared" si="211"/>
        <v>0</v>
      </c>
      <c r="AR343" s="39">
        <f t="shared" si="223"/>
        <v>0</v>
      </c>
      <c r="AS343" s="39">
        <f t="shared" si="224"/>
        <v>0</v>
      </c>
      <c r="AT343" s="39">
        <f t="shared" si="225"/>
        <v>0</v>
      </c>
      <c r="AU343" s="40">
        <f t="shared" si="212"/>
        <v>0</v>
      </c>
      <c r="AV343" s="40"/>
      <c r="AW343" s="52">
        <f t="shared" si="213"/>
        <v>0</v>
      </c>
      <c r="AY343" s="52">
        <f t="shared" si="214"/>
        <v>0</v>
      </c>
      <c r="AZ343" s="70"/>
    </row>
    <row r="344" spans="1:52" ht="12" customHeight="1">
      <c r="A344" s="44">
        <f t="shared" si="217"/>
        <v>47088</v>
      </c>
      <c r="B344" s="66">
        <f t="shared" si="191"/>
        <v>5000</v>
      </c>
      <c r="C344" s="67"/>
      <c r="D344" s="68">
        <f t="shared" si="192"/>
        <v>5000</v>
      </c>
      <c r="E344" s="35">
        <f t="shared" si="193"/>
        <v>0</v>
      </c>
      <c r="F344" s="35">
        <f t="shared" si="194"/>
        <v>0</v>
      </c>
      <c r="G344" s="55">
        <f t="shared" si="218"/>
        <v>5.67</v>
      </c>
      <c r="H344" s="69">
        <f t="shared" si="218"/>
        <v>5.67</v>
      </c>
      <c r="I344" s="72">
        <v>0</v>
      </c>
      <c r="J344" s="55">
        <f t="shared" si="216"/>
        <v>-0.06</v>
      </c>
      <c r="K344" s="69">
        <f t="shared" si="216"/>
        <v>-0.06</v>
      </c>
      <c r="L344" s="72">
        <v>0</v>
      </c>
      <c r="M344" s="55">
        <f t="shared" si="215"/>
        <v>1.2500000000000001E-2</v>
      </c>
      <c r="N344" s="69">
        <f t="shared" si="215"/>
        <v>0</v>
      </c>
      <c r="O344" s="72">
        <v>0</v>
      </c>
      <c r="P344" s="7"/>
      <c r="Q344" s="72">
        <f t="shared" si="189"/>
        <v>5.6224999999999996</v>
      </c>
      <c r="R344" s="72">
        <f t="shared" si="190"/>
        <v>5.61</v>
      </c>
      <c r="S344" s="72">
        <f t="shared" si="195"/>
        <v>0</v>
      </c>
      <c r="T344" s="7"/>
      <c r="U344" s="5">
        <f t="shared" si="196"/>
        <v>31</v>
      </c>
      <c r="V344" s="45">
        <f t="shared" si="197"/>
        <v>47088</v>
      </c>
      <c r="W344" s="5">
        <f t="shared" si="198"/>
        <v>10172</v>
      </c>
      <c r="X344" s="55">
        <f t="shared" si="219"/>
        <v>5.3904348595426005E-2</v>
      </c>
      <c r="Y344" s="47">
        <f t="shared" si="199"/>
        <v>0.22733497467694705</v>
      </c>
      <c r="Z344" s="5">
        <f t="shared" si="200"/>
        <v>0</v>
      </c>
      <c r="AA344" s="5">
        <f t="shared" si="201"/>
        <v>0</v>
      </c>
      <c r="AC344" s="39">
        <f t="shared" si="202"/>
        <v>0</v>
      </c>
      <c r="AD344" s="39">
        <f t="shared" si="203"/>
        <v>0</v>
      </c>
      <c r="AE344" s="39">
        <f t="shared" si="204"/>
        <v>0</v>
      </c>
      <c r="AF344" s="39">
        <f t="shared" si="205"/>
        <v>0</v>
      </c>
      <c r="AG344" s="39">
        <f t="shared" si="206"/>
        <v>0</v>
      </c>
      <c r="AH344" s="39">
        <f t="shared" si="207"/>
        <v>0</v>
      </c>
      <c r="AI344" s="39">
        <f t="shared" si="208"/>
        <v>0</v>
      </c>
      <c r="AJ344" s="39">
        <f t="shared" si="209"/>
        <v>0</v>
      </c>
      <c r="AK344" s="39">
        <f t="shared" si="210"/>
        <v>0</v>
      </c>
      <c r="AL344" s="43"/>
      <c r="AM344" s="39">
        <f t="shared" si="220"/>
        <v>0</v>
      </c>
      <c r="AN344" s="39">
        <f t="shared" si="221"/>
        <v>0</v>
      </c>
      <c r="AO344" s="39">
        <f t="shared" si="222"/>
        <v>0</v>
      </c>
      <c r="AP344" s="40">
        <f t="shared" si="211"/>
        <v>0</v>
      </c>
      <c r="AR344" s="39">
        <f t="shared" si="223"/>
        <v>0</v>
      </c>
      <c r="AS344" s="39">
        <f t="shared" si="224"/>
        <v>0</v>
      </c>
      <c r="AT344" s="39">
        <f t="shared" si="225"/>
        <v>0</v>
      </c>
      <c r="AU344" s="40">
        <f t="shared" si="212"/>
        <v>0</v>
      </c>
      <c r="AV344" s="40"/>
      <c r="AW344" s="52">
        <f t="shared" si="213"/>
        <v>0</v>
      </c>
      <c r="AY344" s="52">
        <f t="shared" si="214"/>
        <v>0</v>
      </c>
      <c r="AZ344" s="70"/>
    </row>
    <row r="345" spans="1:52" ht="12" customHeight="1">
      <c r="A345" s="44">
        <f t="shared" si="217"/>
        <v>47119</v>
      </c>
      <c r="B345" s="66">
        <f t="shared" si="191"/>
        <v>5000</v>
      </c>
      <c r="C345" s="67"/>
      <c r="D345" s="68">
        <f t="shared" si="192"/>
        <v>5000</v>
      </c>
      <c r="E345" s="35">
        <f t="shared" si="193"/>
        <v>0</v>
      </c>
      <c r="F345" s="35">
        <f t="shared" si="194"/>
        <v>0</v>
      </c>
      <c r="G345" s="55">
        <f t="shared" si="218"/>
        <v>5.67</v>
      </c>
      <c r="H345" s="69">
        <f t="shared" si="218"/>
        <v>5.67</v>
      </c>
      <c r="I345" s="72">
        <v>0</v>
      </c>
      <c r="J345" s="55">
        <f t="shared" si="216"/>
        <v>-0.06</v>
      </c>
      <c r="K345" s="69">
        <f t="shared" si="216"/>
        <v>-0.06</v>
      </c>
      <c r="L345" s="72">
        <v>0</v>
      </c>
      <c r="M345" s="55">
        <f t="shared" si="215"/>
        <v>1.2500000000000001E-2</v>
      </c>
      <c r="N345" s="69">
        <f t="shared" si="215"/>
        <v>0</v>
      </c>
      <c r="O345" s="72">
        <v>0</v>
      </c>
      <c r="P345" s="7"/>
      <c r="Q345" s="72">
        <f t="shared" si="189"/>
        <v>5.6224999999999996</v>
      </c>
      <c r="R345" s="72">
        <f t="shared" si="190"/>
        <v>5.61</v>
      </c>
      <c r="S345" s="72">
        <f t="shared" si="195"/>
        <v>0</v>
      </c>
      <c r="T345" s="7"/>
      <c r="U345" s="5">
        <f t="shared" si="196"/>
        <v>31</v>
      </c>
      <c r="V345" s="45">
        <f t="shared" si="197"/>
        <v>47119</v>
      </c>
      <c r="W345" s="5">
        <f t="shared" si="198"/>
        <v>10203</v>
      </c>
      <c r="X345" s="55">
        <f t="shared" si="219"/>
        <v>5.3904348595426005E-2</v>
      </c>
      <c r="Y345" s="47">
        <f t="shared" si="199"/>
        <v>0.22631098947348663</v>
      </c>
      <c r="Z345" s="5">
        <f t="shared" si="200"/>
        <v>0</v>
      </c>
      <c r="AA345" s="5">
        <f t="shared" si="201"/>
        <v>0</v>
      </c>
      <c r="AC345" s="39">
        <f t="shared" si="202"/>
        <v>0</v>
      </c>
      <c r="AD345" s="39">
        <f t="shared" si="203"/>
        <v>0</v>
      </c>
      <c r="AE345" s="39">
        <f t="shared" si="204"/>
        <v>0</v>
      </c>
      <c r="AF345" s="39">
        <f t="shared" si="205"/>
        <v>0</v>
      </c>
      <c r="AG345" s="39">
        <f t="shared" si="206"/>
        <v>0</v>
      </c>
      <c r="AH345" s="39">
        <f t="shared" si="207"/>
        <v>0</v>
      </c>
      <c r="AI345" s="39">
        <f t="shared" si="208"/>
        <v>0</v>
      </c>
      <c r="AJ345" s="39">
        <f t="shared" si="209"/>
        <v>0</v>
      </c>
      <c r="AK345" s="39">
        <f t="shared" si="210"/>
        <v>0</v>
      </c>
      <c r="AL345" s="43"/>
      <c r="AM345" s="39">
        <f t="shared" si="220"/>
        <v>0</v>
      </c>
      <c r="AN345" s="39">
        <f t="shared" si="221"/>
        <v>0</v>
      </c>
      <c r="AO345" s="39">
        <f t="shared" si="222"/>
        <v>0</v>
      </c>
      <c r="AP345" s="40">
        <f t="shared" si="211"/>
        <v>0</v>
      </c>
      <c r="AR345" s="39">
        <f t="shared" si="223"/>
        <v>0</v>
      </c>
      <c r="AS345" s="39">
        <f t="shared" si="224"/>
        <v>0</v>
      </c>
      <c r="AT345" s="39">
        <f t="shared" si="225"/>
        <v>0</v>
      </c>
      <c r="AU345" s="40">
        <f t="shared" si="212"/>
        <v>0</v>
      </c>
      <c r="AV345" s="40"/>
      <c r="AW345" s="52">
        <f t="shared" si="213"/>
        <v>0</v>
      </c>
      <c r="AY345" s="52">
        <f t="shared" si="214"/>
        <v>0</v>
      </c>
      <c r="AZ345" s="70"/>
    </row>
    <row r="346" spans="1:52" ht="12" customHeight="1">
      <c r="A346" s="44">
        <f t="shared" si="217"/>
        <v>47150</v>
      </c>
      <c r="B346" s="66">
        <f t="shared" si="191"/>
        <v>5000</v>
      </c>
      <c r="C346" s="67"/>
      <c r="D346" s="68">
        <f t="shared" si="192"/>
        <v>5000</v>
      </c>
      <c r="E346" s="35">
        <f t="shared" si="193"/>
        <v>0</v>
      </c>
      <c r="F346" s="35">
        <f t="shared" si="194"/>
        <v>0</v>
      </c>
      <c r="G346" s="55">
        <f t="shared" si="218"/>
        <v>5.67</v>
      </c>
      <c r="H346" s="69">
        <f t="shared" si="218"/>
        <v>5.67</v>
      </c>
      <c r="I346" s="72">
        <v>0</v>
      </c>
      <c r="J346" s="55">
        <f t="shared" si="216"/>
        <v>-0.06</v>
      </c>
      <c r="K346" s="69">
        <f t="shared" si="216"/>
        <v>-0.06</v>
      </c>
      <c r="L346" s="72">
        <v>0</v>
      </c>
      <c r="M346" s="55">
        <f t="shared" si="215"/>
        <v>1.2500000000000001E-2</v>
      </c>
      <c r="N346" s="69">
        <f t="shared" si="215"/>
        <v>0</v>
      </c>
      <c r="O346" s="72">
        <v>0</v>
      </c>
      <c r="P346" s="7"/>
      <c r="Q346" s="72">
        <f t="shared" ref="Q346:Q369" si="226">M346+J346+G346</f>
        <v>5.6224999999999996</v>
      </c>
      <c r="R346" s="72">
        <f t="shared" ref="R346:R369" si="227">N346+K346+H346</f>
        <v>5.61</v>
      </c>
      <c r="S346" s="72">
        <f t="shared" si="195"/>
        <v>0</v>
      </c>
      <c r="T346" s="7"/>
      <c r="U346" s="5">
        <f t="shared" si="196"/>
        <v>28</v>
      </c>
      <c r="V346" s="45">
        <f t="shared" si="197"/>
        <v>47150</v>
      </c>
      <c r="W346" s="5">
        <f t="shared" si="198"/>
        <v>10234</v>
      </c>
      <c r="X346" s="55">
        <f t="shared" si="219"/>
        <v>5.3904348595426005E-2</v>
      </c>
      <c r="Y346" s="47">
        <f t="shared" si="199"/>
        <v>0.2252916166078259</v>
      </c>
      <c r="Z346" s="5">
        <f t="shared" si="200"/>
        <v>0</v>
      </c>
      <c r="AA346" s="5">
        <f t="shared" si="201"/>
        <v>0</v>
      </c>
      <c r="AC346" s="39">
        <f t="shared" si="202"/>
        <v>0</v>
      </c>
      <c r="AD346" s="39">
        <f t="shared" si="203"/>
        <v>0</v>
      </c>
      <c r="AE346" s="39">
        <f t="shared" si="204"/>
        <v>0</v>
      </c>
      <c r="AF346" s="39">
        <f t="shared" si="205"/>
        <v>0</v>
      </c>
      <c r="AG346" s="39">
        <f t="shared" si="206"/>
        <v>0</v>
      </c>
      <c r="AH346" s="39">
        <f t="shared" si="207"/>
        <v>0</v>
      </c>
      <c r="AI346" s="39">
        <f t="shared" si="208"/>
        <v>0</v>
      </c>
      <c r="AJ346" s="39">
        <f t="shared" si="209"/>
        <v>0</v>
      </c>
      <c r="AK346" s="39">
        <f t="shared" si="210"/>
        <v>0</v>
      </c>
      <c r="AL346" s="43"/>
      <c r="AM346" s="39">
        <f t="shared" si="220"/>
        <v>0</v>
      </c>
      <c r="AN346" s="39">
        <f t="shared" si="221"/>
        <v>0</v>
      </c>
      <c r="AO346" s="39">
        <f t="shared" si="222"/>
        <v>0</v>
      </c>
      <c r="AP346" s="40">
        <f t="shared" si="211"/>
        <v>0</v>
      </c>
      <c r="AR346" s="39">
        <f t="shared" si="223"/>
        <v>0</v>
      </c>
      <c r="AS346" s="39">
        <f t="shared" si="224"/>
        <v>0</v>
      </c>
      <c r="AT346" s="39">
        <f t="shared" si="225"/>
        <v>0</v>
      </c>
      <c r="AU346" s="40">
        <f t="shared" si="212"/>
        <v>0</v>
      </c>
      <c r="AV346" s="40"/>
      <c r="AW346" s="52">
        <f t="shared" si="213"/>
        <v>0</v>
      </c>
      <c r="AY346" s="52">
        <f t="shared" si="214"/>
        <v>0</v>
      </c>
      <c r="AZ346" s="70"/>
    </row>
    <row r="347" spans="1:52" ht="12" customHeight="1">
      <c r="A347" s="44">
        <f t="shared" si="217"/>
        <v>47178</v>
      </c>
      <c r="B347" s="66">
        <f t="shared" si="191"/>
        <v>5000</v>
      </c>
      <c r="C347" s="67"/>
      <c r="D347" s="68">
        <f t="shared" si="192"/>
        <v>5000</v>
      </c>
      <c r="E347" s="35">
        <f t="shared" si="193"/>
        <v>0</v>
      </c>
      <c r="F347" s="35">
        <f t="shared" si="194"/>
        <v>0</v>
      </c>
      <c r="G347" s="55">
        <f t="shared" si="218"/>
        <v>5.67</v>
      </c>
      <c r="H347" s="69">
        <f t="shared" si="218"/>
        <v>5.67</v>
      </c>
      <c r="I347" s="72">
        <v>0</v>
      </c>
      <c r="J347" s="55">
        <f t="shared" si="216"/>
        <v>-0.06</v>
      </c>
      <c r="K347" s="69">
        <f t="shared" si="216"/>
        <v>-0.06</v>
      </c>
      <c r="L347" s="72">
        <v>0</v>
      </c>
      <c r="M347" s="55">
        <f t="shared" si="215"/>
        <v>1.2500000000000001E-2</v>
      </c>
      <c r="N347" s="69">
        <f t="shared" si="215"/>
        <v>0</v>
      </c>
      <c r="O347" s="72">
        <v>0</v>
      </c>
      <c r="P347" s="7"/>
      <c r="Q347" s="72">
        <f t="shared" si="226"/>
        <v>5.6224999999999996</v>
      </c>
      <c r="R347" s="72">
        <f t="shared" si="227"/>
        <v>5.61</v>
      </c>
      <c r="S347" s="72">
        <f t="shared" si="195"/>
        <v>0</v>
      </c>
      <c r="T347" s="7"/>
      <c r="U347" s="5">
        <f t="shared" si="196"/>
        <v>31</v>
      </c>
      <c r="V347" s="45">
        <f t="shared" si="197"/>
        <v>47178</v>
      </c>
      <c r="W347" s="5">
        <f t="shared" si="198"/>
        <v>10262</v>
      </c>
      <c r="X347" s="55">
        <f t="shared" si="219"/>
        <v>5.3904348595426005E-2</v>
      </c>
      <c r="Y347" s="47">
        <f t="shared" si="199"/>
        <v>0.2243748398491725</v>
      </c>
      <c r="Z347" s="5">
        <f t="shared" si="200"/>
        <v>0</v>
      </c>
      <c r="AA347" s="5">
        <f t="shared" si="201"/>
        <v>0</v>
      </c>
      <c r="AC347" s="39">
        <f t="shared" si="202"/>
        <v>0</v>
      </c>
      <c r="AD347" s="39">
        <f t="shared" si="203"/>
        <v>0</v>
      </c>
      <c r="AE347" s="39">
        <f t="shared" si="204"/>
        <v>0</v>
      </c>
      <c r="AF347" s="39">
        <f t="shared" si="205"/>
        <v>0</v>
      </c>
      <c r="AG347" s="39">
        <f t="shared" si="206"/>
        <v>0</v>
      </c>
      <c r="AH347" s="39">
        <f t="shared" si="207"/>
        <v>0</v>
      </c>
      <c r="AI347" s="39">
        <f t="shared" si="208"/>
        <v>0</v>
      </c>
      <c r="AJ347" s="39">
        <f t="shared" si="209"/>
        <v>0</v>
      </c>
      <c r="AK347" s="39">
        <f t="shared" si="210"/>
        <v>0</v>
      </c>
      <c r="AL347" s="43"/>
      <c r="AM347" s="39">
        <f t="shared" si="220"/>
        <v>0</v>
      </c>
      <c r="AN347" s="39">
        <f t="shared" si="221"/>
        <v>0</v>
      </c>
      <c r="AO347" s="39">
        <f t="shared" si="222"/>
        <v>0</v>
      </c>
      <c r="AP347" s="40">
        <f t="shared" si="211"/>
        <v>0</v>
      </c>
      <c r="AR347" s="39">
        <f t="shared" si="223"/>
        <v>0</v>
      </c>
      <c r="AS347" s="39">
        <f t="shared" si="224"/>
        <v>0</v>
      </c>
      <c r="AT347" s="39">
        <f t="shared" si="225"/>
        <v>0</v>
      </c>
      <c r="AU347" s="40">
        <f t="shared" si="212"/>
        <v>0</v>
      </c>
      <c r="AV347" s="40"/>
      <c r="AW347" s="52">
        <f t="shared" si="213"/>
        <v>0</v>
      </c>
      <c r="AY347" s="52">
        <f t="shared" si="214"/>
        <v>0</v>
      </c>
      <c r="AZ347" s="70"/>
    </row>
    <row r="348" spans="1:52" ht="12" customHeight="1">
      <c r="A348" s="44">
        <f t="shared" si="217"/>
        <v>47209</v>
      </c>
      <c r="B348" s="66">
        <f t="shared" si="191"/>
        <v>5000</v>
      </c>
      <c r="C348" s="67"/>
      <c r="D348" s="68">
        <f t="shared" si="192"/>
        <v>5000</v>
      </c>
      <c r="E348" s="35">
        <f t="shared" si="193"/>
        <v>0</v>
      </c>
      <c r="F348" s="35">
        <f t="shared" si="194"/>
        <v>0</v>
      </c>
      <c r="G348" s="55">
        <f t="shared" si="218"/>
        <v>5.67</v>
      </c>
      <c r="H348" s="69">
        <f t="shared" si="218"/>
        <v>5.67</v>
      </c>
      <c r="I348" s="72">
        <v>0</v>
      </c>
      <c r="J348" s="55">
        <f t="shared" si="216"/>
        <v>-0.06</v>
      </c>
      <c r="K348" s="69">
        <f t="shared" si="216"/>
        <v>-0.06</v>
      </c>
      <c r="L348" s="72">
        <v>0</v>
      </c>
      <c r="M348" s="55">
        <f t="shared" si="215"/>
        <v>1.2500000000000001E-2</v>
      </c>
      <c r="N348" s="69">
        <f t="shared" si="215"/>
        <v>0</v>
      </c>
      <c r="O348" s="72">
        <v>0</v>
      </c>
      <c r="P348" s="7"/>
      <c r="Q348" s="72">
        <f t="shared" si="226"/>
        <v>5.6224999999999996</v>
      </c>
      <c r="R348" s="72">
        <f t="shared" si="227"/>
        <v>5.61</v>
      </c>
      <c r="S348" s="72">
        <f t="shared" si="195"/>
        <v>0</v>
      </c>
      <c r="T348" s="7"/>
      <c r="U348" s="5">
        <f t="shared" si="196"/>
        <v>30</v>
      </c>
      <c r="V348" s="45">
        <f t="shared" si="197"/>
        <v>47209</v>
      </c>
      <c r="W348" s="5">
        <f t="shared" si="198"/>
        <v>10293</v>
      </c>
      <c r="X348" s="55">
        <f t="shared" si="219"/>
        <v>5.3904348595426005E-2</v>
      </c>
      <c r="Y348" s="47">
        <f t="shared" si="199"/>
        <v>0.22336418798462393</v>
      </c>
      <c r="Z348" s="5">
        <f t="shared" si="200"/>
        <v>0</v>
      </c>
      <c r="AA348" s="5">
        <f t="shared" si="201"/>
        <v>0</v>
      </c>
      <c r="AC348" s="39">
        <f t="shared" si="202"/>
        <v>0</v>
      </c>
      <c r="AD348" s="39">
        <f t="shared" si="203"/>
        <v>0</v>
      </c>
      <c r="AE348" s="39">
        <f t="shared" si="204"/>
        <v>0</v>
      </c>
      <c r="AF348" s="39">
        <f t="shared" si="205"/>
        <v>0</v>
      </c>
      <c r="AG348" s="39">
        <f t="shared" si="206"/>
        <v>0</v>
      </c>
      <c r="AH348" s="39">
        <f t="shared" si="207"/>
        <v>0</v>
      </c>
      <c r="AI348" s="39">
        <f t="shared" si="208"/>
        <v>0</v>
      </c>
      <c r="AJ348" s="39">
        <f t="shared" si="209"/>
        <v>0</v>
      </c>
      <c r="AK348" s="39">
        <f t="shared" si="210"/>
        <v>0</v>
      </c>
      <c r="AL348" s="43"/>
      <c r="AM348" s="39">
        <f t="shared" si="220"/>
        <v>0</v>
      </c>
      <c r="AN348" s="39">
        <f t="shared" si="221"/>
        <v>0</v>
      </c>
      <c r="AO348" s="39">
        <f t="shared" si="222"/>
        <v>0</v>
      </c>
      <c r="AP348" s="40">
        <f t="shared" si="211"/>
        <v>0</v>
      </c>
      <c r="AR348" s="39">
        <f t="shared" si="223"/>
        <v>0</v>
      </c>
      <c r="AS348" s="39">
        <f t="shared" si="224"/>
        <v>0</v>
      </c>
      <c r="AT348" s="39">
        <f t="shared" si="225"/>
        <v>0</v>
      </c>
      <c r="AU348" s="40">
        <f t="shared" si="212"/>
        <v>0</v>
      </c>
      <c r="AV348" s="40"/>
      <c r="AW348" s="52">
        <f t="shared" si="213"/>
        <v>0</v>
      </c>
      <c r="AY348" s="52">
        <f t="shared" si="214"/>
        <v>0</v>
      </c>
      <c r="AZ348" s="70"/>
    </row>
    <row r="349" spans="1:52" ht="12" customHeight="1">
      <c r="A349" s="44">
        <f t="shared" si="217"/>
        <v>47239</v>
      </c>
      <c r="B349" s="66">
        <f t="shared" si="191"/>
        <v>5000</v>
      </c>
      <c r="C349" s="67"/>
      <c r="D349" s="68">
        <f t="shared" si="192"/>
        <v>5000</v>
      </c>
      <c r="E349" s="35">
        <f t="shared" si="193"/>
        <v>0</v>
      </c>
      <c r="F349" s="35">
        <f t="shared" si="194"/>
        <v>0</v>
      </c>
      <c r="G349" s="55">
        <f t="shared" si="218"/>
        <v>5.67</v>
      </c>
      <c r="H349" s="69">
        <f t="shared" si="218"/>
        <v>5.67</v>
      </c>
      <c r="I349" s="72">
        <v>0</v>
      </c>
      <c r="J349" s="55">
        <f t="shared" si="216"/>
        <v>-0.06</v>
      </c>
      <c r="K349" s="69">
        <f t="shared" si="216"/>
        <v>-0.06</v>
      </c>
      <c r="L349" s="72">
        <v>0</v>
      </c>
      <c r="M349" s="55">
        <f t="shared" si="215"/>
        <v>1.2500000000000001E-2</v>
      </c>
      <c r="N349" s="69">
        <f t="shared" si="215"/>
        <v>0</v>
      </c>
      <c r="O349" s="72">
        <v>0</v>
      </c>
      <c r="P349" s="7"/>
      <c r="Q349" s="72">
        <f t="shared" si="226"/>
        <v>5.6224999999999996</v>
      </c>
      <c r="R349" s="72">
        <f t="shared" si="227"/>
        <v>5.61</v>
      </c>
      <c r="S349" s="72">
        <f t="shared" si="195"/>
        <v>0</v>
      </c>
      <c r="T349" s="7"/>
      <c r="U349" s="5">
        <f t="shared" si="196"/>
        <v>31</v>
      </c>
      <c r="V349" s="45">
        <f t="shared" si="197"/>
        <v>47239</v>
      </c>
      <c r="W349" s="5">
        <f t="shared" si="198"/>
        <v>10323</v>
      </c>
      <c r="X349" s="55">
        <f t="shared" si="219"/>
        <v>5.3904348595426005E-2</v>
      </c>
      <c r="Y349" s="47">
        <f t="shared" si="199"/>
        <v>0.22239047238060194</v>
      </c>
      <c r="Z349" s="5">
        <f t="shared" si="200"/>
        <v>0</v>
      </c>
      <c r="AA349" s="5">
        <f t="shared" si="201"/>
        <v>0</v>
      </c>
      <c r="AC349" s="39">
        <f t="shared" si="202"/>
        <v>0</v>
      </c>
      <c r="AD349" s="39">
        <f t="shared" si="203"/>
        <v>0</v>
      </c>
      <c r="AE349" s="39">
        <f t="shared" si="204"/>
        <v>0</v>
      </c>
      <c r="AF349" s="39">
        <f t="shared" si="205"/>
        <v>0</v>
      </c>
      <c r="AG349" s="39">
        <f t="shared" si="206"/>
        <v>0</v>
      </c>
      <c r="AH349" s="39">
        <f t="shared" si="207"/>
        <v>0</v>
      </c>
      <c r="AI349" s="39">
        <f t="shared" si="208"/>
        <v>0</v>
      </c>
      <c r="AJ349" s="39">
        <f t="shared" si="209"/>
        <v>0</v>
      </c>
      <c r="AK349" s="39">
        <f t="shared" si="210"/>
        <v>0</v>
      </c>
      <c r="AL349" s="43"/>
      <c r="AM349" s="39">
        <f t="shared" si="220"/>
        <v>0</v>
      </c>
      <c r="AN349" s="39">
        <f t="shared" si="221"/>
        <v>0</v>
      </c>
      <c r="AO349" s="39">
        <f t="shared" si="222"/>
        <v>0</v>
      </c>
      <c r="AP349" s="40">
        <f t="shared" si="211"/>
        <v>0</v>
      </c>
      <c r="AR349" s="39">
        <f t="shared" si="223"/>
        <v>0</v>
      </c>
      <c r="AS349" s="39">
        <f t="shared" si="224"/>
        <v>0</v>
      </c>
      <c r="AT349" s="39">
        <f t="shared" si="225"/>
        <v>0</v>
      </c>
      <c r="AU349" s="40">
        <f t="shared" si="212"/>
        <v>0</v>
      </c>
      <c r="AV349" s="40"/>
      <c r="AW349" s="52">
        <f t="shared" si="213"/>
        <v>0</v>
      </c>
      <c r="AY349" s="52">
        <f t="shared" si="214"/>
        <v>0</v>
      </c>
      <c r="AZ349" s="70"/>
    </row>
    <row r="350" spans="1:52" ht="12" customHeight="1">
      <c r="A350" s="44">
        <f t="shared" si="217"/>
        <v>47270</v>
      </c>
      <c r="B350" s="66">
        <f t="shared" si="191"/>
        <v>5000</v>
      </c>
      <c r="C350" s="67"/>
      <c r="D350" s="68">
        <f t="shared" si="192"/>
        <v>5000</v>
      </c>
      <c r="E350" s="35">
        <f t="shared" si="193"/>
        <v>0</v>
      </c>
      <c r="F350" s="35">
        <f t="shared" si="194"/>
        <v>0</v>
      </c>
      <c r="G350" s="55">
        <f t="shared" si="218"/>
        <v>5.67</v>
      </c>
      <c r="H350" s="69">
        <f t="shared" si="218"/>
        <v>5.67</v>
      </c>
      <c r="I350" s="72">
        <v>0</v>
      </c>
      <c r="J350" s="55">
        <f t="shared" si="216"/>
        <v>-0.06</v>
      </c>
      <c r="K350" s="69">
        <f t="shared" si="216"/>
        <v>-0.06</v>
      </c>
      <c r="L350" s="72">
        <v>0</v>
      </c>
      <c r="M350" s="55">
        <f t="shared" si="215"/>
        <v>1.2500000000000001E-2</v>
      </c>
      <c r="N350" s="69">
        <f t="shared" si="215"/>
        <v>0</v>
      </c>
      <c r="O350" s="72">
        <v>0</v>
      </c>
      <c r="P350" s="7"/>
      <c r="Q350" s="72">
        <f t="shared" si="226"/>
        <v>5.6224999999999996</v>
      </c>
      <c r="R350" s="72">
        <f t="shared" si="227"/>
        <v>5.61</v>
      </c>
      <c r="S350" s="72">
        <f t="shared" si="195"/>
        <v>0</v>
      </c>
      <c r="T350" s="7"/>
      <c r="U350" s="5">
        <f t="shared" si="196"/>
        <v>30</v>
      </c>
      <c r="V350" s="45">
        <f t="shared" si="197"/>
        <v>47270</v>
      </c>
      <c r="W350" s="5">
        <f t="shared" si="198"/>
        <v>10354</v>
      </c>
      <c r="X350" s="55">
        <f t="shared" si="219"/>
        <v>5.3904348595426005E-2</v>
      </c>
      <c r="Y350" s="47">
        <f t="shared" si="199"/>
        <v>0.22138875870486024</v>
      </c>
      <c r="Z350" s="5">
        <f t="shared" si="200"/>
        <v>0</v>
      </c>
      <c r="AA350" s="5">
        <f t="shared" si="201"/>
        <v>0</v>
      </c>
      <c r="AC350" s="39">
        <f t="shared" si="202"/>
        <v>0</v>
      </c>
      <c r="AD350" s="39">
        <f t="shared" si="203"/>
        <v>0</v>
      </c>
      <c r="AE350" s="39">
        <f t="shared" si="204"/>
        <v>0</v>
      </c>
      <c r="AF350" s="39">
        <f t="shared" si="205"/>
        <v>0</v>
      </c>
      <c r="AG350" s="39">
        <f t="shared" si="206"/>
        <v>0</v>
      </c>
      <c r="AH350" s="39">
        <f t="shared" si="207"/>
        <v>0</v>
      </c>
      <c r="AI350" s="39">
        <f t="shared" si="208"/>
        <v>0</v>
      </c>
      <c r="AJ350" s="39">
        <f t="shared" si="209"/>
        <v>0</v>
      </c>
      <c r="AK350" s="39">
        <f t="shared" si="210"/>
        <v>0</v>
      </c>
      <c r="AL350" s="43"/>
      <c r="AM350" s="39">
        <f t="shared" si="220"/>
        <v>0</v>
      </c>
      <c r="AN350" s="39">
        <f t="shared" si="221"/>
        <v>0</v>
      </c>
      <c r="AO350" s="39">
        <f t="shared" si="222"/>
        <v>0</v>
      </c>
      <c r="AP350" s="40">
        <f t="shared" si="211"/>
        <v>0</v>
      </c>
      <c r="AR350" s="39">
        <f t="shared" si="223"/>
        <v>0</v>
      </c>
      <c r="AS350" s="39">
        <f t="shared" si="224"/>
        <v>0</v>
      </c>
      <c r="AT350" s="39">
        <f t="shared" si="225"/>
        <v>0</v>
      </c>
      <c r="AU350" s="40">
        <f t="shared" si="212"/>
        <v>0</v>
      </c>
      <c r="AV350" s="40"/>
      <c r="AW350" s="52">
        <f t="shared" si="213"/>
        <v>0</v>
      </c>
      <c r="AY350" s="52">
        <f t="shared" si="214"/>
        <v>0</v>
      </c>
      <c r="AZ350" s="70"/>
    </row>
    <row r="351" spans="1:52" ht="12" customHeight="1">
      <c r="A351" s="44">
        <f t="shared" si="217"/>
        <v>47300</v>
      </c>
      <c r="B351" s="66">
        <f t="shared" si="191"/>
        <v>5000</v>
      </c>
      <c r="C351" s="67"/>
      <c r="D351" s="68">
        <f t="shared" si="192"/>
        <v>5000</v>
      </c>
      <c r="E351" s="35">
        <f t="shared" si="193"/>
        <v>0</v>
      </c>
      <c r="F351" s="35">
        <f t="shared" si="194"/>
        <v>0</v>
      </c>
      <c r="G351" s="55">
        <f t="shared" si="218"/>
        <v>5.67</v>
      </c>
      <c r="H351" s="69">
        <f t="shared" si="218"/>
        <v>5.67</v>
      </c>
      <c r="I351" s="72">
        <v>0</v>
      </c>
      <c r="J351" s="55">
        <f t="shared" si="216"/>
        <v>-0.06</v>
      </c>
      <c r="K351" s="69">
        <f t="shared" si="216"/>
        <v>-0.06</v>
      </c>
      <c r="L351" s="72">
        <v>0</v>
      </c>
      <c r="M351" s="55">
        <f t="shared" si="215"/>
        <v>1.2500000000000001E-2</v>
      </c>
      <c r="N351" s="69">
        <f t="shared" si="215"/>
        <v>0</v>
      </c>
      <c r="O351" s="72">
        <v>0</v>
      </c>
      <c r="P351" s="7"/>
      <c r="Q351" s="72">
        <f t="shared" si="226"/>
        <v>5.6224999999999996</v>
      </c>
      <c r="R351" s="72">
        <f t="shared" si="227"/>
        <v>5.61</v>
      </c>
      <c r="S351" s="72">
        <f t="shared" si="195"/>
        <v>0</v>
      </c>
      <c r="T351" s="7"/>
      <c r="U351" s="5">
        <f t="shared" si="196"/>
        <v>31</v>
      </c>
      <c r="V351" s="45">
        <f t="shared" si="197"/>
        <v>47300</v>
      </c>
      <c r="W351" s="5">
        <f t="shared" si="198"/>
        <v>10384</v>
      </c>
      <c r="X351" s="55">
        <f t="shared" si="219"/>
        <v>5.3904348595426005E-2</v>
      </c>
      <c r="Y351" s="47">
        <f t="shared" si="199"/>
        <v>0.22042365462595204</v>
      </c>
      <c r="Z351" s="5">
        <f t="shared" si="200"/>
        <v>0</v>
      </c>
      <c r="AA351" s="5">
        <f t="shared" si="201"/>
        <v>0</v>
      </c>
      <c r="AC351" s="39">
        <f t="shared" si="202"/>
        <v>0</v>
      </c>
      <c r="AD351" s="39">
        <f t="shared" si="203"/>
        <v>0</v>
      </c>
      <c r="AE351" s="39">
        <f t="shared" si="204"/>
        <v>0</v>
      </c>
      <c r="AF351" s="39">
        <f t="shared" si="205"/>
        <v>0</v>
      </c>
      <c r="AG351" s="39">
        <f t="shared" si="206"/>
        <v>0</v>
      </c>
      <c r="AH351" s="39">
        <f t="shared" si="207"/>
        <v>0</v>
      </c>
      <c r="AI351" s="39">
        <f t="shared" si="208"/>
        <v>0</v>
      </c>
      <c r="AJ351" s="39">
        <f t="shared" si="209"/>
        <v>0</v>
      </c>
      <c r="AK351" s="39">
        <f t="shared" si="210"/>
        <v>0</v>
      </c>
      <c r="AL351" s="43"/>
      <c r="AM351" s="39">
        <f t="shared" si="220"/>
        <v>0</v>
      </c>
      <c r="AN351" s="39">
        <f t="shared" si="221"/>
        <v>0</v>
      </c>
      <c r="AO351" s="39">
        <f t="shared" si="222"/>
        <v>0</v>
      </c>
      <c r="AP351" s="40">
        <f t="shared" si="211"/>
        <v>0</v>
      </c>
      <c r="AR351" s="39">
        <f t="shared" si="223"/>
        <v>0</v>
      </c>
      <c r="AS351" s="39">
        <f t="shared" si="224"/>
        <v>0</v>
      </c>
      <c r="AT351" s="39">
        <f t="shared" si="225"/>
        <v>0</v>
      </c>
      <c r="AU351" s="40">
        <f t="shared" si="212"/>
        <v>0</v>
      </c>
      <c r="AV351" s="40"/>
      <c r="AW351" s="52">
        <f t="shared" si="213"/>
        <v>0</v>
      </c>
      <c r="AY351" s="52">
        <f t="shared" si="214"/>
        <v>0</v>
      </c>
      <c r="AZ351" s="70"/>
    </row>
    <row r="352" spans="1:52" ht="12" customHeight="1">
      <c r="A352" s="44">
        <f t="shared" si="217"/>
        <v>47331</v>
      </c>
      <c r="B352" s="66">
        <f t="shared" si="191"/>
        <v>5000</v>
      </c>
      <c r="C352" s="67"/>
      <c r="D352" s="68">
        <f t="shared" si="192"/>
        <v>5000</v>
      </c>
      <c r="E352" s="35">
        <f t="shared" si="193"/>
        <v>0</v>
      </c>
      <c r="F352" s="35">
        <f t="shared" si="194"/>
        <v>0</v>
      </c>
      <c r="G352" s="55">
        <f t="shared" si="218"/>
        <v>5.67</v>
      </c>
      <c r="H352" s="69">
        <f t="shared" si="218"/>
        <v>5.67</v>
      </c>
      <c r="I352" s="72">
        <v>0</v>
      </c>
      <c r="J352" s="55">
        <f t="shared" si="216"/>
        <v>-0.06</v>
      </c>
      <c r="K352" s="69">
        <f t="shared" si="216"/>
        <v>-0.06</v>
      </c>
      <c r="L352" s="72">
        <v>0</v>
      </c>
      <c r="M352" s="55">
        <f t="shared" si="215"/>
        <v>1.2500000000000001E-2</v>
      </c>
      <c r="N352" s="69">
        <f t="shared" si="215"/>
        <v>0</v>
      </c>
      <c r="O352" s="72">
        <v>0</v>
      </c>
      <c r="P352" s="7"/>
      <c r="Q352" s="72">
        <f t="shared" si="226"/>
        <v>5.6224999999999996</v>
      </c>
      <c r="R352" s="72">
        <f t="shared" si="227"/>
        <v>5.61</v>
      </c>
      <c r="S352" s="72">
        <f t="shared" si="195"/>
        <v>0</v>
      </c>
      <c r="T352" s="7"/>
      <c r="U352" s="5">
        <f t="shared" si="196"/>
        <v>31</v>
      </c>
      <c r="V352" s="45">
        <f t="shared" si="197"/>
        <v>47331</v>
      </c>
      <c r="W352" s="5">
        <f t="shared" si="198"/>
        <v>10415</v>
      </c>
      <c r="X352" s="55">
        <f t="shared" si="219"/>
        <v>5.3904348595426005E-2</v>
      </c>
      <c r="Y352" s="47">
        <f t="shared" si="199"/>
        <v>0.21943080008981919</v>
      </c>
      <c r="Z352" s="5">
        <f t="shared" si="200"/>
        <v>0</v>
      </c>
      <c r="AA352" s="5">
        <f t="shared" si="201"/>
        <v>0</v>
      </c>
      <c r="AC352" s="39">
        <f t="shared" si="202"/>
        <v>0</v>
      </c>
      <c r="AD352" s="39">
        <f t="shared" si="203"/>
        <v>0</v>
      </c>
      <c r="AE352" s="39">
        <f t="shared" si="204"/>
        <v>0</v>
      </c>
      <c r="AF352" s="39">
        <f t="shared" si="205"/>
        <v>0</v>
      </c>
      <c r="AG352" s="39">
        <f t="shared" si="206"/>
        <v>0</v>
      </c>
      <c r="AH352" s="39">
        <f t="shared" si="207"/>
        <v>0</v>
      </c>
      <c r="AI352" s="39">
        <f t="shared" si="208"/>
        <v>0</v>
      </c>
      <c r="AJ352" s="39">
        <f t="shared" si="209"/>
        <v>0</v>
      </c>
      <c r="AK352" s="39">
        <f t="shared" si="210"/>
        <v>0</v>
      </c>
      <c r="AL352" s="43"/>
      <c r="AM352" s="39">
        <f t="shared" si="220"/>
        <v>0</v>
      </c>
      <c r="AN352" s="39">
        <f t="shared" si="221"/>
        <v>0</v>
      </c>
      <c r="AO352" s="39">
        <f t="shared" si="222"/>
        <v>0</v>
      </c>
      <c r="AP352" s="40">
        <f t="shared" si="211"/>
        <v>0</v>
      </c>
      <c r="AR352" s="39">
        <f t="shared" si="223"/>
        <v>0</v>
      </c>
      <c r="AS352" s="39">
        <f t="shared" si="224"/>
        <v>0</v>
      </c>
      <c r="AT352" s="39">
        <f t="shared" si="225"/>
        <v>0</v>
      </c>
      <c r="AU352" s="40">
        <f t="shared" si="212"/>
        <v>0</v>
      </c>
      <c r="AV352" s="40"/>
      <c r="AW352" s="52">
        <f t="shared" si="213"/>
        <v>0</v>
      </c>
      <c r="AY352" s="52">
        <f t="shared" si="214"/>
        <v>0</v>
      </c>
      <c r="AZ352" s="70"/>
    </row>
    <row r="353" spans="1:52" ht="12" customHeight="1">
      <c r="A353" s="44">
        <f t="shared" si="217"/>
        <v>47362</v>
      </c>
      <c r="B353" s="66">
        <f t="shared" si="191"/>
        <v>5000</v>
      </c>
      <c r="C353" s="67"/>
      <c r="D353" s="68">
        <f t="shared" si="192"/>
        <v>5000</v>
      </c>
      <c r="E353" s="35">
        <f t="shared" si="193"/>
        <v>0</v>
      </c>
      <c r="F353" s="35">
        <f t="shared" si="194"/>
        <v>0</v>
      </c>
      <c r="G353" s="55">
        <f t="shared" si="218"/>
        <v>5.67</v>
      </c>
      <c r="H353" s="69">
        <f t="shared" si="218"/>
        <v>5.67</v>
      </c>
      <c r="I353" s="72">
        <v>0</v>
      </c>
      <c r="J353" s="55">
        <f t="shared" si="216"/>
        <v>-0.06</v>
      </c>
      <c r="K353" s="69">
        <f t="shared" si="216"/>
        <v>-0.06</v>
      </c>
      <c r="L353" s="72">
        <v>0</v>
      </c>
      <c r="M353" s="55">
        <f t="shared" si="215"/>
        <v>1.2500000000000001E-2</v>
      </c>
      <c r="N353" s="69">
        <f t="shared" si="215"/>
        <v>0</v>
      </c>
      <c r="O353" s="72">
        <v>0</v>
      </c>
      <c r="P353" s="7"/>
      <c r="Q353" s="72">
        <f t="shared" si="226"/>
        <v>5.6224999999999996</v>
      </c>
      <c r="R353" s="72">
        <f t="shared" si="227"/>
        <v>5.61</v>
      </c>
      <c r="S353" s="72">
        <f t="shared" si="195"/>
        <v>0</v>
      </c>
      <c r="T353" s="7"/>
      <c r="U353" s="5">
        <f t="shared" si="196"/>
        <v>30</v>
      </c>
      <c r="V353" s="45">
        <f t="shared" si="197"/>
        <v>47362</v>
      </c>
      <c r="W353" s="5">
        <f t="shared" si="198"/>
        <v>10446</v>
      </c>
      <c r="X353" s="55">
        <f t="shared" si="219"/>
        <v>5.3904348595426005E-2</v>
      </c>
      <c r="Y353" s="47">
        <f t="shared" si="199"/>
        <v>0.21844241766958339</v>
      </c>
      <c r="Z353" s="5">
        <f t="shared" si="200"/>
        <v>0</v>
      </c>
      <c r="AA353" s="5">
        <f t="shared" si="201"/>
        <v>0</v>
      </c>
      <c r="AC353" s="39">
        <f t="shared" si="202"/>
        <v>0</v>
      </c>
      <c r="AD353" s="39">
        <f t="shared" si="203"/>
        <v>0</v>
      </c>
      <c r="AE353" s="39">
        <f t="shared" si="204"/>
        <v>0</v>
      </c>
      <c r="AF353" s="39">
        <f t="shared" si="205"/>
        <v>0</v>
      </c>
      <c r="AG353" s="39">
        <f t="shared" si="206"/>
        <v>0</v>
      </c>
      <c r="AH353" s="39">
        <f t="shared" si="207"/>
        <v>0</v>
      </c>
      <c r="AI353" s="39">
        <f t="shared" si="208"/>
        <v>0</v>
      </c>
      <c r="AJ353" s="39">
        <f t="shared" si="209"/>
        <v>0</v>
      </c>
      <c r="AK353" s="39">
        <f t="shared" si="210"/>
        <v>0</v>
      </c>
      <c r="AL353" s="43"/>
      <c r="AM353" s="39">
        <f t="shared" si="220"/>
        <v>0</v>
      </c>
      <c r="AN353" s="39">
        <f t="shared" si="221"/>
        <v>0</v>
      </c>
      <c r="AO353" s="39">
        <f t="shared" si="222"/>
        <v>0</v>
      </c>
      <c r="AP353" s="40">
        <f t="shared" si="211"/>
        <v>0</v>
      </c>
      <c r="AR353" s="39">
        <f t="shared" si="223"/>
        <v>0</v>
      </c>
      <c r="AS353" s="39">
        <f t="shared" si="224"/>
        <v>0</v>
      </c>
      <c r="AT353" s="39">
        <f t="shared" si="225"/>
        <v>0</v>
      </c>
      <c r="AU353" s="40">
        <f t="shared" si="212"/>
        <v>0</v>
      </c>
      <c r="AV353" s="40"/>
      <c r="AW353" s="52">
        <f t="shared" si="213"/>
        <v>0</v>
      </c>
      <c r="AY353" s="52">
        <f t="shared" si="214"/>
        <v>0</v>
      </c>
      <c r="AZ353" s="70"/>
    </row>
    <row r="354" spans="1:52" ht="12" customHeight="1">
      <c r="A354" s="44">
        <f t="shared" si="217"/>
        <v>47392</v>
      </c>
      <c r="B354" s="66">
        <f t="shared" si="191"/>
        <v>5000</v>
      </c>
      <c r="C354" s="67"/>
      <c r="D354" s="68">
        <f t="shared" si="192"/>
        <v>5000</v>
      </c>
      <c r="E354" s="35">
        <f t="shared" si="193"/>
        <v>0</v>
      </c>
      <c r="F354" s="35">
        <f t="shared" si="194"/>
        <v>0</v>
      </c>
      <c r="G354" s="55">
        <f t="shared" si="218"/>
        <v>5.67</v>
      </c>
      <c r="H354" s="69">
        <f t="shared" si="218"/>
        <v>5.67</v>
      </c>
      <c r="I354" s="72">
        <v>0</v>
      </c>
      <c r="J354" s="55">
        <f t="shared" si="216"/>
        <v>-0.06</v>
      </c>
      <c r="K354" s="69">
        <f t="shared" si="216"/>
        <v>-0.06</v>
      </c>
      <c r="L354" s="72">
        <v>0</v>
      </c>
      <c r="M354" s="55">
        <f t="shared" si="215"/>
        <v>1.2500000000000001E-2</v>
      </c>
      <c r="N354" s="69">
        <f t="shared" si="215"/>
        <v>0</v>
      </c>
      <c r="O354" s="72">
        <v>0</v>
      </c>
      <c r="P354" s="7"/>
      <c r="Q354" s="72">
        <f t="shared" si="226"/>
        <v>5.6224999999999996</v>
      </c>
      <c r="R354" s="72">
        <f t="shared" si="227"/>
        <v>5.61</v>
      </c>
      <c r="S354" s="72">
        <f t="shared" si="195"/>
        <v>0</v>
      </c>
      <c r="T354" s="7"/>
      <c r="U354" s="5">
        <f t="shared" si="196"/>
        <v>31</v>
      </c>
      <c r="V354" s="45">
        <f t="shared" si="197"/>
        <v>47392</v>
      </c>
      <c r="W354" s="5">
        <f t="shared" si="198"/>
        <v>10476</v>
      </c>
      <c r="X354" s="55">
        <f t="shared" si="219"/>
        <v>5.3904348595426005E-2</v>
      </c>
      <c r="Y354" s="47">
        <f t="shared" si="199"/>
        <v>0.21749015762922366</v>
      </c>
      <c r="Z354" s="5">
        <f t="shared" si="200"/>
        <v>0</v>
      </c>
      <c r="AA354" s="5">
        <f t="shared" si="201"/>
        <v>0</v>
      </c>
      <c r="AC354" s="39">
        <f t="shared" si="202"/>
        <v>0</v>
      </c>
      <c r="AD354" s="39">
        <f t="shared" si="203"/>
        <v>0</v>
      </c>
      <c r="AE354" s="39">
        <f t="shared" si="204"/>
        <v>0</v>
      </c>
      <c r="AF354" s="39">
        <f t="shared" si="205"/>
        <v>0</v>
      </c>
      <c r="AG354" s="39">
        <f t="shared" si="206"/>
        <v>0</v>
      </c>
      <c r="AH354" s="39">
        <f t="shared" si="207"/>
        <v>0</v>
      </c>
      <c r="AI354" s="39">
        <f t="shared" si="208"/>
        <v>0</v>
      </c>
      <c r="AJ354" s="39">
        <f t="shared" si="209"/>
        <v>0</v>
      </c>
      <c r="AK354" s="39">
        <f t="shared" si="210"/>
        <v>0</v>
      </c>
      <c r="AL354" s="43"/>
      <c r="AM354" s="39">
        <f t="shared" si="220"/>
        <v>0</v>
      </c>
      <c r="AN354" s="39">
        <f t="shared" si="221"/>
        <v>0</v>
      </c>
      <c r="AO354" s="39">
        <f t="shared" si="222"/>
        <v>0</v>
      </c>
      <c r="AP354" s="40">
        <f t="shared" si="211"/>
        <v>0</v>
      </c>
      <c r="AR354" s="39">
        <f t="shared" si="223"/>
        <v>0</v>
      </c>
      <c r="AS354" s="39">
        <f t="shared" si="224"/>
        <v>0</v>
      </c>
      <c r="AT354" s="39">
        <f t="shared" si="225"/>
        <v>0</v>
      </c>
      <c r="AU354" s="40">
        <f t="shared" si="212"/>
        <v>0</v>
      </c>
      <c r="AV354" s="40"/>
      <c r="AW354" s="52">
        <f t="shared" si="213"/>
        <v>0</v>
      </c>
      <c r="AY354" s="52">
        <f t="shared" si="214"/>
        <v>0</v>
      </c>
      <c r="AZ354" s="70"/>
    </row>
    <row r="355" spans="1:52" ht="12" customHeight="1">
      <c r="A355" s="44">
        <f t="shared" si="217"/>
        <v>47423</v>
      </c>
      <c r="B355" s="66">
        <f t="shared" si="191"/>
        <v>5000</v>
      </c>
      <c r="C355" s="67"/>
      <c r="D355" s="68">
        <f t="shared" si="192"/>
        <v>5000</v>
      </c>
      <c r="E355" s="35">
        <f t="shared" si="193"/>
        <v>0</v>
      </c>
      <c r="F355" s="35">
        <f t="shared" si="194"/>
        <v>0</v>
      </c>
      <c r="G355" s="55">
        <f t="shared" si="218"/>
        <v>5.67</v>
      </c>
      <c r="H355" s="69">
        <f t="shared" si="218"/>
        <v>5.67</v>
      </c>
      <c r="I355" s="72">
        <v>0</v>
      </c>
      <c r="J355" s="55">
        <f t="shared" si="216"/>
        <v>-0.06</v>
      </c>
      <c r="K355" s="69">
        <f t="shared" si="216"/>
        <v>-0.06</v>
      </c>
      <c r="L355" s="72">
        <v>0</v>
      </c>
      <c r="M355" s="55">
        <f t="shared" si="215"/>
        <v>1.2500000000000001E-2</v>
      </c>
      <c r="N355" s="69">
        <f t="shared" si="215"/>
        <v>0</v>
      </c>
      <c r="O355" s="72">
        <v>0</v>
      </c>
      <c r="P355" s="7"/>
      <c r="Q355" s="72">
        <f t="shared" si="226"/>
        <v>5.6224999999999996</v>
      </c>
      <c r="R355" s="72">
        <f t="shared" si="227"/>
        <v>5.61</v>
      </c>
      <c r="S355" s="72">
        <f t="shared" si="195"/>
        <v>0</v>
      </c>
      <c r="T355" s="7"/>
      <c r="U355" s="5">
        <f t="shared" si="196"/>
        <v>30</v>
      </c>
      <c r="V355" s="45">
        <f t="shared" si="197"/>
        <v>47423</v>
      </c>
      <c r="W355" s="5">
        <f t="shared" si="198"/>
        <v>10507</v>
      </c>
      <c r="X355" s="55">
        <f t="shared" si="219"/>
        <v>5.3904348595426005E-2</v>
      </c>
      <c r="Y355" s="47">
        <f t="shared" si="199"/>
        <v>0.21651051644718786</v>
      </c>
      <c r="Z355" s="5">
        <f t="shared" si="200"/>
        <v>0</v>
      </c>
      <c r="AA355" s="5">
        <f t="shared" si="201"/>
        <v>0</v>
      </c>
      <c r="AC355" s="39">
        <f t="shared" si="202"/>
        <v>0</v>
      </c>
      <c r="AD355" s="39">
        <f t="shared" si="203"/>
        <v>0</v>
      </c>
      <c r="AE355" s="39">
        <f t="shared" si="204"/>
        <v>0</v>
      </c>
      <c r="AF355" s="39">
        <f t="shared" si="205"/>
        <v>0</v>
      </c>
      <c r="AG355" s="39">
        <f t="shared" si="206"/>
        <v>0</v>
      </c>
      <c r="AH355" s="39">
        <f t="shared" si="207"/>
        <v>0</v>
      </c>
      <c r="AI355" s="39">
        <f t="shared" si="208"/>
        <v>0</v>
      </c>
      <c r="AJ355" s="39">
        <f t="shared" si="209"/>
        <v>0</v>
      </c>
      <c r="AK355" s="39">
        <f t="shared" si="210"/>
        <v>0</v>
      </c>
      <c r="AL355" s="43"/>
      <c r="AM355" s="39">
        <f t="shared" si="220"/>
        <v>0</v>
      </c>
      <c r="AN355" s="39">
        <f t="shared" si="221"/>
        <v>0</v>
      </c>
      <c r="AO355" s="39">
        <f t="shared" si="222"/>
        <v>0</v>
      </c>
      <c r="AP355" s="40">
        <f t="shared" si="211"/>
        <v>0</v>
      </c>
      <c r="AR355" s="39">
        <f t="shared" si="223"/>
        <v>0</v>
      </c>
      <c r="AS355" s="39">
        <f t="shared" si="224"/>
        <v>0</v>
      </c>
      <c r="AT355" s="39">
        <f t="shared" si="225"/>
        <v>0</v>
      </c>
      <c r="AU355" s="40">
        <f t="shared" si="212"/>
        <v>0</v>
      </c>
      <c r="AV355" s="40"/>
      <c r="AW355" s="52">
        <f t="shared" si="213"/>
        <v>0</v>
      </c>
      <c r="AY355" s="52">
        <f t="shared" si="214"/>
        <v>0</v>
      </c>
      <c r="AZ355" s="70"/>
    </row>
    <row r="356" spans="1:52" ht="12" customHeight="1">
      <c r="A356" s="44">
        <f t="shared" si="217"/>
        <v>47453</v>
      </c>
      <c r="B356" s="66">
        <f t="shared" si="191"/>
        <v>5000</v>
      </c>
      <c r="C356" s="67"/>
      <c r="D356" s="68">
        <f t="shared" si="192"/>
        <v>5000</v>
      </c>
      <c r="E356" s="35">
        <f t="shared" si="193"/>
        <v>0</v>
      </c>
      <c r="F356" s="35">
        <f t="shared" si="194"/>
        <v>0</v>
      </c>
      <c r="G356" s="55">
        <f t="shared" si="218"/>
        <v>5.67</v>
      </c>
      <c r="H356" s="69">
        <f t="shared" si="218"/>
        <v>5.67</v>
      </c>
      <c r="I356" s="72">
        <v>0</v>
      </c>
      <c r="J356" s="55">
        <f t="shared" si="216"/>
        <v>-0.06</v>
      </c>
      <c r="K356" s="69">
        <f t="shared" si="216"/>
        <v>-0.06</v>
      </c>
      <c r="L356" s="72">
        <v>0</v>
      </c>
      <c r="M356" s="55">
        <f t="shared" si="215"/>
        <v>1.2500000000000001E-2</v>
      </c>
      <c r="N356" s="69">
        <f t="shared" si="215"/>
        <v>0</v>
      </c>
      <c r="O356" s="72">
        <v>0</v>
      </c>
      <c r="P356" s="7"/>
      <c r="Q356" s="72">
        <f t="shared" si="226"/>
        <v>5.6224999999999996</v>
      </c>
      <c r="R356" s="72">
        <f t="shared" si="227"/>
        <v>5.61</v>
      </c>
      <c r="S356" s="72">
        <f t="shared" si="195"/>
        <v>0</v>
      </c>
      <c r="T356" s="7"/>
      <c r="U356" s="5">
        <f t="shared" si="196"/>
        <v>31</v>
      </c>
      <c r="V356" s="45">
        <f t="shared" si="197"/>
        <v>47453</v>
      </c>
      <c r="W356" s="5">
        <f t="shared" si="198"/>
        <v>10537</v>
      </c>
      <c r="X356" s="55">
        <f t="shared" si="219"/>
        <v>5.3904348595426005E-2</v>
      </c>
      <c r="Y356" s="47">
        <f t="shared" si="199"/>
        <v>0.2155666781792826</v>
      </c>
      <c r="Z356" s="5">
        <f t="shared" si="200"/>
        <v>0</v>
      </c>
      <c r="AA356" s="5">
        <f t="shared" si="201"/>
        <v>0</v>
      </c>
      <c r="AC356" s="39">
        <f t="shared" si="202"/>
        <v>0</v>
      </c>
      <c r="AD356" s="39">
        <f t="shared" si="203"/>
        <v>0</v>
      </c>
      <c r="AE356" s="39">
        <f t="shared" si="204"/>
        <v>0</v>
      </c>
      <c r="AF356" s="39">
        <f t="shared" si="205"/>
        <v>0</v>
      </c>
      <c r="AG356" s="39">
        <f t="shared" si="206"/>
        <v>0</v>
      </c>
      <c r="AH356" s="39">
        <f t="shared" si="207"/>
        <v>0</v>
      </c>
      <c r="AI356" s="39">
        <f t="shared" si="208"/>
        <v>0</v>
      </c>
      <c r="AJ356" s="39">
        <f t="shared" si="209"/>
        <v>0</v>
      </c>
      <c r="AK356" s="39">
        <f t="shared" si="210"/>
        <v>0</v>
      </c>
      <c r="AL356" s="43"/>
      <c r="AM356" s="39">
        <f t="shared" si="220"/>
        <v>0</v>
      </c>
      <c r="AN356" s="39">
        <f t="shared" si="221"/>
        <v>0</v>
      </c>
      <c r="AO356" s="39">
        <f t="shared" si="222"/>
        <v>0</v>
      </c>
      <c r="AP356" s="40">
        <f t="shared" si="211"/>
        <v>0</v>
      </c>
      <c r="AR356" s="39">
        <f t="shared" si="223"/>
        <v>0</v>
      </c>
      <c r="AS356" s="39">
        <f t="shared" si="224"/>
        <v>0</v>
      </c>
      <c r="AT356" s="39">
        <f t="shared" si="225"/>
        <v>0</v>
      </c>
      <c r="AU356" s="40">
        <f t="shared" si="212"/>
        <v>0</v>
      </c>
      <c r="AV356" s="40"/>
      <c r="AW356" s="52">
        <f t="shared" si="213"/>
        <v>0</v>
      </c>
      <c r="AY356" s="52">
        <f t="shared" si="214"/>
        <v>0</v>
      </c>
      <c r="AZ356" s="70"/>
    </row>
    <row r="357" spans="1:52" ht="12" customHeight="1">
      <c r="A357" s="44">
        <f t="shared" si="217"/>
        <v>47484</v>
      </c>
      <c r="B357" s="66">
        <f t="shared" si="191"/>
        <v>5000</v>
      </c>
      <c r="C357" s="67"/>
      <c r="D357" s="68">
        <f t="shared" si="192"/>
        <v>5000</v>
      </c>
      <c r="E357" s="35">
        <f t="shared" si="193"/>
        <v>0</v>
      </c>
      <c r="F357" s="35">
        <f t="shared" si="194"/>
        <v>0</v>
      </c>
      <c r="G357" s="55">
        <f t="shared" si="218"/>
        <v>5.67</v>
      </c>
      <c r="H357" s="69">
        <f t="shared" si="218"/>
        <v>5.67</v>
      </c>
      <c r="I357" s="72">
        <v>0</v>
      </c>
      <c r="J357" s="55">
        <f t="shared" si="216"/>
        <v>-0.06</v>
      </c>
      <c r="K357" s="69">
        <f t="shared" si="216"/>
        <v>-0.06</v>
      </c>
      <c r="L357" s="72">
        <v>0</v>
      </c>
      <c r="M357" s="55">
        <f t="shared" si="215"/>
        <v>1.2500000000000001E-2</v>
      </c>
      <c r="N357" s="69">
        <f t="shared" si="215"/>
        <v>0</v>
      </c>
      <c r="O357" s="72">
        <v>0</v>
      </c>
      <c r="P357" s="7"/>
      <c r="Q357" s="72">
        <f t="shared" si="226"/>
        <v>5.6224999999999996</v>
      </c>
      <c r="R357" s="72">
        <f t="shared" si="227"/>
        <v>5.61</v>
      </c>
      <c r="S357" s="72">
        <f t="shared" si="195"/>
        <v>0</v>
      </c>
      <c r="T357" s="7"/>
      <c r="U357" s="5">
        <f t="shared" si="196"/>
        <v>31</v>
      </c>
      <c r="V357" s="45">
        <f t="shared" si="197"/>
        <v>47484</v>
      </c>
      <c r="W357" s="5">
        <f t="shared" si="198"/>
        <v>10568</v>
      </c>
      <c r="X357" s="55">
        <f t="shared" si="219"/>
        <v>5.3904348595426005E-2</v>
      </c>
      <c r="Y357" s="47">
        <f t="shared" si="199"/>
        <v>0.21459570092807706</v>
      </c>
      <c r="Z357" s="5">
        <f t="shared" si="200"/>
        <v>0</v>
      </c>
      <c r="AA357" s="5">
        <f t="shared" si="201"/>
        <v>0</v>
      </c>
      <c r="AC357" s="39">
        <f t="shared" si="202"/>
        <v>0</v>
      </c>
      <c r="AD357" s="39">
        <f t="shared" si="203"/>
        <v>0</v>
      </c>
      <c r="AE357" s="39">
        <f t="shared" si="204"/>
        <v>0</v>
      </c>
      <c r="AF357" s="39">
        <f t="shared" si="205"/>
        <v>0</v>
      </c>
      <c r="AG357" s="39">
        <f t="shared" si="206"/>
        <v>0</v>
      </c>
      <c r="AH357" s="39">
        <f t="shared" si="207"/>
        <v>0</v>
      </c>
      <c r="AI357" s="39">
        <f t="shared" si="208"/>
        <v>0</v>
      </c>
      <c r="AJ357" s="39">
        <f t="shared" si="209"/>
        <v>0</v>
      </c>
      <c r="AK357" s="39">
        <f t="shared" si="210"/>
        <v>0</v>
      </c>
      <c r="AL357" s="43"/>
      <c r="AM357" s="39">
        <f t="shared" si="220"/>
        <v>0</v>
      </c>
      <c r="AN357" s="39">
        <f t="shared" si="221"/>
        <v>0</v>
      </c>
      <c r="AO357" s="39">
        <f t="shared" si="222"/>
        <v>0</v>
      </c>
      <c r="AP357" s="40">
        <f t="shared" si="211"/>
        <v>0</v>
      </c>
      <c r="AR357" s="39">
        <f t="shared" si="223"/>
        <v>0</v>
      </c>
      <c r="AS357" s="39">
        <f t="shared" si="224"/>
        <v>0</v>
      </c>
      <c r="AT357" s="39">
        <f t="shared" si="225"/>
        <v>0</v>
      </c>
      <c r="AU357" s="40">
        <f t="shared" si="212"/>
        <v>0</v>
      </c>
      <c r="AV357" s="40"/>
      <c r="AW357" s="52">
        <f t="shared" si="213"/>
        <v>0</v>
      </c>
      <c r="AY357" s="52">
        <f t="shared" si="214"/>
        <v>0</v>
      </c>
      <c r="AZ357" s="70"/>
    </row>
    <row r="358" spans="1:52" ht="12" customHeight="1">
      <c r="A358" s="44">
        <f t="shared" si="217"/>
        <v>47515</v>
      </c>
      <c r="B358" s="66">
        <f t="shared" si="191"/>
        <v>5000</v>
      </c>
      <c r="C358" s="67"/>
      <c r="D358" s="68">
        <f t="shared" si="192"/>
        <v>5000</v>
      </c>
      <c r="E358" s="35">
        <f t="shared" si="193"/>
        <v>0</v>
      </c>
      <c r="F358" s="35">
        <f t="shared" si="194"/>
        <v>0</v>
      </c>
      <c r="G358" s="55">
        <f t="shared" si="218"/>
        <v>5.67</v>
      </c>
      <c r="H358" s="69">
        <f t="shared" si="218"/>
        <v>5.67</v>
      </c>
      <c r="I358" s="72">
        <v>0</v>
      </c>
      <c r="J358" s="55">
        <f t="shared" si="216"/>
        <v>-0.06</v>
      </c>
      <c r="K358" s="69">
        <f t="shared" si="216"/>
        <v>-0.06</v>
      </c>
      <c r="L358" s="72">
        <v>0</v>
      </c>
      <c r="M358" s="55">
        <f t="shared" si="215"/>
        <v>1.2500000000000001E-2</v>
      </c>
      <c r="N358" s="69">
        <f t="shared" si="215"/>
        <v>0</v>
      </c>
      <c r="O358" s="72">
        <v>0</v>
      </c>
      <c r="P358" s="7"/>
      <c r="Q358" s="72">
        <f t="shared" si="226"/>
        <v>5.6224999999999996</v>
      </c>
      <c r="R358" s="72">
        <f t="shared" si="227"/>
        <v>5.61</v>
      </c>
      <c r="S358" s="72">
        <f t="shared" si="195"/>
        <v>0</v>
      </c>
      <c r="T358" s="7"/>
      <c r="U358" s="5">
        <f t="shared" si="196"/>
        <v>28</v>
      </c>
      <c r="V358" s="45">
        <f t="shared" si="197"/>
        <v>47515</v>
      </c>
      <c r="W358" s="5">
        <f t="shared" si="198"/>
        <v>10599</v>
      </c>
      <c r="X358" s="55">
        <f t="shared" si="219"/>
        <v>5.3904348595426005E-2</v>
      </c>
      <c r="Y358" s="47">
        <f t="shared" si="199"/>
        <v>0.21362909725088733</v>
      </c>
      <c r="Z358" s="5">
        <f t="shared" si="200"/>
        <v>0</v>
      </c>
      <c r="AA358" s="5">
        <f t="shared" si="201"/>
        <v>0</v>
      </c>
      <c r="AC358" s="39">
        <f t="shared" si="202"/>
        <v>0</v>
      </c>
      <c r="AD358" s="39">
        <f t="shared" si="203"/>
        <v>0</v>
      </c>
      <c r="AE358" s="39">
        <f t="shared" si="204"/>
        <v>0</v>
      </c>
      <c r="AF358" s="39">
        <f t="shared" si="205"/>
        <v>0</v>
      </c>
      <c r="AG358" s="39">
        <f t="shared" si="206"/>
        <v>0</v>
      </c>
      <c r="AH358" s="39">
        <f t="shared" si="207"/>
        <v>0</v>
      </c>
      <c r="AI358" s="39">
        <f t="shared" si="208"/>
        <v>0</v>
      </c>
      <c r="AJ358" s="39">
        <f t="shared" si="209"/>
        <v>0</v>
      </c>
      <c r="AK358" s="39">
        <f t="shared" si="210"/>
        <v>0</v>
      </c>
      <c r="AL358" s="43"/>
      <c r="AM358" s="39">
        <f t="shared" si="220"/>
        <v>0</v>
      </c>
      <c r="AN358" s="39">
        <f t="shared" si="221"/>
        <v>0</v>
      </c>
      <c r="AO358" s="39">
        <f t="shared" si="222"/>
        <v>0</v>
      </c>
      <c r="AP358" s="40">
        <f t="shared" si="211"/>
        <v>0</v>
      </c>
      <c r="AR358" s="39">
        <f t="shared" si="223"/>
        <v>0</v>
      </c>
      <c r="AS358" s="39">
        <f t="shared" si="224"/>
        <v>0</v>
      </c>
      <c r="AT358" s="39">
        <f t="shared" si="225"/>
        <v>0</v>
      </c>
      <c r="AU358" s="40">
        <f t="shared" si="212"/>
        <v>0</v>
      </c>
      <c r="AV358" s="40"/>
      <c r="AW358" s="52">
        <f t="shared" si="213"/>
        <v>0</v>
      </c>
      <c r="AY358" s="52">
        <f t="shared" si="214"/>
        <v>0</v>
      </c>
      <c r="AZ358" s="70"/>
    </row>
    <row r="359" spans="1:52" ht="12" customHeight="1">
      <c r="A359" s="44">
        <f t="shared" si="217"/>
        <v>47543</v>
      </c>
      <c r="B359" s="66">
        <f t="shared" si="191"/>
        <v>5000</v>
      </c>
      <c r="C359" s="67"/>
      <c r="D359" s="68">
        <f t="shared" si="192"/>
        <v>5000</v>
      </c>
      <c r="E359" s="35">
        <f t="shared" si="193"/>
        <v>0</v>
      </c>
      <c r="F359" s="35">
        <f t="shared" si="194"/>
        <v>0</v>
      </c>
      <c r="G359" s="55">
        <f t="shared" si="218"/>
        <v>5.67</v>
      </c>
      <c r="H359" s="69">
        <f t="shared" si="218"/>
        <v>5.67</v>
      </c>
      <c r="I359" s="72">
        <v>0</v>
      </c>
      <c r="J359" s="55">
        <f t="shared" si="216"/>
        <v>-0.06</v>
      </c>
      <c r="K359" s="69">
        <f t="shared" si="216"/>
        <v>-0.06</v>
      </c>
      <c r="L359" s="72">
        <v>0</v>
      </c>
      <c r="M359" s="55">
        <f t="shared" si="215"/>
        <v>1.2500000000000001E-2</v>
      </c>
      <c r="N359" s="69">
        <f t="shared" si="215"/>
        <v>0</v>
      </c>
      <c r="O359" s="72">
        <v>0</v>
      </c>
      <c r="P359" s="7"/>
      <c r="Q359" s="72">
        <f t="shared" si="226"/>
        <v>5.6224999999999996</v>
      </c>
      <c r="R359" s="72">
        <f t="shared" si="227"/>
        <v>5.61</v>
      </c>
      <c r="S359" s="72">
        <f t="shared" si="195"/>
        <v>0</v>
      </c>
      <c r="T359" s="7"/>
      <c r="U359" s="5">
        <f t="shared" si="196"/>
        <v>31</v>
      </c>
      <c r="V359" s="45">
        <f t="shared" si="197"/>
        <v>47543</v>
      </c>
      <c r="W359" s="5">
        <f t="shared" si="198"/>
        <v>10627</v>
      </c>
      <c r="X359" s="55">
        <f t="shared" si="219"/>
        <v>5.3904348595426005E-2</v>
      </c>
      <c r="Y359" s="47">
        <f t="shared" si="199"/>
        <v>0.21275977865714382</v>
      </c>
      <c r="Z359" s="5">
        <f t="shared" si="200"/>
        <v>0</v>
      </c>
      <c r="AA359" s="5">
        <f t="shared" si="201"/>
        <v>0</v>
      </c>
      <c r="AC359" s="39">
        <f t="shared" si="202"/>
        <v>0</v>
      </c>
      <c r="AD359" s="39">
        <f t="shared" si="203"/>
        <v>0</v>
      </c>
      <c r="AE359" s="39">
        <f t="shared" si="204"/>
        <v>0</v>
      </c>
      <c r="AF359" s="39">
        <f t="shared" si="205"/>
        <v>0</v>
      </c>
      <c r="AG359" s="39">
        <f t="shared" si="206"/>
        <v>0</v>
      </c>
      <c r="AH359" s="39">
        <f t="shared" si="207"/>
        <v>0</v>
      </c>
      <c r="AI359" s="39">
        <f t="shared" si="208"/>
        <v>0</v>
      </c>
      <c r="AJ359" s="39">
        <f t="shared" si="209"/>
        <v>0</v>
      </c>
      <c r="AK359" s="39">
        <f t="shared" si="210"/>
        <v>0</v>
      </c>
      <c r="AL359" s="43"/>
      <c r="AM359" s="39">
        <f t="shared" si="220"/>
        <v>0</v>
      </c>
      <c r="AN359" s="39">
        <f t="shared" si="221"/>
        <v>0</v>
      </c>
      <c r="AO359" s="39">
        <f t="shared" si="222"/>
        <v>0</v>
      </c>
      <c r="AP359" s="40">
        <f t="shared" si="211"/>
        <v>0</v>
      </c>
      <c r="AR359" s="39">
        <f t="shared" si="223"/>
        <v>0</v>
      </c>
      <c r="AS359" s="39">
        <f t="shared" si="224"/>
        <v>0</v>
      </c>
      <c r="AT359" s="39">
        <f t="shared" si="225"/>
        <v>0</v>
      </c>
      <c r="AU359" s="40">
        <f t="shared" si="212"/>
        <v>0</v>
      </c>
      <c r="AV359" s="40"/>
      <c r="AW359" s="52">
        <f t="shared" si="213"/>
        <v>0</v>
      </c>
      <c r="AY359" s="52">
        <f t="shared" si="214"/>
        <v>0</v>
      </c>
      <c r="AZ359" s="70"/>
    </row>
    <row r="360" spans="1:52" ht="12" customHeight="1">
      <c r="A360" s="44">
        <f t="shared" si="217"/>
        <v>47574</v>
      </c>
      <c r="B360" s="66">
        <f t="shared" si="191"/>
        <v>5000</v>
      </c>
      <c r="C360" s="67"/>
      <c r="D360" s="68">
        <f t="shared" si="192"/>
        <v>5000</v>
      </c>
      <c r="E360" s="35">
        <f t="shared" si="193"/>
        <v>0</v>
      </c>
      <c r="F360" s="35">
        <f t="shared" si="194"/>
        <v>0</v>
      </c>
      <c r="G360" s="55">
        <f t="shared" si="218"/>
        <v>5.67</v>
      </c>
      <c r="H360" s="69">
        <f t="shared" si="218"/>
        <v>5.67</v>
      </c>
      <c r="I360" s="72">
        <v>0</v>
      </c>
      <c r="J360" s="55">
        <f t="shared" si="216"/>
        <v>-0.06</v>
      </c>
      <c r="K360" s="69">
        <f t="shared" si="216"/>
        <v>-0.06</v>
      </c>
      <c r="L360" s="72">
        <v>0</v>
      </c>
      <c r="M360" s="55">
        <f t="shared" si="215"/>
        <v>1.2500000000000001E-2</v>
      </c>
      <c r="N360" s="69">
        <f t="shared" si="215"/>
        <v>0</v>
      </c>
      <c r="O360" s="72">
        <v>0</v>
      </c>
      <c r="P360" s="7"/>
      <c r="Q360" s="72">
        <f t="shared" si="226"/>
        <v>5.6224999999999996</v>
      </c>
      <c r="R360" s="72">
        <f t="shared" si="227"/>
        <v>5.61</v>
      </c>
      <c r="S360" s="72">
        <f t="shared" si="195"/>
        <v>0</v>
      </c>
      <c r="T360" s="7"/>
      <c r="U360" s="5">
        <f t="shared" si="196"/>
        <v>30</v>
      </c>
      <c r="V360" s="45">
        <f t="shared" si="197"/>
        <v>47574</v>
      </c>
      <c r="W360" s="5">
        <f t="shared" si="198"/>
        <v>10658</v>
      </c>
      <c r="X360" s="55">
        <f t="shared" si="219"/>
        <v>5.3904348595426005E-2</v>
      </c>
      <c r="Y360" s="47">
        <f t="shared" si="199"/>
        <v>0.21180144452687624</v>
      </c>
      <c r="Z360" s="5">
        <f t="shared" si="200"/>
        <v>0</v>
      </c>
      <c r="AA360" s="5">
        <f t="shared" si="201"/>
        <v>0</v>
      </c>
      <c r="AC360" s="39">
        <f t="shared" si="202"/>
        <v>0</v>
      </c>
      <c r="AD360" s="39">
        <f t="shared" si="203"/>
        <v>0</v>
      </c>
      <c r="AE360" s="39">
        <f t="shared" si="204"/>
        <v>0</v>
      </c>
      <c r="AF360" s="39">
        <f t="shared" si="205"/>
        <v>0</v>
      </c>
      <c r="AG360" s="39">
        <f t="shared" si="206"/>
        <v>0</v>
      </c>
      <c r="AH360" s="39">
        <f t="shared" si="207"/>
        <v>0</v>
      </c>
      <c r="AI360" s="39">
        <f t="shared" si="208"/>
        <v>0</v>
      </c>
      <c r="AJ360" s="39">
        <f t="shared" si="209"/>
        <v>0</v>
      </c>
      <c r="AK360" s="39">
        <f t="shared" si="210"/>
        <v>0</v>
      </c>
      <c r="AL360" s="43"/>
      <c r="AM360" s="39">
        <f t="shared" si="220"/>
        <v>0</v>
      </c>
      <c r="AN360" s="39">
        <f t="shared" si="221"/>
        <v>0</v>
      </c>
      <c r="AO360" s="39">
        <f t="shared" si="222"/>
        <v>0</v>
      </c>
      <c r="AP360" s="40">
        <f t="shared" si="211"/>
        <v>0</v>
      </c>
      <c r="AR360" s="39">
        <f t="shared" si="223"/>
        <v>0</v>
      </c>
      <c r="AS360" s="39">
        <f t="shared" si="224"/>
        <v>0</v>
      </c>
      <c r="AT360" s="39">
        <f t="shared" si="225"/>
        <v>0</v>
      </c>
      <c r="AU360" s="40">
        <f t="shared" si="212"/>
        <v>0</v>
      </c>
      <c r="AV360" s="40"/>
      <c r="AW360" s="52">
        <f t="shared" si="213"/>
        <v>0</v>
      </c>
      <c r="AY360" s="52">
        <f t="shared" si="214"/>
        <v>0</v>
      </c>
      <c r="AZ360" s="70"/>
    </row>
    <row r="361" spans="1:52" ht="12" customHeight="1">
      <c r="A361" s="44">
        <f t="shared" si="217"/>
        <v>47604</v>
      </c>
      <c r="B361" s="66">
        <f t="shared" si="191"/>
        <v>5000</v>
      </c>
      <c r="C361" s="67"/>
      <c r="D361" s="68">
        <f t="shared" si="192"/>
        <v>5000</v>
      </c>
      <c r="E361" s="35">
        <f t="shared" si="193"/>
        <v>0</v>
      </c>
      <c r="F361" s="35">
        <f t="shared" si="194"/>
        <v>0</v>
      </c>
      <c r="G361" s="55">
        <f t="shared" si="218"/>
        <v>5.67</v>
      </c>
      <c r="H361" s="69">
        <f t="shared" si="218"/>
        <v>5.67</v>
      </c>
      <c r="I361" s="72">
        <v>0</v>
      </c>
      <c r="J361" s="55">
        <f t="shared" si="216"/>
        <v>-0.06</v>
      </c>
      <c r="K361" s="69">
        <f t="shared" si="216"/>
        <v>-0.06</v>
      </c>
      <c r="L361" s="72">
        <v>0</v>
      </c>
      <c r="M361" s="55">
        <f t="shared" si="215"/>
        <v>1.2500000000000001E-2</v>
      </c>
      <c r="N361" s="69">
        <f t="shared" si="215"/>
        <v>0</v>
      </c>
      <c r="O361" s="72">
        <v>0</v>
      </c>
      <c r="P361" s="7"/>
      <c r="Q361" s="72">
        <f t="shared" si="226"/>
        <v>5.6224999999999996</v>
      </c>
      <c r="R361" s="72">
        <f t="shared" si="227"/>
        <v>5.61</v>
      </c>
      <c r="S361" s="72">
        <f t="shared" si="195"/>
        <v>0</v>
      </c>
      <c r="T361" s="7"/>
      <c r="U361" s="5">
        <f t="shared" si="196"/>
        <v>31</v>
      </c>
      <c r="V361" s="45">
        <f t="shared" si="197"/>
        <v>47604</v>
      </c>
      <c r="W361" s="5">
        <f t="shared" si="198"/>
        <v>10688</v>
      </c>
      <c r="X361" s="55">
        <f t="shared" si="219"/>
        <v>5.3904348595426005E-2</v>
      </c>
      <c r="Y361" s="47">
        <f t="shared" si="199"/>
        <v>0.21087813460261742</v>
      </c>
      <c r="Z361" s="5">
        <f t="shared" si="200"/>
        <v>0</v>
      </c>
      <c r="AA361" s="5">
        <f t="shared" si="201"/>
        <v>0</v>
      </c>
      <c r="AC361" s="39">
        <f t="shared" si="202"/>
        <v>0</v>
      </c>
      <c r="AD361" s="39">
        <f t="shared" si="203"/>
        <v>0</v>
      </c>
      <c r="AE361" s="39">
        <f t="shared" si="204"/>
        <v>0</v>
      </c>
      <c r="AF361" s="39">
        <f t="shared" si="205"/>
        <v>0</v>
      </c>
      <c r="AG361" s="39">
        <f t="shared" si="206"/>
        <v>0</v>
      </c>
      <c r="AH361" s="39">
        <f t="shared" si="207"/>
        <v>0</v>
      </c>
      <c r="AI361" s="39">
        <f t="shared" si="208"/>
        <v>0</v>
      </c>
      <c r="AJ361" s="39">
        <f t="shared" si="209"/>
        <v>0</v>
      </c>
      <c r="AK361" s="39">
        <f t="shared" si="210"/>
        <v>0</v>
      </c>
      <c r="AL361" s="43"/>
      <c r="AM361" s="39">
        <f t="shared" si="220"/>
        <v>0</v>
      </c>
      <c r="AN361" s="39">
        <f t="shared" si="221"/>
        <v>0</v>
      </c>
      <c r="AO361" s="39">
        <f t="shared" si="222"/>
        <v>0</v>
      </c>
      <c r="AP361" s="40">
        <f t="shared" si="211"/>
        <v>0</v>
      </c>
      <c r="AR361" s="39">
        <f t="shared" si="223"/>
        <v>0</v>
      </c>
      <c r="AS361" s="39">
        <f t="shared" si="224"/>
        <v>0</v>
      </c>
      <c r="AT361" s="39">
        <f t="shared" si="225"/>
        <v>0</v>
      </c>
      <c r="AU361" s="40">
        <f t="shared" si="212"/>
        <v>0</v>
      </c>
      <c r="AV361" s="40"/>
      <c r="AW361" s="52">
        <f t="shared" si="213"/>
        <v>0</v>
      </c>
      <c r="AY361" s="52">
        <f t="shared" si="214"/>
        <v>0</v>
      </c>
      <c r="AZ361" s="70"/>
    </row>
    <row r="362" spans="1:52" ht="12" customHeight="1">
      <c r="A362" s="44">
        <f t="shared" si="217"/>
        <v>47635</v>
      </c>
      <c r="B362" s="66">
        <f t="shared" si="191"/>
        <v>5000</v>
      </c>
      <c r="C362" s="67"/>
      <c r="D362" s="68">
        <f t="shared" si="192"/>
        <v>5000</v>
      </c>
      <c r="E362" s="35">
        <f t="shared" si="193"/>
        <v>0</v>
      </c>
      <c r="F362" s="35">
        <f t="shared" si="194"/>
        <v>0</v>
      </c>
      <c r="G362" s="55">
        <f t="shared" si="218"/>
        <v>5.67</v>
      </c>
      <c r="H362" s="69">
        <f t="shared" si="218"/>
        <v>5.67</v>
      </c>
      <c r="I362" s="72">
        <v>0</v>
      </c>
      <c r="J362" s="55">
        <f t="shared" si="216"/>
        <v>-0.06</v>
      </c>
      <c r="K362" s="69">
        <f t="shared" si="216"/>
        <v>-0.06</v>
      </c>
      <c r="L362" s="72">
        <v>0</v>
      </c>
      <c r="M362" s="55">
        <f t="shared" si="215"/>
        <v>1.2500000000000001E-2</v>
      </c>
      <c r="N362" s="69">
        <f t="shared" si="215"/>
        <v>0</v>
      </c>
      <c r="O362" s="72">
        <v>0</v>
      </c>
      <c r="P362" s="7"/>
      <c r="Q362" s="72">
        <f t="shared" si="226"/>
        <v>5.6224999999999996</v>
      </c>
      <c r="R362" s="72">
        <f t="shared" si="227"/>
        <v>5.61</v>
      </c>
      <c r="S362" s="72">
        <f t="shared" si="195"/>
        <v>0</v>
      </c>
      <c r="T362" s="7"/>
      <c r="U362" s="5">
        <f t="shared" si="196"/>
        <v>30</v>
      </c>
      <c r="V362" s="45">
        <f t="shared" si="197"/>
        <v>47635</v>
      </c>
      <c r="W362" s="5">
        <f t="shared" si="198"/>
        <v>10719</v>
      </c>
      <c r="X362" s="55">
        <f t="shared" si="219"/>
        <v>5.3904348595426005E-2</v>
      </c>
      <c r="Y362" s="47">
        <f t="shared" si="199"/>
        <v>0.20992827596395758</v>
      </c>
      <c r="Z362" s="5">
        <f t="shared" si="200"/>
        <v>0</v>
      </c>
      <c r="AA362" s="5">
        <f t="shared" si="201"/>
        <v>0</v>
      </c>
      <c r="AC362" s="39">
        <f t="shared" si="202"/>
        <v>0</v>
      </c>
      <c r="AD362" s="39">
        <f t="shared" si="203"/>
        <v>0</v>
      </c>
      <c r="AE362" s="39">
        <f t="shared" si="204"/>
        <v>0</v>
      </c>
      <c r="AF362" s="39">
        <f t="shared" si="205"/>
        <v>0</v>
      </c>
      <c r="AG362" s="39">
        <f t="shared" si="206"/>
        <v>0</v>
      </c>
      <c r="AH362" s="39">
        <f t="shared" si="207"/>
        <v>0</v>
      </c>
      <c r="AI362" s="39">
        <f t="shared" si="208"/>
        <v>0</v>
      </c>
      <c r="AJ362" s="39">
        <f t="shared" si="209"/>
        <v>0</v>
      </c>
      <c r="AK362" s="39">
        <f t="shared" si="210"/>
        <v>0</v>
      </c>
      <c r="AL362" s="43"/>
      <c r="AM362" s="39">
        <f t="shared" si="220"/>
        <v>0</v>
      </c>
      <c r="AN362" s="39">
        <f t="shared" si="221"/>
        <v>0</v>
      </c>
      <c r="AO362" s="39">
        <f t="shared" si="222"/>
        <v>0</v>
      </c>
      <c r="AP362" s="40">
        <f t="shared" si="211"/>
        <v>0</v>
      </c>
      <c r="AR362" s="39">
        <f t="shared" si="223"/>
        <v>0</v>
      </c>
      <c r="AS362" s="39">
        <f t="shared" si="224"/>
        <v>0</v>
      </c>
      <c r="AT362" s="39">
        <f t="shared" si="225"/>
        <v>0</v>
      </c>
      <c r="AU362" s="40">
        <f t="shared" si="212"/>
        <v>0</v>
      </c>
      <c r="AV362" s="40"/>
      <c r="AW362" s="52">
        <f t="shared" si="213"/>
        <v>0</v>
      </c>
      <c r="AY362" s="52">
        <f t="shared" si="214"/>
        <v>0</v>
      </c>
      <c r="AZ362" s="70"/>
    </row>
    <row r="363" spans="1:52" ht="12" customHeight="1">
      <c r="A363" s="44">
        <f t="shared" si="217"/>
        <v>47665</v>
      </c>
      <c r="B363" s="66">
        <f t="shared" si="191"/>
        <v>5000</v>
      </c>
      <c r="C363" s="67"/>
      <c r="D363" s="68">
        <f t="shared" si="192"/>
        <v>5000</v>
      </c>
      <c r="E363" s="35">
        <f t="shared" si="193"/>
        <v>0</v>
      </c>
      <c r="F363" s="35">
        <f t="shared" si="194"/>
        <v>0</v>
      </c>
      <c r="G363" s="55">
        <f t="shared" si="218"/>
        <v>5.67</v>
      </c>
      <c r="H363" s="69">
        <f t="shared" si="218"/>
        <v>5.67</v>
      </c>
      <c r="I363" s="72">
        <v>0</v>
      </c>
      <c r="J363" s="55">
        <f t="shared" si="216"/>
        <v>-0.06</v>
      </c>
      <c r="K363" s="69">
        <f t="shared" si="216"/>
        <v>-0.06</v>
      </c>
      <c r="L363" s="72">
        <v>0</v>
      </c>
      <c r="M363" s="55">
        <f t="shared" si="215"/>
        <v>1.2500000000000001E-2</v>
      </c>
      <c r="N363" s="69">
        <f t="shared" si="215"/>
        <v>0</v>
      </c>
      <c r="O363" s="72">
        <v>0</v>
      </c>
      <c r="P363" s="7"/>
      <c r="Q363" s="72">
        <f t="shared" si="226"/>
        <v>5.6224999999999996</v>
      </c>
      <c r="R363" s="72">
        <f t="shared" si="227"/>
        <v>5.61</v>
      </c>
      <c r="S363" s="72">
        <f t="shared" si="195"/>
        <v>0</v>
      </c>
      <c r="T363" s="7"/>
      <c r="U363" s="5">
        <f t="shared" si="196"/>
        <v>31</v>
      </c>
      <c r="V363" s="45">
        <f t="shared" si="197"/>
        <v>47665</v>
      </c>
      <c r="W363" s="5">
        <f t="shared" si="198"/>
        <v>10749</v>
      </c>
      <c r="X363" s="55">
        <f t="shared" si="219"/>
        <v>5.3904348595426005E-2</v>
      </c>
      <c r="Y363" s="47">
        <f t="shared" si="199"/>
        <v>0.2090131317777929</v>
      </c>
      <c r="Z363" s="5">
        <f t="shared" si="200"/>
        <v>0</v>
      </c>
      <c r="AA363" s="5">
        <f t="shared" si="201"/>
        <v>0</v>
      </c>
      <c r="AC363" s="39">
        <f t="shared" si="202"/>
        <v>0</v>
      </c>
      <c r="AD363" s="39">
        <f t="shared" si="203"/>
        <v>0</v>
      </c>
      <c r="AE363" s="39">
        <f t="shared" si="204"/>
        <v>0</v>
      </c>
      <c r="AF363" s="39">
        <f t="shared" si="205"/>
        <v>0</v>
      </c>
      <c r="AG363" s="39">
        <f t="shared" si="206"/>
        <v>0</v>
      </c>
      <c r="AH363" s="39">
        <f t="shared" si="207"/>
        <v>0</v>
      </c>
      <c r="AI363" s="39">
        <f t="shared" si="208"/>
        <v>0</v>
      </c>
      <c r="AJ363" s="39">
        <f t="shared" si="209"/>
        <v>0</v>
      </c>
      <c r="AK363" s="39">
        <f t="shared" si="210"/>
        <v>0</v>
      </c>
      <c r="AL363" s="43"/>
      <c r="AM363" s="39">
        <f t="shared" si="220"/>
        <v>0</v>
      </c>
      <c r="AN363" s="39">
        <f t="shared" si="221"/>
        <v>0</v>
      </c>
      <c r="AO363" s="39">
        <f t="shared" si="222"/>
        <v>0</v>
      </c>
      <c r="AP363" s="40">
        <f t="shared" si="211"/>
        <v>0</v>
      </c>
      <c r="AR363" s="39">
        <f t="shared" si="223"/>
        <v>0</v>
      </c>
      <c r="AS363" s="39">
        <f t="shared" si="224"/>
        <v>0</v>
      </c>
      <c r="AT363" s="39">
        <f t="shared" si="225"/>
        <v>0</v>
      </c>
      <c r="AU363" s="40">
        <f t="shared" si="212"/>
        <v>0</v>
      </c>
      <c r="AV363" s="40"/>
      <c r="AW363" s="52">
        <f t="shared" si="213"/>
        <v>0</v>
      </c>
      <c r="AY363" s="52">
        <f t="shared" si="214"/>
        <v>0</v>
      </c>
      <c r="AZ363" s="70"/>
    </row>
    <row r="364" spans="1:52" ht="12" customHeight="1">
      <c r="A364" s="44">
        <f t="shared" si="217"/>
        <v>47696</v>
      </c>
      <c r="B364" s="66">
        <f t="shared" si="191"/>
        <v>5000</v>
      </c>
      <c r="C364" s="67"/>
      <c r="D364" s="68">
        <f t="shared" si="192"/>
        <v>5000</v>
      </c>
      <c r="E364" s="35">
        <f t="shared" si="193"/>
        <v>0</v>
      </c>
      <c r="F364" s="35">
        <f t="shared" si="194"/>
        <v>0</v>
      </c>
      <c r="G364" s="55">
        <f t="shared" si="218"/>
        <v>5.67</v>
      </c>
      <c r="H364" s="69">
        <f t="shared" si="218"/>
        <v>5.67</v>
      </c>
      <c r="I364" s="72">
        <v>0</v>
      </c>
      <c r="J364" s="55">
        <f t="shared" si="216"/>
        <v>-0.06</v>
      </c>
      <c r="K364" s="69">
        <f t="shared" si="216"/>
        <v>-0.06</v>
      </c>
      <c r="L364" s="72">
        <v>0</v>
      </c>
      <c r="M364" s="55">
        <f t="shared" si="215"/>
        <v>1.2500000000000001E-2</v>
      </c>
      <c r="N364" s="69">
        <f t="shared" si="215"/>
        <v>0</v>
      </c>
      <c r="O364" s="72">
        <v>0</v>
      </c>
      <c r="P364" s="7"/>
      <c r="Q364" s="72">
        <f t="shared" si="226"/>
        <v>5.6224999999999996</v>
      </c>
      <c r="R364" s="72">
        <f t="shared" si="227"/>
        <v>5.61</v>
      </c>
      <c r="S364" s="72">
        <f t="shared" si="195"/>
        <v>0</v>
      </c>
      <c r="T364" s="7"/>
      <c r="U364" s="5">
        <f t="shared" si="196"/>
        <v>31</v>
      </c>
      <c r="V364" s="45">
        <f t="shared" si="197"/>
        <v>47696</v>
      </c>
      <c r="W364" s="5">
        <f t="shared" si="198"/>
        <v>10780</v>
      </c>
      <c r="X364" s="55">
        <f t="shared" si="219"/>
        <v>5.3904348595426005E-2</v>
      </c>
      <c r="Y364" s="47">
        <f t="shared" si="199"/>
        <v>0.20807167367362958</v>
      </c>
      <c r="Z364" s="5">
        <f t="shared" si="200"/>
        <v>0</v>
      </c>
      <c r="AA364" s="5">
        <f t="shared" si="201"/>
        <v>0</v>
      </c>
      <c r="AC364" s="39">
        <f t="shared" si="202"/>
        <v>0</v>
      </c>
      <c r="AD364" s="39">
        <f t="shared" si="203"/>
        <v>0</v>
      </c>
      <c r="AE364" s="39">
        <f t="shared" si="204"/>
        <v>0</v>
      </c>
      <c r="AF364" s="39">
        <f t="shared" si="205"/>
        <v>0</v>
      </c>
      <c r="AG364" s="39">
        <f t="shared" si="206"/>
        <v>0</v>
      </c>
      <c r="AH364" s="39">
        <f t="shared" si="207"/>
        <v>0</v>
      </c>
      <c r="AI364" s="39">
        <f t="shared" si="208"/>
        <v>0</v>
      </c>
      <c r="AJ364" s="39">
        <f t="shared" si="209"/>
        <v>0</v>
      </c>
      <c r="AK364" s="39">
        <f t="shared" si="210"/>
        <v>0</v>
      </c>
      <c r="AL364" s="43"/>
      <c r="AM364" s="39">
        <f t="shared" si="220"/>
        <v>0</v>
      </c>
      <c r="AN364" s="39">
        <f t="shared" si="221"/>
        <v>0</v>
      </c>
      <c r="AO364" s="39">
        <f t="shared" si="222"/>
        <v>0</v>
      </c>
      <c r="AP364" s="40">
        <f t="shared" si="211"/>
        <v>0</v>
      </c>
      <c r="AR364" s="39">
        <f t="shared" si="223"/>
        <v>0</v>
      </c>
      <c r="AS364" s="39">
        <f t="shared" si="224"/>
        <v>0</v>
      </c>
      <c r="AT364" s="39">
        <f t="shared" si="225"/>
        <v>0</v>
      </c>
      <c r="AU364" s="40">
        <f t="shared" si="212"/>
        <v>0</v>
      </c>
      <c r="AV364" s="40"/>
      <c r="AW364" s="52">
        <f t="shared" si="213"/>
        <v>0</v>
      </c>
      <c r="AY364" s="52">
        <f t="shared" si="214"/>
        <v>0</v>
      </c>
      <c r="AZ364" s="70"/>
    </row>
    <row r="365" spans="1:52" ht="12" customHeight="1">
      <c r="A365" s="44">
        <f t="shared" si="217"/>
        <v>47727</v>
      </c>
      <c r="B365" s="66">
        <f t="shared" si="191"/>
        <v>5000</v>
      </c>
      <c r="C365" s="67"/>
      <c r="D365" s="68">
        <f t="shared" si="192"/>
        <v>5000</v>
      </c>
      <c r="E365" s="35">
        <f t="shared" si="193"/>
        <v>0</v>
      </c>
      <c r="F365" s="35">
        <f t="shared" si="194"/>
        <v>0</v>
      </c>
      <c r="G365" s="55">
        <f t="shared" si="218"/>
        <v>5.67</v>
      </c>
      <c r="H365" s="69">
        <f t="shared" si="218"/>
        <v>5.67</v>
      </c>
      <c r="I365" s="72">
        <v>0</v>
      </c>
      <c r="J365" s="55">
        <f t="shared" si="216"/>
        <v>-0.06</v>
      </c>
      <c r="K365" s="69">
        <f t="shared" si="216"/>
        <v>-0.06</v>
      </c>
      <c r="L365" s="72">
        <v>0</v>
      </c>
      <c r="M365" s="55">
        <f t="shared" si="215"/>
        <v>1.2500000000000001E-2</v>
      </c>
      <c r="N365" s="69">
        <f t="shared" si="215"/>
        <v>0</v>
      </c>
      <c r="O365" s="72">
        <v>0</v>
      </c>
      <c r="P365" s="7"/>
      <c r="Q365" s="72">
        <f t="shared" si="226"/>
        <v>5.6224999999999996</v>
      </c>
      <c r="R365" s="72">
        <f t="shared" si="227"/>
        <v>5.61</v>
      </c>
      <c r="S365" s="72">
        <f t="shared" si="195"/>
        <v>0</v>
      </c>
      <c r="T365" s="7"/>
      <c r="U365" s="5">
        <f t="shared" si="196"/>
        <v>30</v>
      </c>
      <c r="V365" s="45">
        <f t="shared" si="197"/>
        <v>47727</v>
      </c>
      <c r="W365" s="5">
        <f t="shared" si="198"/>
        <v>10811</v>
      </c>
      <c r="X365" s="55">
        <f t="shared" si="219"/>
        <v>5.3904348595426005E-2</v>
      </c>
      <c r="Y365" s="47">
        <f t="shared" si="199"/>
        <v>0.20713445618035201</v>
      </c>
      <c r="Z365" s="5">
        <f t="shared" si="200"/>
        <v>0</v>
      </c>
      <c r="AA365" s="5">
        <f t="shared" si="201"/>
        <v>0</v>
      </c>
      <c r="AC365" s="39">
        <f t="shared" si="202"/>
        <v>0</v>
      </c>
      <c r="AD365" s="39">
        <f t="shared" si="203"/>
        <v>0</v>
      </c>
      <c r="AE365" s="39">
        <f t="shared" si="204"/>
        <v>0</v>
      </c>
      <c r="AF365" s="39">
        <f t="shared" si="205"/>
        <v>0</v>
      </c>
      <c r="AG365" s="39">
        <f t="shared" si="206"/>
        <v>0</v>
      </c>
      <c r="AH365" s="39">
        <f t="shared" si="207"/>
        <v>0</v>
      </c>
      <c r="AI365" s="39">
        <f t="shared" si="208"/>
        <v>0</v>
      </c>
      <c r="AJ365" s="39">
        <f t="shared" si="209"/>
        <v>0</v>
      </c>
      <c r="AK365" s="39">
        <f t="shared" si="210"/>
        <v>0</v>
      </c>
      <c r="AL365" s="43"/>
      <c r="AM365" s="39">
        <f t="shared" si="220"/>
        <v>0</v>
      </c>
      <c r="AN365" s="39">
        <f t="shared" si="221"/>
        <v>0</v>
      </c>
      <c r="AO365" s="39">
        <f t="shared" si="222"/>
        <v>0</v>
      </c>
      <c r="AP365" s="40">
        <f t="shared" si="211"/>
        <v>0</v>
      </c>
      <c r="AR365" s="39">
        <f t="shared" si="223"/>
        <v>0</v>
      </c>
      <c r="AS365" s="39">
        <f t="shared" si="224"/>
        <v>0</v>
      </c>
      <c r="AT365" s="39">
        <f t="shared" si="225"/>
        <v>0</v>
      </c>
      <c r="AU365" s="40">
        <f t="shared" si="212"/>
        <v>0</v>
      </c>
      <c r="AV365" s="40"/>
      <c r="AW365" s="52">
        <f t="shared" si="213"/>
        <v>0</v>
      </c>
      <c r="AY365" s="52">
        <f t="shared" si="214"/>
        <v>0</v>
      </c>
      <c r="AZ365" s="70"/>
    </row>
    <row r="366" spans="1:52" ht="12" customHeight="1">
      <c r="A366" s="44">
        <f t="shared" si="217"/>
        <v>47757</v>
      </c>
      <c r="B366" s="66">
        <f t="shared" si="191"/>
        <v>5000</v>
      </c>
      <c r="C366" s="67"/>
      <c r="D366" s="68">
        <f t="shared" si="192"/>
        <v>5000</v>
      </c>
      <c r="E366" s="35">
        <f t="shared" si="193"/>
        <v>0</v>
      </c>
      <c r="F366" s="35">
        <f t="shared" si="194"/>
        <v>0</v>
      </c>
      <c r="G366" s="55">
        <f t="shared" si="218"/>
        <v>5.67</v>
      </c>
      <c r="H366" s="69">
        <f t="shared" si="218"/>
        <v>5.67</v>
      </c>
      <c r="I366" s="72">
        <v>0</v>
      </c>
      <c r="J366" s="55">
        <f t="shared" si="216"/>
        <v>-0.06</v>
      </c>
      <c r="K366" s="69">
        <f t="shared" si="216"/>
        <v>-0.06</v>
      </c>
      <c r="L366" s="72">
        <v>0</v>
      </c>
      <c r="M366" s="55">
        <f t="shared" si="215"/>
        <v>1.2500000000000001E-2</v>
      </c>
      <c r="N366" s="69">
        <f t="shared" si="215"/>
        <v>0</v>
      </c>
      <c r="O366" s="72">
        <v>0</v>
      </c>
      <c r="P366" s="7"/>
      <c r="Q366" s="72">
        <f t="shared" si="226"/>
        <v>5.6224999999999996</v>
      </c>
      <c r="R366" s="72">
        <f t="shared" si="227"/>
        <v>5.61</v>
      </c>
      <c r="S366" s="72">
        <f t="shared" si="195"/>
        <v>0</v>
      </c>
      <c r="T366" s="7"/>
      <c r="U366" s="5">
        <f t="shared" si="196"/>
        <v>31</v>
      </c>
      <c r="V366" s="45">
        <f t="shared" si="197"/>
        <v>47757</v>
      </c>
      <c r="W366" s="5">
        <f t="shared" si="198"/>
        <v>10841</v>
      </c>
      <c r="X366" s="55">
        <f t="shared" si="219"/>
        <v>5.3904348595426005E-2</v>
      </c>
      <c r="Y366" s="47">
        <f t="shared" si="199"/>
        <v>0.20623149114404413</v>
      </c>
      <c r="Z366" s="5">
        <f t="shared" si="200"/>
        <v>0</v>
      </c>
      <c r="AA366" s="5">
        <f t="shared" si="201"/>
        <v>0</v>
      </c>
      <c r="AC366" s="39">
        <f t="shared" si="202"/>
        <v>0</v>
      </c>
      <c r="AD366" s="39">
        <f t="shared" si="203"/>
        <v>0</v>
      </c>
      <c r="AE366" s="39">
        <f t="shared" si="204"/>
        <v>0</v>
      </c>
      <c r="AF366" s="39">
        <f t="shared" si="205"/>
        <v>0</v>
      </c>
      <c r="AG366" s="39">
        <f t="shared" si="206"/>
        <v>0</v>
      </c>
      <c r="AH366" s="39">
        <f t="shared" si="207"/>
        <v>0</v>
      </c>
      <c r="AI366" s="39">
        <f t="shared" si="208"/>
        <v>0</v>
      </c>
      <c r="AJ366" s="39">
        <f t="shared" si="209"/>
        <v>0</v>
      </c>
      <c r="AK366" s="39">
        <f t="shared" si="210"/>
        <v>0</v>
      </c>
      <c r="AL366" s="43"/>
      <c r="AM366" s="39">
        <f t="shared" si="220"/>
        <v>0</v>
      </c>
      <c r="AN366" s="39">
        <f t="shared" si="221"/>
        <v>0</v>
      </c>
      <c r="AO366" s="39">
        <f t="shared" si="222"/>
        <v>0</v>
      </c>
      <c r="AP366" s="40">
        <f t="shared" si="211"/>
        <v>0</v>
      </c>
      <c r="AR366" s="39">
        <f t="shared" si="223"/>
        <v>0</v>
      </c>
      <c r="AS366" s="39">
        <f t="shared" si="224"/>
        <v>0</v>
      </c>
      <c r="AT366" s="39">
        <f t="shared" si="225"/>
        <v>0</v>
      </c>
      <c r="AU366" s="40">
        <f t="shared" si="212"/>
        <v>0</v>
      </c>
      <c r="AV366" s="40"/>
      <c r="AW366" s="52">
        <f t="shared" si="213"/>
        <v>0</v>
      </c>
      <c r="AY366" s="52">
        <f t="shared" si="214"/>
        <v>0</v>
      </c>
      <c r="AZ366" s="70"/>
    </row>
    <row r="367" spans="1:52" ht="12" customHeight="1">
      <c r="A367" s="44">
        <f t="shared" si="217"/>
        <v>47788</v>
      </c>
      <c r="B367" s="66">
        <f t="shared" si="191"/>
        <v>5000</v>
      </c>
      <c r="C367" s="67"/>
      <c r="D367" s="68">
        <f t="shared" si="192"/>
        <v>5000</v>
      </c>
      <c r="E367" s="35">
        <f t="shared" si="193"/>
        <v>0</v>
      </c>
      <c r="F367" s="35">
        <f t="shared" si="194"/>
        <v>0</v>
      </c>
      <c r="G367" s="55">
        <f t="shared" si="218"/>
        <v>5.67</v>
      </c>
      <c r="H367" s="69">
        <f t="shared" si="218"/>
        <v>5.67</v>
      </c>
      <c r="I367" s="72">
        <v>0</v>
      </c>
      <c r="J367" s="55">
        <f t="shared" si="216"/>
        <v>-0.06</v>
      </c>
      <c r="K367" s="69">
        <f t="shared" si="216"/>
        <v>-0.06</v>
      </c>
      <c r="L367" s="72">
        <v>0</v>
      </c>
      <c r="M367" s="55">
        <f t="shared" si="215"/>
        <v>1.2500000000000001E-2</v>
      </c>
      <c r="N367" s="69">
        <f t="shared" si="215"/>
        <v>0</v>
      </c>
      <c r="O367" s="72">
        <v>0</v>
      </c>
      <c r="P367" s="7"/>
      <c r="Q367" s="72">
        <f t="shared" si="226"/>
        <v>5.6224999999999996</v>
      </c>
      <c r="R367" s="72">
        <f t="shared" si="227"/>
        <v>5.61</v>
      </c>
      <c r="S367" s="72">
        <f t="shared" si="195"/>
        <v>0</v>
      </c>
      <c r="T367" s="7"/>
      <c r="U367" s="5">
        <f t="shared" si="196"/>
        <v>30</v>
      </c>
      <c r="V367" s="45">
        <f t="shared" si="197"/>
        <v>47788</v>
      </c>
      <c r="W367" s="5">
        <f t="shared" si="198"/>
        <v>10872</v>
      </c>
      <c r="X367" s="55">
        <f t="shared" si="219"/>
        <v>5.3904348595426005E-2</v>
      </c>
      <c r="Y367" s="47">
        <f t="shared" si="199"/>
        <v>0.20530256238717703</v>
      </c>
      <c r="Z367" s="5">
        <f t="shared" si="200"/>
        <v>0</v>
      </c>
      <c r="AA367" s="5">
        <f t="shared" si="201"/>
        <v>0</v>
      </c>
      <c r="AC367" s="39">
        <f t="shared" si="202"/>
        <v>0</v>
      </c>
      <c r="AD367" s="39">
        <f t="shared" si="203"/>
        <v>0</v>
      </c>
      <c r="AE367" s="39">
        <f t="shared" si="204"/>
        <v>0</v>
      </c>
      <c r="AF367" s="39">
        <f t="shared" si="205"/>
        <v>0</v>
      </c>
      <c r="AG367" s="39">
        <f t="shared" si="206"/>
        <v>0</v>
      </c>
      <c r="AH367" s="39">
        <f t="shared" si="207"/>
        <v>0</v>
      </c>
      <c r="AI367" s="39">
        <f t="shared" si="208"/>
        <v>0</v>
      </c>
      <c r="AJ367" s="39">
        <f t="shared" si="209"/>
        <v>0</v>
      </c>
      <c r="AK367" s="39">
        <f t="shared" si="210"/>
        <v>0</v>
      </c>
      <c r="AL367" s="43"/>
      <c r="AM367" s="39">
        <f t="shared" si="220"/>
        <v>0</v>
      </c>
      <c r="AN367" s="39">
        <f t="shared" si="221"/>
        <v>0</v>
      </c>
      <c r="AO367" s="39">
        <f t="shared" si="222"/>
        <v>0</v>
      </c>
      <c r="AP367" s="40">
        <f t="shared" si="211"/>
        <v>0</v>
      </c>
      <c r="AR367" s="39">
        <f t="shared" si="223"/>
        <v>0</v>
      </c>
      <c r="AS367" s="39">
        <f t="shared" si="224"/>
        <v>0</v>
      </c>
      <c r="AT367" s="39">
        <f t="shared" si="225"/>
        <v>0</v>
      </c>
      <c r="AU367" s="40">
        <f t="shared" si="212"/>
        <v>0</v>
      </c>
      <c r="AV367" s="40"/>
      <c r="AW367" s="52">
        <f t="shared" si="213"/>
        <v>0</v>
      </c>
      <c r="AY367" s="52">
        <f t="shared" si="214"/>
        <v>0</v>
      </c>
      <c r="AZ367" s="70"/>
    </row>
    <row r="368" spans="1:52" ht="12" customHeight="1">
      <c r="A368" s="44">
        <f t="shared" si="217"/>
        <v>47818</v>
      </c>
      <c r="B368" s="66">
        <f t="shared" si="191"/>
        <v>5000</v>
      </c>
      <c r="C368" s="67"/>
      <c r="D368" s="68">
        <f t="shared" si="192"/>
        <v>5000</v>
      </c>
      <c r="E368" s="35">
        <f t="shared" si="193"/>
        <v>0</v>
      </c>
      <c r="F368" s="35">
        <f t="shared" si="194"/>
        <v>0</v>
      </c>
      <c r="G368" s="55">
        <f t="shared" si="218"/>
        <v>5.67</v>
      </c>
      <c r="H368" s="69">
        <f t="shared" si="218"/>
        <v>5.67</v>
      </c>
      <c r="I368" s="72">
        <v>0</v>
      </c>
      <c r="J368" s="55">
        <f t="shared" si="216"/>
        <v>-0.06</v>
      </c>
      <c r="K368" s="69">
        <f t="shared" si="216"/>
        <v>-0.06</v>
      </c>
      <c r="L368" s="72">
        <v>0</v>
      </c>
      <c r="M368" s="55">
        <f t="shared" si="215"/>
        <v>1.2500000000000001E-2</v>
      </c>
      <c r="N368" s="69">
        <f t="shared" si="215"/>
        <v>0</v>
      </c>
      <c r="O368" s="72">
        <v>0</v>
      </c>
      <c r="P368" s="7"/>
      <c r="Q368" s="72">
        <f t="shared" si="226"/>
        <v>5.6224999999999996</v>
      </c>
      <c r="R368" s="72">
        <f t="shared" si="227"/>
        <v>5.61</v>
      </c>
      <c r="S368" s="72">
        <f t="shared" si="195"/>
        <v>0</v>
      </c>
      <c r="T368" s="7"/>
      <c r="U368" s="5">
        <f t="shared" si="196"/>
        <v>31</v>
      </c>
      <c r="V368" s="45">
        <f t="shared" si="197"/>
        <v>47818</v>
      </c>
      <c r="W368" s="5">
        <f t="shared" si="198"/>
        <v>10902</v>
      </c>
      <c r="X368" s="55">
        <f t="shared" si="219"/>
        <v>5.3904348595426005E-2</v>
      </c>
      <c r="Y368" s="47">
        <f t="shared" si="199"/>
        <v>0.20440758315910199</v>
      </c>
      <c r="Z368" s="5">
        <f t="shared" si="200"/>
        <v>0</v>
      </c>
      <c r="AA368" s="5">
        <f t="shared" si="201"/>
        <v>0</v>
      </c>
      <c r="AC368" s="39">
        <f t="shared" si="202"/>
        <v>0</v>
      </c>
      <c r="AD368" s="39">
        <f t="shared" si="203"/>
        <v>0</v>
      </c>
      <c r="AE368" s="39">
        <f t="shared" si="204"/>
        <v>0</v>
      </c>
      <c r="AF368" s="39">
        <f t="shared" si="205"/>
        <v>0</v>
      </c>
      <c r="AG368" s="39">
        <f t="shared" si="206"/>
        <v>0</v>
      </c>
      <c r="AH368" s="39">
        <f t="shared" si="207"/>
        <v>0</v>
      </c>
      <c r="AI368" s="39">
        <f t="shared" si="208"/>
        <v>0</v>
      </c>
      <c r="AJ368" s="39">
        <f t="shared" si="209"/>
        <v>0</v>
      </c>
      <c r="AK368" s="39">
        <f t="shared" si="210"/>
        <v>0</v>
      </c>
      <c r="AL368" s="43"/>
      <c r="AM368" s="39">
        <f t="shared" si="220"/>
        <v>0</v>
      </c>
      <c r="AN368" s="39">
        <f t="shared" si="221"/>
        <v>0</v>
      </c>
      <c r="AO368" s="39">
        <f t="shared" si="222"/>
        <v>0</v>
      </c>
      <c r="AP368" s="40">
        <f t="shared" si="211"/>
        <v>0</v>
      </c>
      <c r="AR368" s="39">
        <f t="shared" si="223"/>
        <v>0</v>
      </c>
      <c r="AS368" s="39">
        <f t="shared" si="224"/>
        <v>0</v>
      </c>
      <c r="AT368" s="39">
        <f t="shared" si="225"/>
        <v>0</v>
      </c>
      <c r="AU368" s="40">
        <f t="shared" si="212"/>
        <v>0</v>
      </c>
      <c r="AV368" s="40"/>
      <c r="AW368" s="52">
        <f t="shared" si="213"/>
        <v>0</v>
      </c>
      <c r="AY368" s="52">
        <f t="shared" si="214"/>
        <v>0</v>
      </c>
      <c r="AZ368" s="70"/>
    </row>
    <row r="369" spans="1:52" ht="12" customHeight="1" thickBot="1">
      <c r="A369" s="44">
        <f t="shared" si="217"/>
        <v>47849</v>
      </c>
      <c r="B369" s="66">
        <f t="shared" si="191"/>
        <v>5000</v>
      </c>
      <c r="C369" s="67"/>
      <c r="D369" s="68">
        <f t="shared" si="192"/>
        <v>5000</v>
      </c>
      <c r="E369" s="35">
        <f t="shared" si="193"/>
        <v>0</v>
      </c>
      <c r="F369" s="35">
        <f t="shared" si="194"/>
        <v>0</v>
      </c>
      <c r="G369" s="55">
        <f t="shared" si="218"/>
        <v>5.67</v>
      </c>
      <c r="H369" s="69">
        <f t="shared" si="218"/>
        <v>5.67</v>
      </c>
      <c r="I369" s="72">
        <v>0</v>
      </c>
      <c r="J369" s="55">
        <f t="shared" si="216"/>
        <v>-0.06</v>
      </c>
      <c r="K369" s="69">
        <f t="shared" si="216"/>
        <v>-0.06</v>
      </c>
      <c r="L369" s="72">
        <v>0</v>
      </c>
      <c r="M369" s="55">
        <f t="shared" si="215"/>
        <v>1.2500000000000001E-2</v>
      </c>
      <c r="N369" s="69">
        <f t="shared" si="215"/>
        <v>0</v>
      </c>
      <c r="O369" s="72">
        <v>0</v>
      </c>
      <c r="P369" s="7"/>
      <c r="Q369" s="72">
        <f t="shared" si="226"/>
        <v>5.6224999999999996</v>
      </c>
      <c r="R369" s="72">
        <f t="shared" si="227"/>
        <v>5.61</v>
      </c>
      <c r="S369" s="72">
        <f t="shared" si="195"/>
        <v>0</v>
      </c>
      <c r="T369" s="7"/>
      <c r="U369" s="5">
        <f t="shared" si="196"/>
        <v>31</v>
      </c>
      <c r="V369" s="45">
        <f t="shared" si="197"/>
        <v>47849</v>
      </c>
      <c r="W369" s="5">
        <f t="shared" si="198"/>
        <v>10933</v>
      </c>
      <c r="X369" s="55">
        <f t="shared" si="219"/>
        <v>5.3904348595426005E-2</v>
      </c>
      <c r="Y369" s="47">
        <f t="shared" si="199"/>
        <v>0.20348686983319397</v>
      </c>
      <c r="Z369" s="5">
        <f t="shared" si="200"/>
        <v>0</v>
      </c>
      <c r="AA369" s="5">
        <f t="shared" si="201"/>
        <v>0</v>
      </c>
      <c r="AC369" s="39">
        <f t="shared" si="202"/>
        <v>0</v>
      </c>
      <c r="AD369" s="39">
        <f t="shared" si="203"/>
        <v>0</v>
      </c>
      <c r="AE369" s="39">
        <f t="shared" si="204"/>
        <v>0</v>
      </c>
      <c r="AF369" s="39">
        <f t="shared" si="205"/>
        <v>0</v>
      </c>
      <c r="AG369" s="39">
        <f t="shared" si="206"/>
        <v>0</v>
      </c>
      <c r="AH369" s="39">
        <f t="shared" si="207"/>
        <v>0</v>
      </c>
      <c r="AI369" s="39">
        <f t="shared" si="208"/>
        <v>0</v>
      </c>
      <c r="AJ369" s="39">
        <f t="shared" si="209"/>
        <v>0</v>
      </c>
      <c r="AK369" s="39">
        <f t="shared" si="210"/>
        <v>0</v>
      </c>
      <c r="AL369" s="43"/>
      <c r="AM369" s="39">
        <f t="shared" si="220"/>
        <v>0</v>
      </c>
      <c r="AN369" s="39">
        <f t="shared" si="221"/>
        <v>0</v>
      </c>
      <c r="AO369" s="39">
        <f t="shared" si="222"/>
        <v>0</v>
      </c>
      <c r="AP369" s="40">
        <f t="shared" si="211"/>
        <v>0</v>
      </c>
      <c r="AR369" s="39">
        <f t="shared" si="223"/>
        <v>0</v>
      </c>
      <c r="AS369" s="39">
        <f t="shared" si="224"/>
        <v>0</v>
      </c>
      <c r="AT369" s="39">
        <f t="shared" si="225"/>
        <v>0</v>
      </c>
      <c r="AU369" s="40">
        <f t="shared" si="212"/>
        <v>0</v>
      </c>
      <c r="AV369" s="40"/>
      <c r="AW369" s="73">
        <f t="shared" si="213"/>
        <v>0</v>
      </c>
      <c r="AY369" s="73">
        <f t="shared" si="214"/>
        <v>0</v>
      </c>
      <c r="AZ369" s="70"/>
    </row>
    <row r="370" spans="1:52">
      <c r="A370" s="44">
        <f t="shared" si="217"/>
        <v>47880</v>
      </c>
      <c r="X370" s="55">
        <f t="shared" si="219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C370"/>
  <sheetViews>
    <sheetView zoomScale="75" workbookViewId="0">
      <selection activeCell="K4" sqref="K4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Summary!B12</f>
        <v>36923</v>
      </c>
      <c r="B3" s="79">
        <f>Summary!C12</f>
        <v>36923</v>
      </c>
      <c r="C3" s="15">
        <f>Summary!C4</f>
        <v>36916</v>
      </c>
      <c r="D3" s="15">
        <f ca="1">IF(WEEKDAY(TODAY())=2,TODAY()-3,TODAY()-1)</f>
        <v>41884</v>
      </c>
      <c r="E3" s="16" t="str">
        <f>CONCATENATE(INT(Z8/12)," Y - ",Z8-INT(Z8/12)*12," M")</f>
        <v>0 Y - 1 M</v>
      </c>
      <c r="F3" s="77">
        <f>'FGT Z1 Supply'!F3</f>
        <v>2</v>
      </c>
      <c r="G3" s="77">
        <v>1</v>
      </c>
      <c r="H3" s="76">
        <v>1</v>
      </c>
      <c r="I3" s="75" t="s">
        <v>69</v>
      </c>
      <c r="J3" s="75" t="s">
        <v>69</v>
      </c>
      <c r="K3" s="75">
        <f>Summary!F4</f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70</v>
      </c>
      <c r="I4" s="18"/>
      <c r="J4" s="63" t="str">
        <f>CONCATENATE(I3,"-","D")</f>
        <v>IF-FGT/Z2-D</v>
      </c>
      <c r="K4" s="18" t="s">
        <v>83</v>
      </c>
      <c r="L4" s="18" t="str">
        <f>I3</f>
        <v>IF-FGT/Z2</v>
      </c>
      <c r="M4" s="63" t="str">
        <f>CONCATENATE(J3,"-","I")</f>
        <v>IF-FGT/Z2-I</v>
      </c>
      <c r="N4" s="18" t="s">
        <v>84</v>
      </c>
      <c r="O4" s="18" t="str">
        <f>J3</f>
        <v>IF-FGT/Z2</v>
      </c>
      <c r="Q4" s="18" t="str">
        <f>K4</f>
        <v>IF-FGT/Z2-D b/o</v>
      </c>
      <c r="R4" s="18" t="str">
        <f>J4</f>
        <v>IF-FGT/Z2-D</v>
      </c>
      <c r="S4" s="18" t="str">
        <f>K4</f>
        <v>IF-FGT/Z2-D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IF-FGT/Z2-D b/o</v>
      </c>
      <c r="AG4" s="20" t="str">
        <f>AF4</f>
        <v>IF-FGT/Z2-D b/o</v>
      </c>
      <c r="AH4" s="20" t="str">
        <f>AG4</f>
        <v>IF-FGT/Z2-D b/o</v>
      </c>
      <c r="AI4" s="20" t="str">
        <f>AH4</f>
        <v>IF-FGT/Z2-D b/o</v>
      </c>
      <c r="AJ4" s="20" t="str">
        <f>AI4</f>
        <v>IF-FGT/Z2-D b/o</v>
      </c>
      <c r="AK4" s="20" t="str">
        <f>AJ4</f>
        <v>IF-FGT/Z2-D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Bid-Contract</v>
      </c>
      <c r="AN5" s="26" t="str">
        <f>AM5</f>
        <v>Bid-Contract</v>
      </c>
      <c r="AO5" s="26" t="str">
        <f>AM5</f>
        <v>Bid-Contract</v>
      </c>
      <c r="AP5" s="26" t="str">
        <f>AM5</f>
        <v>Bid-Contract</v>
      </c>
      <c r="AR5" s="26" t="str">
        <f>CHOOSE(G3,"Mid-Bid","Offer-Mid")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Bid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4500000</v>
      </c>
      <c r="E8" s="35">
        <f>SUM(E10:E370)</f>
        <v>350000</v>
      </c>
      <c r="F8" s="35">
        <f>SUM(F10:F370)</f>
        <v>349592.58381056</v>
      </c>
      <c r="G8" s="36">
        <f t="shared" ref="G8:O8" si="1">AC8/$F$8</f>
        <v>7.1149999999999993</v>
      </c>
      <c r="H8" s="36">
        <f t="shared" si="1"/>
        <v>7.21</v>
      </c>
      <c r="I8" s="36">
        <f t="shared" si="1"/>
        <v>0</v>
      </c>
      <c r="J8" s="36">
        <f t="shared" si="1"/>
        <v>2.5000000000000001E-3</v>
      </c>
      <c r="K8" s="36">
        <f t="shared" si="1"/>
        <v>-0.06</v>
      </c>
      <c r="L8" s="36">
        <f t="shared" si="1"/>
        <v>0</v>
      </c>
      <c r="M8" s="65">
        <f t="shared" si="1"/>
        <v>1.2500000000000001E-2</v>
      </c>
      <c r="N8" s="36">
        <f t="shared" si="1"/>
        <v>0</v>
      </c>
      <c r="O8" s="36">
        <f t="shared" si="1"/>
        <v>0</v>
      </c>
      <c r="Q8" s="36">
        <f>(AC8+AF8+AI8)/F8</f>
        <v>7.13</v>
      </c>
      <c r="R8" s="36">
        <f>(AD8+AG8+AJ8)/F8</f>
        <v>7.15</v>
      </c>
      <c r="S8" s="36">
        <f>AY8/$F$8</f>
        <v>0</v>
      </c>
      <c r="X8" s="37"/>
      <c r="Y8" s="14"/>
      <c r="Z8" s="38">
        <f>SUM(Z10:Z370)</f>
        <v>1</v>
      </c>
      <c r="AA8" s="38">
        <f>SUM(AA10:AA370)</f>
        <v>28</v>
      </c>
      <c r="AC8" s="39">
        <f t="shared" ref="AC8:AK8" si="2">SUM(AC10:AC370)</f>
        <v>2487351.2338121342</v>
      </c>
      <c r="AD8" s="39">
        <f t="shared" si="2"/>
        <v>2520562.5292741377</v>
      </c>
      <c r="AE8" s="39">
        <f t="shared" si="2"/>
        <v>0</v>
      </c>
      <c r="AF8" s="39">
        <f t="shared" si="2"/>
        <v>873.98145952640004</v>
      </c>
      <c r="AG8" s="39">
        <f t="shared" si="2"/>
        <v>-20975.5550286336</v>
      </c>
      <c r="AH8" s="39">
        <f t="shared" si="2"/>
        <v>0</v>
      </c>
      <c r="AI8" s="39">
        <f t="shared" si="2"/>
        <v>4369.9072976320003</v>
      </c>
      <c r="AJ8" s="39">
        <f t="shared" si="2"/>
        <v>0</v>
      </c>
      <c r="AK8" s="39">
        <f t="shared" si="2"/>
        <v>0</v>
      </c>
      <c r="AL8" s="39"/>
      <c r="AM8" s="39">
        <f>SUM(AM10:AM370)</f>
        <v>2520562.5292741377</v>
      </c>
      <c r="AN8" s="39">
        <f>SUM(AN10:AN370)</f>
        <v>-20975.5550286336</v>
      </c>
      <c r="AO8" s="39">
        <f>SUM(AO10:AO370)</f>
        <v>0</v>
      </c>
      <c r="AP8" s="39">
        <f>SUM(AP10:AP370)</f>
        <v>2499586.974245504</v>
      </c>
      <c r="AR8" s="39">
        <f>SUM(AR10:AR370)</f>
        <v>-33211.295462003443</v>
      </c>
      <c r="AS8" s="39">
        <f>SUM(AS10:AS370)</f>
        <v>21849.53648816</v>
      </c>
      <c r="AT8" s="39">
        <f>SUM(AT10:AT370)</f>
        <v>4369.9072976320003</v>
      </c>
      <c r="AU8" s="39">
        <f>SUM(AU10:AU370)</f>
        <v>-6991.8516762114432</v>
      </c>
      <c r="AV8" s="39"/>
      <c r="AW8" s="52">
        <f>SUM(AW10:AW370)</f>
        <v>2492595.1225692928</v>
      </c>
      <c r="AY8" s="52">
        <f>SUM(AY10:AY370)</f>
        <v>0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47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36923</v>
      </c>
      <c r="B10" s="66">
        <f>Summary!D12</f>
        <v>12500</v>
      </c>
      <c r="C10" s="80"/>
      <c r="D10" s="68">
        <f t="shared" ref="D10:D73" si="3">B10+C10</f>
        <v>12500</v>
      </c>
      <c r="E10" s="35">
        <f t="shared" ref="E10:E73" si="4">IF(Z10=0,0,IF(AND(Z10=1,$H$3=1),D10*U10,IF($H$3=2,D10,"N/A")))</f>
        <v>350000</v>
      </c>
      <c r="F10" s="35">
        <f t="shared" ref="F10:F73" si="5">E10*Y10</f>
        <v>349592.58381056</v>
      </c>
      <c r="G10" s="55">
        <f t="shared" ref="G10:H29" si="6">VLOOKUP($A10,Table,MATCH(G$4,Curves,0))</f>
        <v>7.1150000000000002</v>
      </c>
      <c r="H10" s="69">
        <f t="shared" si="6"/>
        <v>7.21</v>
      </c>
      <c r="I10" s="72">
        <f>Summary!H12</f>
        <v>0</v>
      </c>
      <c r="J10" s="55">
        <f t="shared" ref="J10:K29" si="7">VLOOKUP($A10,Table,MATCH(J$4,Curves,0))</f>
        <v>2.5000000000000001E-3</v>
      </c>
      <c r="K10" s="69">
        <f t="shared" si="7"/>
        <v>-0.06</v>
      </c>
      <c r="L10" s="72">
        <v>0</v>
      </c>
      <c r="M10" s="55">
        <f t="shared" ref="M10:N29" si="8">VLOOKUP($A10,Table,MATCH(M$4,Curves,0))</f>
        <v>1.2500000000000001E-2</v>
      </c>
      <c r="N10" s="69">
        <f t="shared" si="8"/>
        <v>0</v>
      </c>
      <c r="O10" s="72">
        <v>0</v>
      </c>
      <c r="P10" s="7"/>
      <c r="Q10" s="72">
        <f t="shared" ref="Q10:Q73" si="9">M10+J10+G10</f>
        <v>7.13</v>
      </c>
      <c r="R10" s="72">
        <f t="shared" ref="R10:R73" si="10">N10+K10+H10</f>
        <v>7.15</v>
      </c>
      <c r="S10" s="72">
        <f t="shared" ref="S10:S73" si="11">O10+L10+I10</f>
        <v>0</v>
      </c>
      <c r="T10" s="7"/>
      <c r="U10" s="5">
        <f t="shared" ref="U10:U73" si="12">A11-A10</f>
        <v>28</v>
      </c>
      <c r="V10" s="45">
        <f t="shared" ref="V10:V73" si="13">CHOOSE(F$3,A11+24,A10)</f>
        <v>36923</v>
      </c>
      <c r="W10" s="5">
        <f t="shared" ref="W10:W73" si="14">V10-C$3</f>
        <v>7</v>
      </c>
      <c r="X10" s="55">
        <f t="shared" ref="X10:X73" si="15">VLOOKUP($A10,Table,MATCH(X$4,Curves,0))</f>
        <v>6.1706432470638006E-2</v>
      </c>
      <c r="Y10" s="47">
        <f t="shared" ref="Y10:Y73" si="16">1/(1+CHOOSE(F$3,(X11+($K$3/10000))/2,(X10+($K$3/10000))/2))^(2*W10/365.25)</f>
        <v>0.99883595374445722</v>
      </c>
      <c r="Z10" s="5">
        <f t="shared" ref="Z10:Z73" si="17">IF(AND(mthbeg&lt;=A10,mthend&gt;=A10),1,0)</f>
        <v>1</v>
      </c>
      <c r="AA10" s="5">
        <f t="shared" ref="AA10:AA73" si="18">U10*Z10</f>
        <v>28</v>
      </c>
      <c r="AC10" s="39">
        <f t="shared" ref="AC10:AC73" si="19">F10*G10</f>
        <v>2487351.2338121342</v>
      </c>
      <c r="AD10" s="39">
        <f t="shared" ref="AD10:AD73" si="20">$F10*H10</f>
        <v>2520562.5292741377</v>
      </c>
      <c r="AE10" s="39">
        <f t="shared" ref="AE10:AE73" si="21">$F10*I10</f>
        <v>0</v>
      </c>
      <c r="AF10" s="39">
        <f t="shared" ref="AF10:AF73" si="22">$F10*J10</f>
        <v>873.98145952640004</v>
      </c>
      <c r="AG10" s="39">
        <f t="shared" ref="AG10:AG73" si="23">$F10*K10</f>
        <v>-20975.5550286336</v>
      </c>
      <c r="AH10" s="39">
        <f t="shared" ref="AH10:AH73" si="24">$F10*L10</f>
        <v>0</v>
      </c>
      <c r="AI10" s="39">
        <f t="shared" ref="AI10:AI73" si="25">$F10*M10</f>
        <v>4369.9072976320003</v>
      </c>
      <c r="AJ10" s="39">
        <f t="shared" ref="AJ10:AJ73" si="26">$F10*N10</f>
        <v>0</v>
      </c>
      <c r="AK10" s="39">
        <f t="shared" ref="AK10:AK73" si="27">F10*O10</f>
        <v>0</v>
      </c>
      <c r="AL10" s="43"/>
      <c r="AM10" s="39">
        <f t="shared" ref="AM10:AM73" si="28">CHOOSE($G$3,AD10-AE10,AE10-AD10)</f>
        <v>2520562.5292741377</v>
      </c>
      <c r="AN10" s="39">
        <f t="shared" ref="AN10:AN73" si="29">CHOOSE($G$3,AG10-AH10,AH10-AG10)</f>
        <v>-20975.5550286336</v>
      </c>
      <c r="AO10" s="39">
        <f t="shared" ref="AO10:AO73" si="30">CHOOSE($G$3,AJ10-AK10,AK10-AJ10)</f>
        <v>0</v>
      </c>
      <c r="AP10" s="40">
        <f t="shared" ref="AP10:AP73" si="31">SUM(AM10:AO10)</f>
        <v>2499586.974245504</v>
      </c>
      <c r="AR10" s="39">
        <f t="shared" ref="AR10:AR73" si="32">CHOOSE($G$3,AC10-AD10,AD10-AC10)</f>
        <v>-33211.295462003443</v>
      </c>
      <c r="AS10" s="39">
        <f t="shared" ref="AS10:AS73" si="33">CHOOSE($G$3,AF10-AG10,AG10-AF10)</f>
        <v>21849.53648816</v>
      </c>
      <c r="AT10" s="39">
        <f t="shared" ref="AT10:AT73" si="34">CHOOSE($G$3,AI10-AJ10,AJ10-AI10)</f>
        <v>4369.9072976320003</v>
      </c>
      <c r="AU10" s="40">
        <f t="shared" ref="AU10:AU73" si="35">AR10+AS10+AT10</f>
        <v>-6991.8516762114432</v>
      </c>
      <c r="AV10" s="40"/>
      <c r="AW10" s="52">
        <f t="shared" ref="AW10:AW73" si="36">AU10+AP10</f>
        <v>2492595.1225692928</v>
      </c>
      <c r="AY10" s="52">
        <f t="shared" ref="AY10:AY73" si="37">AK10+AH10+AE10</f>
        <v>0</v>
      </c>
      <c r="AZ10" s="70"/>
      <c r="BC10" s="71"/>
    </row>
    <row r="11" spans="1:55">
      <c r="A11" s="44">
        <f t="shared" ref="A11:A74" si="38">EDATE(A10,1)</f>
        <v>36951</v>
      </c>
      <c r="B11" s="66">
        <f t="shared" ref="B11:B74" si="39">B10</f>
        <v>12500</v>
      </c>
      <c r="C11" s="67"/>
      <c r="D11" s="68">
        <f t="shared" si="3"/>
        <v>12500</v>
      </c>
      <c r="E11" s="35">
        <f t="shared" si="4"/>
        <v>0</v>
      </c>
      <c r="F11" s="35">
        <f t="shared" si="5"/>
        <v>0</v>
      </c>
      <c r="G11" s="55">
        <f t="shared" si="6"/>
        <v>6.6920000000000002</v>
      </c>
      <c r="H11" s="69">
        <f t="shared" si="6"/>
        <v>6.6920000000000002</v>
      </c>
      <c r="I11" s="72">
        <f>I10</f>
        <v>0</v>
      </c>
      <c r="J11" s="55">
        <f t="shared" si="7"/>
        <v>2.5000000000000001E-3</v>
      </c>
      <c r="K11" s="69">
        <f t="shared" si="7"/>
        <v>-5.7500000000000002E-2</v>
      </c>
      <c r="L11" s="72">
        <v>0</v>
      </c>
      <c r="M11" s="55">
        <f t="shared" si="8"/>
        <v>1.2500000000000001E-2</v>
      </c>
      <c r="N11" s="69">
        <f t="shared" si="8"/>
        <v>0</v>
      </c>
      <c r="O11" s="72">
        <v>0</v>
      </c>
      <c r="P11" s="7"/>
      <c r="Q11" s="72">
        <f t="shared" si="9"/>
        <v>6.7069999999999999</v>
      </c>
      <c r="R11" s="72">
        <f t="shared" si="10"/>
        <v>6.6345000000000001</v>
      </c>
      <c r="S11" s="72">
        <f t="shared" si="11"/>
        <v>0</v>
      </c>
      <c r="T11" s="7"/>
      <c r="U11" s="5">
        <f t="shared" si="12"/>
        <v>31</v>
      </c>
      <c r="V11" s="45">
        <f t="shared" si="13"/>
        <v>36951</v>
      </c>
      <c r="W11" s="5">
        <f t="shared" si="14"/>
        <v>35</v>
      </c>
      <c r="X11" s="55">
        <f t="shared" si="15"/>
        <v>5.9047660484835007E-2</v>
      </c>
      <c r="Y11" s="47">
        <f t="shared" si="16"/>
        <v>0.99443920768102645</v>
      </c>
      <c r="Z11" s="5">
        <f t="shared" si="17"/>
        <v>0</v>
      </c>
      <c r="AA11" s="5">
        <f t="shared" si="18"/>
        <v>0</v>
      </c>
      <c r="AC11" s="39">
        <f t="shared" si="19"/>
        <v>0</v>
      </c>
      <c r="AD11" s="39">
        <f t="shared" si="20"/>
        <v>0</v>
      </c>
      <c r="AE11" s="39">
        <f t="shared" si="21"/>
        <v>0</v>
      </c>
      <c r="AF11" s="39">
        <f t="shared" si="22"/>
        <v>0</v>
      </c>
      <c r="AG11" s="39">
        <f t="shared" si="23"/>
        <v>0</v>
      </c>
      <c r="AH11" s="39">
        <f t="shared" si="24"/>
        <v>0</v>
      </c>
      <c r="AI11" s="39">
        <f t="shared" si="25"/>
        <v>0</v>
      </c>
      <c r="AJ11" s="39">
        <f t="shared" si="26"/>
        <v>0</v>
      </c>
      <c r="AK11" s="39">
        <f t="shared" si="27"/>
        <v>0</v>
      </c>
      <c r="AL11" s="43"/>
      <c r="AM11" s="39">
        <f t="shared" si="28"/>
        <v>0</v>
      </c>
      <c r="AN11" s="39">
        <f t="shared" si="29"/>
        <v>0</v>
      </c>
      <c r="AO11" s="39">
        <f t="shared" si="30"/>
        <v>0</v>
      </c>
      <c r="AP11" s="40">
        <f t="shared" si="31"/>
        <v>0</v>
      </c>
      <c r="AR11" s="39">
        <f t="shared" si="32"/>
        <v>0</v>
      </c>
      <c r="AS11" s="39">
        <f t="shared" si="33"/>
        <v>0</v>
      </c>
      <c r="AT11" s="39">
        <f t="shared" si="34"/>
        <v>0</v>
      </c>
      <c r="AU11" s="40">
        <f t="shared" si="35"/>
        <v>0</v>
      </c>
      <c r="AV11" s="40"/>
      <c r="AW11" s="52">
        <f t="shared" si="36"/>
        <v>0</v>
      </c>
      <c r="AY11" s="52">
        <f t="shared" si="37"/>
        <v>0</v>
      </c>
      <c r="AZ11" s="70"/>
    </row>
    <row r="12" spans="1:55">
      <c r="A12" s="44">
        <f t="shared" si="38"/>
        <v>36982</v>
      </c>
      <c r="B12" s="66">
        <f t="shared" si="39"/>
        <v>12500</v>
      </c>
      <c r="C12" s="67"/>
      <c r="D12" s="68">
        <f t="shared" si="3"/>
        <v>12500</v>
      </c>
      <c r="E12" s="35">
        <f t="shared" si="4"/>
        <v>0</v>
      </c>
      <c r="F12" s="35">
        <f t="shared" si="5"/>
        <v>0</v>
      </c>
      <c r="G12" s="55">
        <f t="shared" si="6"/>
        <v>5.835</v>
      </c>
      <c r="H12" s="69">
        <f t="shared" si="6"/>
        <v>5.835</v>
      </c>
      <c r="I12" s="72">
        <f t="shared" ref="I12:I75" si="40">I11</f>
        <v>0</v>
      </c>
      <c r="J12" s="55">
        <f t="shared" si="7"/>
        <v>5.0000000000000001E-3</v>
      </c>
      <c r="K12" s="69">
        <f t="shared" si="7"/>
        <v>-4.4999999999999998E-2</v>
      </c>
      <c r="L12" s="72">
        <v>0</v>
      </c>
      <c r="M12" s="55">
        <f t="shared" si="8"/>
        <v>0.01</v>
      </c>
      <c r="N12" s="69">
        <f t="shared" si="8"/>
        <v>0</v>
      </c>
      <c r="O12" s="72">
        <v>0</v>
      </c>
      <c r="P12" s="7"/>
      <c r="Q12" s="72">
        <f t="shared" si="9"/>
        <v>5.85</v>
      </c>
      <c r="R12" s="72">
        <f t="shared" si="10"/>
        <v>5.79</v>
      </c>
      <c r="S12" s="72">
        <f t="shared" si="11"/>
        <v>0</v>
      </c>
      <c r="T12" s="7"/>
      <c r="U12" s="5">
        <f t="shared" si="12"/>
        <v>30</v>
      </c>
      <c r="V12" s="45">
        <f t="shared" si="13"/>
        <v>36982</v>
      </c>
      <c r="W12" s="5">
        <f t="shared" si="14"/>
        <v>66</v>
      </c>
      <c r="X12" s="55">
        <f t="shared" si="15"/>
        <v>5.8119283562962018E-2</v>
      </c>
      <c r="Y12" s="47">
        <f t="shared" si="16"/>
        <v>0.98970105361722949</v>
      </c>
      <c r="Z12" s="5">
        <f t="shared" si="17"/>
        <v>0</v>
      </c>
      <c r="AA12" s="5">
        <f t="shared" si="18"/>
        <v>0</v>
      </c>
      <c r="AC12" s="39">
        <f t="shared" si="19"/>
        <v>0</v>
      </c>
      <c r="AD12" s="39">
        <f t="shared" si="20"/>
        <v>0</v>
      </c>
      <c r="AE12" s="39">
        <f t="shared" si="21"/>
        <v>0</v>
      </c>
      <c r="AF12" s="39">
        <f t="shared" si="22"/>
        <v>0</v>
      </c>
      <c r="AG12" s="39">
        <f t="shared" si="23"/>
        <v>0</v>
      </c>
      <c r="AH12" s="39">
        <f t="shared" si="24"/>
        <v>0</v>
      </c>
      <c r="AI12" s="39">
        <f t="shared" si="25"/>
        <v>0</v>
      </c>
      <c r="AJ12" s="39">
        <f t="shared" si="26"/>
        <v>0</v>
      </c>
      <c r="AK12" s="39">
        <f t="shared" si="27"/>
        <v>0</v>
      </c>
      <c r="AL12" s="43"/>
      <c r="AM12" s="39">
        <f t="shared" si="28"/>
        <v>0</v>
      </c>
      <c r="AN12" s="39">
        <f t="shared" si="29"/>
        <v>0</v>
      </c>
      <c r="AO12" s="39">
        <f t="shared" si="30"/>
        <v>0</v>
      </c>
      <c r="AP12" s="40">
        <f t="shared" si="31"/>
        <v>0</v>
      </c>
      <c r="AR12" s="39">
        <f t="shared" si="32"/>
        <v>0</v>
      </c>
      <c r="AS12" s="39">
        <f t="shared" si="33"/>
        <v>0</v>
      </c>
      <c r="AT12" s="39">
        <f t="shared" si="34"/>
        <v>0</v>
      </c>
      <c r="AU12" s="40">
        <f t="shared" si="35"/>
        <v>0</v>
      </c>
      <c r="AV12" s="40"/>
      <c r="AW12" s="52">
        <f t="shared" si="36"/>
        <v>0</v>
      </c>
      <c r="AY12" s="52">
        <f t="shared" si="37"/>
        <v>0</v>
      </c>
      <c r="AZ12" s="70"/>
    </row>
    <row r="13" spans="1:55">
      <c r="A13" s="44">
        <f t="shared" si="38"/>
        <v>37012</v>
      </c>
      <c r="B13" s="66">
        <f t="shared" si="39"/>
        <v>12500</v>
      </c>
      <c r="C13" s="67"/>
      <c r="D13" s="68">
        <f t="shared" si="3"/>
        <v>12500</v>
      </c>
      <c r="E13" s="35">
        <f t="shared" si="4"/>
        <v>0</v>
      </c>
      <c r="F13" s="35">
        <f t="shared" si="5"/>
        <v>0</v>
      </c>
      <c r="G13" s="55">
        <f t="shared" si="6"/>
        <v>5.5149999999999997</v>
      </c>
      <c r="H13" s="69">
        <f t="shared" si="6"/>
        <v>5.5149999999999997</v>
      </c>
      <c r="I13" s="72">
        <f t="shared" si="40"/>
        <v>0</v>
      </c>
      <c r="J13" s="55">
        <f t="shared" si="7"/>
        <v>4.7500000000000007E-3</v>
      </c>
      <c r="K13" s="69">
        <f t="shared" si="7"/>
        <v>-4.5250000000000005E-2</v>
      </c>
      <c r="L13" s="72">
        <v>0</v>
      </c>
      <c r="M13" s="55">
        <f t="shared" si="8"/>
        <v>0.01</v>
      </c>
      <c r="N13" s="69">
        <f t="shared" si="8"/>
        <v>0</v>
      </c>
      <c r="O13" s="72">
        <v>0</v>
      </c>
      <c r="P13" s="7"/>
      <c r="Q13" s="72">
        <f t="shared" si="9"/>
        <v>5.5297499999999999</v>
      </c>
      <c r="R13" s="72">
        <f t="shared" si="10"/>
        <v>5.4697499999999994</v>
      </c>
      <c r="S13" s="72">
        <f t="shared" si="11"/>
        <v>0</v>
      </c>
      <c r="T13" s="7"/>
      <c r="U13" s="5">
        <f t="shared" si="12"/>
        <v>31</v>
      </c>
      <c r="V13" s="45">
        <f t="shared" si="13"/>
        <v>37012</v>
      </c>
      <c r="W13" s="5">
        <f t="shared" si="14"/>
        <v>96</v>
      </c>
      <c r="X13" s="55">
        <f t="shared" si="15"/>
        <v>5.7304079376340016E-2</v>
      </c>
      <c r="Y13" s="47">
        <f t="shared" si="16"/>
        <v>0.98526000692780746</v>
      </c>
      <c r="Z13" s="5">
        <f t="shared" si="17"/>
        <v>0</v>
      </c>
      <c r="AA13" s="5">
        <f t="shared" si="18"/>
        <v>0</v>
      </c>
      <c r="AC13" s="39">
        <f t="shared" si="19"/>
        <v>0</v>
      </c>
      <c r="AD13" s="39">
        <f t="shared" si="20"/>
        <v>0</v>
      </c>
      <c r="AE13" s="39">
        <f t="shared" si="21"/>
        <v>0</v>
      </c>
      <c r="AF13" s="39">
        <f t="shared" si="22"/>
        <v>0</v>
      </c>
      <c r="AG13" s="39">
        <f t="shared" si="23"/>
        <v>0</v>
      </c>
      <c r="AH13" s="39">
        <f t="shared" si="24"/>
        <v>0</v>
      </c>
      <c r="AI13" s="39">
        <f t="shared" si="25"/>
        <v>0</v>
      </c>
      <c r="AJ13" s="39">
        <f t="shared" si="26"/>
        <v>0</v>
      </c>
      <c r="AK13" s="39">
        <f t="shared" si="27"/>
        <v>0</v>
      </c>
      <c r="AL13" s="43"/>
      <c r="AM13" s="39">
        <f t="shared" si="28"/>
        <v>0</v>
      </c>
      <c r="AN13" s="39">
        <f t="shared" si="29"/>
        <v>0</v>
      </c>
      <c r="AO13" s="39">
        <f t="shared" si="30"/>
        <v>0</v>
      </c>
      <c r="AP13" s="40">
        <f t="shared" si="31"/>
        <v>0</v>
      </c>
      <c r="AR13" s="39">
        <f t="shared" si="32"/>
        <v>0</v>
      </c>
      <c r="AS13" s="39">
        <f t="shared" si="33"/>
        <v>0</v>
      </c>
      <c r="AT13" s="39">
        <f t="shared" si="34"/>
        <v>0</v>
      </c>
      <c r="AU13" s="40">
        <f t="shared" si="35"/>
        <v>0</v>
      </c>
      <c r="AV13" s="40"/>
      <c r="AW13" s="52">
        <f t="shared" si="36"/>
        <v>0</v>
      </c>
      <c r="AY13" s="52">
        <f t="shared" si="37"/>
        <v>0</v>
      </c>
      <c r="AZ13" s="70"/>
    </row>
    <row r="14" spans="1:55">
      <c r="A14" s="44">
        <f t="shared" si="38"/>
        <v>37043</v>
      </c>
      <c r="B14" s="66">
        <f t="shared" si="39"/>
        <v>12500</v>
      </c>
      <c r="C14" s="67"/>
      <c r="D14" s="68">
        <f t="shared" si="3"/>
        <v>12500</v>
      </c>
      <c r="E14" s="35">
        <f t="shared" si="4"/>
        <v>0</v>
      </c>
      <c r="F14" s="35">
        <f t="shared" si="5"/>
        <v>0</v>
      </c>
      <c r="G14" s="55">
        <f t="shared" si="6"/>
        <v>5.4950000000000001</v>
      </c>
      <c r="H14" s="69">
        <f t="shared" si="6"/>
        <v>5.59</v>
      </c>
      <c r="I14" s="72">
        <f t="shared" si="40"/>
        <v>0</v>
      </c>
      <c r="J14" s="55">
        <f t="shared" si="7"/>
        <v>4.7500000000000007E-3</v>
      </c>
      <c r="K14" s="69">
        <f t="shared" si="7"/>
        <v>-7.4999999999999997E-3</v>
      </c>
      <c r="L14" s="72">
        <v>0</v>
      </c>
      <c r="M14" s="55">
        <f t="shared" si="8"/>
        <v>0.01</v>
      </c>
      <c r="N14" s="69">
        <f t="shared" si="8"/>
        <v>0</v>
      </c>
      <c r="O14" s="72">
        <v>0</v>
      </c>
      <c r="P14" s="7"/>
      <c r="Q14" s="72">
        <f t="shared" si="9"/>
        <v>5.5097500000000004</v>
      </c>
      <c r="R14" s="72">
        <f t="shared" si="10"/>
        <v>5.5824999999999996</v>
      </c>
      <c r="S14" s="72">
        <f t="shared" si="11"/>
        <v>0</v>
      </c>
      <c r="T14" s="7"/>
      <c r="U14" s="5">
        <f t="shared" si="12"/>
        <v>30</v>
      </c>
      <c r="V14" s="45">
        <f t="shared" si="13"/>
        <v>37043</v>
      </c>
      <c r="W14" s="5">
        <f t="shared" si="14"/>
        <v>127</v>
      </c>
      <c r="X14" s="55">
        <f t="shared" si="15"/>
        <v>5.6547072099687998E-2</v>
      </c>
      <c r="Y14" s="47">
        <f t="shared" si="16"/>
        <v>0.98079776591023871</v>
      </c>
      <c r="Z14" s="5">
        <f t="shared" si="17"/>
        <v>0</v>
      </c>
      <c r="AA14" s="5">
        <f t="shared" si="18"/>
        <v>0</v>
      </c>
      <c r="AC14" s="39">
        <f t="shared" si="19"/>
        <v>0</v>
      </c>
      <c r="AD14" s="39">
        <f t="shared" si="20"/>
        <v>0</v>
      </c>
      <c r="AE14" s="39">
        <f t="shared" si="21"/>
        <v>0</v>
      </c>
      <c r="AF14" s="39">
        <f t="shared" si="22"/>
        <v>0</v>
      </c>
      <c r="AG14" s="39">
        <f t="shared" si="23"/>
        <v>0</v>
      </c>
      <c r="AH14" s="39">
        <f t="shared" si="24"/>
        <v>0</v>
      </c>
      <c r="AI14" s="39">
        <f t="shared" si="25"/>
        <v>0</v>
      </c>
      <c r="AJ14" s="39">
        <f t="shared" si="26"/>
        <v>0</v>
      </c>
      <c r="AK14" s="39">
        <f t="shared" si="27"/>
        <v>0</v>
      </c>
      <c r="AL14" s="43"/>
      <c r="AM14" s="39">
        <f t="shared" si="28"/>
        <v>0</v>
      </c>
      <c r="AN14" s="39">
        <f t="shared" si="29"/>
        <v>0</v>
      </c>
      <c r="AO14" s="39">
        <f t="shared" si="30"/>
        <v>0</v>
      </c>
      <c r="AP14" s="40">
        <f t="shared" si="31"/>
        <v>0</v>
      </c>
      <c r="AR14" s="39">
        <f t="shared" si="32"/>
        <v>0</v>
      </c>
      <c r="AS14" s="39">
        <f t="shared" si="33"/>
        <v>0</v>
      </c>
      <c r="AT14" s="39">
        <f t="shared" si="34"/>
        <v>0</v>
      </c>
      <c r="AU14" s="40">
        <f t="shared" si="35"/>
        <v>0</v>
      </c>
      <c r="AV14" s="40"/>
      <c r="AW14" s="52">
        <f t="shared" si="36"/>
        <v>0</v>
      </c>
      <c r="AY14" s="52">
        <f t="shared" si="37"/>
        <v>0</v>
      </c>
      <c r="AZ14" s="70"/>
    </row>
    <row r="15" spans="1:55">
      <c r="A15" s="44">
        <f t="shared" si="38"/>
        <v>37073</v>
      </c>
      <c r="B15" s="66">
        <f t="shared" si="39"/>
        <v>12500</v>
      </c>
      <c r="C15" s="67"/>
      <c r="D15" s="68">
        <f t="shared" si="3"/>
        <v>12500</v>
      </c>
      <c r="E15" s="35">
        <f t="shared" si="4"/>
        <v>0</v>
      </c>
      <c r="F15" s="35">
        <f t="shared" si="5"/>
        <v>0</v>
      </c>
      <c r="G15" s="55">
        <f t="shared" si="6"/>
        <v>5.51</v>
      </c>
      <c r="H15" s="69">
        <f t="shared" si="6"/>
        <v>5.59</v>
      </c>
      <c r="I15" s="72">
        <f t="shared" si="40"/>
        <v>0</v>
      </c>
      <c r="J15" s="55">
        <f t="shared" si="7"/>
        <v>4.7500000000000007E-3</v>
      </c>
      <c r="K15" s="69">
        <f t="shared" si="7"/>
        <v>-7.4999999999999997E-3</v>
      </c>
      <c r="L15" s="72">
        <v>0</v>
      </c>
      <c r="M15" s="55">
        <f t="shared" si="8"/>
        <v>0.01</v>
      </c>
      <c r="N15" s="69">
        <f t="shared" si="8"/>
        <v>0</v>
      </c>
      <c r="O15" s="72">
        <v>0</v>
      </c>
      <c r="P15" s="7"/>
      <c r="Q15" s="72">
        <f t="shared" si="9"/>
        <v>5.52475</v>
      </c>
      <c r="R15" s="72">
        <f t="shared" si="10"/>
        <v>5.5824999999999996</v>
      </c>
      <c r="S15" s="72">
        <f t="shared" si="11"/>
        <v>0</v>
      </c>
      <c r="T15" s="7"/>
      <c r="U15" s="5">
        <f t="shared" si="12"/>
        <v>31</v>
      </c>
      <c r="V15" s="45">
        <f t="shared" si="13"/>
        <v>37073</v>
      </c>
      <c r="W15" s="5">
        <f t="shared" si="14"/>
        <v>157</v>
      </c>
      <c r="X15" s="55">
        <f t="shared" si="15"/>
        <v>5.5893076000179009E-2</v>
      </c>
      <c r="Y15" s="47">
        <f t="shared" si="16"/>
        <v>0.97658289815300448</v>
      </c>
      <c r="Z15" s="5">
        <f t="shared" si="17"/>
        <v>0</v>
      </c>
      <c r="AA15" s="5">
        <f t="shared" si="18"/>
        <v>0</v>
      </c>
      <c r="AC15" s="39">
        <f t="shared" si="19"/>
        <v>0</v>
      </c>
      <c r="AD15" s="39">
        <f t="shared" si="20"/>
        <v>0</v>
      </c>
      <c r="AE15" s="39">
        <f t="shared" si="21"/>
        <v>0</v>
      </c>
      <c r="AF15" s="39">
        <f t="shared" si="22"/>
        <v>0</v>
      </c>
      <c r="AG15" s="39">
        <f t="shared" si="23"/>
        <v>0</v>
      </c>
      <c r="AH15" s="39">
        <f t="shared" si="24"/>
        <v>0</v>
      </c>
      <c r="AI15" s="39">
        <f t="shared" si="25"/>
        <v>0</v>
      </c>
      <c r="AJ15" s="39">
        <f t="shared" si="26"/>
        <v>0</v>
      </c>
      <c r="AK15" s="39">
        <f t="shared" si="27"/>
        <v>0</v>
      </c>
      <c r="AL15" s="43"/>
      <c r="AM15" s="39">
        <f t="shared" si="28"/>
        <v>0</v>
      </c>
      <c r="AN15" s="39">
        <f t="shared" si="29"/>
        <v>0</v>
      </c>
      <c r="AO15" s="39">
        <f t="shared" si="30"/>
        <v>0</v>
      </c>
      <c r="AP15" s="40">
        <f t="shared" si="31"/>
        <v>0</v>
      </c>
      <c r="AR15" s="39">
        <f t="shared" si="32"/>
        <v>0</v>
      </c>
      <c r="AS15" s="39">
        <f t="shared" si="33"/>
        <v>0</v>
      </c>
      <c r="AT15" s="39">
        <f t="shared" si="34"/>
        <v>0</v>
      </c>
      <c r="AU15" s="40">
        <f t="shared" si="35"/>
        <v>0</v>
      </c>
      <c r="AV15" s="40"/>
      <c r="AW15" s="52">
        <f t="shared" si="36"/>
        <v>0</v>
      </c>
      <c r="AY15" s="52">
        <f t="shared" si="37"/>
        <v>0</v>
      </c>
      <c r="AZ15" s="70"/>
    </row>
    <row r="16" spans="1:55">
      <c r="A16" s="44">
        <f t="shared" si="38"/>
        <v>37104</v>
      </c>
      <c r="B16" s="66">
        <f t="shared" si="39"/>
        <v>12500</v>
      </c>
      <c r="C16" s="67"/>
      <c r="D16" s="68">
        <f t="shared" si="3"/>
        <v>12500</v>
      </c>
      <c r="E16" s="35">
        <f t="shared" si="4"/>
        <v>0</v>
      </c>
      <c r="F16" s="35">
        <f t="shared" si="5"/>
        <v>0</v>
      </c>
      <c r="G16" s="55">
        <f t="shared" si="6"/>
        <v>5.51</v>
      </c>
      <c r="H16" s="69">
        <f t="shared" si="6"/>
        <v>5.59</v>
      </c>
      <c r="I16" s="72">
        <f t="shared" si="40"/>
        <v>0</v>
      </c>
      <c r="J16" s="55">
        <f t="shared" si="7"/>
        <v>4.7500000000000007E-3</v>
      </c>
      <c r="K16" s="69">
        <f t="shared" si="7"/>
        <v>-7.4999999999999997E-3</v>
      </c>
      <c r="L16" s="72">
        <v>0</v>
      </c>
      <c r="M16" s="55">
        <f t="shared" si="8"/>
        <v>0.01</v>
      </c>
      <c r="N16" s="69">
        <f t="shared" si="8"/>
        <v>0</v>
      </c>
      <c r="O16" s="72">
        <v>0</v>
      </c>
      <c r="P16" s="7"/>
      <c r="Q16" s="72">
        <f t="shared" si="9"/>
        <v>5.52475</v>
      </c>
      <c r="R16" s="72">
        <f t="shared" si="10"/>
        <v>5.5824999999999996</v>
      </c>
      <c r="S16" s="72">
        <f t="shared" si="11"/>
        <v>0</v>
      </c>
      <c r="T16" s="7"/>
      <c r="U16" s="5">
        <f t="shared" si="12"/>
        <v>31</v>
      </c>
      <c r="V16" s="45">
        <f t="shared" si="13"/>
        <v>37104</v>
      </c>
      <c r="W16" s="5">
        <f t="shared" si="14"/>
        <v>188</v>
      </c>
      <c r="X16" s="55">
        <f t="shared" si="15"/>
        <v>5.5369911069327017E-2</v>
      </c>
      <c r="Y16" s="47">
        <f t="shared" si="16"/>
        <v>0.97227907443472583</v>
      </c>
      <c r="Z16" s="5">
        <f t="shared" si="17"/>
        <v>0</v>
      </c>
      <c r="AA16" s="5">
        <f t="shared" si="18"/>
        <v>0</v>
      </c>
      <c r="AC16" s="39">
        <f t="shared" si="19"/>
        <v>0</v>
      </c>
      <c r="AD16" s="39">
        <f t="shared" si="20"/>
        <v>0</v>
      </c>
      <c r="AE16" s="39">
        <f t="shared" si="21"/>
        <v>0</v>
      </c>
      <c r="AF16" s="39">
        <f t="shared" si="22"/>
        <v>0</v>
      </c>
      <c r="AG16" s="39">
        <f t="shared" si="23"/>
        <v>0</v>
      </c>
      <c r="AH16" s="39">
        <f t="shared" si="24"/>
        <v>0</v>
      </c>
      <c r="AI16" s="39">
        <f t="shared" si="25"/>
        <v>0</v>
      </c>
      <c r="AJ16" s="39">
        <f t="shared" si="26"/>
        <v>0</v>
      </c>
      <c r="AK16" s="39">
        <f t="shared" si="27"/>
        <v>0</v>
      </c>
      <c r="AL16" s="43"/>
      <c r="AM16" s="39">
        <f t="shared" si="28"/>
        <v>0</v>
      </c>
      <c r="AN16" s="39">
        <f t="shared" si="29"/>
        <v>0</v>
      </c>
      <c r="AO16" s="39">
        <f t="shared" si="30"/>
        <v>0</v>
      </c>
      <c r="AP16" s="40">
        <f t="shared" si="31"/>
        <v>0</v>
      </c>
      <c r="AR16" s="39">
        <f t="shared" si="32"/>
        <v>0</v>
      </c>
      <c r="AS16" s="39">
        <f t="shared" si="33"/>
        <v>0</v>
      </c>
      <c r="AT16" s="39">
        <f t="shared" si="34"/>
        <v>0</v>
      </c>
      <c r="AU16" s="40">
        <f t="shared" si="35"/>
        <v>0</v>
      </c>
      <c r="AV16" s="40"/>
      <c r="AW16" s="52">
        <f t="shared" si="36"/>
        <v>0</v>
      </c>
      <c r="AY16" s="52">
        <f t="shared" si="37"/>
        <v>0</v>
      </c>
      <c r="AZ16" s="70"/>
    </row>
    <row r="17" spans="1:52">
      <c r="A17" s="44">
        <f t="shared" si="38"/>
        <v>37135</v>
      </c>
      <c r="B17" s="66">
        <f t="shared" si="39"/>
        <v>12500</v>
      </c>
      <c r="C17" s="67"/>
      <c r="D17" s="68">
        <f t="shared" si="3"/>
        <v>12500</v>
      </c>
      <c r="E17" s="35">
        <f t="shared" si="4"/>
        <v>0</v>
      </c>
      <c r="F17" s="35">
        <f t="shared" si="5"/>
        <v>0</v>
      </c>
      <c r="G17" s="55">
        <f t="shared" si="6"/>
        <v>5.4749999999999996</v>
      </c>
      <c r="H17" s="69">
        <f t="shared" si="6"/>
        <v>5.59</v>
      </c>
      <c r="I17" s="72">
        <f t="shared" si="40"/>
        <v>0</v>
      </c>
      <c r="J17" s="55">
        <f t="shared" si="7"/>
        <v>4.7500000000000007E-3</v>
      </c>
      <c r="K17" s="69">
        <f t="shared" si="7"/>
        <v>-7.4999999999999997E-3</v>
      </c>
      <c r="L17" s="72">
        <v>0</v>
      </c>
      <c r="M17" s="55">
        <f t="shared" si="8"/>
        <v>0.01</v>
      </c>
      <c r="N17" s="69">
        <f t="shared" si="8"/>
        <v>0</v>
      </c>
      <c r="O17" s="72">
        <v>0</v>
      </c>
      <c r="P17" s="7"/>
      <c r="Q17" s="72">
        <f t="shared" si="9"/>
        <v>5.4897499999999999</v>
      </c>
      <c r="R17" s="72">
        <f t="shared" si="10"/>
        <v>5.5824999999999996</v>
      </c>
      <c r="S17" s="72">
        <f t="shared" si="11"/>
        <v>0</v>
      </c>
      <c r="T17" s="7"/>
      <c r="U17" s="5">
        <f t="shared" si="12"/>
        <v>30</v>
      </c>
      <c r="V17" s="45">
        <f t="shared" si="13"/>
        <v>37135</v>
      </c>
      <c r="W17" s="5">
        <f t="shared" si="14"/>
        <v>219</v>
      </c>
      <c r="X17" s="55">
        <f t="shared" si="15"/>
        <v>5.4846746229620012E-2</v>
      </c>
      <c r="Y17" s="47">
        <f t="shared" si="16"/>
        <v>0.96807793337758008</v>
      </c>
      <c r="Z17" s="5">
        <f t="shared" si="17"/>
        <v>0</v>
      </c>
      <c r="AA17" s="5">
        <f t="shared" si="18"/>
        <v>0</v>
      </c>
      <c r="AC17" s="39">
        <f t="shared" si="19"/>
        <v>0</v>
      </c>
      <c r="AD17" s="39">
        <f t="shared" si="20"/>
        <v>0</v>
      </c>
      <c r="AE17" s="39">
        <f t="shared" si="21"/>
        <v>0</v>
      </c>
      <c r="AF17" s="39">
        <f t="shared" si="22"/>
        <v>0</v>
      </c>
      <c r="AG17" s="39">
        <f t="shared" si="23"/>
        <v>0</v>
      </c>
      <c r="AH17" s="39">
        <f t="shared" si="24"/>
        <v>0</v>
      </c>
      <c r="AI17" s="39">
        <f t="shared" si="25"/>
        <v>0</v>
      </c>
      <c r="AJ17" s="39">
        <f t="shared" si="26"/>
        <v>0</v>
      </c>
      <c r="AK17" s="39">
        <f t="shared" si="27"/>
        <v>0</v>
      </c>
      <c r="AL17" s="43"/>
      <c r="AM17" s="39">
        <f t="shared" si="28"/>
        <v>0</v>
      </c>
      <c r="AN17" s="39">
        <f t="shared" si="29"/>
        <v>0</v>
      </c>
      <c r="AO17" s="39">
        <f t="shared" si="30"/>
        <v>0</v>
      </c>
      <c r="AP17" s="40">
        <f t="shared" si="31"/>
        <v>0</v>
      </c>
      <c r="AR17" s="39">
        <f t="shared" si="32"/>
        <v>0</v>
      </c>
      <c r="AS17" s="39">
        <f t="shared" si="33"/>
        <v>0</v>
      </c>
      <c r="AT17" s="39">
        <f t="shared" si="34"/>
        <v>0</v>
      </c>
      <c r="AU17" s="40">
        <f t="shared" si="35"/>
        <v>0</v>
      </c>
      <c r="AV17" s="40"/>
      <c r="AW17" s="52">
        <f t="shared" si="36"/>
        <v>0</v>
      </c>
      <c r="AY17" s="52">
        <f t="shared" si="37"/>
        <v>0</v>
      </c>
      <c r="AZ17" s="70"/>
    </row>
    <row r="18" spans="1:52">
      <c r="A18" s="44">
        <f t="shared" si="38"/>
        <v>37165</v>
      </c>
      <c r="B18" s="66">
        <f t="shared" si="39"/>
        <v>12500</v>
      </c>
      <c r="C18" s="67"/>
      <c r="D18" s="68">
        <f t="shared" si="3"/>
        <v>12500</v>
      </c>
      <c r="E18" s="35">
        <f t="shared" si="4"/>
        <v>0</v>
      </c>
      <c r="F18" s="35">
        <f t="shared" si="5"/>
        <v>0</v>
      </c>
      <c r="G18" s="55">
        <f t="shared" si="6"/>
        <v>5.4649999999999999</v>
      </c>
      <c r="H18" s="69">
        <f t="shared" si="6"/>
        <v>5.4649999999999999</v>
      </c>
      <c r="I18" s="72">
        <f t="shared" si="40"/>
        <v>0</v>
      </c>
      <c r="J18" s="55">
        <f t="shared" si="7"/>
        <v>4.7500000000000007E-3</v>
      </c>
      <c r="K18" s="69">
        <f t="shared" si="7"/>
        <v>-4.5250000000000005E-2</v>
      </c>
      <c r="L18" s="72">
        <v>0</v>
      </c>
      <c r="M18" s="55">
        <f t="shared" si="8"/>
        <v>0.01</v>
      </c>
      <c r="N18" s="69">
        <f t="shared" si="8"/>
        <v>0</v>
      </c>
      <c r="O18" s="72">
        <v>0</v>
      </c>
      <c r="P18" s="7"/>
      <c r="Q18" s="72">
        <f t="shared" si="9"/>
        <v>5.4797500000000001</v>
      </c>
      <c r="R18" s="72">
        <f t="shared" si="10"/>
        <v>5.4197499999999996</v>
      </c>
      <c r="S18" s="72">
        <f t="shared" si="11"/>
        <v>0</v>
      </c>
      <c r="T18" s="7"/>
      <c r="U18" s="5">
        <f t="shared" si="12"/>
        <v>31</v>
      </c>
      <c r="V18" s="45">
        <f t="shared" si="13"/>
        <v>37165</v>
      </c>
      <c r="W18" s="5">
        <f t="shared" si="14"/>
        <v>249</v>
      </c>
      <c r="X18" s="55">
        <f t="shared" si="15"/>
        <v>5.4435878078851009E-2</v>
      </c>
      <c r="Y18" s="47">
        <f t="shared" si="16"/>
        <v>0.96404795604980609</v>
      </c>
      <c r="Z18" s="5">
        <f t="shared" si="17"/>
        <v>0</v>
      </c>
      <c r="AA18" s="5">
        <f t="shared" si="18"/>
        <v>0</v>
      </c>
      <c r="AC18" s="39">
        <f t="shared" si="19"/>
        <v>0</v>
      </c>
      <c r="AD18" s="39">
        <f t="shared" si="20"/>
        <v>0</v>
      </c>
      <c r="AE18" s="39">
        <f t="shared" si="21"/>
        <v>0</v>
      </c>
      <c r="AF18" s="39">
        <f t="shared" si="22"/>
        <v>0</v>
      </c>
      <c r="AG18" s="39">
        <f t="shared" si="23"/>
        <v>0</v>
      </c>
      <c r="AH18" s="39">
        <f t="shared" si="24"/>
        <v>0</v>
      </c>
      <c r="AI18" s="39">
        <f t="shared" si="25"/>
        <v>0</v>
      </c>
      <c r="AJ18" s="39">
        <f t="shared" si="26"/>
        <v>0</v>
      </c>
      <c r="AK18" s="39">
        <f t="shared" si="27"/>
        <v>0</v>
      </c>
      <c r="AL18" s="43"/>
      <c r="AM18" s="39">
        <f t="shared" si="28"/>
        <v>0</v>
      </c>
      <c r="AN18" s="39">
        <f t="shared" si="29"/>
        <v>0</v>
      </c>
      <c r="AO18" s="39">
        <f t="shared" si="30"/>
        <v>0</v>
      </c>
      <c r="AP18" s="40">
        <f t="shared" si="31"/>
        <v>0</v>
      </c>
      <c r="AR18" s="39">
        <f t="shared" si="32"/>
        <v>0</v>
      </c>
      <c r="AS18" s="39">
        <f t="shared" si="33"/>
        <v>0</v>
      </c>
      <c r="AT18" s="39">
        <f t="shared" si="34"/>
        <v>0</v>
      </c>
      <c r="AU18" s="40">
        <f t="shared" si="35"/>
        <v>0</v>
      </c>
      <c r="AV18" s="40"/>
      <c r="AW18" s="52">
        <f t="shared" si="36"/>
        <v>0</v>
      </c>
      <c r="AY18" s="52">
        <f t="shared" si="37"/>
        <v>0</v>
      </c>
      <c r="AZ18" s="70"/>
    </row>
    <row r="19" spans="1:52">
      <c r="A19" s="44">
        <f t="shared" si="38"/>
        <v>37196</v>
      </c>
      <c r="B19" s="66">
        <f t="shared" si="39"/>
        <v>12500</v>
      </c>
      <c r="C19" s="67"/>
      <c r="D19" s="68">
        <f t="shared" si="3"/>
        <v>12500</v>
      </c>
      <c r="E19" s="35">
        <f t="shared" si="4"/>
        <v>0</v>
      </c>
      <c r="F19" s="35">
        <f t="shared" si="5"/>
        <v>0</v>
      </c>
      <c r="G19" s="55">
        <f t="shared" si="6"/>
        <v>5.5449999999999999</v>
      </c>
      <c r="H19" s="69">
        <f t="shared" si="6"/>
        <v>5.5449999999999999</v>
      </c>
      <c r="I19" s="72">
        <f t="shared" si="40"/>
        <v>0</v>
      </c>
      <c r="J19" s="55">
        <f t="shared" si="7"/>
        <v>-0.01</v>
      </c>
      <c r="K19" s="69">
        <f t="shared" si="7"/>
        <v>-0.06</v>
      </c>
      <c r="L19" s="72">
        <v>0</v>
      </c>
      <c r="M19" s="55">
        <f t="shared" si="8"/>
        <v>7.4999999999999997E-3</v>
      </c>
      <c r="N19" s="69">
        <f t="shared" si="8"/>
        <v>0</v>
      </c>
      <c r="O19" s="72">
        <v>0</v>
      </c>
      <c r="P19" s="7"/>
      <c r="Q19" s="72">
        <f t="shared" si="9"/>
        <v>5.5424999999999995</v>
      </c>
      <c r="R19" s="72">
        <f t="shared" si="10"/>
        <v>5.4850000000000003</v>
      </c>
      <c r="S19" s="72">
        <f t="shared" si="11"/>
        <v>0</v>
      </c>
      <c r="T19" s="7"/>
      <c r="U19" s="5">
        <f t="shared" si="12"/>
        <v>30</v>
      </c>
      <c r="V19" s="45">
        <f t="shared" si="13"/>
        <v>37196</v>
      </c>
      <c r="W19" s="5">
        <f t="shared" si="14"/>
        <v>280</v>
      </c>
      <c r="X19" s="55">
        <f t="shared" si="15"/>
        <v>5.4165756526329004E-2</v>
      </c>
      <c r="Y19" s="47">
        <f t="shared" si="16"/>
        <v>0.95985693015708418</v>
      </c>
      <c r="Z19" s="5">
        <f t="shared" si="17"/>
        <v>0</v>
      </c>
      <c r="AA19" s="5">
        <f t="shared" si="18"/>
        <v>0</v>
      </c>
      <c r="AC19" s="39">
        <f t="shared" si="19"/>
        <v>0</v>
      </c>
      <c r="AD19" s="39">
        <f t="shared" si="20"/>
        <v>0</v>
      </c>
      <c r="AE19" s="39">
        <f t="shared" si="21"/>
        <v>0</v>
      </c>
      <c r="AF19" s="39">
        <f t="shared" si="22"/>
        <v>0</v>
      </c>
      <c r="AG19" s="39">
        <f t="shared" si="23"/>
        <v>0</v>
      </c>
      <c r="AH19" s="39">
        <f t="shared" si="24"/>
        <v>0</v>
      </c>
      <c r="AI19" s="39">
        <f t="shared" si="25"/>
        <v>0</v>
      </c>
      <c r="AJ19" s="39">
        <f t="shared" si="26"/>
        <v>0</v>
      </c>
      <c r="AK19" s="39">
        <f t="shared" si="27"/>
        <v>0</v>
      </c>
      <c r="AL19" s="43"/>
      <c r="AM19" s="39">
        <f t="shared" si="28"/>
        <v>0</v>
      </c>
      <c r="AN19" s="39">
        <f t="shared" si="29"/>
        <v>0</v>
      </c>
      <c r="AO19" s="39">
        <f t="shared" si="30"/>
        <v>0</v>
      </c>
      <c r="AP19" s="40">
        <f t="shared" si="31"/>
        <v>0</v>
      </c>
      <c r="AR19" s="39">
        <f t="shared" si="32"/>
        <v>0</v>
      </c>
      <c r="AS19" s="39">
        <f t="shared" si="33"/>
        <v>0</v>
      </c>
      <c r="AT19" s="39">
        <f t="shared" si="34"/>
        <v>0</v>
      </c>
      <c r="AU19" s="40">
        <f t="shared" si="35"/>
        <v>0</v>
      </c>
      <c r="AV19" s="40"/>
      <c r="AW19" s="52">
        <f t="shared" si="36"/>
        <v>0</v>
      </c>
      <c r="AY19" s="52">
        <f t="shared" si="37"/>
        <v>0</v>
      </c>
      <c r="AZ19" s="70"/>
    </row>
    <row r="20" spans="1:52">
      <c r="A20" s="44">
        <f t="shared" si="38"/>
        <v>37226</v>
      </c>
      <c r="B20" s="66">
        <f t="shared" si="39"/>
        <v>12500</v>
      </c>
      <c r="C20" s="67"/>
      <c r="D20" s="68">
        <f t="shared" si="3"/>
        <v>12500</v>
      </c>
      <c r="E20" s="35">
        <f t="shared" si="4"/>
        <v>0</v>
      </c>
      <c r="F20" s="35">
        <f t="shared" si="5"/>
        <v>0</v>
      </c>
      <c r="G20" s="55">
        <f t="shared" si="6"/>
        <v>5.67</v>
      </c>
      <c r="H20" s="69">
        <f t="shared" si="6"/>
        <v>5.67</v>
      </c>
      <c r="I20" s="72">
        <f t="shared" si="40"/>
        <v>0</v>
      </c>
      <c r="J20" s="55">
        <f t="shared" si="7"/>
        <v>-0.01</v>
      </c>
      <c r="K20" s="69">
        <f t="shared" si="7"/>
        <v>-0.06</v>
      </c>
      <c r="L20" s="72">
        <v>0</v>
      </c>
      <c r="M20" s="55">
        <f t="shared" si="8"/>
        <v>7.4999999999999997E-3</v>
      </c>
      <c r="N20" s="69">
        <f t="shared" si="8"/>
        <v>0</v>
      </c>
      <c r="O20" s="72">
        <v>0</v>
      </c>
      <c r="P20" s="7"/>
      <c r="Q20" s="72">
        <f t="shared" si="9"/>
        <v>5.6674999999999995</v>
      </c>
      <c r="R20" s="72">
        <f t="shared" si="10"/>
        <v>5.61</v>
      </c>
      <c r="S20" s="72">
        <f t="shared" si="11"/>
        <v>0</v>
      </c>
      <c r="T20" s="7"/>
      <c r="U20" s="5">
        <f t="shared" si="12"/>
        <v>31</v>
      </c>
      <c r="V20" s="45">
        <f t="shared" si="13"/>
        <v>37226</v>
      </c>
      <c r="W20" s="5">
        <f t="shared" si="14"/>
        <v>310</v>
      </c>
      <c r="X20" s="55">
        <f t="shared" si="15"/>
        <v>5.3904348595426005E-2</v>
      </c>
      <c r="Y20" s="47">
        <f t="shared" si="16"/>
        <v>0.95585910023184772</v>
      </c>
      <c r="Z20" s="5">
        <f t="shared" si="17"/>
        <v>0</v>
      </c>
      <c r="AA20" s="5">
        <f t="shared" si="18"/>
        <v>0</v>
      </c>
      <c r="AC20" s="39">
        <f t="shared" si="19"/>
        <v>0</v>
      </c>
      <c r="AD20" s="39">
        <f t="shared" si="20"/>
        <v>0</v>
      </c>
      <c r="AE20" s="39">
        <f t="shared" si="21"/>
        <v>0</v>
      </c>
      <c r="AF20" s="39">
        <f t="shared" si="22"/>
        <v>0</v>
      </c>
      <c r="AG20" s="39">
        <f t="shared" si="23"/>
        <v>0</v>
      </c>
      <c r="AH20" s="39">
        <f t="shared" si="24"/>
        <v>0</v>
      </c>
      <c r="AI20" s="39">
        <f t="shared" si="25"/>
        <v>0</v>
      </c>
      <c r="AJ20" s="39">
        <f t="shared" si="26"/>
        <v>0</v>
      </c>
      <c r="AK20" s="39">
        <f t="shared" si="27"/>
        <v>0</v>
      </c>
      <c r="AL20" s="43"/>
      <c r="AM20" s="39">
        <f t="shared" si="28"/>
        <v>0</v>
      </c>
      <c r="AN20" s="39">
        <f t="shared" si="29"/>
        <v>0</v>
      </c>
      <c r="AO20" s="39">
        <f t="shared" si="30"/>
        <v>0</v>
      </c>
      <c r="AP20" s="40">
        <f t="shared" si="31"/>
        <v>0</v>
      </c>
      <c r="AR20" s="39">
        <f t="shared" si="32"/>
        <v>0</v>
      </c>
      <c r="AS20" s="39">
        <f t="shared" si="33"/>
        <v>0</v>
      </c>
      <c r="AT20" s="39">
        <f t="shared" si="34"/>
        <v>0</v>
      </c>
      <c r="AU20" s="40">
        <f t="shared" si="35"/>
        <v>0</v>
      </c>
      <c r="AV20" s="40"/>
      <c r="AW20" s="52">
        <f t="shared" si="36"/>
        <v>0</v>
      </c>
      <c r="AY20" s="52">
        <f t="shared" si="37"/>
        <v>0</v>
      </c>
      <c r="AZ20" s="70"/>
    </row>
    <row r="21" spans="1:52">
      <c r="A21" s="44">
        <f t="shared" si="38"/>
        <v>37257</v>
      </c>
      <c r="B21" s="66">
        <f t="shared" si="39"/>
        <v>12500</v>
      </c>
      <c r="C21" s="67"/>
      <c r="D21" s="68">
        <f t="shared" si="3"/>
        <v>12500</v>
      </c>
      <c r="E21" s="35">
        <f t="shared" si="4"/>
        <v>0</v>
      </c>
      <c r="F21" s="35">
        <f t="shared" si="5"/>
        <v>0</v>
      </c>
      <c r="G21" s="55">
        <f t="shared" si="6"/>
        <v>5.67</v>
      </c>
      <c r="H21" s="69">
        <f t="shared" si="6"/>
        <v>5.67</v>
      </c>
      <c r="I21" s="72">
        <f t="shared" si="40"/>
        <v>0</v>
      </c>
      <c r="J21" s="55">
        <f t="shared" si="7"/>
        <v>-0.01</v>
      </c>
      <c r="K21" s="69">
        <f t="shared" si="7"/>
        <v>-0.06</v>
      </c>
      <c r="L21" s="72">
        <v>0</v>
      </c>
      <c r="M21" s="55">
        <f t="shared" si="8"/>
        <v>7.4999999999999997E-3</v>
      </c>
      <c r="N21" s="69">
        <f t="shared" si="8"/>
        <v>0</v>
      </c>
      <c r="O21" s="72">
        <v>0</v>
      </c>
      <c r="P21" s="7"/>
      <c r="Q21" s="72">
        <f t="shared" si="9"/>
        <v>5.6674999999999995</v>
      </c>
      <c r="R21" s="72">
        <f t="shared" si="10"/>
        <v>5.61</v>
      </c>
      <c r="S21" s="72">
        <f t="shared" si="11"/>
        <v>0</v>
      </c>
      <c r="T21" s="7"/>
      <c r="U21" s="5">
        <f t="shared" si="12"/>
        <v>31</v>
      </c>
      <c r="V21" s="45">
        <f t="shared" si="13"/>
        <v>37257</v>
      </c>
      <c r="W21" s="5">
        <f t="shared" si="14"/>
        <v>341</v>
      </c>
      <c r="X21" s="55">
        <f t="shared" si="15"/>
        <v>5.3904348595426005E-2</v>
      </c>
      <c r="Y21" s="47">
        <f t="shared" si="16"/>
        <v>0.9515536229218946</v>
      </c>
      <c r="Z21" s="5">
        <f t="shared" si="17"/>
        <v>0</v>
      </c>
      <c r="AA21" s="5">
        <f t="shared" si="18"/>
        <v>0</v>
      </c>
      <c r="AC21" s="39">
        <f t="shared" si="19"/>
        <v>0</v>
      </c>
      <c r="AD21" s="39">
        <f t="shared" si="20"/>
        <v>0</v>
      </c>
      <c r="AE21" s="39">
        <f t="shared" si="21"/>
        <v>0</v>
      </c>
      <c r="AF21" s="39">
        <f t="shared" si="22"/>
        <v>0</v>
      </c>
      <c r="AG21" s="39">
        <f t="shared" si="23"/>
        <v>0</v>
      </c>
      <c r="AH21" s="39">
        <f t="shared" si="24"/>
        <v>0</v>
      </c>
      <c r="AI21" s="39">
        <f t="shared" si="25"/>
        <v>0</v>
      </c>
      <c r="AJ21" s="39">
        <f t="shared" si="26"/>
        <v>0</v>
      </c>
      <c r="AK21" s="39">
        <f t="shared" si="27"/>
        <v>0</v>
      </c>
      <c r="AL21" s="43"/>
      <c r="AM21" s="39">
        <f t="shared" si="28"/>
        <v>0</v>
      </c>
      <c r="AN21" s="39">
        <f t="shared" si="29"/>
        <v>0</v>
      </c>
      <c r="AO21" s="39">
        <f t="shared" si="30"/>
        <v>0</v>
      </c>
      <c r="AP21" s="40">
        <f t="shared" si="31"/>
        <v>0</v>
      </c>
      <c r="AR21" s="39">
        <f t="shared" si="32"/>
        <v>0</v>
      </c>
      <c r="AS21" s="39">
        <f t="shared" si="33"/>
        <v>0</v>
      </c>
      <c r="AT21" s="39">
        <f t="shared" si="34"/>
        <v>0</v>
      </c>
      <c r="AU21" s="40">
        <f t="shared" si="35"/>
        <v>0</v>
      </c>
      <c r="AV21" s="40"/>
      <c r="AW21" s="52">
        <f t="shared" si="36"/>
        <v>0</v>
      </c>
      <c r="AY21" s="52">
        <f t="shared" si="37"/>
        <v>0</v>
      </c>
      <c r="AZ21" s="70"/>
    </row>
    <row r="22" spans="1:52">
      <c r="A22" s="44">
        <f t="shared" si="38"/>
        <v>37288</v>
      </c>
      <c r="B22" s="66">
        <f t="shared" si="39"/>
        <v>12500</v>
      </c>
      <c r="C22" s="67"/>
      <c r="D22" s="68">
        <f t="shared" si="3"/>
        <v>12500</v>
      </c>
      <c r="E22" s="35">
        <f t="shared" si="4"/>
        <v>0</v>
      </c>
      <c r="F22" s="35">
        <f t="shared" si="5"/>
        <v>0</v>
      </c>
      <c r="G22" s="55">
        <f t="shared" si="6"/>
        <v>5.67</v>
      </c>
      <c r="H22" s="69">
        <f t="shared" si="6"/>
        <v>5.67</v>
      </c>
      <c r="I22" s="72">
        <f t="shared" si="40"/>
        <v>0</v>
      </c>
      <c r="J22" s="55">
        <f t="shared" si="7"/>
        <v>-0.01</v>
      </c>
      <c r="K22" s="69">
        <f t="shared" si="7"/>
        <v>-0.06</v>
      </c>
      <c r="L22" s="72">
        <v>0</v>
      </c>
      <c r="M22" s="55">
        <f t="shared" si="8"/>
        <v>7.4999999999999997E-3</v>
      </c>
      <c r="N22" s="69">
        <f t="shared" si="8"/>
        <v>0</v>
      </c>
      <c r="O22" s="72">
        <v>0</v>
      </c>
      <c r="P22" s="7"/>
      <c r="Q22" s="72">
        <f t="shared" si="9"/>
        <v>5.6674999999999995</v>
      </c>
      <c r="R22" s="72">
        <f t="shared" si="10"/>
        <v>5.61</v>
      </c>
      <c r="S22" s="72">
        <f t="shared" si="11"/>
        <v>0</v>
      </c>
      <c r="T22" s="7"/>
      <c r="U22" s="5">
        <f t="shared" si="12"/>
        <v>28</v>
      </c>
      <c r="V22" s="45">
        <f t="shared" si="13"/>
        <v>37288</v>
      </c>
      <c r="W22" s="5">
        <f t="shared" si="14"/>
        <v>372</v>
      </c>
      <c r="X22" s="55">
        <f t="shared" si="15"/>
        <v>5.3904348595426005E-2</v>
      </c>
      <c r="Y22" s="47">
        <f t="shared" si="16"/>
        <v>0.94726753877863512</v>
      </c>
      <c r="Z22" s="5">
        <f t="shared" si="17"/>
        <v>0</v>
      </c>
      <c r="AA22" s="5">
        <f t="shared" si="18"/>
        <v>0</v>
      </c>
      <c r="AC22" s="39">
        <f t="shared" si="19"/>
        <v>0</v>
      </c>
      <c r="AD22" s="39">
        <f t="shared" si="20"/>
        <v>0</v>
      </c>
      <c r="AE22" s="39">
        <f t="shared" si="21"/>
        <v>0</v>
      </c>
      <c r="AF22" s="39">
        <f t="shared" si="22"/>
        <v>0</v>
      </c>
      <c r="AG22" s="39">
        <f t="shared" si="23"/>
        <v>0</v>
      </c>
      <c r="AH22" s="39">
        <f t="shared" si="24"/>
        <v>0</v>
      </c>
      <c r="AI22" s="39">
        <f t="shared" si="25"/>
        <v>0</v>
      </c>
      <c r="AJ22" s="39">
        <f t="shared" si="26"/>
        <v>0</v>
      </c>
      <c r="AK22" s="39">
        <f t="shared" si="27"/>
        <v>0</v>
      </c>
      <c r="AL22" s="43"/>
      <c r="AM22" s="39">
        <f t="shared" si="28"/>
        <v>0</v>
      </c>
      <c r="AN22" s="39">
        <f t="shared" si="29"/>
        <v>0</v>
      </c>
      <c r="AO22" s="39">
        <f t="shared" si="30"/>
        <v>0</v>
      </c>
      <c r="AP22" s="40">
        <f t="shared" si="31"/>
        <v>0</v>
      </c>
      <c r="AR22" s="39">
        <f t="shared" si="32"/>
        <v>0</v>
      </c>
      <c r="AS22" s="39">
        <f t="shared" si="33"/>
        <v>0</v>
      </c>
      <c r="AT22" s="39">
        <f t="shared" si="34"/>
        <v>0</v>
      </c>
      <c r="AU22" s="40">
        <f t="shared" si="35"/>
        <v>0</v>
      </c>
      <c r="AV22" s="40"/>
      <c r="AW22" s="52">
        <f t="shared" si="36"/>
        <v>0</v>
      </c>
      <c r="AY22" s="52">
        <f t="shared" si="37"/>
        <v>0</v>
      </c>
      <c r="AZ22" s="70"/>
    </row>
    <row r="23" spans="1:52">
      <c r="A23" s="44">
        <f t="shared" si="38"/>
        <v>37316</v>
      </c>
      <c r="B23" s="66">
        <f t="shared" si="39"/>
        <v>12500</v>
      </c>
      <c r="C23" s="67"/>
      <c r="D23" s="68">
        <f t="shared" si="3"/>
        <v>12500</v>
      </c>
      <c r="E23" s="35">
        <f t="shared" si="4"/>
        <v>0</v>
      </c>
      <c r="F23" s="35">
        <f t="shared" si="5"/>
        <v>0</v>
      </c>
      <c r="G23" s="55">
        <f t="shared" si="6"/>
        <v>5.67</v>
      </c>
      <c r="H23" s="69">
        <f t="shared" si="6"/>
        <v>5.67</v>
      </c>
      <c r="I23" s="72">
        <f t="shared" si="40"/>
        <v>0</v>
      </c>
      <c r="J23" s="55">
        <f t="shared" si="7"/>
        <v>-0.01</v>
      </c>
      <c r="K23" s="69">
        <f t="shared" si="7"/>
        <v>-0.06</v>
      </c>
      <c r="L23" s="72">
        <v>0</v>
      </c>
      <c r="M23" s="55">
        <f t="shared" si="8"/>
        <v>7.4999999999999997E-3</v>
      </c>
      <c r="N23" s="69">
        <f t="shared" si="8"/>
        <v>0</v>
      </c>
      <c r="O23" s="72">
        <v>0</v>
      </c>
      <c r="P23" s="7"/>
      <c r="Q23" s="72">
        <f t="shared" si="9"/>
        <v>5.6674999999999995</v>
      </c>
      <c r="R23" s="72">
        <f t="shared" si="10"/>
        <v>5.61</v>
      </c>
      <c r="S23" s="72">
        <f t="shared" si="11"/>
        <v>0</v>
      </c>
      <c r="T23" s="7"/>
      <c r="U23" s="5">
        <f t="shared" si="12"/>
        <v>31</v>
      </c>
      <c r="V23" s="45">
        <f t="shared" si="13"/>
        <v>37316</v>
      </c>
      <c r="W23" s="5">
        <f t="shared" si="14"/>
        <v>400</v>
      </c>
      <c r="X23" s="55">
        <f t="shared" si="15"/>
        <v>5.3904348595426005E-2</v>
      </c>
      <c r="Y23" s="47">
        <f t="shared" si="16"/>
        <v>0.94341283314486601</v>
      </c>
      <c r="Z23" s="5">
        <f t="shared" si="17"/>
        <v>0</v>
      </c>
      <c r="AA23" s="5">
        <f t="shared" si="18"/>
        <v>0</v>
      </c>
      <c r="AC23" s="39">
        <f t="shared" si="19"/>
        <v>0</v>
      </c>
      <c r="AD23" s="39">
        <f t="shared" si="20"/>
        <v>0</v>
      </c>
      <c r="AE23" s="39">
        <f t="shared" si="21"/>
        <v>0</v>
      </c>
      <c r="AF23" s="39">
        <f t="shared" si="22"/>
        <v>0</v>
      </c>
      <c r="AG23" s="39">
        <f t="shared" si="23"/>
        <v>0</v>
      </c>
      <c r="AH23" s="39">
        <f t="shared" si="24"/>
        <v>0</v>
      </c>
      <c r="AI23" s="39">
        <f t="shared" si="25"/>
        <v>0</v>
      </c>
      <c r="AJ23" s="39">
        <f t="shared" si="26"/>
        <v>0</v>
      </c>
      <c r="AK23" s="39">
        <f t="shared" si="27"/>
        <v>0</v>
      </c>
      <c r="AL23" s="43"/>
      <c r="AM23" s="39">
        <f t="shared" si="28"/>
        <v>0</v>
      </c>
      <c r="AN23" s="39">
        <f t="shared" si="29"/>
        <v>0</v>
      </c>
      <c r="AO23" s="39">
        <f t="shared" si="30"/>
        <v>0</v>
      </c>
      <c r="AP23" s="40">
        <f t="shared" si="31"/>
        <v>0</v>
      </c>
      <c r="AR23" s="39">
        <f t="shared" si="32"/>
        <v>0</v>
      </c>
      <c r="AS23" s="39">
        <f t="shared" si="33"/>
        <v>0</v>
      </c>
      <c r="AT23" s="39">
        <f t="shared" si="34"/>
        <v>0</v>
      </c>
      <c r="AU23" s="40">
        <f t="shared" si="35"/>
        <v>0</v>
      </c>
      <c r="AV23" s="40"/>
      <c r="AW23" s="52">
        <f t="shared" si="36"/>
        <v>0</v>
      </c>
      <c r="AY23" s="52">
        <f t="shared" si="37"/>
        <v>0</v>
      </c>
      <c r="AZ23" s="70"/>
    </row>
    <row r="24" spans="1:52">
      <c r="A24" s="44">
        <f t="shared" si="38"/>
        <v>37347</v>
      </c>
      <c r="B24" s="66">
        <f t="shared" si="39"/>
        <v>12500</v>
      </c>
      <c r="C24" s="67"/>
      <c r="D24" s="68">
        <f t="shared" si="3"/>
        <v>12500</v>
      </c>
      <c r="E24" s="35">
        <f t="shared" si="4"/>
        <v>0</v>
      </c>
      <c r="F24" s="35">
        <f t="shared" si="5"/>
        <v>0</v>
      </c>
      <c r="G24" s="55">
        <f t="shared" si="6"/>
        <v>5.67</v>
      </c>
      <c r="H24" s="69">
        <f t="shared" si="6"/>
        <v>5.67</v>
      </c>
      <c r="I24" s="72">
        <f t="shared" si="40"/>
        <v>0</v>
      </c>
      <c r="J24" s="55">
        <f t="shared" si="7"/>
        <v>-0.01</v>
      </c>
      <c r="K24" s="69">
        <f t="shared" si="7"/>
        <v>-0.06</v>
      </c>
      <c r="L24" s="72">
        <v>0</v>
      </c>
      <c r="M24" s="55">
        <f t="shared" si="8"/>
        <v>7.4999999999999997E-3</v>
      </c>
      <c r="N24" s="69">
        <f t="shared" si="8"/>
        <v>0</v>
      </c>
      <c r="O24" s="72">
        <v>0</v>
      </c>
      <c r="P24" s="7"/>
      <c r="Q24" s="72">
        <f t="shared" si="9"/>
        <v>5.6674999999999995</v>
      </c>
      <c r="R24" s="72">
        <f t="shared" si="10"/>
        <v>5.61</v>
      </c>
      <c r="S24" s="72">
        <f t="shared" si="11"/>
        <v>0</v>
      </c>
      <c r="T24" s="7"/>
      <c r="U24" s="5">
        <f t="shared" si="12"/>
        <v>30</v>
      </c>
      <c r="V24" s="45">
        <f t="shared" si="13"/>
        <v>37347</v>
      </c>
      <c r="W24" s="5">
        <f t="shared" si="14"/>
        <v>431</v>
      </c>
      <c r="X24" s="55">
        <f t="shared" si="15"/>
        <v>5.3904348595426005E-2</v>
      </c>
      <c r="Y24" s="47">
        <f t="shared" si="16"/>
        <v>0.93916341757091937</v>
      </c>
      <c r="Z24" s="5">
        <f t="shared" si="17"/>
        <v>0</v>
      </c>
      <c r="AA24" s="5">
        <f t="shared" si="18"/>
        <v>0</v>
      </c>
      <c r="AC24" s="39">
        <f t="shared" si="19"/>
        <v>0</v>
      </c>
      <c r="AD24" s="39">
        <f t="shared" si="20"/>
        <v>0</v>
      </c>
      <c r="AE24" s="39">
        <f t="shared" si="21"/>
        <v>0</v>
      </c>
      <c r="AF24" s="39">
        <f t="shared" si="22"/>
        <v>0</v>
      </c>
      <c r="AG24" s="39">
        <f t="shared" si="23"/>
        <v>0</v>
      </c>
      <c r="AH24" s="39">
        <f t="shared" si="24"/>
        <v>0</v>
      </c>
      <c r="AI24" s="39">
        <f t="shared" si="25"/>
        <v>0</v>
      </c>
      <c r="AJ24" s="39">
        <f t="shared" si="26"/>
        <v>0</v>
      </c>
      <c r="AK24" s="39">
        <f t="shared" si="27"/>
        <v>0</v>
      </c>
      <c r="AL24" s="43"/>
      <c r="AM24" s="39">
        <f t="shared" si="28"/>
        <v>0</v>
      </c>
      <c r="AN24" s="39">
        <f t="shared" si="29"/>
        <v>0</v>
      </c>
      <c r="AO24" s="39">
        <f t="shared" si="30"/>
        <v>0</v>
      </c>
      <c r="AP24" s="40">
        <f t="shared" si="31"/>
        <v>0</v>
      </c>
      <c r="AR24" s="39">
        <f t="shared" si="32"/>
        <v>0</v>
      </c>
      <c r="AS24" s="39">
        <f t="shared" si="33"/>
        <v>0</v>
      </c>
      <c r="AT24" s="39">
        <f t="shared" si="34"/>
        <v>0</v>
      </c>
      <c r="AU24" s="40">
        <f t="shared" si="35"/>
        <v>0</v>
      </c>
      <c r="AV24" s="40"/>
      <c r="AW24" s="52">
        <f t="shared" si="36"/>
        <v>0</v>
      </c>
      <c r="AY24" s="52">
        <f t="shared" si="37"/>
        <v>0</v>
      </c>
      <c r="AZ24" s="70"/>
    </row>
    <row r="25" spans="1:52">
      <c r="A25" s="44">
        <f t="shared" si="38"/>
        <v>37377</v>
      </c>
      <c r="B25" s="66">
        <f t="shared" si="39"/>
        <v>12500</v>
      </c>
      <c r="C25" s="67"/>
      <c r="D25" s="68">
        <f t="shared" si="3"/>
        <v>12500</v>
      </c>
      <c r="E25" s="35">
        <f t="shared" si="4"/>
        <v>0</v>
      </c>
      <c r="F25" s="35">
        <f t="shared" si="5"/>
        <v>0</v>
      </c>
      <c r="G25" s="55">
        <f t="shared" si="6"/>
        <v>5.67</v>
      </c>
      <c r="H25" s="69">
        <f t="shared" si="6"/>
        <v>5.67</v>
      </c>
      <c r="I25" s="72">
        <f t="shared" si="40"/>
        <v>0</v>
      </c>
      <c r="J25" s="55">
        <f t="shared" si="7"/>
        <v>-0.01</v>
      </c>
      <c r="K25" s="69">
        <f t="shared" si="7"/>
        <v>-0.06</v>
      </c>
      <c r="L25" s="72">
        <v>0</v>
      </c>
      <c r="M25" s="55">
        <f t="shared" si="8"/>
        <v>7.4999999999999997E-3</v>
      </c>
      <c r="N25" s="69">
        <f t="shared" si="8"/>
        <v>0</v>
      </c>
      <c r="O25" s="72">
        <v>0</v>
      </c>
      <c r="P25" s="7"/>
      <c r="Q25" s="72">
        <f t="shared" si="9"/>
        <v>5.6674999999999995</v>
      </c>
      <c r="R25" s="72">
        <f t="shared" si="10"/>
        <v>5.61</v>
      </c>
      <c r="S25" s="72">
        <f t="shared" si="11"/>
        <v>0</v>
      </c>
      <c r="T25" s="7"/>
      <c r="U25" s="5">
        <f t="shared" si="12"/>
        <v>31</v>
      </c>
      <c r="V25" s="45">
        <f t="shared" si="13"/>
        <v>37377</v>
      </c>
      <c r="W25" s="5">
        <f t="shared" si="14"/>
        <v>461</v>
      </c>
      <c r="X25" s="55">
        <f t="shared" si="15"/>
        <v>5.3904348595426005E-2</v>
      </c>
      <c r="Y25" s="47">
        <f t="shared" si="16"/>
        <v>0.93506930524849829</v>
      </c>
      <c r="Z25" s="5">
        <f t="shared" si="17"/>
        <v>0</v>
      </c>
      <c r="AA25" s="5">
        <f t="shared" si="18"/>
        <v>0</v>
      </c>
      <c r="AC25" s="39">
        <f t="shared" si="19"/>
        <v>0</v>
      </c>
      <c r="AD25" s="39">
        <f t="shared" si="20"/>
        <v>0</v>
      </c>
      <c r="AE25" s="39">
        <f t="shared" si="21"/>
        <v>0</v>
      </c>
      <c r="AF25" s="39">
        <f t="shared" si="22"/>
        <v>0</v>
      </c>
      <c r="AG25" s="39">
        <f t="shared" si="23"/>
        <v>0</v>
      </c>
      <c r="AH25" s="39">
        <f t="shared" si="24"/>
        <v>0</v>
      </c>
      <c r="AI25" s="39">
        <f t="shared" si="25"/>
        <v>0</v>
      </c>
      <c r="AJ25" s="39">
        <f t="shared" si="26"/>
        <v>0</v>
      </c>
      <c r="AK25" s="39">
        <f t="shared" si="27"/>
        <v>0</v>
      </c>
      <c r="AL25" s="43"/>
      <c r="AM25" s="39">
        <f t="shared" si="28"/>
        <v>0</v>
      </c>
      <c r="AN25" s="39">
        <f t="shared" si="29"/>
        <v>0</v>
      </c>
      <c r="AO25" s="39">
        <f t="shared" si="30"/>
        <v>0</v>
      </c>
      <c r="AP25" s="40">
        <f t="shared" si="31"/>
        <v>0</v>
      </c>
      <c r="AR25" s="39">
        <f t="shared" si="32"/>
        <v>0</v>
      </c>
      <c r="AS25" s="39">
        <f t="shared" si="33"/>
        <v>0</v>
      </c>
      <c r="AT25" s="39">
        <f t="shared" si="34"/>
        <v>0</v>
      </c>
      <c r="AU25" s="40">
        <f t="shared" si="35"/>
        <v>0</v>
      </c>
      <c r="AV25" s="40"/>
      <c r="AW25" s="52">
        <f t="shared" si="36"/>
        <v>0</v>
      </c>
      <c r="AY25" s="52">
        <f t="shared" si="37"/>
        <v>0</v>
      </c>
      <c r="AZ25" s="70"/>
    </row>
    <row r="26" spans="1:52">
      <c r="A26" s="44">
        <f t="shared" si="38"/>
        <v>37408</v>
      </c>
      <c r="B26" s="66">
        <f t="shared" si="39"/>
        <v>12500</v>
      </c>
      <c r="C26" s="67"/>
      <c r="D26" s="68">
        <f t="shared" si="3"/>
        <v>12500</v>
      </c>
      <c r="E26" s="35">
        <f t="shared" si="4"/>
        <v>0</v>
      </c>
      <c r="F26" s="35">
        <f t="shared" si="5"/>
        <v>0</v>
      </c>
      <c r="G26" s="55">
        <f t="shared" si="6"/>
        <v>5.67</v>
      </c>
      <c r="H26" s="69">
        <f t="shared" si="6"/>
        <v>5.67</v>
      </c>
      <c r="I26" s="72">
        <f t="shared" si="40"/>
        <v>0</v>
      </c>
      <c r="J26" s="55">
        <f t="shared" si="7"/>
        <v>-0.01</v>
      </c>
      <c r="K26" s="69">
        <f t="shared" si="7"/>
        <v>-0.06</v>
      </c>
      <c r="L26" s="72">
        <v>0</v>
      </c>
      <c r="M26" s="55">
        <f t="shared" si="8"/>
        <v>7.4999999999999997E-3</v>
      </c>
      <c r="N26" s="69">
        <f t="shared" si="8"/>
        <v>0</v>
      </c>
      <c r="O26" s="72">
        <v>0</v>
      </c>
      <c r="P26" s="7"/>
      <c r="Q26" s="72">
        <f t="shared" si="9"/>
        <v>5.6674999999999995</v>
      </c>
      <c r="R26" s="72">
        <f t="shared" si="10"/>
        <v>5.61</v>
      </c>
      <c r="S26" s="72">
        <f t="shared" si="11"/>
        <v>0</v>
      </c>
      <c r="T26" s="7"/>
      <c r="U26" s="5">
        <f t="shared" si="12"/>
        <v>30</v>
      </c>
      <c r="V26" s="45">
        <f t="shared" si="13"/>
        <v>37408</v>
      </c>
      <c r="W26" s="5">
        <f t="shared" si="14"/>
        <v>492</v>
      </c>
      <c r="X26" s="55">
        <f t="shared" si="15"/>
        <v>5.3904348595426005E-2</v>
      </c>
      <c r="Y26" s="47">
        <f t="shared" si="16"/>
        <v>0.93085747143742248</v>
      </c>
      <c r="Z26" s="5">
        <f t="shared" si="17"/>
        <v>0</v>
      </c>
      <c r="AA26" s="5">
        <f t="shared" si="18"/>
        <v>0</v>
      </c>
      <c r="AC26" s="39">
        <f t="shared" si="19"/>
        <v>0</v>
      </c>
      <c r="AD26" s="39">
        <f t="shared" si="20"/>
        <v>0</v>
      </c>
      <c r="AE26" s="39">
        <f t="shared" si="21"/>
        <v>0</v>
      </c>
      <c r="AF26" s="39">
        <f t="shared" si="22"/>
        <v>0</v>
      </c>
      <c r="AG26" s="39">
        <f t="shared" si="23"/>
        <v>0</v>
      </c>
      <c r="AH26" s="39">
        <f t="shared" si="24"/>
        <v>0</v>
      </c>
      <c r="AI26" s="39">
        <f t="shared" si="25"/>
        <v>0</v>
      </c>
      <c r="AJ26" s="39">
        <f t="shared" si="26"/>
        <v>0</v>
      </c>
      <c r="AK26" s="39">
        <f t="shared" si="27"/>
        <v>0</v>
      </c>
      <c r="AL26" s="43"/>
      <c r="AM26" s="39">
        <f t="shared" si="28"/>
        <v>0</v>
      </c>
      <c r="AN26" s="39">
        <f t="shared" si="29"/>
        <v>0</v>
      </c>
      <c r="AO26" s="39">
        <f t="shared" si="30"/>
        <v>0</v>
      </c>
      <c r="AP26" s="40">
        <f t="shared" si="31"/>
        <v>0</v>
      </c>
      <c r="AR26" s="39">
        <f t="shared" si="32"/>
        <v>0</v>
      </c>
      <c r="AS26" s="39">
        <f t="shared" si="33"/>
        <v>0</v>
      </c>
      <c r="AT26" s="39">
        <f t="shared" si="34"/>
        <v>0</v>
      </c>
      <c r="AU26" s="40">
        <f t="shared" si="35"/>
        <v>0</v>
      </c>
      <c r="AV26" s="40"/>
      <c r="AW26" s="52">
        <f t="shared" si="36"/>
        <v>0</v>
      </c>
      <c r="AY26" s="52">
        <f t="shared" si="37"/>
        <v>0</v>
      </c>
      <c r="AZ26" s="70"/>
    </row>
    <row r="27" spans="1:52">
      <c r="A27" s="44">
        <f t="shared" si="38"/>
        <v>37438</v>
      </c>
      <c r="B27" s="66">
        <f t="shared" si="39"/>
        <v>12500</v>
      </c>
      <c r="C27" s="67"/>
      <c r="D27" s="68">
        <f t="shared" si="3"/>
        <v>12500</v>
      </c>
      <c r="E27" s="35">
        <f t="shared" si="4"/>
        <v>0</v>
      </c>
      <c r="F27" s="35">
        <f t="shared" si="5"/>
        <v>0</v>
      </c>
      <c r="G27" s="55">
        <f t="shared" si="6"/>
        <v>5.67</v>
      </c>
      <c r="H27" s="69">
        <f t="shared" si="6"/>
        <v>5.67</v>
      </c>
      <c r="I27" s="72">
        <f t="shared" si="40"/>
        <v>0</v>
      </c>
      <c r="J27" s="55">
        <f t="shared" si="7"/>
        <v>-0.01</v>
      </c>
      <c r="K27" s="69">
        <f t="shared" si="7"/>
        <v>-0.06</v>
      </c>
      <c r="L27" s="72">
        <v>0</v>
      </c>
      <c r="M27" s="55">
        <f t="shared" si="8"/>
        <v>7.4999999999999997E-3</v>
      </c>
      <c r="N27" s="69">
        <f t="shared" si="8"/>
        <v>0</v>
      </c>
      <c r="O27" s="72">
        <v>0</v>
      </c>
      <c r="P27" s="7"/>
      <c r="Q27" s="72">
        <f t="shared" si="9"/>
        <v>5.6674999999999995</v>
      </c>
      <c r="R27" s="72">
        <f t="shared" si="10"/>
        <v>5.61</v>
      </c>
      <c r="S27" s="72">
        <f t="shared" si="11"/>
        <v>0</v>
      </c>
      <c r="T27" s="7"/>
      <c r="U27" s="5">
        <f t="shared" si="12"/>
        <v>31</v>
      </c>
      <c r="V27" s="45">
        <f t="shared" si="13"/>
        <v>37438</v>
      </c>
      <c r="W27" s="5">
        <f t="shared" si="14"/>
        <v>522</v>
      </c>
      <c r="X27" s="55">
        <f t="shared" si="15"/>
        <v>5.3904348595426005E-2</v>
      </c>
      <c r="Y27" s="47">
        <f t="shared" si="16"/>
        <v>0.92679956737841784</v>
      </c>
      <c r="Z27" s="5">
        <f t="shared" si="17"/>
        <v>0</v>
      </c>
      <c r="AA27" s="5">
        <f t="shared" si="18"/>
        <v>0</v>
      </c>
      <c r="AC27" s="39">
        <f t="shared" si="19"/>
        <v>0</v>
      </c>
      <c r="AD27" s="39">
        <f t="shared" si="20"/>
        <v>0</v>
      </c>
      <c r="AE27" s="39">
        <f t="shared" si="21"/>
        <v>0</v>
      </c>
      <c r="AF27" s="39">
        <f t="shared" si="22"/>
        <v>0</v>
      </c>
      <c r="AG27" s="39">
        <f t="shared" si="23"/>
        <v>0</v>
      </c>
      <c r="AH27" s="39">
        <f t="shared" si="24"/>
        <v>0</v>
      </c>
      <c r="AI27" s="39">
        <f t="shared" si="25"/>
        <v>0</v>
      </c>
      <c r="AJ27" s="39">
        <f t="shared" si="26"/>
        <v>0</v>
      </c>
      <c r="AK27" s="39">
        <f t="shared" si="27"/>
        <v>0</v>
      </c>
      <c r="AL27" s="43"/>
      <c r="AM27" s="39">
        <f t="shared" si="28"/>
        <v>0</v>
      </c>
      <c r="AN27" s="39">
        <f t="shared" si="29"/>
        <v>0</v>
      </c>
      <c r="AO27" s="39">
        <f t="shared" si="30"/>
        <v>0</v>
      </c>
      <c r="AP27" s="40">
        <f t="shared" si="31"/>
        <v>0</v>
      </c>
      <c r="AR27" s="39">
        <f t="shared" si="32"/>
        <v>0</v>
      </c>
      <c r="AS27" s="39">
        <f t="shared" si="33"/>
        <v>0</v>
      </c>
      <c r="AT27" s="39">
        <f t="shared" si="34"/>
        <v>0</v>
      </c>
      <c r="AU27" s="40">
        <f t="shared" si="35"/>
        <v>0</v>
      </c>
      <c r="AV27" s="40"/>
      <c r="AW27" s="52">
        <f t="shared" si="36"/>
        <v>0</v>
      </c>
      <c r="AY27" s="52">
        <f t="shared" si="37"/>
        <v>0</v>
      </c>
      <c r="AZ27" s="70"/>
    </row>
    <row r="28" spans="1:52">
      <c r="A28" s="44">
        <f t="shared" si="38"/>
        <v>37469</v>
      </c>
      <c r="B28" s="66">
        <f t="shared" si="39"/>
        <v>12500</v>
      </c>
      <c r="C28" s="67"/>
      <c r="D28" s="68">
        <f t="shared" si="3"/>
        <v>12500</v>
      </c>
      <c r="E28" s="35">
        <f t="shared" si="4"/>
        <v>0</v>
      </c>
      <c r="F28" s="35">
        <f t="shared" si="5"/>
        <v>0</v>
      </c>
      <c r="G28" s="55">
        <f t="shared" si="6"/>
        <v>5.67</v>
      </c>
      <c r="H28" s="69">
        <f t="shared" si="6"/>
        <v>5.67</v>
      </c>
      <c r="I28" s="72">
        <f t="shared" si="40"/>
        <v>0</v>
      </c>
      <c r="J28" s="55">
        <f t="shared" si="7"/>
        <v>-0.01</v>
      </c>
      <c r="K28" s="69">
        <f t="shared" si="7"/>
        <v>-0.06</v>
      </c>
      <c r="L28" s="72">
        <v>0</v>
      </c>
      <c r="M28" s="55">
        <f t="shared" si="8"/>
        <v>7.4999999999999997E-3</v>
      </c>
      <c r="N28" s="69">
        <f t="shared" si="8"/>
        <v>0</v>
      </c>
      <c r="O28" s="72">
        <v>0</v>
      </c>
      <c r="P28" s="7"/>
      <c r="Q28" s="72">
        <f t="shared" si="9"/>
        <v>5.6674999999999995</v>
      </c>
      <c r="R28" s="72">
        <f t="shared" si="10"/>
        <v>5.61</v>
      </c>
      <c r="S28" s="72">
        <f t="shared" si="11"/>
        <v>0</v>
      </c>
      <c r="T28" s="7"/>
      <c r="U28" s="5">
        <f t="shared" si="12"/>
        <v>31</v>
      </c>
      <c r="V28" s="45">
        <f t="shared" si="13"/>
        <v>37469</v>
      </c>
      <c r="W28" s="5">
        <f t="shared" si="14"/>
        <v>553</v>
      </c>
      <c r="X28" s="55">
        <f t="shared" si="15"/>
        <v>5.3904348595426005E-2</v>
      </c>
      <c r="Y28" s="47">
        <f t="shared" si="16"/>
        <v>0.92262498295770734</v>
      </c>
      <c r="Z28" s="5">
        <f t="shared" si="17"/>
        <v>0</v>
      </c>
      <c r="AA28" s="5">
        <f t="shared" si="18"/>
        <v>0</v>
      </c>
      <c r="AC28" s="39">
        <f t="shared" si="19"/>
        <v>0</v>
      </c>
      <c r="AD28" s="39">
        <f t="shared" si="20"/>
        <v>0</v>
      </c>
      <c r="AE28" s="39">
        <f t="shared" si="21"/>
        <v>0</v>
      </c>
      <c r="AF28" s="39">
        <f t="shared" si="22"/>
        <v>0</v>
      </c>
      <c r="AG28" s="39">
        <f t="shared" si="23"/>
        <v>0</v>
      </c>
      <c r="AH28" s="39">
        <f t="shared" si="24"/>
        <v>0</v>
      </c>
      <c r="AI28" s="39">
        <f t="shared" si="25"/>
        <v>0</v>
      </c>
      <c r="AJ28" s="39">
        <f t="shared" si="26"/>
        <v>0</v>
      </c>
      <c r="AK28" s="39">
        <f t="shared" si="27"/>
        <v>0</v>
      </c>
      <c r="AL28" s="43"/>
      <c r="AM28" s="39">
        <f t="shared" si="28"/>
        <v>0</v>
      </c>
      <c r="AN28" s="39">
        <f t="shared" si="29"/>
        <v>0</v>
      </c>
      <c r="AO28" s="39">
        <f t="shared" si="30"/>
        <v>0</v>
      </c>
      <c r="AP28" s="40">
        <f t="shared" si="31"/>
        <v>0</v>
      </c>
      <c r="AR28" s="39">
        <f t="shared" si="32"/>
        <v>0</v>
      </c>
      <c r="AS28" s="39">
        <f t="shared" si="33"/>
        <v>0</v>
      </c>
      <c r="AT28" s="39">
        <f t="shared" si="34"/>
        <v>0</v>
      </c>
      <c r="AU28" s="40">
        <f t="shared" si="35"/>
        <v>0</v>
      </c>
      <c r="AV28" s="40"/>
      <c r="AW28" s="52">
        <f t="shared" si="36"/>
        <v>0</v>
      </c>
      <c r="AY28" s="52">
        <f t="shared" si="37"/>
        <v>0</v>
      </c>
      <c r="AZ28" s="70"/>
    </row>
    <row r="29" spans="1:52">
      <c r="A29" s="44">
        <f t="shared" si="38"/>
        <v>37500</v>
      </c>
      <c r="B29" s="66">
        <f t="shared" si="39"/>
        <v>12500</v>
      </c>
      <c r="C29" s="67"/>
      <c r="D29" s="68">
        <f t="shared" si="3"/>
        <v>12500</v>
      </c>
      <c r="E29" s="35">
        <f t="shared" si="4"/>
        <v>0</v>
      </c>
      <c r="F29" s="35">
        <f t="shared" si="5"/>
        <v>0</v>
      </c>
      <c r="G29" s="55">
        <f t="shared" si="6"/>
        <v>5.67</v>
      </c>
      <c r="H29" s="69">
        <f t="shared" si="6"/>
        <v>5.67</v>
      </c>
      <c r="I29" s="72">
        <f t="shared" si="40"/>
        <v>0</v>
      </c>
      <c r="J29" s="55">
        <f t="shared" si="7"/>
        <v>-0.01</v>
      </c>
      <c r="K29" s="69">
        <f t="shared" si="7"/>
        <v>-0.06</v>
      </c>
      <c r="L29" s="72">
        <v>0</v>
      </c>
      <c r="M29" s="55">
        <f t="shared" si="8"/>
        <v>7.4999999999999997E-3</v>
      </c>
      <c r="N29" s="69">
        <f t="shared" si="8"/>
        <v>0</v>
      </c>
      <c r="O29" s="72">
        <v>0</v>
      </c>
      <c r="P29" s="7"/>
      <c r="Q29" s="72">
        <f t="shared" si="9"/>
        <v>5.6674999999999995</v>
      </c>
      <c r="R29" s="72">
        <f t="shared" si="10"/>
        <v>5.61</v>
      </c>
      <c r="S29" s="72">
        <f t="shared" si="11"/>
        <v>0</v>
      </c>
      <c r="T29" s="7"/>
      <c r="U29" s="5">
        <f t="shared" si="12"/>
        <v>30</v>
      </c>
      <c r="V29" s="45">
        <f t="shared" si="13"/>
        <v>37500</v>
      </c>
      <c r="W29" s="5">
        <f t="shared" si="14"/>
        <v>584</v>
      </c>
      <c r="X29" s="55">
        <f t="shared" si="15"/>
        <v>5.3904348595426005E-2</v>
      </c>
      <c r="Y29" s="47">
        <f t="shared" si="16"/>
        <v>0.91846920212269012</v>
      </c>
      <c r="Z29" s="5">
        <f t="shared" si="17"/>
        <v>0</v>
      </c>
      <c r="AA29" s="5">
        <f t="shared" si="18"/>
        <v>0</v>
      </c>
      <c r="AC29" s="39">
        <f t="shared" si="19"/>
        <v>0</v>
      </c>
      <c r="AD29" s="39">
        <f t="shared" si="20"/>
        <v>0</v>
      </c>
      <c r="AE29" s="39">
        <f t="shared" si="21"/>
        <v>0</v>
      </c>
      <c r="AF29" s="39">
        <f t="shared" si="22"/>
        <v>0</v>
      </c>
      <c r="AG29" s="39">
        <f t="shared" si="23"/>
        <v>0</v>
      </c>
      <c r="AH29" s="39">
        <f t="shared" si="24"/>
        <v>0</v>
      </c>
      <c r="AI29" s="39">
        <f t="shared" si="25"/>
        <v>0</v>
      </c>
      <c r="AJ29" s="39">
        <f t="shared" si="26"/>
        <v>0</v>
      </c>
      <c r="AK29" s="39">
        <f t="shared" si="27"/>
        <v>0</v>
      </c>
      <c r="AL29" s="43"/>
      <c r="AM29" s="39">
        <f t="shared" si="28"/>
        <v>0</v>
      </c>
      <c r="AN29" s="39">
        <f t="shared" si="29"/>
        <v>0</v>
      </c>
      <c r="AO29" s="39">
        <f t="shared" si="30"/>
        <v>0</v>
      </c>
      <c r="AP29" s="40">
        <f t="shared" si="31"/>
        <v>0</v>
      </c>
      <c r="AR29" s="39">
        <f t="shared" si="32"/>
        <v>0</v>
      </c>
      <c r="AS29" s="39">
        <f t="shared" si="33"/>
        <v>0</v>
      </c>
      <c r="AT29" s="39">
        <f t="shared" si="34"/>
        <v>0</v>
      </c>
      <c r="AU29" s="40">
        <f t="shared" si="35"/>
        <v>0</v>
      </c>
      <c r="AV29" s="40"/>
      <c r="AW29" s="52">
        <f t="shared" si="36"/>
        <v>0</v>
      </c>
      <c r="AY29" s="52">
        <f t="shared" si="37"/>
        <v>0</v>
      </c>
      <c r="AZ29" s="70"/>
    </row>
    <row r="30" spans="1:52">
      <c r="A30" s="44">
        <f t="shared" si="38"/>
        <v>37530</v>
      </c>
      <c r="B30" s="66">
        <f t="shared" si="39"/>
        <v>12500</v>
      </c>
      <c r="C30" s="67"/>
      <c r="D30" s="68">
        <f t="shared" si="3"/>
        <v>12500</v>
      </c>
      <c r="E30" s="35">
        <f t="shared" si="4"/>
        <v>0</v>
      </c>
      <c r="F30" s="35">
        <f t="shared" si="5"/>
        <v>0</v>
      </c>
      <c r="G30" s="55">
        <f t="shared" ref="G30:H49" si="41">VLOOKUP($A30,Table,MATCH(G$4,Curves,0))</f>
        <v>5.67</v>
      </c>
      <c r="H30" s="69">
        <f t="shared" si="41"/>
        <v>5.67</v>
      </c>
      <c r="I30" s="72">
        <f t="shared" si="40"/>
        <v>0</v>
      </c>
      <c r="J30" s="55">
        <f t="shared" ref="J30:K49" si="42">VLOOKUP($A30,Table,MATCH(J$4,Curves,0))</f>
        <v>-0.01</v>
      </c>
      <c r="K30" s="69">
        <f t="shared" si="42"/>
        <v>-0.06</v>
      </c>
      <c r="L30" s="72">
        <v>0</v>
      </c>
      <c r="M30" s="55">
        <f t="shared" ref="M30:N49" si="43">VLOOKUP($A30,Table,MATCH(M$4,Curves,0))</f>
        <v>7.4999999999999997E-3</v>
      </c>
      <c r="N30" s="69">
        <f t="shared" si="43"/>
        <v>0</v>
      </c>
      <c r="O30" s="72">
        <v>0</v>
      </c>
      <c r="P30" s="7"/>
      <c r="Q30" s="72">
        <f t="shared" si="9"/>
        <v>5.6674999999999995</v>
      </c>
      <c r="R30" s="72">
        <f t="shared" si="10"/>
        <v>5.61</v>
      </c>
      <c r="S30" s="72">
        <f t="shared" si="11"/>
        <v>0</v>
      </c>
      <c r="T30" s="7"/>
      <c r="U30" s="5">
        <f t="shared" si="12"/>
        <v>31</v>
      </c>
      <c r="V30" s="45">
        <f t="shared" si="13"/>
        <v>37530</v>
      </c>
      <c r="W30" s="5">
        <f t="shared" si="14"/>
        <v>614</v>
      </c>
      <c r="X30" s="55">
        <f t="shared" si="15"/>
        <v>5.3904348595426005E-2</v>
      </c>
      <c r="Y30" s="47">
        <f t="shared" si="16"/>
        <v>0.91446530247346769</v>
      </c>
      <c r="Z30" s="5">
        <f t="shared" si="17"/>
        <v>0</v>
      </c>
      <c r="AA30" s="5">
        <f t="shared" si="18"/>
        <v>0</v>
      </c>
      <c r="AC30" s="39">
        <f t="shared" si="19"/>
        <v>0</v>
      </c>
      <c r="AD30" s="39">
        <f t="shared" si="20"/>
        <v>0</v>
      </c>
      <c r="AE30" s="39">
        <f t="shared" si="21"/>
        <v>0</v>
      </c>
      <c r="AF30" s="39">
        <f t="shared" si="22"/>
        <v>0</v>
      </c>
      <c r="AG30" s="39">
        <f t="shared" si="23"/>
        <v>0</v>
      </c>
      <c r="AH30" s="39">
        <f t="shared" si="24"/>
        <v>0</v>
      </c>
      <c r="AI30" s="39">
        <f t="shared" si="25"/>
        <v>0</v>
      </c>
      <c r="AJ30" s="39">
        <f t="shared" si="26"/>
        <v>0</v>
      </c>
      <c r="AK30" s="39">
        <f t="shared" si="27"/>
        <v>0</v>
      </c>
      <c r="AL30" s="43"/>
      <c r="AM30" s="39">
        <f t="shared" si="28"/>
        <v>0</v>
      </c>
      <c r="AN30" s="39">
        <f t="shared" si="29"/>
        <v>0</v>
      </c>
      <c r="AO30" s="39">
        <f t="shared" si="30"/>
        <v>0</v>
      </c>
      <c r="AP30" s="40">
        <f t="shared" si="31"/>
        <v>0</v>
      </c>
      <c r="AR30" s="39">
        <f t="shared" si="32"/>
        <v>0</v>
      </c>
      <c r="AS30" s="39">
        <f t="shared" si="33"/>
        <v>0</v>
      </c>
      <c r="AT30" s="39">
        <f t="shared" si="34"/>
        <v>0</v>
      </c>
      <c r="AU30" s="40">
        <f t="shared" si="35"/>
        <v>0</v>
      </c>
      <c r="AV30" s="40"/>
      <c r="AW30" s="52">
        <f t="shared" si="36"/>
        <v>0</v>
      </c>
      <c r="AY30" s="52">
        <f t="shared" si="37"/>
        <v>0</v>
      </c>
      <c r="AZ30" s="70"/>
    </row>
    <row r="31" spans="1:52">
      <c r="A31" s="44">
        <f t="shared" si="38"/>
        <v>37561</v>
      </c>
      <c r="B31" s="66">
        <f t="shared" si="39"/>
        <v>12500</v>
      </c>
      <c r="C31" s="67"/>
      <c r="D31" s="68">
        <f t="shared" si="3"/>
        <v>12500</v>
      </c>
      <c r="E31" s="35">
        <f t="shared" si="4"/>
        <v>0</v>
      </c>
      <c r="F31" s="35">
        <f t="shared" si="5"/>
        <v>0</v>
      </c>
      <c r="G31" s="55">
        <f t="shared" si="41"/>
        <v>5.67</v>
      </c>
      <c r="H31" s="69">
        <f t="shared" si="41"/>
        <v>5.67</v>
      </c>
      <c r="I31" s="72">
        <f t="shared" si="40"/>
        <v>0</v>
      </c>
      <c r="J31" s="55">
        <f t="shared" si="42"/>
        <v>-0.01</v>
      </c>
      <c r="K31" s="69">
        <f t="shared" si="42"/>
        <v>-0.06</v>
      </c>
      <c r="L31" s="72">
        <v>0</v>
      </c>
      <c r="M31" s="55">
        <f t="shared" si="43"/>
        <v>7.4999999999999997E-3</v>
      </c>
      <c r="N31" s="69">
        <f t="shared" si="43"/>
        <v>0</v>
      </c>
      <c r="O31" s="72">
        <v>0</v>
      </c>
      <c r="P31" s="7"/>
      <c r="Q31" s="72">
        <f t="shared" si="9"/>
        <v>5.6674999999999995</v>
      </c>
      <c r="R31" s="72">
        <f t="shared" si="10"/>
        <v>5.61</v>
      </c>
      <c r="S31" s="72">
        <f t="shared" si="11"/>
        <v>0</v>
      </c>
      <c r="T31" s="7"/>
      <c r="U31" s="5">
        <f t="shared" si="12"/>
        <v>30</v>
      </c>
      <c r="V31" s="45">
        <f t="shared" si="13"/>
        <v>37561</v>
      </c>
      <c r="W31" s="5">
        <f t="shared" si="14"/>
        <v>645</v>
      </c>
      <c r="X31" s="55">
        <f t="shared" si="15"/>
        <v>5.3904348595426005E-2</v>
      </c>
      <c r="Y31" s="47">
        <f t="shared" si="16"/>
        <v>0.91034627529719869</v>
      </c>
      <c r="Z31" s="5">
        <f t="shared" si="17"/>
        <v>0</v>
      </c>
      <c r="AA31" s="5">
        <f t="shared" si="18"/>
        <v>0</v>
      </c>
      <c r="AC31" s="39">
        <f t="shared" si="19"/>
        <v>0</v>
      </c>
      <c r="AD31" s="39">
        <f t="shared" si="20"/>
        <v>0</v>
      </c>
      <c r="AE31" s="39">
        <f t="shared" si="21"/>
        <v>0</v>
      </c>
      <c r="AF31" s="39">
        <f t="shared" si="22"/>
        <v>0</v>
      </c>
      <c r="AG31" s="39">
        <f t="shared" si="23"/>
        <v>0</v>
      </c>
      <c r="AH31" s="39">
        <f t="shared" si="24"/>
        <v>0</v>
      </c>
      <c r="AI31" s="39">
        <f t="shared" si="25"/>
        <v>0</v>
      </c>
      <c r="AJ31" s="39">
        <f t="shared" si="26"/>
        <v>0</v>
      </c>
      <c r="AK31" s="39">
        <f t="shared" si="27"/>
        <v>0</v>
      </c>
      <c r="AL31" s="43"/>
      <c r="AM31" s="39">
        <f t="shared" si="28"/>
        <v>0</v>
      </c>
      <c r="AN31" s="39">
        <f t="shared" si="29"/>
        <v>0</v>
      </c>
      <c r="AO31" s="39">
        <f t="shared" si="30"/>
        <v>0</v>
      </c>
      <c r="AP31" s="40">
        <f t="shared" si="31"/>
        <v>0</v>
      </c>
      <c r="AR31" s="39">
        <f t="shared" si="32"/>
        <v>0</v>
      </c>
      <c r="AS31" s="39">
        <f t="shared" si="33"/>
        <v>0</v>
      </c>
      <c r="AT31" s="39">
        <f t="shared" si="34"/>
        <v>0</v>
      </c>
      <c r="AU31" s="40">
        <f t="shared" si="35"/>
        <v>0</v>
      </c>
      <c r="AV31" s="40"/>
      <c r="AW31" s="52">
        <f t="shared" si="36"/>
        <v>0</v>
      </c>
      <c r="AY31" s="52">
        <f t="shared" si="37"/>
        <v>0</v>
      </c>
      <c r="AZ31" s="70"/>
    </row>
    <row r="32" spans="1:52">
      <c r="A32" s="44">
        <f t="shared" si="38"/>
        <v>37591</v>
      </c>
      <c r="B32" s="66">
        <f t="shared" si="39"/>
        <v>12500</v>
      </c>
      <c r="C32" s="67"/>
      <c r="D32" s="68">
        <f t="shared" si="3"/>
        <v>12500</v>
      </c>
      <c r="E32" s="35">
        <f t="shared" si="4"/>
        <v>0</v>
      </c>
      <c r="F32" s="35">
        <f t="shared" si="5"/>
        <v>0</v>
      </c>
      <c r="G32" s="55">
        <f t="shared" si="41"/>
        <v>5.67</v>
      </c>
      <c r="H32" s="69">
        <f t="shared" si="41"/>
        <v>5.67</v>
      </c>
      <c r="I32" s="72">
        <f t="shared" si="40"/>
        <v>0</v>
      </c>
      <c r="J32" s="55">
        <f t="shared" si="42"/>
        <v>-0.01</v>
      </c>
      <c r="K32" s="69">
        <f t="shared" si="42"/>
        <v>-0.06</v>
      </c>
      <c r="L32" s="72">
        <v>0</v>
      </c>
      <c r="M32" s="55">
        <f t="shared" si="43"/>
        <v>7.4999999999999997E-3</v>
      </c>
      <c r="N32" s="69">
        <f t="shared" si="43"/>
        <v>0</v>
      </c>
      <c r="O32" s="72">
        <v>0</v>
      </c>
      <c r="P32" s="7"/>
      <c r="Q32" s="72">
        <f t="shared" si="9"/>
        <v>5.6674999999999995</v>
      </c>
      <c r="R32" s="72">
        <f t="shared" si="10"/>
        <v>5.61</v>
      </c>
      <c r="S32" s="72">
        <f t="shared" si="11"/>
        <v>0</v>
      </c>
      <c r="T32" s="7"/>
      <c r="U32" s="5">
        <f t="shared" si="12"/>
        <v>31</v>
      </c>
      <c r="V32" s="45">
        <f t="shared" si="13"/>
        <v>37591</v>
      </c>
      <c r="W32" s="5">
        <f t="shared" si="14"/>
        <v>675</v>
      </c>
      <c r="X32" s="55">
        <f t="shared" si="15"/>
        <v>5.3904348595426005E-2</v>
      </c>
      <c r="Y32" s="47">
        <f t="shared" si="16"/>
        <v>0.90637778607196451</v>
      </c>
      <c r="Z32" s="5">
        <f t="shared" si="17"/>
        <v>0</v>
      </c>
      <c r="AA32" s="5">
        <f t="shared" si="18"/>
        <v>0</v>
      </c>
      <c r="AC32" s="39">
        <f t="shared" si="19"/>
        <v>0</v>
      </c>
      <c r="AD32" s="39">
        <f t="shared" si="20"/>
        <v>0</v>
      </c>
      <c r="AE32" s="39">
        <f t="shared" si="21"/>
        <v>0</v>
      </c>
      <c r="AF32" s="39">
        <f t="shared" si="22"/>
        <v>0</v>
      </c>
      <c r="AG32" s="39">
        <f t="shared" si="23"/>
        <v>0</v>
      </c>
      <c r="AH32" s="39">
        <f t="shared" si="24"/>
        <v>0</v>
      </c>
      <c r="AI32" s="39">
        <f t="shared" si="25"/>
        <v>0</v>
      </c>
      <c r="AJ32" s="39">
        <f t="shared" si="26"/>
        <v>0</v>
      </c>
      <c r="AK32" s="39">
        <f t="shared" si="27"/>
        <v>0</v>
      </c>
      <c r="AL32" s="43"/>
      <c r="AM32" s="39">
        <f t="shared" si="28"/>
        <v>0</v>
      </c>
      <c r="AN32" s="39">
        <f t="shared" si="29"/>
        <v>0</v>
      </c>
      <c r="AO32" s="39">
        <f t="shared" si="30"/>
        <v>0</v>
      </c>
      <c r="AP32" s="40">
        <f t="shared" si="31"/>
        <v>0</v>
      </c>
      <c r="AR32" s="39">
        <f t="shared" si="32"/>
        <v>0</v>
      </c>
      <c r="AS32" s="39">
        <f t="shared" si="33"/>
        <v>0</v>
      </c>
      <c r="AT32" s="39">
        <f t="shared" si="34"/>
        <v>0</v>
      </c>
      <c r="AU32" s="40">
        <f t="shared" si="35"/>
        <v>0</v>
      </c>
      <c r="AV32" s="40"/>
      <c r="AW32" s="52">
        <f t="shared" si="36"/>
        <v>0</v>
      </c>
      <c r="AY32" s="52">
        <f t="shared" si="37"/>
        <v>0</v>
      </c>
      <c r="AZ32" s="70"/>
    </row>
    <row r="33" spans="1:52">
      <c r="A33" s="44">
        <f t="shared" si="38"/>
        <v>37622</v>
      </c>
      <c r="B33" s="66">
        <f t="shared" si="39"/>
        <v>12500</v>
      </c>
      <c r="C33" s="67"/>
      <c r="D33" s="68">
        <f t="shared" si="3"/>
        <v>12500</v>
      </c>
      <c r="E33" s="35">
        <f t="shared" si="4"/>
        <v>0</v>
      </c>
      <c r="F33" s="35">
        <f t="shared" si="5"/>
        <v>0</v>
      </c>
      <c r="G33" s="55">
        <f t="shared" si="41"/>
        <v>5.67</v>
      </c>
      <c r="H33" s="69">
        <f t="shared" si="41"/>
        <v>5.67</v>
      </c>
      <c r="I33" s="72">
        <f t="shared" si="40"/>
        <v>0</v>
      </c>
      <c r="J33" s="55">
        <f t="shared" si="42"/>
        <v>-0.01</v>
      </c>
      <c r="K33" s="69">
        <f t="shared" si="42"/>
        <v>-0.06</v>
      </c>
      <c r="L33" s="72">
        <v>0</v>
      </c>
      <c r="M33" s="55">
        <f t="shared" si="43"/>
        <v>7.4999999999999997E-3</v>
      </c>
      <c r="N33" s="69">
        <f t="shared" si="43"/>
        <v>0</v>
      </c>
      <c r="O33" s="72">
        <v>0</v>
      </c>
      <c r="P33" s="7"/>
      <c r="Q33" s="72">
        <f t="shared" si="9"/>
        <v>5.6674999999999995</v>
      </c>
      <c r="R33" s="72">
        <f t="shared" si="10"/>
        <v>5.61</v>
      </c>
      <c r="S33" s="72">
        <f t="shared" si="11"/>
        <v>0</v>
      </c>
      <c r="T33" s="7"/>
      <c r="U33" s="5">
        <f t="shared" si="12"/>
        <v>31</v>
      </c>
      <c r="V33" s="45">
        <f t="shared" si="13"/>
        <v>37622</v>
      </c>
      <c r="W33" s="5">
        <f t="shared" si="14"/>
        <v>706</v>
      </c>
      <c r="X33" s="55">
        <f t="shared" si="15"/>
        <v>5.3904348595426005E-2</v>
      </c>
      <c r="Y33" s="47">
        <f t="shared" si="16"/>
        <v>0.90229518750567794</v>
      </c>
      <c r="Z33" s="5">
        <f t="shared" si="17"/>
        <v>0</v>
      </c>
      <c r="AA33" s="5">
        <f t="shared" si="18"/>
        <v>0</v>
      </c>
      <c r="AC33" s="39">
        <f t="shared" si="19"/>
        <v>0</v>
      </c>
      <c r="AD33" s="39">
        <f t="shared" si="20"/>
        <v>0</v>
      </c>
      <c r="AE33" s="39">
        <f t="shared" si="21"/>
        <v>0</v>
      </c>
      <c r="AF33" s="39">
        <f t="shared" si="22"/>
        <v>0</v>
      </c>
      <c r="AG33" s="39">
        <f t="shared" si="23"/>
        <v>0</v>
      </c>
      <c r="AH33" s="39">
        <f t="shared" si="24"/>
        <v>0</v>
      </c>
      <c r="AI33" s="39">
        <f t="shared" si="25"/>
        <v>0</v>
      </c>
      <c r="AJ33" s="39">
        <f t="shared" si="26"/>
        <v>0</v>
      </c>
      <c r="AK33" s="39">
        <f t="shared" si="27"/>
        <v>0</v>
      </c>
      <c r="AL33" s="43"/>
      <c r="AM33" s="39">
        <f t="shared" si="28"/>
        <v>0</v>
      </c>
      <c r="AN33" s="39">
        <f t="shared" si="29"/>
        <v>0</v>
      </c>
      <c r="AO33" s="39">
        <f t="shared" si="30"/>
        <v>0</v>
      </c>
      <c r="AP33" s="40">
        <f t="shared" si="31"/>
        <v>0</v>
      </c>
      <c r="AR33" s="39">
        <f t="shared" si="32"/>
        <v>0</v>
      </c>
      <c r="AS33" s="39">
        <f t="shared" si="33"/>
        <v>0</v>
      </c>
      <c r="AT33" s="39">
        <f t="shared" si="34"/>
        <v>0</v>
      </c>
      <c r="AU33" s="40">
        <f t="shared" si="35"/>
        <v>0</v>
      </c>
      <c r="AV33" s="40"/>
      <c r="AW33" s="52">
        <f t="shared" si="36"/>
        <v>0</v>
      </c>
      <c r="AY33" s="52">
        <f t="shared" si="37"/>
        <v>0</v>
      </c>
      <c r="AZ33" s="70"/>
    </row>
    <row r="34" spans="1:52">
      <c r="A34" s="44">
        <f t="shared" si="38"/>
        <v>37653</v>
      </c>
      <c r="B34" s="66">
        <f t="shared" si="39"/>
        <v>12500</v>
      </c>
      <c r="C34" s="67"/>
      <c r="D34" s="68">
        <f t="shared" si="3"/>
        <v>12500</v>
      </c>
      <c r="E34" s="35">
        <f t="shared" si="4"/>
        <v>0</v>
      </c>
      <c r="F34" s="35">
        <f t="shared" si="5"/>
        <v>0</v>
      </c>
      <c r="G34" s="55">
        <f t="shared" si="41"/>
        <v>5.67</v>
      </c>
      <c r="H34" s="69">
        <f t="shared" si="41"/>
        <v>5.67</v>
      </c>
      <c r="I34" s="72">
        <f t="shared" si="40"/>
        <v>0</v>
      </c>
      <c r="J34" s="55">
        <f t="shared" si="42"/>
        <v>-0.01</v>
      </c>
      <c r="K34" s="69">
        <f t="shared" si="42"/>
        <v>-0.06</v>
      </c>
      <c r="L34" s="72">
        <v>0</v>
      </c>
      <c r="M34" s="55">
        <f t="shared" si="43"/>
        <v>7.4999999999999997E-3</v>
      </c>
      <c r="N34" s="69">
        <f t="shared" si="43"/>
        <v>0</v>
      </c>
      <c r="O34" s="72">
        <v>0</v>
      </c>
      <c r="P34" s="7"/>
      <c r="Q34" s="72">
        <f t="shared" si="9"/>
        <v>5.6674999999999995</v>
      </c>
      <c r="R34" s="72">
        <f t="shared" si="10"/>
        <v>5.61</v>
      </c>
      <c r="S34" s="72">
        <f t="shared" si="11"/>
        <v>0</v>
      </c>
      <c r="T34" s="7"/>
      <c r="U34" s="5">
        <f t="shared" si="12"/>
        <v>28</v>
      </c>
      <c r="V34" s="45">
        <f t="shared" si="13"/>
        <v>37653</v>
      </c>
      <c r="W34" s="5">
        <f t="shared" si="14"/>
        <v>737</v>
      </c>
      <c r="X34" s="55">
        <f t="shared" si="15"/>
        <v>5.3904348595426005E-2</v>
      </c>
      <c r="Y34" s="47">
        <f t="shared" si="16"/>
        <v>0.8982309781930885</v>
      </c>
      <c r="Z34" s="5">
        <f t="shared" si="17"/>
        <v>0</v>
      </c>
      <c r="AA34" s="5">
        <f t="shared" si="18"/>
        <v>0</v>
      </c>
      <c r="AC34" s="39">
        <f t="shared" si="19"/>
        <v>0</v>
      </c>
      <c r="AD34" s="39">
        <f t="shared" si="20"/>
        <v>0</v>
      </c>
      <c r="AE34" s="39">
        <f t="shared" si="21"/>
        <v>0</v>
      </c>
      <c r="AF34" s="39">
        <f t="shared" si="22"/>
        <v>0</v>
      </c>
      <c r="AG34" s="39">
        <f t="shared" si="23"/>
        <v>0</v>
      </c>
      <c r="AH34" s="39">
        <f t="shared" si="24"/>
        <v>0</v>
      </c>
      <c r="AI34" s="39">
        <f t="shared" si="25"/>
        <v>0</v>
      </c>
      <c r="AJ34" s="39">
        <f t="shared" si="26"/>
        <v>0</v>
      </c>
      <c r="AK34" s="39">
        <f t="shared" si="27"/>
        <v>0</v>
      </c>
      <c r="AL34" s="43"/>
      <c r="AM34" s="39">
        <f t="shared" si="28"/>
        <v>0</v>
      </c>
      <c r="AN34" s="39">
        <f t="shared" si="29"/>
        <v>0</v>
      </c>
      <c r="AO34" s="39">
        <f t="shared" si="30"/>
        <v>0</v>
      </c>
      <c r="AP34" s="40">
        <f t="shared" si="31"/>
        <v>0</v>
      </c>
      <c r="AR34" s="39">
        <f t="shared" si="32"/>
        <v>0</v>
      </c>
      <c r="AS34" s="39">
        <f t="shared" si="33"/>
        <v>0</v>
      </c>
      <c r="AT34" s="39">
        <f t="shared" si="34"/>
        <v>0</v>
      </c>
      <c r="AU34" s="40">
        <f t="shared" si="35"/>
        <v>0</v>
      </c>
      <c r="AV34" s="40"/>
      <c r="AW34" s="52">
        <f t="shared" si="36"/>
        <v>0</v>
      </c>
      <c r="AY34" s="52">
        <f t="shared" si="37"/>
        <v>0</v>
      </c>
      <c r="AZ34" s="70"/>
    </row>
    <row r="35" spans="1:52">
      <c r="A35" s="44">
        <f t="shared" si="38"/>
        <v>37681</v>
      </c>
      <c r="B35" s="66">
        <f t="shared" si="39"/>
        <v>12500</v>
      </c>
      <c r="C35" s="67"/>
      <c r="D35" s="68">
        <f t="shared" si="3"/>
        <v>12500</v>
      </c>
      <c r="E35" s="35">
        <f t="shared" si="4"/>
        <v>0</v>
      </c>
      <c r="F35" s="35">
        <f t="shared" si="5"/>
        <v>0</v>
      </c>
      <c r="G35" s="55">
        <f t="shared" si="41"/>
        <v>5.67</v>
      </c>
      <c r="H35" s="69">
        <f t="shared" si="41"/>
        <v>5.67</v>
      </c>
      <c r="I35" s="72">
        <f t="shared" si="40"/>
        <v>0</v>
      </c>
      <c r="J35" s="55">
        <f t="shared" si="42"/>
        <v>-0.01</v>
      </c>
      <c r="K35" s="69">
        <f t="shared" si="42"/>
        <v>-0.06</v>
      </c>
      <c r="L35" s="72">
        <v>0</v>
      </c>
      <c r="M35" s="55">
        <f t="shared" si="43"/>
        <v>7.4999999999999997E-3</v>
      </c>
      <c r="N35" s="69">
        <f t="shared" si="43"/>
        <v>0</v>
      </c>
      <c r="O35" s="72">
        <v>0</v>
      </c>
      <c r="P35" s="7"/>
      <c r="Q35" s="72">
        <f t="shared" si="9"/>
        <v>5.6674999999999995</v>
      </c>
      <c r="R35" s="72">
        <f t="shared" si="10"/>
        <v>5.61</v>
      </c>
      <c r="S35" s="72">
        <f t="shared" si="11"/>
        <v>0</v>
      </c>
      <c r="T35" s="7"/>
      <c r="U35" s="5">
        <f t="shared" si="12"/>
        <v>31</v>
      </c>
      <c r="V35" s="45">
        <f t="shared" si="13"/>
        <v>37681</v>
      </c>
      <c r="W35" s="5">
        <f t="shared" si="14"/>
        <v>765</v>
      </c>
      <c r="X35" s="55">
        <f t="shared" si="15"/>
        <v>5.3904348595426005E-2</v>
      </c>
      <c r="Y35" s="47">
        <f t="shared" si="16"/>
        <v>0.89457581650927209</v>
      </c>
      <c r="Z35" s="5">
        <f t="shared" si="17"/>
        <v>0</v>
      </c>
      <c r="AA35" s="5">
        <f t="shared" si="18"/>
        <v>0</v>
      </c>
      <c r="AC35" s="39">
        <f t="shared" si="19"/>
        <v>0</v>
      </c>
      <c r="AD35" s="39">
        <f t="shared" si="20"/>
        <v>0</v>
      </c>
      <c r="AE35" s="39">
        <f t="shared" si="21"/>
        <v>0</v>
      </c>
      <c r="AF35" s="39">
        <f t="shared" si="22"/>
        <v>0</v>
      </c>
      <c r="AG35" s="39">
        <f t="shared" si="23"/>
        <v>0</v>
      </c>
      <c r="AH35" s="39">
        <f t="shared" si="24"/>
        <v>0</v>
      </c>
      <c r="AI35" s="39">
        <f t="shared" si="25"/>
        <v>0</v>
      </c>
      <c r="AJ35" s="39">
        <f t="shared" si="26"/>
        <v>0</v>
      </c>
      <c r="AK35" s="39">
        <f t="shared" si="27"/>
        <v>0</v>
      </c>
      <c r="AL35" s="43"/>
      <c r="AM35" s="39">
        <f t="shared" si="28"/>
        <v>0</v>
      </c>
      <c r="AN35" s="39">
        <f t="shared" si="29"/>
        <v>0</v>
      </c>
      <c r="AO35" s="39">
        <f t="shared" si="30"/>
        <v>0</v>
      </c>
      <c r="AP35" s="40">
        <f t="shared" si="31"/>
        <v>0</v>
      </c>
      <c r="AR35" s="39">
        <f t="shared" si="32"/>
        <v>0</v>
      </c>
      <c r="AS35" s="39">
        <f t="shared" si="33"/>
        <v>0</v>
      </c>
      <c r="AT35" s="39">
        <f t="shared" si="34"/>
        <v>0</v>
      </c>
      <c r="AU35" s="40">
        <f t="shared" si="35"/>
        <v>0</v>
      </c>
      <c r="AV35" s="40"/>
      <c r="AW35" s="52">
        <f t="shared" si="36"/>
        <v>0</v>
      </c>
      <c r="AY35" s="52">
        <f t="shared" si="37"/>
        <v>0</v>
      </c>
      <c r="AZ35" s="70"/>
    </row>
    <row r="36" spans="1:52">
      <c r="A36" s="44">
        <f t="shared" si="38"/>
        <v>37712</v>
      </c>
      <c r="B36" s="66">
        <f t="shared" si="39"/>
        <v>12500</v>
      </c>
      <c r="C36" s="67"/>
      <c r="D36" s="68">
        <f t="shared" si="3"/>
        <v>12500</v>
      </c>
      <c r="E36" s="35">
        <f t="shared" si="4"/>
        <v>0</v>
      </c>
      <c r="F36" s="35">
        <f t="shared" si="5"/>
        <v>0</v>
      </c>
      <c r="G36" s="55">
        <f t="shared" si="41"/>
        <v>5.67</v>
      </c>
      <c r="H36" s="69">
        <f t="shared" si="41"/>
        <v>5.67</v>
      </c>
      <c r="I36" s="72">
        <f t="shared" si="40"/>
        <v>0</v>
      </c>
      <c r="J36" s="55">
        <f t="shared" si="42"/>
        <v>-0.01</v>
      </c>
      <c r="K36" s="69">
        <f t="shared" si="42"/>
        <v>-0.06</v>
      </c>
      <c r="L36" s="72">
        <v>0</v>
      </c>
      <c r="M36" s="55">
        <f t="shared" si="43"/>
        <v>7.4999999999999997E-3</v>
      </c>
      <c r="N36" s="69">
        <f t="shared" si="43"/>
        <v>0</v>
      </c>
      <c r="O36" s="72">
        <v>0</v>
      </c>
      <c r="P36" s="7"/>
      <c r="Q36" s="72">
        <f t="shared" si="9"/>
        <v>5.6674999999999995</v>
      </c>
      <c r="R36" s="72">
        <f t="shared" si="10"/>
        <v>5.61</v>
      </c>
      <c r="S36" s="72">
        <f t="shared" si="11"/>
        <v>0</v>
      </c>
      <c r="T36" s="7"/>
      <c r="U36" s="5">
        <f t="shared" si="12"/>
        <v>30</v>
      </c>
      <c r="V36" s="45">
        <f t="shared" si="13"/>
        <v>37712</v>
      </c>
      <c r="W36" s="5">
        <f t="shared" si="14"/>
        <v>796</v>
      </c>
      <c r="X36" s="55">
        <f t="shared" si="15"/>
        <v>5.3904348595426005E-2</v>
      </c>
      <c r="Y36" s="47">
        <f t="shared" si="16"/>
        <v>0.89054637756886834</v>
      </c>
      <c r="Z36" s="5">
        <f t="shared" si="17"/>
        <v>0</v>
      </c>
      <c r="AA36" s="5">
        <f t="shared" si="18"/>
        <v>0</v>
      </c>
      <c r="AC36" s="39">
        <f t="shared" si="19"/>
        <v>0</v>
      </c>
      <c r="AD36" s="39">
        <f t="shared" si="20"/>
        <v>0</v>
      </c>
      <c r="AE36" s="39">
        <f t="shared" si="21"/>
        <v>0</v>
      </c>
      <c r="AF36" s="39">
        <f t="shared" si="22"/>
        <v>0</v>
      </c>
      <c r="AG36" s="39">
        <f t="shared" si="23"/>
        <v>0</v>
      </c>
      <c r="AH36" s="39">
        <f t="shared" si="24"/>
        <v>0</v>
      </c>
      <c r="AI36" s="39">
        <f t="shared" si="25"/>
        <v>0</v>
      </c>
      <c r="AJ36" s="39">
        <f t="shared" si="26"/>
        <v>0</v>
      </c>
      <c r="AK36" s="39">
        <f t="shared" si="27"/>
        <v>0</v>
      </c>
      <c r="AL36" s="43"/>
      <c r="AM36" s="39">
        <f t="shared" si="28"/>
        <v>0</v>
      </c>
      <c r="AN36" s="39">
        <f t="shared" si="29"/>
        <v>0</v>
      </c>
      <c r="AO36" s="39">
        <f t="shared" si="30"/>
        <v>0</v>
      </c>
      <c r="AP36" s="40">
        <f t="shared" si="31"/>
        <v>0</v>
      </c>
      <c r="AR36" s="39">
        <f t="shared" si="32"/>
        <v>0</v>
      </c>
      <c r="AS36" s="39">
        <f t="shared" si="33"/>
        <v>0</v>
      </c>
      <c r="AT36" s="39">
        <f t="shared" si="34"/>
        <v>0</v>
      </c>
      <c r="AU36" s="40">
        <f t="shared" si="35"/>
        <v>0</v>
      </c>
      <c r="AV36" s="40"/>
      <c r="AW36" s="52">
        <f t="shared" si="36"/>
        <v>0</v>
      </c>
      <c r="AY36" s="52">
        <f t="shared" si="37"/>
        <v>0</v>
      </c>
      <c r="AZ36" s="70"/>
    </row>
    <row r="37" spans="1:52">
      <c r="A37" s="44">
        <f t="shared" si="38"/>
        <v>37742</v>
      </c>
      <c r="B37" s="66">
        <f t="shared" si="39"/>
        <v>12500</v>
      </c>
      <c r="C37" s="67"/>
      <c r="D37" s="68">
        <f t="shared" si="3"/>
        <v>12500</v>
      </c>
      <c r="E37" s="35">
        <f t="shared" si="4"/>
        <v>0</v>
      </c>
      <c r="F37" s="35">
        <f t="shared" si="5"/>
        <v>0</v>
      </c>
      <c r="G37" s="55">
        <f t="shared" si="41"/>
        <v>5.67</v>
      </c>
      <c r="H37" s="69">
        <f t="shared" si="41"/>
        <v>5.67</v>
      </c>
      <c r="I37" s="72">
        <f t="shared" si="40"/>
        <v>0</v>
      </c>
      <c r="J37" s="55">
        <f t="shared" si="42"/>
        <v>-0.01</v>
      </c>
      <c r="K37" s="69">
        <f t="shared" si="42"/>
        <v>-0.06</v>
      </c>
      <c r="L37" s="72">
        <v>0</v>
      </c>
      <c r="M37" s="55">
        <f t="shared" si="43"/>
        <v>7.4999999999999997E-3</v>
      </c>
      <c r="N37" s="69">
        <f t="shared" si="43"/>
        <v>0</v>
      </c>
      <c r="O37" s="72">
        <v>0</v>
      </c>
      <c r="P37" s="7"/>
      <c r="Q37" s="72">
        <f t="shared" si="9"/>
        <v>5.6674999999999995</v>
      </c>
      <c r="R37" s="72">
        <f t="shared" si="10"/>
        <v>5.61</v>
      </c>
      <c r="S37" s="72">
        <f t="shared" si="11"/>
        <v>0</v>
      </c>
      <c r="T37" s="7"/>
      <c r="U37" s="5">
        <f t="shared" si="12"/>
        <v>31</v>
      </c>
      <c r="V37" s="45">
        <f t="shared" si="13"/>
        <v>37742</v>
      </c>
      <c r="W37" s="5">
        <f t="shared" si="14"/>
        <v>826</v>
      </c>
      <c r="X37" s="55">
        <f t="shared" si="15"/>
        <v>5.3904348595426005E-2</v>
      </c>
      <c r="Y37" s="47">
        <f t="shared" si="16"/>
        <v>0.88666420240118315</v>
      </c>
      <c r="Z37" s="5">
        <f t="shared" si="17"/>
        <v>0</v>
      </c>
      <c r="AA37" s="5">
        <f t="shared" si="18"/>
        <v>0</v>
      </c>
      <c r="AC37" s="39">
        <f t="shared" si="19"/>
        <v>0</v>
      </c>
      <c r="AD37" s="39">
        <f t="shared" si="20"/>
        <v>0</v>
      </c>
      <c r="AE37" s="39">
        <f t="shared" si="21"/>
        <v>0</v>
      </c>
      <c r="AF37" s="39">
        <f t="shared" si="22"/>
        <v>0</v>
      </c>
      <c r="AG37" s="39">
        <f t="shared" si="23"/>
        <v>0</v>
      </c>
      <c r="AH37" s="39">
        <f t="shared" si="24"/>
        <v>0</v>
      </c>
      <c r="AI37" s="39">
        <f t="shared" si="25"/>
        <v>0</v>
      </c>
      <c r="AJ37" s="39">
        <f t="shared" si="26"/>
        <v>0</v>
      </c>
      <c r="AK37" s="39">
        <f t="shared" si="27"/>
        <v>0</v>
      </c>
      <c r="AL37" s="43"/>
      <c r="AM37" s="39">
        <f t="shared" si="28"/>
        <v>0</v>
      </c>
      <c r="AN37" s="39">
        <f t="shared" si="29"/>
        <v>0</v>
      </c>
      <c r="AO37" s="39">
        <f t="shared" si="30"/>
        <v>0</v>
      </c>
      <c r="AP37" s="40">
        <f t="shared" si="31"/>
        <v>0</v>
      </c>
      <c r="AR37" s="39">
        <f t="shared" si="32"/>
        <v>0</v>
      </c>
      <c r="AS37" s="39">
        <f t="shared" si="33"/>
        <v>0</v>
      </c>
      <c r="AT37" s="39">
        <f t="shared" si="34"/>
        <v>0</v>
      </c>
      <c r="AU37" s="40">
        <f t="shared" si="35"/>
        <v>0</v>
      </c>
      <c r="AV37" s="40"/>
      <c r="AW37" s="52">
        <f t="shared" si="36"/>
        <v>0</v>
      </c>
      <c r="AY37" s="52">
        <f t="shared" si="37"/>
        <v>0</v>
      </c>
      <c r="AZ37" s="70"/>
    </row>
    <row r="38" spans="1:52">
      <c r="A38" s="44">
        <f t="shared" si="38"/>
        <v>37773</v>
      </c>
      <c r="B38" s="66">
        <f t="shared" si="39"/>
        <v>12500</v>
      </c>
      <c r="C38" s="67"/>
      <c r="D38" s="68">
        <f t="shared" si="3"/>
        <v>12500</v>
      </c>
      <c r="E38" s="35">
        <f t="shared" si="4"/>
        <v>0</v>
      </c>
      <c r="F38" s="35">
        <f t="shared" si="5"/>
        <v>0</v>
      </c>
      <c r="G38" s="55">
        <f t="shared" si="41"/>
        <v>5.67</v>
      </c>
      <c r="H38" s="69">
        <f t="shared" si="41"/>
        <v>5.67</v>
      </c>
      <c r="I38" s="72">
        <f t="shared" si="40"/>
        <v>0</v>
      </c>
      <c r="J38" s="55">
        <f t="shared" si="42"/>
        <v>-0.01</v>
      </c>
      <c r="K38" s="69">
        <f t="shared" si="42"/>
        <v>-0.06</v>
      </c>
      <c r="L38" s="72">
        <v>0</v>
      </c>
      <c r="M38" s="55">
        <f t="shared" si="43"/>
        <v>7.4999999999999997E-3</v>
      </c>
      <c r="N38" s="69">
        <f t="shared" si="43"/>
        <v>0</v>
      </c>
      <c r="O38" s="72">
        <v>0</v>
      </c>
      <c r="P38" s="7"/>
      <c r="Q38" s="72">
        <f t="shared" si="9"/>
        <v>5.6674999999999995</v>
      </c>
      <c r="R38" s="72">
        <f t="shared" si="10"/>
        <v>5.61</v>
      </c>
      <c r="S38" s="72">
        <f t="shared" si="11"/>
        <v>0</v>
      </c>
      <c r="T38" s="7"/>
      <c r="U38" s="5">
        <f t="shared" si="12"/>
        <v>30</v>
      </c>
      <c r="V38" s="45">
        <f t="shared" si="13"/>
        <v>37773</v>
      </c>
      <c r="W38" s="5">
        <f t="shared" si="14"/>
        <v>857</v>
      </c>
      <c r="X38" s="55">
        <f t="shared" si="15"/>
        <v>5.3904348595426005E-2</v>
      </c>
      <c r="Y38" s="47">
        <f t="shared" si="16"/>
        <v>0.8826703997538472</v>
      </c>
      <c r="Z38" s="5">
        <f t="shared" si="17"/>
        <v>0</v>
      </c>
      <c r="AA38" s="5">
        <f t="shared" si="18"/>
        <v>0</v>
      </c>
      <c r="AC38" s="39">
        <f t="shared" si="19"/>
        <v>0</v>
      </c>
      <c r="AD38" s="39">
        <f t="shared" si="20"/>
        <v>0</v>
      </c>
      <c r="AE38" s="39">
        <f t="shared" si="21"/>
        <v>0</v>
      </c>
      <c r="AF38" s="39">
        <f t="shared" si="22"/>
        <v>0</v>
      </c>
      <c r="AG38" s="39">
        <f t="shared" si="23"/>
        <v>0</v>
      </c>
      <c r="AH38" s="39">
        <f t="shared" si="24"/>
        <v>0</v>
      </c>
      <c r="AI38" s="39">
        <f t="shared" si="25"/>
        <v>0</v>
      </c>
      <c r="AJ38" s="39">
        <f t="shared" si="26"/>
        <v>0</v>
      </c>
      <c r="AK38" s="39">
        <f t="shared" si="27"/>
        <v>0</v>
      </c>
      <c r="AL38" s="43"/>
      <c r="AM38" s="39">
        <f t="shared" si="28"/>
        <v>0</v>
      </c>
      <c r="AN38" s="39">
        <f t="shared" si="29"/>
        <v>0</v>
      </c>
      <c r="AO38" s="39">
        <f t="shared" si="30"/>
        <v>0</v>
      </c>
      <c r="AP38" s="40">
        <f t="shared" si="31"/>
        <v>0</v>
      </c>
      <c r="AR38" s="39">
        <f t="shared" si="32"/>
        <v>0</v>
      </c>
      <c r="AS38" s="39">
        <f t="shared" si="33"/>
        <v>0</v>
      </c>
      <c r="AT38" s="39">
        <f t="shared" si="34"/>
        <v>0</v>
      </c>
      <c r="AU38" s="40">
        <f t="shared" si="35"/>
        <v>0</v>
      </c>
      <c r="AV38" s="40"/>
      <c r="AW38" s="52">
        <f t="shared" si="36"/>
        <v>0</v>
      </c>
      <c r="AY38" s="52">
        <f t="shared" si="37"/>
        <v>0</v>
      </c>
      <c r="AZ38" s="70"/>
    </row>
    <row r="39" spans="1:52">
      <c r="A39" s="44">
        <f t="shared" si="38"/>
        <v>37803</v>
      </c>
      <c r="B39" s="66">
        <f t="shared" si="39"/>
        <v>12500</v>
      </c>
      <c r="C39" s="67"/>
      <c r="D39" s="68">
        <f t="shared" si="3"/>
        <v>12500</v>
      </c>
      <c r="E39" s="35">
        <f t="shared" si="4"/>
        <v>0</v>
      </c>
      <c r="F39" s="35">
        <f t="shared" si="5"/>
        <v>0</v>
      </c>
      <c r="G39" s="55">
        <f t="shared" si="41"/>
        <v>5.67</v>
      </c>
      <c r="H39" s="69">
        <f t="shared" si="41"/>
        <v>5.67</v>
      </c>
      <c r="I39" s="72">
        <f t="shared" si="40"/>
        <v>0</v>
      </c>
      <c r="J39" s="55">
        <f t="shared" si="42"/>
        <v>-0.01</v>
      </c>
      <c r="K39" s="69">
        <f t="shared" si="42"/>
        <v>-0.06</v>
      </c>
      <c r="L39" s="72">
        <v>0</v>
      </c>
      <c r="M39" s="55">
        <f t="shared" si="43"/>
        <v>7.4999999999999997E-3</v>
      </c>
      <c r="N39" s="69">
        <f t="shared" si="43"/>
        <v>0</v>
      </c>
      <c r="O39" s="72">
        <v>0</v>
      </c>
      <c r="P39" s="7"/>
      <c r="Q39" s="72">
        <f t="shared" si="9"/>
        <v>5.6674999999999995</v>
      </c>
      <c r="R39" s="72">
        <f t="shared" si="10"/>
        <v>5.61</v>
      </c>
      <c r="S39" s="72">
        <f t="shared" si="11"/>
        <v>0</v>
      </c>
      <c r="T39" s="7"/>
      <c r="U39" s="5">
        <f t="shared" si="12"/>
        <v>31</v>
      </c>
      <c r="V39" s="45">
        <f t="shared" si="13"/>
        <v>37803</v>
      </c>
      <c r="W39" s="5">
        <f t="shared" si="14"/>
        <v>887</v>
      </c>
      <c r="X39" s="55">
        <f t="shared" si="15"/>
        <v>5.3904348595426005E-2</v>
      </c>
      <c r="Y39" s="47">
        <f t="shared" si="16"/>
        <v>0.87882255848079682</v>
      </c>
      <c r="Z39" s="5">
        <f t="shared" si="17"/>
        <v>0</v>
      </c>
      <c r="AA39" s="5">
        <f t="shared" si="18"/>
        <v>0</v>
      </c>
      <c r="AC39" s="39">
        <f t="shared" si="19"/>
        <v>0</v>
      </c>
      <c r="AD39" s="39">
        <f t="shared" si="20"/>
        <v>0</v>
      </c>
      <c r="AE39" s="39">
        <f t="shared" si="21"/>
        <v>0</v>
      </c>
      <c r="AF39" s="39">
        <f t="shared" si="22"/>
        <v>0</v>
      </c>
      <c r="AG39" s="39">
        <f t="shared" si="23"/>
        <v>0</v>
      </c>
      <c r="AH39" s="39">
        <f t="shared" si="24"/>
        <v>0</v>
      </c>
      <c r="AI39" s="39">
        <f t="shared" si="25"/>
        <v>0</v>
      </c>
      <c r="AJ39" s="39">
        <f t="shared" si="26"/>
        <v>0</v>
      </c>
      <c r="AK39" s="39">
        <f t="shared" si="27"/>
        <v>0</v>
      </c>
      <c r="AL39" s="43"/>
      <c r="AM39" s="39">
        <f t="shared" si="28"/>
        <v>0</v>
      </c>
      <c r="AN39" s="39">
        <f t="shared" si="29"/>
        <v>0</v>
      </c>
      <c r="AO39" s="39">
        <f t="shared" si="30"/>
        <v>0</v>
      </c>
      <c r="AP39" s="40">
        <f t="shared" si="31"/>
        <v>0</v>
      </c>
      <c r="AR39" s="39">
        <f t="shared" si="32"/>
        <v>0</v>
      </c>
      <c r="AS39" s="39">
        <f t="shared" si="33"/>
        <v>0</v>
      </c>
      <c r="AT39" s="39">
        <f t="shared" si="34"/>
        <v>0</v>
      </c>
      <c r="AU39" s="40">
        <f t="shared" si="35"/>
        <v>0</v>
      </c>
      <c r="AV39" s="40"/>
      <c r="AW39" s="52">
        <f t="shared" si="36"/>
        <v>0</v>
      </c>
      <c r="AY39" s="52">
        <f t="shared" si="37"/>
        <v>0</v>
      </c>
      <c r="AZ39" s="70"/>
    </row>
    <row r="40" spans="1:52">
      <c r="A40" s="44">
        <f t="shared" si="38"/>
        <v>37834</v>
      </c>
      <c r="B40" s="66">
        <f t="shared" si="39"/>
        <v>12500</v>
      </c>
      <c r="C40" s="67"/>
      <c r="D40" s="68">
        <f t="shared" si="3"/>
        <v>12500</v>
      </c>
      <c r="E40" s="35">
        <f t="shared" si="4"/>
        <v>0</v>
      </c>
      <c r="F40" s="35">
        <f t="shared" si="5"/>
        <v>0</v>
      </c>
      <c r="G40" s="55">
        <f t="shared" si="41"/>
        <v>5.67</v>
      </c>
      <c r="H40" s="69">
        <f t="shared" si="41"/>
        <v>5.67</v>
      </c>
      <c r="I40" s="72">
        <f t="shared" si="40"/>
        <v>0</v>
      </c>
      <c r="J40" s="55">
        <f t="shared" si="42"/>
        <v>-0.01</v>
      </c>
      <c r="K40" s="69">
        <f t="shared" si="42"/>
        <v>-0.06</v>
      </c>
      <c r="L40" s="72">
        <v>0</v>
      </c>
      <c r="M40" s="55">
        <f t="shared" si="43"/>
        <v>7.4999999999999997E-3</v>
      </c>
      <c r="N40" s="69">
        <f t="shared" si="43"/>
        <v>0</v>
      </c>
      <c r="O40" s="72">
        <v>0</v>
      </c>
      <c r="P40" s="7"/>
      <c r="Q40" s="72">
        <f t="shared" si="9"/>
        <v>5.6674999999999995</v>
      </c>
      <c r="R40" s="72">
        <f t="shared" si="10"/>
        <v>5.61</v>
      </c>
      <c r="S40" s="72">
        <f t="shared" si="11"/>
        <v>0</v>
      </c>
      <c r="T40" s="7"/>
      <c r="U40" s="5">
        <f t="shared" si="12"/>
        <v>31</v>
      </c>
      <c r="V40" s="45">
        <f t="shared" si="13"/>
        <v>37834</v>
      </c>
      <c r="W40" s="5">
        <f t="shared" si="14"/>
        <v>918</v>
      </c>
      <c r="X40" s="55">
        <f t="shared" si="15"/>
        <v>5.3904348595426005E-2</v>
      </c>
      <c r="Y40" s="47">
        <f t="shared" si="16"/>
        <v>0.87486407695972701</v>
      </c>
      <c r="Z40" s="5">
        <f t="shared" si="17"/>
        <v>0</v>
      </c>
      <c r="AA40" s="5">
        <f t="shared" si="18"/>
        <v>0</v>
      </c>
      <c r="AC40" s="39">
        <f t="shared" si="19"/>
        <v>0</v>
      </c>
      <c r="AD40" s="39">
        <f t="shared" si="20"/>
        <v>0</v>
      </c>
      <c r="AE40" s="39">
        <f t="shared" si="21"/>
        <v>0</v>
      </c>
      <c r="AF40" s="39">
        <f t="shared" si="22"/>
        <v>0</v>
      </c>
      <c r="AG40" s="39">
        <f t="shared" si="23"/>
        <v>0</v>
      </c>
      <c r="AH40" s="39">
        <f t="shared" si="24"/>
        <v>0</v>
      </c>
      <c r="AI40" s="39">
        <f t="shared" si="25"/>
        <v>0</v>
      </c>
      <c r="AJ40" s="39">
        <f t="shared" si="26"/>
        <v>0</v>
      </c>
      <c r="AK40" s="39">
        <f t="shared" si="27"/>
        <v>0</v>
      </c>
      <c r="AL40" s="43"/>
      <c r="AM40" s="39">
        <f t="shared" si="28"/>
        <v>0</v>
      </c>
      <c r="AN40" s="39">
        <f t="shared" si="29"/>
        <v>0</v>
      </c>
      <c r="AO40" s="39">
        <f t="shared" si="30"/>
        <v>0</v>
      </c>
      <c r="AP40" s="40">
        <f t="shared" si="31"/>
        <v>0</v>
      </c>
      <c r="AR40" s="39">
        <f t="shared" si="32"/>
        <v>0</v>
      </c>
      <c r="AS40" s="39">
        <f t="shared" si="33"/>
        <v>0</v>
      </c>
      <c r="AT40" s="39">
        <f t="shared" si="34"/>
        <v>0</v>
      </c>
      <c r="AU40" s="40">
        <f t="shared" si="35"/>
        <v>0</v>
      </c>
      <c r="AV40" s="40"/>
      <c r="AW40" s="52">
        <f t="shared" si="36"/>
        <v>0</v>
      </c>
      <c r="AY40" s="52">
        <f t="shared" si="37"/>
        <v>0</v>
      </c>
      <c r="AZ40" s="70"/>
    </row>
    <row r="41" spans="1:52">
      <c r="A41" s="44">
        <f t="shared" si="38"/>
        <v>37865</v>
      </c>
      <c r="B41" s="66">
        <f t="shared" si="39"/>
        <v>12500</v>
      </c>
      <c r="C41" s="67"/>
      <c r="D41" s="68">
        <f t="shared" si="3"/>
        <v>12500</v>
      </c>
      <c r="E41" s="35">
        <f t="shared" si="4"/>
        <v>0</v>
      </c>
      <c r="F41" s="35">
        <f t="shared" si="5"/>
        <v>0</v>
      </c>
      <c r="G41" s="55">
        <f t="shared" si="41"/>
        <v>5.67</v>
      </c>
      <c r="H41" s="69">
        <f t="shared" si="41"/>
        <v>5.67</v>
      </c>
      <c r="I41" s="72">
        <f t="shared" si="40"/>
        <v>0</v>
      </c>
      <c r="J41" s="55">
        <f t="shared" si="42"/>
        <v>-0.01</v>
      </c>
      <c r="K41" s="69">
        <f t="shared" si="42"/>
        <v>-0.06</v>
      </c>
      <c r="L41" s="72">
        <v>0</v>
      </c>
      <c r="M41" s="55">
        <f t="shared" si="43"/>
        <v>7.4999999999999997E-3</v>
      </c>
      <c r="N41" s="69">
        <f t="shared" si="43"/>
        <v>0</v>
      </c>
      <c r="O41" s="72">
        <v>0</v>
      </c>
      <c r="P41" s="7"/>
      <c r="Q41" s="72">
        <f t="shared" si="9"/>
        <v>5.6674999999999995</v>
      </c>
      <c r="R41" s="72">
        <f t="shared" si="10"/>
        <v>5.61</v>
      </c>
      <c r="S41" s="72">
        <f t="shared" si="11"/>
        <v>0</v>
      </c>
      <c r="T41" s="7"/>
      <c r="U41" s="5">
        <f t="shared" si="12"/>
        <v>30</v>
      </c>
      <c r="V41" s="45">
        <f t="shared" si="13"/>
        <v>37865</v>
      </c>
      <c r="W41" s="5">
        <f t="shared" si="14"/>
        <v>949</v>
      </c>
      <c r="X41" s="55">
        <f t="shared" si="15"/>
        <v>5.3904348595426005E-2</v>
      </c>
      <c r="Y41" s="47">
        <f t="shared" si="16"/>
        <v>0.87092342563179648</v>
      </c>
      <c r="Z41" s="5">
        <f t="shared" si="17"/>
        <v>0</v>
      </c>
      <c r="AA41" s="5">
        <f t="shared" si="18"/>
        <v>0</v>
      </c>
      <c r="AC41" s="39">
        <f t="shared" si="19"/>
        <v>0</v>
      </c>
      <c r="AD41" s="39">
        <f t="shared" si="20"/>
        <v>0</v>
      </c>
      <c r="AE41" s="39">
        <f t="shared" si="21"/>
        <v>0</v>
      </c>
      <c r="AF41" s="39">
        <f t="shared" si="22"/>
        <v>0</v>
      </c>
      <c r="AG41" s="39">
        <f t="shared" si="23"/>
        <v>0</v>
      </c>
      <c r="AH41" s="39">
        <f t="shared" si="24"/>
        <v>0</v>
      </c>
      <c r="AI41" s="39">
        <f t="shared" si="25"/>
        <v>0</v>
      </c>
      <c r="AJ41" s="39">
        <f t="shared" si="26"/>
        <v>0</v>
      </c>
      <c r="AK41" s="39">
        <f t="shared" si="27"/>
        <v>0</v>
      </c>
      <c r="AL41" s="43"/>
      <c r="AM41" s="39">
        <f t="shared" si="28"/>
        <v>0</v>
      </c>
      <c r="AN41" s="39">
        <f t="shared" si="29"/>
        <v>0</v>
      </c>
      <c r="AO41" s="39">
        <f t="shared" si="30"/>
        <v>0</v>
      </c>
      <c r="AP41" s="40">
        <f t="shared" si="31"/>
        <v>0</v>
      </c>
      <c r="AR41" s="39">
        <f t="shared" si="32"/>
        <v>0</v>
      </c>
      <c r="AS41" s="39">
        <f t="shared" si="33"/>
        <v>0</v>
      </c>
      <c r="AT41" s="39">
        <f t="shared" si="34"/>
        <v>0</v>
      </c>
      <c r="AU41" s="40">
        <f t="shared" si="35"/>
        <v>0</v>
      </c>
      <c r="AV41" s="40"/>
      <c r="AW41" s="52">
        <f t="shared" si="36"/>
        <v>0</v>
      </c>
      <c r="AY41" s="52">
        <f t="shared" si="37"/>
        <v>0</v>
      </c>
      <c r="AZ41" s="70"/>
    </row>
    <row r="42" spans="1:52">
      <c r="A42" s="44">
        <f t="shared" si="38"/>
        <v>37895</v>
      </c>
      <c r="B42" s="66">
        <f t="shared" si="39"/>
        <v>12500</v>
      </c>
      <c r="C42" s="67"/>
      <c r="D42" s="68">
        <f t="shared" si="3"/>
        <v>12500</v>
      </c>
      <c r="E42" s="35">
        <f t="shared" si="4"/>
        <v>0</v>
      </c>
      <c r="F42" s="35">
        <f t="shared" si="5"/>
        <v>0</v>
      </c>
      <c r="G42" s="55">
        <f t="shared" si="41"/>
        <v>5.67</v>
      </c>
      <c r="H42" s="69">
        <f t="shared" si="41"/>
        <v>5.67</v>
      </c>
      <c r="I42" s="72">
        <f t="shared" si="40"/>
        <v>0</v>
      </c>
      <c r="J42" s="55">
        <f t="shared" si="42"/>
        <v>-0.01</v>
      </c>
      <c r="K42" s="69">
        <f t="shared" si="42"/>
        <v>-0.06</v>
      </c>
      <c r="L42" s="72">
        <v>0</v>
      </c>
      <c r="M42" s="55">
        <f t="shared" si="43"/>
        <v>7.4999999999999997E-3</v>
      </c>
      <c r="N42" s="69">
        <f t="shared" si="43"/>
        <v>0</v>
      </c>
      <c r="O42" s="72">
        <v>0</v>
      </c>
      <c r="P42" s="7"/>
      <c r="Q42" s="72">
        <f t="shared" si="9"/>
        <v>5.6674999999999995</v>
      </c>
      <c r="R42" s="72">
        <f t="shared" si="10"/>
        <v>5.61</v>
      </c>
      <c r="S42" s="72">
        <f t="shared" si="11"/>
        <v>0</v>
      </c>
      <c r="T42" s="7"/>
      <c r="U42" s="5">
        <f t="shared" si="12"/>
        <v>31</v>
      </c>
      <c r="V42" s="45">
        <f t="shared" si="13"/>
        <v>37895</v>
      </c>
      <c r="W42" s="5">
        <f t="shared" si="14"/>
        <v>979</v>
      </c>
      <c r="X42" s="55">
        <f t="shared" si="15"/>
        <v>5.3904348595426005E-2</v>
      </c>
      <c r="Y42" s="47">
        <f t="shared" si="16"/>
        <v>0.86712679315862506</v>
      </c>
      <c r="Z42" s="5">
        <f t="shared" si="17"/>
        <v>0</v>
      </c>
      <c r="AA42" s="5">
        <f t="shared" si="18"/>
        <v>0</v>
      </c>
      <c r="AC42" s="39">
        <f t="shared" si="19"/>
        <v>0</v>
      </c>
      <c r="AD42" s="39">
        <f t="shared" si="20"/>
        <v>0</v>
      </c>
      <c r="AE42" s="39">
        <f t="shared" si="21"/>
        <v>0</v>
      </c>
      <c r="AF42" s="39">
        <f t="shared" si="22"/>
        <v>0</v>
      </c>
      <c r="AG42" s="39">
        <f t="shared" si="23"/>
        <v>0</v>
      </c>
      <c r="AH42" s="39">
        <f t="shared" si="24"/>
        <v>0</v>
      </c>
      <c r="AI42" s="39">
        <f t="shared" si="25"/>
        <v>0</v>
      </c>
      <c r="AJ42" s="39">
        <f t="shared" si="26"/>
        <v>0</v>
      </c>
      <c r="AK42" s="39">
        <f t="shared" si="27"/>
        <v>0</v>
      </c>
      <c r="AL42" s="43"/>
      <c r="AM42" s="39">
        <f t="shared" si="28"/>
        <v>0</v>
      </c>
      <c r="AN42" s="39">
        <f t="shared" si="29"/>
        <v>0</v>
      </c>
      <c r="AO42" s="39">
        <f t="shared" si="30"/>
        <v>0</v>
      </c>
      <c r="AP42" s="40">
        <f t="shared" si="31"/>
        <v>0</v>
      </c>
      <c r="AR42" s="39">
        <f t="shared" si="32"/>
        <v>0</v>
      </c>
      <c r="AS42" s="39">
        <f t="shared" si="33"/>
        <v>0</v>
      </c>
      <c r="AT42" s="39">
        <f t="shared" si="34"/>
        <v>0</v>
      </c>
      <c r="AU42" s="40">
        <f t="shared" si="35"/>
        <v>0</v>
      </c>
      <c r="AV42" s="40"/>
      <c r="AW42" s="52">
        <f t="shared" si="36"/>
        <v>0</v>
      </c>
      <c r="AY42" s="52">
        <f t="shared" si="37"/>
        <v>0</v>
      </c>
      <c r="AZ42" s="70"/>
    </row>
    <row r="43" spans="1:52">
      <c r="A43" s="44">
        <f t="shared" si="38"/>
        <v>37926</v>
      </c>
      <c r="B43" s="66">
        <f t="shared" si="39"/>
        <v>12500</v>
      </c>
      <c r="C43" s="67"/>
      <c r="D43" s="68">
        <f t="shared" si="3"/>
        <v>12500</v>
      </c>
      <c r="E43" s="35">
        <f t="shared" si="4"/>
        <v>0</v>
      </c>
      <c r="F43" s="35">
        <f t="shared" si="5"/>
        <v>0</v>
      </c>
      <c r="G43" s="55">
        <f t="shared" si="41"/>
        <v>5.67</v>
      </c>
      <c r="H43" s="69">
        <f t="shared" si="41"/>
        <v>5.67</v>
      </c>
      <c r="I43" s="72">
        <f t="shared" si="40"/>
        <v>0</v>
      </c>
      <c r="J43" s="55">
        <f t="shared" si="42"/>
        <v>-0.01</v>
      </c>
      <c r="K43" s="69">
        <f t="shared" si="42"/>
        <v>-0.06</v>
      </c>
      <c r="L43" s="72">
        <v>0</v>
      </c>
      <c r="M43" s="55">
        <f t="shared" si="43"/>
        <v>7.4999999999999997E-3</v>
      </c>
      <c r="N43" s="69">
        <f t="shared" si="43"/>
        <v>0</v>
      </c>
      <c r="O43" s="72">
        <v>0</v>
      </c>
      <c r="P43" s="7"/>
      <c r="Q43" s="72">
        <f t="shared" si="9"/>
        <v>5.6674999999999995</v>
      </c>
      <c r="R43" s="72">
        <f t="shared" si="10"/>
        <v>5.61</v>
      </c>
      <c r="S43" s="72">
        <f t="shared" si="11"/>
        <v>0</v>
      </c>
      <c r="T43" s="7"/>
      <c r="U43" s="5">
        <f t="shared" si="12"/>
        <v>30</v>
      </c>
      <c r="V43" s="45">
        <f t="shared" si="13"/>
        <v>37926</v>
      </c>
      <c r="W43" s="5">
        <f t="shared" si="14"/>
        <v>1010</v>
      </c>
      <c r="X43" s="55">
        <f t="shared" si="15"/>
        <v>5.3904348595426005E-2</v>
      </c>
      <c r="Y43" s="47">
        <f t="shared" si="16"/>
        <v>0.86322099288754817</v>
      </c>
      <c r="Z43" s="5">
        <f t="shared" si="17"/>
        <v>0</v>
      </c>
      <c r="AA43" s="5">
        <f t="shared" si="18"/>
        <v>0</v>
      </c>
      <c r="AC43" s="39">
        <f t="shared" si="19"/>
        <v>0</v>
      </c>
      <c r="AD43" s="39">
        <f t="shared" si="20"/>
        <v>0</v>
      </c>
      <c r="AE43" s="39">
        <f t="shared" si="21"/>
        <v>0</v>
      </c>
      <c r="AF43" s="39">
        <f t="shared" si="22"/>
        <v>0</v>
      </c>
      <c r="AG43" s="39">
        <f t="shared" si="23"/>
        <v>0</v>
      </c>
      <c r="AH43" s="39">
        <f t="shared" si="24"/>
        <v>0</v>
      </c>
      <c r="AI43" s="39">
        <f t="shared" si="25"/>
        <v>0</v>
      </c>
      <c r="AJ43" s="39">
        <f t="shared" si="26"/>
        <v>0</v>
      </c>
      <c r="AK43" s="39">
        <f t="shared" si="27"/>
        <v>0</v>
      </c>
      <c r="AL43" s="43"/>
      <c r="AM43" s="39">
        <f t="shared" si="28"/>
        <v>0</v>
      </c>
      <c r="AN43" s="39">
        <f t="shared" si="29"/>
        <v>0</v>
      </c>
      <c r="AO43" s="39">
        <f t="shared" si="30"/>
        <v>0</v>
      </c>
      <c r="AP43" s="40">
        <f t="shared" si="31"/>
        <v>0</v>
      </c>
      <c r="AR43" s="39">
        <f t="shared" si="32"/>
        <v>0</v>
      </c>
      <c r="AS43" s="39">
        <f t="shared" si="33"/>
        <v>0</v>
      </c>
      <c r="AT43" s="39">
        <f t="shared" si="34"/>
        <v>0</v>
      </c>
      <c r="AU43" s="40">
        <f t="shared" si="35"/>
        <v>0</v>
      </c>
      <c r="AV43" s="40"/>
      <c r="AW43" s="52">
        <f t="shared" si="36"/>
        <v>0</v>
      </c>
      <c r="AY43" s="52">
        <f t="shared" si="37"/>
        <v>0</v>
      </c>
      <c r="AZ43" s="70"/>
    </row>
    <row r="44" spans="1:52">
      <c r="A44" s="44">
        <f t="shared" si="38"/>
        <v>37956</v>
      </c>
      <c r="B44" s="66">
        <f t="shared" si="39"/>
        <v>12500</v>
      </c>
      <c r="C44" s="67"/>
      <c r="D44" s="68">
        <f t="shared" si="3"/>
        <v>12500</v>
      </c>
      <c r="E44" s="35">
        <f t="shared" si="4"/>
        <v>0</v>
      </c>
      <c r="F44" s="35">
        <f t="shared" si="5"/>
        <v>0</v>
      </c>
      <c r="G44" s="55">
        <f t="shared" si="41"/>
        <v>5.67</v>
      </c>
      <c r="H44" s="69">
        <f t="shared" si="41"/>
        <v>5.67</v>
      </c>
      <c r="I44" s="72">
        <f t="shared" si="40"/>
        <v>0</v>
      </c>
      <c r="J44" s="55">
        <f t="shared" si="42"/>
        <v>-0.01</v>
      </c>
      <c r="K44" s="69">
        <f t="shared" si="42"/>
        <v>-0.06</v>
      </c>
      <c r="L44" s="72">
        <v>0</v>
      </c>
      <c r="M44" s="55">
        <f t="shared" si="43"/>
        <v>7.4999999999999997E-3</v>
      </c>
      <c r="N44" s="69">
        <f t="shared" si="43"/>
        <v>0</v>
      </c>
      <c r="O44" s="72">
        <v>0</v>
      </c>
      <c r="P44" s="7"/>
      <c r="Q44" s="72">
        <f t="shared" si="9"/>
        <v>5.6674999999999995</v>
      </c>
      <c r="R44" s="72">
        <f t="shared" si="10"/>
        <v>5.61</v>
      </c>
      <c r="S44" s="72">
        <f t="shared" si="11"/>
        <v>0</v>
      </c>
      <c r="T44" s="7"/>
      <c r="U44" s="5">
        <f t="shared" si="12"/>
        <v>31</v>
      </c>
      <c r="V44" s="45">
        <f t="shared" si="13"/>
        <v>37956</v>
      </c>
      <c r="W44" s="5">
        <f t="shared" si="14"/>
        <v>1040</v>
      </c>
      <c r="X44" s="55">
        <f t="shared" si="15"/>
        <v>5.3904348595426005E-2</v>
      </c>
      <c r="Y44" s="47">
        <f t="shared" si="16"/>
        <v>0.85945793777079948</v>
      </c>
      <c r="Z44" s="5">
        <f t="shared" si="17"/>
        <v>0</v>
      </c>
      <c r="AA44" s="5">
        <f t="shared" si="18"/>
        <v>0</v>
      </c>
      <c r="AC44" s="39">
        <f t="shared" si="19"/>
        <v>0</v>
      </c>
      <c r="AD44" s="39">
        <f t="shared" si="20"/>
        <v>0</v>
      </c>
      <c r="AE44" s="39">
        <f t="shared" si="21"/>
        <v>0</v>
      </c>
      <c r="AF44" s="39">
        <f t="shared" si="22"/>
        <v>0</v>
      </c>
      <c r="AG44" s="39">
        <f t="shared" si="23"/>
        <v>0</v>
      </c>
      <c r="AH44" s="39">
        <f t="shared" si="24"/>
        <v>0</v>
      </c>
      <c r="AI44" s="39">
        <f t="shared" si="25"/>
        <v>0</v>
      </c>
      <c r="AJ44" s="39">
        <f t="shared" si="26"/>
        <v>0</v>
      </c>
      <c r="AK44" s="39">
        <f t="shared" si="27"/>
        <v>0</v>
      </c>
      <c r="AL44" s="43"/>
      <c r="AM44" s="39">
        <f t="shared" si="28"/>
        <v>0</v>
      </c>
      <c r="AN44" s="39">
        <f t="shared" si="29"/>
        <v>0</v>
      </c>
      <c r="AO44" s="39">
        <f t="shared" si="30"/>
        <v>0</v>
      </c>
      <c r="AP44" s="40">
        <f t="shared" si="31"/>
        <v>0</v>
      </c>
      <c r="AR44" s="39">
        <f t="shared" si="32"/>
        <v>0</v>
      </c>
      <c r="AS44" s="39">
        <f t="shared" si="33"/>
        <v>0</v>
      </c>
      <c r="AT44" s="39">
        <f t="shared" si="34"/>
        <v>0</v>
      </c>
      <c r="AU44" s="40">
        <f t="shared" si="35"/>
        <v>0</v>
      </c>
      <c r="AV44" s="40"/>
      <c r="AW44" s="52">
        <f t="shared" si="36"/>
        <v>0</v>
      </c>
      <c r="AY44" s="52">
        <f t="shared" si="37"/>
        <v>0</v>
      </c>
      <c r="AZ44" s="70"/>
    </row>
    <row r="45" spans="1:52">
      <c r="A45" s="44">
        <f t="shared" si="38"/>
        <v>37987</v>
      </c>
      <c r="B45" s="66">
        <f t="shared" si="39"/>
        <v>12500</v>
      </c>
      <c r="C45" s="67"/>
      <c r="D45" s="68">
        <f t="shared" si="3"/>
        <v>12500</v>
      </c>
      <c r="E45" s="35">
        <f t="shared" si="4"/>
        <v>0</v>
      </c>
      <c r="F45" s="35">
        <f t="shared" si="5"/>
        <v>0</v>
      </c>
      <c r="G45" s="55">
        <f t="shared" si="41"/>
        <v>5.67</v>
      </c>
      <c r="H45" s="69">
        <f t="shared" si="41"/>
        <v>5.67</v>
      </c>
      <c r="I45" s="72">
        <f t="shared" si="40"/>
        <v>0</v>
      </c>
      <c r="J45" s="55">
        <f t="shared" si="42"/>
        <v>-0.01</v>
      </c>
      <c r="K45" s="69">
        <f t="shared" si="42"/>
        <v>-0.06</v>
      </c>
      <c r="L45" s="72">
        <v>0</v>
      </c>
      <c r="M45" s="55">
        <f t="shared" si="43"/>
        <v>7.4999999999999997E-3</v>
      </c>
      <c r="N45" s="69">
        <f t="shared" si="43"/>
        <v>0</v>
      </c>
      <c r="O45" s="72">
        <v>0</v>
      </c>
      <c r="P45" s="7"/>
      <c r="Q45" s="72">
        <f t="shared" si="9"/>
        <v>5.6674999999999995</v>
      </c>
      <c r="R45" s="72">
        <f t="shared" si="10"/>
        <v>5.61</v>
      </c>
      <c r="S45" s="72">
        <f t="shared" si="11"/>
        <v>0</v>
      </c>
      <c r="T45" s="7"/>
      <c r="U45" s="5">
        <f t="shared" si="12"/>
        <v>31</v>
      </c>
      <c r="V45" s="45">
        <f t="shared" si="13"/>
        <v>37987</v>
      </c>
      <c r="W45" s="5">
        <f t="shared" si="14"/>
        <v>1071</v>
      </c>
      <c r="X45" s="55">
        <f t="shared" si="15"/>
        <v>5.3904348595426005E-2</v>
      </c>
      <c r="Y45" s="47">
        <f t="shared" si="16"/>
        <v>0.85558668033439089</v>
      </c>
      <c r="Z45" s="5">
        <f t="shared" si="17"/>
        <v>0</v>
      </c>
      <c r="AA45" s="5">
        <f t="shared" si="18"/>
        <v>0</v>
      </c>
      <c r="AC45" s="39">
        <f t="shared" si="19"/>
        <v>0</v>
      </c>
      <c r="AD45" s="39">
        <f t="shared" si="20"/>
        <v>0</v>
      </c>
      <c r="AE45" s="39">
        <f t="shared" si="21"/>
        <v>0</v>
      </c>
      <c r="AF45" s="39">
        <f t="shared" si="22"/>
        <v>0</v>
      </c>
      <c r="AG45" s="39">
        <f t="shared" si="23"/>
        <v>0</v>
      </c>
      <c r="AH45" s="39">
        <f t="shared" si="24"/>
        <v>0</v>
      </c>
      <c r="AI45" s="39">
        <f t="shared" si="25"/>
        <v>0</v>
      </c>
      <c r="AJ45" s="39">
        <f t="shared" si="26"/>
        <v>0</v>
      </c>
      <c r="AK45" s="39">
        <f t="shared" si="27"/>
        <v>0</v>
      </c>
      <c r="AL45" s="43"/>
      <c r="AM45" s="39">
        <f t="shared" si="28"/>
        <v>0</v>
      </c>
      <c r="AN45" s="39">
        <f t="shared" si="29"/>
        <v>0</v>
      </c>
      <c r="AO45" s="39">
        <f t="shared" si="30"/>
        <v>0</v>
      </c>
      <c r="AP45" s="40">
        <f t="shared" si="31"/>
        <v>0</v>
      </c>
      <c r="AR45" s="39">
        <f t="shared" si="32"/>
        <v>0</v>
      </c>
      <c r="AS45" s="39">
        <f t="shared" si="33"/>
        <v>0</v>
      </c>
      <c r="AT45" s="39">
        <f t="shared" si="34"/>
        <v>0</v>
      </c>
      <c r="AU45" s="40">
        <f t="shared" si="35"/>
        <v>0</v>
      </c>
      <c r="AV45" s="40"/>
      <c r="AW45" s="52">
        <f t="shared" si="36"/>
        <v>0</v>
      </c>
      <c r="AY45" s="52">
        <f t="shared" si="37"/>
        <v>0</v>
      </c>
      <c r="AZ45" s="70"/>
    </row>
    <row r="46" spans="1:52">
      <c r="A46" s="44">
        <f t="shared" si="38"/>
        <v>38018</v>
      </c>
      <c r="B46" s="66">
        <f t="shared" si="39"/>
        <v>12500</v>
      </c>
      <c r="C46" s="67"/>
      <c r="D46" s="68">
        <f t="shared" si="3"/>
        <v>12500</v>
      </c>
      <c r="E46" s="35">
        <f t="shared" si="4"/>
        <v>0</v>
      </c>
      <c r="F46" s="35">
        <f t="shared" si="5"/>
        <v>0</v>
      </c>
      <c r="G46" s="55">
        <f t="shared" si="41"/>
        <v>5.67</v>
      </c>
      <c r="H46" s="69">
        <f t="shared" si="41"/>
        <v>5.67</v>
      </c>
      <c r="I46" s="72">
        <f t="shared" si="40"/>
        <v>0</v>
      </c>
      <c r="J46" s="55">
        <f t="shared" si="42"/>
        <v>-0.01</v>
      </c>
      <c r="K46" s="69">
        <f t="shared" si="42"/>
        <v>-0.06</v>
      </c>
      <c r="L46" s="72">
        <v>0</v>
      </c>
      <c r="M46" s="55">
        <f t="shared" si="43"/>
        <v>7.4999999999999997E-3</v>
      </c>
      <c r="N46" s="69">
        <f t="shared" si="43"/>
        <v>0</v>
      </c>
      <c r="O46" s="72">
        <v>0</v>
      </c>
      <c r="P46" s="7"/>
      <c r="Q46" s="72">
        <f t="shared" si="9"/>
        <v>5.6674999999999995</v>
      </c>
      <c r="R46" s="72">
        <f t="shared" si="10"/>
        <v>5.61</v>
      </c>
      <c r="S46" s="72">
        <f t="shared" si="11"/>
        <v>0</v>
      </c>
      <c r="T46" s="7"/>
      <c r="U46" s="5">
        <f t="shared" si="12"/>
        <v>29</v>
      </c>
      <c r="V46" s="45">
        <f t="shared" si="13"/>
        <v>38018</v>
      </c>
      <c r="W46" s="5">
        <f t="shared" si="14"/>
        <v>1102</v>
      </c>
      <c r="X46" s="55">
        <f t="shared" si="15"/>
        <v>5.3904348595426005E-2</v>
      </c>
      <c r="Y46" s="47">
        <f t="shared" si="16"/>
        <v>0.85173286020757044</v>
      </c>
      <c r="Z46" s="5">
        <f t="shared" si="17"/>
        <v>0</v>
      </c>
      <c r="AA46" s="5">
        <f t="shared" si="18"/>
        <v>0</v>
      </c>
      <c r="AC46" s="39">
        <f t="shared" si="19"/>
        <v>0</v>
      </c>
      <c r="AD46" s="39">
        <f t="shared" si="20"/>
        <v>0</v>
      </c>
      <c r="AE46" s="39">
        <f t="shared" si="21"/>
        <v>0</v>
      </c>
      <c r="AF46" s="39">
        <f t="shared" si="22"/>
        <v>0</v>
      </c>
      <c r="AG46" s="39">
        <f t="shared" si="23"/>
        <v>0</v>
      </c>
      <c r="AH46" s="39">
        <f t="shared" si="24"/>
        <v>0</v>
      </c>
      <c r="AI46" s="39">
        <f t="shared" si="25"/>
        <v>0</v>
      </c>
      <c r="AJ46" s="39">
        <f t="shared" si="26"/>
        <v>0</v>
      </c>
      <c r="AK46" s="39">
        <f t="shared" si="27"/>
        <v>0</v>
      </c>
      <c r="AL46" s="43"/>
      <c r="AM46" s="39">
        <f t="shared" si="28"/>
        <v>0</v>
      </c>
      <c r="AN46" s="39">
        <f t="shared" si="29"/>
        <v>0</v>
      </c>
      <c r="AO46" s="39">
        <f t="shared" si="30"/>
        <v>0</v>
      </c>
      <c r="AP46" s="40">
        <f t="shared" si="31"/>
        <v>0</v>
      </c>
      <c r="AR46" s="39">
        <f t="shared" si="32"/>
        <v>0</v>
      </c>
      <c r="AS46" s="39">
        <f t="shared" si="33"/>
        <v>0</v>
      </c>
      <c r="AT46" s="39">
        <f t="shared" si="34"/>
        <v>0</v>
      </c>
      <c r="AU46" s="40">
        <f t="shared" si="35"/>
        <v>0</v>
      </c>
      <c r="AV46" s="40"/>
      <c r="AW46" s="52">
        <f t="shared" si="36"/>
        <v>0</v>
      </c>
      <c r="AY46" s="52">
        <f t="shared" si="37"/>
        <v>0</v>
      </c>
      <c r="AZ46" s="70"/>
    </row>
    <row r="47" spans="1:52">
      <c r="A47" s="44">
        <f t="shared" si="38"/>
        <v>38047</v>
      </c>
      <c r="B47" s="66">
        <f t="shared" si="39"/>
        <v>12500</v>
      </c>
      <c r="C47" s="67"/>
      <c r="D47" s="68">
        <f t="shared" si="3"/>
        <v>12500</v>
      </c>
      <c r="E47" s="35">
        <f t="shared" si="4"/>
        <v>0</v>
      </c>
      <c r="F47" s="35">
        <f t="shared" si="5"/>
        <v>0</v>
      </c>
      <c r="G47" s="55">
        <f t="shared" si="41"/>
        <v>5.67</v>
      </c>
      <c r="H47" s="69">
        <f t="shared" si="41"/>
        <v>5.67</v>
      </c>
      <c r="I47" s="72">
        <f t="shared" si="40"/>
        <v>0</v>
      </c>
      <c r="J47" s="55">
        <f t="shared" si="42"/>
        <v>-0.01</v>
      </c>
      <c r="K47" s="69">
        <f t="shared" si="42"/>
        <v>-0.06</v>
      </c>
      <c r="L47" s="72">
        <v>0</v>
      </c>
      <c r="M47" s="55">
        <f t="shared" si="43"/>
        <v>7.4999999999999997E-3</v>
      </c>
      <c r="N47" s="69">
        <f t="shared" si="43"/>
        <v>0</v>
      </c>
      <c r="O47" s="72">
        <v>0</v>
      </c>
      <c r="P47" s="7"/>
      <c r="Q47" s="72">
        <f t="shared" si="9"/>
        <v>5.6674999999999995</v>
      </c>
      <c r="R47" s="72">
        <f t="shared" si="10"/>
        <v>5.61</v>
      </c>
      <c r="S47" s="72">
        <f t="shared" si="11"/>
        <v>0</v>
      </c>
      <c r="T47" s="7"/>
      <c r="U47" s="5">
        <f t="shared" si="12"/>
        <v>31</v>
      </c>
      <c r="V47" s="45">
        <f t="shared" si="13"/>
        <v>38047</v>
      </c>
      <c r="W47" s="5">
        <f t="shared" si="14"/>
        <v>1131</v>
      </c>
      <c r="X47" s="55">
        <f t="shared" si="15"/>
        <v>5.3904348595426005E-2</v>
      </c>
      <c r="Y47" s="47">
        <f t="shared" si="16"/>
        <v>0.84814339017391982</v>
      </c>
      <c r="Z47" s="5">
        <f t="shared" si="17"/>
        <v>0</v>
      </c>
      <c r="AA47" s="5">
        <f t="shared" si="18"/>
        <v>0</v>
      </c>
      <c r="AC47" s="39">
        <f t="shared" si="19"/>
        <v>0</v>
      </c>
      <c r="AD47" s="39">
        <f t="shared" si="20"/>
        <v>0</v>
      </c>
      <c r="AE47" s="39">
        <f t="shared" si="21"/>
        <v>0</v>
      </c>
      <c r="AF47" s="39">
        <f t="shared" si="22"/>
        <v>0</v>
      </c>
      <c r="AG47" s="39">
        <f t="shared" si="23"/>
        <v>0</v>
      </c>
      <c r="AH47" s="39">
        <f t="shared" si="24"/>
        <v>0</v>
      </c>
      <c r="AI47" s="39">
        <f t="shared" si="25"/>
        <v>0</v>
      </c>
      <c r="AJ47" s="39">
        <f t="shared" si="26"/>
        <v>0</v>
      </c>
      <c r="AK47" s="39">
        <f t="shared" si="27"/>
        <v>0</v>
      </c>
      <c r="AL47" s="43"/>
      <c r="AM47" s="39">
        <f t="shared" si="28"/>
        <v>0</v>
      </c>
      <c r="AN47" s="39">
        <f t="shared" si="29"/>
        <v>0</v>
      </c>
      <c r="AO47" s="39">
        <f t="shared" si="30"/>
        <v>0</v>
      </c>
      <c r="AP47" s="40">
        <f t="shared" si="31"/>
        <v>0</v>
      </c>
      <c r="AR47" s="39">
        <f t="shared" si="32"/>
        <v>0</v>
      </c>
      <c r="AS47" s="39">
        <f t="shared" si="33"/>
        <v>0</v>
      </c>
      <c r="AT47" s="39">
        <f t="shared" si="34"/>
        <v>0</v>
      </c>
      <c r="AU47" s="40">
        <f t="shared" si="35"/>
        <v>0</v>
      </c>
      <c r="AV47" s="40"/>
      <c r="AW47" s="52">
        <f t="shared" si="36"/>
        <v>0</v>
      </c>
      <c r="AY47" s="52">
        <f t="shared" si="37"/>
        <v>0</v>
      </c>
      <c r="AZ47" s="70"/>
    </row>
    <row r="48" spans="1:52">
      <c r="A48" s="44">
        <f t="shared" si="38"/>
        <v>38078</v>
      </c>
      <c r="B48" s="66">
        <f t="shared" si="39"/>
        <v>12500</v>
      </c>
      <c r="C48" s="67"/>
      <c r="D48" s="68">
        <f t="shared" si="3"/>
        <v>12500</v>
      </c>
      <c r="E48" s="35">
        <f t="shared" si="4"/>
        <v>0</v>
      </c>
      <c r="F48" s="35">
        <f t="shared" si="5"/>
        <v>0</v>
      </c>
      <c r="G48" s="55">
        <f t="shared" si="41"/>
        <v>5.67</v>
      </c>
      <c r="H48" s="69">
        <f t="shared" si="41"/>
        <v>5.67</v>
      </c>
      <c r="I48" s="72">
        <f t="shared" si="40"/>
        <v>0</v>
      </c>
      <c r="J48" s="55">
        <f t="shared" si="42"/>
        <v>-0.01</v>
      </c>
      <c r="K48" s="69">
        <f t="shared" si="42"/>
        <v>-0.06</v>
      </c>
      <c r="L48" s="72">
        <v>0</v>
      </c>
      <c r="M48" s="55">
        <f t="shared" si="43"/>
        <v>7.4999999999999997E-3</v>
      </c>
      <c r="N48" s="69">
        <f t="shared" si="43"/>
        <v>0</v>
      </c>
      <c r="O48" s="72">
        <v>0</v>
      </c>
      <c r="P48" s="7"/>
      <c r="Q48" s="72">
        <f t="shared" si="9"/>
        <v>5.6674999999999995</v>
      </c>
      <c r="R48" s="72">
        <f t="shared" si="10"/>
        <v>5.61</v>
      </c>
      <c r="S48" s="72">
        <f t="shared" si="11"/>
        <v>0</v>
      </c>
      <c r="T48" s="7"/>
      <c r="U48" s="5">
        <f t="shared" si="12"/>
        <v>30</v>
      </c>
      <c r="V48" s="45">
        <f t="shared" si="13"/>
        <v>38078</v>
      </c>
      <c r="W48" s="5">
        <f t="shared" si="14"/>
        <v>1162</v>
      </c>
      <c r="X48" s="55">
        <f t="shared" si="15"/>
        <v>5.3904348595426005E-2</v>
      </c>
      <c r="Y48" s="47">
        <f t="shared" si="16"/>
        <v>0.84432309686803941</v>
      </c>
      <c r="Z48" s="5">
        <f t="shared" si="17"/>
        <v>0</v>
      </c>
      <c r="AA48" s="5">
        <f t="shared" si="18"/>
        <v>0</v>
      </c>
      <c r="AC48" s="39">
        <f t="shared" si="19"/>
        <v>0</v>
      </c>
      <c r="AD48" s="39">
        <f t="shared" si="20"/>
        <v>0</v>
      </c>
      <c r="AE48" s="39">
        <f t="shared" si="21"/>
        <v>0</v>
      </c>
      <c r="AF48" s="39">
        <f t="shared" si="22"/>
        <v>0</v>
      </c>
      <c r="AG48" s="39">
        <f t="shared" si="23"/>
        <v>0</v>
      </c>
      <c r="AH48" s="39">
        <f t="shared" si="24"/>
        <v>0</v>
      </c>
      <c r="AI48" s="39">
        <f t="shared" si="25"/>
        <v>0</v>
      </c>
      <c r="AJ48" s="39">
        <f t="shared" si="26"/>
        <v>0</v>
      </c>
      <c r="AK48" s="39">
        <f t="shared" si="27"/>
        <v>0</v>
      </c>
      <c r="AL48" s="43"/>
      <c r="AM48" s="39">
        <f t="shared" si="28"/>
        <v>0</v>
      </c>
      <c r="AN48" s="39">
        <f t="shared" si="29"/>
        <v>0</v>
      </c>
      <c r="AO48" s="39">
        <f t="shared" si="30"/>
        <v>0</v>
      </c>
      <c r="AP48" s="40">
        <f t="shared" si="31"/>
        <v>0</v>
      </c>
      <c r="AR48" s="39">
        <f t="shared" si="32"/>
        <v>0</v>
      </c>
      <c r="AS48" s="39">
        <f t="shared" si="33"/>
        <v>0</v>
      </c>
      <c r="AT48" s="39">
        <f t="shared" si="34"/>
        <v>0</v>
      </c>
      <c r="AU48" s="40">
        <f t="shared" si="35"/>
        <v>0</v>
      </c>
      <c r="AV48" s="40"/>
      <c r="AW48" s="52">
        <f t="shared" si="36"/>
        <v>0</v>
      </c>
      <c r="AY48" s="52">
        <f t="shared" si="37"/>
        <v>0</v>
      </c>
      <c r="AZ48" s="70"/>
    </row>
    <row r="49" spans="1:52">
      <c r="A49" s="44">
        <f t="shared" si="38"/>
        <v>38108</v>
      </c>
      <c r="B49" s="66">
        <f t="shared" si="39"/>
        <v>12500</v>
      </c>
      <c r="C49" s="67"/>
      <c r="D49" s="68">
        <f t="shared" si="3"/>
        <v>12500</v>
      </c>
      <c r="E49" s="35">
        <f t="shared" si="4"/>
        <v>0</v>
      </c>
      <c r="F49" s="35">
        <f t="shared" si="5"/>
        <v>0</v>
      </c>
      <c r="G49" s="55">
        <f t="shared" si="41"/>
        <v>5.67</v>
      </c>
      <c r="H49" s="69">
        <f t="shared" si="41"/>
        <v>5.67</v>
      </c>
      <c r="I49" s="72">
        <f t="shared" si="40"/>
        <v>0</v>
      </c>
      <c r="J49" s="55">
        <f t="shared" si="42"/>
        <v>-0.01</v>
      </c>
      <c r="K49" s="69">
        <f t="shared" si="42"/>
        <v>-0.06</v>
      </c>
      <c r="L49" s="72">
        <v>0</v>
      </c>
      <c r="M49" s="55">
        <f t="shared" si="43"/>
        <v>7.4999999999999997E-3</v>
      </c>
      <c r="N49" s="69">
        <f t="shared" si="43"/>
        <v>0</v>
      </c>
      <c r="O49" s="72">
        <v>0</v>
      </c>
      <c r="P49" s="7"/>
      <c r="Q49" s="72">
        <f t="shared" si="9"/>
        <v>5.6674999999999995</v>
      </c>
      <c r="R49" s="72">
        <f t="shared" si="10"/>
        <v>5.61</v>
      </c>
      <c r="S49" s="72">
        <f t="shared" si="11"/>
        <v>0</v>
      </c>
      <c r="T49" s="7"/>
      <c r="U49" s="5">
        <f t="shared" si="12"/>
        <v>31</v>
      </c>
      <c r="V49" s="45">
        <f t="shared" si="13"/>
        <v>38108</v>
      </c>
      <c r="W49" s="5">
        <f t="shared" si="14"/>
        <v>1192</v>
      </c>
      <c r="X49" s="55">
        <f t="shared" si="15"/>
        <v>5.3904348595426005E-2</v>
      </c>
      <c r="Y49" s="47">
        <f t="shared" si="16"/>
        <v>0.84064242369623632</v>
      </c>
      <c r="Z49" s="5">
        <f t="shared" si="17"/>
        <v>0</v>
      </c>
      <c r="AA49" s="5">
        <f t="shared" si="18"/>
        <v>0</v>
      </c>
      <c r="AC49" s="39">
        <f t="shared" si="19"/>
        <v>0</v>
      </c>
      <c r="AD49" s="39">
        <f t="shared" si="20"/>
        <v>0</v>
      </c>
      <c r="AE49" s="39">
        <f t="shared" si="21"/>
        <v>0</v>
      </c>
      <c r="AF49" s="39">
        <f t="shared" si="22"/>
        <v>0</v>
      </c>
      <c r="AG49" s="39">
        <f t="shared" si="23"/>
        <v>0</v>
      </c>
      <c r="AH49" s="39">
        <f t="shared" si="24"/>
        <v>0</v>
      </c>
      <c r="AI49" s="39">
        <f t="shared" si="25"/>
        <v>0</v>
      </c>
      <c r="AJ49" s="39">
        <f t="shared" si="26"/>
        <v>0</v>
      </c>
      <c r="AK49" s="39">
        <f t="shared" si="27"/>
        <v>0</v>
      </c>
      <c r="AL49" s="43"/>
      <c r="AM49" s="39">
        <f t="shared" si="28"/>
        <v>0</v>
      </c>
      <c r="AN49" s="39">
        <f t="shared" si="29"/>
        <v>0</v>
      </c>
      <c r="AO49" s="39">
        <f t="shared" si="30"/>
        <v>0</v>
      </c>
      <c r="AP49" s="40">
        <f t="shared" si="31"/>
        <v>0</v>
      </c>
      <c r="AR49" s="39">
        <f t="shared" si="32"/>
        <v>0</v>
      </c>
      <c r="AS49" s="39">
        <f t="shared" si="33"/>
        <v>0</v>
      </c>
      <c r="AT49" s="39">
        <f t="shared" si="34"/>
        <v>0</v>
      </c>
      <c r="AU49" s="40">
        <f t="shared" si="35"/>
        <v>0</v>
      </c>
      <c r="AV49" s="40"/>
      <c r="AW49" s="52">
        <f t="shared" si="36"/>
        <v>0</v>
      </c>
      <c r="AY49" s="52">
        <f t="shared" si="37"/>
        <v>0</v>
      </c>
      <c r="AZ49" s="70"/>
    </row>
    <row r="50" spans="1:52">
      <c r="A50" s="44">
        <f t="shared" si="38"/>
        <v>38139</v>
      </c>
      <c r="B50" s="66">
        <f t="shared" si="39"/>
        <v>12500</v>
      </c>
      <c r="C50" s="67"/>
      <c r="D50" s="68">
        <f t="shared" si="3"/>
        <v>12500</v>
      </c>
      <c r="E50" s="35">
        <f t="shared" si="4"/>
        <v>0</v>
      </c>
      <c r="F50" s="35">
        <f t="shared" si="5"/>
        <v>0</v>
      </c>
      <c r="G50" s="55">
        <f t="shared" ref="G50:H69" si="44">VLOOKUP($A50,Table,MATCH(G$4,Curves,0))</f>
        <v>5.67</v>
      </c>
      <c r="H50" s="69">
        <f t="shared" si="44"/>
        <v>5.67</v>
      </c>
      <c r="I50" s="72">
        <f t="shared" si="40"/>
        <v>0</v>
      </c>
      <c r="J50" s="55">
        <f t="shared" ref="J50:K69" si="45">VLOOKUP($A50,Table,MATCH(J$4,Curves,0))</f>
        <v>-0.01</v>
      </c>
      <c r="K50" s="69">
        <f t="shared" si="45"/>
        <v>-0.06</v>
      </c>
      <c r="L50" s="72">
        <v>0</v>
      </c>
      <c r="M50" s="55">
        <f t="shared" ref="M50:N69" si="46">VLOOKUP($A50,Table,MATCH(M$4,Curves,0))</f>
        <v>7.4999999999999997E-3</v>
      </c>
      <c r="N50" s="69">
        <f t="shared" si="46"/>
        <v>0</v>
      </c>
      <c r="O50" s="72">
        <v>0</v>
      </c>
      <c r="P50" s="7"/>
      <c r="Q50" s="72">
        <f t="shared" si="9"/>
        <v>5.6674999999999995</v>
      </c>
      <c r="R50" s="72">
        <f t="shared" si="10"/>
        <v>5.61</v>
      </c>
      <c r="S50" s="72">
        <f t="shared" si="11"/>
        <v>0</v>
      </c>
      <c r="T50" s="7"/>
      <c r="U50" s="5">
        <f t="shared" si="12"/>
        <v>30</v>
      </c>
      <c r="V50" s="45">
        <f t="shared" si="13"/>
        <v>38139</v>
      </c>
      <c r="W50" s="5">
        <f t="shared" si="14"/>
        <v>1223</v>
      </c>
      <c r="X50" s="55">
        <f t="shared" si="15"/>
        <v>5.3904348595426005E-2</v>
      </c>
      <c r="Y50" s="47">
        <f t="shared" si="16"/>
        <v>0.83685591700280171</v>
      </c>
      <c r="Z50" s="5">
        <f t="shared" si="17"/>
        <v>0</v>
      </c>
      <c r="AA50" s="5">
        <f t="shared" si="18"/>
        <v>0</v>
      </c>
      <c r="AC50" s="39">
        <f t="shared" si="19"/>
        <v>0</v>
      </c>
      <c r="AD50" s="39">
        <f t="shared" si="20"/>
        <v>0</v>
      </c>
      <c r="AE50" s="39">
        <f t="shared" si="21"/>
        <v>0</v>
      </c>
      <c r="AF50" s="39">
        <f t="shared" si="22"/>
        <v>0</v>
      </c>
      <c r="AG50" s="39">
        <f t="shared" si="23"/>
        <v>0</v>
      </c>
      <c r="AH50" s="39">
        <f t="shared" si="24"/>
        <v>0</v>
      </c>
      <c r="AI50" s="39">
        <f t="shared" si="25"/>
        <v>0</v>
      </c>
      <c r="AJ50" s="39">
        <f t="shared" si="26"/>
        <v>0</v>
      </c>
      <c r="AK50" s="39">
        <f t="shared" si="27"/>
        <v>0</v>
      </c>
      <c r="AL50" s="43"/>
      <c r="AM50" s="39">
        <f t="shared" si="28"/>
        <v>0</v>
      </c>
      <c r="AN50" s="39">
        <f t="shared" si="29"/>
        <v>0</v>
      </c>
      <c r="AO50" s="39">
        <f t="shared" si="30"/>
        <v>0</v>
      </c>
      <c r="AP50" s="40">
        <f t="shared" si="31"/>
        <v>0</v>
      </c>
      <c r="AR50" s="39">
        <f t="shared" si="32"/>
        <v>0</v>
      </c>
      <c r="AS50" s="39">
        <f t="shared" si="33"/>
        <v>0</v>
      </c>
      <c r="AT50" s="39">
        <f t="shared" si="34"/>
        <v>0</v>
      </c>
      <c r="AU50" s="40">
        <f t="shared" si="35"/>
        <v>0</v>
      </c>
      <c r="AV50" s="40"/>
      <c r="AW50" s="52">
        <f t="shared" si="36"/>
        <v>0</v>
      </c>
      <c r="AY50" s="52">
        <f t="shared" si="37"/>
        <v>0</v>
      </c>
      <c r="AZ50" s="70"/>
    </row>
    <row r="51" spans="1:52">
      <c r="A51" s="44">
        <f t="shared" si="38"/>
        <v>38169</v>
      </c>
      <c r="B51" s="66">
        <f t="shared" si="39"/>
        <v>12500</v>
      </c>
      <c r="C51" s="67"/>
      <c r="D51" s="68">
        <f t="shared" si="3"/>
        <v>12500</v>
      </c>
      <c r="E51" s="35">
        <f t="shared" si="4"/>
        <v>0</v>
      </c>
      <c r="F51" s="35">
        <f t="shared" si="5"/>
        <v>0</v>
      </c>
      <c r="G51" s="55">
        <f t="shared" si="44"/>
        <v>5.67</v>
      </c>
      <c r="H51" s="69">
        <f t="shared" si="44"/>
        <v>5.67</v>
      </c>
      <c r="I51" s="72">
        <f t="shared" si="40"/>
        <v>0</v>
      </c>
      <c r="J51" s="55">
        <f t="shared" si="45"/>
        <v>-0.01</v>
      </c>
      <c r="K51" s="69">
        <f t="shared" si="45"/>
        <v>-0.06</v>
      </c>
      <c r="L51" s="72">
        <v>0</v>
      </c>
      <c r="M51" s="55">
        <f t="shared" si="46"/>
        <v>7.4999999999999997E-3</v>
      </c>
      <c r="N51" s="69">
        <f t="shared" si="46"/>
        <v>0</v>
      </c>
      <c r="O51" s="72">
        <v>0</v>
      </c>
      <c r="P51" s="7"/>
      <c r="Q51" s="72">
        <f t="shared" si="9"/>
        <v>5.6674999999999995</v>
      </c>
      <c r="R51" s="72">
        <f t="shared" si="10"/>
        <v>5.61</v>
      </c>
      <c r="S51" s="72">
        <f t="shared" si="11"/>
        <v>0</v>
      </c>
      <c r="T51" s="7"/>
      <c r="U51" s="5">
        <f t="shared" si="12"/>
        <v>31</v>
      </c>
      <c r="V51" s="45">
        <f t="shared" si="13"/>
        <v>38169</v>
      </c>
      <c r="W51" s="5">
        <f t="shared" si="14"/>
        <v>1253</v>
      </c>
      <c r="X51" s="55">
        <f t="shared" si="15"/>
        <v>5.3904348595426005E-2</v>
      </c>
      <c r="Y51" s="47">
        <f t="shared" si="16"/>
        <v>0.8332077956452284</v>
      </c>
      <c r="Z51" s="5">
        <f t="shared" si="17"/>
        <v>0</v>
      </c>
      <c r="AA51" s="5">
        <f t="shared" si="18"/>
        <v>0</v>
      </c>
      <c r="AC51" s="39">
        <f t="shared" si="19"/>
        <v>0</v>
      </c>
      <c r="AD51" s="39">
        <f t="shared" si="20"/>
        <v>0</v>
      </c>
      <c r="AE51" s="39">
        <f t="shared" si="21"/>
        <v>0</v>
      </c>
      <c r="AF51" s="39">
        <f t="shared" si="22"/>
        <v>0</v>
      </c>
      <c r="AG51" s="39">
        <f t="shared" si="23"/>
        <v>0</v>
      </c>
      <c r="AH51" s="39">
        <f t="shared" si="24"/>
        <v>0</v>
      </c>
      <c r="AI51" s="39">
        <f t="shared" si="25"/>
        <v>0</v>
      </c>
      <c r="AJ51" s="39">
        <f t="shared" si="26"/>
        <v>0</v>
      </c>
      <c r="AK51" s="39">
        <f t="shared" si="27"/>
        <v>0</v>
      </c>
      <c r="AL51" s="43"/>
      <c r="AM51" s="39">
        <f t="shared" si="28"/>
        <v>0</v>
      </c>
      <c r="AN51" s="39">
        <f t="shared" si="29"/>
        <v>0</v>
      </c>
      <c r="AO51" s="39">
        <f t="shared" si="30"/>
        <v>0</v>
      </c>
      <c r="AP51" s="40">
        <f t="shared" si="31"/>
        <v>0</v>
      </c>
      <c r="AR51" s="39">
        <f t="shared" si="32"/>
        <v>0</v>
      </c>
      <c r="AS51" s="39">
        <f t="shared" si="33"/>
        <v>0</v>
      </c>
      <c r="AT51" s="39">
        <f t="shared" si="34"/>
        <v>0</v>
      </c>
      <c r="AU51" s="40">
        <f t="shared" si="35"/>
        <v>0</v>
      </c>
      <c r="AV51" s="40"/>
      <c r="AW51" s="52">
        <f t="shared" si="36"/>
        <v>0</v>
      </c>
      <c r="AY51" s="52">
        <f t="shared" si="37"/>
        <v>0</v>
      </c>
      <c r="AZ51" s="70"/>
    </row>
    <row r="52" spans="1:52">
      <c r="A52" s="44">
        <f t="shared" si="38"/>
        <v>38200</v>
      </c>
      <c r="B52" s="66">
        <f t="shared" si="39"/>
        <v>12500</v>
      </c>
      <c r="C52" s="67"/>
      <c r="D52" s="68">
        <f t="shared" si="3"/>
        <v>12500</v>
      </c>
      <c r="E52" s="35">
        <f t="shared" si="4"/>
        <v>0</v>
      </c>
      <c r="F52" s="35">
        <f t="shared" si="5"/>
        <v>0</v>
      </c>
      <c r="G52" s="55">
        <f t="shared" si="44"/>
        <v>5.67</v>
      </c>
      <c r="H52" s="69">
        <f t="shared" si="44"/>
        <v>5.67</v>
      </c>
      <c r="I52" s="72">
        <f t="shared" si="40"/>
        <v>0</v>
      </c>
      <c r="J52" s="55">
        <f t="shared" si="45"/>
        <v>-0.01</v>
      </c>
      <c r="K52" s="69">
        <f t="shared" si="45"/>
        <v>-0.06</v>
      </c>
      <c r="L52" s="72">
        <v>0</v>
      </c>
      <c r="M52" s="55">
        <f t="shared" si="46"/>
        <v>7.4999999999999997E-3</v>
      </c>
      <c r="N52" s="69">
        <f t="shared" si="46"/>
        <v>0</v>
      </c>
      <c r="O52" s="72">
        <v>0</v>
      </c>
      <c r="P52" s="7"/>
      <c r="Q52" s="72">
        <f t="shared" si="9"/>
        <v>5.6674999999999995</v>
      </c>
      <c r="R52" s="72">
        <f t="shared" si="10"/>
        <v>5.61</v>
      </c>
      <c r="S52" s="72">
        <f t="shared" si="11"/>
        <v>0</v>
      </c>
      <c r="T52" s="7"/>
      <c r="U52" s="5">
        <f t="shared" si="12"/>
        <v>31</v>
      </c>
      <c r="V52" s="45">
        <f t="shared" si="13"/>
        <v>38200</v>
      </c>
      <c r="W52" s="5">
        <f t="shared" si="14"/>
        <v>1284</v>
      </c>
      <c r="X52" s="55">
        <f t="shared" si="15"/>
        <v>5.3904348595426005E-2</v>
      </c>
      <c r="Y52" s="47">
        <f t="shared" si="16"/>
        <v>0.82945477675598356</v>
      </c>
      <c r="Z52" s="5">
        <f t="shared" si="17"/>
        <v>0</v>
      </c>
      <c r="AA52" s="5">
        <f t="shared" si="18"/>
        <v>0</v>
      </c>
      <c r="AC52" s="39">
        <f t="shared" si="19"/>
        <v>0</v>
      </c>
      <c r="AD52" s="39">
        <f t="shared" si="20"/>
        <v>0</v>
      </c>
      <c r="AE52" s="39">
        <f t="shared" si="21"/>
        <v>0</v>
      </c>
      <c r="AF52" s="39">
        <f t="shared" si="22"/>
        <v>0</v>
      </c>
      <c r="AG52" s="39">
        <f t="shared" si="23"/>
        <v>0</v>
      </c>
      <c r="AH52" s="39">
        <f t="shared" si="24"/>
        <v>0</v>
      </c>
      <c r="AI52" s="39">
        <f t="shared" si="25"/>
        <v>0</v>
      </c>
      <c r="AJ52" s="39">
        <f t="shared" si="26"/>
        <v>0</v>
      </c>
      <c r="AK52" s="39">
        <f t="shared" si="27"/>
        <v>0</v>
      </c>
      <c r="AL52" s="43"/>
      <c r="AM52" s="39">
        <f t="shared" si="28"/>
        <v>0</v>
      </c>
      <c r="AN52" s="39">
        <f t="shared" si="29"/>
        <v>0</v>
      </c>
      <c r="AO52" s="39">
        <f t="shared" si="30"/>
        <v>0</v>
      </c>
      <c r="AP52" s="40">
        <f t="shared" si="31"/>
        <v>0</v>
      </c>
      <c r="AR52" s="39">
        <f t="shared" si="32"/>
        <v>0</v>
      </c>
      <c r="AS52" s="39">
        <f t="shared" si="33"/>
        <v>0</v>
      </c>
      <c r="AT52" s="39">
        <f t="shared" si="34"/>
        <v>0</v>
      </c>
      <c r="AU52" s="40">
        <f t="shared" si="35"/>
        <v>0</v>
      </c>
      <c r="AV52" s="40"/>
      <c r="AW52" s="52">
        <f t="shared" si="36"/>
        <v>0</v>
      </c>
      <c r="AY52" s="52">
        <f t="shared" si="37"/>
        <v>0</v>
      </c>
      <c r="AZ52" s="70"/>
    </row>
    <row r="53" spans="1:52">
      <c r="A53" s="44">
        <f t="shared" si="38"/>
        <v>38231</v>
      </c>
      <c r="B53" s="66">
        <f t="shared" si="39"/>
        <v>12500</v>
      </c>
      <c r="C53" s="67"/>
      <c r="D53" s="68">
        <f t="shared" si="3"/>
        <v>12500</v>
      </c>
      <c r="E53" s="35">
        <f t="shared" si="4"/>
        <v>0</v>
      </c>
      <c r="F53" s="35">
        <f t="shared" si="5"/>
        <v>0</v>
      </c>
      <c r="G53" s="55">
        <f t="shared" si="44"/>
        <v>5.67</v>
      </c>
      <c r="H53" s="69">
        <f t="shared" si="44"/>
        <v>5.67</v>
      </c>
      <c r="I53" s="72">
        <f t="shared" si="40"/>
        <v>0</v>
      </c>
      <c r="J53" s="55">
        <f t="shared" si="45"/>
        <v>-0.01</v>
      </c>
      <c r="K53" s="69">
        <f t="shared" si="45"/>
        <v>-0.06</v>
      </c>
      <c r="L53" s="72">
        <v>0</v>
      </c>
      <c r="M53" s="55">
        <f t="shared" si="46"/>
        <v>7.4999999999999997E-3</v>
      </c>
      <c r="N53" s="69">
        <f t="shared" si="46"/>
        <v>0</v>
      </c>
      <c r="O53" s="72">
        <v>0</v>
      </c>
      <c r="P53" s="7"/>
      <c r="Q53" s="72">
        <f t="shared" si="9"/>
        <v>5.6674999999999995</v>
      </c>
      <c r="R53" s="72">
        <f t="shared" si="10"/>
        <v>5.61</v>
      </c>
      <c r="S53" s="72">
        <f t="shared" si="11"/>
        <v>0</v>
      </c>
      <c r="T53" s="7"/>
      <c r="U53" s="5">
        <f t="shared" si="12"/>
        <v>30</v>
      </c>
      <c r="V53" s="45">
        <f t="shared" si="13"/>
        <v>38231</v>
      </c>
      <c r="W53" s="5">
        <f t="shared" si="14"/>
        <v>1315</v>
      </c>
      <c r="X53" s="55">
        <f t="shared" si="15"/>
        <v>5.3904348595426005E-2</v>
      </c>
      <c r="Y53" s="47">
        <f t="shared" si="16"/>
        <v>0.82571866259429483</v>
      </c>
      <c r="Z53" s="5">
        <f t="shared" si="17"/>
        <v>0</v>
      </c>
      <c r="AA53" s="5">
        <f t="shared" si="18"/>
        <v>0</v>
      </c>
      <c r="AC53" s="39">
        <f t="shared" si="19"/>
        <v>0</v>
      </c>
      <c r="AD53" s="39">
        <f t="shared" si="20"/>
        <v>0</v>
      </c>
      <c r="AE53" s="39">
        <f t="shared" si="21"/>
        <v>0</v>
      </c>
      <c r="AF53" s="39">
        <f t="shared" si="22"/>
        <v>0</v>
      </c>
      <c r="AG53" s="39">
        <f t="shared" si="23"/>
        <v>0</v>
      </c>
      <c r="AH53" s="39">
        <f t="shared" si="24"/>
        <v>0</v>
      </c>
      <c r="AI53" s="39">
        <f t="shared" si="25"/>
        <v>0</v>
      </c>
      <c r="AJ53" s="39">
        <f t="shared" si="26"/>
        <v>0</v>
      </c>
      <c r="AK53" s="39">
        <f t="shared" si="27"/>
        <v>0</v>
      </c>
      <c r="AL53" s="43"/>
      <c r="AM53" s="39">
        <f t="shared" si="28"/>
        <v>0</v>
      </c>
      <c r="AN53" s="39">
        <f t="shared" si="29"/>
        <v>0</v>
      </c>
      <c r="AO53" s="39">
        <f t="shared" si="30"/>
        <v>0</v>
      </c>
      <c r="AP53" s="40">
        <f t="shared" si="31"/>
        <v>0</v>
      </c>
      <c r="AR53" s="39">
        <f t="shared" si="32"/>
        <v>0</v>
      </c>
      <c r="AS53" s="39">
        <f t="shared" si="33"/>
        <v>0</v>
      </c>
      <c r="AT53" s="39">
        <f t="shared" si="34"/>
        <v>0</v>
      </c>
      <c r="AU53" s="40">
        <f t="shared" si="35"/>
        <v>0</v>
      </c>
      <c r="AV53" s="40"/>
      <c r="AW53" s="52">
        <f t="shared" si="36"/>
        <v>0</v>
      </c>
      <c r="AY53" s="52">
        <f t="shared" si="37"/>
        <v>0</v>
      </c>
      <c r="AZ53" s="70"/>
    </row>
    <row r="54" spans="1:52">
      <c r="A54" s="44">
        <f t="shared" si="38"/>
        <v>38261</v>
      </c>
      <c r="B54" s="66">
        <f t="shared" si="39"/>
        <v>12500</v>
      </c>
      <c r="C54" s="67"/>
      <c r="D54" s="68">
        <f t="shared" si="3"/>
        <v>12500</v>
      </c>
      <c r="E54" s="35">
        <f t="shared" si="4"/>
        <v>0</v>
      </c>
      <c r="F54" s="35">
        <f t="shared" si="5"/>
        <v>0</v>
      </c>
      <c r="G54" s="55">
        <f t="shared" si="44"/>
        <v>5.67</v>
      </c>
      <c r="H54" s="69">
        <f t="shared" si="44"/>
        <v>5.67</v>
      </c>
      <c r="I54" s="72">
        <f t="shared" si="40"/>
        <v>0</v>
      </c>
      <c r="J54" s="55">
        <f t="shared" si="45"/>
        <v>-0.01</v>
      </c>
      <c r="K54" s="69">
        <f t="shared" si="45"/>
        <v>-0.06</v>
      </c>
      <c r="L54" s="72">
        <v>0</v>
      </c>
      <c r="M54" s="55">
        <f t="shared" si="46"/>
        <v>7.4999999999999997E-3</v>
      </c>
      <c r="N54" s="69">
        <f t="shared" si="46"/>
        <v>0</v>
      </c>
      <c r="O54" s="72">
        <v>0</v>
      </c>
      <c r="P54" s="7"/>
      <c r="Q54" s="72">
        <f t="shared" si="9"/>
        <v>5.6674999999999995</v>
      </c>
      <c r="R54" s="72">
        <f t="shared" si="10"/>
        <v>5.61</v>
      </c>
      <c r="S54" s="72">
        <f t="shared" si="11"/>
        <v>0</v>
      </c>
      <c r="T54" s="7"/>
      <c r="U54" s="5">
        <f t="shared" si="12"/>
        <v>31</v>
      </c>
      <c r="V54" s="45">
        <f t="shared" si="13"/>
        <v>38261</v>
      </c>
      <c r="W54" s="5">
        <f t="shared" si="14"/>
        <v>1345</v>
      </c>
      <c r="X54" s="55">
        <f t="shared" si="15"/>
        <v>5.3904348595426005E-2</v>
      </c>
      <c r="Y54" s="47">
        <f t="shared" si="16"/>
        <v>0.82211909207426337</v>
      </c>
      <c r="Z54" s="5">
        <f t="shared" si="17"/>
        <v>0</v>
      </c>
      <c r="AA54" s="5">
        <f t="shared" si="18"/>
        <v>0</v>
      </c>
      <c r="AC54" s="39">
        <f t="shared" si="19"/>
        <v>0</v>
      </c>
      <c r="AD54" s="39">
        <f t="shared" si="20"/>
        <v>0</v>
      </c>
      <c r="AE54" s="39">
        <f t="shared" si="21"/>
        <v>0</v>
      </c>
      <c r="AF54" s="39">
        <f t="shared" si="22"/>
        <v>0</v>
      </c>
      <c r="AG54" s="39">
        <f t="shared" si="23"/>
        <v>0</v>
      </c>
      <c r="AH54" s="39">
        <f t="shared" si="24"/>
        <v>0</v>
      </c>
      <c r="AI54" s="39">
        <f t="shared" si="25"/>
        <v>0</v>
      </c>
      <c r="AJ54" s="39">
        <f t="shared" si="26"/>
        <v>0</v>
      </c>
      <c r="AK54" s="39">
        <f t="shared" si="27"/>
        <v>0</v>
      </c>
      <c r="AL54" s="43"/>
      <c r="AM54" s="39">
        <f t="shared" si="28"/>
        <v>0</v>
      </c>
      <c r="AN54" s="39">
        <f t="shared" si="29"/>
        <v>0</v>
      </c>
      <c r="AO54" s="39">
        <f t="shared" si="30"/>
        <v>0</v>
      </c>
      <c r="AP54" s="40">
        <f t="shared" si="31"/>
        <v>0</v>
      </c>
      <c r="AR54" s="39">
        <f t="shared" si="32"/>
        <v>0</v>
      </c>
      <c r="AS54" s="39">
        <f t="shared" si="33"/>
        <v>0</v>
      </c>
      <c r="AT54" s="39">
        <f t="shared" si="34"/>
        <v>0</v>
      </c>
      <c r="AU54" s="40">
        <f t="shared" si="35"/>
        <v>0</v>
      </c>
      <c r="AV54" s="40"/>
      <c r="AW54" s="52">
        <f t="shared" si="36"/>
        <v>0</v>
      </c>
      <c r="AY54" s="52">
        <f t="shared" si="37"/>
        <v>0</v>
      </c>
      <c r="AZ54" s="70"/>
    </row>
    <row r="55" spans="1:52">
      <c r="A55" s="44">
        <f t="shared" si="38"/>
        <v>38292</v>
      </c>
      <c r="B55" s="66">
        <f t="shared" si="39"/>
        <v>12500</v>
      </c>
      <c r="C55" s="67"/>
      <c r="D55" s="68">
        <f t="shared" si="3"/>
        <v>12500</v>
      </c>
      <c r="E55" s="35">
        <f t="shared" si="4"/>
        <v>0</v>
      </c>
      <c r="F55" s="35">
        <f t="shared" si="5"/>
        <v>0</v>
      </c>
      <c r="G55" s="55">
        <f t="shared" si="44"/>
        <v>5.67</v>
      </c>
      <c r="H55" s="69">
        <f t="shared" si="44"/>
        <v>5.67</v>
      </c>
      <c r="I55" s="72">
        <f t="shared" si="40"/>
        <v>0</v>
      </c>
      <c r="J55" s="55">
        <f t="shared" si="45"/>
        <v>-0.01</v>
      </c>
      <c r="K55" s="69">
        <f t="shared" si="45"/>
        <v>-0.06</v>
      </c>
      <c r="L55" s="72">
        <v>0</v>
      </c>
      <c r="M55" s="55">
        <f t="shared" si="46"/>
        <v>7.4999999999999997E-3</v>
      </c>
      <c r="N55" s="69">
        <f t="shared" si="46"/>
        <v>0</v>
      </c>
      <c r="O55" s="72">
        <v>0</v>
      </c>
      <c r="P55" s="7"/>
      <c r="Q55" s="72">
        <f t="shared" si="9"/>
        <v>5.6674999999999995</v>
      </c>
      <c r="R55" s="72">
        <f t="shared" si="10"/>
        <v>5.61</v>
      </c>
      <c r="S55" s="72">
        <f t="shared" si="11"/>
        <v>0</v>
      </c>
      <c r="T55" s="7"/>
      <c r="U55" s="5">
        <f t="shared" si="12"/>
        <v>30</v>
      </c>
      <c r="V55" s="45">
        <f t="shared" si="13"/>
        <v>38292</v>
      </c>
      <c r="W55" s="5">
        <f t="shared" si="14"/>
        <v>1376</v>
      </c>
      <c r="X55" s="55">
        <f t="shared" si="15"/>
        <v>5.3904348595426005E-2</v>
      </c>
      <c r="Y55" s="47">
        <f t="shared" si="16"/>
        <v>0.81841602004602565</v>
      </c>
      <c r="Z55" s="5">
        <f t="shared" si="17"/>
        <v>0</v>
      </c>
      <c r="AA55" s="5">
        <f t="shared" si="18"/>
        <v>0</v>
      </c>
      <c r="AC55" s="39">
        <f t="shared" si="19"/>
        <v>0</v>
      </c>
      <c r="AD55" s="39">
        <f t="shared" si="20"/>
        <v>0</v>
      </c>
      <c r="AE55" s="39">
        <f t="shared" si="21"/>
        <v>0</v>
      </c>
      <c r="AF55" s="39">
        <f t="shared" si="22"/>
        <v>0</v>
      </c>
      <c r="AG55" s="39">
        <f t="shared" si="23"/>
        <v>0</v>
      </c>
      <c r="AH55" s="39">
        <f t="shared" si="24"/>
        <v>0</v>
      </c>
      <c r="AI55" s="39">
        <f t="shared" si="25"/>
        <v>0</v>
      </c>
      <c r="AJ55" s="39">
        <f t="shared" si="26"/>
        <v>0</v>
      </c>
      <c r="AK55" s="39">
        <f t="shared" si="27"/>
        <v>0</v>
      </c>
      <c r="AL55" s="43"/>
      <c r="AM55" s="39">
        <f t="shared" si="28"/>
        <v>0</v>
      </c>
      <c r="AN55" s="39">
        <f t="shared" si="29"/>
        <v>0</v>
      </c>
      <c r="AO55" s="39">
        <f t="shared" si="30"/>
        <v>0</v>
      </c>
      <c r="AP55" s="40">
        <f t="shared" si="31"/>
        <v>0</v>
      </c>
      <c r="AR55" s="39">
        <f t="shared" si="32"/>
        <v>0</v>
      </c>
      <c r="AS55" s="39">
        <f t="shared" si="33"/>
        <v>0</v>
      </c>
      <c r="AT55" s="39">
        <f t="shared" si="34"/>
        <v>0</v>
      </c>
      <c r="AU55" s="40">
        <f t="shared" si="35"/>
        <v>0</v>
      </c>
      <c r="AV55" s="40"/>
      <c r="AW55" s="52">
        <f t="shared" si="36"/>
        <v>0</v>
      </c>
      <c r="AY55" s="52">
        <f t="shared" si="37"/>
        <v>0</v>
      </c>
      <c r="AZ55" s="70"/>
    </row>
    <row r="56" spans="1:52">
      <c r="A56" s="44">
        <f t="shared" si="38"/>
        <v>38322</v>
      </c>
      <c r="B56" s="66">
        <f t="shared" si="39"/>
        <v>12500</v>
      </c>
      <c r="C56" s="67"/>
      <c r="D56" s="68">
        <f t="shared" si="3"/>
        <v>12500</v>
      </c>
      <c r="E56" s="35">
        <f t="shared" si="4"/>
        <v>0</v>
      </c>
      <c r="F56" s="35">
        <f t="shared" si="5"/>
        <v>0</v>
      </c>
      <c r="G56" s="55">
        <f t="shared" si="44"/>
        <v>5.67</v>
      </c>
      <c r="H56" s="69">
        <f t="shared" si="44"/>
        <v>5.67</v>
      </c>
      <c r="I56" s="72">
        <f t="shared" si="40"/>
        <v>0</v>
      </c>
      <c r="J56" s="55">
        <f t="shared" si="45"/>
        <v>-0.01</v>
      </c>
      <c r="K56" s="69">
        <f t="shared" si="45"/>
        <v>-0.06</v>
      </c>
      <c r="L56" s="72">
        <v>0</v>
      </c>
      <c r="M56" s="55">
        <f t="shared" si="46"/>
        <v>7.4999999999999997E-3</v>
      </c>
      <c r="N56" s="69">
        <f t="shared" si="46"/>
        <v>0</v>
      </c>
      <c r="O56" s="72">
        <v>0</v>
      </c>
      <c r="P56" s="7"/>
      <c r="Q56" s="72">
        <f t="shared" si="9"/>
        <v>5.6674999999999995</v>
      </c>
      <c r="R56" s="72">
        <f t="shared" si="10"/>
        <v>5.61</v>
      </c>
      <c r="S56" s="72">
        <f t="shared" si="11"/>
        <v>0</v>
      </c>
      <c r="T56" s="7"/>
      <c r="U56" s="5">
        <f t="shared" si="12"/>
        <v>31</v>
      </c>
      <c r="V56" s="45">
        <f t="shared" si="13"/>
        <v>38322</v>
      </c>
      <c r="W56" s="5">
        <f t="shared" si="14"/>
        <v>1406</v>
      </c>
      <c r="X56" s="55">
        <f t="shared" si="15"/>
        <v>5.3904348595426005E-2</v>
      </c>
      <c r="Y56" s="47">
        <f t="shared" si="16"/>
        <v>0.81484828406967824</v>
      </c>
      <c r="Z56" s="5">
        <f t="shared" si="17"/>
        <v>0</v>
      </c>
      <c r="AA56" s="5">
        <f t="shared" si="18"/>
        <v>0</v>
      </c>
      <c r="AC56" s="39">
        <f t="shared" si="19"/>
        <v>0</v>
      </c>
      <c r="AD56" s="39">
        <f t="shared" si="20"/>
        <v>0</v>
      </c>
      <c r="AE56" s="39">
        <f t="shared" si="21"/>
        <v>0</v>
      </c>
      <c r="AF56" s="39">
        <f t="shared" si="22"/>
        <v>0</v>
      </c>
      <c r="AG56" s="39">
        <f t="shared" si="23"/>
        <v>0</v>
      </c>
      <c r="AH56" s="39">
        <f t="shared" si="24"/>
        <v>0</v>
      </c>
      <c r="AI56" s="39">
        <f t="shared" si="25"/>
        <v>0</v>
      </c>
      <c r="AJ56" s="39">
        <f t="shared" si="26"/>
        <v>0</v>
      </c>
      <c r="AK56" s="39">
        <f t="shared" si="27"/>
        <v>0</v>
      </c>
      <c r="AL56" s="43"/>
      <c r="AM56" s="39">
        <f t="shared" si="28"/>
        <v>0</v>
      </c>
      <c r="AN56" s="39">
        <f t="shared" si="29"/>
        <v>0</v>
      </c>
      <c r="AO56" s="39">
        <f t="shared" si="30"/>
        <v>0</v>
      </c>
      <c r="AP56" s="40">
        <f t="shared" si="31"/>
        <v>0</v>
      </c>
      <c r="AR56" s="39">
        <f t="shared" si="32"/>
        <v>0</v>
      </c>
      <c r="AS56" s="39">
        <f t="shared" si="33"/>
        <v>0</v>
      </c>
      <c r="AT56" s="39">
        <f t="shared" si="34"/>
        <v>0</v>
      </c>
      <c r="AU56" s="40">
        <f t="shared" si="35"/>
        <v>0</v>
      </c>
      <c r="AV56" s="40"/>
      <c r="AW56" s="52">
        <f t="shared" si="36"/>
        <v>0</v>
      </c>
      <c r="AY56" s="52">
        <f t="shared" si="37"/>
        <v>0</v>
      </c>
      <c r="AZ56" s="70"/>
    </row>
    <row r="57" spans="1:52">
      <c r="A57" s="44">
        <f t="shared" si="38"/>
        <v>38353</v>
      </c>
      <c r="B57" s="66">
        <f t="shared" si="39"/>
        <v>12500</v>
      </c>
      <c r="C57" s="67"/>
      <c r="D57" s="68">
        <f t="shared" si="3"/>
        <v>12500</v>
      </c>
      <c r="E57" s="35">
        <f t="shared" si="4"/>
        <v>0</v>
      </c>
      <c r="F57" s="35">
        <f t="shared" si="5"/>
        <v>0</v>
      </c>
      <c r="G57" s="55">
        <f t="shared" si="44"/>
        <v>5.67</v>
      </c>
      <c r="H57" s="69">
        <f t="shared" si="44"/>
        <v>5.67</v>
      </c>
      <c r="I57" s="72">
        <f t="shared" si="40"/>
        <v>0</v>
      </c>
      <c r="J57" s="55">
        <f t="shared" si="45"/>
        <v>-0.01</v>
      </c>
      <c r="K57" s="69">
        <f t="shared" si="45"/>
        <v>-0.06</v>
      </c>
      <c r="L57" s="72">
        <v>0</v>
      </c>
      <c r="M57" s="55">
        <f t="shared" si="46"/>
        <v>7.4999999999999997E-3</v>
      </c>
      <c r="N57" s="69">
        <f t="shared" si="46"/>
        <v>0</v>
      </c>
      <c r="O57" s="72">
        <v>0</v>
      </c>
      <c r="P57" s="7"/>
      <c r="Q57" s="72">
        <f t="shared" si="9"/>
        <v>5.6674999999999995</v>
      </c>
      <c r="R57" s="72">
        <f t="shared" si="10"/>
        <v>5.61</v>
      </c>
      <c r="S57" s="72">
        <f t="shared" si="11"/>
        <v>0</v>
      </c>
      <c r="T57" s="7"/>
      <c r="U57" s="5">
        <f t="shared" si="12"/>
        <v>31</v>
      </c>
      <c r="V57" s="45">
        <f t="shared" si="13"/>
        <v>38353</v>
      </c>
      <c r="W57" s="5">
        <f t="shared" si="14"/>
        <v>1437</v>
      </c>
      <c r="X57" s="55">
        <f t="shared" si="15"/>
        <v>5.3904348595426005E-2</v>
      </c>
      <c r="Y57" s="47">
        <f t="shared" si="16"/>
        <v>0.81117796195079539</v>
      </c>
      <c r="Z57" s="5">
        <f t="shared" si="17"/>
        <v>0</v>
      </c>
      <c r="AA57" s="5">
        <f t="shared" si="18"/>
        <v>0</v>
      </c>
      <c r="AC57" s="39">
        <f t="shared" si="19"/>
        <v>0</v>
      </c>
      <c r="AD57" s="39">
        <f t="shared" si="20"/>
        <v>0</v>
      </c>
      <c r="AE57" s="39">
        <f t="shared" si="21"/>
        <v>0</v>
      </c>
      <c r="AF57" s="39">
        <f t="shared" si="22"/>
        <v>0</v>
      </c>
      <c r="AG57" s="39">
        <f t="shared" si="23"/>
        <v>0</v>
      </c>
      <c r="AH57" s="39">
        <f t="shared" si="24"/>
        <v>0</v>
      </c>
      <c r="AI57" s="39">
        <f t="shared" si="25"/>
        <v>0</v>
      </c>
      <c r="AJ57" s="39">
        <f t="shared" si="26"/>
        <v>0</v>
      </c>
      <c r="AK57" s="39">
        <f t="shared" si="27"/>
        <v>0</v>
      </c>
      <c r="AL57" s="43"/>
      <c r="AM57" s="39">
        <f t="shared" si="28"/>
        <v>0</v>
      </c>
      <c r="AN57" s="39">
        <f t="shared" si="29"/>
        <v>0</v>
      </c>
      <c r="AO57" s="39">
        <f t="shared" si="30"/>
        <v>0</v>
      </c>
      <c r="AP57" s="40">
        <f t="shared" si="31"/>
        <v>0</v>
      </c>
      <c r="AR57" s="39">
        <f t="shared" si="32"/>
        <v>0</v>
      </c>
      <c r="AS57" s="39">
        <f t="shared" si="33"/>
        <v>0</v>
      </c>
      <c r="AT57" s="39">
        <f t="shared" si="34"/>
        <v>0</v>
      </c>
      <c r="AU57" s="40">
        <f t="shared" si="35"/>
        <v>0</v>
      </c>
      <c r="AV57" s="40"/>
      <c r="AW57" s="52">
        <f t="shared" si="36"/>
        <v>0</v>
      </c>
      <c r="AY57" s="52">
        <f t="shared" si="37"/>
        <v>0</v>
      </c>
      <c r="AZ57" s="70"/>
    </row>
    <row r="58" spans="1:52">
      <c r="A58" s="44">
        <f t="shared" si="38"/>
        <v>38384</v>
      </c>
      <c r="B58" s="66">
        <f t="shared" si="39"/>
        <v>12500</v>
      </c>
      <c r="C58" s="67"/>
      <c r="D58" s="68">
        <f t="shared" si="3"/>
        <v>12500</v>
      </c>
      <c r="E58" s="35">
        <f t="shared" si="4"/>
        <v>0</v>
      </c>
      <c r="F58" s="35">
        <f t="shared" si="5"/>
        <v>0</v>
      </c>
      <c r="G58" s="55">
        <f t="shared" si="44"/>
        <v>5.67</v>
      </c>
      <c r="H58" s="69">
        <f t="shared" si="44"/>
        <v>5.67</v>
      </c>
      <c r="I58" s="72">
        <f t="shared" si="40"/>
        <v>0</v>
      </c>
      <c r="J58" s="55">
        <f t="shared" si="45"/>
        <v>-0.01</v>
      </c>
      <c r="K58" s="69">
        <f t="shared" si="45"/>
        <v>-0.06</v>
      </c>
      <c r="L58" s="72">
        <v>0</v>
      </c>
      <c r="M58" s="55">
        <f t="shared" si="46"/>
        <v>7.4999999999999997E-3</v>
      </c>
      <c r="N58" s="69">
        <f t="shared" si="46"/>
        <v>0</v>
      </c>
      <c r="O58" s="72">
        <v>0</v>
      </c>
      <c r="P58" s="7"/>
      <c r="Q58" s="72">
        <f t="shared" si="9"/>
        <v>5.6674999999999995</v>
      </c>
      <c r="R58" s="72">
        <f t="shared" si="10"/>
        <v>5.61</v>
      </c>
      <c r="S58" s="72">
        <f t="shared" si="11"/>
        <v>0</v>
      </c>
      <c r="T58" s="7"/>
      <c r="U58" s="5">
        <f t="shared" si="12"/>
        <v>28</v>
      </c>
      <c r="V58" s="45">
        <f t="shared" si="13"/>
        <v>38384</v>
      </c>
      <c r="W58" s="5">
        <f t="shared" si="14"/>
        <v>1468</v>
      </c>
      <c r="X58" s="55">
        <f t="shared" si="15"/>
        <v>5.3904348595426005E-2</v>
      </c>
      <c r="Y58" s="47">
        <f t="shared" si="16"/>
        <v>0.80752417206830529</v>
      </c>
      <c r="Z58" s="5">
        <f t="shared" si="17"/>
        <v>0</v>
      </c>
      <c r="AA58" s="5">
        <f t="shared" si="18"/>
        <v>0</v>
      </c>
      <c r="AC58" s="39">
        <f t="shared" si="19"/>
        <v>0</v>
      </c>
      <c r="AD58" s="39">
        <f t="shared" si="20"/>
        <v>0</v>
      </c>
      <c r="AE58" s="39">
        <f t="shared" si="21"/>
        <v>0</v>
      </c>
      <c r="AF58" s="39">
        <f t="shared" si="22"/>
        <v>0</v>
      </c>
      <c r="AG58" s="39">
        <f t="shared" si="23"/>
        <v>0</v>
      </c>
      <c r="AH58" s="39">
        <f t="shared" si="24"/>
        <v>0</v>
      </c>
      <c r="AI58" s="39">
        <f t="shared" si="25"/>
        <v>0</v>
      </c>
      <c r="AJ58" s="39">
        <f t="shared" si="26"/>
        <v>0</v>
      </c>
      <c r="AK58" s="39">
        <f t="shared" si="27"/>
        <v>0</v>
      </c>
      <c r="AL58" s="43"/>
      <c r="AM58" s="39">
        <f t="shared" si="28"/>
        <v>0</v>
      </c>
      <c r="AN58" s="39">
        <f t="shared" si="29"/>
        <v>0</v>
      </c>
      <c r="AO58" s="39">
        <f t="shared" si="30"/>
        <v>0</v>
      </c>
      <c r="AP58" s="40">
        <f t="shared" si="31"/>
        <v>0</v>
      </c>
      <c r="AR58" s="39">
        <f t="shared" si="32"/>
        <v>0</v>
      </c>
      <c r="AS58" s="39">
        <f t="shared" si="33"/>
        <v>0</v>
      </c>
      <c r="AT58" s="39">
        <f t="shared" si="34"/>
        <v>0</v>
      </c>
      <c r="AU58" s="40">
        <f t="shared" si="35"/>
        <v>0</v>
      </c>
      <c r="AV58" s="40"/>
      <c r="AW58" s="52">
        <f t="shared" si="36"/>
        <v>0</v>
      </c>
      <c r="AY58" s="52">
        <f t="shared" si="37"/>
        <v>0</v>
      </c>
      <c r="AZ58" s="70"/>
    </row>
    <row r="59" spans="1:52">
      <c r="A59" s="44">
        <f t="shared" si="38"/>
        <v>38412</v>
      </c>
      <c r="B59" s="66">
        <f t="shared" si="39"/>
        <v>12500</v>
      </c>
      <c r="C59" s="67"/>
      <c r="D59" s="68">
        <f t="shared" si="3"/>
        <v>12500</v>
      </c>
      <c r="E59" s="35">
        <f t="shared" si="4"/>
        <v>0</v>
      </c>
      <c r="F59" s="35">
        <f t="shared" si="5"/>
        <v>0</v>
      </c>
      <c r="G59" s="55">
        <f t="shared" si="44"/>
        <v>5.67</v>
      </c>
      <c r="H59" s="69">
        <f t="shared" si="44"/>
        <v>5.67</v>
      </c>
      <c r="I59" s="72">
        <f t="shared" si="40"/>
        <v>0</v>
      </c>
      <c r="J59" s="55">
        <f t="shared" si="45"/>
        <v>-0.01</v>
      </c>
      <c r="K59" s="69">
        <f t="shared" si="45"/>
        <v>-0.06</v>
      </c>
      <c r="L59" s="72">
        <v>0</v>
      </c>
      <c r="M59" s="55">
        <f t="shared" si="46"/>
        <v>7.4999999999999997E-3</v>
      </c>
      <c r="N59" s="69">
        <f t="shared" si="46"/>
        <v>0</v>
      </c>
      <c r="O59" s="72">
        <v>0</v>
      </c>
      <c r="P59" s="7"/>
      <c r="Q59" s="72">
        <f t="shared" si="9"/>
        <v>5.6674999999999995</v>
      </c>
      <c r="R59" s="72">
        <f t="shared" si="10"/>
        <v>5.61</v>
      </c>
      <c r="S59" s="72">
        <f t="shared" si="11"/>
        <v>0</v>
      </c>
      <c r="T59" s="7"/>
      <c r="U59" s="5">
        <f t="shared" si="12"/>
        <v>31</v>
      </c>
      <c r="V59" s="45">
        <f t="shared" si="13"/>
        <v>38412</v>
      </c>
      <c r="W59" s="5">
        <f t="shared" si="14"/>
        <v>1496</v>
      </c>
      <c r="X59" s="55">
        <f t="shared" si="15"/>
        <v>5.3904348595426005E-2</v>
      </c>
      <c r="Y59" s="47">
        <f t="shared" si="16"/>
        <v>0.80423812261759808</v>
      </c>
      <c r="Z59" s="5">
        <f t="shared" si="17"/>
        <v>0</v>
      </c>
      <c r="AA59" s="5">
        <f t="shared" si="18"/>
        <v>0</v>
      </c>
      <c r="AC59" s="39">
        <f t="shared" si="19"/>
        <v>0</v>
      </c>
      <c r="AD59" s="39">
        <f t="shared" si="20"/>
        <v>0</v>
      </c>
      <c r="AE59" s="39">
        <f t="shared" si="21"/>
        <v>0</v>
      </c>
      <c r="AF59" s="39">
        <f t="shared" si="22"/>
        <v>0</v>
      </c>
      <c r="AG59" s="39">
        <f t="shared" si="23"/>
        <v>0</v>
      </c>
      <c r="AH59" s="39">
        <f t="shared" si="24"/>
        <v>0</v>
      </c>
      <c r="AI59" s="39">
        <f t="shared" si="25"/>
        <v>0</v>
      </c>
      <c r="AJ59" s="39">
        <f t="shared" si="26"/>
        <v>0</v>
      </c>
      <c r="AK59" s="39">
        <f t="shared" si="27"/>
        <v>0</v>
      </c>
      <c r="AL59" s="43"/>
      <c r="AM59" s="39">
        <f t="shared" si="28"/>
        <v>0</v>
      </c>
      <c r="AN59" s="39">
        <f t="shared" si="29"/>
        <v>0</v>
      </c>
      <c r="AO59" s="39">
        <f t="shared" si="30"/>
        <v>0</v>
      </c>
      <c r="AP59" s="40">
        <f t="shared" si="31"/>
        <v>0</v>
      </c>
      <c r="AR59" s="39">
        <f t="shared" si="32"/>
        <v>0</v>
      </c>
      <c r="AS59" s="39">
        <f t="shared" si="33"/>
        <v>0</v>
      </c>
      <c r="AT59" s="39">
        <f t="shared" si="34"/>
        <v>0</v>
      </c>
      <c r="AU59" s="40">
        <f t="shared" si="35"/>
        <v>0</v>
      </c>
      <c r="AV59" s="40"/>
      <c r="AW59" s="52">
        <f t="shared" si="36"/>
        <v>0</v>
      </c>
      <c r="AY59" s="52">
        <f t="shared" si="37"/>
        <v>0</v>
      </c>
      <c r="AZ59" s="70"/>
    </row>
    <row r="60" spans="1:52">
      <c r="A60" s="44">
        <f t="shared" si="38"/>
        <v>38443</v>
      </c>
      <c r="B60" s="66">
        <f t="shared" si="39"/>
        <v>12500</v>
      </c>
      <c r="C60" s="67"/>
      <c r="D60" s="68">
        <f t="shared" si="3"/>
        <v>12500</v>
      </c>
      <c r="E60" s="35">
        <f t="shared" si="4"/>
        <v>0</v>
      </c>
      <c r="F60" s="35">
        <f t="shared" si="5"/>
        <v>0</v>
      </c>
      <c r="G60" s="55">
        <f t="shared" si="44"/>
        <v>5.67</v>
      </c>
      <c r="H60" s="69">
        <f t="shared" si="44"/>
        <v>5.67</v>
      </c>
      <c r="I60" s="72">
        <f t="shared" si="40"/>
        <v>0</v>
      </c>
      <c r="J60" s="55">
        <f t="shared" si="45"/>
        <v>-0.01</v>
      </c>
      <c r="K60" s="69">
        <f t="shared" si="45"/>
        <v>-0.06</v>
      </c>
      <c r="L60" s="72">
        <v>0</v>
      </c>
      <c r="M60" s="55">
        <f t="shared" si="46"/>
        <v>7.4999999999999997E-3</v>
      </c>
      <c r="N60" s="69">
        <f t="shared" si="46"/>
        <v>0</v>
      </c>
      <c r="O60" s="72">
        <v>0</v>
      </c>
      <c r="P60" s="7"/>
      <c r="Q60" s="72">
        <f t="shared" si="9"/>
        <v>5.6674999999999995</v>
      </c>
      <c r="R60" s="72">
        <f t="shared" si="10"/>
        <v>5.61</v>
      </c>
      <c r="S60" s="72">
        <f t="shared" si="11"/>
        <v>0</v>
      </c>
      <c r="T60" s="7"/>
      <c r="U60" s="5">
        <f t="shared" si="12"/>
        <v>30</v>
      </c>
      <c r="V60" s="45">
        <f t="shared" si="13"/>
        <v>38443</v>
      </c>
      <c r="W60" s="5">
        <f t="shared" si="14"/>
        <v>1527</v>
      </c>
      <c r="X60" s="55">
        <f t="shared" si="15"/>
        <v>5.3904348595426005E-2</v>
      </c>
      <c r="Y60" s="47">
        <f t="shared" si="16"/>
        <v>0.80061559186187314</v>
      </c>
      <c r="Z60" s="5">
        <f t="shared" si="17"/>
        <v>0</v>
      </c>
      <c r="AA60" s="5">
        <f t="shared" si="18"/>
        <v>0</v>
      </c>
      <c r="AC60" s="39">
        <f t="shared" si="19"/>
        <v>0</v>
      </c>
      <c r="AD60" s="39">
        <f t="shared" si="20"/>
        <v>0</v>
      </c>
      <c r="AE60" s="39">
        <f t="shared" si="21"/>
        <v>0</v>
      </c>
      <c r="AF60" s="39">
        <f t="shared" si="22"/>
        <v>0</v>
      </c>
      <c r="AG60" s="39">
        <f t="shared" si="23"/>
        <v>0</v>
      </c>
      <c r="AH60" s="39">
        <f t="shared" si="24"/>
        <v>0</v>
      </c>
      <c r="AI60" s="39">
        <f t="shared" si="25"/>
        <v>0</v>
      </c>
      <c r="AJ60" s="39">
        <f t="shared" si="26"/>
        <v>0</v>
      </c>
      <c r="AK60" s="39">
        <f t="shared" si="27"/>
        <v>0</v>
      </c>
      <c r="AL60" s="43"/>
      <c r="AM60" s="39">
        <f t="shared" si="28"/>
        <v>0</v>
      </c>
      <c r="AN60" s="39">
        <f t="shared" si="29"/>
        <v>0</v>
      </c>
      <c r="AO60" s="39">
        <f t="shared" si="30"/>
        <v>0</v>
      </c>
      <c r="AP60" s="40">
        <f t="shared" si="31"/>
        <v>0</v>
      </c>
      <c r="AR60" s="39">
        <f t="shared" si="32"/>
        <v>0</v>
      </c>
      <c r="AS60" s="39">
        <f t="shared" si="33"/>
        <v>0</v>
      </c>
      <c r="AT60" s="39">
        <f t="shared" si="34"/>
        <v>0</v>
      </c>
      <c r="AU60" s="40">
        <f t="shared" si="35"/>
        <v>0</v>
      </c>
      <c r="AV60" s="40"/>
      <c r="AW60" s="52">
        <f t="shared" si="36"/>
        <v>0</v>
      </c>
      <c r="AY60" s="52">
        <f t="shared" si="37"/>
        <v>0</v>
      </c>
      <c r="AZ60" s="70"/>
    </row>
    <row r="61" spans="1:52">
      <c r="A61" s="44">
        <f t="shared" si="38"/>
        <v>38473</v>
      </c>
      <c r="B61" s="66">
        <f t="shared" si="39"/>
        <v>12500</v>
      </c>
      <c r="C61" s="67"/>
      <c r="D61" s="68">
        <f t="shared" si="3"/>
        <v>12500</v>
      </c>
      <c r="E61" s="35">
        <f t="shared" si="4"/>
        <v>0</v>
      </c>
      <c r="F61" s="35">
        <f t="shared" si="5"/>
        <v>0</v>
      </c>
      <c r="G61" s="55">
        <f t="shared" si="44"/>
        <v>5.67</v>
      </c>
      <c r="H61" s="69">
        <f t="shared" si="44"/>
        <v>5.67</v>
      </c>
      <c r="I61" s="72">
        <f t="shared" si="40"/>
        <v>0</v>
      </c>
      <c r="J61" s="55">
        <f t="shared" si="45"/>
        <v>-0.01</v>
      </c>
      <c r="K61" s="69">
        <f t="shared" si="45"/>
        <v>-0.06</v>
      </c>
      <c r="L61" s="72">
        <v>0</v>
      </c>
      <c r="M61" s="55">
        <f t="shared" si="46"/>
        <v>7.4999999999999997E-3</v>
      </c>
      <c r="N61" s="69">
        <f t="shared" si="46"/>
        <v>0</v>
      </c>
      <c r="O61" s="72">
        <v>0</v>
      </c>
      <c r="P61" s="7"/>
      <c r="Q61" s="72">
        <f t="shared" si="9"/>
        <v>5.6674999999999995</v>
      </c>
      <c r="R61" s="72">
        <f t="shared" si="10"/>
        <v>5.61</v>
      </c>
      <c r="S61" s="72">
        <f t="shared" si="11"/>
        <v>0</v>
      </c>
      <c r="T61" s="7"/>
      <c r="U61" s="5">
        <f t="shared" si="12"/>
        <v>31</v>
      </c>
      <c r="V61" s="45">
        <f t="shared" si="13"/>
        <v>38473</v>
      </c>
      <c r="W61" s="5">
        <f t="shared" si="14"/>
        <v>1557</v>
      </c>
      <c r="X61" s="55">
        <f t="shared" si="15"/>
        <v>5.3904348595426005E-2</v>
      </c>
      <c r="Y61" s="47">
        <f t="shared" si="16"/>
        <v>0.79712545361879517</v>
      </c>
      <c r="Z61" s="5">
        <f t="shared" si="17"/>
        <v>0</v>
      </c>
      <c r="AA61" s="5">
        <f t="shared" si="18"/>
        <v>0</v>
      </c>
      <c r="AC61" s="39">
        <f t="shared" si="19"/>
        <v>0</v>
      </c>
      <c r="AD61" s="39">
        <f t="shared" si="20"/>
        <v>0</v>
      </c>
      <c r="AE61" s="39">
        <f t="shared" si="21"/>
        <v>0</v>
      </c>
      <c r="AF61" s="39">
        <f t="shared" si="22"/>
        <v>0</v>
      </c>
      <c r="AG61" s="39">
        <f t="shared" si="23"/>
        <v>0</v>
      </c>
      <c r="AH61" s="39">
        <f t="shared" si="24"/>
        <v>0</v>
      </c>
      <c r="AI61" s="39">
        <f t="shared" si="25"/>
        <v>0</v>
      </c>
      <c r="AJ61" s="39">
        <f t="shared" si="26"/>
        <v>0</v>
      </c>
      <c r="AK61" s="39">
        <f t="shared" si="27"/>
        <v>0</v>
      </c>
      <c r="AL61" s="43"/>
      <c r="AM61" s="39">
        <f t="shared" si="28"/>
        <v>0</v>
      </c>
      <c r="AN61" s="39">
        <f t="shared" si="29"/>
        <v>0</v>
      </c>
      <c r="AO61" s="39">
        <f t="shared" si="30"/>
        <v>0</v>
      </c>
      <c r="AP61" s="40">
        <f t="shared" si="31"/>
        <v>0</v>
      </c>
      <c r="AR61" s="39">
        <f t="shared" si="32"/>
        <v>0</v>
      </c>
      <c r="AS61" s="39">
        <f t="shared" si="33"/>
        <v>0</v>
      </c>
      <c r="AT61" s="39">
        <f t="shared" si="34"/>
        <v>0</v>
      </c>
      <c r="AU61" s="40">
        <f t="shared" si="35"/>
        <v>0</v>
      </c>
      <c r="AV61" s="40"/>
      <c r="AW61" s="52">
        <f t="shared" si="36"/>
        <v>0</v>
      </c>
      <c r="AY61" s="52">
        <f t="shared" si="37"/>
        <v>0</v>
      </c>
      <c r="AZ61" s="70"/>
    </row>
    <row r="62" spans="1:52">
      <c r="A62" s="44">
        <f t="shared" si="38"/>
        <v>38504</v>
      </c>
      <c r="B62" s="66">
        <f t="shared" si="39"/>
        <v>12500</v>
      </c>
      <c r="C62" s="67"/>
      <c r="D62" s="68">
        <f t="shared" si="3"/>
        <v>12500</v>
      </c>
      <c r="E62" s="35">
        <f t="shared" si="4"/>
        <v>0</v>
      </c>
      <c r="F62" s="35">
        <f t="shared" si="5"/>
        <v>0</v>
      </c>
      <c r="G62" s="55">
        <f t="shared" si="44"/>
        <v>5.67</v>
      </c>
      <c r="H62" s="69">
        <f t="shared" si="44"/>
        <v>5.67</v>
      </c>
      <c r="I62" s="72">
        <f t="shared" si="40"/>
        <v>0</v>
      </c>
      <c r="J62" s="55">
        <f t="shared" si="45"/>
        <v>-0.01</v>
      </c>
      <c r="K62" s="69">
        <f t="shared" si="45"/>
        <v>-0.06</v>
      </c>
      <c r="L62" s="72">
        <v>0</v>
      </c>
      <c r="M62" s="55">
        <f t="shared" si="46"/>
        <v>7.4999999999999997E-3</v>
      </c>
      <c r="N62" s="69">
        <f t="shared" si="46"/>
        <v>0</v>
      </c>
      <c r="O62" s="72">
        <v>0</v>
      </c>
      <c r="P62" s="7"/>
      <c r="Q62" s="72">
        <f t="shared" si="9"/>
        <v>5.6674999999999995</v>
      </c>
      <c r="R62" s="72">
        <f t="shared" si="10"/>
        <v>5.61</v>
      </c>
      <c r="S62" s="72">
        <f t="shared" si="11"/>
        <v>0</v>
      </c>
      <c r="T62" s="7"/>
      <c r="U62" s="5">
        <f t="shared" si="12"/>
        <v>30</v>
      </c>
      <c r="V62" s="45">
        <f t="shared" si="13"/>
        <v>38504</v>
      </c>
      <c r="W62" s="5">
        <f t="shared" si="14"/>
        <v>1588</v>
      </c>
      <c r="X62" s="55">
        <f t="shared" si="15"/>
        <v>5.3904348595426005E-2</v>
      </c>
      <c r="Y62" s="47">
        <f t="shared" si="16"/>
        <v>0.79353496046670879</v>
      </c>
      <c r="Z62" s="5">
        <f t="shared" si="17"/>
        <v>0</v>
      </c>
      <c r="AA62" s="5">
        <f t="shared" si="18"/>
        <v>0</v>
      </c>
      <c r="AC62" s="39">
        <f t="shared" si="19"/>
        <v>0</v>
      </c>
      <c r="AD62" s="39">
        <f t="shared" si="20"/>
        <v>0</v>
      </c>
      <c r="AE62" s="39">
        <f t="shared" si="21"/>
        <v>0</v>
      </c>
      <c r="AF62" s="39">
        <f t="shared" si="22"/>
        <v>0</v>
      </c>
      <c r="AG62" s="39">
        <f t="shared" si="23"/>
        <v>0</v>
      </c>
      <c r="AH62" s="39">
        <f t="shared" si="24"/>
        <v>0</v>
      </c>
      <c r="AI62" s="39">
        <f t="shared" si="25"/>
        <v>0</v>
      </c>
      <c r="AJ62" s="39">
        <f t="shared" si="26"/>
        <v>0</v>
      </c>
      <c r="AK62" s="39">
        <f t="shared" si="27"/>
        <v>0</v>
      </c>
      <c r="AL62" s="43"/>
      <c r="AM62" s="39">
        <f t="shared" si="28"/>
        <v>0</v>
      </c>
      <c r="AN62" s="39">
        <f t="shared" si="29"/>
        <v>0</v>
      </c>
      <c r="AO62" s="39">
        <f t="shared" si="30"/>
        <v>0</v>
      </c>
      <c r="AP62" s="40">
        <f t="shared" si="31"/>
        <v>0</v>
      </c>
      <c r="AR62" s="39">
        <f t="shared" si="32"/>
        <v>0</v>
      </c>
      <c r="AS62" s="39">
        <f t="shared" si="33"/>
        <v>0</v>
      </c>
      <c r="AT62" s="39">
        <f t="shared" si="34"/>
        <v>0</v>
      </c>
      <c r="AU62" s="40">
        <f t="shared" si="35"/>
        <v>0</v>
      </c>
      <c r="AV62" s="40"/>
      <c r="AW62" s="52">
        <f t="shared" si="36"/>
        <v>0</v>
      </c>
      <c r="AY62" s="52">
        <f t="shared" si="37"/>
        <v>0</v>
      </c>
      <c r="AZ62" s="70"/>
    </row>
    <row r="63" spans="1:52">
      <c r="A63" s="44">
        <f t="shared" si="38"/>
        <v>38534</v>
      </c>
      <c r="B63" s="66">
        <f t="shared" si="39"/>
        <v>12500</v>
      </c>
      <c r="C63" s="67"/>
      <c r="D63" s="68">
        <f t="shared" si="3"/>
        <v>12500</v>
      </c>
      <c r="E63" s="35">
        <f t="shared" si="4"/>
        <v>0</v>
      </c>
      <c r="F63" s="35">
        <f t="shared" si="5"/>
        <v>0</v>
      </c>
      <c r="G63" s="55">
        <f t="shared" si="44"/>
        <v>5.67</v>
      </c>
      <c r="H63" s="69">
        <f t="shared" si="44"/>
        <v>5.67</v>
      </c>
      <c r="I63" s="72">
        <f t="shared" si="40"/>
        <v>0</v>
      </c>
      <c r="J63" s="55">
        <f t="shared" si="45"/>
        <v>-0.01</v>
      </c>
      <c r="K63" s="69">
        <f t="shared" si="45"/>
        <v>-0.06</v>
      </c>
      <c r="L63" s="72">
        <v>0</v>
      </c>
      <c r="M63" s="55">
        <f t="shared" si="46"/>
        <v>7.4999999999999997E-3</v>
      </c>
      <c r="N63" s="69">
        <f t="shared" si="46"/>
        <v>0</v>
      </c>
      <c r="O63" s="72">
        <v>0</v>
      </c>
      <c r="P63" s="7"/>
      <c r="Q63" s="72">
        <f t="shared" si="9"/>
        <v>5.6674999999999995</v>
      </c>
      <c r="R63" s="72">
        <f t="shared" si="10"/>
        <v>5.61</v>
      </c>
      <c r="S63" s="72">
        <f t="shared" si="11"/>
        <v>0</v>
      </c>
      <c r="T63" s="7"/>
      <c r="U63" s="5">
        <f t="shared" si="12"/>
        <v>31</v>
      </c>
      <c r="V63" s="45">
        <f t="shared" si="13"/>
        <v>38534</v>
      </c>
      <c r="W63" s="5">
        <f t="shared" si="14"/>
        <v>1618</v>
      </c>
      <c r="X63" s="55">
        <f t="shared" si="15"/>
        <v>5.3904348595426005E-2</v>
      </c>
      <c r="Y63" s="47">
        <f t="shared" si="16"/>
        <v>0.79007568895002056</v>
      </c>
      <c r="Z63" s="5">
        <f t="shared" si="17"/>
        <v>0</v>
      </c>
      <c r="AA63" s="5">
        <f t="shared" si="18"/>
        <v>0</v>
      </c>
      <c r="AC63" s="39">
        <f t="shared" si="19"/>
        <v>0</v>
      </c>
      <c r="AD63" s="39">
        <f t="shared" si="20"/>
        <v>0</v>
      </c>
      <c r="AE63" s="39">
        <f t="shared" si="21"/>
        <v>0</v>
      </c>
      <c r="AF63" s="39">
        <f t="shared" si="22"/>
        <v>0</v>
      </c>
      <c r="AG63" s="39">
        <f t="shared" si="23"/>
        <v>0</v>
      </c>
      <c r="AH63" s="39">
        <f t="shared" si="24"/>
        <v>0</v>
      </c>
      <c r="AI63" s="39">
        <f t="shared" si="25"/>
        <v>0</v>
      </c>
      <c r="AJ63" s="39">
        <f t="shared" si="26"/>
        <v>0</v>
      </c>
      <c r="AK63" s="39">
        <f t="shared" si="27"/>
        <v>0</v>
      </c>
      <c r="AL63" s="43"/>
      <c r="AM63" s="39">
        <f t="shared" si="28"/>
        <v>0</v>
      </c>
      <c r="AN63" s="39">
        <f t="shared" si="29"/>
        <v>0</v>
      </c>
      <c r="AO63" s="39">
        <f t="shared" si="30"/>
        <v>0</v>
      </c>
      <c r="AP63" s="40">
        <f t="shared" si="31"/>
        <v>0</v>
      </c>
      <c r="AR63" s="39">
        <f t="shared" si="32"/>
        <v>0</v>
      </c>
      <c r="AS63" s="39">
        <f t="shared" si="33"/>
        <v>0</v>
      </c>
      <c r="AT63" s="39">
        <f t="shared" si="34"/>
        <v>0</v>
      </c>
      <c r="AU63" s="40">
        <f t="shared" si="35"/>
        <v>0</v>
      </c>
      <c r="AV63" s="40"/>
      <c r="AW63" s="52">
        <f t="shared" si="36"/>
        <v>0</v>
      </c>
      <c r="AY63" s="52">
        <f t="shared" si="37"/>
        <v>0</v>
      </c>
      <c r="AZ63" s="70"/>
    </row>
    <row r="64" spans="1:52">
      <c r="A64" s="44">
        <f t="shared" si="38"/>
        <v>38565</v>
      </c>
      <c r="B64" s="66">
        <f t="shared" si="39"/>
        <v>12500</v>
      </c>
      <c r="C64" s="67"/>
      <c r="D64" s="68">
        <f t="shared" si="3"/>
        <v>12500</v>
      </c>
      <c r="E64" s="35">
        <f t="shared" si="4"/>
        <v>0</v>
      </c>
      <c r="F64" s="35">
        <f t="shared" si="5"/>
        <v>0</v>
      </c>
      <c r="G64" s="55">
        <f t="shared" si="44"/>
        <v>5.67</v>
      </c>
      <c r="H64" s="69">
        <f t="shared" si="44"/>
        <v>5.67</v>
      </c>
      <c r="I64" s="72">
        <f t="shared" si="40"/>
        <v>0</v>
      </c>
      <c r="J64" s="55">
        <f t="shared" si="45"/>
        <v>-0.01</v>
      </c>
      <c r="K64" s="69">
        <f t="shared" si="45"/>
        <v>-0.06</v>
      </c>
      <c r="L64" s="72">
        <v>0</v>
      </c>
      <c r="M64" s="55">
        <f t="shared" si="46"/>
        <v>7.4999999999999997E-3</v>
      </c>
      <c r="N64" s="69">
        <f t="shared" si="46"/>
        <v>0</v>
      </c>
      <c r="O64" s="72">
        <v>0</v>
      </c>
      <c r="P64" s="7"/>
      <c r="Q64" s="72">
        <f t="shared" si="9"/>
        <v>5.6674999999999995</v>
      </c>
      <c r="R64" s="72">
        <f t="shared" si="10"/>
        <v>5.61</v>
      </c>
      <c r="S64" s="72">
        <f t="shared" si="11"/>
        <v>0</v>
      </c>
      <c r="T64" s="7"/>
      <c r="U64" s="5">
        <f t="shared" si="12"/>
        <v>31</v>
      </c>
      <c r="V64" s="45">
        <f t="shared" si="13"/>
        <v>38565</v>
      </c>
      <c r="W64" s="5">
        <f t="shared" si="14"/>
        <v>1649</v>
      </c>
      <c r="X64" s="55">
        <f t="shared" si="15"/>
        <v>5.3904348595426005E-2</v>
      </c>
      <c r="Y64" s="47">
        <f t="shared" si="16"/>
        <v>0.78651695006152245</v>
      </c>
      <c r="Z64" s="5">
        <f t="shared" si="17"/>
        <v>0</v>
      </c>
      <c r="AA64" s="5">
        <f t="shared" si="18"/>
        <v>0</v>
      </c>
      <c r="AC64" s="39">
        <f t="shared" si="19"/>
        <v>0</v>
      </c>
      <c r="AD64" s="39">
        <f t="shared" si="20"/>
        <v>0</v>
      </c>
      <c r="AE64" s="39">
        <f t="shared" si="21"/>
        <v>0</v>
      </c>
      <c r="AF64" s="39">
        <f t="shared" si="22"/>
        <v>0</v>
      </c>
      <c r="AG64" s="39">
        <f t="shared" si="23"/>
        <v>0</v>
      </c>
      <c r="AH64" s="39">
        <f t="shared" si="24"/>
        <v>0</v>
      </c>
      <c r="AI64" s="39">
        <f t="shared" si="25"/>
        <v>0</v>
      </c>
      <c r="AJ64" s="39">
        <f t="shared" si="26"/>
        <v>0</v>
      </c>
      <c r="AK64" s="39">
        <f t="shared" si="27"/>
        <v>0</v>
      </c>
      <c r="AL64" s="43"/>
      <c r="AM64" s="39">
        <f t="shared" si="28"/>
        <v>0</v>
      </c>
      <c r="AN64" s="39">
        <f t="shared" si="29"/>
        <v>0</v>
      </c>
      <c r="AO64" s="39">
        <f t="shared" si="30"/>
        <v>0</v>
      </c>
      <c r="AP64" s="40">
        <f t="shared" si="31"/>
        <v>0</v>
      </c>
      <c r="AR64" s="39">
        <f t="shared" si="32"/>
        <v>0</v>
      </c>
      <c r="AS64" s="39">
        <f t="shared" si="33"/>
        <v>0</v>
      </c>
      <c r="AT64" s="39">
        <f t="shared" si="34"/>
        <v>0</v>
      </c>
      <c r="AU64" s="40">
        <f t="shared" si="35"/>
        <v>0</v>
      </c>
      <c r="AV64" s="40"/>
      <c r="AW64" s="52">
        <f t="shared" si="36"/>
        <v>0</v>
      </c>
      <c r="AY64" s="52">
        <f t="shared" si="37"/>
        <v>0</v>
      </c>
      <c r="AZ64" s="70"/>
    </row>
    <row r="65" spans="1:52">
      <c r="A65" s="44">
        <f t="shared" si="38"/>
        <v>38596</v>
      </c>
      <c r="B65" s="66">
        <f t="shared" si="39"/>
        <v>12500</v>
      </c>
      <c r="C65" s="67"/>
      <c r="D65" s="68">
        <f t="shared" si="3"/>
        <v>12500</v>
      </c>
      <c r="E65" s="35">
        <f t="shared" si="4"/>
        <v>0</v>
      </c>
      <c r="F65" s="35">
        <f t="shared" si="5"/>
        <v>0</v>
      </c>
      <c r="G65" s="55">
        <f t="shared" si="44"/>
        <v>5.67</v>
      </c>
      <c r="H65" s="69">
        <f t="shared" si="44"/>
        <v>5.67</v>
      </c>
      <c r="I65" s="72">
        <f t="shared" si="40"/>
        <v>0</v>
      </c>
      <c r="J65" s="55">
        <f t="shared" si="45"/>
        <v>-0.01</v>
      </c>
      <c r="K65" s="69">
        <f t="shared" si="45"/>
        <v>-0.06</v>
      </c>
      <c r="L65" s="72">
        <v>0</v>
      </c>
      <c r="M65" s="55">
        <f t="shared" si="46"/>
        <v>7.4999999999999997E-3</v>
      </c>
      <c r="N65" s="69">
        <f t="shared" si="46"/>
        <v>0</v>
      </c>
      <c r="O65" s="72">
        <v>0</v>
      </c>
      <c r="P65" s="7"/>
      <c r="Q65" s="72">
        <f t="shared" si="9"/>
        <v>5.6674999999999995</v>
      </c>
      <c r="R65" s="72">
        <f t="shared" si="10"/>
        <v>5.61</v>
      </c>
      <c r="S65" s="72">
        <f t="shared" si="11"/>
        <v>0</v>
      </c>
      <c r="T65" s="7"/>
      <c r="U65" s="5">
        <f t="shared" si="12"/>
        <v>30</v>
      </c>
      <c r="V65" s="45">
        <f t="shared" si="13"/>
        <v>38596</v>
      </c>
      <c r="W65" s="5">
        <f t="shared" si="14"/>
        <v>1680</v>
      </c>
      <c r="X65" s="55">
        <f t="shared" si="15"/>
        <v>5.3904348595426005E-2</v>
      </c>
      <c r="Y65" s="47">
        <f t="shared" si="16"/>
        <v>0.78297424080493627</v>
      </c>
      <c r="Z65" s="5">
        <f t="shared" si="17"/>
        <v>0</v>
      </c>
      <c r="AA65" s="5">
        <f t="shared" si="18"/>
        <v>0</v>
      </c>
      <c r="AC65" s="39">
        <f t="shared" si="19"/>
        <v>0</v>
      </c>
      <c r="AD65" s="39">
        <f t="shared" si="20"/>
        <v>0</v>
      </c>
      <c r="AE65" s="39">
        <f t="shared" si="21"/>
        <v>0</v>
      </c>
      <c r="AF65" s="39">
        <f t="shared" si="22"/>
        <v>0</v>
      </c>
      <c r="AG65" s="39">
        <f t="shared" si="23"/>
        <v>0</v>
      </c>
      <c r="AH65" s="39">
        <f t="shared" si="24"/>
        <v>0</v>
      </c>
      <c r="AI65" s="39">
        <f t="shared" si="25"/>
        <v>0</v>
      </c>
      <c r="AJ65" s="39">
        <f t="shared" si="26"/>
        <v>0</v>
      </c>
      <c r="AK65" s="39">
        <f t="shared" si="27"/>
        <v>0</v>
      </c>
      <c r="AL65" s="43"/>
      <c r="AM65" s="39">
        <f t="shared" si="28"/>
        <v>0</v>
      </c>
      <c r="AN65" s="39">
        <f t="shared" si="29"/>
        <v>0</v>
      </c>
      <c r="AO65" s="39">
        <f t="shared" si="30"/>
        <v>0</v>
      </c>
      <c r="AP65" s="40">
        <f t="shared" si="31"/>
        <v>0</v>
      </c>
      <c r="AR65" s="39">
        <f t="shared" si="32"/>
        <v>0</v>
      </c>
      <c r="AS65" s="39">
        <f t="shared" si="33"/>
        <v>0</v>
      </c>
      <c r="AT65" s="39">
        <f t="shared" si="34"/>
        <v>0</v>
      </c>
      <c r="AU65" s="40">
        <f t="shared" si="35"/>
        <v>0</v>
      </c>
      <c r="AV65" s="40"/>
      <c r="AW65" s="52">
        <f t="shared" si="36"/>
        <v>0</v>
      </c>
      <c r="AY65" s="52">
        <f t="shared" si="37"/>
        <v>0</v>
      </c>
      <c r="AZ65" s="70"/>
    </row>
    <row r="66" spans="1:52">
      <c r="A66" s="44">
        <f t="shared" si="38"/>
        <v>38626</v>
      </c>
      <c r="B66" s="66">
        <f t="shared" si="39"/>
        <v>12500</v>
      </c>
      <c r="C66" s="67"/>
      <c r="D66" s="68">
        <f t="shared" si="3"/>
        <v>12500</v>
      </c>
      <c r="E66" s="35">
        <f t="shared" si="4"/>
        <v>0</v>
      </c>
      <c r="F66" s="35">
        <f t="shared" si="5"/>
        <v>0</v>
      </c>
      <c r="G66" s="55">
        <f t="shared" si="44"/>
        <v>5.67</v>
      </c>
      <c r="H66" s="69">
        <f t="shared" si="44"/>
        <v>5.67</v>
      </c>
      <c r="I66" s="72">
        <f t="shared" si="40"/>
        <v>0</v>
      </c>
      <c r="J66" s="55">
        <f t="shared" si="45"/>
        <v>-0.01</v>
      </c>
      <c r="K66" s="69">
        <f t="shared" si="45"/>
        <v>-0.06</v>
      </c>
      <c r="L66" s="72">
        <v>0</v>
      </c>
      <c r="M66" s="55">
        <f t="shared" si="46"/>
        <v>7.4999999999999997E-3</v>
      </c>
      <c r="N66" s="69">
        <f t="shared" si="46"/>
        <v>0</v>
      </c>
      <c r="O66" s="72">
        <v>0</v>
      </c>
      <c r="P66" s="7"/>
      <c r="Q66" s="72">
        <f t="shared" si="9"/>
        <v>5.6674999999999995</v>
      </c>
      <c r="R66" s="72">
        <f t="shared" si="10"/>
        <v>5.61</v>
      </c>
      <c r="S66" s="72">
        <f t="shared" si="11"/>
        <v>0</v>
      </c>
      <c r="T66" s="7"/>
      <c r="U66" s="5">
        <f t="shared" si="12"/>
        <v>31</v>
      </c>
      <c r="V66" s="45">
        <f t="shared" si="13"/>
        <v>38626</v>
      </c>
      <c r="W66" s="5">
        <f t="shared" si="14"/>
        <v>1710</v>
      </c>
      <c r="X66" s="55">
        <f t="shared" si="15"/>
        <v>5.3904348595426005E-2</v>
      </c>
      <c r="Y66" s="47">
        <f t="shared" si="16"/>
        <v>0.77956100682728757</v>
      </c>
      <c r="Z66" s="5">
        <f t="shared" si="17"/>
        <v>0</v>
      </c>
      <c r="AA66" s="5">
        <f t="shared" si="18"/>
        <v>0</v>
      </c>
      <c r="AC66" s="39">
        <f t="shared" si="19"/>
        <v>0</v>
      </c>
      <c r="AD66" s="39">
        <f t="shared" si="20"/>
        <v>0</v>
      </c>
      <c r="AE66" s="39">
        <f t="shared" si="21"/>
        <v>0</v>
      </c>
      <c r="AF66" s="39">
        <f t="shared" si="22"/>
        <v>0</v>
      </c>
      <c r="AG66" s="39">
        <f t="shared" si="23"/>
        <v>0</v>
      </c>
      <c r="AH66" s="39">
        <f t="shared" si="24"/>
        <v>0</v>
      </c>
      <c r="AI66" s="39">
        <f t="shared" si="25"/>
        <v>0</v>
      </c>
      <c r="AJ66" s="39">
        <f t="shared" si="26"/>
        <v>0</v>
      </c>
      <c r="AK66" s="39">
        <f t="shared" si="27"/>
        <v>0</v>
      </c>
      <c r="AL66" s="43"/>
      <c r="AM66" s="39">
        <f t="shared" si="28"/>
        <v>0</v>
      </c>
      <c r="AN66" s="39">
        <f t="shared" si="29"/>
        <v>0</v>
      </c>
      <c r="AO66" s="39">
        <f t="shared" si="30"/>
        <v>0</v>
      </c>
      <c r="AP66" s="40">
        <f t="shared" si="31"/>
        <v>0</v>
      </c>
      <c r="AR66" s="39">
        <f t="shared" si="32"/>
        <v>0</v>
      </c>
      <c r="AS66" s="39">
        <f t="shared" si="33"/>
        <v>0</v>
      </c>
      <c r="AT66" s="39">
        <f t="shared" si="34"/>
        <v>0</v>
      </c>
      <c r="AU66" s="40">
        <f t="shared" si="35"/>
        <v>0</v>
      </c>
      <c r="AV66" s="40"/>
      <c r="AW66" s="52">
        <f t="shared" si="36"/>
        <v>0</v>
      </c>
      <c r="AY66" s="52">
        <f t="shared" si="37"/>
        <v>0</v>
      </c>
      <c r="AZ66" s="70"/>
    </row>
    <row r="67" spans="1:52">
      <c r="A67" s="44">
        <f t="shared" si="38"/>
        <v>38657</v>
      </c>
      <c r="B67" s="66">
        <f t="shared" si="39"/>
        <v>12500</v>
      </c>
      <c r="C67" s="67"/>
      <c r="D67" s="68">
        <f t="shared" si="3"/>
        <v>12500</v>
      </c>
      <c r="E67" s="35">
        <f t="shared" si="4"/>
        <v>0</v>
      </c>
      <c r="F67" s="35">
        <f t="shared" si="5"/>
        <v>0</v>
      </c>
      <c r="G67" s="55">
        <f t="shared" si="44"/>
        <v>5.67</v>
      </c>
      <c r="H67" s="69">
        <f t="shared" si="44"/>
        <v>5.67</v>
      </c>
      <c r="I67" s="72">
        <f t="shared" si="40"/>
        <v>0</v>
      </c>
      <c r="J67" s="55">
        <f t="shared" si="45"/>
        <v>-0.01</v>
      </c>
      <c r="K67" s="69">
        <f t="shared" si="45"/>
        <v>-0.06</v>
      </c>
      <c r="L67" s="72">
        <v>0</v>
      </c>
      <c r="M67" s="55">
        <f t="shared" si="46"/>
        <v>7.4999999999999997E-3</v>
      </c>
      <c r="N67" s="69">
        <f t="shared" si="46"/>
        <v>0</v>
      </c>
      <c r="O67" s="72">
        <v>0</v>
      </c>
      <c r="P67" s="7"/>
      <c r="Q67" s="72">
        <f t="shared" si="9"/>
        <v>5.6674999999999995</v>
      </c>
      <c r="R67" s="72">
        <f t="shared" si="10"/>
        <v>5.61</v>
      </c>
      <c r="S67" s="72">
        <f t="shared" si="11"/>
        <v>0</v>
      </c>
      <c r="T67" s="7"/>
      <c r="U67" s="5">
        <f t="shared" si="12"/>
        <v>30</v>
      </c>
      <c r="V67" s="45">
        <f t="shared" si="13"/>
        <v>38657</v>
      </c>
      <c r="W67" s="5">
        <f t="shared" si="14"/>
        <v>1741</v>
      </c>
      <c r="X67" s="55">
        <f t="shared" si="15"/>
        <v>5.3904348595426005E-2</v>
      </c>
      <c r="Y67" s="47">
        <f t="shared" si="16"/>
        <v>0.77604962923428755</v>
      </c>
      <c r="Z67" s="5">
        <f t="shared" si="17"/>
        <v>0</v>
      </c>
      <c r="AA67" s="5">
        <f t="shared" si="18"/>
        <v>0</v>
      </c>
      <c r="AC67" s="39">
        <f t="shared" si="19"/>
        <v>0</v>
      </c>
      <c r="AD67" s="39">
        <f t="shared" si="20"/>
        <v>0</v>
      </c>
      <c r="AE67" s="39">
        <f t="shared" si="21"/>
        <v>0</v>
      </c>
      <c r="AF67" s="39">
        <f t="shared" si="22"/>
        <v>0</v>
      </c>
      <c r="AG67" s="39">
        <f t="shared" si="23"/>
        <v>0</v>
      </c>
      <c r="AH67" s="39">
        <f t="shared" si="24"/>
        <v>0</v>
      </c>
      <c r="AI67" s="39">
        <f t="shared" si="25"/>
        <v>0</v>
      </c>
      <c r="AJ67" s="39">
        <f t="shared" si="26"/>
        <v>0</v>
      </c>
      <c r="AK67" s="39">
        <f t="shared" si="27"/>
        <v>0</v>
      </c>
      <c r="AL67" s="43"/>
      <c r="AM67" s="39">
        <f t="shared" si="28"/>
        <v>0</v>
      </c>
      <c r="AN67" s="39">
        <f t="shared" si="29"/>
        <v>0</v>
      </c>
      <c r="AO67" s="39">
        <f t="shared" si="30"/>
        <v>0</v>
      </c>
      <c r="AP67" s="40">
        <f t="shared" si="31"/>
        <v>0</v>
      </c>
      <c r="AR67" s="39">
        <f t="shared" si="32"/>
        <v>0</v>
      </c>
      <c r="AS67" s="39">
        <f t="shared" si="33"/>
        <v>0</v>
      </c>
      <c r="AT67" s="39">
        <f t="shared" si="34"/>
        <v>0</v>
      </c>
      <c r="AU67" s="40">
        <f t="shared" si="35"/>
        <v>0</v>
      </c>
      <c r="AV67" s="40"/>
      <c r="AW67" s="52">
        <f t="shared" si="36"/>
        <v>0</v>
      </c>
      <c r="AY67" s="52">
        <f t="shared" si="37"/>
        <v>0</v>
      </c>
      <c r="AZ67" s="70"/>
    </row>
    <row r="68" spans="1:52">
      <c r="A68" s="44">
        <f t="shared" si="38"/>
        <v>38687</v>
      </c>
      <c r="B68" s="66">
        <f t="shared" si="39"/>
        <v>12500</v>
      </c>
      <c r="C68" s="67"/>
      <c r="D68" s="68">
        <f t="shared" si="3"/>
        <v>12500</v>
      </c>
      <c r="E68" s="35">
        <f t="shared" si="4"/>
        <v>0</v>
      </c>
      <c r="F68" s="35">
        <f t="shared" si="5"/>
        <v>0</v>
      </c>
      <c r="G68" s="55">
        <f t="shared" si="44"/>
        <v>5.67</v>
      </c>
      <c r="H68" s="69">
        <f t="shared" si="44"/>
        <v>5.67</v>
      </c>
      <c r="I68" s="72">
        <f t="shared" si="40"/>
        <v>0</v>
      </c>
      <c r="J68" s="55">
        <f t="shared" si="45"/>
        <v>-0.01</v>
      </c>
      <c r="K68" s="69">
        <f t="shared" si="45"/>
        <v>-0.06</v>
      </c>
      <c r="L68" s="72">
        <v>0</v>
      </c>
      <c r="M68" s="55">
        <f t="shared" si="46"/>
        <v>7.4999999999999997E-3</v>
      </c>
      <c r="N68" s="69">
        <f t="shared" si="46"/>
        <v>0</v>
      </c>
      <c r="O68" s="72">
        <v>0</v>
      </c>
      <c r="P68" s="7"/>
      <c r="Q68" s="72">
        <f t="shared" si="9"/>
        <v>5.6674999999999995</v>
      </c>
      <c r="R68" s="72">
        <f t="shared" si="10"/>
        <v>5.61</v>
      </c>
      <c r="S68" s="72">
        <f t="shared" si="11"/>
        <v>0</v>
      </c>
      <c r="T68" s="7"/>
      <c r="U68" s="5">
        <f t="shared" si="12"/>
        <v>31</v>
      </c>
      <c r="V68" s="45">
        <f t="shared" si="13"/>
        <v>38687</v>
      </c>
      <c r="W68" s="5">
        <f t="shared" si="14"/>
        <v>1771</v>
      </c>
      <c r="X68" s="55">
        <f t="shared" si="15"/>
        <v>5.3904348595426005E-2</v>
      </c>
      <c r="Y68" s="47">
        <f t="shared" si="16"/>
        <v>0.77266658184294434</v>
      </c>
      <c r="Z68" s="5">
        <f t="shared" si="17"/>
        <v>0</v>
      </c>
      <c r="AA68" s="5">
        <f t="shared" si="18"/>
        <v>0</v>
      </c>
      <c r="AC68" s="39">
        <f t="shared" si="19"/>
        <v>0</v>
      </c>
      <c r="AD68" s="39">
        <f t="shared" si="20"/>
        <v>0</v>
      </c>
      <c r="AE68" s="39">
        <f t="shared" si="21"/>
        <v>0</v>
      </c>
      <c r="AF68" s="39">
        <f t="shared" si="22"/>
        <v>0</v>
      </c>
      <c r="AG68" s="39">
        <f t="shared" si="23"/>
        <v>0</v>
      </c>
      <c r="AH68" s="39">
        <f t="shared" si="24"/>
        <v>0</v>
      </c>
      <c r="AI68" s="39">
        <f t="shared" si="25"/>
        <v>0</v>
      </c>
      <c r="AJ68" s="39">
        <f t="shared" si="26"/>
        <v>0</v>
      </c>
      <c r="AK68" s="39">
        <f t="shared" si="27"/>
        <v>0</v>
      </c>
      <c r="AL68" s="43"/>
      <c r="AM68" s="39">
        <f t="shared" si="28"/>
        <v>0</v>
      </c>
      <c r="AN68" s="39">
        <f t="shared" si="29"/>
        <v>0</v>
      </c>
      <c r="AO68" s="39">
        <f t="shared" si="30"/>
        <v>0</v>
      </c>
      <c r="AP68" s="40">
        <f t="shared" si="31"/>
        <v>0</v>
      </c>
      <c r="AR68" s="39">
        <f t="shared" si="32"/>
        <v>0</v>
      </c>
      <c r="AS68" s="39">
        <f t="shared" si="33"/>
        <v>0</v>
      </c>
      <c r="AT68" s="39">
        <f t="shared" si="34"/>
        <v>0</v>
      </c>
      <c r="AU68" s="40">
        <f t="shared" si="35"/>
        <v>0</v>
      </c>
      <c r="AV68" s="40"/>
      <c r="AW68" s="52">
        <f t="shared" si="36"/>
        <v>0</v>
      </c>
      <c r="AY68" s="52">
        <f t="shared" si="37"/>
        <v>0</v>
      </c>
      <c r="AZ68" s="70"/>
    </row>
    <row r="69" spans="1:52">
      <c r="A69" s="44">
        <f t="shared" si="38"/>
        <v>38718</v>
      </c>
      <c r="B69" s="66">
        <f t="shared" si="39"/>
        <v>12500</v>
      </c>
      <c r="C69" s="67"/>
      <c r="D69" s="68">
        <f t="shared" si="3"/>
        <v>12500</v>
      </c>
      <c r="E69" s="35">
        <f t="shared" si="4"/>
        <v>0</v>
      </c>
      <c r="F69" s="35">
        <f t="shared" si="5"/>
        <v>0</v>
      </c>
      <c r="G69" s="55">
        <f t="shared" si="44"/>
        <v>5.67</v>
      </c>
      <c r="H69" s="69">
        <f t="shared" si="44"/>
        <v>5.67</v>
      </c>
      <c r="I69" s="72">
        <f t="shared" si="40"/>
        <v>0</v>
      </c>
      <c r="J69" s="55">
        <f t="shared" si="45"/>
        <v>-0.01</v>
      </c>
      <c r="K69" s="69">
        <f t="shared" si="45"/>
        <v>-0.06</v>
      </c>
      <c r="L69" s="72">
        <v>0</v>
      </c>
      <c r="M69" s="55">
        <f t="shared" si="46"/>
        <v>7.4999999999999997E-3</v>
      </c>
      <c r="N69" s="69">
        <f t="shared" si="46"/>
        <v>0</v>
      </c>
      <c r="O69" s="72">
        <v>0</v>
      </c>
      <c r="P69" s="7"/>
      <c r="Q69" s="72">
        <f t="shared" si="9"/>
        <v>5.6674999999999995</v>
      </c>
      <c r="R69" s="72">
        <f t="shared" si="10"/>
        <v>5.61</v>
      </c>
      <c r="S69" s="72">
        <f t="shared" si="11"/>
        <v>0</v>
      </c>
      <c r="T69" s="7"/>
      <c r="U69" s="5">
        <f t="shared" si="12"/>
        <v>31</v>
      </c>
      <c r="V69" s="45">
        <f t="shared" si="13"/>
        <v>38718</v>
      </c>
      <c r="W69" s="5">
        <f t="shared" si="14"/>
        <v>1802</v>
      </c>
      <c r="X69" s="55">
        <f t="shared" si="15"/>
        <v>5.3904348595426005E-2</v>
      </c>
      <c r="Y69" s="47">
        <f t="shared" si="16"/>
        <v>0.76918625881680269</v>
      </c>
      <c r="Z69" s="5">
        <f t="shared" si="17"/>
        <v>0</v>
      </c>
      <c r="AA69" s="5">
        <f t="shared" si="18"/>
        <v>0</v>
      </c>
      <c r="AC69" s="39">
        <f t="shared" si="19"/>
        <v>0</v>
      </c>
      <c r="AD69" s="39">
        <f t="shared" si="20"/>
        <v>0</v>
      </c>
      <c r="AE69" s="39">
        <f t="shared" si="21"/>
        <v>0</v>
      </c>
      <c r="AF69" s="39">
        <f t="shared" si="22"/>
        <v>0</v>
      </c>
      <c r="AG69" s="39">
        <f t="shared" si="23"/>
        <v>0</v>
      </c>
      <c r="AH69" s="39">
        <f t="shared" si="24"/>
        <v>0</v>
      </c>
      <c r="AI69" s="39">
        <f t="shared" si="25"/>
        <v>0</v>
      </c>
      <c r="AJ69" s="39">
        <f t="shared" si="26"/>
        <v>0</v>
      </c>
      <c r="AK69" s="39">
        <f t="shared" si="27"/>
        <v>0</v>
      </c>
      <c r="AL69" s="43"/>
      <c r="AM69" s="39">
        <f t="shared" si="28"/>
        <v>0</v>
      </c>
      <c r="AN69" s="39">
        <f t="shared" si="29"/>
        <v>0</v>
      </c>
      <c r="AO69" s="39">
        <f t="shared" si="30"/>
        <v>0</v>
      </c>
      <c r="AP69" s="40">
        <f t="shared" si="31"/>
        <v>0</v>
      </c>
      <c r="AR69" s="39">
        <f t="shared" si="32"/>
        <v>0</v>
      </c>
      <c r="AS69" s="39">
        <f t="shared" si="33"/>
        <v>0</v>
      </c>
      <c r="AT69" s="39">
        <f t="shared" si="34"/>
        <v>0</v>
      </c>
      <c r="AU69" s="40">
        <f t="shared" si="35"/>
        <v>0</v>
      </c>
      <c r="AV69" s="40"/>
      <c r="AW69" s="52">
        <f t="shared" si="36"/>
        <v>0</v>
      </c>
      <c r="AY69" s="52">
        <f t="shared" si="37"/>
        <v>0</v>
      </c>
      <c r="AZ69" s="70"/>
    </row>
    <row r="70" spans="1:52">
      <c r="A70" s="44">
        <f t="shared" si="38"/>
        <v>38749</v>
      </c>
      <c r="B70" s="66">
        <f t="shared" si="39"/>
        <v>12500</v>
      </c>
      <c r="C70" s="67"/>
      <c r="D70" s="68">
        <f t="shared" si="3"/>
        <v>12500</v>
      </c>
      <c r="E70" s="35">
        <f t="shared" si="4"/>
        <v>0</v>
      </c>
      <c r="F70" s="35">
        <f t="shared" si="5"/>
        <v>0</v>
      </c>
      <c r="G70" s="55">
        <f t="shared" ref="G70:H89" si="47">VLOOKUP($A70,Table,MATCH(G$4,Curves,0))</f>
        <v>5.67</v>
      </c>
      <c r="H70" s="69">
        <f t="shared" si="47"/>
        <v>5.67</v>
      </c>
      <c r="I70" s="72">
        <f t="shared" si="40"/>
        <v>0</v>
      </c>
      <c r="J70" s="55">
        <f t="shared" ref="J70:K89" si="48">VLOOKUP($A70,Table,MATCH(J$4,Curves,0))</f>
        <v>-0.01</v>
      </c>
      <c r="K70" s="69">
        <f t="shared" si="48"/>
        <v>-0.06</v>
      </c>
      <c r="L70" s="72">
        <v>0</v>
      </c>
      <c r="M70" s="55">
        <f t="shared" ref="M70:N89" si="49">VLOOKUP($A70,Table,MATCH(M$4,Curves,0))</f>
        <v>7.4999999999999997E-3</v>
      </c>
      <c r="N70" s="69">
        <f t="shared" si="49"/>
        <v>0</v>
      </c>
      <c r="O70" s="72">
        <v>0</v>
      </c>
      <c r="P70" s="7"/>
      <c r="Q70" s="72">
        <f t="shared" si="9"/>
        <v>5.6674999999999995</v>
      </c>
      <c r="R70" s="72">
        <f t="shared" si="10"/>
        <v>5.61</v>
      </c>
      <c r="S70" s="72">
        <f t="shared" si="11"/>
        <v>0</v>
      </c>
      <c r="T70" s="7"/>
      <c r="U70" s="5">
        <f t="shared" si="12"/>
        <v>28</v>
      </c>
      <c r="V70" s="45">
        <f t="shared" si="13"/>
        <v>38749</v>
      </c>
      <c r="W70" s="5">
        <f t="shared" si="14"/>
        <v>1833</v>
      </c>
      <c r="X70" s="55">
        <f t="shared" si="15"/>
        <v>5.3904348595426005E-2</v>
      </c>
      <c r="Y70" s="47">
        <f t="shared" si="16"/>
        <v>0.76572161221390878</v>
      </c>
      <c r="Z70" s="5">
        <f t="shared" si="17"/>
        <v>0</v>
      </c>
      <c r="AA70" s="5">
        <f t="shared" si="18"/>
        <v>0</v>
      </c>
      <c r="AC70" s="39">
        <f t="shared" si="19"/>
        <v>0</v>
      </c>
      <c r="AD70" s="39">
        <f t="shared" si="20"/>
        <v>0</v>
      </c>
      <c r="AE70" s="39">
        <f t="shared" si="21"/>
        <v>0</v>
      </c>
      <c r="AF70" s="39">
        <f t="shared" si="22"/>
        <v>0</v>
      </c>
      <c r="AG70" s="39">
        <f t="shared" si="23"/>
        <v>0</v>
      </c>
      <c r="AH70" s="39">
        <f t="shared" si="24"/>
        <v>0</v>
      </c>
      <c r="AI70" s="39">
        <f t="shared" si="25"/>
        <v>0</v>
      </c>
      <c r="AJ70" s="39">
        <f t="shared" si="26"/>
        <v>0</v>
      </c>
      <c r="AK70" s="39">
        <f t="shared" si="27"/>
        <v>0</v>
      </c>
      <c r="AL70" s="43"/>
      <c r="AM70" s="39">
        <f t="shared" si="28"/>
        <v>0</v>
      </c>
      <c r="AN70" s="39">
        <f t="shared" si="29"/>
        <v>0</v>
      </c>
      <c r="AO70" s="39">
        <f t="shared" si="30"/>
        <v>0</v>
      </c>
      <c r="AP70" s="40">
        <f t="shared" si="31"/>
        <v>0</v>
      </c>
      <c r="AR70" s="39">
        <f t="shared" si="32"/>
        <v>0</v>
      </c>
      <c r="AS70" s="39">
        <f t="shared" si="33"/>
        <v>0</v>
      </c>
      <c r="AT70" s="39">
        <f t="shared" si="34"/>
        <v>0</v>
      </c>
      <c r="AU70" s="40">
        <f t="shared" si="35"/>
        <v>0</v>
      </c>
      <c r="AV70" s="40"/>
      <c r="AW70" s="52">
        <f t="shared" si="36"/>
        <v>0</v>
      </c>
      <c r="AY70" s="52">
        <f t="shared" si="37"/>
        <v>0</v>
      </c>
      <c r="AZ70" s="70"/>
    </row>
    <row r="71" spans="1:52">
      <c r="A71" s="44">
        <f t="shared" si="38"/>
        <v>38777</v>
      </c>
      <c r="B71" s="66">
        <f t="shared" si="39"/>
        <v>12500</v>
      </c>
      <c r="C71" s="67"/>
      <c r="D71" s="68">
        <f t="shared" si="3"/>
        <v>12500</v>
      </c>
      <c r="E71" s="35">
        <f t="shared" si="4"/>
        <v>0</v>
      </c>
      <c r="F71" s="35">
        <f t="shared" si="5"/>
        <v>0</v>
      </c>
      <c r="G71" s="55">
        <f t="shared" si="47"/>
        <v>5.67</v>
      </c>
      <c r="H71" s="69">
        <f t="shared" si="47"/>
        <v>5.67</v>
      </c>
      <c r="I71" s="72">
        <f t="shared" si="40"/>
        <v>0</v>
      </c>
      <c r="J71" s="55">
        <f t="shared" si="48"/>
        <v>-0.01</v>
      </c>
      <c r="K71" s="69">
        <f t="shared" si="48"/>
        <v>-0.06</v>
      </c>
      <c r="L71" s="72">
        <v>0</v>
      </c>
      <c r="M71" s="55">
        <f t="shared" si="49"/>
        <v>7.4999999999999997E-3</v>
      </c>
      <c r="N71" s="69">
        <f t="shared" si="49"/>
        <v>0</v>
      </c>
      <c r="O71" s="72">
        <v>0</v>
      </c>
      <c r="P71" s="7"/>
      <c r="Q71" s="72">
        <f t="shared" si="9"/>
        <v>5.6674999999999995</v>
      </c>
      <c r="R71" s="72">
        <f t="shared" si="10"/>
        <v>5.61</v>
      </c>
      <c r="S71" s="72">
        <f t="shared" si="11"/>
        <v>0</v>
      </c>
      <c r="T71" s="7"/>
      <c r="U71" s="5">
        <f t="shared" si="12"/>
        <v>31</v>
      </c>
      <c r="V71" s="45">
        <f t="shared" si="13"/>
        <v>38777</v>
      </c>
      <c r="W71" s="5">
        <f t="shared" si="14"/>
        <v>1861</v>
      </c>
      <c r="X71" s="55">
        <f t="shared" si="15"/>
        <v>5.3904348595426005E-2</v>
      </c>
      <c r="Y71" s="47">
        <f t="shared" si="16"/>
        <v>0.76260566947158137</v>
      </c>
      <c r="Z71" s="5">
        <f t="shared" si="17"/>
        <v>0</v>
      </c>
      <c r="AA71" s="5">
        <f t="shared" si="18"/>
        <v>0</v>
      </c>
      <c r="AC71" s="39">
        <f t="shared" si="19"/>
        <v>0</v>
      </c>
      <c r="AD71" s="39">
        <f t="shared" si="20"/>
        <v>0</v>
      </c>
      <c r="AE71" s="39">
        <f t="shared" si="21"/>
        <v>0</v>
      </c>
      <c r="AF71" s="39">
        <f t="shared" si="22"/>
        <v>0</v>
      </c>
      <c r="AG71" s="39">
        <f t="shared" si="23"/>
        <v>0</v>
      </c>
      <c r="AH71" s="39">
        <f t="shared" si="24"/>
        <v>0</v>
      </c>
      <c r="AI71" s="39">
        <f t="shared" si="25"/>
        <v>0</v>
      </c>
      <c r="AJ71" s="39">
        <f t="shared" si="26"/>
        <v>0</v>
      </c>
      <c r="AK71" s="39">
        <f t="shared" si="27"/>
        <v>0</v>
      </c>
      <c r="AL71" s="43"/>
      <c r="AM71" s="39">
        <f t="shared" si="28"/>
        <v>0</v>
      </c>
      <c r="AN71" s="39">
        <f t="shared" si="29"/>
        <v>0</v>
      </c>
      <c r="AO71" s="39">
        <f t="shared" si="30"/>
        <v>0</v>
      </c>
      <c r="AP71" s="40">
        <f t="shared" si="31"/>
        <v>0</v>
      </c>
      <c r="AR71" s="39">
        <f t="shared" si="32"/>
        <v>0</v>
      </c>
      <c r="AS71" s="39">
        <f t="shared" si="33"/>
        <v>0</v>
      </c>
      <c r="AT71" s="39">
        <f t="shared" si="34"/>
        <v>0</v>
      </c>
      <c r="AU71" s="40">
        <f t="shared" si="35"/>
        <v>0</v>
      </c>
      <c r="AV71" s="40"/>
      <c r="AW71" s="52">
        <f t="shared" si="36"/>
        <v>0</v>
      </c>
      <c r="AY71" s="52">
        <f t="shared" si="37"/>
        <v>0</v>
      </c>
      <c r="AZ71" s="70"/>
    </row>
    <row r="72" spans="1:52">
      <c r="A72" s="44">
        <f t="shared" si="38"/>
        <v>38808</v>
      </c>
      <c r="B72" s="66">
        <f t="shared" si="39"/>
        <v>12500</v>
      </c>
      <c r="C72" s="67"/>
      <c r="D72" s="68">
        <f t="shared" si="3"/>
        <v>12500</v>
      </c>
      <c r="E72" s="35">
        <f t="shared" si="4"/>
        <v>0</v>
      </c>
      <c r="F72" s="35">
        <f t="shared" si="5"/>
        <v>0</v>
      </c>
      <c r="G72" s="55">
        <f t="shared" si="47"/>
        <v>5.67</v>
      </c>
      <c r="H72" s="69">
        <f t="shared" si="47"/>
        <v>5.67</v>
      </c>
      <c r="I72" s="72">
        <f t="shared" si="40"/>
        <v>0</v>
      </c>
      <c r="J72" s="55">
        <f t="shared" si="48"/>
        <v>-0.01</v>
      </c>
      <c r="K72" s="69">
        <f t="shared" si="48"/>
        <v>-0.06</v>
      </c>
      <c r="L72" s="72">
        <v>0</v>
      </c>
      <c r="M72" s="55">
        <f t="shared" si="49"/>
        <v>7.4999999999999997E-3</v>
      </c>
      <c r="N72" s="69">
        <f t="shared" si="49"/>
        <v>0</v>
      </c>
      <c r="O72" s="72">
        <v>0</v>
      </c>
      <c r="P72" s="7"/>
      <c r="Q72" s="72">
        <f t="shared" si="9"/>
        <v>5.6674999999999995</v>
      </c>
      <c r="R72" s="72">
        <f t="shared" si="10"/>
        <v>5.61</v>
      </c>
      <c r="S72" s="72">
        <f t="shared" si="11"/>
        <v>0</v>
      </c>
      <c r="T72" s="7"/>
      <c r="U72" s="5">
        <f t="shared" si="12"/>
        <v>30</v>
      </c>
      <c r="V72" s="45">
        <f t="shared" si="13"/>
        <v>38808</v>
      </c>
      <c r="W72" s="5">
        <f t="shared" si="14"/>
        <v>1892</v>
      </c>
      <c r="X72" s="55">
        <f t="shared" si="15"/>
        <v>5.3904348595426005E-2</v>
      </c>
      <c r="Y72" s="47">
        <f t="shared" si="16"/>
        <v>0.75917066382529397</v>
      </c>
      <c r="Z72" s="5">
        <f t="shared" si="17"/>
        <v>0</v>
      </c>
      <c r="AA72" s="5">
        <f t="shared" si="18"/>
        <v>0</v>
      </c>
      <c r="AC72" s="39">
        <f t="shared" si="19"/>
        <v>0</v>
      </c>
      <c r="AD72" s="39">
        <f t="shared" si="20"/>
        <v>0</v>
      </c>
      <c r="AE72" s="39">
        <f t="shared" si="21"/>
        <v>0</v>
      </c>
      <c r="AF72" s="39">
        <f t="shared" si="22"/>
        <v>0</v>
      </c>
      <c r="AG72" s="39">
        <f t="shared" si="23"/>
        <v>0</v>
      </c>
      <c r="AH72" s="39">
        <f t="shared" si="24"/>
        <v>0</v>
      </c>
      <c r="AI72" s="39">
        <f t="shared" si="25"/>
        <v>0</v>
      </c>
      <c r="AJ72" s="39">
        <f t="shared" si="26"/>
        <v>0</v>
      </c>
      <c r="AK72" s="39">
        <f t="shared" si="27"/>
        <v>0</v>
      </c>
      <c r="AL72" s="43"/>
      <c r="AM72" s="39">
        <f t="shared" si="28"/>
        <v>0</v>
      </c>
      <c r="AN72" s="39">
        <f t="shared" si="29"/>
        <v>0</v>
      </c>
      <c r="AO72" s="39">
        <f t="shared" si="30"/>
        <v>0</v>
      </c>
      <c r="AP72" s="40">
        <f t="shared" si="31"/>
        <v>0</v>
      </c>
      <c r="AR72" s="39">
        <f t="shared" si="32"/>
        <v>0</v>
      </c>
      <c r="AS72" s="39">
        <f t="shared" si="33"/>
        <v>0</v>
      </c>
      <c r="AT72" s="39">
        <f t="shared" si="34"/>
        <v>0</v>
      </c>
      <c r="AU72" s="40">
        <f t="shared" si="35"/>
        <v>0</v>
      </c>
      <c r="AV72" s="40"/>
      <c r="AW72" s="52">
        <f t="shared" si="36"/>
        <v>0</v>
      </c>
      <c r="AY72" s="52">
        <f t="shared" si="37"/>
        <v>0</v>
      </c>
      <c r="AZ72" s="70"/>
    </row>
    <row r="73" spans="1:52">
      <c r="A73" s="44">
        <f t="shared" si="38"/>
        <v>38838</v>
      </c>
      <c r="B73" s="66">
        <f t="shared" si="39"/>
        <v>12500</v>
      </c>
      <c r="C73" s="67"/>
      <c r="D73" s="68">
        <f t="shared" si="3"/>
        <v>12500</v>
      </c>
      <c r="E73" s="35">
        <f t="shared" si="4"/>
        <v>0</v>
      </c>
      <c r="F73" s="35">
        <f t="shared" si="5"/>
        <v>0</v>
      </c>
      <c r="G73" s="55">
        <f t="shared" si="47"/>
        <v>5.67</v>
      </c>
      <c r="H73" s="69">
        <f t="shared" si="47"/>
        <v>5.67</v>
      </c>
      <c r="I73" s="72">
        <f t="shared" si="40"/>
        <v>0</v>
      </c>
      <c r="J73" s="55">
        <f t="shared" si="48"/>
        <v>-0.01</v>
      </c>
      <c r="K73" s="69">
        <f t="shared" si="48"/>
        <v>-0.06</v>
      </c>
      <c r="L73" s="72">
        <v>0</v>
      </c>
      <c r="M73" s="55">
        <f t="shared" si="49"/>
        <v>7.4999999999999997E-3</v>
      </c>
      <c r="N73" s="69">
        <f t="shared" si="49"/>
        <v>0</v>
      </c>
      <c r="O73" s="72">
        <v>0</v>
      </c>
      <c r="P73" s="7"/>
      <c r="Q73" s="72">
        <f t="shared" si="9"/>
        <v>5.6674999999999995</v>
      </c>
      <c r="R73" s="72">
        <f t="shared" si="10"/>
        <v>5.61</v>
      </c>
      <c r="S73" s="72">
        <f t="shared" si="11"/>
        <v>0</v>
      </c>
      <c r="T73" s="7"/>
      <c r="U73" s="5">
        <f t="shared" si="12"/>
        <v>31</v>
      </c>
      <c r="V73" s="45">
        <f t="shared" si="13"/>
        <v>38838</v>
      </c>
      <c r="W73" s="5">
        <f t="shared" si="14"/>
        <v>1922</v>
      </c>
      <c r="X73" s="55">
        <f t="shared" si="15"/>
        <v>5.3904348595426005E-2</v>
      </c>
      <c r="Y73" s="47">
        <f t="shared" si="16"/>
        <v>0.75586119721763301</v>
      </c>
      <c r="Z73" s="5">
        <f t="shared" si="17"/>
        <v>0</v>
      </c>
      <c r="AA73" s="5">
        <f t="shared" si="18"/>
        <v>0</v>
      </c>
      <c r="AC73" s="39">
        <f t="shared" si="19"/>
        <v>0</v>
      </c>
      <c r="AD73" s="39">
        <f t="shared" si="20"/>
        <v>0</v>
      </c>
      <c r="AE73" s="39">
        <f t="shared" si="21"/>
        <v>0</v>
      </c>
      <c r="AF73" s="39">
        <f t="shared" si="22"/>
        <v>0</v>
      </c>
      <c r="AG73" s="39">
        <f t="shared" si="23"/>
        <v>0</v>
      </c>
      <c r="AH73" s="39">
        <f t="shared" si="24"/>
        <v>0</v>
      </c>
      <c r="AI73" s="39">
        <f t="shared" si="25"/>
        <v>0</v>
      </c>
      <c r="AJ73" s="39">
        <f t="shared" si="26"/>
        <v>0</v>
      </c>
      <c r="AK73" s="39">
        <f t="shared" si="27"/>
        <v>0</v>
      </c>
      <c r="AL73" s="43"/>
      <c r="AM73" s="39">
        <f t="shared" si="28"/>
        <v>0</v>
      </c>
      <c r="AN73" s="39">
        <f t="shared" si="29"/>
        <v>0</v>
      </c>
      <c r="AO73" s="39">
        <f t="shared" si="30"/>
        <v>0</v>
      </c>
      <c r="AP73" s="40">
        <f t="shared" si="31"/>
        <v>0</v>
      </c>
      <c r="AR73" s="39">
        <f t="shared" si="32"/>
        <v>0</v>
      </c>
      <c r="AS73" s="39">
        <f t="shared" si="33"/>
        <v>0</v>
      </c>
      <c r="AT73" s="39">
        <f t="shared" si="34"/>
        <v>0</v>
      </c>
      <c r="AU73" s="40">
        <f t="shared" si="35"/>
        <v>0</v>
      </c>
      <c r="AV73" s="40"/>
      <c r="AW73" s="52">
        <f t="shared" si="36"/>
        <v>0</v>
      </c>
      <c r="AY73" s="52">
        <f t="shared" si="37"/>
        <v>0</v>
      </c>
      <c r="AZ73" s="70"/>
    </row>
    <row r="74" spans="1:52">
      <c r="A74" s="44">
        <f t="shared" si="38"/>
        <v>38869</v>
      </c>
      <c r="B74" s="66">
        <f t="shared" si="39"/>
        <v>12500</v>
      </c>
      <c r="C74" s="67"/>
      <c r="D74" s="68">
        <f t="shared" ref="D74:D137" si="50">B74+C74</f>
        <v>12500</v>
      </c>
      <c r="E74" s="35">
        <f t="shared" ref="E74:E137" si="51">IF(Z74=0,0,IF(AND(Z74=1,$H$3=1),D74*U74,IF($H$3=2,D74,"N/A")))</f>
        <v>0</v>
      </c>
      <c r="F74" s="35">
        <f t="shared" ref="F74:F137" si="52">E74*Y74</f>
        <v>0</v>
      </c>
      <c r="G74" s="55">
        <f t="shared" si="47"/>
        <v>5.67</v>
      </c>
      <c r="H74" s="69">
        <f t="shared" si="47"/>
        <v>5.67</v>
      </c>
      <c r="I74" s="72">
        <f t="shared" si="40"/>
        <v>0</v>
      </c>
      <c r="J74" s="55">
        <f t="shared" si="48"/>
        <v>-0.01</v>
      </c>
      <c r="K74" s="69">
        <f t="shared" si="48"/>
        <v>-0.06</v>
      </c>
      <c r="L74" s="72">
        <v>0</v>
      </c>
      <c r="M74" s="55">
        <f t="shared" si="49"/>
        <v>7.4999999999999997E-3</v>
      </c>
      <c r="N74" s="69">
        <f t="shared" si="49"/>
        <v>0</v>
      </c>
      <c r="O74" s="72">
        <v>0</v>
      </c>
      <c r="P74" s="7"/>
      <c r="Q74" s="72">
        <f t="shared" ref="Q74:Q137" si="53">M74+J74+G74</f>
        <v>5.6674999999999995</v>
      </c>
      <c r="R74" s="72">
        <f t="shared" ref="R74:R137" si="54">N74+K74+H74</f>
        <v>5.61</v>
      </c>
      <c r="S74" s="72">
        <f t="shared" ref="S74:S137" si="55">O74+L74+I74</f>
        <v>0</v>
      </c>
      <c r="T74" s="7"/>
      <c r="U74" s="5">
        <f t="shared" ref="U74:U137" si="56">A75-A74</f>
        <v>30</v>
      </c>
      <c r="V74" s="45">
        <f t="shared" ref="V74:V137" si="57">CHOOSE(F$3,A75+24,A74)</f>
        <v>38869</v>
      </c>
      <c r="W74" s="5">
        <f t="shared" ref="W74:W137" si="58">V74-C$3</f>
        <v>1953</v>
      </c>
      <c r="X74" s="55">
        <f t="shared" ref="X74:X137" si="59">VLOOKUP($A74,Table,MATCH(X$4,Curves,0))</f>
        <v>5.3904348595426005E-2</v>
      </c>
      <c r="Y74" s="47">
        <f t="shared" ref="Y74:Y137" si="60">1/(1+CHOOSE(F$3,(X75+($K$3/10000))/2,(X74+($K$3/10000))/2))^(2*W74/365.25)</f>
        <v>0.75245657070593763</v>
      </c>
      <c r="Z74" s="5">
        <f t="shared" ref="Z74:Z137" si="61">IF(AND(mthbeg&lt;=A74,mthend&gt;=A74),1,0)</f>
        <v>0</v>
      </c>
      <c r="AA74" s="5">
        <f t="shared" ref="AA74:AA137" si="62">U74*Z74</f>
        <v>0</v>
      </c>
      <c r="AC74" s="39">
        <f t="shared" ref="AC74:AC137" si="63">F74*G74</f>
        <v>0</v>
      </c>
      <c r="AD74" s="39">
        <f t="shared" ref="AD74:AD137" si="64">$F74*H74</f>
        <v>0</v>
      </c>
      <c r="AE74" s="39">
        <f t="shared" ref="AE74:AE137" si="65">$F74*I74</f>
        <v>0</v>
      </c>
      <c r="AF74" s="39">
        <f t="shared" ref="AF74:AF137" si="66">$F74*J74</f>
        <v>0</v>
      </c>
      <c r="AG74" s="39">
        <f t="shared" ref="AG74:AG137" si="67">$F74*K74</f>
        <v>0</v>
      </c>
      <c r="AH74" s="39">
        <f t="shared" ref="AH74:AH137" si="68">$F74*L74</f>
        <v>0</v>
      </c>
      <c r="AI74" s="39">
        <f t="shared" ref="AI74:AI137" si="69">$F74*M74</f>
        <v>0</v>
      </c>
      <c r="AJ74" s="39">
        <f t="shared" ref="AJ74:AJ137" si="70">$F74*N74</f>
        <v>0</v>
      </c>
      <c r="AK74" s="39">
        <f t="shared" ref="AK74:AK137" si="71">F74*O74</f>
        <v>0</v>
      </c>
      <c r="AL74" s="43"/>
      <c r="AM74" s="39">
        <f t="shared" ref="AM74:AM137" si="72">CHOOSE($G$3,AD74-AE74,AE74-AD74)</f>
        <v>0</v>
      </c>
      <c r="AN74" s="39">
        <f t="shared" ref="AN74:AN137" si="73">CHOOSE($G$3,AG74-AH74,AH74-AG74)</f>
        <v>0</v>
      </c>
      <c r="AO74" s="39">
        <f t="shared" ref="AO74:AO137" si="74">CHOOSE($G$3,AJ74-AK74,AK74-AJ74)</f>
        <v>0</v>
      </c>
      <c r="AP74" s="40">
        <f t="shared" ref="AP74:AP137" si="75">SUM(AM74:AO74)</f>
        <v>0</v>
      </c>
      <c r="AR74" s="39">
        <f t="shared" ref="AR74:AR137" si="76">CHOOSE($G$3,AC74-AD74,AD74-AC74)</f>
        <v>0</v>
      </c>
      <c r="AS74" s="39">
        <f t="shared" ref="AS74:AS137" si="77">CHOOSE($G$3,AF74-AG74,AG74-AF74)</f>
        <v>0</v>
      </c>
      <c r="AT74" s="39">
        <f t="shared" ref="AT74:AT137" si="78">CHOOSE($G$3,AI74-AJ74,AJ74-AI74)</f>
        <v>0</v>
      </c>
      <c r="AU74" s="40">
        <f t="shared" ref="AU74:AU137" si="79">AR74+AS74+AT74</f>
        <v>0</v>
      </c>
      <c r="AV74" s="40"/>
      <c r="AW74" s="52">
        <f t="shared" ref="AW74:AW137" si="80">AU74+AP74</f>
        <v>0</v>
      </c>
      <c r="AY74" s="52">
        <f t="shared" ref="AY74:AY137" si="81">AK74+AH74+AE74</f>
        <v>0</v>
      </c>
      <c r="AZ74" s="70"/>
    </row>
    <row r="75" spans="1:52">
      <c r="A75" s="44">
        <f t="shared" ref="A75:A138" si="82">EDATE(A74,1)</f>
        <v>38899</v>
      </c>
      <c r="B75" s="66">
        <f t="shared" ref="B75:B138" si="83">B74</f>
        <v>12500</v>
      </c>
      <c r="C75" s="67"/>
      <c r="D75" s="68">
        <f t="shared" si="50"/>
        <v>12500</v>
      </c>
      <c r="E75" s="35">
        <f t="shared" si="51"/>
        <v>0</v>
      </c>
      <c r="F75" s="35">
        <f t="shared" si="52"/>
        <v>0</v>
      </c>
      <c r="G75" s="55">
        <f t="shared" si="47"/>
        <v>5.67</v>
      </c>
      <c r="H75" s="69">
        <f t="shared" si="47"/>
        <v>5.67</v>
      </c>
      <c r="I75" s="72">
        <f t="shared" si="40"/>
        <v>0</v>
      </c>
      <c r="J75" s="55">
        <f t="shared" si="48"/>
        <v>-0.01</v>
      </c>
      <c r="K75" s="69">
        <f t="shared" si="48"/>
        <v>-0.06</v>
      </c>
      <c r="L75" s="72">
        <v>0</v>
      </c>
      <c r="M75" s="55">
        <f t="shared" si="49"/>
        <v>7.4999999999999997E-3</v>
      </c>
      <c r="N75" s="69">
        <f t="shared" si="49"/>
        <v>0</v>
      </c>
      <c r="O75" s="72">
        <v>0</v>
      </c>
      <c r="P75" s="7"/>
      <c r="Q75" s="72">
        <f t="shared" si="53"/>
        <v>5.6674999999999995</v>
      </c>
      <c r="R75" s="72">
        <f t="shared" si="54"/>
        <v>5.61</v>
      </c>
      <c r="S75" s="72">
        <f t="shared" si="55"/>
        <v>0</v>
      </c>
      <c r="T75" s="7"/>
      <c r="U75" s="5">
        <f t="shared" si="56"/>
        <v>31</v>
      </c>
      <c r="V75" s="45">
        <f t="shared" si="57"/>
        <v>38899</v>
      </c>
      <c r="W75" s="5">
        <f t="shared" si="58"/>
        <v>1983</v>
      </c>
      <c r="X75" s="55">
        <f t="shared" si="59"/>
        <v>5.3904348595426005E-2</v>
      </c>
      <c r="Y75" s="47">
        <f t="shared" si="60"/>
        <v>0.74917637296763384</v>
      </c>
      <c r="Z75" s="5">
        <f t="shared" si="61"/>
        <v>0</v>
      </c>
      <c r="AA75" s="5">
        <f t="shared" si="62"/>
        <v>0</v>
      </c>
      <c r="AC75" s="39">
        <f t="shared" si="63"/>
        <v>0</v>
      </c>
      <c r="AD75" s="39">
        <f t="shared" si="64"/>
        <v>0</v>
      </c>
      <c r="AE75" s="39">
        <f t="shared" si="65"/>
        <v>0</v>
      </c>
      <c r="AF75" s="39">
        <f t="shared" si="66"/>
        <v>0</v>
      </c>
      <c r="AG75" s="39">
        <f t="shared" si="67"/>
        <v>0</v>
      </c>
      <c r="AH75" s="39">
        <f t="shared" si="68"/>
        <v>0</v>
      </c>
      <c r="AI75" s="39">
        <f t="shared" si="69"/>
        <v>0</v>
      </c>
      <c r="AJ75" s="39">
        <f t="shared" si="70"/>
        <v>0</v>
      </c>
      <c r="AK75" s="39">
        <f t="shared" si="71"/>
        <v>0</v>
      </c>
      <c r="AL75" s="43"/>
      <c r="AM75" s="39">
        <f t="shared" si="72"/>
        <v>0</v>
      </c>
      <c r="AN75" s="39">
        <f t="shared" si="73"/>
        <v>0</v>
      </c>
      <c r="AO75" s="39">
        <f t="shared" si="74"/>
        <v>0</v>
      </c>
      <c r="AP75" s="40">
        <f t="shared" si="75"/>
        <v>0</v>
      </c>
      <c r="AR75" s="39">
        <f t="shared" si="76"/>
        <v>0</v>
      </c>
      <c r="AS75" s="39">
        <f t="shared" si="77"/>
        <v>0</v>
      </c>
      <c r="AT75" s="39">
        <f t="shared" si="78"/>
        <v>0</v>
      </c>
      <c r="AU75" s="40">
        <f t="shared" si="79"/>
        <v>0</v>
      </c>
      <c r="AV75" s="40"/>
      <c r="AW75" s="52">
        <f t="shared" si="80"/>
        <v>0</v>
      </c>
      <c r="AY75" s="52">
        <f t="shared" si="81"/>
        <v>0</v>
      </c>
      <c r="AZ75" s="70"/>
    </row>
    <row r="76" spans="1:52">
      <c r="A76" s="44">
        <f t="shared" si="82"/>
        <v>38930</v>
      </c>
      <c r="B76" s="66">
        <f t="shared" si="83"/>
        <v>12500</v>
      </c>
      <c r="C76" s="67"/>
      <c r="D76" s="68">
        <f t="shared" si="50"/>
        <v>12500</v>
      </c>
      <c r="E76" s="35">
        <f t="shared" si="51"/>
        <v>0</v>
      </c>
      <c r="F76" s="35">
        <f t="shared" si="52"/>
        <v>0</v>
      </c>
      <c r="G76" s="55">
        <f t="shared" si="47"/>
        <v>5.67</v>
      </c>
      <c r="H76" s="69">
        <f t="shared" si="47"/>
        <v>5.67</v>
      </c>
      <c r="I76" s="72">
        <f t="shared" ref="I76:I139" si="84">I75</f>
        <v>0</v>
      </c>
      <c r="J76" s="55">
        <f t="shared" si="48"/>
        <v>-0.01</v>
      </c>
      <c r="K76" s="69">
        <f t="shared" si="48"/>
        <v>-0.06</v>
      </c>
      <c r="L76" s="72">
        <v>0</v>
      </c>
      <c r="M76" s="55">
        <f t="shared" si="49"/>
        <v>7.4999999999999997E-3</v>
      </c>
      <c r="N76" s="69">
        <f t="shared" si="49"/>
        <v>0</v>
      </c>
      <c r="O76" s="72">
        <v>0</v>
      </c>
      <c r="P76" s="7"/>
      <c r="Q76" s="72">
        <f t="shared" si="53"/>
        <v>5.6674999999999995</v>
      </c>
      <c r="R76" s="72">
        <f t="shared" si="54"/>
        <v>5.61</v>
      </c>
      <c r="S76" s="72">
        <f t="shared" si="55"/>
        <v>0</v>
      </c>
      <c r="T76" s="7"/>
      <c r="U76" s="5">
        <f t="shared" si="56"/>
        <v>31</v>
      </c>
      <c r="V76" s="45">
        <f t="shared" si="57"/>
        <v>38930</v>
      </c>
      <c r="W76" s="5">
        <f t="shared" si="58"/>
        <v>2014</v>
      </c>
      <c r="X76" s="55">
        <f t="shared" si="59"/>
        <v>5.3904348595426005E-2</v>
      </c>
      <c r="Y76" s="47">
        <f t="shared" si="60"/>
        <v>0.74580185691795364</v>
      </c>
      <c r="Z76" s="5">
        <f t="shared" si="61"/>
        <v>0</v>
      </c>
      <c r="AA76" s="5">
        <f t="shared" si="62"/>
        <v>0</v>
      </c>
      <c r="AC76" s="39">
        <f t="shared" si="63"/>
        <v>0</v>
      </c>
      <c r="AD76" s="39">
        <f t="shared" si="64"/>
        <v>0</v>
      </c>
      <c r="AE76" s="39">
        <f t="shared" si="65"/>
        <v>0</v>
      </c>
      <c r="AF76" s="39">
        <f t="shared" si="66"/>
        <v>0</v>
      </c>
      <c r="AG76" s="39">
        <f t="shared" si="67"/>
        <v>0</v>
      </c>
      <c r="AH76" s="39">
        <f t="shared" si="68"/>
        <v>0</v>
      </c>
      <c r="AI76" s="39">
        <f t="shared" si="69"/>
        <v>0</v>
      </c>
      <c r="AJ76" s="39">
        <f t="shared" si="70"/>
        <v>0</v>
      </c>
      <c r="AK76" s="39">
        <f t="shared" si="71"/>
        <v>0</v>
      </c>
      <c r="AL76" s="43"/>
      <c r="AM76" s="39">
        <f t="shared" si="72"/>
        <v>0</v>
      </c>
      <c r="AN76" s="39">
        <f t="shared" si="73"/>
        <v>0</v>
      </c>
      <c r="AO76" s="39">
        <f t="shared" si="74"/>
        <v>0</v>
      </c>
      <c r="AP76" s="40">
        <f t="shared" si="75"/>
        <v>0</v>
      </c>
      <c r="AR76" s="39">
        <f t="shared" si="76"/>
        <v>0</v>
      </c>
      <c r="AS76" s="39">
        <f t="shared" si="77"/>
        <v>0</v>
      </c>
      <c r="AT76" s="39">
        <f t="shared" si="78"/>
        <v>0</v>
      </c>
      <c r="AU76" s="40">
        <f t="shared" si="79"/>
        <v>0</v>
      </c>
      <c r="AV76" s="40"/>
      <c r="AW76" s="52">
        <f t="shared" si="80"/>
        <v>0</v>
      </c>
      <c r="AY76" s="52">
        <f t="shared" si="81"/>
        <v>0</v>
      </c>
      <c r="AZ76" s="70"/>
    </row>
    <row r="77" spans="1:52">
      <c r="A77" s="44">
        <f t="shared" si="82"/>
        <v>38961</v>
      </c>
      <c r="B77" s="66">
        <f t="shared" si="83"/>
        <v>12500</v>
      </c>
      <c r="C77" s="67"/>
      <c r="D77" s="68">
        <f t="shared" si="50"/>
        <v>12500</v>
      </c>
      <c r="E77" s="35">
        <f t="shared" si="51"/>
        <v>0</v>
      </c>
      <c r="F77" s="35">
        <f t="shared" si="52"/>
        <v>0</v>
      </c>
      <c r="G77" s="55">
        <f t="shared" si="47"/>
        <v>5.67</v>
      </c>
      <c r="H77" s="69">
        <f t="shared" si="47"/>
        <v>5.67</v>
      </c>
      <c r="I77" s="72">
        <f t="shared" si="84"/>
        <v>0</v>
      </c>
      <c r="J77" s="55">
        <f t="shared" si="48"/>
        <v>-0.01</v>
      </c>
      <c r="K77" s="69">
        <f t="shared" si="48"/>
        <v>-0.06</v>
      </c>
      <c r="L77" s="72">
        <v>0</v>
      </c>
      <c r="M77" s="55">
        <f t="shared" si="49"/>
        <v>7.4999999999999997E-3</v>
      </c>
      <c r="N77" s="69">
        <f t="shared" si="49"/>
        <v>0</v>
      </c>
      <c r="O77" s="72">
        <v>0</v>
      </c>
      <c r="P77" s="7"/>
      <c r="Q77" s="72">
        <f t="shared" si="53"/>
        <v>5.6674999999999995</v>
      </c>
      <c r="R77" s="72">
        <f t="shared" si="54"/>
        <v>5.61</v>
      </c>
      <c r="S77" s="72">
        <f t="shared" si="55"/>
        <v>0</v>
      </c>
      <c r="T77" s="7"/>
      <c r="U77" s="5">
        <f t="shared" si="56"/>
        <v>30</v>
      </c>
      <c r="V77" s="45">
        <f t="shared" si="57"/>
        <v>38961</v>
      </c>
      <c r="W77" s="5">
        <f t="shared" si="58"/>
        <v>2045</v>
      </c>
      <c r="X77" s="55">
        <f t="shared" si="59"/>
        <v>5.3904348595426005E-2</v>
      </c>
      <c r="Y77" s="47">
        <f t="shared" si="60"/>
        <v>0.74244254070502813</v>
      </c>
      <c r="Z77" s="5">
        <f t="shared" si="61"/>
        <v>0</v>
      </c>
      <c r="AA77" s="5">
        <f t="shared" si="62"/>
        <v>0</v>
      </c>
      <c r="AC77" s="39">
        <f t="shared" si="63"/>
        <v>0</v>
      </c>
      <c r="AD77" s="39">
        <f t="shared" si="64"/>
        <v>0</v>
      </c>
      <c r="AE77" s="39">
        <f t="shared" si="65"/>
        <v>0</v>
      </c>
      <c r="AF77" s="39">
        <f t="shared" si="66"/>
        <v>0</v>
      </c>
      <c r="AG77" s="39">
        <f t="shared" si="67"/>
        <v>0</v>
      </c>
      <c r="AH77" s="39">
        <f t="shared" si="68"/>
        <v>0</v>
      </c>
      <c r="AI77" s="39">
        <f t="shared" si="69"/>
        <v>0</v>
      </c>
      <c r="AJ77" s="39">
        <f t="shared" si="70"/>
        <v>0</v>
      </c>
      <c r="AK77" s="39">
        <f t="shared" si="71"/>
        <v>0</v>
      </c>
      <c r="AL77" s="43"/>
      <c r="AM77" s="39">
        <f t="shared" si="72"/>
        <v>0</v>
      </c>
      <c r="AN77" s="39">
        <f t="shared" si="73"/>
        <v>0</v>
      </c>
      <c r="AO77" s="39">
        <f t="shared" si="74"/>
        <v>0</v>
      </c>
      <c r="AP77" s="40">
        <f t="shared" si="75"/>
        <v>0</v>
      </c>
      <c r="AR77" s="39">
        <f t="shared" si="76"/>
        <v>0</v>
      </c>
      <c r="AS77" s="39">
        <f t="shared" si="77"/>
        <v>0</v>
      </c>
      <c r="AT77" s="39">
        <f t="shared" si="78"/>
        <v>0</v>
      </c>
      <c r="AU77" s="40">
        <f t="shared" si="79"/>
        <v>0</v>
      </c>
      <c r="AV77" s="40"/>
      <c r="AW77" s="52">
        <f t="shared" si="80"/>
        <v>0</v>
      </c>
      <c r="AY77" s="52">
        <f t="shared" si="81"/>
        <v>0</v>
      </c>
      <c r="AZ77" s="70"/>
    </row>
    <row r="78" spans="1:52">
      <c r="A78" s="44">
        <f t="shared" si="82"/>
        <v>38991</v>
      </c>
      <c r="B78" s="66">
        <f t="shared" si="83"/>
        <v>12500</v>
      </c>
      <c r="C78" s="67"/>
      <c r="D78" s="68">
        <f t="shared" si="50"/>
        <v>12500</v>
      </c>
      <c r="E78" s="35">
        <f t="shared" si="51"/>
        <v>0</v>
      </c>
      <c r="F78" s="35">
        <f t="shared" si="52"/>
        <v>0</v>
      </c>
      <c r="G78" s="55">
        <f t="shared" si="47"/>
        <v>5.67</v>
      </c>
      <c r="H78" s="69">
        <f t="shared" si="47"/>
        <v>5.67</v>
      </c>
      <c r="I78" s="72">
        <f t="shared" si="84"/>
        <v>0</v>
      </c>
      <c r="J78" s="55">
        <f t="shared" si="48"/>
        <v>-0.01</v>
      </c>
      <c r="K78" s="69">
        <f t="shared" si="48"/>
        <v>-0.06</v>
      </c>
      <c r="L78" s="72">
        <v>0</v>
      </c>
      <c r="M78" s="55">
        <f t="shared" si="49"/>
        <v>7.4999999999999997E-3</v>
      </c>
      <c r="N78" s="69">
        <f t="shared" si="49"/>
        <v>0</v>
      </c>
      <c r="O78" s="72">
        <v>0</v>
      </c>
      <c r="P78" s="7"/>
      <c r="Q78" s="72">
        <f t="shared" si="53"/>
        <v>5.6674999999999995</v>
      </c>
      <c r="R78" s="72">
        <f t="shared" si="54"/>
        <v>5.61</v>
      </c>
      <c r="S78" s="72">
        <f t="shared" si="55"/>
        <v>0</v>
      </c>
      <c r="T78" s="7"/>
      <c r="U78" s="5">
        <f t="shared" si="56"/>
        <v>31</v>
      </c>
      <c r="V78" s="45">
        <f t="shared" si="57"/>
        <v>38991</v>
      </c>
      <c r="W78" s="5">
        <f t="shared" si="58"/>
        <v>2075</v>
      </c>
      <c r="X78" s="55">
        <f t="shared" si="59"/>
        <v>5.3904348595426005E-2</v>
      </c>
      <c r="Y78" s="47">
        <f t="shared" si="60"/>
        <v>0.73920599731149206</v>
      </c>
      <c r="Z78" s="5">
        <f t="shared" si="61"/>
        <v>0</v>
      </c>
      <c r="AA78" s="5">
        <f t="shared" si="62"/>
        <v>0</v>
      </c>
      <c r="AC78" s="39">
        <f t="shared" si="63"/>
        <v>0</v>
      </c>
      <c r="AD78" s="39">
        <f t="shared" si="64"/>
        <v>0</v>
      </c>
      <c r="AE78" s="39">
        <f t="shared" si="65"/>
        <v>0</v>
      </c>
      <c r="AF78" s="39">
        <f t="shared" si="66"/>
        <v>0</v>
      </c>
      <c r="AG78" s="39">
        <f t="shared" si="67"/>
        <v>0</v>
      </c>
      <c r="AH78" s="39">
        <f t="shared" si="68"/>
        <v>0</v>
      </c>
      <c r="AI78" s="39">
        <f t="shared" si="69"/>
        <v>0</v>
      </c>
      <c r="AJ78" s="39">
        <f t="shared" si="70"/>
        <v>0</v>
      </c>
      <c r="AK78" s="39">
        <f t="shared" si="71"/>
        <v>0</v>
      </c>
      <c r="AL78" s="43"/>
      <c r="AM78" s="39">
        <f t="shared" si="72"/>
        <v>0</v>
      </c>
      <c r="AN78" s="39">
        <f t="shared" si="73"/>
        <v>0</v>
      </c>
      <c r="AO78" s="39">
        <f t="shared" si="74"/>
        <v>0</v>
      </c>
      <c r="AP78" s="40">
        <f t="shared" si="75"/>
        <v>0</v>
      </c>
      <c r="AR78" s="39">
        <f t="shared" si="76"/>
        <v>0</v>
      </c>
      <c r="AS78" s="39">
        <f t="shared" si="77"/>
        <v>0</v>
      </c>
      <c r="AT78" s="39">
        <f t="shared" si="78"/>
        <v>0</v>
      </c>
      <c r="AU78" s="40">
        <f t="shared" si="79"/>
        <v>0</v>
      </c>
      <c r="AV78" s="40"/>
      <c r="AW78" s="52">
        <f t="shared" si="80"/>
        <v>0</v>
      </c>
      <c r="AY78" s="52">
        <f t="shared" si="81"/>
        <v>0</v>
      </c>
      <c r="AZ78" s="70"/>
    </row>
    <row r="79" spans="1:52">
      <c r="A79" s="44">
        <f t="shared" si="82"/>
        <v>39022</v>
      </c>
      <c r="B79" s="66">
        <f t="shared" si="83"/>
        <v>12500</v>
      </c>
      <c r="C79" s="67"/>
      <c r="D79" s="68">
        <f t="shared" si="50"/>
        <v>12500</v>
      </c>
      <c r="E79" s="35">
        <f t="shared" si="51"/>
        <v>0</v>
      </c>
      <c r="F79" s="35">
        <f t="shared" si="52"/>
        <v>0</v>
      </c>
      <c r="G79" s="55">
        <f t="shared" si="47"/>
        <v>5.67</v>
      </c>
      <c r="H79" s="69">
        <f t="shared" si="47"/>
        <v>5.67</v>
      </c>
      <c r="I79" s="72">
        <f t="shared" si="84"/>
        <v>0</v>
      </c>
      <c r="J79" s="55">
        <f t="shared" si="48"/>
        <v>-0.01</v>
      </c>
      <c r="K79" s="69">
        <f t="shared" si="48"/>
        <v>-0.06</v>
      </c>
      <c r="L79" s="72">
        <v>0</v>
      </c>
      <c r="M79" s="55">
        <f t="shared" si="49"/>
        <v>7.4999999999999997E-3</v>
      </c>
      <c r="N79" s="69">
        <f t="shared" si="49"/>
        <v>0</v>
      </c>
      <c r="O79" s="72">
        <v>0</v>
      </c>
      <c r="P79" s="7"/>
      <c r="Q79" s="72">
        <f t="shared" si="53"/>
        <v>5.6674999999999995</v>
      </c>
      <c r="R79" s="72">
        <f t="shared" si="54"/>
        <v>5.61</v>
      </c>
      <c r="S79" s="72">
        <f t="shared" si="55"/>
        <v>0</v>
      </c>
      <c r="T79" s="7"/>
      <c r="U79" s="5">
        <f t="shared" si="56"/>
        <v>30</v>
      </c>
      <c r="V79" s="45">
        <f t="shared" si="57"/>
        <v>39022</v>
      </c>
      <c r="W79" s="5">
        <f t="shared" si="58"/>
        <v>2106</v>
      </c>
      <c r="X79" s="55">
        <f t="shared" si="59"/>
        <v>5.3904348595426005E-2</v>
      </c>
      <c r="Y79" s="47">
        <f t="shared" si="60"/>
        <v>0.73587639083702938</v>
      </c>
      <c r="Z79" s="5">
        <f t="shared" si="61"/>
        <v>0</v>
      </c>
      <c r="AA79" s="5">
        <f t="shared" si="62"/>
        <v>0</v>
      </c>
      <c r="AC79" s="39">
        <f t="shared" si="63"/>
        <v>0</v>
      </c>
      <c r="AD79" s="39">
        <f t="shared" si="64"/>
        <v>0</v>
      </c>
      <c r="AE79" s="39">
        <f t="shared" si="65"/>
        <v>0</v>
      </c>
      <c r="AF79" s="39">
        <f t="shared" si="66"/>
        <v>0</v>
      </c>
      <c r="AG79" s="39">
        <f t="shared" si="67"/>
        <v>0</v>
      </c>
      <c r="AH79" s="39">
        <f t="shared" si="68"/>
        <v>0</v>
      </c>
      <c r="AI79" s="39">
        <f t="shared" si="69"/>
        <v>0</v>
      </c>
      <c r="AJ79" s="39">
        <f t="shared" si="70"/>
        <v>0</v>
      </c>
      <c r="AK79" s="39">
        <f t="shared" si="71"/>
        <v>0</v>
      </c>
      <c r="AL79" s="43"/>
      <c r="AM79" s="39">
        <f t="shared" si="72"/>
        <v>0</v>
      </c>
      <c r="AN79" s="39">
        <f t="shared" si="73"/>
        <v>0</v>
      </c>
      <c r="AO79" s="39">
        <f t="shared" si="74"/>
        <v>0</v>
      </c>
      <c r="AP79" s="40">
        <f t="shared" si="75"/>
        <v>0</v>
      </c>
      <c r="AR79" s="39">
        <f t="shared" si="76"/>
        <v>0</v>
      </c>
      <c r="AS79" s="39">
        <f t="shared" si="77"/>
        <v>0</v>
      </c>
      <c r="AT79" s="39">
        <f t="shared" si="78"/>
        <v>0</v>
      </c>
      <c r="AU79" s="40">
        <f t="shared" si="79"/>
        <v>0</v>
      </c>
      <c r="AV79" s="40"/>
      <c r="AW79" s="52">
        <f t="shared" si="80"/>
        <v>0</v>
      </c>
      <c r="AY79" s="52">
        <f t="shared" si="81"/>
        <v>0</v>
      </c>
      <c r="AZ79" s="70"/>
    </row>
    <row r="80" spans="1:52">
      <c r="A80" s="44">
        <f t="shared" si="82"/>
        <v>39052</v>
      </c>
      <c r="B80" s="66">
        <f t="shared" si="83"/>
        <v>12500</v>
      </c>
      <c r="C80" s="67"/>
      <c r="D80" s="68">
        <f t="shared" si="50"/>
        <v>12500</v>
      </c>
      <c r="E80" s="35">
        <f t="shared" si="51"/>
        <v>0</v>
      </c>
      <c r="F80" s="35">
        <f t="shared" si="52"/>
        <v>0</v>
      </c>
      <c r="G80" s="55">
        <f t="shared" si="47"/>
        <v>5.67</v>
      </c>
      <c r="H80" s="69">
        <f t="shared" si="47"/>
        <v>5.67</v>
      </c>
      <c r="I80" s="72">
        <f t="shared" si="84"/>
        <v>0</v>
      </c>
      <c r="J80" s="55">
        <f t="shared" si="48"/>
        <v>-0.01</v>
      </c>
      <c r="K80" s="69">
        <f t="shared" si="48"/>
        <v>-0.06</v>
      </c>
      <c r="L80" s="72">
        <v>0</v>
      </c>
      <c r="M80" s="55">
        <f t="shared" si="49"/>
        <v>7.4999999999999997E-3</v>
      </c>
      <c r="N80" s="69">
        <f t="shared" si="49"/>
        <v>0</v>
      </c>
      <c r="O80" s="72">
        <v>0</v>
      </c>
      <c r="P80" s="7"/>
      <c r="Q80" s="72">
        <f t="shared" si="53"/>
        <v>5.6674999999999995</v>
      </c>
      <c r="R80" s="72">
        <f t="shared" si="54"/>
        <v>5.61</v>
      </c>
      <c r="S80" s="72">
        <f t="shared" si="55"/>
        <v>0</v>
      </c>
      <c r="T80" s="7"/>
      <c r="U80" s="5">
        <f t="shared" si="56"/>
        <v>31</v>
      </c>
      <c r="V80" s="45">
        <f t="shared" si="57"/>
        <v>39052</v>
      </c>
      <c r="W80" s="5">
        <f t="shared" si="58"/>
        <v>2136</v>
      </c>
      <c r="X80" s="55">
        <f t="shared" si="59"/>
        <v>5.3904348595426005E-2</v>
      </c>
      <c r="Y80" s="47">
        <f t="shared" si="60"/>
        <v>0.73266847138111957</v>
      </c>
      <c r="Z80" s="5">
        <f t="shared" si="61"/>
        <v>0</v>
      </c>
      <c r="AA80" s="5">
        <f t="shared" si="62"/>
        <v>0</v>
      </c>
      <c r="AC80" s="39">
        <f t="shared" si="63"/>
        <v>0</v>
      </c>
      <c r="AD80" s="39">
        <f t="shared" si="64"/>
        <v>0</v>
      </c>
      <c r="AE80" s="39">
        <f t="shared" si="65"/>
        <v>0</v>
      </c>
      <c r="AF80" s="39">
        <f t="shared" si="66"/>
        <v>0</v>
      </c>
      <c r="AG80" s="39">
        <f t="shared" si="67"/>
        <v>0</v>
      </c>
      <c r="AH80" s="39">
        <f t="shared" si="68"/>
        <v>0</v>
      </c>
      <c r="AI80" s="39">
        <f t="shared" si="69"/>
        <v>0</v>
      </c>
      <c r="AJ80" s="39">
        <f t="shared" si="70"/>
        <v>0</v>
      </c>
      <c r="AK80" s="39">
        <f t="shared" si="71"/>
        <v>0</v>
      </c>
      <c r="AL80" s="43"/>
      <c r="AM80" s="39">
        <f t="shared" si="72"/>
        <v>0</v>
      </c>
      <c r="AN80" s="39">
        <f t="shared" si="73"/>
        <v>0</v>
      </c>
      <c r="AO80" s="39">
        <f t="shared" si="74"/>
        <v>0</v>
      </c>
      <c r="AP80" s="40">
        <f t="shared" si="75"/>
        <v>0</v>
      </c>
      <c r="AR80" s="39">
        <f t="shared" si="76"/>
        <v>0</v>
      </c>
      <c r="AS80" s="39">
        <f t="shared" si="77"/>
        <v>0</v>
      </c>
      <c r="AT80" s="39">
        <f t="shared" si="78"/>
        <v>0</v>
      </c>
      <c r="AU80" s="40">
        <f t="shared" si="79"/>
        <v>0</v>
      </c>
      <c r="AV80" s="40"/>
      <c r="AW80" s="52">
        <f t="shared" si="80"/>
        <v>0</v>
      </c>
      <c r="AY80" s="52">
        <f t="shared" si="81"/>
        <v>0</v>
      </c>
      <c r="AZ80" s="70"/>
    </row>
    <row r="81" spans="1:52">
      <c r="A81" s="44">
        <f t="shared" si="82"/>
        <v>39083</v>
      </c>
      <c r="B81" s="66">
        <f t="shared" si="83"/>
        <v>12500</v>
      </c>
      <c r="C81" s="67"/>
      <c r="D81" s="68">
        <f t="shared" si="50"/>
        <v>12500</v>
      </c>
      <c r="E81" s="35">
        <f t="shared" si="51"/>
        <v>0</v>
      </c>
      <c r="F81" s="35">
        <f t="shared" si="52"/>
        <v>0</v>
      </c>
      <c r="G81" s="55">
        <f t="shared" si="47"/>
        <v>5.67</v>
      </c>
      <c r="H81" s="69">
        <f t="shared" si="47"/>
        <v>5.67</v>
      </c>
      <c r="I81" s="72">
        <f t="shared" si="84"/>
        <v>0</v>
      </c>
      <c r="J81" s="55">
        <f t="shared" si="48"/>
        <v>-0.01</v>
      </c>
      <c r="K81" s="69">
        <f t="shared" si="48"/>
        <v>-0.06</v>
      </c>
      <c r="L81" s="72">
        <v>0</v>
      </c>
      <c r="M81" s="55">
        <f t="shared" si="49"/>
        <v>7.4999999999999997E-3</v>
      </c>
      <c r="N81" s="69">
        <f t="shared" si="49"/>
        <v>0</v>
      </c>
      <c r="O81" s="72">
        <v>0</v>
      </c>
      <c r="P81" s="7"/>
      <c r="Q81" s="72">
        <f t="shared" si="53"/>
        <v>5.6674999999999995</v>
      </c>
      <c r="R81" s="72">
        <f t="shared" si="54"/>
        <v>5.61</v>
      </c>
      <c r="S81" s="72">
        <f t="shared" si="55"/>
        <v>0</v>
      </c>
      <c r="T81" s="7"/>
      <c r="U81" s="5">
        <f t="shared" si="56"/>
        <v>31</v>
      </c>
      <c r="V81" s="45">
        <f t="shared" si="57"/>
        <v>39083</v>
      </c>
      <c r="W81" s="5">
        <f t="shared" si="58"/>
        <v>2167</v>
      </c>
      <c r="X81" s="55">
        <f t="shared" si="59"/>
        <v>5.3904348595426005E-2</v>
      </c>
      <c r="Y81" s="47">
        <f t="shared" si="60"/>
        <v>0.72936831189267148</v>
      </c>
      <c r="Z81" s="5">
        <f t="shared" si="61"/>
        <v>0</v>
      </c>
      <c r="AA81" s="5">
        <f t="shared" si="62"/>
        <v>0</v>
      </c>
      <c r="AC81" s="39">
        <f t="shared" si="63"/>
        <v>0</v>
      </c>
      <c r="AD81" s="39">
        <f t="shared" si="64"/>
        <v>0</v>
      </c>
      <c r="AE81" s="39">
        <f t="shared" si="65"/>
        <v>0</v>
      </c>
      <c r="AF81" s="39">
        <f t="shared" si="66"/>
        <v>0</v>
      </c>
      <c r="AG81" s="39">
        <f t="shared" si="67"/>
        <v>0</v>
      </c>
      <c r="AH81" s="39">
        <f t="shared" si="68"/>
        <v>0</v>
      </c>
      <c r="AI81" s="39">
        <f t="shared" si="69"/>
        <v>0</v>
      </c>
      <c r="AJ81" s="39">
        <f t="shared" si="70"/>
        <v>0</v>
      </c>
      <c r="AK81" s="39">
        <f t="shared" si="71"/>
        <v>0</v>
      </c>
      <c r="AL81" s="43"/>
      <c r="AM81" s="39">
        <f t="shared" si="72"/>
        <v>0</v>
      </c>
      <c r="AN81" s="39">
        <f t="shared" si="73"/>
        <v>0</v>
      </c>
      <c r="AO81" s="39">
        <f t="shared" si="74"/>
        <v>0</v>
      </c>
      <c r="AP81" s="40">
        <f t="shared" si="75"/>
        <v>0</v>
      </c>
      <c r="AR81" s="39">
        <f t="shared" si="76"/>
        <v>0</v>
      </c>
      <c r="AS81" s="39">
        <f t="shared" si="77"/>
        <v>0</v>
      </c>
      <c r="AT81" s="39">
        <f t="shared" si="78"/>
        <v>0</v>
      </c>
      <c r="AU81" s="40">
        <f t="shared" si="79"/>
        <v>0</v>
      </c>
      <c r="AV81" s="40"/>
      <c r="AW81" s="52">
        <f t="shared" si="80"/>
        <v>0</v>
      </c>
      <c r="AY81" s="52">
        <f t="shared" si="81"/>
        <v>0</v>
      </c>
      <c r="AZ81" s="70"/>
    </row>
    <row r="82" spans="1:52">
      <c r="A82" s="44">
        <f t="shared" si="82"/>
        <v>39114</v>
      </c>
      <c r="B82" s="66">
        <f t="shared" si="83"/>
        <v>12500</v>
      </c>
      <c r="C82" s="67"/>
      <c r="D82" s="68">
        <f t="shared" si="50"/>
        <v>12500</v>
      </c>
      <c r="E82" s="35">
        <f t="shared" si="51"/>
        <v>0</v>
      </c>
      <c r="F82" s="35">
        <f t="shared" si="52"/>
        <v>0</v>
      </c>
      <c r="G82" s="55">
        <f t="shared" si="47"/>
        <v>5.67</v>
      </c>
      <c r="H82" s="69">
        <f t="shared" si="47"/>
        <v>5.67</v>
      </c>
      <c r="I82" s="72">
        <f t="shared" si="84"/>
        <v>0</v>
      </c>
      <c r="J82" s="55">
        <f t="shared" si="48"/>
        <v>-0.01</v>
      </c>
      <c r="K82" s="69">
        <f t="shared" si="48"/>
        <v>-0.06</v>
      </c>
      <c r="L82" s="72">
        <v>0</v>
      </c>
      <c r="M82" s="55">
        <f t="shared" si="49"/>
        <v>7.4999999999999997E-3</v>
      </c>
      <c r="N82" s="69">
        <f t="shared" si="49"/>
        <v>0</v>
      </c>
      <c r="O82" s="72">
        <v>0</v>
      </c>
      <c r="P82" s="7"/>
      <c r="Q82" s="72">
        <f t="shared" si="53"/>
        <v>5.6674999999999995</v>
      </c>
      <c r="R82" s="72">
        <f t="shared" si="54"/>
        <v>5.61</v>
      </c>
      <c r="S82" s="72">
        <f t="shared" si="55"/>
        <v>0</v>
      </c>
      <c r="T82" s="7"/>
      <c r="U82" s="5">
        <f t="shared" si="56"/>
        <v>28</v>
      </c>
      <c r="V82" s="45">
        <f t="shared" si="57"/>
        <v>39114</v>
      </c>
      <c r="W82" s="5">
        <f t="shared" si="58"/>
        <v>2198</v>
      </c>
      <c r="X82" s="55">
        <f t="shared" si="59"/>
        <v>5.3904348595426005E-2</v>
      </c>
      <c r="Y82" s="47">
        <f t="shared" si="60"/>
        <v>0.72608301731662872</v>
      </c>
      <c r="Z82" s="5">
        <f t="shared" si="61"/>
        <v>0</v>
      </c>
      <c r="AA82" s="5">
        <f t="shared" si="62"/>
        <v>0</v>
      </c>
      <c r="AC82" s="39">
        <f t="shared" si="63"/>
        <v>0</v>
      </c>
      <c r="AD82" s="39">
        <f t="shared" si="64"/>
        <v>0</v>
      </c>
      <c r="AE82" s="39">
        <f t="shared" si="65"/>
        <v>0</v>
      </c>
      <c r="AF82" s="39">
        <f t="shared" si="66"/>
        <v>0</v>
      </c>
      <c r="AG82" s="39">
        <f t="shared" si="67"/>
        <v>0</v>
      </c>
      <c r="AH82" s="39">
        <f t="shared" si="68"/>
        <v>0</v>
      </c>
      <c r="AI82" s="39">
        <f t="shared" si="69"/>
        <v>0</v>
      </c>
      <c r="AJ82" s="39">
        <f t="shared" si="70"/>
        <v>0</v>
      </c>
      <c r="AK82" s="39">
        <f t="shared" si="71"/>
        <v>0</v>
      </c>
      <c r="AL82" s="43"/>
      <c r="AM82" s="39">
        <f t="shared" si="72"/>
        <v>0</v>
      </c>
      <c r="AN82" s="39">
        <f t="shared" si="73"/>
        <v>0</v>
      </c>
      <c r="AO82" s="39">
        <f t="shared" si="74"/>
        <v>0</v>
      </c>
      <c r="AP82" s="40">
        <f t="shared" si="75"/>
        <v>0</v>
      </c>
      <c r="AR82" s="39">
        <f t="shared" si="76"/>
        <v>0</v>
      </c>
      <c r="AS82" s="39">
        <f t="shared" si="77"/>
        <v>0</v>
      </c>
      <c r="AT82" s="39">
        <f t="shared" si="78"/>
        <v>0</v>
      </c>
      <c r="AU82" s="40">
        <f t="shared" si="79"/>
        <v>0</v>
      </c>
      <c r="AV82" s="40"/>
      <c r="AW82" s="52">
        <f t="shared" si="80"/>
        <v>0</v>
      </c>
      <c r="AY82" s="52">
        <f t="shared" si="81"/>
        <v>0</v>
      </c>
      <c r="AZ82" s="70"/>
    </row>
    <row r="83" spans="1:52">
      <c r="A83" s="44">
        <f t="shared" si="82"/>
        <v>39142</v>
      </c>
      <c r="B83" s="66">
        <f t="shared" si="83"/>
        <v>12500</v>
      </c>
      <c r="C83" s="67"/>
      <c r="D83" s="68">
        <f t="shared" si="50"/>
        <v>12500</v>
      </c>
      <c r="E83" s="35">
        <f t="shared" si="51"/>
        <v>0</v>
      </c>
      <c r="F83" s="35">
        <f t="shared" si="52"/>
        <v>0</v>
      </c>
      <c r="G83" s="55">
        <f t="shared" si="47"/>
        <v>5.67</v>
      </c>
      <c r="H83" s="69">
        <f t="shared" si="47"/>
        <v>5.67</v>
      </c>
      <c r="I83" s="72">
        <f t="shared" si="84"/>
        <v>0</v>
      </c>
      <c r="J83" s="55">
        <f t="shared" si="48"/>
        <v>-0.01</v>
      </c>
      <c r="K83" s="69">
        <f t="shared" si="48"/>
        <v>-0.06</v>
      </c>
      <c r="L83" s="72">
        <v>0</v>
      </c>
      <c r="M83" s="55">
        <f t="shared" si="49"/>
        <v>7.4999999999999997E-3</v>
      </c>
      <c r="N83" s="69">
        <f t="shared" si="49"/>
        <v>0</v>
      </c>
      <c r="O83" s="72">
        <v>0</v>
      </c>
      <c r="P83" s="7"/>
      <c r="Q83" s="72">
        <f t="shared" si="53"/>
        <v>5.6674999999999995</v>
      </c>
      <c r="R83" s="72">
        <f t="shared" si="54"/>
        <v>5.61</v>
      </c>
      <c r="S83" s="72">
        <f t="shared" si="55"/>
        <v>0</v>
      </c>
      <c r="T83" s="7"/>
      <c r="U83" s="5">
        <f t="shared" si="56"/>
        <v>31</v>
      </c>
      <c r="V83" s="45">
        <f t="shared" si="57"/>
        <v>39142</v>
      </c>
      <c r="W83" s="5">
        <f t="shared" si="58"/>
        <v>2226</v>
      </c>
      <c r="X83" s="55">
        <f t="shared" si="59"/>
        <v>5.3904348595426005E-2</v>
      </c>
      <c r="Y83" s="47">
        <f t="shared" si="60"/>
        <v>0.72312837548329512</v>
      </c>
      <c r="Z83" s="5">
        <f t="shared" si="61"/>
        <v>0</v>
      </c>
      <c r="AA83" s="5">
        <f t="shared" si="62"/>
        <v>0</v>
      </c>
      <c r="AC83" s="39">
        <f t="shared" si="63"/>
        <v>0</v>
      </c>
      <c r="AD83" s="39">
        <f t="shared" si="64"/>
        <v>0</v>
      </c>
      <c r="AE83" s="39">
        <f t="shared" si="65"/>
        <v>0</v>
      </c>
      <c r="AF83" s="39">
        <f t="shared" si="66"/>
        <v>0</v>
      </c>
      <c r="AG83" s="39">
        <f t="shared" si="67"/>
        <v>0</v>
      </c>
      <c r="AH83" s="39">
        <f t="shared" si="68"/>
        <v>0</v>
      </c>
      <c r="AI83" s="39">
        <f t="shared" si="69"/>
        <v>0</v>
      </c>
      <c r="AJ83" s="39">
        <f t="shared" si="70"/>
        <v>0</v>
      </c>
      <c r="AK83" s="39">
        <f t="shared" si="71"/>
        <v>0</v>
      </c>
      <c r="AL83" s="43"/>
      <c r="AM83" s="39">
        <f t="shared" si="72"/>
        <v>0</v>
      </c>
      <c r="AN83" s="39">
        <f t="shared" si="73"/>
        <v>0</v>
      </c>
      <c r="AO83" s="39">
        <f t="shared" si="74"/>
        <v>0</v>
      </c>
      <c r="AP83" s="40">
        <f t="shared" si="75"/>
        <v>0</v>
      </c>
      <c r="AR83" s="39">
        <f t="shared" si="76"/>
        <v>0</v>
      </c>
      <c r="AS83" s="39">
        <f t="shared" si="77"/>
        <v>0</v>
      </c>
      <c r="AT83" s="39">
        <f t="shared" si="78"/>
        <v>0</v>
      </c>
      <c r="AU83" s="40">
        <f t="shared" si="79"/>
        <v>0</v>
      </c>
      <c r="AV83" s="40"/>
      <c r="AW83" s="52">
        <f t="shared" si="80"/>
        <v>0</v>
      </c>
      <c r="AY83" s="52">
        <f t="shared" si="81"/>
        <v>0</v>
      </c>
      <c r="AZ83" s="70"/>
    </row>
    <row r="84" spans="1:52">
      <c r="A84" s="44">
        <f t="shared" si="82"/>
        <v>39173</v>
      </c>
      <c r="B84" s="66">
        <f t="shared" si="83"/>
        <v>12500</v>
      </c>
      <c r="C84" s="67"/>
      <c r="D84" s="68">
        <f t="shared" si="50"/>
        <v>12500</v>
      </c>
      <c r="E84" s="35">
        <f t="shared" si="51"/>
        <v>0</v>
      </c>
      <c r="F84" s="35">
        <f t="shared" si="52"/>
        <v>0</v>
      </c>
      <c r="G84" s="55">
        <f t="shared" si="47"/>
        <v>5.67</v>
      </c>
      <c r="H84" s="69">
        <f t="shared" si="47"/>
        <v>5.67</v>
      </c>
      <c r="I84" s="72">
        <f t="shared" si="84"/>
        <v>0</v>
      </c>
      <c r="J84" s="55">
        <f t="shared" si="48"/>
        <v>-0.01</v>
      </c>
      <c r="K84" s="69">
        <f t="shared" si="48"/>
        <v>-0.06</v>
      </c>
      <c r="L84" s="72">
        <v>0</v>
      </c>
      <c r="M84" s="55">
        <f t="shared" si="49"/>
        <v>7.4999999999999997E-3</v>
      </c>
      <c r="N84" s="69">
        <f t="shared" si="49"/>
        <v>0</v>
      </c>
      <c r="O84" s="72">
        <v>0</v>
      </c>
      <c r="P84" s="7"/>
      <c r="Q84" s="72">
        <f t="shared" si="53"/>
        <v>5.6674999999999995</v>
      </c>
      <c r="R84" s="72">
        <f t="shared" si="54"/>
        <v>5.61</v>
      </c>
      <c r="S84" s="72">
        <f t="shared" si="55"/>
        <v>0</v>
      </c>
      <c r="T84" s="7"/>
      <c r="U84" s="5">
        <f t="shared" si="56"/>
        <v>30</v>
      </c>
      <c r="V84" s="45">
        <f t="shared" si="57"/>
        <v>39173</v>
      </c>
      <c r="W84" s="5">
        <f t="shared" si="58"/>
        <v>2257</v>
      </c>
      <c r="X84" s="55">
        <f t="shared" si="59"/>
        <v>5.3904348595426005E-2</v>
      </c>
      <c r="Y84" s="47">
        <f t="shared" si="60"/>
        <v>0.71987118746042489</v>
      </c>
      <c r="Z84" s="5">
        <f t="shared" si="61"/>
        <v>0</v>
      </c>
      <c r="AA84" s="5">
        <f t="shared" si="62"/>
        <v>0</v>
      </c>
      <c r="AC84" s="39">
        <f t="shared" si="63"/>
        <v>0</v>
      </c>
      <c r="AD84" s="39">
        <f t="shared" si="64"/>
        <v>0</v>
      </c>
      <c r="AE84" s="39">
        <f t="shared" si="65"/>
        <v>0</v>
      </c>
      <c r="AF84" s="39">
        <f t="shared" si="66"/>
        <v>0</v>
      </c>
      <c r="AG84" s="39">
        <f t="shared" si="67"/>
        <v>0</v>
      </c>
      <c r="AH84" s="39">
        <f t="shared" si="68"/>
        <v>0</v>
      </c>
      <c r="AI84" s="39">
        <f t="shared" si="69"/>
        <v>0</v>
      </c>
      <c r="AJ84" s="39">
        <f t="shared" si="70"/>
        <v>0</v>
      </c>
      <c r="AK84" s="39">
        <f t="shared" si="71"/>
        <v>0</v>
      </c>
      <c r="AL84" s="43"/>
      <c r="AM84" s="39">
        <f t="shared" si="72"/>
        <v>0</v>
      </c>
      <c r="AN84" s="39">
        <f t="shared" si="73"/>
        <v>0</v>
      </c>
      <c r="AO84" s="39">
        <f t="shared" si="74"/>
        <v>0</v>
      </c>
      <c r="AP84" s="40">
        <f t="shared" si="75"/>
        <v>0</v>
      </c>
      <c r="AR84" s="39">
        <f t="shared" si="76"/>
        <v>0</v>
      </c>
      <c r="AS84" s="39">
        <f t="shared" si="77"/>
        <v>0</v>
      </c>
      <c r="AT84" s="39">
        <f t="shared" si="78"/>
        <v>0</v>
      </c>
      <c r="AU84" s="40">
        <f t="shared" si="79"/>
        <v>0</v>
      </c>
      <c r="AV84" s="40"/>
      <c r="AW84" s="52">
        <f t="shared" si="80"/>
        <v>0</v>
      </c>
      <c r="AY84" s="52">
        <f t="shared" si="81"/>
        <v>0</v>
      </c>
      <c r="AZ84" s="70"/>
    </row>
    <row r="85" spans="1:52">
      <c r="A85" s="44">
        <f t="shared" si="82"/>
        <v>39203</v>
      </c>
      <c r="B85" s="66">
        <f t="shared" si="83"/>
        <v>12500</v>
      </c>
      <c r="C85" s="67"/>
      <c r="D85" s="68">
        <f t="shared" si="50"/>
        <v>12500</v>
      </c>
      <c r="E85" s="35">
        <f t="shared" si="51"/>
        <v>0</v>
      </c>
      <c r="F85" s="35">
        <f t="shared" si="52"/>
        <v>0</v>
      </c>
      <c r="G85" s="55">
        <f t="shared" si="47"/>
        <v>5.67</v>
      </c>
      <c r="H85" s="69">
        <f t="shared" si="47"/>
        <v>5.67</v>
      </c>
      <c r="I85" s="72">
        <f t="shared" si="84"/>
        <v>0</v>
      </c>
      <c r="J85" s="55">
        <f t="shared" si="48"/>
        <v>-0.01</v>
      </c>
      <c r="K85" s="69">
        <f t="shared" si="48"/>
        <v>-0.06</v>
      </c>
      <c r="L85" s="72">
        <v>0</v>
      </c>
      <c r="M85" s="55">
        <f t="shared" si="49"/>
        <v>7.4999999999999997E-3</v>
      </c>
      <c r="N85" s="69">
        <f t="shared" si="49"/>
        <v>0</v>
      </c>
      <c r="O85" s="72">
        <v>0</v>
      </c>
      <c r="P85" s="7"/>
      <c r="Q85" s="72">
        <f t="shared" si="53"/>
        <v>5.6674999999999995</v>
      </c>
      <c r="R85" s="72">
        <f t="shared" si="54"/>
        <v>5.61</v>
      </c>
      <c r="S85" s="72">
        <f t="shared" si="55"/>
        <v>0</v>
      </c>
      <c r="T85" s="7"/>
      <c r="U85" s="5">
        <f t="shared" si="56"/>
        <v>31</v>
      </c>
      <c r="V85" s="45">
        <f t="shared" si="57"/>
        <v>39203</v>
      </c>
      <c r="W85" s="5">
        <f t="shared" si="58"/>
        <v>2287</v>
      </c>
      <c r="X85" s="55">
        <f t="shared" si="59"/>
        <v>5.3904348595426005E-2</v>
      </c>
      <c r="Y85" s="47">
        <f t="shared" si="60"/>
        <v>0.71673303978133363</v>
      </c>
      <c r="Z85" s="5">
        <f t="shared" si="61"/>
        <v>0</v>
      </c>
      <c r="AA85" s="5">
        <f t="shared" si="62"/>
        <v>0</v>
      </c>
      <c r="AC85" s="39">
        <f t="shared" si="63"/>
        <v>0</v>
      </c>
      <c r="AD85" s="39">
        <f t="shared" si="64"/>
        <v>0</v>
      </c>
      <c r="AE85" s="39">
        <f t="shared" si="65"/>
        <v>0</v>
      </c>
      <c r="AF85" s="39">
        <f t="shared" si="66"/>
        <v>0</v>
      </c>
      <c r="AG85" s="39">
        <f t="shared" si="67"/>
        <v>0</v>
      </c>
      <c r="AH85" s="39">
        <f t="shared" si="68"/>
        <v>0</v>
      </c>
      <c r="AI85" s="39">
        <f t="shared" si="69"/>
        <v>0</v>
      </c>
      <c r="AJ85" s="39">
        <f t="shared" si="70"/>
        <v>0</v>
      </c>
      <c r="AK85" s="39">
        <f t="shared" si="71"/>
        <v>0</v>
      </c>
      <c r="AL85" s="43"/>
      <c r="AM85" s="39">
        <f t="shared" si="72"/>
        <v>0</v>
      </c>
      <c r="AN85" s="39">
        <f t="shared" si="73"/>
        <v>0</v>
      </c>
      <c r="AO85" s="39">
        <f t="shared" si="74"/>
        <v>0</v>
      </c>
      <c r="AP85" s="40">
        <f t="shared" si="75"/>
        <v>0</v>
      </c>
      <c r="AR85" s="39">
        <f t="shared" si="76"/>
        <v>0</v>
      </c>
      <c r="AS85" s="39">
        <f t="shared" si="77"/>
        <v>0</v>
      </c>
      <c r="AT85" s="39">
        <f t="shared" si="78"/>
        <v>0</v>
      </c>
      <c r="AU85" s="40">
        <f t="shared" si="79"/>
        <v>0</v>
      </c>
      <c r="AV85" s="40"/>
      <c r="AW85" s="52">
        <f t="shared" si="80"/>
        <v>0</v>
      </c>
      <c r="AY85" s="52">
        <f t="shared" si="81"/>
        <v>0</v>
      </c>
      <c r="AZ85" s="70"/>
    </row>
    <row r="86" spans="1:52">
      <c r="A86" s="44">
        <f t="shared" si="82"/>
        <v>39234</v>
      </c>
      <c r="B86" s="66">
        <f t="shared" si="83"/>
        <v>12500</v>
      </c>
      <c r="C86" s="67"/>
      <c r="D86" s="68">
        <f t="shared" si="50"/>
        <v>12500</v>
      </c>
      <c r="E86" s="35">
        <f t="shared" si="51"/>
        <v>0</v>
      </c>
      <c r="F86" s="35">
        <f t="shared" si="52"/>
        <v>0</v>
      </c>
      <c r="G86" s="55">
        <f t="shared" si="47"/>
        <v>5.67</v>
      </c>
      <c r="H86" s="69">
        <f t="shared" si="47"/>
        <v>5.67</v>
      </c>
      <c r="I86" s="72">
        <f t="shared" si="84"/>
        <v>0</v>
      </c>
      <c r="J86" s="55">
        <f t="shared" si="48"/>
        <v>-0.01</v>
      </c>
      <c r="K86" s="69">
        <f t="shared" si="48"/>
        <v>-0.06</v>
      </c>
      <c r="L86" s="72">
        <v>0</v>
      </c>
      <c r="M86" s="55">
        <f t="shared" si="49"/>
        <v>7.4999999999999997E-3</v>
      </c>
      <c r="N86" s="69">
        <f t="shared" si="49"/>
        <v>0</v>
      </c>
      <c r="O86" s="72">
        <v>0</v>
      </c>
      <c r="P86" s="7"/>
      <c r="Q86" s="72">
        <f t="shared" si="53"/>
        <v>5.6674999999999995</v>
      </c>
      <c r="R86" s="72">
        <f t="shared" si="54"/>
        <v>5.61</v>
      </c>
      <c r="S86" s="72">
        <f t="shared" si="55"/>
        <v>0</v>
      </c>
      <c r="T86" s="7"/>
      <c r="U86" s="5">
        <f t="shared" si="56"/>
        <v>30</v>
      </c>
      <c r="V86" s="45">
        <f t="shared" si="57"/>
        <v>39234</v>
      </c>
      <c r="W86" s="5">
        <f t="shared" si="58"/>
        <v>2318</v>
      </c>
      <c r="X86" s="55">
        <f t="shared" si="59"/>
        <v>5.3904348595426005E-2</v>
      </c>
      <c r="Y86" s="47">
        <f t="shared" si="60"/>
        <v>0.71350465827685894</v>
      </c>
      <c r="Z86" s="5">
        <f t="shared" si="61"/>
        <v>0</v>
      </c>
      <c r="AA86" s="5">
        <f t="shared" si="62"/>
        <v>0</v>
      </c>
      <c r="AC86" s="39">
        <f t="shared" si="63"/>
        <v>0</v>
      </c>
      <c r="AD86" s="39">
        <f t="shared" si="64"/>
        <v>0</v>
      </c>
      <c r="AE86" s="39">
        <f t="shared" si="65"/>
        <v>0</v>
      </c>
      <c r="AF86" s="39">
        <f t="shared" si="66"/>
        <v>0</v>
      </c>
      <c r="AG86" s="39">
        <f t="shared" si="67"/>
        <v>0</v>
      </c>
      <c r="AH86" s="39">
        <f t="shared" si="68"/>
        <v>0</v>
      </c>
      <c r="AI86" s="39">
        <f t="shared" si="69"/>
        <v>0</v>
      </c>
      <c r="AJ86" s="39">
        <f t="shared" si="70"/>
        <v>0</v>
      </c>
      <c r="AK86" s="39">
        <f t="shared" si="71"/>
        <v>0</v>
      </c>
      <c r="AL86" s="43"/>
      <c r="AM86" s="39">
        <f t="shared" si="72"/>
        <v>0</v>
      </c>
      <c r="AN86" s="39">
        <f t="shared" si="73"/>
        <v>0</v>
      </c>
      <c r="AO86" s="39">
        <f t="shared" si="74"/>
        <v>0</v>
      </c>
      <c r="AP86" s="40">
        <f t="shared" si="75"/>
        <v>0</v>
      </c>
      <c r="AR86" s="39">
        <f t="shared" si="76"/>
        <v>0</v>
      </c>
      <c r="AS86" s="39">
        <f t="shared" si="77"/>
        <v>0</v>
      </c>
      <c r="AT86" s="39">
        <f t="shared" si="78"/>
        <v>0</v>
      </c>
      <c r="AU86" s="40">
        <f t="shared" si="79"/>
        <v>0</v>
      </c>
      <c r="AV86" s="40"/>
      <c r="AW86" s="52">
        <f t="shared" si="80"/>
        <v>0</v>
      </c>
      <c r="AY86" s="52">
        <f t="shared" si="81"/>
        <v>0</v>
      </c>
      <c r="AZ86" s="70"/>
    </row>
    <row r="87" spans="1:52">
      <c r="A87" s="44">
        <f t="shared" si="82"/>
        <v>39264</v>
      </c>
      <c r="B87" s="66">
        <f t="shared" si="83"/>
        <v>12500</v>
      </c>
      <c r="C87" s="67"/>
      <c r="D87" s="68">
        <f t="shared" si="50"/>
        <v>12500</v>
      </c>
      <c r="E87" s="35">
        <f t="shared" si="51"/>
        <v>0</v>
      </c>
      <c r="F87" s="35">
        <f t="shared" si="52"/>
        <v>0</v>
      </c>
      <c r="G87" s="55">
        <f t="shared" si="47"/>
        <v>5.67</v>
      </c>
      <c r="H87" s="69">
        <f t="shared" si="47"/>
        <v>5.67</v>
      </c>
      <c r="I87" s="72">
        <f t="shared" si="84"/>
        <v>0</v>
      </c>
      <c r="J87" s="55">
        <f t="shared" si="48"/>
        <v>-0.01</v>
      </c>
      <c r="K87" s="69">
        <f t="shared" si="48"/>
        <v>-0.06</v>
      </c>
      <c r="L87" s="72">
        <v>0</v>
      </c>
      <c r="M87" s="55">
        <f t="shared" si="49"/>
        <v>7.4999999999999997E-3</v>
      </c>
      <c r="N87" s="69">
        <f t="shared" si="49"/>
        <v>0</v>
      </c>
      <c r="O87" s="72">
        <v>0</v>
      </c>
      <c r="P87" s="7"/>
      <c r="Q87" s="72">
        <f t="shared" si="53"/>
        <v>5.6674999999999995</v>
      </c>
      <c r="R87" s="72">
        <f t="shared" si="54"/>
        <v>5.61</v>
      </c>
      <c r="S87" s="72">
        <f t="shared" si="55"/>
        <v>0</v>
      </c>
      <c r="T87" s="7"/>
      <c r="U87" s="5">
        <f t="shared" si="56"/>
        <v>31</v>
      </c>
      <c r="V87" s="45">
        <f t="shared" si="57"/>
        <v>39264</v>
      </c>
      <c r="W87" s="5">
        <f t="shared" si="58"/>
        <v>2348</v>
      </c>
      <c r="X87" s="55">
        <f t="shared" si="59"/>
        <v>5.3904348595426005E-2</v>
      </c>
      <c r="Y87" s="47">
        <f t="shared" si="60"/>
        <v>0.71039426432528086</v>
      </c>
      <c r="Z87" s="5">
        <f t="shared" si="61"/>
        <v>0</v>
      </c>
      <c r="AA87" s="5">
        <f t="shared" si="62"/>
        <v>0</v>
      </c>
      <c r="AC87" s="39">
        <f t="shared" si="63"/>
        <v>0</v>
      </c>
      <c r="AD87" s="39">
        <f t="shared" si="64"/>
        <v>0</v>
      </c>
      <c r="AE87" s="39">
        <f t="shared" si="65"/>
        <v>0</v>
      </c>
      <c r="AF87" s="39">
        <f t="shared" si="66"/>
        <v>0</v>
      </c>
      <c r="AG87" s="39">
        <f t="shared" si="67"/>
        <v>0</v>
      </c>
      <c r="AH87" s="39">
        <f t="shared" si="68"/>
        <v>0</v>
      </c>
      <c r="AI87" s="39">
        <f t="shared" si="69"/>
        <v>0</v>
      </c>
      <c r="AJ87" s="39">
        <f t="shared" si="70"/>
        <v>0</v>
      </c>
      <c r="AK87" s="39">
        <f t="shared" si="71"/>
        <v>0</v>
      </c>
      <c r="AL87" s="43"/>
      <c r="AM87" s="39">
        <f t="shared" si="72"/>
        <v>0</v>
      </c>
      <c r="AN87" s="39">
        <f t="shared" si="73"/>
        <v>0</v>
      </c>
      <c r="AO87" s="39">
        <f t="shared" si="74"/>
        <v>0</v>
      </c>
      <c r="AP87" s="40">
        <f t="shared" si="75"/>
        <v>0</v>
      </c>
      <c r="AR87" s="39">
        <f t="shared" si="76"/>
        <v>0</v>
      </c>
      <c r="AS87" s="39">
        <f t="shared" si="77"/>
        <v>0</v>
      </c>
      <c r="AT87" s="39">
        <f t="shared" si="78"/>
        <v>0</v>
      </c>
      <c r="AU87" s="40">
        <f t="shared" si="79"/>
        <v>0</v>
      </c>
      <c r="AV87" s="40"/>
      <c r="AW87" s="52">
        <f t="shared" si="80"/>
        <v>0</v>
      </c>
      <c r="AY87" s="52">
        <f t="shared" si="81"/>
        <v>0</v>
      </c>
      <c r="AZ87" s="70"/>
    </row>
    <row r="88" spans="1:52">
      <c r="A88" s="44">
        <f t="shared" si="82"/>
        <v>39295</v>
      </c>
      <c r="B88" s="66">
        <f t="shared" si="83"/>
        <v>12500</v>
      </c>
      <c r="C88" s="67"/>
      <c r="D88" s="68">
        <f t="shared" si="50"/>
        <v>12500</v>
      </c>
      <c r="E88" s="35">
        <f t="shared" si="51"/>
        <v>0</v>
      </c>
      <c r="F88" s="35">
        <f t="shared" si="52"/>
        <v>0</v>
      </c>
      <c r="G88" s="55">
        <f t="shared" si="47"/>
        <v>5.67</v>
      </c>
      <c r="H88" s="69">
        <f t="shared" si="47"/>
        <v>5.67</v>
      </c>
      <c r="I88" s="72">
        <f t="shared" si="84"/>
        <v>0</v>
      </c>
      <c r="J88" s="55">
        <f t="shared" si="48"/>
        <v>-0.01</v>
      </c>
      <c r="K88" s="69">
        <f t="shared" si="48"/>
        <v>-0.06</v>
      </c>
      <c r="L88" s="72">
        <v>0</v>
      </c>
      <c r="M88" s="55">
        <f t="shared" si="49"/>
        <v>7.4999999999999997E-3</v>
      </c>
      <c r="N88" s="69">
        <f t="shared" si="49"/>
        <v>0</v>
      </c>
      <c r="O88" s="72">
        <v>0</v>
      </c>
      <c r="P88" s="7"/>
      <c r="Q88" s="72">
        <f t="shared" si="53"/>
        <v>5.6674999999999995</v>
      </c>
      <c r="R88" s="72">
        <f t="shared" si="54"/>
        <v>5.61</v>
      </c>
      <c r="S88" s="72">
        <f t="shared" si="55"/>
        <v>0</v>
      </c>
      <c r="T88" s="7"/>
      <c r="U88" s="5">
        <f t="shared" si="56"/>
        <v>31</v>
      </c>
      <c r="V88" s="45">
        <f t="shared" si="57"/>
        <v>39295</v>
      </c>
      <c r="W88" s="5">
        <f t="shared" si="58"/>
        <v>2379</v>
      </c>
      <c r="X88" s="55">
        <f t="shared" si="59"/>
        <v>5.3904348595426005E-2</v>
      </c>
      <c r="Y88" s="47">
        <f t="shared" si="60"/>
        <v>0.7071944345748169</v>
      </c>
      <c r="Z88" s="5">
        <f t="shared" si="61"/>
        <v>0</v>
      </c>
      <c r="AA88" s="5">
        <f t="shared" si="62"/>
        <v>0</v>
      </c>
      <c r="AC88" s="39">
        <f t="shared" si="63"/>
        <v>0</v>
      </c>
      <c r="AD88" s="39">
        <f t="shared" si="64"/>
        <v>0</v>
      </c>
      <c r="AE88" s="39">
        <f t="shared" si="65"/>
        <v>0</v>
      </c>
      <c r="AF88" s="39">
        <f t="shared" si="66"/>
        <v>0</v>
      </c>
      <c r="AG88" s="39">
        <f t="shared" si="67"/>
        <v>0</v>
      </c>
      <c r="AH88" s="39">
        <f t="shared" si="68"/>
        <v>0</v>
      </c>
      <c r="AI88" s="39">
        <f t="shared" si="69"/>
        <v>0</v>
      </c>
      <c r="AJ88" s="39">
        <f t="shared" si="70"/>
        <v>0</v>
      </c>
      <c r="AK88" s="39">
        <f t="shared" si="71"/>
        <v>0</v>
      </c>
      <c r="AL88" s="43"/>
      <c r="AM88" s="39">
        <f t="shared" si="72"/>
        <v>0</v>
      </c>
      <c r="AN88" s="39">
        <f t="shared" si="73"/>
        <v>0</v>
      </c>
      <c r="AO88" s="39">
        <f t="shared" si="74"/>
        <v>0</v>
      </c>
      <c r="AP88" s="40">
        <f t="shared" si="75"/>
        <v>0</v>
      </c>
      <c r="AR88" s="39">
        <f t="shared" si="76"/>
        <v>0</v>
      </c>
      <c r="AS88" s="39">
        <f t="shared" si="77"/>
        <v>0</v>
      </c>
      <c r="AT88" s="39">
        <f t="shared" si="78"/>
        <v>0</v>
      </c>
      <c r="AU88" s="40">
        <f t="shared" si="79"/>
        <v>0</v>
      </c>
      <c r="AV88" s="40"/>
      <c r="AW88" s="52">
        <f t="shared" si="80"/>
        <v>0</v>
      </c>
      <c r="AY88" s="52">
        <f t="shared" si="81"/>
        <v>0</v>
      </c>
      <c r="AZ88" s="70"/>
    </row>
    <row r="89" spans="1:52">
      <c r="A89" s="44">
        <f t="shared" si="82"/>
        <v>39326</v>
      </c>
      <c r="B89" s="66">
        <f t="shared" si="83"/>
        <v>12500</v>
      </c>
      <c r="C89" s="67"/>
      <c r="D89" s="68">
        <f t="shared" si="50"/>
        <v>12500</v>
      </c>
      <c r="E89" s="35">
        <f t="shared" si="51"/>
        <v>0</v>
      </c>
      <c r="F89" s="35">
        <f t="shared" si="52"/>
        <v>0</v>
      </c>
      <c r="G89" s="55">
        <f t="shared" si="47"/>
        <v>5.67</v>
      </c>
      <c r="H89" s="69">
        <f t="shared" si="47"/>
        <v>5.67</v>
      </c>
      <c r="I89" s="72">
        <f t="shared" si="84"/>
        <v>0</v>
      </c>
      <c r="J89" s="55">
        <f t="shared" si="48"/>
        <v>-0.01</v>
      </c>
      <c r="K89" s="69">
        <f t="shared" si="48"/>
        <v>-0.06</v>
      </c>
      <c r="L89" s="72">
        <v>0</v>
      </c>
      <c r="M89" s="55">
        <f t="shared" si="49"/>
        <v>7.4999999999999997E-3</v>
      </c>
      <c r="N89" s="69">
        <f t="shared" si="49"/>
        <v>0</v>
      </c>
      <c r="O89" s="72">
        <v>0</v>
      </c>
      <c r="P89" s="7"/>
      <c r="Q89" s="72">
        <f t="shared" si="53"/>
        <v>5.6674999999999995</v>
      </c>
      <c r="R89" s="72">
        <f t="shared" si="54"/>
        <v>5.61</v>
      </c>
      <c r="S89" s="72">
        <f t="shared" si="55"/>
        <v>0</v>
      </c>
      <c r="T89" s="7"/>
      <c r="U89" s="5">
        <f t="shared" si="56"/>
        <v>30</v>
      </c>
      <c r="V89" s="45">
        <f t="shared" si="57"/>
        <v>39326</v>
      </c>
      <c r="W89" s="5">
        <f t="shared" si="58"/>
        <v>2410</v>
      </c>
      <c r="X89" s="55">
        <f t="shared" si="59"/>
        <v>5.3904348595426005E-2</v>
      </c>
      <c r="Y89" s="47">
        <f t="shared" si="60"/>
        <v>0.70400901782139746</v>
      </c>
      <c r="Z89" s="5">
        <f t="shared" si="61"/>
        <v>0</v>
      </c>
      <c r="AA89" s="5">
        <f t="shared" si="62"/>
        <v>0</v>
      </c>
      <c r="AC89" s="39">
        <f t="shared" si="63"/>
        <v>0</v>
      </c>
      <c r="AD89" s="39">
        <f t="shared" si="64"/>
        <v>0</v>
      </c>
      <c r="AE89" s="39">
        <f t="shared" si="65"/>
        <v>0</v>
      </c>
      <c r="AF89" s="39">
        <f t="shared" si="66"/>
        <v>0</v>
      </c>
      <c r="AG89" s="39">
        <f t="shared" si="67"/>
        <v>0</v>
      </c>
      <c r="AH89" s="39">
        <f t="shared" si="68"/>
        <v>0</v>
      </c>
      <c r="AI89" s="39">
        <f t="shared" si="69"/>
        <v>0</v>
      </c>
      <c r="AJ89" s="39">
        <f t="shared" si="70"/>
        <v>0</v>
      </c>
      <c r="AK89" s="39">
        <f t="shared" si="71"/>
        <v>0</v>
      </c>
      <c r="AL89" s="43"/>
      <c r="AM89" s="39">
        <f t="shared" si="72"/>
        <v>0</v>
      </c>
      <c r="AN89" s="39">
        <f t="shared" si="73"/>
        <v>0</v>
      </c>
      <c r="AO89" s="39">
        <f t="shared" si="74"/>
        <v>0</v>
      </c>
      <c r="AP89" s="40">
        <f t="shared" si="75"/>
        <v>0</v>
      </c>
      <c r="AR89" s="39">
        <f t="shared" si="76"/>
        <v>0</v>
      </c>
      <c r="AS89" s="39">
        <f t="shared" si="77"/>
        <v>0</v>
      </c>
      <c r="AT89" s="39">
        <f t="shared" si="78"/>
        <v>0</v>
      </c>
      <c r="AU89" s="40">
        <f t="shared" si="79"/>
        <v>0</v>
      </c>
      <c r="AV89" s="40"/>
      <c r="AW89" s="52">
        <f t="shared" si="80"/>
        <v>0</v>
      </c>
      <c r="AY89" s="52">
        <f t="shared" si="81"/>
        <v>0</v>
      </c>
      <c r="AZ89" s="70"/>
    </row>
    <row r="90" spans="1:52">
      <c r="A90" s="44">
        <f t="shared" si="82"/>
        <v>39356</v>
      </c>
      <c r="B90" s="66">
        <f t="shared" si="83"/>
        <v>12500</v>
      </c>
      <c r="C90" s="67"/>
      <c r="D90" s="68">
        <f t="shared" si="50"/>
        <v>12500</v>
      </c>
      <c r="E90" s="35">
        <f t="shared" si="51"/>
        <v>0</v>
      </c>
      <c r="F90" s="35">
        <f t="shared" si="52"/>
        <v>0</v>
      </c>
      <c r="G90" s="55">
        <f t="shared" ref="G90:H109" si="85">VLOOKUP($A90,Table,MATCH(G$4,Curves,0))</f>
        <v>5.67</v>
      </c>
      <c r="H90" s="69">
        <f t="shared" si="85"/>
        <v>5.67</v>
      </c>
      <c r="I90" s="72">
        <f t="shared" si="84"/>
        <v>0</v>
      </c>
      <c r="J90" s="55">
        <f t="shared" ref="J90:K109" si="86">VLOOKUP($A90,Table,MATCH(J$4,Curves,0))</f>
        <v>-0.01</v>
      </c>
      <c r="K90" s="69">
        <f t="shared" si="86"/>
        <v>-0.06</v>
      </c>
      <c r="L90" s="72">
        <v>0</v>
      </c>
      <c r="M90" s="55">
        <f t="shared" ref="M90:N109" si="87">VLOOKUP($A90,Table,MATCH(M$4,Curves,0))</f>
        <v>7.4999999999999997E-3</v>
      </c>
      <c r="N90" s="69">
        <f t="shared" si="87"/>
        <v>0</v>
      </c>
      <c r="O90" s="72">
        <v>0</v>
      </c>
      <c r="P90" s="7"/>
      <c r="Q90" s="72">
        <f t="shared" si="53"/>
        <v>5.6674999999999995</v>
      </c>
      <c r="R90" s="72">
        <f t="shared" si="54"/>
        <v>5.61</v>
      </c>
      <c r="S90" s="72">
        <f t="shared" si="55"/>
        <v>0</v>
      </c>
      <c r="T90" s="7"/>
      <c r="U90" s="5">
        <f t="shared" si="56"/>
        <v>31</v>
      </c>
      <c r="V90" s="45">
        <f t="shared" si="57"/>
        <v>39356</v>
      </c>
      <c r="W90" s="5">
        <f t="shared" si="58"/>
        <v>2440</v>
      </c>
      <c r="X90" s="55">
        <f t="shared" si="59"/>
        <v>5.3904348595426005E-2</v>
      </c>
      <c r="Y90" s="47">
        <f t="shared" si="60"/>
        <v>0.70094001838952757</v>
      </c>
      <c r="Z90" s="5">
        <f t="shared" si="61"/>
        <v>0</v>
      </c>
      <c r="AA90" s="5">
        <f t="shared" si="62"/>
        <v>0</v>
      </c>
      <c r="AC90" s="39">
        <f t="shared" si="63"/>
        <v>0</v>
      </c>
      <c r="AD90" s="39">
        <f t="shared" si="64"/>
        <v>0</v>
      </c>
      <c r="AE90" s="39">
        <f t="shared" si="65"/>
        <v>0</v>
      </c>
      <c r="AF90" s="39">
        <f t="shared" si="66"/>
        <v>0</v>
      </c>
      <c r="AG90" s="39">
        <f t="shared" si="67"/>
        <v>0</v>
      </c>
      <c r="AH90" s="39">
        <f t="shared" si="68"/>
        <v>0</v>
      </c>
      <c r="AI90" s="39">
        <f t="shared" si="69"/>
        <v>0</v>
      </c>
      <c r="AJ90" s="39">
        <f t="shared" si="70"/>
        <v>0</v>
      </c>
      <c r="AK90" s="39">
        <f t="shared" si="71"/>
        <v>0</v>
      </c>
      <c r="AL90" s="43"/>
      <c r="AM90" s="39">
        <f t="shared" si="72"/>
        <v>0</v>
      </c>
      <c r="AN90" s="39">
        <f t="shared" si="73"/>
        <v>0</v>
      </c>
      <c r="AO90" s="39">
        <f t="shared" si="74"/>
        <v>0</v>
      </c>
      <c r="AP90" s="40">
        <f t="shared" si="75"/>
        <v>0</v>
      </c>
      <c r="AR90" s="39">
        <f t="shared" si="76"/>
        <v>0</v>
      </c>
      <c r="AS90" s="39">
        <f t="shared" si="77"/>
        <v>0</v>
      </c>
      <c r="AT90" s="39">
        <f t="shared" si="78"/>
        <v>0</v>
      </c>
      <c r="AU90" s="40">
        <f t="shared" si="79"/>
        <v>0</v>
      </c>
      <c r="AV90" s="40"/>
      <c r="AW90" s="52">
        <f t="shared" si="80"/>
        <v>0</v>
      </c>
      <c r="AY90" s="52">
        <f t="shared" si="81"/>
        <v>0</v>
      </c>
      <c r="AZ90" s="70"/>
    </row>
    <row r="91" spans="1:52">
      <c r="A91" s="44">
        <f t="shared" si="82"/>
        <v>39387</v>
      </c>
      <c r="B91" s="66">
        <f t="shared" si="83"/>
        <v>12500</v>
      </c>
      <c r="C91" s="67"/>
      <c r="D91" s="68">
        <f t="shared" si="50"/>
        <v>12500</v>
      </c>
      <c r="E91" s="35">
        <f t="shared" si="51"/>
        <v>0</v>
      </c>
      <c r="F91" s="35">
        <f t="shared" si="52"/>
        <v>0</v>
      </c>
      <c r="G91" s="55">
        <f t="shared" si="85"/>
        <v>5.67</v>
      </c>
      <c r="H91" s="69">
        <f t="shared" si="85"/>
        <v>5.67</v>
      </c>
      <c r="I91" s="72">
        <f t="shared" si="84"/>
        <v>0</v>
      </c>
      <c r="J91" s="55">
        <f t="shared" si="86"/>
        <v>-0.01</v>
      </c>
      <c r="K91" s="69">
        <f t="shared" si="86"/>
        <v>-0.06</v>
      </c>
      <c r="L91" s="72">
        <v>0</v>
      </c>
      <c r="M91" s="55">
        <f t="shared" si="87"/>
        <v>7.4999999999999997E-3</v>
      </c>
      <c r="N91" s="69">
        <f t="shared" si="87"/>
        <v>0</v>
      </c>
      <c r="O91" s="72">
        <v>0</v>
      </c>
      <c r="P91" s="7"/>
      <c r="Q91" s="72">
        <f t="shared" si="53"/>
        <v>5.6674999999999995</v>
      </c>
      <c r="R91" s="72">
        <f t="shared" si="54"/>
        <v>5.61</v>
      </c>
      <c r="S91" s="72">
        <f t="shared" si="55"/>
        <v>0</v>
      </c>
      <c r="T91" s="7"/>
      <c r="U91" s="5">
        <f t="shared" si="56"/>
        <v>30</v>
      </c>
      <c r="V91" s="45">
        <f t="shared" si="57"/>
        <v>39387</v>
      </c>
      <c r="W91" s="5">
        <f t="shared" si="58"/>
        <v>2471</v>
      </c>
      <c r="X91" s="55">
        <f t="shared" si="59"/>
        <v>5.3904348595426005E-2</v>
      </c>
      <c r="Y91" s="47">
        <f t="shared" si="60"/>
        <v>0.69778277341055284</v>
      </c>
      <c r="Z91" s="5">
        <f t="shared" si="61"/>
        <v>0</v>
      </c>
      <c r="AA91" s="5">
        <f t="shared" si="62"/>
        <v>0</v>
      </c>
      <c r="AC91" s="39">
        <f t="shared" si="63"/>
        <v>0</v>
      </c>
      <c r="AD91" s="39">
        <f t="shared" si="64"/>
        <v>0</v>
      </c>
      <c r="AE91" s="39">
        <f t="shared" si="65"/>
        <v>0</v>
      </c>
      <c r="AF91" s="39">
        <f t="shared" si="66"/>
        <v>0</v>
      </c>
      <c r="AG91" s="39">
        <f t="shared" si="67"/>
        <v>0</v>
      </c>
      <c r="AH91" s="39">
        <f t="shared" si="68"/>
        <v>0</v>
      </c>
      <c r="AI91" s="39">
        <f t="shared" si="69"/>
        <v>0</v>
      </c>
      <c r="AJ91" s="39">
        <f t="shared" si="70"/>
        <v>0</v>
      </c>
      <c r="AK91" s="39">
        <f t="shared" si="71"/>
        <v>0</v>
      </c>
      <c r="AL91" s="43"/>
      <c r="AM91" s="39">
        <f t="shared" si="72"/>
        <v>0</v>
      </c>
      <c r="AN91" s="39">
        <f t="shared" si="73"/>
        <v>0</v>
      </c>
      <c r="AO91" s="39">
        <f t="shared" si="74"/>
        <v>0</v>
      </c>
      <c r="AP91" s="40">
        <f t="shared" si="75"/>
        <v>0</v>
      </c>
      <c r="AR91" s="39">
        <f t="shared" si="76"/>
        <v>0</v>
      </c>
      <c r="AS91" s="39">
        <f t="shared" si="77"/>
        <v>0</v>
      </c>
      <c r="AT91" s="39">
        <f t="shared" si="78"/>
        <v>0</v>
      </c>
      <c r="AU91" s="40">
        <f t="shared" si="79"/>
        <v>0</v>
      </c>
      <c r="AV91" s="40"/>
      <c r="AW91" s="52">
        <f t="shared" si="80"/>
        <v>0</v>
      </c>
      <c r="AY91" s="52">
        <f t="shared" si="81"/>
        <v>0</v>
      </c>
      <c r="AZ91" s="70"/>
    </row>
    <row r="92" spans="1:52">
      <c r="A92" s="44">
        <f t="shared" si="82"/>
        <v>39417</v>
      </c>
      <c r="B92" s="66">
        <f t="shared" si="83"/>
        <v>12500</v>
      </c>
      <c r="C92" s="67"/>
      <c r="D92" s="68">
        <f t="shared" si="50"/>
        <v>12500</v>
      </c>
      <c r="E92" s="35">
        <f t="shared" si="51"/>
        <v>0</v>
      </c>
      <c r="F92" s="35">
        <f t="shared" si="52"/>
        <v>0</v>
      </c>
      <c r="G92" s="55">
        <f t="shared" si="85"/>
        <v>5.67</v>
      </c>
      <c r="H92" s="69">
        <f t="shared" si="85"/>
        <v>5.67</v>
      </c>
      <c r="I92" s="72">
        <f t="shared" si="84"/>
        <v>0</v>
      </c>
      <c r="J92" s="55">
        <f t="shared" si="86"/>
        <v>-0.01</v>
      </c>
      <c r="K92" s="69">
        <f t="shared" si="86"/>
        <v>-0.06</v>
      </c>
      <c r="L92" s="72">
        <v>0</v>
      </c>
      <c r="M92" s="55">
        <f t="shared" si="87"/>
        <v>7.4999999999999997E-3</v>
      </c>
      <c r="N92" s="69">
        <f t="shared" si="87"/>
        <v>0</v>
      </c>
      <c r="O92" s="72">
        <v>0</v>
      </c>
      <c r="P92" s="7"/>
      <c r="Q92" s="72">
        <f t="shared" si="53"/>
        <v>5.6674999999999995</v>
      </c>
      <c r="R92" s="72">
        <f t="shared" si="54"/>
        <v>5.61</v>
      </c>
      <c r="S92" s="72">
        <f t="shared" si="55"/>
        <v>0</v>
      </c>
      <c r="T92" s="7"/>
      <c r="U92" s="5">
        <f t="shared" si="56"/>
        <v>31</v>
      </c>
      <c r="V92" s="45">
        <f t="shared" si="57"/>
        <v>39417</v>
      </c>
      <c r="W92" s="5">
        <f t="shared" si="58"/>
        <v>2501</v>
      </c>
      <c r="X92" s="55">
        <f t="shared" si="59"/>
        <v>5.3904348595426005E-2</v>
      </c>
      <c r="Y92" s="47">
        <f t="shared" si="60"/>
        <v>0.69474091616021183</v>
      </c>
      <c r="Z92" s="5">
        <f t="shared" si="61"/>
        <v>0</v>
      </c>
      <c r="AA92" s="5">
        <f t="shared" si="62"/>
        <v>0</v>
      </c>
      <c r="AC92" s="39">
        <f t="shared" si="63"/>
        <v>0</v>
      </c>
      <c r="AD92" s="39">
        <f t="shared" si="64"/>
        <v>0</v>
      </c>
      <c r="AE92" s="39">
        <f t="shared" si="65"/>
        <v>0</v>
      </c>
      <c r="AF92" s="39">
        <f t="shared" si="66"/>
        <v>0</v>
      </c>
      <c r="AG92" s="39">
        <f t="shared" si="67"/>
        <v>0</v>
      </c>
      <c r="AH92" s="39">
        <f t="shared" si="68"/>
        <v>0</v>
      </c>
      <c r="AI92" s="39">
        <f t="shared" si="69"/>
        <v>0</v>
      </c>
      <c r="AJ92" s="39">
        <f t="shared" si="70"/>
        <v>0</v>
      </c>
      <c r="AK92" s="39">
        <f t="shared" si="71"/>
        <v>0</v>
      </c>
      <c r="AL92" s="43"/>
      <c r="AM92" s="39">
        <f t="shared" si="72"/>
        <v>0</v>
      </c>
      <c r="AN92" s="39">
        <f t="shared" si="73"/>
        <v>0</v>
      </c>
      <c r="AO92" s="39">
        <f t="shared" si="74"/>
        <v>0</v>
      </c>
      <c r="AP92" s="40">
        <f t="shared" si="75"/>
        <v>0</v>
      </c>
      <c r="AR92" s="39">
        <f t="shared" si="76"/>
        <v>0</v>
      </c>
      <c r="AS92" s="39">
        <f t="shared" si="77"/>
        <v>0</v>
      </c>
      <c r="AT92" s="39">
        <f t="shared" si="78"/>
        <v>0</v>
      </c>
      <c r="AU92" s="40">
        <f t="shared" si="79"/>
        <v>0</v>
      </c>
      <c r="AV92" s="40"/>
      <c r="AW92" s="52">
        <f t="shared" si="80"/>
        <v>0</v>
      </c>
      <c r="AY92" s="52">
        <f t="shared" si="81"/>
        <v>0</v>
      </c>
      <c r="AZ92" s="70"/>
    </row>
    <row r="93" spans="1:52">
      <c r="A93" s="44">
        <f t="shared" si="82"/>
        <v>39448</v>
      </c>
      <c r="B93" s="66">
        <f t="shared" si="83"/>
        <v>12500</v>
      </c>
      <c r="C93" s="67"/>
      <c r="D93" s="68">
        <f t="shared" si="50"/>
        <v>12500</v>
      </c>
      <c r="E93" s="35">
        <f t="shared" si="51"/>
        <v>0</v>
      </c>
      <c r="F93" s="35">
        <f t="shared" si="52"/>
        <v>0</v>
      </c>
      <c r="G93" s="55">
        <f t="shared" si="85"/>
        <v>5.67</v>
      </c>
      <c r="H93" s="69">
        <f t="shared" si="85"/>
        <v>5.67</v>
      </c>
      <c r="I93" s="72">
        <f t="shared" si="84"/>
        <v>0</v>
      </c>
      <c r="J93" s="55">
        <f t="shared" si="86"/>
        <v>-0.01</v>
      </c>
      <c r="K93" s="69">
        <f t="shared" si="86"/>
        <v>-0.06</v>
      </c>
      <c r="L93" s="72">
        <v>0</v>
      </c>
      <c r="M93" s="55">
        <f t="shared" si="87"/>
        <v>7.4999999999999997E-3</v>
      </c>
      <c r="N93" s="69">
        <f t="shared" si="87"/>
        <v>0</v>
      </c>
      <c r="O93" s="72">
        <v>0</v>
      </c>
      <c r="P93" s="7"/>
      <c r="Q93" s="72">
        <f t="shared" si="53"/>
        <v>5.6674999999999995</v>
      </c>
      <c r="R93" s="72">
        <f t="shared" si="54"/>
        <v>5.61</v>
      </c>
      <c r="S93" s="72">
        <f t="shared" si="55"/>
        <v>0</v>
      </c>
      <c r="T93" s="7"/>
      <c r="U93" s="5">
        <f t="shared" si="56"/>
        <v>31</v>
      </c>
      <c r="V93" s="45">
        <f t="shared" si="57"/>
        <v>39448</v>
      </c>
      <c r="W93" s="5">
        <f t="shared" si="58"/>
        <v>2532</v>
      </c>
      <c r="X93" s="55">
        <f t="shared" si="59"/>
        <v>5.3904348595426005E-2</v>
      </c>
      <c r="Y93" s="47">
        <f t="shared" si="60"/>
        <v>0.69161159380496262</v>
      </c>
      <c r="Z93" s="5">
        <f t="shared" si="61"/>
        <v>0</v>
      </c>
      <c r="AA93" s="5">
        <f t="shared" si="62"/>
        <v>0</v>
      </c>
      <c r="AC93" s="39">
        <f t="shared" si="63"/>
        <v>0</v>
      </c>
      <c r="AD93" s="39">
        <f t="shared" si="64"/>
        <v>0</v>
      </c>
      <c r="AE93" s="39">
        <f t="shared" si="65"/>
        <v>0</v>
      </c>
      <c r="AF93" s="39">
        <f t="shared" si="66"/>
        <v>0</v>
      </c>
      <c r="AG93" s="39">
        <f t="shared" si="67"/>
        <v>0</v>
      </c>
      <c r="AH93" s="39">
        <f t="shared" si="68"/>
        <v>0</v>
      </c>
      <c r="AI93" s="39">
        <f t="shared" si="69"/>
        <v>0</v>
      </c>
      <c r="AJ93" s="39">
        <f t="shared" si="70"/>
        <v>0</v>
      </c>
      <c r="AK93" s="39">
        <f t="shared" si="71"/>
        <v>0</v>
      </c>
      <c r="AL93" s="43"/>
      <c r="AM93" s="39">
        <f t="shared" si="72"/>
        <v>0</v>
      </c>
      <c r="AN93" s="39">
        <f t="shared" si="73"/>
        <v>0</v>
      </c>
      <c r="AO93" s="39">
        <f t="shared" si="74"/>
        <v>0</v>
      </c>
      <c r="AP93" s="40">
        <f t="shared" si="75"/>
        <v>0</v>
      </c>
      <c r="AR93" s="39">
        <f t="shared" si="76"/>
        <v>0</v>
      </c>
      <c r="AS93" s="39">
        <f t="shared" si="77"/>
        <v>0</v>
      </c>
      <c r="AT93" s="39">
        <f t="shared" si="78"/>
        <v>0</v>
      </c>
      <c r="AU93" s="40">
        <f t="shared" si="79"/>
        <v>0</v>
      </c>
      <c r="AV93" s="40"/>
      <c r="AW93" s="52">
        <f t="shared" si="80"/>
        <v>0</v>
      </c>
      <c r="AY93" s="52">
        <f t="shared" si="81"/>
        <v>0</v>
      </c>
      <c r="AZ93" s="70"/>
    </row>
    <row r="94" spans="1:52">
      <c r="A94" s="44">
        <f t="shared" si="82"/>
        <v>39479</v>
      </c>
      <c r="B94" s="66">
        <f t="shared" si="83"/>
        <v>12500</v>
      </c>
      <c r="C94" s="67"/>
      <c r="D94" s="68">
        <f t="shared" si="50"/>
        <v>12500</v>
      </c>
      <c r="E94" s="35">
        <f t="shared" si="51"/>
        <v>0</v>
      </c>
      <c r="F94" s="35">
        <f t="shared" si="52"/>
        <v>0</v>
      </c>
      <c r="G94" s="55">
        <f t="shared" si="85"/>
        <v>5.67</v>
      </c>
      <c r="H94" s="69">
        <f t="shared" si="85"/>
        <v>5.67</v>
      </c>
      <c r="I94" s="72">
        <f t="shared" si="84"/>
        <v>0</v>
      </c>
      <c r="J94" s="55">
        <f t="shared" si="86"/>
        <v>-0.01</v>
      </c>
      <c r="K94" s="69">
        <f t="shared" si="86"/>
        <v>-0.06</v>
      </c>
      <c r="L94" s="72">
        <v>0</v>
      </c>
      <c r="M94" s="55">
        <f t="shared" si="87"/>
        <v>7.4999999999999997E-3</v>
      </c>
      <c r="N94" s="69">
        <f t="shared" si="87"/>
        <v>0</v>
      </c>
      <c r="O94" s="72">
        <v>0</v>
      </c>
      <c r="P94" s="7"/>
      <c r="Q94" s="72">
        <f t="shared" si="53"/>
        <v>5.6674999999999995</v>
      </c>
      <c r="R94" s="72">
        <f t="shared" si="54"/>
        <v>5.61</v>
      </c>
      <c r="S94" s="72">
        <f t="shared" si="55"/>
        <v>0</v>
      </c>
      <c r="T94" s="7"/>
      <c r="U94" s="5">
        <f t="shared" si="56"/>
        <v>29</v>
      </c>
      <c r="V94" s="45">
        <f t="shared" si="57"/>
        <v>39479</v>
      </c>
      <c r="W94" s="5">
        <f t="shared" si="58"/>
        <v>2563</v>
      </c>
      <c r="X94" s="55">
        <f t="shared" si="59"/>
        <v>5.3904348595426005E-2</v>
      </c>
      <c r="Y94" s="47">
        <f t="shared" si="60"/>
        <v>0.68849636686021132</v>
      </c>
      <c r="Z94" s="5">
        <f t="shared" si="61"/>
        <v>0</v>
      </c>
      <c r="AA94" s="5">
        <f t="shared" si="62"/>
        <v>0</v>
      </c>
      <c r="AC94" s="39">
        <f t="shared" si="63"/>
        <v>0</v>
      </c>
      <c r="AD94" s="39">
        <f t="shared" si="64"/>
        <v>0</v>
      </c>
      <c r="AE94" s="39">
        <f t="shared" si="65"/>
        <v>0</v>
      </c>
      <c r="AF94" s="39">
        <f t="shared" si="66"/>
        <v>0</v>
      </c>
      <c r="AG94" s="39">
        <f t="shared" si="67"/>
        <v>0</v>
      </c>
      <c r="AH94" s="39">
        <f t="shared" si="68"/>
        <v>0</v>
      </c>
      <c r="AI94" s="39">
        <f t="shared" si="69"/>
        <v>0</v>
      </c>
      <c r="AJ94" s="39">
        <f t="shared" si="70"/>
        <v>0</v>
      </c>
      <c r="AK94" s="39">
        <f t="shared" si="71"/>
        <v>0</v>
      </c>
      <c r="AL94" s="43"/>
      <c r="AM94" s="39">
        <f t="shared" si="72"/>
        <v>0</v>
      </c>
      <c r="AN94" s="39">
        <f t="shared" si="73"/>
        <v>0</v>
      </c>
      <c r="AO94" s="39">
        <f t="shared" si="74"/>
        <v>0</v>
      </c>
      <c r="AP94" s="40">
        <f t="shared" si="75"/>
        <v>0</v>
      </c>
      <c r="AR94" s="39">
        <f t="shared" si="76"/>
        <v>0</v>
      </c>
      <c r="AS94" s="39">
        <f t="shared" si="77"/>
        <v>0</v>
      </c>
      <c r="AT94" s="39">
        <f t="shared" si="78"/>
        <v>0</v>
      </c>
      <c r="AU94" s="40">
        <f t="shared" si="79"/>
        <v>0</v>
      </c>
      <c r="AV94" s="40"/>
      <c r="AW94" s="52">
        <f t="shared" si="80"/>
        <v>0</v>
      </c>
      <c r="AY94" s="52">
        <f t="shared" si="81"/>
        <v>0</v>
      </c>
      <c r="AZ94" s="70"/>
    </row>
    <row r="95" spans="1:52">
      <c r="A95" s="44">
        <f t="shared" si="82"/>
        <v>39508</v>
      </c>
      <c r="B95" s="66">
        <f t="shared" si="83"/>
        <v>12500</v>
      </c>
      <c r="C95" s="67"/>
      <c r="D95" s="68">
        <f t="shared" si="50"/>
        <v>12500</v>
      </c>
      <c r="E95" s="35">
        <f t="shared" si="51"/>
        <v>0</v>
      </c>
      <c r="F95" s="35">
        <f t="shared" si="52"/>
        <v>0</v>
      </c>
      <c r="G95" s="55">
        <f t="shared" si="85"/>
        <v>5.67</v>
      </c>
      <c r="H95" s="69">
        <f t="shared" si="85"/>
        <v>5.67</v>
      </c>
      <c r="I95" s="72">
        <f t="shared" si="84"/>
        <v>0</v>
      </c>
      <c r="J95" s="55">
        <f t="shared" si="86"/>
        <v>-0.01</v>
      </c>
      <c r="K95" s="69">
        <f t="shared" si="86"/>
        <v>-0.06</v>
      </c>
      <c r="L95" s="72">
        <v>0</v>
      </c>
      <c r="M95" s="55">
        <f t="shared" si="87"/>
        <v>7.4999999999999997E-3</v>
      </c>
      <c r="N95" s="69">
        <f t="shared" si="87"/>
        <v>0</v>
      </c>
      <c r="O95" s="72">
        <v>0</v>
      </c>
      <c r="P95" s="7"/>
      <c r="Q95" s="72">
        <f t="shared" si="53"/>
        <v>5.6674999999999995</v>
      </c>
      <c r="R95" s="72">
        <f t="shared" si="54"/>
        <v>5.61</v>
      </c>
      <c r="S95" s="72">
        <f t="shared" si="55"/>
        <v>0</v>
      </c>
      <c r="T95" s="7"/>
      <c r="U95" s="5">
        <f t="shared" si="56"/>
        <v>31</v>
      </c>
      <c r="V95" s="45">
        <f t="shared" si="57"/>
        <v>39508</v>
      </c>
      <c r="W95" s="5">
        <f t="shared" si="58"/>
        <v>2592</v>
      </c>
      <c r="X95" s="55">
        <f t="shared" si="59"/>
        <v>5.3904348595426005E-2</v>
      </c>
      <c r="Y95" s="47">
        <f t="shared" si="60"/>
        <v>0.68559482672646577</v>
      </c>
      <c r="Z95" s="5">
        <f t="shared" si="61"/>
        <v>0</v>
      </c>
      <c r="AA95" s="5">
        <f t="shared" si="62"/>
        <v>0</v>
      </c>
      <c r="AC95" s="39">
        <f t="shared" si="63"/>
        <v>0</v>
      </c>
      <c r="AD95" s="39">
        <f t="shared" si="64"/>
        <v>0</v>
      </c>
      <c r="AE95" s="39">
        <f t="shared" si="65"/>
        <v>0</v>
      </c>
      <c r="AF95" s="39">
        <f t="shared" si="66"/>
        <v>0</v>
      </c>
      <c r="AG95" s="39">
        <f t="shared" si="67"/>
        <v>0</v>
      </c>
      <c r="AH95" s="39">
        <f t="shared" si="68"/>
        <v>0</v>
      </c>
      <c r="AI95" s="39">
        <f t="shared" si="69"/>
        <v>0</v>
      </c>
      <c r="AJ95" s="39">
        <f t="shared" si="70"/>
        <v>0</v>
      </c>
      <c r="AK95" s="39">
        <f t="shared" si="71"/>
        <v>0</v>
      </c>
      <c r="AL95" s="43"/>
      <c r="AM95" s="39">
        <f t="shared" si="72"/>
        <v>0</v>
      </c>
      <c r="AN95" s="39">
        <f t="shared" si="73"/>
        <v>0</v>
      </c>
      <c r="AO95" s="39">
        <f t="shared" si="74"/>
        <v>0</v>
      </c>
      <c r="AP95" s="40">
        <f t="shared" si="75"/>
        <v>0</v>
      </c>
      <c r="AR95" s="39">
        <f t="shared" si="76"/>
        <v>0</v>
      </c>
      <c r="AS95" s="39">
        <f t="shared" si="77"/>
        <v>0</v>
      </c>
      <c r="AT95" s="39">
        <f t="shared" si="78"/>
        <v>0</v>
      </c>
      <c r="AU95" s="40">
        <f t="shared" si="79"/>
        <v>0</v>
      </c>
      <c r="AV95" s="40"/>
      <c r="AW95" s="52">
        <f t="shared" si="80"/>
        <v>0</v>
      </c>
      <c r="AY95" s="52">
        <f t="shared" si="81"/>
        <v>0</v>
      </c>
      <c r="AZ95" s="70"/>
    </row>
    <row r="96" spans="1:52">
      <c r="A96" s="44">
        <f t="shared" si="82"/>
        <v>39539</v>
      </c>
      <c r="B96" s="66">
        <f t="shared" si="83"/>
        <v>12500</v>
      </c>
      <c r="C96" s="67"/>
      <c r="D96" s="68">
        <f t="shared" si="50"/>
        <v>12500</v>
      </c>
      <c r="E96" s="35">
        <f t="shared" si="51"/>
        <v>0</v>
      </c>
      <c r="F96" s="35">
        <f t="shared" si="52"/>
        <v>0</v>
      </c>
      <c r="G96" s="55">
        <f t="shared" si="85"/>
        <v>5.67</v>
      </c>
      <c r="H96" s="69">
        <f t="shared" si="85"/>
        <v>5.67</v>
      </c>
      <c r="I96" s="72">
        <f t="shared" si="84"/>
        <v>0</v>
      </c>
      <c r="J96" s="55">
        <f t="shared" si="86"/>
        <v>-0.01</v>
      </c>
      <c r="K96" s="69">
        <f t="shared" si="86"/>
        <v>-0.06</v>
      </c>
      <c r="L96" s="72">
        <v>0</v>
      </c>
      <c r="M96" s="55">
        <f t="shared" si="87"/>
        <v>7.4999999999999997E-3</v>
      </c>
      <c r="N96" s="69">
        <f t="shared" si="87"/>
        <v>0</v>
      </c>
      <c r="O96" s="72">
        <v>0</v>
      </c>
      <c r="P96" s="7"/>
      <c r="Q96" s="72">
        <f t="shared" si="53"/>
        <v>5.6674999999999995</v>
      </c>
      <c r="R96" s="72">
        <f t="shared" si="54"/>
        <v>5.61</v>
      </c>
      <c r="S96" s="72">
        <f t="shared" si="55"/>
        <v>0</v>
      </c>
      <c r="T96" s="7"/>
      <c r="U96" s="5">
        <f t="shared" si="56"/>
        <v>30</v>
      </c>
      <c r="V96" s="45">
        <f t="shared" si="57"/>
        <v>39539</v>
      </c>
      <c r="W96" s="5">
        <f t="shared" si="58"/>
        <v>2623</v>
      </c>
      <c r="X96" s="55">
        <f t="shared" si="59"/>
        <v>5.3904348595426005E-2</v>
      </c>
      <c r="Y96" s="47">
        <f t="shared" si="60"/>
        <v>0.68250670111299816</v>
      </c>
      <c r="Z96" s="5">
        <f t="shared" si="61"/>
        <v>0</v>
      </c>
      <c r="AA96" s="5">
        <f t="shared" si="62"/>
        <v>0</v>
      </c>
      <c r="AC96" s="39">
        <f t="shared" si="63"/>
        <v>0</v>
      </c>
      <c r="AD96" s="39">
        <f t="shared" si="64"/>
        <v>0</v>
      </c>
      <c r="AE96" s="39">
        <f t="shared" si="65"/>
        <v>0</v>
      </c>
      <c r="AF96" s="39">
        <f t="shared" si="66"/>
        <v>0</v>
      </c>
      <c r="AG96" s="39">
        <f t="shared" si="67"/>
        <v>0</v>
      </c>
      <c r="AH96" s="39">
        <f t="shared" si="68"/>
        <v>0</v>
      </c>
      <c r="AI96" s="39">
        <f t="shared" si="69"/>
        <v>0</v>
      </c>
      <c r="AJ96" s="39">
        <f t="shared" si="70"/>
        <v>0</v>
      </c>
      <c r="AK96" s="39">
        <f t="shared" si="71"/>
        <v>0</v>
      </c>
      <c r="AL96" s="43"/>
      <c r="AM96" s="39">
        <f t="shared" si="72"/>
        <v>0</v>
      </c>
      <c r="AN96" s="39">
        <f t="shared" si="73"/>
        <v>0</v>
      </c>
      <c r="AO96" s="39">
        <f t="shared" si="74"/>
        <v>0</v>
      </c>
      <c r="AP96" s="40">
        <f t="shared" si="75"/>
        <v>0</v>
      </c>
      <c r="AR96" s="39">
        <f t="shared" si="76"/>
        <v>0</v>
      </c>
      <c r="AS96" s="39">
        <f t="shared" si="77"/>
        <v>0</v>
      </c>
      <c r="AT96" s="39">
        <f t="shared" si="78"/>
        <v>0</v>
      </c>
      <c r="AU96" s="40">
        <f t="shared" si="79"/>
        <v>0</v>
      </c>
      <c r="AV96" s="40"/>
      <c r="AW96" s="52">
        <f t="shared" si="80"/>
        <v>0</v>
      </c>
      <c r="AY96" s="52">
        <f t="shared" si="81"/>
        <v>0</v>
      </c>
      <c r="AZ96" s="70"/>
    </row>
    <row r="97" spans="1:52">
      <c r="A97" s="44">
        <f t="shared" si="82"/>
        <v>39569</v>
      </c>
      <c r="B97" s="66">
        <f t="shared" si="83"/>
        <v>12500</v>
      </c>
      <c r="C97" s="67"/>
      <c r="D97" s="68">
        <f t="shared" si="50"/>
        <v>12500</v>
      </c>
      <c r="E97" s="35">
        <f t="shared" si="51"/>
        <v>0</v>
      </c>
      <c r="F97" s="35">
        <f t="shared" si="52"/>
        <v>0</v>
      </c>
      <c r="G97" s="55">
        <f t="shared" si="85"/>
        <v>5.67</v>
      </c>
      <c r="H97" s="69">
        <f t="shared" si="85"/>
        <v>5.67</v>
      </c>
      <c r="I97" s="72">
        <f t="shared" si="84"/>
        <v>0</v>
      </c>
      <c r="J97" s="55">
        <f t="shared" si="86"/>
        <v>-0.01</v>
      </c>
      <c r="K97" s="69">
        <f t="shared" si="86"/>
        <v>-0.06</v>
      </c>
      <c r="L97" s="72">
        <v>0</v>
      </c>
      <c r="M97" s="55">
        <f t="shared" si="87"/>
        <v>7.4999999999999997E-3</v>
      </c>
      <c r="N97" s="69">
        <f t="shared" si="87"/>
        <v>0</v>
      </c>
      <c r="O97" s="72">
        <v>0</v>
      </c>
      <c r="P97" s="7"/>
      <c r="Q97" s="72">
        <f t="shared" si="53"/>
        <v>5.6674999999999995</v>
      </c>
      <c r="R97" s="72">
        <f t="shared" si="54"/>
        <v>5.61</v>
      </c>
      <c r="S97" s="72">
        <f t="shared" si="55"/>
        <v>0</v>
      </c>
      <c r="T97" s="7"/>
      <c r="U97" s="5">
        <f t="shared" si="56"/>
        <v>31</v>
      </c>
      <c r="V97" s="45">
        <f t="shared" si="57"/>
        <v>39569</v>
      </c>
      <c r="W97" s="5">
        <f t="shared" si="58"/>
        <v>2653</v>
      </c>
      <c r="X97" s="55">
        <f t="shared" si="59"/>
        <v>5.3904348595426005E-2</v>
      </c>
      <c r="Y97" s="47">
        <f t="shared" si="60"/>
        <v>0.67953143712498143</v>
      </c>
      <c r="Z97" s="5">
        <f t="shared" si="61"/>
        <v>0</v>
      </c>
      <c r="AA97" s="5">
        <f t="shared" si="62"/>
        <v>0</v>
      </c>
      <c r="AC97" s="39">
        <f t="shared" si="63"/>
        <v>0</v>
      </c>
      <c r="AD97" s="39">
        <f t="shared" si="64"/>
        <v>0</v>
      </c>
      <c r="AE97" s="39">
        <f t="shared" si="65"/>
        <v>0</v>
      </c>
      <c r="AF97" s="39">
        <f t="shared" si="66"/>
        <v>0</v>
      </c>
      <c r="AG97" s="39">
        <f t="shared" si="67"/>
        <v>0</v>
      </c>
      <c r="AH97" s="39">
        <f t="shared" si="68"/>
        <v>0</v>
      </c>
      <c r="AI97" s="39">
        <f t="shared" si="69"/>
        <v>0</v>
      </c>
      <c r="AJ97" s="39">
        <f t="shared" si="70"/>
        <v>0</v>
      </c>
      <c r="AK97" s="39">
        <f t="shared" si="71"/>
        <v>0</v>
      </c>
      <c r="AL97" s="43"/>
      <c r="AM97" s="39">
        <f t="shared" si="72"/>
        <v>0</v>
      </c>
      <c r="AN97" s="39">
        <f t="shared" si="73"/>
        <v>0</v>
      </c>
      <c r="AO97" s="39">
        <f t="shared" si="74"/>
        <v>0</v>
      </c>
      <c r="AP97" s="40">
        <f t="shared" si="75"/>
        <v>0</v>
      </c>
      <c r="AR97" s="39">
        <f t="shared" si="76"/>
        <v>0</v>
      </c>
      <c r="AS97" s="39">
        <f t="shared" si="77"/>
        <v>0</v>
      </c>
      <c r="AT97" s="39">
        <f t="shared" si="78"/>
        <v>0</v>
      </c>
      <c r="AU97" s="40">
        <f t="shared" si="79"/>
        <v>0</v>
      </c>
      <c r="AV97" s="40"/>
      <c r="AW97" s="52">
        <f t="shared" si="80"/>
        <v>0</v>
      </c>
      <c r="AY97" s="52">
        <f t="shared" si="81"/>
        <v>0</v>
      </c>
      <c r="AZ97" s="70"/>
    </row>
    <row r="98" spans="1:52">
      <c r="A98" s="44">
        <f t="shared" si="82"/>
        <v>39600</v>
      </c>
      <c r="B98" s="66">
        <f t="shared" si="83"/>
        <v>12500</v>
      </c>
      <c r="C98" s="67"/>
      <c r="D98" s="68">
        <f t="shared" si="50"/>
        <v>12500</v>
      </c>
      <c r="E98" s="35">
        <f t="shared" si="51"/>
        <v>0</v>
      </c>
      <c r="F98" s="35">
        <f t="shared" si="52"/>
        <v>0</v>
      </c>
      <c r="G98" s="55">
        <f t="shared" si="85"/>
        <v>5.67</v>
      </c>
      <c r="H98" s="69">
        <f t="shared" si="85"/>
        <v>5.67</v>
      </c>
      <c r="I98" s="72">
        <f t="shared" si="84"/>
        <v>0</v>
      </c>
      <c r="J98" s="55">
        <f t="shared" si="86"/>
        <v>-0.01</v>
      </c>
      <c r="K98" s="69">
        <f t="shared" si="86"/>
        <v>-0.06</v>
      </c>
      <c r="L98" s="72">
        <v>0</v>
      </c>
      <c r="M98" s="55">
        <f t="shared" si="87"/>
        <v>7.4999999999999997E-3</v>
      </c>
      <c r="N98" s="69">
        <f t="shared" si="87"/>
        <v>0</v>
      </c>
      <c r="O98" s="72">
        <v>0</v>
      </c>
      <c r="P98" s="7"/>
      <c r="Q98" s="72">
        <f t="shared" si="53"/>
        <v>5.6674999999999995</v>
      </c>
      <c r="R98" s="72">
        <f t="shared" si="54"/>
        <v>5.61</v>
      </c>
      <c r="S98" s="72">
        <f t="shared" si="55"/>
        <v>0</v>
      </c>
      <c r="T98" s="7"/>
      <c r="U98" s="5">
        <f t="shared" si="56"/>
        <v>30</v>
      </c>
      <c r="V98" s="45">
        <f t="shared" si="57"/>
        <v>39600</v>
      </c>
      <c r="W98" s="5">
        <f t="shared" si="58"/>
        <v>2684</v>
      </c>
      <c r="X98" s="55">
        <f t="shared" si="59"/>
        <v>5.3904348595426005E-2</v>
      </c>
      <c r="Y98" s="47">
        <f t="shared" si="60"/>
        <v>0.67647062284468429</v>
      </c>
      <c r="Z98" s="5">
        <f t="shared" si="61"/>
        <v>0</v>
      </c>
      <c r="AA98" s="5">
        <f t="shared" si="62"/>
        <v>0</v>
      </c>
      <c r="AC98" s="39">
        <f t="shared" si="63"/>
        <v>0</v>
      </c>
      <c r="AD98" s="39">
        <f t="shared" si="64"/>
        <v>0</v>
      </c>
      <c r="AE98" s="39">
        <f t="shared" si="65"/>
        <v>0</v>
      </c>
      <c r="AF98" s="39">
        <f t="shared" si="66"/>
        <v>0</v>
      </c>
      <c r="AG98" s="39">
        <f t="shared" si="67"/>
        <v>0</v>
      </c>
      <c r="AH98" s="39">
        <f t="shared" si="68"/>
        <v>0</v>
      </c>
      <c r="AI98" s="39">
        <f t="shared" si="69"/>
        <v>0</v>
      </c>
      <c r="AJ98" s="39">
        <f t="shared" si="70"/>
        <v>0</v>
      </c>
      <c r="AK98" s="39">
        <f t="shared" si="71"/>
        <v>0</v>
      </c>
      <c r="AL98" s="43"/>
      <c r="AM98" s="39">
        <f t="shared" si="72"/>
        <v>0</v>
      </c>
      <c r="AN98" s="39">
        <f t="shared" si="73"/>
        <v>0</v>
      </c>
      <c r="AO98" s="39">
        <f t="shared" si="74"/>
        <v>0</v>
      </c>
      <c r="AP98" s="40">
        <f t="shared" si="75"/>
        <v>0</v>
      </c>
      <c r="AR98" s="39">
        <f t="shared" si="76"/>
        <v>0</v>
      </c>
      <c r="AS98" s="39">
        <f t="shared" si="77"/>
        <v>0</v>
      </c>
      <c r="AT98" s="39">
        <f t="shared" si="78"/>
        <v>0</v>
      </c>
      <c r="AU98" s="40">
        <f t="shared" si="79"/>
        <v>0</v>
      </c>
      <c r="AV98" s="40"/>
      <c r="AW98" s="52">
        <f t="shared" si="80"/>
        <v>0</v>
      </c>
      <c r="AY98" s="52">
        <f t="shared" si="81"/>
        <v>0</v>
      </c>
      <c r="AZ98" s="70"/>
    </row>
    <row r="99" spans="1:52">
      <c r="A99" s="44">
        <f t="shared" si="82"/>
        <v>39630</v>
      </c>
      <c r="B99" s="66">
        <f t="shared" si="83"/>
        <v>12500</v>
      </c>
      <c r="C99" s="67"/>
      <c r="D99" s="68">
        <f t="shared" si="50"/>
        <v>12500</v>
      </c>
      <c r="E99" s="35">
        <f t="shared" si="51"/>
        <v>0</v>
      </c>
      <c r="F99" s="35">
        <f t="shared" si="52"/>
        <v>0</v>
      </c>
      <c r="G99" s="55">
        <f t="shared" si="85"/>
        <v>5.67</v>
      </c>
      <c r="H99" s="69">
        <f t="shared" si="85"/>
        <v>5.67</v>
      </c>
      <c r="I99" s="72">
        <f t="shared" si="84"/>
        <v>0</v>
      </c>
      <c r="J99" s="55">
        <f t="shared" si="86"/>
        <v>-0.01</v>
      </c>
      <c r="K99" s="69">
        <f t="shared" si="86"/>
        <v>-0.06</v>
      </c>
      <c r="L99" s="72">
        <v>0</v>
      </c>
      <c r="M99" s="55">
        <f t="shared" si="87"/>
        <v>7.4999999999999997E-3</v>
      </c>
      <c r="N99" s="69">
        <f t="shared" si="87"/>
        <v>0</v>
      </c>
      <c r="O99" s="72">
        <v>0</v>
      </c>
      <c r="P99" s="7"/>
      <c r="Q99" s="72">
        <f t="shared" si="53"/>
        <v>5.6674999999999995</v>
      </c>
      <c r="R99" s="72">
        <f t="shared" si="54"/>
        <v>5.61</v>
      </c>
      <c r="S99" s="72">
        <f t="shared" si="55"/>
        <v>0</v>
      </c>
      <c r="T99" s="7"/>
      <c r="U99" s="5">
        <f t="shared" si="56"/>
        <v>31</v>
      </c>
      <c r="V99" s="45">
        <f t="shared" si="57"/>
        <v>39630</v>
      </c>
      <c r="W99" s="5">
        <f t="shared" si="58"/>
        <v>2714</v>
      </c>
      <c r="X99" s="55">
        <f t="shared" si="59"/>
        <v>5.3904348595426005E-2</v>
      </c>
      <c r="Y99" s="47">
        <f t="shared" si="60"/>
        <v>0.67352167204344093</v>
      </c>
      <c r="Z99" s="5">
        <f t="shared" si="61"/>
        <v>0</v>
      </c>
      <c r="AA99" s="5">
        <f t="shared" si="62"/>
        <v>0</v>
      </c>
      <c r="AC99" s="39">
        <f t="shared" si="63"/>
        <v>0</v>
      </c>
      <c r="AD99" s="39">
        <f t="shared" si="64"/>
        <v>0</v>
      </c>
      <c r="AE99" s="39">
        <f t="shared" si="65"/>
        <v>0</v>
      </c>
      <c r="AF99" s="39">
        <f t="shared" si="66"/>
        <v>0</v>
      </c>
      <c r="AG99" s="39">
        <f t="shared" si="67"/>
        <v>0</v>
      </c>
      <c r="AH99" s="39">
        <f t="shared" si="68"/>
        <v>0</v>
      </c>
      <c r="AI99" s="39">
        <f t="shared" si="69"/>
        <v>0</v>
      </c>
      <c r="AJ99" s="39">
        <f t="shared" si="70"/>
        <v>0</v>
      </c>
      <c r="AK99" s="39">
        <f t="shared" si="71"/>
        <v>0</v>
      </c>
      <c r="AL99" s="43"/>
      <c r="AM99" s="39">
        <f t="shared" si="72"/>
        <v>0</v>
      </c>
      <c r="AN99" s="39">
        <f t="shared" si="73"/>
        <v>0</v>
      </c>
      <c r="AO99" s="39">
        <f t="shared" si="74"/>
        <v>0</v>
      </c>
      <c r="AP99" s="40">
        <f t="shared" si="75"/>
        <v>0</v>
      </c>
      <c r="AR99" s="39">
        <f t="shared" si="76"/>
        <v>0</v>
      </c>
      <c r="AS99" s="39">
        <f t="shared" si="77"/>
        <v>0</v>
      </c>
      <c r="AT99" s="39">
        <f t="shared" si="78"/>
        <v>0</v>
      </c>
      <c r="AU99" s="40">
        <f t="shared" si="79"/>
        <v>0</v>
      </c>
      <c r="AV99" s="40"/>
      <c r="AW99" s="52">
        <f t="shared" si="80"/>
        <v>0</v>
      </c>
      <c r="AY99" s="52">
        <f t="shared" si="81"/>
        <v>0</v>
      </c>
      <c r="AZ99" s="70"/>
    </row>
    <row r="100" spans="1:52">
      <c r="A100" s="44">
        <f t="shared" si="82"/>
        <v>39661</v>
      </c>
      <c r="B100" s="66">
        <f t="shared" si="83"/>
        <v>12500</v>
      </c>
      <c r="C100" s="67"/>
      <c r="D100" s="68">
        <f t="shared" si="50"/>
        <v>12500</v>
      </c>
      <c r="E100" s="35">
        <f t="shared" si="51"/>
        <v>0</v>
      </c>
      <c r="F100" s="35">
        <f t="shared" si="52"/>
        <v>0</v>
      </c>
      <c r="G100" s="55">
        <f t="shared" si="85"/>
        <v>5.67</v>
      </c>
      <c r="H100" s="69">
        <f t="shared" si="85"/>
        <v>5.67</v>
      </c>
      <c r="I100" s="72">
        <f t="shared" si="84"/>
        <v>0</v>
      </c>
      <c r="J100" s="55">
        <f t="shared" si="86"/>
        <v>-0.01</v>
      </c>
      <c r="K100" s="69">
        <f t="shared" si="86"/>
        <v>-0.06</v>
      </c>
      <c r="L100" s="72">
        <v>0</v>
      </c>
      <c r="M100" s="55">
        <f t="shared" si="87"/>
        <v>7.4999999999999997E-3</v>
      </c>
      <c r="N100" s="69">
        <f t="shared" si="87"/>
        <v>0</v>
      </c>
      <c r="O100" s="72">
        <v>0</v>
      </c>
      <c r="P100" s="7"/>
      <c r="Q100" s="72">
        <f t="shared" si="53"/>
        <v>5.6674999999999995</v>
      </c>
      <c r="R100" s="72">
        <f t="shared" si="54"/>
        <v>5.61</v>
      </c>
      <c r="S100" s="72">
        <f t="shared" si="55"/>
        <v>0</v>
      </c>
      <c r="T100" s="7"/>
      <c r="U100" s="5">
        <f t="shared" si="56"/>
        <v>31</v>
      </c>
      <c r="V100" s="45">
        <f t="shared" si="57"/>
        <v>39661</v>
      </c>
      <c r="W100" s="5">
        <f t="shared" si="58"/>
        <v>2745</v>
      </c>
      <c r="X100" s="55">
        <f t="shared" si="59"/>
        <v>5.3904348595426005E-2</v>
      </c>
      <c r="Y100" s="47">
        <f t="shared" si="60"/>
        <v>0.67048792755532405</v>
      </c>
      <c r="Z100" s="5">
        <f t="shared" si="61"/>
        <v>0</v>
      </c>
      <c r="AA100" s="5">
        <f t="shared" si="62"/>
        <v>0</v>
      </c>
      <c r="AC100" s="39">
        <f t="shared" si="63"/>
        <v>0</v>
      </c>
      <c r="AD100" s="39">
        <f t="shared" si="64"/>
        <v>0</v>
      </c>
      <c r="AE100" s="39">
        <f t="shared" si="65"/>
        <v>0</v>
      </c>
      <c r="AF100" s="39">
        <f t="shared" si="66"/>
        <v>0</v>
      </c>
      <c r="AG100" s="39">
        <f t="shared" si="67"/>
        <v>0</v>
      </c>
      <c r="AH100" s="39">
        <f t="shared" si="68"/>
        <v>0</v>
      </c>
      <c r="AI100" s="39">
        <f t="shared" si="69"/>
        <v>0</v>
      </c>
      <c r="AJ100" s="39">
        <f t="shared" si="70"/>
        <v>0</v>
      </c>
      <c r="AK100" s="39">
        <f t="shared" si="71"/>
        <v>0</v>
      </c>
      <c r="AL100" s="43"/>
      <c r="AM100" s="39">
        <f t="shared" si="72"/>
        <v>0</v>
      </c>
      <c r="AN100" s="39">
        <f t="shared" si="73"/>
        <v>0</v>
      </c>
      <c r="AO100" s="39">
        <f t="shared" si="74"/>
        <v>0</v>
      </c>
      <c r="AP100" s="40">
        <f t="shared" si="75"/>
        <v>0</v>
      </c>
      <c r="AR100" s="39">
        <f t="shared" si="76"/>
        <v>0</v>
      </c>
      <c r="AS100" s="39">
        <f t="shared" si="77"/>
        <v>0</v>
      </c>
      <c r="AT100" s="39">
        <f t="shared" si="78"/>
        <v>0</v>
      </c>
      <c r="AU100" s="40">
        <f t="shared" si="79"/>
        <v>0</v>
      </c>
      <c r="AV100" s="40"/>
      <c r="AW100" s="52">
        <f t="shared" si="80"/>
        <v>0</v>
      </c>
      <c r="AY100" s="52">
        <f t="shared" si="81"/>
        <v>0</v>
      </c>
      <c r="AZ100" s="70"/>
    </row>
    <row r="101" spans="1:52">
      <c r="A101" s="44">
        <f t="shared" si="82"/>
        <v>39692</v>
      </c>
      <c r="B101" s="66">
        <f t="shared" si="83"/>
        <v>12500</v>
      </c>
      <c r="C101" s="67"/>
      <c r="D101" s="68">
        <f t="shared" si="50"/>
        <v>12500</v>
      </c>
      <c r="E101" s="35">
        <f t="shared" si="51"/>
        <v>0</v>
      </c>
      <c r="F101" s="35">
        <f t="shared" si="52"/>
        <v>0</v>
      </c>
      <c r="G101" s="55">
        <f t="shared" si="85"/>
        <v>5.67</v>
      </c>
      <c r="H101" s="69">
        <f t="shared" si="85"/>
        <v>5.67</v>
      </c>
      <c r="I101" s="72">
        <f t="shared" si="84"/>
        <v>0</v>
      </c>
      <c r="J101" s="55">
        <f t="shared" si="86"/>
        <v>-0.01</v>
      </c>
      <c r="K101" s="69">
        <f t="shared" si="86"/>
        <v>-0.06</v>
      </c>
      <c r="L101" s="72">
        <v>0</v>
      </c>
      <c r="M101" s="55">
        <f t="shared" si="87"/>
        <v>7.4999999999999997E-3</v>
      </c>
      <c r="N101" s="69">
        <f t="shared" si="87"/>
        <v>0</v>
      </c>
      <c r="O101" s="72">
        <v>0</v>
      </c>
      <c r="P101" s="7"/>
      <c r="Q101" s="72">
        <f t="shared" si="53"/>
        <v>5.6674999999999995</v>
      </c>
      <c r="R101" s="72">
        <f t="shared" si="54"/>
        <v>5.61</v>
      </c>
      <c r="S101" s="72">
        <f t="shared" si="55"/>
        <v>0</v>
      </c>
      <c r="T101" s="7"/>
      <c r="U101" s="5">
        <f t="shared" si="56"/>
        <v>30</v>
      </c>
      <c r="V101" s="45">
        <f t="shared" si="57"/>
        <v>39692</v>
      </c>
      <c r="W101" s="5">
        <f t="shared" si="58"/>
        <v>2776</v>
      </c>
      <c r="X101" s="55">
        <f t="shared" si="59"/>
        <v>5.3904348595426005E-2</v>
      </c>
      <c r="Y101" s="47">
        <f t="shared" si="60"/>
        <v>0.66746784796620162</v>
      </c>
      <c r="Z101" s="5">
        <f t="shared" si="61"/>
        <v>0</v>
      </c>
      <c r="AA101" s="5">
        <f t="shared" si="62"/>
        <v>0</v>
      </c>
      <c r="AC101" s="39">
        <f t="shared" si="63"/>
        <v>0</v>
      </c>
      <c r="AD101" s="39">
        <f t="shared" si="64"/>
        <v>0</v>
      </c>
      <c r="AE101" s="39">
        <f t="shared" si="65"/>
        <v>0</v>
      </c>
      <c r="AF101" s="39">
        <f t="shared" si="66"/>
        <v>0</v>
      </c>
      <c r="AG101" s="39">
        <f t="shared" si="67"/>
        <v>0</v>
      </c>
      <c r="AH101" s="39">
        <f t="shared" si="68"/>
        <v>0</v>
      </c>
      <c r="AI101" s="39">
        <f t="shared" si="69"/>
        <v>0</v>
      </c>
      <c r="AJ101" s="39">
        <f t="shared" si="70"/>
        <v>0</v>
      </c>
      <c r="AK101" s="39">
        <f t="shared" si="71"/>
        <v>0</v>
      </c>
      <c r="AL101" s="43"/>
      <c r="AM101" s="39">
        <f t="shared" si="72"/>
        <v>0</v>
      </c>
      <c r="AN101" s="39">
        <f t="shared" si="73"/>
        <v>0</v>
      </c>
      <c r="AO101" s="39">
        <f t="shared" si="74"/>
        <v>0</v>
      </c>
      <c r="AP101" s="40">
        <f t="shared" si="75"/>
        <v>0</v>
      </c>
      <c r="AR101" s="39">
        <f t="shared" si="76"/>
        <v>0</v>
      </c>
      <c r="AS101" s="39">
        <f t="shared" si="77"/>
        <v>0</v>
      </c>
      <c r="AT101" s="39">
        <f t="shared" si="78"/>
        <v>0</v>
      </c>
      <c r="AU101" s="40">
        <f t="shared" si="79"/>
        <v>0</v>
      </c>
      <c r="AV101" s="40"/>
      <c r="AW101" s="52">
        <f t="shared" si="80"/>
        <v>0</v>
      </c>
      <c r="AY101" s="52">
        <f t="shared" si="81"/>
        <v>0</v>
      </c>
      <c r="AZ101" s="70"/>
    </row>
    <row r="102" spans="1:52">
      <c r="A102" s="44">
        <f t="shared" si="82"/>
        <v>39722</v>
      </c>
      <c r="B102" s="66">
        <f t="shared" si="83"/>
        <v>12500</v>
      </c>
      <c r="C102" s="67"/>
      <c r="D102" s="68">
        <f t="shared" si="50"/>
        <v>12500</v>
      </c>
      <c r="E102" s="35">
        <f t="shared" si="51"/>
        <v>0</v>
      </c>
      <c r="F102" s="35">
        <f t="shared" si="52"/>
        <v>0</v>
      </c>
      <c r="G102" s="55">
        <f t="shared" si="85"/>
        <v>5.67</v>
      </c>
      <c r="H102" s="69">
        <f t="shared" si="85"/>
        <v>5.67</v>
      </c>
      <c r="I102" s="72">
        <f t="shared" si="84"/>
        <v>0</v>
      </c>
      <c r="J102" s="55">
        <f t="shared" si="86"/>
        <v>-0.01</v>
      </c>
      <c r="K102" s="69">
        <f t="shared" si="86"/>
        <v>-0.06</v>
      </c>
      <c r="L102" s="72">
        <v>0</v>
      </c>
      <c r="M102" s="55">
        <f t="shared" si="87"/>
        <v>7.4999999999999997E-3</v>
      </c>
      <c r="N102" s="69">
        <f t="shared" si="87"/>
        <v>0</v>
      </c>
      <c r="O102" s="72">
        <v>0</v>
      </c>
      <c r="P102" s="7"/>
      <c r="Q102" s="72">
        <f t="shared" si="53"/>
        <v>5.6674999999999995</v>
      </c>
      <c r="R102" s="72">
        <f t="shared" si="54"/>
        <v>5.61</v>
      </c>
      <c r="S102" s="72">
        <f t="shared" si="55"/>
        <v>0</v>
      </c>
      <c r="T102" s="7"/>
      <c r="U102" s="5">
        <f t="shared" si="56"/>
        <v>31</v>
      </c>
      <c r="V102" s="45">
        <f t="shared" si="57"/>
        <v>39722</v>
      </c>
      <c r="W102" s="5">
        <f t="shared" si="58"/>
        <v>2806</v>
      </c>
      <c r="X102" s="55">
        <f t="shared" si="59"/>
        <v>5.3904348595426005E-2</v>
      </c>
      <c r="Y102" s="47">
        <f t="shared" si="60"/>
        <v>0.66455814312671146</v>
      </c>
      <c r="Z102" s="5">
        <f t="shared" si="61"/>
        <v>0</v>
      </c>
      <c r="AA102" s="5">
        <f t="shared" si="62"/>
        <v>0</v>
      </c>
      <c r="AC102" s="39">
        <f t="shared" si="63"/>
        <v>0</v>
      </c>
      <c r="AD102" s="39">
        <f t="shared" si="64"/>
        <v>0</v>
      </c>
      <c r="AE102" s="39">
        <f t="shared" si="65"/>
        <v>0</v>
      </c>
      <c r="AF102" s="39">
        <f t="shared" si="66"/>
        <v>0</v>
      </c>
      <c r="AG102" s="39">
        <f t="shared" si="67"/>
        <v>0</v>
      </c>
      <c r="AH102" s="39">
        <f t="shared" si="68"/>
        <v>0</v>
      </c>
      <c r="AI102" s="39">
        <f t="shared" si="69"/>
        <v>0</v>
      </c>
      <c r="AJ102" s="39">
        <f t="shared" si="70"/>
        <v>0</v>
      </c>
      <c r="AK102" s="39">
        <f t="shared" si="71"/>
        <v>0</v>
      </c>
      <c r="AL102" s="43"/>
      <c r="AM102" s="39">
        <f t="shared" si="72"/>
        <v>0</v>
      </c>
      <c r="AN102" s="39">
        <f t="shared" si="73"/>
        <v>0</v>
      </c>
      <c r="AO102" s="39">
        <f t="shared" si="74"/>
        <v>0</v>
      </c>
      <c r="AP102" s="40">
        <f t="shared" si="75"/>
        <v>0</v>
      </c>
      <c r="AR102" s="39">
        <f t="shared" si="76"/>
        <v>0</v>
      </c>
      <c r="AS102" s="39">
        <f t="shared" si="77"/>
        <v>0</v>
      </c>
      <c r="AT102" s="39">
        <f t="shared" si="78"/>
        <v>0</v>
      </c>
      <c r="AU102" s="40">
        <f t="shared" si="79"/>
        <v>0</v>
      </c>
      <c r="AV102" s="40"/>
      <c r="AW102" s="52">
        <f t="shared" si="80"/>
        <v>0</v>
      </c>
      <c r="AY102" s="52">
        <f t="shared" si="81"/>
        <v>0</v>
      </c>
      <c r="AZ102" s="70"/>
    </row>
    <row r="103" spans="1:52">
      <c r="A103" s="44">
        <f t="shared" si="82"/>
        <v>39753</v>
      </c>
      <c r="B103" s="66">
        <f t="shared" si="83"/>
        <v>12500</v>
      </c>
      <c r="C103" s="67"/>
      <c r="D103" s="68">
        <f t="shared" si="50"/>
        <v>12500</v>
      </c>
      <c r="E103" s="35">
        <f t="shared" si="51"/>
        <v>0</v>
      </c>
      <c r="F103" s="35">
        <f t="shared" si="52"/>
        <v>0</v>
      </c>
      <c r="G103" s="55">
        <f t="shared" si="85"/>
        <v>5.67</v>
      </c>
      <c r="H103" s="69">
        <f t="shared" si="85"/>
        <v>5.67</v>
      </c>
      <c r="I103" s="72">
        <f t="shared" si="84"/>
        <v>0</v>
      </c>
      <c r="J103" s="55">
        <f t="shared" si="86"/>
        <v>-0.01</v>
      </c>
      <c r="K103" s="69">
        <f t="shared" si="86"/>
        <v>-0.06</v>
      </c>
      <c r="L103" s="72">
        <v>0</v>
      </c>
      <c r="M103" s="55">
        <f t="shared" si="87"/>
        <v>7.4999999999999997E-3</v>
      </c>
      <c r="N103" s="69">
        <f t="shared" si="87"/>
        <v>0</v>
      </c>
      <c r="O103" s="72">
        <v>0</v>
      </c>
      <c r="P103" s="7"/>
      <c r="Q103" s="72">
        <f t="shared" si="53"/>
        <v>5.6674999999999995</v>
      </c>
      <c r="R103" s="72">
        <f t="shared" si="54"/>
        <v>5.61</v>
      </c>
      <c r="S103" s="72">
        <f t="shared" si="55"/>
        <v>0</v>
      </c>
      <c r="T103" s="7"/>
      <c r="U103" s="5">
        <f t="shared" si="56"/>
        <v>30</v>
      </c>
      <c r="V103" s="45">
        <f t="shared" si="57"/>
        <v>39753</v>
      </c>
      <c r="W103" s="5">
        <f t="shared" si="58"/>
        <v>2837</v>
      </c>
      <c r="X103" s="55">
        <f t="shared" si="59"/>
        <v>5.3904348595426005E-2</v>
      </c>
      <c r="Y103" s="47">
        <f t="shared" si="60"/>
        <v>0.6615647730728168</v>
      </c>
      <c r="Z103" s="5">
        <f t="shared" si="61"/>
        <v>0</v>
      </c>
      <c r="AA103" s="5">
        <f t="shared" si="62"/>
        <v>0</v>
      </c>
      <c r="AC103" s="39">
        <f t="shared" si="63"/>
        <v>0</v>
      </c>
      <c r="AD103" s="39">
        <f t="shared" si="64"/>
        <v>0</v>
      </c>
      <c r="AE103" s="39">
        <f t="shared" si="65"/>
        <v>0</v>
      </c>
      <c r="AF103" s="39">
        <f t="shared" si="66"/>
        <v>0</v>
      </c>
      <c r="AG103" s="39">
        <f t="shared" si="67"/>
        <v>0</v>
      </c>
      <c r="AH103" s="39">
        <f t="shared" si="68"/>
        <v>0</v>
      </c>
      <c r="AI103" s="39">
        <f t="shared" si="69"/>
        <v>0</v>
      </c>
      <c r="AJ103" s="39">
        <f t="shared" si="70"/>
        <v>0</v>
      </c>
      <c r="AK103" s="39">
        <f t="shared" si="71"/>
        <v>0</v>
      </c>
      <c r="AL103" s="43"/>
      <c r="AM103" s="39">
        <f t="shared" si="72"/>
        <v>0</v>
      </c>
      <c r="AN103" s="39">
        <f t="shared" si="73"/>
        <v>0</v>
      </c>
      <c r="AO103" s="39">
        <f t="shared" si="74"/>
        <v>0</v>
      </c>
      <c r="AP103" s="40">
        <f t="shared" si="75"/>
        <v>0</v>
      </c>
      <c r="AR103" s="39">
        <f t="shared" si="76"/>
        <v>0</v>
      </c>
      <c r="AS103" s="39">
        <f t="shared" si="77"/>
        <v>0</v>
      </c>
      <c r="AT103" s="39">
        <f t="shared" si="78"/>
        <v>0</v>
      </c>
      <c r="AU103" s="40">
        <f t="shared" si="79"/>
        <v>0</v>
      </c>
      <c r="AV103" s="40"/>
      <c r="AW103" s="52">
        <f t="shared" si="80"/>
        <v>0</v>
      </c>
      <c r="AY103" s="52">
        <f t="shared" si="81"/>
        <v>0</v>
      </c>
      <c r="AZ103" s="70"/>
    </row>
    <row r="104" spans="1:52">
      <c r="A104" s="44">
        <f t="shared" si="82"/>
        <v>39783</v>
      </c>
      <c r="B104" s="66">
        <f t="shared" si="83"/>
        <v>12500</v>
      </c>
      <c r="C104" s="67"/>
      <c r="D104" s="68">
        <f t="shared" si="50"/>
        <v>12500</v>
      </c>
      <c r="E104" s="35">
        <f t="shared" si="51"/>
        <v>0</v>
      </c>
      <c r="F104" s="35">
        <f t="shared" si="52"/>
        <v>0</v>
      </c>
      <c r="G104" s="55">
        <f t="shared" si="85"/>
        <v>5.67</v>
      </c>
      <c r="H104" s="69">
        <f t="shared" si="85"/>
        <v>5.67</v>
      </c>
      <c r="I104" s="72">
        <f t="shared" si="84"/>
        <v>0</v>
      </c>
      <c r="J104" s="55">
        <f t="shared" si="86"/>
        <v>-0.01</v>
      </c>
      <c r="K104" s="69">
        <f t="shared" si="86"/>
        <v>-0.06</v>
      </c>
      <c r="L104" s="72">
        <v>0</v>
      </c>
      <c r="M104" s="55">
        <f t="shared" si="87"/>
        <v>7.4999999999999997E-3</v>
      </c>
      <c r="N104" s="69">
        <f t="shared" si="87"/>
        <v>0</v>
      </c>
      <c r="O104" s="72">
        <v>0</v>
      </c>
      <c r="P104" s="7"/>
      <c r="Q104" s="72">
        <f t="shared" si="53"/>
        <v>5.6674999999999995</v>
      </c>
      <c r="R104" s="72">
        <f t="shared" si="54"/>
        <v>5.61</v>
      </c>
      <c r="S104" s="72">
        <f t="shared" si="55"/>
        <v>0</v>
      </c>
      <c r="T104" s="7"/>
      <c r="U104" s="5">
        <f t="shared" si="56"/>
        <v>31</v>
      </c>
      <c r="V104" s="45">
        <f t="shared" si="57"/>
        <v>39783</v>
      </c>
      <c r="W104" s="5">
        <f t="shared" si="58"/>
        <v>2867</v>
      </c>
      <c r="X104" s="55">
        <f t="shared" si="59"/>
        <v>5.3904348595426005E-2</v>
      </c>
      <c r="Y104" s="47">
        <f t="shared" si="60"/>
        <v>0.65868080161604681</v>
      </c>
      <c r="Z104" s="5">
        <f t="shared" si="61"/>
        <v>0</v>
      </c>
      <c r="AA104" s="5">
        <f t="shared" si="62"/>
        <v>0</v>
      </c>
      <c r="AC104" s="39">
        <f t="shared" si="63"/>
        <v>0</v>
      </c>
      <c r="AD104" s="39">
        <f t="shared" si="64"/>
        <v>0</v>
      </c>
      <c r="AE104" s="39">
        <f t="shared" si="65"/>
        <v>0</v>
      </c>
      <c r="AF104" s="39">
        <f t="shared" si="66"/>
        <v>0</v>
      </c>
      <c r="AG104" s="39">
        <f t="shared" si="67"/>
        <v>0</v>
      </c>
      <c r="AH104" s="39">
        <f t="shared" si="68"/>
        <v>0</v>
      </c>
      <c r="AI104" s="39">
        <f t="shared" si="69"/>
        <v>0</v>
      </c>
      <c r="AJ104" s="39">
        <f t="shared" si="70"/>
        <v>0</v>
      </c>
      <c r="AK104" s="39">
        <f t="shared" si="71"/>
        <v>0</v>
      </c>
      <c r="AL104" s="43"/>
      <c r="AM104" s="39">
        <f t="shared" si="72"/>
        <v>0</v>
      </c>
      <c r="AN104" s="39">
        <f t="shared" si="73"/>
        <v>0</v>
      </c>
      <c r="AO104" s="39">
        <f t="shared" si="74"/>
        <v>0</v>
      </c>
      <c r="AP104" s="40">
        <f t="shared" si="75"/>
        <v>0</v>
      </c>
      <c r="AR104" s="39">
        <f t="shared" si="76"/>
        <v>0</v>
      </c>
      <c r="AS104" s="39">
        <f t="shared" si="77"/>
        <v>0</v>
      </c>
      <c r="AT104" s="39">
        <f t="shared" si="78"/>
        <v>0</v>
      </c>
      <c r="AU104" s="40">
        <f t="shared" si="79"/>
        <v>0</v>
      </c>
      <c r="AV104" s="40"/>
      <c r="AW104" s="52">
        <f t="shared" si="80"/>
        <v>0</v>
      </c>
      <c r="AY104" s="52">
        <f t="shared" si="81"/>
        <v>0</v>
      </c>
      <c r="AZ104" s="70"/>
    </row>
    <row r="105" spans="1:52">
      <c r="A105" s="44">
        <f t="shared" si="82"/>
        <v>39814</v>
      </c>
      <c r="B105" s="66">
        <f t="shared" si="83"/>
        <v>12500</v>
      </c>
      <c r="C105" s="67"/>
      <c r="D105" s="68">
        <f t="shared" si="50"/>
        <v>12500</v>
      </c>
      <c r="E105" s="35">
        <f t="shared" si="51"/>
        <v>0</v>
      </c>
      <c r="F105" s="35">
        <f t="shared" si="52"/>
        <v>0</v>
      </c>
      <c r="G105" s="55">
        <f t="shared" si="85"/>
        <v>5.67</v>
      </c>
      <c r="H105" s="69">
        <f t="shared" si="85"/>
        <v>5.67</v>
      </c>
      <c r="I105" s="72">
        <f t="shared" si="84"/>
        <v>0</v>
      </c>
      <c r="J105" s="55">
        <f t="shared" si="86"/>
        <v>-0.01</v>
      </c>
      <c r="K105" s="69">
        <f t="shared" si="86"/>
        <v>-0.06</v>
      </c>
      <c r="L105" s="72">
        <v>0</v>
      </c>
      <c r="M105" s="55">
        <f t="shared" si="87"/>
        <v>7.4999999999999997E-3</v>
      </c>
      <c r="N105" s="69">
        <f t="shared" si="87"/>
        <v>0</v>
      </c>
      <c r="O105" s="72">
        <v>0</v>
      </c>
      <c r="P105" s="7"/>
      <c r="Q105" s="72">
        <f t="shared" si="53"/>
        <v>5.6674999999999995</v>
      </c>
      <c r="R105" s="72">
        <f t="shared" si="54"/>
        <v>5.61</v>
      </c>
      <c r="S105" s="72">
        <f t="shared" si="55"/>
        <v>0</v>
      </c>
      <c r="T105" s="7"/>
      <c r="U105" s="5">
        <f t="shared" si="56"/>
        <v>31</v>
      </c>
      <c r="V105" s="45">
        <f t="shared" si="57"/>
        <v>39814</v>
      </c>
      <c r="W105" s="5">
        <f t="shared" si="58"/>
        <v>2898</v>
      </c>
      <c r="X105" s="55">
        <f t="shared" si="59"/>
        <v>5.3904348595426005E-2</v>
      </c>
      <c r="Y105" s="47">
        <f t="shared" si="60"/>
        <v>0.65571390487868064</v>
      </c>
      <c r="Z105" s="5">
        <f t="shared" si="61"/>
        <v>0</v>
      </c>
      <c r="AA105" s="5">
        <f t="shared" si="62"/>
        <v>0</v>
      </c>
      <c r="AC105" s="39">
        <f t="shared" si="63"/>
        <v>0</v>
      </c>
      <c r="AD105" s="39">
        <f t="shared" si="64"/>
        <v>0</v>
      </c>
      <c r="AE105" s="39">
        <f t="shared" si="65"/>
        <v>0</v>
      </c>
      <c r="AF105" s="39">
        <f t="shared" si="66"/>
        <v>0</v>
      </c>
      <c r="AG105" s="39">
        <f t="shared" si="67"/>
        <v>0</v>
      </c>
      <c r="AH105" s="39">
        <f t="shared" si="68"/>
        <v>0</v>
      </c>
      <c r="AI105" s="39">
        <f t="shared" si="69"/>
        <v>0</v>
      </c>
      <c r="AJ105" s="39">
        <f t="shared" si="70"/>
        <v>0</v>
      </c>
      <c r="AK105" s="39">
        <f t="shared" si="71"/>
        <v>0</v>
      </c>
      <c r="AL105" s="43"/>
      <c r="AM105" s="39">
        <f t="shared" si="72"/>
        <v>0</v>
      </c>
      <c r="AN105" s="39">
        <f t="shared" si="73"/>
        <v>0</v>
      </c>
      <c r="AO105" s="39">
        <f t="shared" si="74"/>
        <v>0</v>
      </c>
      <c r="AP105" s="40">
        <f t="shared" si="75"/>
        <v>0</v>
      </c>
      <c r="AR105" s="39">
        <f t="shared" si="76"/>
        <v>0</v>
      </c>
      <c r="AS105" s="39">
        <f t="shared" si="77"/>
        <v>0</v>
      </c>
      <c r="AT105" s="39">
        <f t="shared" si="78"/>
        <v>0</v>
      </c>
      <c r="AU105" s="40">
        <f t="shared" si="79"/>
        <v>0</v>
      </c>
      <c r="AV105" s="40"/>
      <c r="AW105" s="52">
        <f t="shared" si="80"/>
        <v>0</v>
      </c>
      <c r="AY105" s="52">
        <f t="shared" si="81"/>
        <v>0</v>
      </c>
      <c r="AZ105" s="70"/>
    </row>
    <row r="106" spans="1:52">
      <c r="A106" s="44">
        <f t="shared" si="82"/>
        <v>39845</v>
      </c>
      <c r="B106" s="66">
        <f t="shared" si="83"/>
        <v>12500</v>
      </c>
      <c r="C106" s="67"/>
      <c r="D106" s="68">
        <f t="shared" si="50"/>
        <v>12500</v>
      </c>
      <c r="E106" s="35">
        <f t="shared" si="51"/>
        <v>0</v>
      </c>
      <c r="F106" s="35">
        <f t="shared" si="52"/>
        <v>0</v>
      </c>
      <c r="G106" s="55">
        <f t="shared" si="85"/>
        <v>5.67</v>
      </c>
      <c r="H106" s="69">
        <f t="shared" si="85"/>
        <v>5.67</v>
      </c>
      <c r="I106" s="72">
        <f t="shared" si="84"/>
        <v>0</v>
      </c>
      <c r="J106" s="55">
        <f t="shared" si="86"/>
        <v>-0.01</v>
      </c>
      <c r="K106" s="69">
        <f t="shared" si="86"/>
        <v>-0.06</v>
      </c>
      <c r="L106" s="72">
        <v>0</v>
      </c>
      <c r="M106" s="55">
        <f t="shared" si="87"/>
        <v>7.4999999999999997E-3</v>
      </c>
      <c r="N106" s="69">
        <f t="shared" si="87"/>
        <v>0</v>
      </c>
      <c r="O106" s="72">
        <v>0</v>
      </c>
      <c r="P106" s="7"/>
      <c r="Q106" s="72">
        <f t="shared" si="53"/>
        <v>5.6674999999999995</v>
      </c>
      <c r="R106" s="72">
        <f t="shared" si="54"/>
        <v>5.61</v>
      </c>
      <c r="S106" s="72">
        <f t="shared" si="55"/>
        <v>0</v>
      </c>
      <c r="T106" s="7"/>
      <c r="U106" s="5">
        <f t="shared" si="56"/>
        <v>28</v>
      </c>
      <c r="V106" s="45">
        <f t="shared" si="57"/>
        <v>39845</v>
      </c>
      <c r="W106" s="5">
        <f t="shared" si="58"/>
        <v>2929</v>
      </c>
      <c r="X106" s="55">
        <f t="shared" si="59"/>
        <v>5.3904348595426005E-2</v>
      </c>
      <c r="Y106" s="47">
        <f t="shared" si="60"/>
        <v>0.65276037193790382</v>
      </c>
      <c r="Z106" s="5">
        <f t="shared" si="61"/>
        <v>0</v>
      </c>
      <c r="AA106" s="5">
        <f t="shared" si="62"/>
        <v>0</v>
      </c>
      <c r="AC106" s="39">
        <f t="shared" si="63"/>
        <v>0</v>
      </c>
      <c r="AD106" s="39">
        <f t="shared" si="64"/>
        <v>0</v>
      </c>
      <c r="AE106" s="39">
        <f t="shared" si="65"/>
        <v>0</v>
      </c>
      <c r="AF106" s="39">
        <f t="shared" si="66"/>
        <v>0</v>
      </c>
      <c r="AG106" s="39">
        <f t="shared" si="67"/>
        <v>0</v>
      </c>
      <c r="AH106" s="39">
        <f t="shared" si="68"/>
        <v>0</v>
      </c>
      <c r="AI106" s="39">
        <f t="shared" si="69"/>
        <v>0</v>
      </c>
      <c r="AJ106" s="39">
        <f t="shared" si="70"/>
        <v>0</v>
      </c>
      <c r="AK106" s="39">
        <f t="shared" si="71"/>
        <v>0</v>
      </c>
      <c r="AL106" s="43"/>
      <c r="AM106" s="39">
        <f t="shared" si="72"/>
        <v>0</v>
      </c>
      <c r="AN106" s="39">
        <f t="shared" si="73"/>
        <v>0</v>
      </c>
      <c r="AO106" s="39">
        <f t="shared" si="74"/>
        <v>0</v>
      </c>
      <c r="AP106" s="40">
        <f t="shared" si="75"/>
        <v>0</v>
      </c>
      <c r="AR106" s="39">
        <f t="shared" si="76"/>
        <v>0</v>
      </c>
      <c r="AS106" s="39">
        <f t="shared" si="77"/>
        <v>0</v>
      </c>
      <c r="AT106" s="39">
        <f t="shared" si="78"/>
        <v>0</v>
      </c>
      <c r="AU106" s="40">
        <f t="shared" si="79"/>
        <v>0</v>
      </c>
      <c r="AV106" s="40"/>
      <c r="AW106" s="52">
        <f t="shared" si="80"/>
        <v>0</v>
      </c>
      <c r="AY106" s="52">
        <f t="shared" si="81"/>
        <v>0</v>
      </c>
      <c r="AZ106" s="70"/>
    </row>
    <row r="107" spans="1:52">
      <c r="A107" s="44">
        <f t="shared" si="82"/>
        <v>39873</v>
      </c>
      <c r="B107" s="66">
        <f t="shared" si="83"/>
        <v>12500</v>
      </c>
      <c r="C107" s="67"/>
      <c r="D107" s="68">
        <f t="shared" si="50"/>
        <v>12500</v>
      </c>
      <c r="E107" s="35">
        <f t="shared" si="51"/>
        <v>0</v>
      </c>
      <c r="F107" s="35">
        <f t="shared" si="52"/>
        <v>0</v>
      </c>
      <c r="G107" s="55">
        <f t="shared" si="85"/>
        <v>5.67</v>
      </c>
      <c r="H107" s="69">
        <f t="shared" si="85"/>
        <v>5.67</v>
      </c>
      <c r="I107" s="72">
        <f t="shared" si="84"/>
        <v>0</v>
      </c>
      <c r="J107" s="55">
        <f t="shared" si="86"/>
        <v>-0.01</v>
      </c>
      <c r="K107" s="69">
        <f t="shared" si="86"/>
        <v>-0.06</v>
      </c>
      <c r="L107" s="72">
        <v>0</v>
      </c>
      <c r="M107" s="55">
        <f t="shared" si="87"/>
        <v>7.4999999999999997E-3</v>
      </c>
      <c r="N107" s="69">
        <f t="shared" si="87"/>
        <v>0</v>
      </c>
      <c r="O107" s="72">
        <v>0</v>
      </c>
      <c r="P107" s="7"/>
      <c r="Q107" s="72">
        <f t="shared" si="53"/>
        <v>5.6674999999999995</v>
      </c>
      <c r="R107" s="72">
        <f t="shared" si="54"/>
        <v>5.61</v>
      </c>
      <c r="S107" s="72">
        <f t="shared" si="55"/>
        <v>0</v>
      </c>
      <c r="T107" s="7"/>
      <c r="U107" s="5">
        <f t="shared" si="56"/>
        <v>31</v>
      </c>
      <c r="V107" s="45">
        <f t="shared" si="57"/>
        <v>39873</v>
      </c>
      <c r="W107" s="5">
        <f t="shared" si="58"/>
        <v>2957</v>
      </c>
      <c r="X107" s="55">
        <f t="shared" si="59"/>
        <v>5.3904348595426005E-2</v>
      </c>
      <c r="Y107" s="47">
        <f t="shared" si="60"/>
        <v>0.65010410115884343</v>
      </c>
      <c r="Z107" s="5">
        <f t="shared" si="61"/>
        <v>0</v>
      </c>
      <c r="AA107" s="5">
        <f t="shared" si="62"/>
        <v>0</v>
      </c>
      <c r="AC107" s="39">
        <f t="shared" si="63"/>
        <v>0</v>
      </c>
      <c r="AD107" s="39">
        <f t="shared" si="64"/>
        <v>0</v>
      </c>
      <c r="AE107" s="39">
        <f t="shared" si="65"/>
        <v>0</v>
      </c>
      <c r="AF107" s="39">
        <f t="shared" si="66"/>
        <v>0</v>
      </c>
      <c r="AG107" s="39">
        <f t="shared" si="67"/>
        <v>0</v>
      </c>
      <c r="AH107" s="39">
        <f t="shared" si="68"/>
        <v>0</v>
      </c>
      <c r="AI107" s="39">
        <f t="shared" si="69"/>
        <v>0</v>
      </c>
      <c r="AJ107" s="39">
        <f t="shared" si="70"/>
        <v>0</v>
      </c>
      <c r="AK107" s="39">
        <f t="shared" si="71"/>
        <v>0</v>
      </c>
      <c r="AL107" s="43"/>
      <c r="AM107" s="39">
        <f t="shared" si="72"/>
        <v>0</v>
      </c>
      <c r="AN107" s="39">
        <f t="shared" si="73"/>
        <v>0</v>
      </c>
      <c r="AO107" s="39">
        <f t="shared" si="74"/>
        <v>0</v>
      </c>
      <c r="AP107" s="40">
        <f t="shared" si="75"/>
        <v>0</v>
      </c>
      <c r="AR107" s="39">
        <f t="shared" si="76"/>
        <v>0</v>
      </c>
      <c r="AS107" s="39">
        <f t="shared" si="77"/>
        <v>0</v>
      </c>
      <c r="AT107" s="39">
        <f t="shared" si="78"/>
        <v>0</v>
      </c>
      <c r="AU107" s="40">
        <f t="shared" si="79"/>
        <v>0</v>
      </c>
      <c r="AV107" s="40"/>
      <c r="AW107" s="52">
        <f t="shared" si="80"/>
        <v>0</v>
      </c>
      <c r="AY107" s="52">
        <f t="shared" si="81"/>
        <v>0</v>
      </c>
      <c r="AZ107" s="70"/>
    </row>
    <row r="108" spans="1:52">
      <c r="A108" s="44">
        <f t="shared" si="82"/>
        <v>39904</v>
      </c>
      <c r="B108" s="66">
        <f t="shared" si="83"/>
        <v>12500</v>
      </c>
      <c r="C108" s="67"/>
      <c r="D108" s="68">
        <f t="shared" si="50"/>
        <v>12500</v>
      </c>
      <c r="E108" s="35">
        <f t="shared" si="51"/>
        <v>0</v>
      </c>
      <c r="F108" s="35">
        <f t="shared" si="52"/>
        <v>0</v>
      </c>
      <c r="G108" s="55">
        <f t="shared" si="85"/>
        <v>5.67</v>
      </c>
      <c r="H108" s="69">
        <f t="shared" si="85"/>
        <v>5.67</v>
      </c>
      <c r="I108" s="72">
        <f t="shared" si="84"/>
        <v>0</v>
      </c>
      <c r="J108" s="55">
        <f t="shared" si="86"/>
        <v>-0.01</v>
      </c>
      <c r="K108" s="69">
        <f t="shared" si="86"/>
        <v>-0.06</v>
      </c>
      <c r="L108" s="72">
        <v>0</v>
      </c>
      <c r="M108" s="55">
        <f t="shared" si="87"/>
        <v>7.4999999999999997E-3</v>
      </c>
      <c r="N108" s="69">
        <f t="shared" si="87"/>
        <v>0</v>
      </c>
      <c r="O108" s="72">
        <v>0</v>
      </c>
      <c r="P108" s="7"/>
      <c r="Q108" s="72">
        <f t="shared" si="53"/>
        <v>5.6674999999999995</v>
      </c>
      <c r="R108" s="72">
        <f t="shared" si="54"/>
        <v>5.61</v>
      </c>
      <c r="S108" s="72">
        <f t="shared" si="55"/>
        <v>0</v>
      </c>
      <c r="T108" s="7"/>
      <c r="U108" s="5">
        <f t="shared" si="56"/>
        <v>30</v>
      </c>
      <c r="V108" s="45">
        <f t="shared" si="57"/>
        <v>39904</v>
      </c>
      <c r="W108" s="5">
        <f t="shared" si="58"/>
        <v>2988</v>
      </c>
      <c r="X108" s="55">
        <f t="shared" si="59"/>
        <v>5.3904348595426005E-2</v>
      </c>
      <c r="Y108" s="47">
        <f t="shared" si="60"/>
        <v>0.64717583646379784</v>
      </c>
      <c r="Z108" s="5">
        <f t="shared" si="61"/>
        <v>0</v>
      </c>
      <c r="AA108" s="5">
        <f t="shared" si="62"/>
        <v>0</v>
      </c>
      <c r="AC108" s="39">
        <f t="shared" si="63"/>
        <v>0</v>
      </c>
      <c r="AD108" s="39">
        <f t="shared" si="64"/>
        <v>0</v>
      </c>
      <c r="AE108" s="39">
        <f t="shared" si="65"/>
        <v>0</v>
      </c>
      <c r="AF108" s="39">
        <f t="shared" si="66"/>
        <v>0</v>
      </c>
      <c r="AG108" s="39">
        <f t="shared" si="67"/>
        <v>0</v>
      </c>
      <c r="AH108" s="39">
        <f t="shared" si="68"/>
        <v>0</v>
      </c>
      <c r="AI108" s="39">
        <f t="shared" si="69"/>
        <v>0</v>
      </c>
      <c r="AJ108" s="39">
        <f t="shared" si="70"/>
        <v>0</v>
      </c>
      <c r="AK108" s="39">
        <f t="shared" si="71"/>
        <v>0</v>
      </c>
      <c r="AL108" s="43"/>
      <c r="AM108" s="39">
        <f t="shared" si="72"/>
        <v>0</v>
      </c>
      <c r="AN108" s="39">
        <f t="shared" si="73"/>
        <v>0</v>
      </c>
      <c r="AO108" s="39">
        <f t="shared" si="74"/>
        <v>0</v>
      </c>
      <c r="AP108" s="40">
        <f t="shared" si="75"/>
        <v>0</v>
      </c>
      <c r="AR108" s="39">
        <f t="shared" si="76"/>
        <v>0</v>
      </c>
      <c r="AS108" s="39">
        <f t="shared" si="77"/>
        <v>0</v>
      </c>
      <c r="AT108" s="39">
        <f t="shared" si="78"/>
        <v>0</v>
      </c>
      <c r="AU108" s="40">
        <f t="shared" si="79"/>
        <v>0</v>
      </c>
      <c r="AV108" s="40"/>
      <c r="AW108" s="52">
        <f t="shared" si="80"/>
        <v>0</v>
      </c>
      <c r="AY108" s="52">
        <f t="shared" si="81"/>
        <v>0</v>
      </c>
      <c r="AZ108" s="70"/>
    </row>
    <row r="109" spans="1:52">
      <c r="A109" s="44">
        <f t="shared" si="82"/>
        <v>39934</v>
      </c>
      <c r="B109" s="66">
        <f t="shared" si="83"/>
        <v>12500</v>
      </c>
      <c r="C109" s="67"/>
      <c r="D109" s="68">
        <f t="shared" si="50"/>
        <v>12500</v>
      </c>
      <c r="E109" s="35">
        <f t="shared" si="51"/>
        <v>0</v>
      </c>
      <c r="F109" s="35">
        <f t="shared" si="52"/>
        <v>0</v>
      </c>
      <c r="G109" s="55">
        <f t="shared" si="85"/>
        <v>5.67</v>
      </c>
      <c r="H109" s="69">
        <f t="shared" si="85"/>
        <v>5.67</v>
      </c>
      <c r="I109" s="72">
        <f t="shared" si="84"/>
        <v>0</v>
      </c>
      <c r="J109" s="55">
        <f t="shared" si="86"/>
        <v>-0.01</v>
      </c>
      <c r="K109" s="69">
        <f t="shared" si="86"/>
        <v>-0.06</v>
      </c>
      <c r="L109" s="72">
        <v>0</v>
      </c>
      <c r="M109" s="55">
        <f t="shared" si="87"/>
        <v>7.4999999999999997E-3</v>
      </c>
      <c r="N109" s="69">
        <f t="shared" si="87"/>
        <v>0</v>
      </c>
      <c r="O109" s="72">
        <v>0</v>
      </c>
      <c r="P109" s="7"/>
      <c r="Q109" s="72">
        <f t="shared" si="53"/>
        <v>5.6674999999999995</v>
      </c>
      <c r="R109" s="72">
        <f t="shared" si="54"/>
        <v>5.61</v>
      </c>
      <c r="S109" s="72">
        <f t="shared" si="55"/>
        <v>0</v>
      </c>
      <c r="T109" s="7"/>
      <c r="U109" s="5">
        <f t="shared" si="56"/>
        <v>31</v>
      </c>
      <c r="V109" s="45">
        <f t="shared" si="57"/>
        <v>39934</v>
      </c>
      <c r="W109" s="5">
        <f t="shared" si="58"/>
        <v>3018</v>
      </c>
      <c r="X109" s="55">
        <f t="shared" si="59"/>
        <v>5.3904348595426005E-2</v>
      </c>
      <c r="Y109" s="47">
        <f t="shared" si="60"/>
        <v>0.64435459096246372</v>
      </c>
      <c r="Z109" s="5">
        <f t="shared" si="61"/>
        <v>0</v>
      </c>
      <c r="AA109" s="5">
        <f t="shared" si="62"/>
        <v>0</v>
      </c>
      <c r="AC109" s="39">
        <f t="shared" si="63"/>
        <v>0</v>
      </c>
      <c r="AD109" s="39">
        <f t="shared" si="64"/>
        <v>0</v>
      </c>
      <c r="AE109" s="39">
        <f t="shared" si="65"/>
        <v>0</v>
      </c>
      <c r="AF109" s="39">
        <f t="shared" si="66"/>
        <v>0</v>
      </c>
      <c r="AG109" s="39">
        <f t="shared" si="67"/>
        <v>0</v>
      </c>
      <c r="AH109" s="39">
        <f t="shared" si="68"/>
        <v>0</v>
      </c>
      <c r="AI109" s="39">
        <f t="shared" si="69"/>
        <v>0</v>
      </c>
      <c r="AJ109" s="39">
        <f t="shared" si="70"/>
        <v>0</v>
      </c>
      <c r="AK109" s="39">
        <f t="shared" si="71"/>
        <v>0</v>
      </c>
      <c r="AL109" s="43"/>
      <c r="AM109" s="39">
        <f t="shared" si="72"/>
        <v>0</v>
      </c>
      <c r="AN109" s="39">
        <f t="shared" si="73"/>
        <v>0</v>
      </c>
      <c r="AO109" s="39">
        <f t="shared" si="74"/>
        <v>0</v>
      </c>
      <c r="AP109" s="40">
        <f t="shared" si="75"/>
        <v>0</v>
      </c>
      <c r="AR109" s="39">
        <f t="shared" si="76"/>
        <v>0</v>
      </c>
      <c r="AS109" s="39">
        <f t="shared" si="77"/>
        <v>0</v>
      </c>
      <c r="AT109" s="39">
        <f t="shared" si="78"/>
        <v>0</v>
      </c>
      <c r="AU109" s="40">
        <f t="shared" si="79"/>
        <v>0</v>
      </c>
      <c r="AV109" s="40"/>
      <c r="AW109" s="52">
        <f t="shared" si="80"/>
        <v>0</v>
      </c>
      <c r="AY109" s="52">
        <f t="shared" si="81"/>
        <v>0</v>
      </c>
      <c r="AZ109" s="70"/>
    </row>
    <row r="110" spans="1:52">
      <c r="A110" s="44">
        <f t="shared" si="82"/>
        <v>39965</v>
      </c>
      <c r="B110" s="66">
        <f t="shared" si="83"/>
        <v>12500</v>
      </c>
      <c r="C110" s="67"/>
      <c r="D110" s="68">
        <f t="shared" si="50"/>
        <v>12500</v>
      </c>
      <c r="E110" s="35">
        <f t="shared" si="51"/>
        <v>0</v>
      </c>
      <c r="F110" s="35">
        <f t="shared" si="52"/>
        <v>0</v>
      </c>
      <c r="G110" s="55">
        <f t="shared" ref="G110:H129" si="88">VLOOKUP($A110,Table,MATCH(G$4,Curves,0))</f>
        <v>5.67</v>
      </c>
      <c r="H110" s="69">
        <f t="shared" si="88"/>
        <v>5.67</v>
      </c>
      <c r="I110" s="72">
        <f t="shared" si="84"/>
        <v>0</v>
      </c>
      <c r="J110" s="55">
        <f t="shared" ref="J110:K129" si="89">VLOOKUP($A110,Table,MATCH(J$4,Curves,0))</f>
        <v>-0.01</v>
      </c>
      <c r="K110" s="69">
        <f t="shared" si="89"/>
        <v>-0.06</v>
      </c>
      <c r="L110" s="72">
        <v>0</v>
      </c>
      <c r="M110" s="55">
        <f t="shared" ref="M110:N129" si="90">VLOOKUP($A110,Table,MATCH(M$4,Curves,0))</f>
        <v>7.4999999999999997E-3</v>
      </c>
      <c r="N110" s="69">
        <f t="shared" si="90"/>
        <v>0</v>
      </c>
      <c r="O110" s="72">
        <v>0</v>
      </c>
      <c r="P110" s="7"/>
      <c r="Q110" s="72">
        <f t="shared" si="53"/>
        <v>5.6674999999999995</v>
      </c>
      <c r="R110" s="72">
        <f t="shared" si="54"/>
        <v>5.61</v>
      </c>
      <c r="S110" s="72">
        <f t="shared" si="55"/>
        <v>0</v>
      </c>
      <c r="T110" s="7"/>
      <c r="U110" s="5">
        <f t="shared" si="56"/>
        <v>30</v>
      </c>
      <c r="V110" s="45">
        <f t="shared" si="57"/>
        <v>39965</v>
      </c>
      <c r="W110" s="5">
        <f t="shared" si="58"/>
        <v>3049</v>
      </c>
      <c r="X110" s="55">
        <f t="shared" si="59"/>
        <v>5.3904348595426005E-2</v>
      </c>
      <c r="Y110" s="47">
        <f t="shared" si="60"/>
        <v>0.64145222379320188</v>
      </c>
      <c r="Z110" s="5">
        <f t="shared" si="61"/>
        <v>0</v>
      </c>
      <c r="AA110" s="5">
        <f t="shared" si="62"/>
        <v>0</v>
      </c>
      <c r="AC110" s="39">
        <f t="shared" si="63"/>
        <v>0</v>
      </c>
      <c r="AD110" s="39">
        <f t="shared" si="64"/>
        <v>0</v>
      </c>
      <c r="AE110" s="39">
        <f t="shared" si="65"/>
        <v>0</v>
      </c>
      <c r="AF110" s="39">
        <f t="shared" si="66"/>
        <v>0</v>
      </c>
      <c r="AG110" s="39">
        <f t="shared" si="67"/>
        <v>0</v>
      </c>
      <c r="AH110" s="39">
        <f t="shared" si="68"/>
        <v>0</v>
      </c>
      <c r="AI110" s="39">
        <f t="shared" si="69"/>
        <v>0</v>
      </c>
      <c r="AJ110" s="39">
        <f t="shared" si="70"/>
        <v>0</v>
      </c>
      <c r="AK110" s="39">
        <f t="shared" si="71"/>
        <v>0</v>
      </c>
      <c r="AL110" s="43"/>
      <c r="AM110" s="39">
        <f t="shared" si="72"/>
        <v>0</v>
      </c>
      <c r="AN110" s="39">
        <f t="shared" si="73"/>
        <v>0</v>
      </c>
      <c r="AO110" s="39">
        <f t="shared" si="74"/>
        <v>0</v>
      </c>
      <c r="AP110" s="40">
        <f t="shared" si="75"/>
        <v>0</v>
      </c>
      <c r="AR110" s="39">
        <f t="shared" si="76"/>
        <v>0</v>
      </c>
      <c r="AS110" s="39">
        <f t="shared" si="77"/>
        <v>0</v>
      </c>
      <c r="AT110" s="39">
        <f t="shared" si="78"/>
        <v>0</v>
      </c>
      <c r="AU110" s="40">
        <f t="shared" si="79"/>
        <v>0</v>
      </c>
      <c r="AV110" s="40"/>
      <c r="AW110" s="52">
        <f t="shared" si="80"/>
        <v>0</v>
      </c>
      <c r="AY110" s="52">
        <f t="shared" si="81"/>
        <v>0</v>
      </c>
      <c r="AZ110" s="70"/>
    </row>
    <row r="111" spans="1:52">
      <c r="A111" s="44">
        <f t="shared" si="82"/>
        <v>39995</v>
      </c>
      <c r="B111" s="66">
        <f t="shared" si="83"/>
        <v>12500</v>
      </c>
      <c r="C111" s="67"/>
      <c r="D111" s="68">
        <f t="shared" si="50"/>
        <v>12500</v>
      </c>
      <c r="E111" s="35">
        <f t="shared" si="51"/>
        <v>0</v>
      </c>
      <c r="F111" s="35">
        <f t="shared" si="52"/>
        <v>0</v>
      </c>
      <c r="G111" s="55">
        <f t="shared" si="88"/>
        <v>5.67</v>
      </c>
      <c r="H111" s="69">
        <f t="shared" si="88"/>
        <v>5.67</v>
      </c>
      <c r="I111" s="72">
        <f t="shared" si="84"/>
        <v>0</v>
      </c>
      <c r="J111" s="55">
        <f t="shared" si="89"/>
        <v>-0.01</v>
      </c>
      <c r="K111" s="69">
        <f t="shared" si="89"/>
        <v>-0.06</v>
      </c>
      <c r="L111" s="72">
        <v>0</v>
      </c>
      <c r="M111" s="55">
        <f t="shared" si="90"/>
        <v>7.4999999999999997E-3</v>
      </c>
      <c r="N111" s="69">
        <f t="shared" si="90"/>
        <v>0</v>
      </c>
      <c r="O111" s="72">
        <v>0</v>
      </c>
      <c r="P111" s="7"/>
      <c r="Q111" s="72">
        <f t="shared" si="53"/>
        <v>5.6674999999999995</v>
      </c>
      <c r="R111" s="72">
        <f t="shared" si="54"/>
        <v>5.61</v>
      </c>
      <c r="S111" s="72">
        <f t="shared" si="55"/>
        <v>0</v>
      </c>
      <c r="T111" s="7"/>
      <c r="U111" s="5">
        <f t="shared" si="56"/>
        <v>31</v>
      </c>
      <c r="V111" s="45">
        <f t="shared" si="57"/>
        <v>39995</v>
      </c>
      <c r="W111" s="5">
        <f t="shared" si="58"/>
        <v>3079</v>
      </c>
      <c r="X111" s="55">
        <f t="shared" si="59"/>
        <v>5.3904348595426005E-2</v>
      </c>
      <c r="Y111" s="47">
        <f t="shared" si="60"/>
        <v>0.63865592934162663</v>
      </c>
      <c r="Z111" s="5">
        <f t="shared" si="61"/>
        <v>0</v>
      </c>
      <c r="AA111" s="5">
        <f t="shared" si="62"/>
        <v>0</v>
      </c>
      <c r="AC111" s="39">
        <f t="shared" si="63"/>
        <v>0</v>
      </c>
      <c r="AD111" s="39">
        <f t="shared" si="64"/>
        <v>0</v>
      </c>
      <c r="AE111" s="39">
        <f t="shared" si="65"/>
        <v>0</v>
      </c>
      <c r="AF111" s="39">
        <f t="shared" si="66"/>
        <v>0</v>
      </c>
      <c r="AG111" s="39">
        <f t="shared" si="67"/>
        <v>0</v>
      </c>
      <c r="AH111" s="39">
        <f t="shared" si="68"/>
        <v>0</v>
      </c>
      <c r="AI111" s="39">
        <f t="shared" si="69"/>
        <v>0</v>
      </c>
      <c r="AJ111" s="39">
        <f t="shared" si="70"/>
        <v>0</v>
      </c>
      <c r="AK111" s="39">
        <f t="shared" si="71"/>
        <v>0</v>
      </c>
      <c r="AL111" s="43"/>
      <c r="AM111" s="39">
        <f t="shared" si="72"/>
        <v>0</v>
      </c>
      <c r="AN111" s="39">
        <f t="shared" si="73"/>
        <v>0</v>
      </c>
      <c r="AO111" s="39">
        <f t="shared" si="74"/>
        <v>0</v>
      </c>
      <c r="AP111" s="40">
        <f t="shared" si="75"/>
        <v>0</v>
      </c>
      <c r="AR111" s="39">
        <f t="shared" si="76"/>
        <v>0</v>
      </c>
      <c r="AS111" s="39">
        <f t="shared" si="77"/>
        <v>0</v>
      </c>
      <c r="AT111" s="39">
        <f t="shared" si="78"/>
        <v>0</v>
      </c>
      <c r="AU111" s="40">
        <f t="shared" si="79"/>
        <v>0</v>
      </c>
      <c r="AV111" s="40"/>
      <c r="AW111" s="52">
        <f t="shared" si="80"/>
        <v>0</v>
      </c>
      <c r="AY111" s="52">
        <f t="shared" si="81"/>
        <v>0</v>
      </c>
      <c r="AZ111" s="70"/>
    </row>
    <row r="112" spans="1:52">
      <c r="A112" s="44">
        <f t="shared" si="82"/>
        <v>40026</v>
      </c>
      <c r="B112" s="66">
        <f t="shared" si="83"/>
        <v>12500</v>
      </c>
      <c r="C112" s="67"/>
      <c r="D112" s="68">
        <f t="shared" si="50"/>
        <v>12500</v>
      </c>
      <c r="E112" s="35">
        <f t="shared" si="51"/>
        <v>0</v>
      </c>
      <c r="F112" s="35">
        <f t="shared" si="52"/>
        <v>0</v>
      </c>
      <c r="G112" s="55">
        <f t="shared" si="88"/>
        <v>5.67</v>
      </c>
      <c r="H112" s="69">
        <f t="shared" si="88"/>
        <v>5.67</v>
      </c>
      <c r="I112" s="72">
        <f t="shared" si="84"/>
        <v>0</v>
      </c>
      <c r="J112" s="55">
        <f t="shared" si="89"/>
        <v>-0.01</v>
      </c>
      <c r="K112" s="69">
        <f t="shared" si="89"/>
        <v>-0.06</v>
      </c>
      <c r="L112" s="72">
        <v>0</v>
      </c>
      <c r="M112" s="55">
        <f t="shared" si="90"/>
        <v>7.4999999999999997E-3</v>
      </c>
      <c r="N112" s="69">
        <f t="shared" si="90"/>
        <v>0</v>
      </c>
      <c r="O112" s="72">
        <v>0</v>
      </c>
      <c r="P112" s="7"/>
      <c r="Q112" s="72">
        <f t="shared" si="53"/>
        <v>5.6674999999999995</v>
      </c>
      <c r="R112" s="72">
        <f t="shared" si="54"/>
        <v>5.61</v>
      </c>
      <c r="S112" s="72">
        <f t="shared" si="55"/>
        <v>0</v>
      </c>
      <c r="T112" s="7"/>
      <c r="U112" s="5">
        <f t="shared" si="56"/>
        <v>31</v>
      </c>
      <c r="V112" s="45">
        <f t="shared" si="57"/>
        <v>40026</v>
      </c>
      <c r="W112" s="5">
        <f t="shared" si="58"/>
        <v>3110</v>
      </c>
      <c r="X112" s="55">
        <f t="shared" si="59"/>
        <v>5.3904348595426005E-2</v>
      </c>
      <c r="Y112" s="47">
        <f t="shared" si="60"/>
        <v>0.63577923066084763</v>
      </c>
      <c r="Z112" s="5">
        <f t="shared" si="61"/>
        <v>0</v>
      </c>
      <c r="AA112" s="5">
        <f t="shared" si="62"/>
        <v>0</v>
      </c>
      <c r="AC112" s="39">
        <f t="shared" si="63"/>
        <v>0</v>
      </c>
      <c r="AD112" s="39">
        <f t="shared" si="64"/>
        <v>0</v>
      </c>
      <c r="AE112" s="39">
        <f t="shared" si="65"/>
        <v>0</v>
      </c>
      <c r="AF112" s="39">
        <f t="shared" si="66"/>
        <v>0</v>
      </c>
      <c r="AG112" s="39">
        <f t="shared" si="67"/>
        <v>0</v>
      </c>
      <c r="AH112" s="39">
        <f t="shared" si="68"/>
        <v>0</v>
      </c>
      <c r="AI112" s="39">
        <f t="shared" si="69"/>
        <v>0</v>
      </c>
      <c r="AJ112" s="39">
        <f t="shared" si="70"/>
        <v>0</v>
      </c>
      <c r="AK112" s="39">
        <f t="shared" si="71"/>
        <v>0</v>
      </c>
      <c r="AL112" s="43"/>
      <c r="AM112" s="39">
        <f t="shared" si="72"/>
        <v>0</v>
      </c>
      <c r="AN112" s="39">
        <f t="shared" si="73"/>
        <v>0</v>
      </c>
      <c r="AO112" s="39">
        <f t="shared" si="74"/>
        <v>0</v>
      </c>
      <c r="AP112" s="40">
        <f t="shared" si="75"/>
        <v>0</v>
      </c>
      <c r="AR112" s="39">
        <f t="shared" si="76"/>
        <v>0</v>
      </c>
      <c r="AS112" s="39">
        <f t="shared" si="77"/>
        <v>0</v>
      </c>
      <c r="AT112" s="39">
        <f t="shared" si="78"/>
        <v>0</v>
      </c>
      <c r="AU112" s="40">
        <f t="shared" si="79"/>
        <v>0</v>
      </c>
      <c r="AV112" s="40"/>
      <c r="AW112" s="52">
        <f t="shared" si="80"/>
        <v>0</v>
      </c>
      <c r="AY112" s="52">
        <f t="shared" si="81"/>
        <v>0</v>
      </c>
      <c r="AZ112" s="70"/>
    </row>
    <row r="113" spans="1:52">
      <c r="A113" s="44">
        <f t="shared" si="82"/>
        <v>40057</v>
      </c>
      <c r="B113" s="66">
        <f t="shared" si="83"/>
        <v>12500</v>
      </c>
      <c r="C113" s="67"/>
      <c r="D113" s="68">
        <f t="shared" si="50"/>
        <v>12500</v>
      </c>
      <c r="E113" s="35">
        <f t="shared" si="51"/>
        <v>0</v>
      </c>
      <c r="F113" s="35">
        <f t="shared" si="52"/>
        <v>0</v>
      </c>
      <c r="G113" s="55">
        <f t="shared" si="88"/>
        <v>5.67</v>
      </c>
      <c r="H113" s="69">
        <f t="shared" si="88"/>
        <v>5.67</v>
      </c>
      <c r="I113" s="72">
        <f t="shared" si="84"/>
        <v>0</v>
      </c>
      <c r="J113" s="55">
        <f t="shared" si="89"/>
        <v>-0.01</v>
      </c>
      <c r="K113" s="69">
        <f t="shared" si="89"/>
        <v>-0.06</v>
      </c>
      <c r="L113" s="72">
        <v>0</v>
      </c>
      <c r="M113" s="55">
        <f t="shared" si="90"/>
        <v>7.4999999999999997E-3</v>
      </c>
      <c r="N113" s="69">
        <f t="shared" si="90"/>
        <v>0</v>
      </c>
      <c r="O113" s="72">
        <v>0</v>
      </c>
      <c r="P113" s="7"/>
      <c r="Q113" s="72">
        <f t="shared" si="53"/>
        <v>5.6674999999999995</v>
      </c>
      <c r="R113" s="72">
        <f t="shared" si="54"/>
        <v>5.61</v>
      </c>
      <c r="S113" s="72">
        <f t="shared" si="55"/>
        <v>0</v>
      </c>
      <c r="T113" s="7"/>
      <c r="U113" s="5">
        <f t="shared" si="56"/>
        <v>30</v>
      </c>
      <c r="V113" s="45">
        <f t="shared" si="57"/>
        <v>40057</v>
      </c>
      <c r="W113" s="5">
        <f t="shared" si="58"/>
        <v>3141</v>
      </c>
      <c r="X113" s="55">
        <f t="shared" si="59"/>
        <v>5.3904348595426005E-2</v>
      </c>
      <c r="Y113" s="47">
        <f t="shared" si="60"/>
        <v>0.63291548949744203</v>
      </c>
      <c r="Z113" s="5">
        <f t="shared" si="61"/>
        <v>0</v>
      </c>
      <c r="AA113" s="5">
        <f t="shared" si="62"/>
        <v>0</v>
      </c>
      <c r="AC113" s="39">
        <f t="shared" si="63"/>
        <v>0</v>
      </c>
      <c r="AD113" s="39">
        <f t="shared" si="64"/>
        <v>0</v>
      </c>
      <c r="AE113" s="39">
        <f t="shared" si="65"/>
        <v>0</v>
      </c>
      <c r="AF113" s="39">
        <f t="shared" si="66"/>
        <v>0</v>
      </c>
      <c r="AG113" s="39">
        <f t="shared" si="67"/>
        <v>0</v>
      </c>
      <c r="AH113" s="39">
        <f t="shared" si="68"/>
        <v>0</v>
      </c>
      <c r="AI113" s="39">
        <f t="shared" si="69"/>
        <v>0</v>
      </c>
      <c r="AJ113" s="39">
        <f t="shared" si="70"/>
        <v>0</v>
      </c>
      <c r="AK113" s="39">
        <f t="shared" si="71"/>
        <v>0</v>
      </c>
      <c r="AL113" s="43"/>
      <c r="AM113" s="39">
        <f t="shared" si="72"/>
        <v>0</v>
      </c>
      <c r="AN113" s="39">
        <f t="shared" si="73"/>
        <v>0</v>
      </c>
      <c r="AO113" s="39">
        <f t="shared" si="74"/>
        <v>0</v>
      </c>
      <c r="AP113" s="40">
        <f t="shared" si="75"/>
        <v>0</v>
      </c>
      <c r="AR113" s="39">
        <f t="shared" si="76"/>
        <v>0</v>
      </c>
      <c r="AS113" s="39">
        <f t="shared" si="77"/>
        <v>0</v>
      </c>
      <c r="AT113" s="39">
        <f t="shared" si="78"/>
        <v>0</v>
      </c>
      <c r="AU113" s="40">
        <f t="shared" si="79"/>
        <v>0</v>
      </c>
      <c r="AV113" s="40"/>
      <c r="AW113" s="52">
        <f t="shared" si="80"/>
        <v>0</v>
      </c>
      <c r="AY113" s="52">
        <f t="shared" si="81"/>
        <v>0</v>
      </c>
      <c r="AZ113" s="70"/>
    </row>
    <row r="114" spans="1:52">
      <c r="A114" s="44">
        <f t="shared" si="82"/>
        <v>40087</v>
      </c>
      <c r="B114" s="66">
        <f t="shared" si="83"/>
        <v>12500</v>
      </c>
      <c r="C114" s="67"/>
      <c r="D114" s="68">
        <f t="shared" si="50"/>
        <v>12500</v>
      </c>
      <c r="E114" s="35">
        <f t="shared" si="51"/>
        <v>0</v>
      </c>
      <c r="F114" s="35">
        <f t="shared" si="52"/>
        <v>0</v>
      </c>
      <c r="G114" s="55">
        <f t="shared" si="88"/>
        <v>5.67</v>
      </c>
      <c r="H114" s="69">
        <f t="shared" si="88"/>
        <v>5.67</v>
      </c>
      <c r="I114" s="72">
        <f t="shared" si="84"/>
        <v>0</v>
      </c>
      <c r="J114" s="55">
        <f t="shared" si="89"/>
        <v>-0.01</v>
      </c>
      <c r="K114" s="69">
        <f t="shared" si="89"/>
        <v>-0.06</v>
      </c>
      <c r="L114" s="72">
        <v>0</v>
      </c>
      <c r="M114" s="55">
        <f t="shared" si="90"/>
        <v>7.4999999999999997E-3</v>
      </c>
      <c r="N114" s="69">
        <f t="shared" si="90"/>
        <v>0</v>
      </c>
      <c r="O114" s="72">
        <v>0</v>
      </c>
      <c r="P114" s="7"/>
      <c r="Q114" s="72">
        <f t="shared" si="53"/>
        <v>5.6674999999999995</v>
      </c>
      <c r="R114" s="72">
        <f t="shared" si="54"/>
        <v>5.61</v>
      </c>
      <c r="S114" s="72">
        <f t="shared" si="55"/>
        <v>0</v>
      </c>
      <c r="T114" s="7"/>
      <c r="U114" s="5">
        <f t="shared" si="56"/>
        <v>31</v>
      </c>
      <c r="V114" s="45">
        <f t="shared" si="57"/>
        <v>40087</v>
      </c>
      <c r="W114" s="5">
        <f t="shared" si="58"/>
        <v>3171</v>
      </c>
      <c r="X114" s="55">
        <f t="shared" si="59"/>
        <v>5.3904348595426005E-2</v>
      </c>
      <c r="Y114" s="47">
        <f t="shared" si="60"/>
        <v>0.63015640938835449</v>
      </c>
      <c r="Z114" s="5">
        <f t="shared" si="61"/>
        <v>0</v>
      </c>
      <c r="AA114" s="5">
        <f t="shared" si="62"/>
        <v>0</v>
      </c>
      <c r="AC114" s="39">
        <f t="shared" si="63"/>
        <v>0</v>
      </c>
      <c r="AD114" s="39">
        <f t="shared" si="64"/>
        <v>0</v>
      </c>
      <c r="AE114" s="39">
        <f t="shared" si="65"/>
        <v>0</v>
      </c>
      <c r="AF114" s="39">
        <f t="shared" si="66"/>
        <v>0</v>
      </c>
      <c r="AG114" s="39">
        <f t="shared" si="67"/>
        <v>0</v>
      </c>
      <c r="AH114" s="39">
        <f t="shared" si="68"/>
        <v>0</v>
      </c>
      <c r="AI114" s="39">
        <f t="shared" si="69"/>
        <v>0</v>
      </c>
      <c r="AJ114" s="39">
        <f t="shared" si="70"/>
        <v>0</v>
      </c>
      <c r="AK114" s="39">
        <f t="shared" si="71"/>
        <v>0</v>
      </c>
      <c r="AL114" s="43"/>
      <c r="AM114" s="39">
        <f t="shared" si="72"/>
        <v>0</v>
      </c>
      <c r="AN114" s="39">
        <f t="shared" si="73"/>
        <v>0</v>
      </c>
      <c r="AO114" s="39">
        <f t="shared" si="74"/>
        <v>0</v>
      </c>
      <c r="AP114" s="40">
        <f t="shared" si="75"/>
        <v>0</v>
      </c>
      <c r="AR114" s="39">
        <f t="shared" si="76"/>
        <v>0</v>
      </c>
      <c r="AS114" s="39">
        <f t="shared" si="77"/>
        <v>0</v>
      </c>
      <c r="AT114" s="39">
        <f t="shared" si="78"/>
        <v>0</v>
      </c>
      <c r="AU114" s="40">
        <f t="shared" si="79"/>
        <v>0</v>
      </c>
      <c r="AV114" s="40"/>
      <c r="AW114" s="52">
        <f t="shared" si="80"/>
        <v>0</v>
      </c>
      <c r="AY114" s="52">
        <f t="shared" si="81"/>
        <v>0</v>
      </c>
      <c r="AZ114" s="70"/>
    </row>
    <row r="115" spans="1:52">
      <c r="A115" s="44">
        <f t="shared" si="82"/>
        <v>40118</v>
      </c>
      <c r="B115" s="66">
        <f t="shared" si="83"/>
        <v>12500</v>
      </c>
      <c r="C115" s="67"/>
      <c r="D115" s="68">
        <f t="shared" si="50"/>
        <v>12500</v>
      </c>
      <c r="E115" s="35">
        <f t="shared" si="51"/>
        <v>0</v>
      </c>
      <c r="F115" s="35">
        <f t="shared" si="52"/>
        <v>0</v>
      </c>
      <c r="G115" s="55">
        <f t="shared" si="88"/>
        <v>5.67</v>
      </c>
      <c r="H115" s="69">
        <f t="shared" si="88"/>
        <v>5.67</v>
      </c>
      <c r="I115" s="72">
        <f t="shared" si="84"/>
        <v>0</v>
      </c>
      <c r="J115" s="55">
        <f t="shared" si="89"/>
        <v>-0.01</v>
      </c>
      <c r="K115" s="69">
        <f t="shared" si="89"/>
        <v>-0.06</v>
      </c>
      <c r="L115" s="72">
        <v>0</v>
      </c>
      <c r="M115" s="55">
        <f t="shared" si="90"/>
        <v>7.4999999999999997E-3</v>
      </c>
      <c r="N115" s="69">
        <f t="shared" si="90"/>
        <v>0</v>
      </c>
      <c r="O115" s="72">
        <v>0</v>
      </c>
      <c r="P115" s="7"/>
      <c r="Q115" s="72">
        <f t="shared" si="53"/>
        <v>5.6674999999999995</v>
      </c>
      <c r="R115" s="72">
        <f t="shared" si="54"/>
        <v>5.61</v>
      </c>
      <c r="S115" s="72">
        <f t="shared" si="55"/>
        <v>0</v>
      </c>
      <c r="T115" s="7"/>
      <c r="U115" s="5">
        <f t="shared" si="56"/>
        <v>30</v>
      </c>
      <c r="V115" s="45">
        <f t="shared" si="57"/>
        <v>40118</v>
      </c>
      <c r="W115" s="5">
        <f t="shared" si="58"/>
        <v>3202</v>
      </c>
      <c r="X115" s="55">
        <f t="shared" si="59"/>
        <v>5.3904348595426005E-2</v>
      </c>
      <c r="Y115" s="47">
        <f t="shared" si="60"/>
        <v>0.62731799510565833</v>
      </c>
      <c r="Z115" s="5">
        <f t="shared" si="61"/>
        <v>0</v>
      </c>
      <c r="AA115" s="5">
        <f t="shared" si="62"/>
        <v>0</v>
      </c>
      <c r="AC115" s="39">
        <f t="shared" si="63"/>
        <v>0</v>
      </c>
      <c r="AD115" s="39">
        <f t="shared" si="64"/>
        <v>0</v>
      </c>
      <c r="AE115" s="39">
        <f t="shared" si="65"/>
        <v>0</v>
      </c>
      <c r="AF115" s="39">
        <f t="shared" si="66"/>
        <v>0</v>
      </c>
      <c r="AG115" s="39">
        <f t="shared" si="67"/>
        <v>0</v>
      </c>
      <c r="AH115" s="39">
        <f t="shared" si="68"/>
        <v>0</v>
      </c>
      <c r="AI115" s="39">
        <f t="shared" si="69"/>
        <v>0</v>
      </c>
      <c r="AJ115" s="39">
        <f t="shared" si="70"/>
        <v>0</v>
      </c>
      <c r="AK115" s="39">
        <f t="shared" si="71"/>
        <v>0</v>
      </c>
      <c r="AL115" s="43"/>
      <c r="AM115" s="39">
        <f t="shared" si="72"/>
        <v>0</v>
      </c>
      <c r="AN115" s="39">
        <f t="shared" si="73"/>
        <v>0</v>
      </c>
      <c r="AO115" s="39">
        <f t="shared" si="74"/>
        <v>0</v>
      </c>
      <c r="AP115" s="40">
        <f t="shared" si="75"/>
        <v>0</v>
      </c>
      <c r="AR115" s="39">
        <f t="shared" si="76"/>
        <v>0</v>
      </c>
      <c r="AS115" s="39">
        <f t="shared" si="77"/>
        <v>0</v>
      </c>
      <c r="AT115" s="39">
        <f t="shared" si="78"/>
        <v>0</v>
      </c>
      <c r="AU115" s="40">
        <f t="shared" si="79"/>
        <v>0</v>
      </c>
      <c r="AV115" s="40"/>
      <c r="AW115" s="52">
        <f t="shared" si="80"/>
        <v>0</v>
      </c>
      <c r="AY115" s="52">
        <f t="shared" si="81"/>
        <v>0</v>
      </c>
      <c r="AZ115" s="70"/>
    </row>
    <row r="116" spans="1:52">
      <c r="A116" s="44">
        <f t="shared" si="82"/>
        <v>40148</v>
      </c>
      <c r="B116" s="66">
        <f t="shared" si="83"/>
        <v>12500</v>
      </c>
      <c r="C116" s="67"/>
      <c r="D116" s="68">
        <f t="shared" si="50"/>
        <v>12500</v>
      </c>
      <c r="E116" s="35">
        <f t="shared" si="51"/>
        <v>0</v>
      </c>
      <c r="F116" s="35">
        <f t="shared" si="52"/>
        <v>0</v>
      </c>
      <c r="G116" s="55">
        <f t="shared" si="88"/>
        <v>5.67</v>
      </c>
      <c r="H116" s="69">
        <f t="shared" si="88"/>
        <v>5.67</v>
      </c>
      <c r="I116" s="72">
        <f t="shared" si="84"/>
        <v>0</v>
      </c>
      <c r="J116" s="55">
        <f t="shared" si="89"/>
        <v>-0.01</v>
      </c>
      <c r="K116" s="69">
        <f t="shared" si="89"/>
        <v>-0.06</v>
      </c>
      <c r="L116" s="72">
        <v>0</v>
      </c>
      <c r="M116" s="55">
        <f t="shared" si="90"/>
        <v>7.4999999999999997E-3</v>
      </c>
      <c r="N116" s="69">
        <f t="shared" si="90"/>
        <v>0</v>
      </c>
      <c r="O116" s="72">
        <v>0</v>
      </c>
      <c r="P116" s="7"/>
      <c r="Q116" s="72">
        <f t="shared" si="53"/>
        <v>5.6674999999999995</v>
      </c>
      <c r="R116" s="72">
        <f t="shared" si="54"/>
        <v>5.61</v>
      </c>
      <c r="S116" s="72">
        <f t="shared" si="55"/>
        <v>0</v>
      </c>
      <c r="T116" s="7"/>
      <c r="U116" s="5">
        <f t="shared" si="56"/>
        <v>31</v>
      </c>
      <c r="V116" s="45">
        <f t="shared" si="57"/>
        <v>40148</v>
      </c>
      <c r="W116" s="5">
        <f t="shared" si="58"/>
        <v>3232</v>
      </c>
      <c r="X116" s="55">
        <f t="shared" si="59"/>
        <v>5.3904348595426005E-2</v>
      </c>
      <c r="Y116" s="47">
        <f t="shared" si="60"/>
        <v>0.62458331625660213</v>
      </c>
      <c r="Z116" s="5">
        <f t="shared" si="61"/>
        <v>0</v>
      </c>
      <c r="AA116" s="5">
        <f t="shared" si="62"/>
        <v>0</v>
      </c>
      <c r="AC116" s="39">
        <f t="shared" si="63"/>
        <v>0</v>
      </c>
      <c r="AD116" s="39">
        <f t="shared" si="64"/>
        <v>0</v>
      </c>
      <c r="AE116" s="39">
        <f t="shared" si="65"/>
        <v>0</v>
      </c>
      <c r="AF116" s="39">
        <f t="shared" si="66"/>
        <v>0</v>
      </c>
      <c r="AG116" s="39">
        <f t="shared" si="67"/>
        <v>0</v>
      </c>
      <c r="AH116" s="39">
        <f t="shared" si="68"/>
        <v>0</v>
      </c>
      <c r="AI116" s="39">
        <f t="shared" si="69"/>
        <v>0</v>
      </c>
      <c r="AJ116" s="39">
        <f t="shared" si="70"/>
        <v>0</v>
      </c>
      <c r="AK116" s="39">
        <f t="shared" si="71"/>
        <v>0</v>
      </c>
      <c r="AL116" s="43"/>
      <c r="AM116" s="39">
        <f t="shared" si="72"/>
        <v>0</v>
      </c>
      <c r="AN116" s="39">
        <f t="shared" si="73"/>
        <v>0</v>
      </c>
      <c r="AO116" s="39">
        <f t="shared" si="74"/>
        <v>0</v>
      </c>
      <c r="AP116" s="40">
        <f t="shared" si="75"/>
        <v>0</v>
      </c>
      <c r="AR116" s="39">
        <f t="shared" si="76"/>
        <v>0</v>
      </c>
      <c r="AS116" s="39">
        <f t="shared" si="77"/>
        <v>0</v>
      </c>
      <c r="AT116" s="39">
        <f t="shared" si="78"/>
        <v>0</v>
      </c>
      <c r="AU116" s="40">
        <f t="shared" si="79"/>
        <v>0</v>
      </c>
      <c r="AV116" s="40"/>
      <c r="AW116" s="52">
        <f t="shared" si="80"/>
        <v>0</v>
      </c>
      <c r="AY116" s="52">
        <f t="shared" si="81"/>
        <v>0</v>
      </c>
      <c r="AZ116" s="70"/>
    </row>
    <row r="117" spans="1:52">
      <c r="A117" s="44">
        <f t="shared" si="82"/>
        <v>40179</v>
      </c>
      <c r="B117" s="66">
        <f t="shared" si="83"/>
        <v>12500</v>
      </c>
      <c r="C117" s="67"/>
      <c r="D117" s="68">
        <f t="shared" si="50"/>
        <v>12500</v>
      </c>
      <c r="E117" s="35">
        <f t="shared" si="51"/>
        <v>0</v>
      </c>
      <c r="F117" s="35">
        <f t="shared" si="52"/>
        <v>0</v>
      </c>
      <c r="G117" s="55">
        <f t="shared" si="88"/>
        <v>5.67</v>
      </c>
      <c r="H117" s="69">
        <f t="shared" si="88"/>
        <v>5.67</v>
      </c>
      <c r="I117" s="72">
        <f t="shared" si="84"/>
        <v>0</v>
      </c>
      <c r="J117" s="55">
        <f t="shared" si="89"/>
        <v>-0.01</v>
      </c>
      <c r="K117" s="69">
        <f t="shared" si="89"/>
        <v>-0.06</v>
      </c>
      <c r="L117" s="72">
        <v>0</v>
      </c>
      <c r="M117" s="55">
        <f t="shared" si="90"/>
        <v>7.4999999999999997E-3</v>
      </c>
      <c r="N117" s="69">
        <f t="shared" si="90"/>
        <v>0</v>
      </c>
      <c r="O117" s="72">
        <v>0</v>
      </c>
      <c r="P117" s="7"/>
      <c r="Q117" s="72">
        <f t="shared" si="53"/>
        <v>5.6674999999999995</v>
      </c>
      <c r="R117" s="72">
        <f t="shared" si="54"/>
        <v>5.61</v>
      </c>
      <c r="S117" s="72">
        <f t="shared" si="55"/>
        <v>0</v>
      </c>
      <c r="T117" s="7"/>
      <c r="U117" s="5">
        <f t="shared" si="56"/>
        <v>31</v>
      </c>
      <c r="V117" s="45">
        <f t="shared" si="57"/>
        <v>40179</v>
      </c>
      <c r="W117" s="5">
        <f t="shared" si="58"/>
        <v>3263</v>
      </c>
      <c r="X117" s="55">
        <f t="shared" si="59"/>
        <v>5.3904348595426005E-2</v>
      </c>
      <c r="Y117" s="47">
        <f t="shared" si="60"/>
        <v>0.62177000486409062</v>
      </c>
      <c r="Z117" s="5">
        <f t="shared" si="61"/>
        <v>0</v>
      </c>
      <c r="AA117" s="5">
        <f t="shared" si="62"/>
        <v>0</v>
      </c>
      <c r="AC117" s="39">
        <f t="shared" si="63"/>
        <v>0</v>
      </c>
      <c r="AD117" s="39">
        <f t="shared" si="64"/>
        <v>0</v>
      </c>
      <c r="AE117" s="39">
        <f t="shared" si="65"/>
        <v>0</v>
      </c>
      <c r="AF117" s="39">
        <f t="shared" si="66"/>
        <v>0</v>
      </c>
      <c r="AG117" s="39">
        <f t="shared" si="67"/>
        <v>0</v>
      </c>
      <c r="AH117" s="39">
        <f t="shared" si="68"/>
        <v>0</v>
      </c>
      <c r="AI117" s="39">
        <f t="shared" si="69"/>
        <v>0</v>
      </c>
      <c r="AJ117" s="39">
        <f t="shared" si="70"/>
        <v>0</v>
      </c>
      <c r="AK117" s="39">
        <f t="shared" si="71"/>
        <v>0</v>
      </c>
      <c r="AL117" s="43"/>
      <c r="AM117" s="39">
        <f t="shared" si="72"/>
        <v>0</v>
      </c>
      <c r="AN117" s="39">
        <f t="shared" si="73"/>
        <v>0</v>
      </c>
      <c r="AO117" s="39">
        <f t="shared" si="74"/>
        <v>0</v>
      </c>
      <c r="AP117" s="40">
        <f t="shared" si="75"/>
        <v>0</v>
      </c>
      <c r="AR117" s="39">
        <f t="shared" si="76"/>
        <v>0</v>
      </c>
      <c r="AS117" s="39">
        <f t="shared" si="77"/>
        <v>0</v>
      </c>
      <c r="AT117" s="39">
        <f t="shared" si="78"/>
        <v>0</v>
      </c>
      <c r="AU117" s="40">
        <f t="shared" si="79"/>
        <v>0</v>
      </c>
      <c r="AV117" s="40"/>
      <c r="AW117" s="52">
        <f t="shared" si="80"/>
        <v>0</v>
      </c>
      <c r="AY117" s="52">
        <f t="shared" si="81"/>
        <v>0</v>
      </c>
      <c r="AZ117" s="70"/>
    </row>
    <row r="118" spans="1:52">
      <c r="A118" s="44">
        <f t="shared" si="82"/>
        <v>40210</v>
      </c>
      <c r="B118" s="66">
        <f t="shared" si="83"/>
        <v>12500</v>
      </c>
      <c r="C118" s="67"/>
      <c r="D118" s="68">
        <f t="shared" si="50"/>
        <v>12500</v>
      </c>
      <c r="E118" s="35">
        <f t="shared" si="51"/>
        <v>0</v>
      </c>
      <c r="F118" s="35">
        <f t="shared" si="52"/>
        <v>0</v>
      </c>
      <c r="G118" s="55">
        <f t="shared" si="88"/>
        <v>5.67</v>
      </c>
      <c r="H118" s="69">
        <f t="shared" si="88"/>
        <v>5.67</v>
      </c>
      <c r="I118" s="72">
        <f t="shared" si="84"/>
        <v>0</v>
      </c>
      <c r="J118" s="55">
        <f t="shared" si="89"/>
        <v>-0.01</v>
      </c>
      <c r="K118" s="69">
        <f t="shared" si="89"/>
        <v>-0.06</v>
      </c>
      <c r="L118" s="72">
        <v>0</v>
      </c>
      <c r="M118" s="55">
        <f t="shared" si="90"/>
        <v>7.4999999999999997E-3</v>
      </c>
      <c r="N118" s="69">
        <f t="shared" si="90"/>
        <v>0</v>
      </c>
      <c r="O118" s="72">
        <v>0</v>
      </c>
      <c r="P118" s="7"/>
      <c r="Q118" s="72">
        <f t="shared" si="53"/>
        <v>5.6674999999999995</v>
      </c>
      <c r="R118" s="72">
        <f t="shared" si="54"/>
        <v>5.61</v>
      </c>
      <c r="S118" s="72">
        <f t="shared" si="55"/>
        <v>0</v>
      </c>
      <c r="T118" s="7"/>
      <c r="U118" s="5">
        <f t="shared" si="56"/>
        <v>28</v>
      </c>
      <c r="V118" s="45">
        <f t="shared" si="57"/>
        <v>40210</v>
      </c>
      <c r="W118" s="5">
        <f t="shared" si="58"/>
        <v>3294</v>
      </c>
      <c r="X118" s="55">
        <f t="shared" si="59"/>
        <v>5.3904348595426005E-2</v>
      </c>
      <c r="Y118" s="47">
        <f t="shared" si="60"/>
        <v>0.61896936547351245</v>
      </c>
      <c r="Z118" s="5">
        <f t="shared" si="61"/>
        <v>0</v>
      </c>
      <c r="AA118" s="5">
        <f t="shared" si="62"/>
        <v>0</v>
      </c>
      <c r="AC118" s="39">
        <f t="shared" si="63"/>
        <v>0</v>
      </c>
      <c r="AD118" s="39">
        <f t="shared" si="64"/>
        <v>0</v>
      </c>
      <c r="AE118" s="39">
        <f t="shared" si="65"/>
        <v>0</v>
      </c>
      <c r="AF118" s="39">
        <f t="shared" si="66"/>
        <v>0</v>
      </c>
      <c r="AG118" s="39">
        <f t="shared" si="67"/>
        <v>0</v>
      </c>
      <c r="AH118" s="39">
        <f t="shared" si="68"/>
        <v>0</v>
      </c>
      <c r="AI118" s="39">
        <f t="shared" si="69"/>
        <v>0</v>
      </c>
      <c r="AJ118" s="39">
        <f t="shared" si="70"/>
        <v>0</v>
      </c>
      <c r="AK118" s="39">
        <f t="shared" si="71"/>
        <v>0</v>
      </c>
      <c r="AL118" s="43"/>
      <c r="AM118" s="39">
        <f t="shared" si="72"/>
        <v>0</v>
      </c>
      <c r="AN118" s="39">
        <f t="shared" si="73"/>
        <v>0</v>
      </c>
      <c r="AO118" s="39">
        <f t="shared" si="74"/>
        <v>0</v>
      </c>
      <c r="AP118" s="40">
        <f t="shared" si="75"/>
        <v>0</v>
      </c>
      <c r="AR118" s="39">
        <f t="shared" si="76"/>
        <v>0</v>
      </c>
      <c r="AS118" s="39">
        <f t="shared" si="77"/>
        <v>0</v>
      </c>
      <c r="AT118" s="39">
        <f t="shared" si="78"/>
        <v>0</v>
      </c>
      <c r="AU118" s="40">
        <f t="shared" si="79"/>
        <v>0</v>
      </c>
      <c r="AV118" s="40"/>
      <c r="AW118" s="52">
        <f t="shared" si="80"/>
        <v>0</v>
      </c>
      <c r="AY118" s="52">
        <f t="shared" si="81"/>
        <v>0</v>
      </c>
      <c r="AZ118" s="70"/>
    </row>
    <row r="119" spans="1:52">
      <c r="A119" s="44">
        <f t="shared" si="82"/>
        <v>40238</v>
      </c>
      <c r="B119" s="66">
        <f t="shared" si="83"/>
        <v>12500</v>
      </c>
      <c r="C119" s="67"/>
      <c r="D119" s="68">
        <f t="shared" si="50"/>
        <v>12500</v>
      </c>
      <c r="E119" s="35">
        <f t="shared" si="51"/>
        <v>0</v>
      </c>
      <c r="F119" s="35">
        <f t="shared" si="52"/>
        <v>0</v>
      </c>
      <c r="G119" s="55">
        <f t="shared" si="88"/>
        <v>5.67</v>
      </c>
      <c r="H119" s="69">
        <f t="shared" si="88"/>
        <v>5.67</v>
      </c>
      <c r="I119" s="72">
        <f t="shared" si="84"/>
        <v>0</v>
      </c>
      <c r="J119" s="55">
        <f t="shared" si="89"/>
        <v>-0.01</v>
      </c>
      <c r="K119" s="69">
        <f t="shared" si="89"/>
        <v>-0.06</v>
      </c>
      <c r="L119" s="72">
        <v>0</v>
      </c>
      <c r="M119" s="55">
        <f t="shared" si="90"/>
        <v>7.4999999999999997E-3</v>
      </c>
      <c r="N119" s="69">
        <f t="shared" si="90"/>
        <v>0</v>
      </c>
      <c r="O119" s="72">
        <v>0</v>
      </c>
      <c r="P119" s="7"/>
      <c r="Q119" s="72">
        <f t="shared" si="53"/>
        <v>5.6674999999999995</v>
      </c>
      <c r="R119" s="72">
        <f t="shared" si="54"/>
        <v>5.61</v>
      </c>
      <c r="S119" s="72">
        <f t="shared" si="55"/>
        <v>0</v>
      </c>
      <c r="T119" s="7"/>
      <c r="U119" s="5">
        <f t="shared" si="56"/>
        <v>31</v>
      </c>
      <c r="V119" s="45">
        <f t="shared" si="57"/>
        <v>40238</v>
      </c>
      <c r="W119" s="5">
        <f t="shared" si="58"/>
        <v>3322</v>
      </c>
      <c r="X119" s="55">
        <f t="shared" si="59"/>
        <v>5.3904348595426005E-2</v>
      </c>
      <c r="Y119" s="47">
        <f t="shared" si="60"/>
        <v>0.61645060007456565</v>
      </c>
      <c r="Z119" s="5">
        <f t="shared" si="61"/>
        <v>0</v>
      </c>
      <c r="AA119" s="5">
        <f t="shared" si="62"/>
        <v>0</v>
      </c>
      <c r="AC119" s="39">
        <f t="shared" si="63"/>
        <v>0</v>
      </c>
      <c r="AD119" s="39">
        <f t="shared" si="64"/>
        <v>0</v>
      </c>
      <c r="AE119" s="39">
        <f t="shared" si="65"/>
        <v>0</v>
      </c>
      <c r="AF119" s="39">
        <f t="shared" si="66"/>
        <v>0</v>
      </c>
      <c r="AG119" s="39">
        <f t="shared" si="67"/>
        <v>0</v>
      </c>
      <c r="AH119" s="39">
        <f t="shared" si="68"/>
        <v>0</v>
      </c>
      <c r="AI119" s="39">
        <f t="shared" si="69"/>
        <v>0</v>
      </c>
      <c r="AJ119" s="39">
        <f t="shared" si="70"/>
        <v>0</v>
      </c>
      <c r="AK119" s="39">
        <f t="shared" si="71"/>
        <v>0</v>
      </c>
      <c r="AL119" s="43"/>
      <c r="AM119" s="39">
        <f t="shared" si="72"/>
        <v>0</v>
      </c>
      <c r="AN119" s="39">
        <f t="shared" si="73"/>
        <v>0</v>
      </c>
      <c r="AO119" s="39">
        <f t="shared" si="74"/>
        <v>0</v>
      </c>
      <c r="AP119" s="40">
        <f t="shared" si="75"/>
        <v>0</v>
      </c>
      <c r="AR119" s="39">
        <f t="shared" si="76"/>
        <v>0</v>
      </c>
      <c r="AS119" s="39">
        <f t="shared" si="77"/>
        <v>0</v>
      </c>
      <c r="AT119" s="39">
        <f t="shared" si="78"/>
        <v>0</v>
      </c>
      <c r="AU119" s="40">
        <f t="shared" si="79"/>
        <v>0</v>
      </c>
      <c r="AV119" s="40"/>
      <c r="AW119" s="52">
        <f t="shared" si="80"/>
        <v>0</v>
      </c>
      <c r="AY119" s="52">
        <f t="shared" si="81"/>
        <v>0</v>
      </c>
      <c r="AZ119" s="70"/>
    </row>
    <row r="120" spans="1:52">
      <c r="A120" s="44">
        <f t="shared" si="82"/>
        <v>40269</v>
      </c>
      <c r="B120" s="66">
        <f t="shared" si="83"/>
        <v>12500</v>
      </c>
      <c r="C120" s="67"/>
      <c r="D120" s="68">
        <f t="shared" si="50"/>
        <v>12500</v>
      </c>
      <c r="E120" s="35">
        <f t="shared" si="51"/>
        <v>0</v>
      </c>
      <c r="F120" s="35">
        <f t="shared" si="52"/>
        <v>0</v>
      </c>
      <c r="G120" s="55">
        <f t="shared" si="88"/>
        <v>5.67</v>
      </c>
      <c r="H120" s="69">
        <f t="shared" si="88"/>
        <v>5.67</v>
      </c>
      <c r="I120" s="72">
        <f t="shared" si="84"/>
        <v>0</v>
      </c>
      <c r="J120" s="55">
        <f t="shared" si="89"/>
        <v>-0.01</v>
      </c>
      <c r="K120" s="69">
        <f t="shared" si="89"/>
        <v>-0.06</v>
      </c>
      <c r="L120" s="72">
        <v>0</v>
      </c>
      <c r="M120" s="55">
        <f t="shared" si="90"/>
        <v>7.4999999999999997E-3</v>
      </c>
      <c r="N120" s="69">
        <f t="shared" si="90"/>
        <v>0</v>
      </c>
      <c r="O120" s="72">
        <v>0</v>
      </c>
      <c r="P120" s="7"/>
      <c r="Q120" s="72">
        <f t="shared" si="53"/>
        <v>5.6674999999999995</v>
      </c>
      <c r="R120" s="72">
        <f t="shared" si="54"/>
        <v>5.61</v>
      </c>
      <c r="S120" s="72">
        <f t="shared" si="55"/>
        <v>0</v>
      </c>
      <c r="T120" s="7"/>
      <c r="U120" s="5">
        <f t="shared" si="56"/>
        <v>30</v>
      </c>
      <c r="V120" s="45">
        <f t="shared" si="57"/>
        <v>40269</v>
      </c>
      <c r="W120" s="5">
        <f t="shared" si="58"/>
        <v>3353</v>
      </c>
      <c r="X120" s="55">
        <f t="shared" si="59"/>
        <v>5.3904348595426005E-2</v>
      </c>
      <c r="Y120" s="47">
        <f t="shared" si="60"/>
        <v>0.61367392088546302</v>
      </c>
      <c r="Z120" s="5">
        <f t="shared" si="61"/>
        <v>0</v>
      </c>
      <c r="AA120" s="5">
        <f t="shared" si="62"/>
        <v>0</v>
      </c>
      <c r="AC120" s="39">
        <f t="shared" si="63"/>
        <v>0</v>
      </c>
      <c r="AD120" s="39">
        <f t="shared" si="64"/>
        <v>0</v>
      </c>
      <c r="AE120" s="39">
        <f t="shared" si="65"/>
        <v>0</v>
      </c>
      <c r="AF120" s="39">
        <f t="shared" si="66"/>
        <v>0</v>
      </c>
      <c r="AG120" s="39">
        <f t="shared" si="67"/>
        <v>0</v>
      </c>
      <c r="AH120" s="39">
        <f t="shared" si="68"/>
        <v>0</v>
      </c>
      <c r="AI120" s="39">
        <f t="shared" si="69"/>
        <v>0</v>
      </c>
      <c r="AJ120" s="39">
        <f t="shared" si="70"/>
        <v>0</v>
      </c>
      <c r="AK120" s="39">
        <f t="shared" si="71"/>
        <v>0</v>
      </c>
      <c r="AL120" s="43"/>
      <c r="AM120" s="39">
        <f t="shared" si="72"/>
        <v>0</v>
      </c>
      <c r="AN120" s="39">
        <f t="shared" si="73"/>
        <v>0</v>
      </c>
      <c r="AO120" s="39">
        <f t="shared" si="74"/>
        <v>0</v>
      </c>
      <c r="AP120" s="40">
        <f t="shared" si="75"/>
        <v>0</v>
      </c>
      <c r="AR120" s="39">
        <f t="shared" si="76"/>
        <v>0</v>
      </c>
      <c r="AS120" s="39">
        <f t="shared" si="77"/>
        <v>0</v>
      </c>
      <c r="AT120" s="39">
        <f t="shared" si="78"/>
        <v>0</v>
      </c>
      <c r="AU120" s="40">
        <f t="shared" si="79"/>
        <v>0</v>
      </c>
      <c r="AV120" s="40"/>
      <c r="AW120" s="52">
        <f t="shared" si="80"/>
        <v>0</v>
      </c>
      <c r="AY120" s="52">
        <f t="shared" si="81"/>
        <v>0</v>
      </c>
      <c r="AZ120" s="70"/>
    </row>
    <row r="121" spans="1:52">
      <c r="A121" s="44">
        <f t="shared" si="82"/>
        <v>40299</v>
      </c>
      <c r="B121" s="66">
        <f t="shared" si="83"/>
        <v>12500</v>
      </c>
      <c r="C121" s="67"/>
      <c r="D121" s="68">
        <f t="shared" si="50"/>
        <v>12500</v>
      </c>
      <c r="E121" s="35">
        <f t="shared" si="51"/>
        <v>0</v>
      </c>
      <c r="F121" s="35">
        <f t="shared" si="52"/>
        <v>0</v>
      </c>
      <c r="G121" s="55">
        <f t="shared" si="88"/>
        <v>5.67</v>
      </c>
      <c r="H121" s="69">
        <f t="shared" si="88"/>
        <v>5.67</v>
      </c>
      <c r="I121" s="72">
        <f t="shared" si="84"/>
        <v>0</v>
      </c>
      <c r="J121" s="55">
        <f t="shared" si="89"/>
        <v>-0.01</v>
      </c>
      <c r="K121" s="69">
        <f t="shared" si="89"/>
        <v>-0.06</v>
      </c>
      <c r="L121" s="72">
        <v>0</v>
      </c>
      <c r="M121" s="55">
        <f t="shared" si="90"/>
        <v>7.4999999999999997E-3</v>
      </c>
      <c r="N121" s="69">
        <f t="shared" si="90"/>
        <v>0</v>
      </c>
      <c r="O121" s="72">
        <v>0</v>
      </c>
      <c r="P121" s="7"/>
      <c r="Q121" s="72">
        <f t="shared" si="53"/>
        <v>5.6674999999999995</v>
      </c>
      <c r="R121" s="72">
        <f t="shared" si="54"/>
        <v>5.61</v>
      </c>
      <c r="S121" s="72">
        <f t="shared" si="55"/>
        <v>0</v>
      </c>
      <c r="T121" s="7"/>
      <c r="U121" s="5">
        <f t="shared" si="56"/>
        <v>31</v>
      </c>
      <c r="V121" s="45">
        <f t="shared" si="57"/>
        <v>40299</v>
      </c>
      <c r="W121" s="5">
        <f t="shared" si="58"/>
        <v>3383</v>
      </c>
      <c r="X121" s="55">
        <f t="shared" si="59"/>
        <v>5.3904348595426005E-2</v>
      </c>
      <c r="Y121" s="47">
        <f t="shared" si="60"/>
        <v>0.61099872089956087</v>
      </c>
      <c r="Z121" s="5">
        <f t="shared" si="61"/>
        <v>0</v>
      </c>
      <c r="AA121" s="5">
        <f t="shared" si="62"/>
        <v>0</v>
      </c>
      <c r="AC121" s="39">
        <f t="shared" si="63"/>
        <v>0</v>
      </c>
      <c r="AD121" s="39">
        <f t="shared" si="64"/>
        <v>0</v>
      </c>
      <c r="AE121" s="39">
        <f t="shared" si="65"/>
        <v>0</v>
      </c>
      <c r="AF121" s="39">
        <f t="shared" si="66"/>
        <v>0</v>
      </c>
      <c r="AG121" s="39">
        <f t="shared" si="67"/>
        <v>0</v>
      </c>
      <c r="AH121" s="39">
        <f t="shared" si="68"/>
        <v>0</v>
      </c>
      <c r="AI121" s="39">
        <f t="shared" si="69"/>
        <v>0</v>
      </c>
      <c r="AJ121" s="39">
        <f t="shared" si="70"/>
        <v>0</v>
      </c>
      <c r="AK121" s="39">
        <f t="shared" si="71"/>
        <v>0</v>
      </c>
      <c r="AL121" s="43"/>
      <c r="AM121" s="39">
        <f t="shared" si="72"/>
        <v>0</v>
      </c>
      <c r="AN121" s="39">
        <f t="shared" si="73"/>
        <v>0</v>
      </c>
      <c r="AO121" s="39">
        <f t="shared" si="74"/>
        <v>0</v>
      </c>
      <c r="AP121" s="40">
        <f t="shared" si="75"/>
        <v>0</v>
      </c>
      <c r="AR121" s="39">
        <f t="shared" si="76"/>
        <v>0</v>
      </c>
      <c r="AS121" s="39">
        <f t="shared" si="77"/>
        <v>0</v>
      </c>
      <c r="AT121" s="39">
        <f t="shared" si="78"/>
        <v>0</v>
      </c>
      <c r="AU121" s="40">
        <f t="shared" si="79"/>
        <v>0</v>
      </c>
      <c r="AV121" s="40"/>
      <c r="AW121" s="52">
        <f t="shared" si="80"/>
        <v>0</v>
      </c>
      <c r="AY121" s="52">
        <f t="shared" si="81"/>
        <v>0</v>
      </c>
      <c r="AZ121" s="70"/>
    </row>
    <row r="122" spans="1:52">
      <c r="A122" s="44">
        <f t="shared" si="82"/>
        <v>40330</v>
      </c>
      <c r="B122" s="66">
        <f t="shared" si="83"/>
        <v>12500</v>
      </c>
      <c r="C122" s="67"/>
      <c r="D122" s="68">
        <f t="shared" si="50"/>
        <v>12500</v>
      </c>
      <c r="E122" s="35">
        <f t="shared" si="51"/>
        <v>0</v>
      </c>
      <c r="F122" s="35">
        <f t="shared" si="52"/>
        <v>0</v>
      </c>
      <c r="G122" s="55">
        <f t="shared" si="88"/>
        <v>5.67</v>
      </c>
      <c r="H122" s="69">
        <f t="shared" si="88"/>
        <v>5.67</v>
      </c>
      <c r="I122" s="72">
        <f t="shared" si="84"/>
        <v>0</v>
      </c>
      <c r="J122" s="55">
        <f t="shared" si="89"/>
        <v>-0.01</v>
      </c>
      <c r="K122" s="69">
        <f t="shared" si="89"/>
        <v>-0.06</v>
      </c>
      <c r="L122" s="72">
        <v>0</v>
      </c>
      <c r="M122" s="55">
        <f t="shared" si="90"/>
        <v>7.4999999999999997E-3</v>
      </c>
      <c r="N122" s="69">
        <f t="shared" si="90"/>
        <v>0</v>
      </c>
      <c r="O122" s="72">
        <v>0</v>
      </c>
      <c r="P122" s="7"/>
      <c r="Q122" s="72">
        <f t="shared" si="53"/>
        <v>5.6674999999999995</v>
      </c>
      <c r="R122" s="72">
        <f t="shared" si="54"/>
        <v>5.61</v>
      </c>
      <c r="S122" s="72">
        <f t="shared" si="55"/>
        <v>0</v>
      </c>
      <c r="T122" s="7"/>
      <c r="U122" s="5">
        <f t="shared" si="56"/>
        <v>30</v>
      </c>
      <c r="V122" s="45">
        <f t="shared" si="57"/>
        <v>40330</v>
      </c>
      <c r="W122" s="5">
        <f t="shared" si="58"/>
        <v>3414</v>
      </c>
      <c r="X122" s="55">
        <f t="shared" si="59"/>
        <v>5.3904348595426005E-2</v>
      </c>
      <c r="Y122" s="47">
        <f t="shared" si="60"/>
        <v>0.60824659861646979</v>
      </c>
      <c r="Z122" s="5">
        <f t="shared" si="61"/>
        <v>0</v>
      </c>
      <c r="AA122" s="5">
        <f t="shared" si="62"/>
        <v>0</v>
      </c>
      <c r="AC122" s="39">
        <f t="shared" si="63"/>
        <v>0</v>
      </c>
      <c r="AD122" s="39">
        <f t="shared" si="64"/>
        <v>0</v>
      </c>
      <c r="AE122" s="39">
        <f t="shared" si="65"/>
        <v>0</v>
      </c>
      <c r="AF122" s="39">
        <f t="shared" si="66"/>
        <v>0</v>
      </c>
      <c r="AG122" s="39">
        <f t="shared" si="67"/>
        <v>0</v>
      </c>
      <c r="AH122" s="39">
        <f t="shared" si="68"/>
        <v>0</v>
      </c>
      <c r="AI122" s="39">
        <f t="shared" si="69"/>
        <v>0</v>
      </c>
      <c r="AJ122" s="39">
        <f t="shared" si="70"/>
        <v>0</v>
      </c>
      <c r="AK122" s="39">
        <f t="shared" si="71"/>
        <v>0</v>
      </c>
      <c r="AL122" s="43"/>
      <c r="AM122" s="39">
        <f t="shared" si="72"/>
        <v>0</v>
      </c>
      <c r="AN122" s="39">
        <f t="shared" si="73"/>
        <v>0</v>
      </c>
      <c r="AO122" s="39">
        <f t="shared" si="74"/>
        <v>0</v>
      </c>
      <c r="AP122" s="40">
        <f t="shared" si="75"/>
        <v>0</v>
      </c>
      <c r="AR122" s="39">
        <f t="shared" si="76"/>
        <v>0</v>
      </c>
      <c r="AS122" s="39">
        <f t="shared" si="77"/>
        <v>0</v>
      </c>
      <c r="AT122" s="39">
        <f t="shared" si="78"/>
        <v>0</v>
      </c>
      <c r="AU122" s="40">
        <f t="shared" si="79"/>
        <v>0</v>
      </c>
      <c r="AV122" s="40"/>
      <c r="AW122" s="52">
        <f t="shared" si="80"/>
        <v>0</v>
      </c>
      <c r="AY122" s="52">
        <f t="shared" si="81"/>
        <v>0</v>
      </c>
      <c r="AZ122" s="70"/>
    </row>
    <row r="123" spans="1:52">
      <c r="A123" s="44">
        <f t="shared" si="82"/>
        <v>40360</v>
      </c>
      <c r="B123" s="66">
        <f t="shared" si="83"/>
        <v>12500</v>
      </c>
      <c r="C123" s="67"/>
      <c r="D123" s="68">
        <f t="shared" si="50"/>
        <v>12500</v>
      </c>
      <c r="E123" s="35">
        <f t="shared" si="51"/>
        <v>0</v>
      </c>
      <c r="F123" s="35">
        <f t="shared" si="52"/>
        <v>0</v>
      </c>
      <c r="G123" s="55">
        <f t="shared" si="88"/>
        <v>5.67</v>
      </c>
      <c r="H123" s="69">
        <f t="shared" si="88"/>
        <v>5.67</v>
      </c>
      <c r="I123" s="72">
        <f t="shared" si="84"/>
        <v>0</v>
      </c>
      <c r="J123" s="55">
        <f t="shared" si="89"/>
        <v>-0.01</v>
      </c>
      <c r="K123" s="69">
        <f t="shared" si="89"/>
        <v>-0.06</v>
      </c>
      <c r="L123" s="72">
        <v>0</v>
      </c>
      <c r="M123" s="55">
        <f t="shared" si="90"/>
        <v>7.4999999999999997E-3</v>
      </c>
      <c r="N123" s="69">
        <f t="shared" si="90"/>
        <v>0</v>
      </c>
      <c r="O123" s="72">
        <v>0</v>
      </c>
      <c r="P123" s="7"/>
      <c r="Q123" s="72">
        <f t="shared" si="53"/>
        <v>5.6674999999999995</v>
      </c>
      <c r="R123" s="72">
        <f t="shared" si="54"/>
        <v>5.61</v>
      </c>
      <c r="S123" s="72">
        <f t="shared" si="55"/>
        <v>0</v>
      </c>
      <c r="T123" s="7"/>
      <c r="U123" s="5">
        <f t="shared" si="56"/>
        <v>31</v>
      </c>
      <c r="V123" s="45">
        <f t="shared" si="57"/>
        <v>40360</v>
      </c>
      <c r="W123" s="5">
        <f t="shared" si="58"/>
        <v>3444</v>
      </c>
      <c r="X123" s="55">
        <f t="shared" si="59"/>
        <v>5.3904348595426005E-2</v>
      </c>
      <c r="Y123" s="47">
        <f t="shared" si="60"/>
        <v>0.60559505805614089</v>
      </c>
      <c r="Z123" s="5">
        <f t="shared" si="61"/>
        <v>0</v>
      </c>
      <c r="AA123" s="5">
        <f t="shared" si="62"/>
        <v>0</v>
      </c>
      <c r="AC123" s="39">
        <f t="shared" si="63"/>
        <v>0</v>
      </c>
      <c r="AD123" s="39">
        <f t="shared" si="64"/>
        <v>0</v>
      </c>
      <c r="AE123" s="39">
        <f t="shared" si="65"/>
        <v>0</v>
      </c>
      <c r="AF123" s="39">
        <f t="shared" si="66"/>
        <v>0</v>
      </c>
      <c r="AG123" s="39">
        <f t="shared" si="67"/>
        <v>0</v>
      </c>
      <c r="AH123" s="39">
        <f t="shared" si="68"/>
        <v>0</v>
      </c>
      <c r="AI123" s="39">
        <f t="shared" si="69"/>
        <v>0</v>
      </c>
      <c r="AJ123" s="39">
        <f t="shared" si="70"/>
        <v>0</v>
      </c>
      <c r="AK123" s="39">
        <f t="shared" si="71"/>
        <v>0</v>
      </c>
      <c r="AL123" s="43"/>
      <c r="AM123" s="39">
        <f t="shared" si="72"/>
        <v>0</v>
      </c>
      <c r="AN123" s="39">
        <f t="shared" si="73"/>
        <v>0</v>
      </c>
      <c r="AO123" s="39">
        <f t="shared" si="74"/>
        <v>0</v>
      </c>
      <c r="AP123" s="40">
        <f t="shared" si="75"/>
        <v>0</v>
      </c>
      <c r="AR123" s="39">
        <f t="shared" si="76"/>
        <v>0</v>
      </c>
      <c r="AS123" s="39">
        <f t="shared" si="77"/>
        <v>0</v>
      </c>
      <c r="AT123" s="39">
        <f t="shared" si="78"/>
        <v>0</v>
      </c>
      <c r="AU123" s="40">
        <f t="shared" si="79"/>
        <v>0</v>
      </c>
      <c r="AV123" s="40"/>
      <c r="AW123" s="52">
        <f t="shared" si="80"/>
        <v>0</v>
      </c>
      <c r="AY123" s="52">
        <f t="shared" si="81"/>
        <v>0</v>
      </c>
      <c r="AZ123" s="70"/>
    </row>
    <row r="124" spans="1:52">
      <c r="A124" s="44">
        <f t="shared" si="82"/>
        <v>40391</v>
      </c>
      <c r="B124" s="66">
        <f t="shared" si="83"/>
        <v>12500</v>
      </c>
      <c r="C124" s="67"/>
      <c r="D124" s="68">
        <f t="shared" si="50"/>
        <v>12500</v>
      </c>
      <c r="E124" s="35">
        <f t="shared" si="51"/>
        <v>0</v>
      </c>
      <c r="F124" s="35">
        <f t="shared" si="52"/>
        <v>0</v>
      </c>
      <c r="G124" s="55">
        <f t="shared" si="88"/>
        <v>5.67</v>
      </c>
      <c r="H124" s="69">
        <f t="shared" si="88"/>
        <v>5.67</v>
      </c>
      <c r="I124" s="72">
        <f t="shared" si="84"/>
        <v>0</v>
      </c>
      <c r="J124" s="55">
        <f t="shared" si="89"/>
        <v>-0.01</v>
      </c>
      <c r="K124" s="69">
        <f t="shared" si="89"/>
        <v>-0.06</v>
      </c>
      <c r="L124" s="72">
        <v>0</v>
      </c>
      <c r="M124" s="55">
        <f t="shared" si="90"/>
        <v>7.4999999999999997E-3</v>
      </c>
      <c r="N124" s="69">
        <f t="shared" si="90"/>
        <v>0</v>
      </c>
      <c r="O124" s="72">
        <v>0</v>
      </c>
      <c r="P124" s="7"/>
      <c r="Q124" s="72">
        <f t="shared" si="53"/>
        <v>5.6674999999999995</v>
      </c>
      <c r="R124" s="72">
        <f t="shared" si="54"/>
        <v>5.61</v>
      </c>
      <c r="S124" s="72">
        <f t="shared" si="55"/>
        <v>0</v>
      </c>
      <c r="T124" s="7"/>
      <c r="U124" s="5">
        <f t="shared" si="56"/>
        <v>31</v>
      </c>
      <c r="V124" s="45">
        <f t="shared" si="57"/>
        <v>40391</v>
      </c>
      <c r="W124" s="5">
        <f t="shared" si="58"/>
        <v>3475</v>
      </c>
      <c r="X124" s="55">
        <f t="shared" si="59"/>
        <v>5.3904348595426005E-2</v>
      </c>
      <c r="Y124" s="47">
        <f t="shared" si="60"/>
        <v>0.60286727549818009</v>
      </c>
      <c r="Z124" s="5">
        <f t="shared" si="61"/>
        <v>0</v>
      </c>
      <c r="AA124" s="5">
        <f t="shared" si="62"/>
        <v>0</v>
      </c>
      <c r="AC124" s="39">
        <f t="shared" si="63"/>
        <v>0</v>
      </c>
      <c r="AD124" s="39">
        <f t="shared" si="64"/>
        <v>0</v>
      </c>
      <c r="AE124" s="39">
        <f t="shared" si="65"/>
        <v>0</v>
      </c>
      <c r="AF124" s="39">
        <f t="shared" si="66"/>
        <v>0</v>
      </c>
      <c r="AG124" s="39">
        <f t="shared" si="67"/>
        <v>0</v>
      </c>
      <c r="AH124" s="39">
        <f t="shared" si="68"/>
        <v>0</v>
      </c>
      <c r="AI124" s="39">
        <f t="shared" si="69"/>
        <v>0</v>
      </c>
      <c r="AJ124" s="39">
        <f t="shared" si="70"/>
        <v>0</v>
      </c>
      <c r="AK124" s="39">
        <f t="shared" si="71"/>
        <v>0</v>
      </c>
      <c r="AL124" s="43"/>
      <c r="AM124" s="39">
        <f t="shared" si="72"/>
        <v>0</v>
      </c>
      <c r="AN124" s="39">
        <f t="shared" si="73"/>
        <v>0</v>
      </c>
      <c r="AO124" s="39">
        <f t="shared" si="74"/>
        <v>0</v>
      </c>
      <c r="AP124" s="40">
        <f t="shared" si="75"/>
        <v>0</v>
      </c>
      <c r="AR124" s="39">
        <f t="shared" si="76"/>
        <v>0</v>
      </c>
      <c r="AS124" s="39">
        <f t="shared" si="77"/>
        <v>0</v>
      </c>
      <c r="AT124" s="39">
        <f t="shared" si="78"/>
        <v>0</v>
      </c>
      <c r="AU124" s="40">
        <f t="shared" si="79"/>
        <v>0</v>
      </c>
      <c r="AV124" s="40"/>
      <c r="AW124" s="52">
        <f t="shared" si="80"/>
        <v>0</v>
      </c>
      <c r="AY124" s="52">
        <f t="shared" si="81"/>
        <v>0</v>
      </c>
      <c r="AZ124" s="70"/>
    </row>
    <row r="125" spans="1:52">
      <c r="A125" s="44">
        <f t="shared" si="82"/>
        <v>40422</v>
      </c>
      <c r="B125" s="66">
        <f t="shared" si="83"/>
        <v>12500</v>
      </c>
      <c r="C125" s="67"/>
      <c r="D125" s="68">
        <f t="shared" si="50"/>
        <v>12500</v>
      </c>
      <c r="E125" s="35">
        <f t="shared" si="51"/>
        <v>0</v>
      </c>
      <c r="F125" s="35">
        <f t="shared" si="52"/>
        <v>0</v>
      </c>
      <c r="G125" s="55">
        <f t="shared" si="88"/>
        <v>5.67</v>
      </c>
      <c r="H125" s="69">
        <f t="shared" si="88"/>
        <v>5.67</v>
      </c>
      <c r="I125" s="72">
        <f t="shared" si="84"/>
        <v>0</v>
      </c>
      <c r="J125" s="55">
        <f t="shared" si="89"/>
        <v>-0.01</v>
      </c>
      <c r="K125" s="69">
        <f t="shared" si="89"/>
        <v>-0.06</v>
      </c>
      <c r="L125" s="72">
        <v>0</v>
      </c>
      <c r="M125" s="55">
        <f t="shared" si="90"/>
        <v>7.4999999999999997E-3</v>
      </c>
      <c r="N125" s="69">
        <f t="shared" si="90"/>
        <v>0</v>
      </c>
      <c r="O125" s="72">
        <v>0</v>
      </c>
      <c r="P125" s="7"/>
      <c r="Q125" s="72">
        <f t="shared" si="53"/>
        <v>5.6674999999999995</v>
      </c>
      <c r="R125" s="72">
        <f t="shared" si="54"/>
        <v>5.61</v>
      </c>
      <c r="S125" s="72">
        <f t="shared" si="55"/>
        <v>0</v>
      </c>
      <c r="T125" s="7"/>
      <c r="U125" s="5">
        <f t="shared" si="56"/>
        <v>30</v>
      </c>
      <c r="V125" s="45">
        <f t="shared" si="57"/>
        <v>40422</v>
      </c>
      <c r="W125" s="5">
        <f t="shared" si="58"/>
        <v>3506</v>
      </c>
      <c r="X125" s="55">
        <f t="shared" si="59"/>
        <v>5.3904348595426005E-2</v>
      </c>
      <c r="Y125" s="47">
        <f t="shared" si="60"/>
        <v>0.60015177969451916</v>
      </c>
      <c r="Z125" s="5">
        <f t="shared" si="61"/>
        <v>0</v>
      </c>
      <c r="AA125" s="5">
        <f t="shared" si="62"/>
        <v>0</v>
      </c>
      <c r="AC125" s="39">
        <f t="shared" si="63"/>
        <v>0</v>
      </c>
      <c r="AD125" s="39">
        <f t="shared" si="64"/>
        <v>0</v>
      </c>
      <c r="AE125" s="39">
        <f t="shared" si="65"/>
        <v>0</v>
      </c>
      <c r="AF125" s="39">
        <f t="shared" si="66"/>
        <v>0</v>
      </c>
      <c r="AG125" s="39">
        <f t="shared" si="67"/>
        <v>0</v>
      </c>
      <c r="AH125" s="39">
        <f t="shared" si="68"/>
        <v>0</v>
      </c>
      <c r="AI125" s="39">
        <f t="shared" si="69"/>
        <v>0</v>
      </c>
      <c r="AJ125" s="39">
        <f t="shared" si="70"/>
        <v>0</v>
      </c>
      <c r="AK125" s="39">
        <f t="shared" si="71"/>
        <v>0</v>
      </c>
      <c r="AL125" s="43"/>
      <c r="AM125" s="39">
        <f t="shared" si="72"/>
        <v>0</v>
      </c>
      <c r="AN125" s="39">
        <f t="shared" si="73"/>
        <v>0</v>
      </c>
      <c r="AO125" s="39">
        <f t="shared" si="74"/>
        <v>0</v>
      </c>
      <c r="AP125" s="40">
        <f t="shared" si="75"/>
        <v>0</v>
      </c>
      <c r="AR125" s="39">
        <f t="shared" si="76"/>
        <v>0</v>
      </c>
      <c r="AS125" s="39">
        <f t="shared" si="77"/>
        <v>0</v>
      </c>
      <c r="AT125" s="39">
        <f t="shared" si="78"/>
        <v>0</v>
      </c>
      <c r="AU125" s="40">
        <f t="shared" si="79"/>
        <v>0</v>
      </c>
      <c r="AV125" s="40"/>
      <c r="AW125" s="52">
        <f t="shared" si="80"/>
        <v>0</v>
      </c>
      <c r="AY125" s="52">
        <f t="shared" si="81"/>
        <v>0</v>
      </c>
      <c r="AZ125" s="70"/>
    </row>
    <row r="126" spans="1:52">
      <c r="A126" s="44">
        <f t="shared" si="82"/>
        <v>40452</v>
      </c>
      <c r="B126" s="66">
        <f t="shared" si="83"/>
        <v>12500</v>
      </c>
      <c r="C126" s="67"/>
      <c r="D126" s="68">
        <f t="shared" si="50"/>
        <v>12500</v>
      </c>
      <c r="E126" s="35">
        <f t="shared" si="51"/>
        <v>0</v>
      </c>
      <c r="F126" s="35">
        <f t="shared" si="52"/>
        <v>0</v>
      </c>
      <c r="G126" s="55">
        <f t="shared" si="88"/>
        <v>5.67</v>
      </c>
      <c r="H126" s="69">
        <f t="shared" si="88"/>
        <v>5.67</v>
      </c>
      <c r="I126" s="72">
        <f t="shared" si="84"/>
        <v>0</v>
      </c>
      <c r="J126" s="55">
        <f t="shared" si="89"/>
        <v>-0.01</v>
      </c>
      <c r="K126" s="69">
        <f t="shared" si="89"/>
        <v>-0.06</v>
      </c>
      <c r="L126" s="72">
        <v>0</v>
      </c>
      <c r="M126" s="55">
        <f t="shared" si="90"/>
        <v>7.4999999999999997E-3</v>
      </c>
      <c r="N126" s="69">
        <f t="shared" si="90"/>
        <v>0</v>
      </c>
      <c r="O126" s="72">
        <v>0</v>
      </c>
      <c r="P126" s="7"/>
      <c r="Q126" s="72">
        <f t="shared" si="53"/>
        <v>5.6674999999999995</v>
      </c>
      <c r="R126" s="72">
        <f t="shared" si="54"/>
        <v>5.61</v>
      </c>
      <c r="S126" s="72">
        <f t="shared" si="55"/>
        <v>0</v>
      </c>
      <c r="T126" s="7"/>
      <c r="U126" s="5">
        <f t="shared" si="56"/>
        <v>31</v>
      </c>
      <c r="V126" s="45">
        <f t="shared" si="57"/>
        <v>40452</v>
      </c>
      <c r="W126" s="5">
        <f t="shared" si="58"/>
        <v>3536</v>
      </c>
      <c r="X126" s="55">
        <f t="shared" si="59"/>
        <v>5.3904348595426005E-2</v>
      </c>
      <c r="Y126" s="47">
        <f t="shared" si="60"/>
        <v>0.59753552702687873</v>
      </c>
      <c r="Z126" s="5">
        <f t="shared" si="61"/>
        <v>0</v>
      </c>
      <c r="AA126" s="5">
        <f t="shared" si="62"/>
        <v>0</v>
      </c>
      <c r="AC126" s="39">
        <f t="shared" si="63"/>
        <v>0</v>
      </c>
      <c r="AD126" s="39">
        <f t="shared" si="64"/>
        <v>0</v>
      </c>
      <c r="AE126" s="39">
        <f t="shared" si="65"/>
        <v>0</v>
      </c>
      <c r="AF126" s="39">
        <f t="shared" si="66"/>
        <v>0</v>
      </c>
      <c r="AG126" s="39">
        <f t="shared" si="67"/>
        <v>0</v>
      </c>
      <c r="AH126" s="39">
        <f t="shared" si="68"/>
        <v>0</v>
      </c>
      <c r="AI126" s="39">
        <f t="shared" si="69"/>
        <v>0</v>
      </c>
      <c r="AJ126" s="39">
        <f t="shared" si="70"/>
        <v>0</v>
      </c>
      <c r="AK126" s="39">
        <f t="shared" si="71"/>
        <v>0</v>
      </c>
      <c r="AL126" s="43"/>
      <c r="AM126" s="39">
        <f t="shared" si="72"/>
        <v>0</v>
      </c>
      <c r="AN126" s="39">
        <f t="shared" si="73"/>
        <v>0</v>
      </c>
      <c r="AO126" s="39">
        <f t="shared" si="74"/>
        <v>0</v>
      </c>
      <c r="AP126" s="40">
        <f t="shared" si="75"/>
        <v>0</v>
      </c>
      <c r="AR126" s="39">
        <f t="shared" si="76"/>
        <v>0</v>
      </c>
      <c r="AS126" s="39">
        <f t="shared" si="77"/>
        <v>0</v>
      </c>
      <c r="AT126" s="39">
        <f t="shared" si="78"/>
        <v>0</v>
      </c>
      <c r="AU126" s="40">
        <f t="shared" si="79"/>
        <v>0</v>
      </c>
      <c r="AV126" s="40"/>
      <c r="AW126" s="52">
        <f t="shared" si="80"/>
        <v>0</v>
      </c>
      <c r="AY126" s="52">
        <f t="shared" si="81"/>
        <v>0</v>
      </c>
      <c r="AZ126" s="70"/>
    </row>
    <row r="127" spans="1:52">
      <c r="A127" s="44">
        <f t="shared" si="82"/>
        <v>40483</v>
      </c>
      <c r="B127" s="66">
        <f t="shared" si="83"/>
        <v>12500</v>
      </c>
      <c r="C127" s="67"/>
      <c r="D127" s="68">
        <f t="shared" si="50"/>
        <v>12500</v>
      </c>
      <c r="E127" s="35">
        <f t="shared" si="51"/>
        <v>0</v>
      </c>
      <c r="F127" s="35">
        <f t="shared" si="52"/>
        <v>0</v>
      </c>
      <c r="G127" s="55">
        <f t="shared" si="88"/>
        <v>5.67</v>
      </c>
      <c r="H127" s="69">
        <f t="shared" si="88"/>
        <v>5.67</v>
      </c>
      <c r="I127" s="72">
        <f t="shared" si="84"/>
        <v>0</v>
      </c>
      <c r="J127" s="55">
        <f t="shared" si="89"/>
        <v>-0.01</v>
      </c>
      <c r="K127" s="69">
        <f t="shared" si="89"/>
        <v>-0.06</v>
      </c>
      <c r="L127" s="72">
        <v>0</v>
      </c>
      <c r="M127" s="55">
        <f t="shared" si="90"/>
        <v>7.4999999999999997E-3</v>
      </c>
      <c r="N127" s="69">
        <f t="shared" si="90"/>
        <v>0</v>
      </c>
      <c r="O127" s="72">
        <v>0</v>
      </c>
      <c r="P127" s="7"/>
      <c r="Q127" s="72">
        <f t="shared" si="53"/>
        <v>5.6674999999999995</v>
      </c>
      <c r="R127" s="72">
        <f t="shared" si="54"/>
        <v>5.61</v>
      </c>
      <c r="S127" s="72">
        <f t="shared" si="55"/>
        <v>0</v>
      </c>
      <c r="T127" s="7"/>
      <c r="U127" s="5">
        <f t="shared" si="56"/>
        <v>30</v>
      </c>
      <c r="V127" s="45">
        <f t="shared" si="57"/>
        <v>40483</v>
      </c>
      <c r="W127" s="5">
        <f t="shared" si="58"/>
        <v>3567</v>
      </c>
      <c r="X127" s="55">
        <f t="shared" si="59"/>
        <v>5.3904348595426005E-2</v>
      </c>
      <c r="Y127" s="47">
        <f t="shared" si="60"/>
        <v>0.59484404702435412</v>
      </c>
      <c r="Z127" s="5">
        <f t="shared" si="61"/>
        <v>0</v>
      </c>
      <c r="AA127" s="5">
        <f t="shared" si="62"/>
        <v>0</v>
      </c>
      <c r="AC127" s="39">
        <f t="shared" si="63"/>
        <v>0</v>
      </c>
      <c r="AD127" s="39">
        <f t="shared" si="64"/>
        <v>0</v>
      </c>
      <c r="AE127" s="39">
        <f t="shared" si="65"/>
        <v>0</v>
      </c>
      <c r="AF127" s="39">
        <f t="shared" si="66"/>
        <v>0</v>
      </c>
      <c r="AG127" s="39">
        <f t="shared" si="67"/>
        <v>0</v>
      </c>
      <c r="AH127" s="39">
        <f t="shared" si="68"/>
        <v>0</v>
      </c>
      <c r="AI127" s="39">
        <f t="shared" si="69"/>
        <v>0</v>
      </c>
      <c r="AJ127" s="39">
        <f t="shared" si="70"/>
        <v>0</v>
      </c>
      <c r="AK127" s="39">
        <f t="shared" si="71"/>
        <v>0</v>
      </c>
      <c r="AL127" s="43"/>
      <c r="AM127" s="39">
        <f t="shared" si="72"/>
        <v>0</v>
      </c>
      <c r="AN127" s="39">
        <f t="shared" si="73"/>
        <v>0</v>
      </c>
      <c r="AO127" s="39">
        <f t="shared" si="74"/>
        <v>0</v>
      </c>
      <c r="AP127" s="40">
        <f t="shared" si="75"/>
        <v>0</v>
      </c>
      <c r="AR127" s="39">
        <f t="shared" si="76"/>
        <v>0</v>
      </c>
      <c r="AS127" s="39">
        <f t="shared" si="77"/>
        <v>0</v>
      </c>
      <c r="AT127" s="39">
        <f t="shared" si="78"/>
        <v>0</v>
      </c>
      <c r="AU127" s="40">
        <f t="shared" si="79"/>
        <v>0</v>
      </c>
      <c r="AV127" s="40"/>
      <c r="AW127" s="52">
        <f t="shared" si="80"/>
        <v>0</v>
      </c>
      <c r="AY127" s="52">
        <f t="shared" si="81"/>
        <v>0</v>
      </c>
      <c r="AZ127" s="70"/>
    </row>
    <row r="128" spans="1:52">
      <c r="A128" s="44">
        <f t="shared" si="82"/>
        <v>40513</v>
      </c>
      <c r="B128" s="66">
        <f t="shared" si="83"/>
        <v>12500</v>
      </c>
      <c r="C128" s="67"/>
      <c r="D128" s="68">
        <f t="shared" si="50"/>
        <v>12500</v>
      </c>
      <c r="E128" s="35">
        <f t="shared" si="51"/>
        <v>0</v>
      </c>
      <c r="F128" s="35">
        <f t="shared" si="52"/>
        <v>0</v>
      </c>
      <c r="G128" s="55">
        <f t="shared" si="88"/>
        <v>5.67</v>
      </c>
      <c r="H128" s="69">
        <f t="shared" si="88"/>
        <v>5.67</v>
      </c>
      <c r="I128" s="72">
        <f t="shared" si="84"/>
        <v>0</v>
      </c>
      <c r="J128" s="55">
        <f t="shared" si="89"/>
        <v>-0.01</v>
      </c>
      <c r="K128" s="69">
        <f t="shared" si="89"/>
        <v>-0.06</v>
      </c>
      <c r="L128" s="72">
        <v>0</v>
      </c>
      <c r="M128" s="55">
        <f t="shared" si="90"/>
        <v>7.4999999999999997E-3</v>
      </c>
      <c r="N128" s="69">
        <f t="shared" si="90"/>
        <v>0</v>
      </c>
      <c r="O128" s="72">
        <v>0</v>
      </c>
      <c r="P128" s="7"/>
      <c r="Q128" s="72">
        <f t="shared" si="53"/>
        <v>5.6674999999999995</v>
      </c>
      <c r="R128" s="72">
        <f t="shared" si="54"/>
        <v>5.61</v>
      </c>
      <c r="S128" s="72">
        <f t="shared" si="55"/>
        <v>0</v>
      </c>
      <c r="T128" s="7"/>
      <c r="U128" s="5">
        <f t="shared" si="56"/>
        <v>31</v>
      </c>
      <c r="V128" s="45">
        <f t="shared" si="57"/>
        <v>40513</v>
      </c>
      <c r="W128" s="5">
        <f t="shared" si="58"/>
        <v>3597</v>
      </c>
      <c r="X128" s="55">
        <f t="shared" si="59"/>
        <v>5.3904348595426005E-2</v>
      </c>
      <c r="Y128" s="47">
        <f t="shared" si="60"/>
        <v>0.59225093245315419</v>
      </c>
      <c r="Z128" s="5">
        <f t="shared" si="61"/>
        <v>0</v>
      </c>
      <c r="AA128" s="5">
        <f t="shared" si="62"/>
        <v>0</v>
      </c>
      <c r="AC128" s="39">
        <f t="shared" si="63"/>
        <v>0</v>
      </c>
      <c r="AD128" s="39">
        <f t="shared" si="64"/>
        <v>0</v>
      </c>
      <c r="AE128" s="39">
        <f t="shared" si="65"/>
        <v>0</v>
      </c>
      <c r="AF128" s="39">
        <f t="shared" si="66"/>
        <v>0</v>
      </c>
      <c r="AG128" s="39">
        <f t="shared" si="67"/>
        <v>0</v>
      </c>
      <c r="AH128" s="39">
        <f t="shared" si="68"/>
        <v>0</v>
      </c>
      <c r="AI128" s="39">
        <f t="shared" si="69"/>
        <v>0</v>
      </c>
      <c r="AJ128" s="39">
        <f t="shared" si="70"/>
        <v>0</v>
      </c>
      <c r="AK128" s="39">
        <f t="shared" si="71"/>
        <v>0</v>
      </c>
      <c r="AL128" s="43"/>
      <c r="AM128" s="39">
        <f t="shared" si="72"/>
        <v>0</v>
      </c>
      <c r="AN128" s="39">
        <f t="shared" si="73"/>
        <v>0</v>
      </c>
      <c r="AO128" s="39">
        <f t="shared" si="74"/>
        <v>0</v>
      </c>
      <c r="AP128" s="40">
        <f t="shared" si="75"/>
        <v>0</v>
      </c>
      <c r="AR128" s="39">
        <f t="shared" si="76"/>
        <v>0</v>
      </c>
      <c r="AS128" s="39">
        <f t="shared" si="77"/>
        <v>0</v>
      </c>
      <c r="AT128" s="39">
        <f t="shared" si="78"/>
        <v>0</v>
      </c>
      <c r="AU128" s="40">
        <f t="shared" si="79"/>
        <v>0</v>
      </c>
      <c r="AV128" s="40"/>
      <c r="AW128" s="52">
        <f t="shared" si="80"/>
        <v>0</v>
      </c>
      <c r="AY128" s="52">
        <f t="shared" si="81"/>
        <v>0</v>
      </c>
      <c r="AZ128" s="70"/>
    </row>
    <row r="129" spans="1:52">
      <c r="A129" s="44">
        <f t="shared" si="82"/>
        <v>40544</v>
      </c>
      <c r="B129" s="66">
        <f t="shared" si="83"/>
        <v>12500</v>
      </c>
      <c r="C129" s="67"/>
      <c r="D129" s="68">
        <f t="shared" si="50"/>
        <v>12500</v>
      </c>
      <c r="E129" s="35">
        <f t="shared" si="51"/>
        <v>0</v>
      </c>
      <c r="F129" s="35">
        <f t="shared" si="52"/>
        <v>0</v>
      </c>
      <c r="G129" s="55">
        <f t="shared" si="88"/>
        <v>5.67</v>
      </c>
      <c r="H129" s="69">
        <f t="shared" si="88"/>
        <v>5.67</v>
      </c>
      <c r="I129" s="72">
        <f t="shared" si="84"/>
        <v>0</v>
      </c>
      <c r="J129" s="55">
        <f t="shared" si="89"/>
        <v>-0.01</v>
      </c>
      <c r="K129" s="69">
        <f t="shared" si="89"/>
        <v>-0.06</v>
      </c>
      <c r="L129" s="72">
        <v>0</v>
      </c>
      <c r="M129" s="55">
        <f t="shared" si="90"/>
        <v>7.4999999999999997E-3</v>
      </c>
      <c r="N129" s="69">
        <f t="shared" si="90"/>
        <v>0</v>
      </c>
      <c r="O129" s="72">
        <v>0</v>
      </c>
      <c r="P129" s="7"/>
      <c r="Q129" s="72">
        <f t="shared" si="53"/>
        <v>5.6674999999999995</v>
      </c>
      <c r="R129" s="72">
        <f t="shared" si="54"/>
        <v>5.61</v>
      </c>
      <c r="S129" s="72">
        <f t="shared" si="55"/>
        <v>0</v>
      </c>
      <c r="T129" s="7"/>
      <c r="U129" s="5">
        <f t="shared" si="56"/>
        <v>31</v>
      </c>
      <c r="V129" s="45">
        <f t="shared" si="57"/>
        <v>40544</v>
      </c>
      <c r="W129" s="5">
        <f t="shared" si="58"/>
        <v>3628</v>
      </c>
      <c r="X129" s="55">
        <f t="shared" si="59"/>
        <v>5.3904348595426005E-2</v>
      </c>
      <c r="Y129" s="47">
        <f t="shared" si="60"/>
        <v>0.58958325585640758</v>
      </c>
      <c r="Z129" s="5">
        <f t="shared" si="61"/>
        <v>0</v>
      </c>
      <c r="AA129" s="5">
        <f t="shared" si="62"/>
        <v>0</v>
      </c>
      <c r="AC129" s="39">
        <f t="shared" si="63"/>
        <v>0</v>
      </c>
      <c r="AD129" s="39">
        <f t="shared" si="64"/>
        <v>0</v>
      </c>
      <c r="AE129" s="39">
        <f t="shared" si="65"/>
        <v>0</v>
      </c>
      <c r="AF129" s="39">
        <f t="shared" si="66"/>
        <v>0</v>
      </c>
      <c r="AG129" s="39">
        <f t="shared" si="67"/>
        <v>0</v>
      </c>
      <c r="AH129" s="39">
        <f t="shared" si="68"/>
        <v>0</v>
      </c>
      <c r="AI129" s="39">
        <f t="shared" si="69"/>
        <v>0</v>
      </c>
      <c r="AJ129" s="39">
        <f t="shared" si="70"/>
        <v>0</v>
      </c>
      <c r="AK129" s="39">
        <f t="shared" si="71"/>
        <v>0</v>
      </c>
      <c r="AL129" s="43"/>
      <c r="AM129" s="39">
        <f t="shared" si="72"/>
        <v>0</v>
      </c>
      <c r="AN129" s="39">
        <f t="shared" si="73"/>
        <v>0</v>
      </c>
      <c r="AO129" s="39">
        <f t="shared" si="74"/>
        <v>0</v>
      </c>
      <c r="AP129" s="40">
        <f t="shared" si="75"/>
        <v>0</v>
      </c>
      <c r="AR129" s="39">
        <f t="shared" si="76"/>
        <v>0</v>
      </c>
      <c r="AS129" s="39">
        <f t="shared" si="77"/>
        <v>0</v>
      </c>
      <c r="AT129" s="39">
        <f t="shared" si="78"/>
        <v>0</v>
      </c>
      <c r="AU129" s="40">
        <f t="shared" si="79"/>
        <v>0</v>
      </c>
      <c r="AV129" s="40"/>
      <c r="AW129" s="52">
        <f t="shared" si="80"/>
        <v>0</v>
      </c>
      <c r="AY129" s="52">
        <f t="shared" si="81"/>
        <v>0</v>
      </c>
      <c r="AZ129" s="70"/>
    </row>
    <row r="130" spans="1:52">
      <c r="A130" s="44">
        <f t="shared" si="82"/>
        <v>40575</v>
      </c>
      <c r="B130" s="66">
        <f t="shared" si="83"/>
        <v>12500</v>
      </c>
      <c r="C130" s="67"/>
      <c r="D130" s="68">
        <f t="shared" si="50"/>
        <v>12500</v>
      </c>
      <c r="E130" s="35">
        <f t="shared" si="51"/>
        <v>0</v>
      </c>
      <c r="F130" s="35">
        <f t="shared" si="52"/>
        <v>0</v>
      </c>
      <c r="G130" s="55">
        <f t="shared" ref="G130:H149" si="91">VLOOKUP($A130,Table,MATCH(G$4,Curves,0))</f>
        <v>5.67</v>
      </c>
      <c r="H130" s="69">
        <f t="shared" si="91"/>
        <v>5.67</v>
      </c>
      <c r="I130" s="72">
        <f t="shared" si="84"/>
        <v>0</v>
      </c>
      <c r="J130" s="55">
        <f t="shared" ref="J130:K149" si="92">VLOOKUP($A130,Table,MATCH(J$4,Curves,0))</f>
        <v>-0.01</v>
      </c>
      <c r="K130" s="69">
        <f t="shared" si="92"/>
        <v>-0.06</v>
      </c>
      <c r="L130" s="72">
        <v>0</v>
      </c>
      <c r="M130" s="55">
        <f t="shared" ref="M130:N149" si="93">VLOOKUP($A130,Table,MATCH(M$4,Curves,0))</f>
        <v>7.4999999999999997E-3</v>
      </c>
      <c r="N130" s="69">
        <f t="shared" si="93"/>
        <v>0</v>
      </c>
      <c r="O130" s="72">
        <v>0</v>
      </c>
      <c r="P130" s="7"/>
      <c r="Q130" s="72">
        <f t="shared" si="53"/>
        <v>5.6674999999999995</v>
      </c>
      <c r="R130" s="72">
        <f t="shared" si="54"/>
        <v>5.61</v>
      </c>
      <c r="S130" s="72">
        <f t="shared" si="55"/>
        <v>0</v>
      </c>
      <c r="T130" s="7"/>
      <c r="U130" s="5">
        <f t="shared" si="56"/>
        <v>28</v>
      </c>
      <c r="V130" s="45">
        <f t="shared" si="57"/>
        <v>40575</v>
      </c>
      <c r="W130" s="5">
        <f t="shared" si="58"/>
        <v>3659</v>
      </c>
      <c r="X130" s="55">
        <f t="shared" si="59"/>
        <v>5.3904348595426005E-2</v>
      </c>
      <c r="Y130" s="47">
        <f t="shared" si="60"/>
        <v>0.5869275952786065</v>
      </c>
      <c r="Z130" s="5">
        <f t="shared" si="61"/>
        <v>0</v>
      </c>
      <c r="AA130" s="5">
        <f t="shared" si="62"/>
        <v>0</v>
      </c>
      <c r="AC130" s="39">
        <f t="shared" si="63"/>
        <v>0</v>
      </c>
      <c r="AD130" s="39">
        <f t="shared" si="64"/>
        <v>0</v>
      </c>
      <c r="AE130" s="39">
        <f t="shared" si="65"/>
        <v>0</v>
      </c>
      <c r="AF130" s="39">
        <f t="shared" si="66"/>
        <v>0</v>
      </c>
      <c r="AG130" s="39">
        <f t="shared" si="67"/>
        <v>0</v>
      </c>
      <c r="AH130" s="39">
        <f t="shared" si="68"/>
        <v>0</v>
      </c>
      <c r="AI130" s="39">
        <f t="shared" si="69"/>
        <v>0</v>
      </c>
      <c r="AJ130" s="39">
        <f t="shared" si="70"/>
        <v>0</v>
      </c>
      <c r="AK130" s="39">
        <f t="shared" si="71"/>
        <v>0</v>
      </c>
      <c r="AL130" s="43"/>
      <c r="AM130" s="39">
        <f t="shared" si="72"/>
        <v>0</v>
      </c>
      <c r="AN130" s="39">
        <f t="shared" si="73"/>
        <v>0</v>
      </c>
      <c r="AO130" s="39">
        <f t="shared" si="74"/>
        <v>0</v>
      </c>
      <c r="AP130" s="40">
        <f t="shared" si="75"/>
        <v>0</v>
      </c>
      <c r="AR130" s="39">
        <f t="shared" si="76"/>
        <v>0</v>
      </c>
      <c r="AS130" s="39">
        <f t="shared" si="77"/>
        <v>0</v>
      </c>
      <c r="AT130" s="39">
        <f t="shared" si="78"/>
        <v>0</v>
      </c>
      <c r="AU130" s="40">
        <f t="shared" si="79"/>
        <v>0</v>
      </c>
      <c r="AV130" s="40"/>
      <c r="AW130" s="52">
        <f t="shared" si="80"/>
        <v>0</v>
      </c>
      <c r="AY130" s="52">
        <f t="shared" si="81"/>
        <v>0</v>
      </c>
      <c r="AZ130" s="70"/>
    </row>
    <row r="131" spans="1:52">
      <c r="A131" s="44">
        <f t="shared" si="82"/>
        <v>40603</v>
      </c>
      <c r="B131" s="66">
        <f t="shared" si="83"/>
        <v>12500</v>
      </c>
      <c r="C131" s="67"/>
      <c r="D131" s="68">
        <f t="shared" si="50"/>
        <v>12500</v>
      </c>
      <c r="E131" s="35">
        <f t="shared" si="51"/>
        <v>0</v>
      </c>
      <c r="F131" s="35">
        <f t="shared" si="52"/>
        <v>0</v>
      </c>
      <c r="G131" s="55">
        <f t="shared" si="91"/>
        <v>5.67</v>
      </c>
      <c r="H131" s="69">
        <f t="shared" si="91"/>
        <v>5.67</v>
      </c>
      <c r="I131" s="72">
        <f t="shared" si="84"/>
        <v>0</v>
      </c>
      <c r="J131" s="55">
        <f t="shared" si="92"/>
        <v>-0.01</v>
      </c>
      <c r="K131" s="69">
        <f t="shared" si="92"/>
        <v>-0.06</v>
      </c>
      <c r="L131" s="72">
        <v>0</v>
      </c>
      <c r="M131" s="55">
        <f t="shared" si="93"/>
        <v>7.4999999999999997E-3</v>
      </c>
      <c r="N131" s="69">
        <f t="shared" si="93"/>
        <v>0</v>
      </c>
      <c r="O131" s="72">
        <v>0</v>
      </c>
      <c r="P131" s="7"/>
      <c r="Q131" s="72">
        <f t="shared" si="53"/>
        <v>5.6674999999999995</v>
      </c>
      <c r="R131" s="72">
        <f t="shared" si="54"/>
        <v>5.61</v>
      </c>
      <c r="S131" s="72">
        <f t="shared" si="55"/>
        <v>0</v>
      </c>
      <c r="T131" s="7"/>
      <c r="U131" s="5">
        <f t="shared" si="56"/>
        <v>31</v>
      </c>
      <c r="V131" s="45">
        <f t="shared" si="57"/>
        <v>40603</v>
      </c>
      <c r="W131" s="5">
        <f t="shared" si="58"/>
        <v>3687</v>
      </c>
      <c r="X131" s="55">
        <f t="shared" si="59"/>
        <v>5.3904348595426005E-2</v>
      </c>
      <c r="Y131" s="47">
        <f t="shared" si="60"/>
        <v>0.58453921711138668</v>
      </c>
      <c r="Z131" s="5">
        <f t="shared" si="61"/>
        <v>0</v>
      </c>
      <c r="AA131" s="5">
        <f t="shared" si="62"/>
        <v>0</v>
      </c>
      <c r="AC131" s="39">
        <f t="shared" si="63"/>
        <v>0</v>
      </c>
      <c r="AD131" s="39">
        <f t="shared" si="64"/>
        <v>0</v>
      </c>
      <c r="AE131" s="39">
        <f t="shared" si="65"/>
        <v>0</v>
      </c>
      <c r="AF131" s="39">
        <f t="shared" si="66"/>
        <v>0</v>
      </c>
      <c r="AG131" s="39">
        <f t="shared" si="67"/>
        <v>0</v>
      </c>
      <c r="AH131" s="39">
        <f t="shared" si="68"/>
        <v>0</v>
      </c>
      <c r="AI131" s="39">
        <f t="shared" si="69"/>
        <v>0</v>
      </c>
      <c r="AJ131" s="39">
        <f t="shared" si="70"/>
        <v>0</v>
      </c>
      <c r="AK131" s="39">
        <f t="shared" si="71"/>
        <v>0</v>
      </c>
      <c r="AL131" s="43"/>
      <c r="AM131" s="39">
        <f t="shared" si="72"/>
        <v>0</v>
      </c>
      <c r="AN131" s="39">
        <f t="shared" si="73"/>
        <v>0</v>
      </c>
      <c r="AO131" s="39">
        <f t="shared" si="74"/>
        <v>0</v>
      </c>
      <c r="AP131" s="40">
        <f t="shared" si="75"/>
        <v>0</v>
      </c>
      <c r="AR131" s="39">
        <f t="shared" si="76"/>
        <v>0</v>
      </c>
      <c r="AS131" s="39">
        <f t="shared" si="77"/>
        <v>0</v>
      </c>
      <c r="AT131" s="39">
        <f t="shared" si="78"/>
        <v>0</v>
      </c>
      <c r="AU131" s="40">
        <f t="shared" si="79"/>
        <v>0</v>
      </c>
      <c r="AV131" s="40"/>
      <c r="AW131" s="52">
        <f t="shared" si="80"/>
        <v>0</v>
      </c>
      <c r="AY131" s="52">
        <f t="shared" si="81"/>
        <v>0</v>
      </c>
      <c r="AZ131" s="70"/>
    </row>
    <row r="132" spans="1:52">
      <c r="A132" s="44">
        <f t="shared" si="82"/>
        <v>40634</v>
      </c>
      <c r="B132" s="66">
        <f t="shared" si="83"/>
        <v>12500</v>
      </c>
      <c r="C132" s="67"/>
      <c r="D132" s="68">
        <f t="shared" si="50"/>
        <v>12500</v>
      </c>
      <c r="E132" s="35">
        <f t="shared" si="51"/>
        <v>0</v>
      </c>
      <c r="F132" s="35">
        <f t="shared" si="52"/>
        <v>0</v>
      </c>
      <c r="G132" s="55">
        <f t="shared" si="91"/>
        <v>5.67</v>
      </c>
      <c r="H132" s="69">
        <f t="shared" si="91"/>
        <v>5.67</v>
      </c>
      <c r="I132" s="72">
        <f t="shared" si="84"/>
        <v>0</v>
      </c>
      <c r="J132" s="55">
        <f t="shared" si="92"/>
        <v>-0.01</v>
      </c>
      <c r="K132" s="69">
        <f t="shared" si="92"/>
        <v>-0.06</v>
      </c>
      <c r="L132" s="72">
        <v>0</v>
      </c>
      <c r="M132" s="55">
        <f t="shared" si="93"/>
        <v>7.4999999999999997E-3</v>
      </c>
      <c r="N132" s="69">
        <f t="shared" si="93"/>
        <v>0</v>
      </c>
      <c r="O132" s="72">
        <v>0</v>
      </c>
      <c r="P132" s="7"/>
      <c r="Q132" s="72">
        <f t="shared" si="53"/>
        <v>5.6674999999999995</v>
      </c>
      <c r="R132" s="72">
        <f t="shared" si="54"/>
        <v>5.61</v>
      </c>
      <c r="S132" s="72">
        <f t="shared" si="55"/>
        <v>0</v>
      </c>
      <c r="T132" s="7"/>
      <c r="U132" s="5">
        <f t="shared" si="56"/>
        <v>30</v>
      </c>
      <c r="V132" s="45">
        <f t="shared" si="57"/>
        <v>40634</v>
      </c>
      <c r="W132" s="5">
        <f t="shared" si="58"/>
        <v>3718</v>
      </c>
      <c r="X132" s="55">
        <f t="shared" si="59"/>
        <v>5.3904348595426005E-2</v>
      </c>
      <c r="Y132" s="47">
        <f t="shared" si="60"/>
        <v>0.58190627640345138</v>
      </c>
      <c r="Z132" s="5">
        <f t="shared" si="61"/>
        <v>0</v>
      </c>
      <c r="AA132" s="5">
        <f t="shared" si="62"/>
        <v>0</v>
      </c>
      <c r="AC132" s="39">
        <f t="shared" si="63"/>
        <v>0</v>
      </c>
      <c r="AD132" s="39">
        <f t="shared" si="64"/>
        <v>0</v>
      </c>
      <c r="AE132" s="39">
        <f t="shared" si="65"/>
        <v>0</v>
      </c>
      <c r="AF132" s="39">
        <f t="shared" si="66"/>
        <v>0</v>
      </c>
      <c r="AG132" s="39">
        <f t="shared" si="67"/>
        <v>0</v>
      </c>
      <c r="AH132" s="39">
        <f t="shared" si="68"/>
        <v>0</v>
      </c>
      <c r="AI132" s="39">
        <f t="shared" si="69"/>
        <v>0</v>
      </c>
      <c r="AJ132" s="39">
        <f t="shared" si="70"/>
        <v>0</v>
      </c>
      <c r="AK132" s="39">
        <f t="shared" si="71"/>
        <v>0</v>
      </c>
      <c r="AL132" s="43"/>
      <c r="AM132" s="39">
        <f t="shared" si="72"/>
        <v>0</v>
      </c>
      <c r="AN132" s="39">
        <f t="shared" si="73"/>
        <v>0</v>
      </c>
      <c r="AO132" s="39">
        <f t="shared" si="74"/>
        <v>0</v>
      </c>
      <c r="AP132" s="40">
        <f t="shared" si="75"/>
        <v>0</v>
      </c>
      <c r="AR132" s="39">
        <f t="shared" si="76"/>
        <v>0</v>
      </c>
      <c r="AS132" s="39">
        <f t="shared" si="77"/>
        <v>0</v>
      </c>
      <c r="AT132" s="39">
        <f t="shared" si="78"/>
        <v>0</v>
      </c>
      <c r="AU132" s="40">
        <f t="shared" si="79"/>
        <v>0</v>
      </c>
      <c r="AV132" s="40"/>
      <c r="AW132" s="52">
        <f t="shared" si="80"/>
        <v>0</v>
      </c>
      <c r="AY132" s="52">
        <f t="shared" si="81"/>
        <v>0</v>
      </c>
      <c r="AZ132" s="70"/>
    </row>
    <row r="133" spans="1:52">
      <c r="A133" s="44">
        <f t="shared" si="82"/>
        <v>40664</v>
      </c>
      <c r="B133" s="66">
        <f t="shared" si="83"/>
        <v>12500</v>
      </c>
      <c r="C133" s="67"/>
      <c r="D133" s="68">
        <f t="shared" si="50"/>
        <v>12500</v>
      </c>
      <c r="E133" s="35">
        <f t="shared" si="51"/>
        <v>0</v>
      </c>
      <c r="F133" s="35">
        <f t="shared" si="52"/>
        <v>0</v>
      </c>
      <c r="G133" s="55">
        <f t="shared" si="91"/>
        <v>5.67</v>
      </c>
      <c r="H133" s="69">
        <f t="shared" si="91"/>
        <v>5.67</v>
      </c>
      <c r="I133" s="72">
        <f t="shared" si="84"/>
        <v>0</v>
      </c>
      <c r="J133" s="55">
        <f t="shared" si="92"/>
        <v>-0.01</v>
      </c>
      <c r="K133" s="69">
        <f t="shared" si="92"/>
        <v>-0.06</v>
      </c>
      <c r="L133" s="72">
        <v>0</v>
      </c>
      <c r="M133" s="55">
        <f t="shared" si="93"/>
        <v>7.4999999999999997E-3</v>
      </c>
      <c r="N133" s="69">
        <f t="shared" si="93"/>
        <v>0</v>
      </c>
      <c r="O133" s="72">
        <v>0</v>
      </c>
      <c r="P133" s="7"/>
      <c r="Q133" s="72">
        <f t="shared" si="53"/>
        <v>5.6674999999999995</v>
      </c>
      <c r="R133" s="72">
        <f t="shared" si="54"/>
        <v>5.61</v>
      </c>
      <c r="S133" s="72">
        <f t="shared" si="55"/>
        <v>0</v>
      </c>
      <c r="T133" s="7"/>
      <c r="U133" s="5">
        <f t="shared" si="56"/>
        <v>31</v>
      </c>
      <c r="V133" s="45">
        <f t="shared" si="57"/>
        <v>40664</v>
      </c>
      <c r="W133" s="5">
        <f t="shared" si="58"/>
        <v>3748</v>
      </c>
      <c r="X133" s="55">
        <f t="shared" si="59"/>
        <v>5.3904348595426005E-2</v>
      </c>
      <c r="Y133" s="47">
        <f t="shared" si="60"/>
        <v>0.57936956169316234</v>
      </c>
      <c r="Z133" s="5">
        <f t="shared" si="61"/>
        <v>0</v>
      </c>
      <c r="AA133" s="5">
        <f t="shared" si="62"/>
        <v>0</v>
      </c>
      <c r="AC133" s="39">
        <f t="shared" si="63"/>
        <v>0</v>
      </c>
      <c r="AD133" s="39">
        <f t="shared" si="64"/>
        <v>0</v>
      </c>
      <c r="AE133" s="39">
        <f t="shared" si="65"/>
        <v>0</v>
      </c>
      <c r="AF133" s="39">
        <f t="shared" si="66"/>
        <v>0</v>
      </c>
      <c r="AG133" s="39">
        <f t="shared" si="67"/>
        <v>0</v>
      </c>
      <c r="AH133" s="39">
        <f t="shared" si="68"/>
        <v>0</v>
      </c>
      <c r="AI133" s="39">
        <f t="shared" si="69"/>
        <v>0</v>
      </c>
      <c r="AJ133" s="39">
        <f t="shared" si="70"/>
        <v>0</v>
      </c>
      <c r="AK133" s="39">
        <f t="shared" si="71"/>
        <v>0</v>
      </c>
      <c r="AL133" s="43"/>
      <c r="AM133" s="39">
        <f t="shared" si="72"/>
        <v>0</v>
      </c>
      <c r="AN133" s="39">
        <f t="shared" si="73"/>
        <v>0</v>
      </c>
      <c r="AO133" s="39">
        <f t="shared" si="74"/>
        <v>0</v>
      </c>
      <c r="AP133" s="40">
        <f t="shared" si="75"/>
        <v>0</v>
      </c>
      <c r="AR133" s="39">
        <f t="shared" si="76"/>
        <v>0</v>
      </c>
      <c r="AS133" s="39">
        <f t="shared" si="77"/>
        <v>0</v>
      </c>
      <c r="AT133" s="39">
        <f t="shared" si="78"/>
        <v>0</v>
      </c>
      <c r="AU133" s="40">
        <f t="shared" si="79"/>
        <v>0</v>
      </c>
      <c r="AV133" s="40"/>
      <c r="AW133" s="52">
        <f t="shared" si="80"/>
        <v>0</v>
      </c>
      <c r="AY133" s="52">
        <f t="shared" si="81"/>
        <v>0</v>
      </c>
      <c r="AZ133" s="70"/>
    </row>
    <row r="134" spans="1:52">
      <c r="A134" s="44">
        <f t="shared" si="82"/>
        <v>40695</v>
      </c>
      <c r="B134" s="66">
        <f t="shared" si="83"/>
        <v>12500</v>
      </c>
      <c r="C134" s="67"/>
      <c r="D134" s="68">
        <f t="shared" si="50"/>
        <v>12500</v>
      </c>
      <c r="E134" s="35">
        <f t="shared" si="51"/>
        <v>0</v>
      </c>
      <c r="F134" s="35">
        <f t="shared" si="52"/>
        <v>0</v>
      </c>
      <c r="G134" s="55">
        <f t="shared" si="91"/>
        <v>5.67</v>
      </c>
      <c r="H134" s="69">
        <f t="shared" si="91"/>
        <v>5.67</v>
      </c>
      <c r="I134" s="72">
        <f t="shared" si="84"/>
        <v>0</v>
      </c>
      <c r="J134" s="55">
        <f t="shared" si="92"/>
        <v>-0.01</v>
      </c>
      <c r="K134" s="69">
        <f t="shared" si="92"/>
        <v>-0.06</v>
      </c>
      <c r="L134" s="72">
        <v>0</v>
      </c>
      <c r="M134" s="55">
        <f t="shared" si="93"/>
        <v>7.4999999999999997E-3</v>
      </c>
      <c r="N134" s="69">
        <f t="shared" si="93"/>
        <v>0</v>
      </c>
      <c r="O134" s="72">
        <v>0</v>
      </c>
      <c r="P134" s="7"/>
      <c r="Q134" s="72">
        <f t="shared" si="53"/>
        <v>5.6674999999999995</v>
      </c>
      <c r="R134" s="72">
        <f t="shared" si="54"/>
        <v>5.61</v>
      </c>
      <c r="S134" s="72">
        <f t="shared" si="55"/>
        <v>0</v>
      </c>
      <c r="T134" s="7"/>
      <c r="U134" s="5">
        <f t="shared" si="56"/>
        <v>30</v>
      </c>
      <c r="V134" s="45">
        <f t="shared" si="57"/>
        <v>40695</v>
      </c>
      <c r="W134" s="5">
        <f t="shared" si="58"/>
        <v>3779</v>
      </c>
      <c r="X134" s="55">
        <f t="shared" si="59"/>
        <v>5.3904348595426005E-2</v>
      </c>
      <c r="Y134" s="47">
        <f t="shared" si="60"/>
        <v>0.57675990667042687</v>
      </c>
      <c r="Z134" s="5">
        <f t="shared" si="61"/>
        <v>0</v>
      </c>
      <c r="AA134" s="5">
        <f t="shared" si="62"/>
        <v>0</v>
      </c>
      <c r="AC134" s="39">
        <f t="shared" si="63"/>
        <v>0</v>
      </c>
      <c r="AD134" s="39">
        <f t="shared" si="64"/>
        <v>0</v>
      </c>
      <c r="AE134" s="39">
        <f t="shared" si="65"/>
        <v>0</v>
      </c>
      <c r="AF134" s="39">
        <f t="shared" si="66"/>
        <v>0</v>
      </c>
      <c r="AG134" s="39">
        <f t="shared" si="67"/>
        <v>0</v>
      </c>
      <c r="AH134" s="39">
        <f t="shared" si="68"/>
        <v>0</v>
      </c>
      <c r="AI134" s="39">
        <f t="shared" si="69"/>
        <v>0</v>
      </c>
      <c r="AJ134" s="39">
        <f t="shared" si="70"/>
        <v>0</v>
      </c>
      <c r="AK134" s="39">
        <f t="shared" si="71"/>
        <v>0</v>
      </c>
      <c r="AL134" s="43"/>
      <c r="AM134" s="39">
        <f t="shared" si="72"/>
        <v>0</v>
      </c>
      <c r="AN134" s="39">
        <f t="shared" si="73"/>
        <v>0</v>
      </c>
      <c r="AO134" s="39">
        <f t="shared" si="74"/>
        <v>0</v>
      </c>
      <c r="AP134" s="40">
        <f t="shared" si="75"/>
        <v>0</v>
      </c>
      <c r="AR134" s="39">
        <f t="shared" si="76"/>
        <v>0</v>
      </c>
      <c r="AS134" s="39">
        <f t="shared" si="77"/>
        <v>0</v>
      </c>
      <c r="AT134" s="39">
        <f t="shared" si="78"/>
        <v>0</v>
      </c>
      <c r="AU134" s="40">
        <f t="shared" si="79"/>
        <v>0</v>
      </c>
      <c r="AV134" s="40"/>
      <c r="AW134" s="52">
        <f t="shared" si="80"/>
        <v>0</v>
      </c>
      <c r="AY134" s="52">
        <f t="shared" si="81"/>
        <v>0</v>
      </c>
      <c r="AZ134" s="70"/>
    </row>
    <row r="135" spans="1:52">
      <c r="A135" s="44">
        <f t="shared" si="82"/>
        <v>40725</v>
      </c>
      <c r="B135" s="66">
        <f t="shared" si="83"/>
        <v>12500</v>
      </c>
      <c r="C135" s="67"/>
      <c r="D135" s="68">
        <f t="shared" si="50"/>
        <v>12500</v>
      </c>
      <c r="E135" s="35">
        <f t="shared" si="51"/>
        <v>0</v>
      </c>
      <c r="F135" s="35">
        <f t="shared" si="52"/>
        <v>0</v>
      </c>
      <c r="G135" s="55">
        <f t="shared" si="91"/>
        <v>5.67</v>
      </c>
      <c r="H135" s="69">
        <f t="shared" si="91"/>
        <v>5.67</v>
      </c>
      <c r="I135" s="72">
        <f t="shared" si="84"/>
        <v>0</v>
      </c>
      <c r="J135" s="55">
        <f t="shared" si="92"/>
        <v>-0.01</v>
      </c>
      <c r="K135" s="69">
        <f t="shared" si="92"/>
        <v>-0.06</v>
      </c>
      <c r="L135" s="72">
        <v>0</v>
      </c>
      <c r="M135" s="55">
        <f t="shared" si="93"/>
        <v>7.4999999999999997E-3</v>
      </c>
      <c r="N135" s="69">
        <f t="shared" si="93"/>
        <v>0</v>
      </c>
      <c r="O135" s="72">
        <v>0</v>
      </c>
      <c r="P135" s="7"/>
      <c r="Q135" s="72">
        <f t="shared" si="53"/>
        <v>5.6674999999999995</v>
      </c>
      <c r="R135" s="72">
        <f t="shared" si="54"/>
        <v>5.61</v>
      </c>
      <c r="S135" s="72">
        <f t="shared" si="55"/>
        <v>0</v>
      </c>
      <c r="T135" s="7"/>
      <c r="U135" s="5">
        <f t="shared" si="56"/>
        <v>31</v>
      </c>
      <c r="V135" s="45">
        <f t="shared" si="57"/>
        <v>40725</v>
      </c>
      <c r="W135" s="5">
        <f t="shared" si="58"/>
        <v>3809</v>
      </c>
      <c r="X135" s="55">
        <f t="shared" si="59"/>
        <v>5.3904348595426005E-2</v>
      </c>
      <c r="Y135" s="47">
        <f t="shared" si="60"/>
        <v>0.5742456266241649</v>
      </c>
      <c r="Z135" s="5">
        <f t="shared" si="61"/>
        <v>0</v>
      </c>
      <c r="AA135" s="5">
        <f t="shared" si="62"/>
        <v>0</v>
      </c>
      <c r="AC135" s="39">
        <f t="shared" si="63"/>
        <v>0</v>
      </c>
      <c r="AD135" s="39">
        <f t="shared" si="64"/>
        <v>0</v>
      </c>
      <c r="AE135" s="39">
        <f t="shared" si="65"/>
        <v>0</v>
      </c>
      <c r="AF135" s="39">
        <f t="shared" si="66"/>
        <v>0</v>
      </c>
      <c r="AG135" s="39">
        <f t="shared" si="67"/>
        <v>0</v>
      </c>
      <c r="AH135" s="39">
        <f t="shared" si="68"/>
        <v>0</v>
      </c>
      <c r="AI135" s="39">
        <f t="shared" si="69"/>
        <v>0</v>
      </c>
      <c r="AJ135" s="39">
        <f t="shared" si="70"/>
        <v>0</v>
      </c>
      <c r="AK135" s="39">
        <f t="shared" si="71"/>
        <v>0</v>
      </c>
      <c r="AL135" s="43"/>
      <c r="AM135" s="39">
        <f t="shared" si="72"/>
        <v>0</v>
      </c>
      <c r="AN135" s="39">
        <f t="shared" si="73"/>
        <v>0</v>
      </c>
      <c r="AO135" s="39">
        <f t="shared" si="74"/>
        <v>0</v>
      </c>
      <c r="AP135" s="40">
        <f t="shared" si="75"/>
        <v>0</v>
      </c>
      <c r="AR135" s="39">
        <f t="shared" si="76"/>
        <v>0</v>
      </c>
      <c r="AS135" s="39">
        <f t="shared" si="77"/>
        <v>0</v>
      </c>
      <c r="AT135" s="39">
        <f t="shared" si="78"/>
        <v>0</v>
      </c>
      <c r="AU135" s="40">
        <f t="shared" si="79"/>
        <v>0</v>
      </c>
      <c r="AV135" s="40"/>
      <c r="AW135" s="52">
        <f t="shared" si="80"/>
        <v>0</v>
      </c>
      <c r="AY135" s="52">
        <f t="shared" si="81"/>
        <v>0</v>
      </c>
      <c r="AZ135" s="70"/>
    </row>
    <row r="136" spans="1:52">
      <c r="A136" s="44">
        <f t="shared" si="82"/>
        <v>40756</v>
      </c>
      <c r="B136" s="66">
        <f t="shared" si="83"/>
        <v>12500</v>
      </c>
      <c r="C136" s="67"/>
      <c r="D136" s="68">
        <f t="shared" si="50"/>
        <v>12500</v>
      </c>
      <c r="E136" s="35">
        <f t="shared" si="51"/>
        <v>0</v>
      </c>
      <c r="F136" s="35">
        <f t="shared" si="52"/>
        <v>0</v>
      </c>
      <c r="G136" s="55">
        <f t="shared" si="91"/>
        <v>5.67</v>
      </c>
      <c r="H136" s="69">
        <f t="shared" si="91"/>
        <v>5.67</v>
      </c>
      <c r="I136" s="72">
        <f t="shared" si="84"/>
        <v>0</v>
      </c>
      <c r="J136" s="55">
        <f t="shared" si="92"/>
        <v>-0.01</v>
      </c>
      <c r="K136" s="69">
        <f t="shared" si="92"/>
        <v>-0.06</v>
      </c>
      <c r="L136" s="72">
        <v>0</v>
      </c>
      <c r="M136" s="55">
        <f t="shared" si="93"/>
        <v>7.4999999999999997E-3</v>
      </c>
      <c r="N136" s="69">
        <f t="shared" si="93"/>
        <v>0</v>
      </c>
      <c r="O136" s="72">
        <v>0</v>
      </c>
      <c r="P136" s="7"/>
      <c r="Q136" s="72">
        <f t="shared" si="53"/>
        <v>5.6674999999999995</v>
      </c>
      <c r="R136" s="72">
        <f t="shared" si="54"/>
        <v>5.61</v>
      </c>
      <c r="S136" s="72">
        <f t="shared" si="55"/>
        <v>0</v>
      </c>
      <c r="T136" s="7"/>
      <c r="U136" s="5">
        <f t="shared" si="56"/>
        <v>31</v>
      </c>
      <c r="V136" s="45">
        <f t="shared" si="57"/>
        <v>40756</v>
      </c>
      <c r="W136" s="5">
        <f t="shared" si="58"/>
        <v>3840</v>
      </c>
      <c r="X136" s="55">
        <f t="shared" si="59"/>
        <v>5.3904348595426005E-2</v>
      </c>
      <c r="Y136" s="47">
        <f t="shared" si="60"/>
        <v>0.57165905134840445</v>
      </c>
      <c r="Z136" s="5">
        <f t="shared" si="61"/>
        <v>0</v>
      </c>
      <c r="AA136" s="5">
        <f t="shared" si="62"/>
        <v>0</v>
      </c>
      <c r="AC136" s="39">
        <f t="shared" si="63"/>
        <v>0</v>
      </c>
      <c r="AD136" s="39">
        <f t="shared" si="64"/>
        <v>0</v>
      </c>
      <c r="AE136" s="39">
        <f t="shared" si="65"/>
        <v>0</v>
      </c>
      <c r="AF136" s="39">
        <f t="shared" si="66"/>
        <v>0</v>
      </c>
      <c r="AG136" s="39">
        <f t="shared" si="67"/>
        <v>0</v>
      </c>
      <c r="AH136" s="39">
        <f t="shared" si="68"/>
        <v>0</v>
      </c>
      <c r="AI136" s="39">
        <f t="shared" si="69"/>
        <v>0</v>
      </c>
      <c r="AJ136" s="39">
        <f t="shared" si="70"/>
        <v>0</v>
      </c>
      <c r="AK136" s="39">
        <f t="shared" si="71"/>
        <v>0</v>
      </c>
      <c r="AL136" s="43"/>
      <c r="AM136" s="39">
        <f t="shared" si="72"/>
        <v>0</v>
      </c>
      <c r="AN136" s="39">
        <f t="shared" si="73"/>
        <v>0</v>
      </c>
      <c r="AO136" s="39">
        <f t="shared" si="74"/>
        <v>0</v>
      </c>
      <c r="AP136" s="40">
        <f t="shared" si="75"/>
        <v>0</v>
      </c>
      <c r="AR136" s="39">
        <f t="shared" si="76"/>
        <v>0</v>
      </c>
      <c r="AS136" s="39">
        <f t="shared" si="77"/>
        <v>0</v>
      </c>
      <c r="AT136" s="39">
        <f t="shared" si="78"/>
        <v>0</v>
      </c>
      <c r="AU136" s="40">
        <f t="shared" si="79"/>
        <v>0</v>
      </c>
      <c r="AV136" s="40"/>
      <c r="AW136" s="52">
        <f t="shared" si="80"/>
        <v>0</v>
      </c>
      <c r="AY136" s="52">
        <f t="shared" si="81"/>
        <v>0</v>
      </c>
      <c r="AZ136" s="70"/>
    </row>
    <row r="137" spans="1:52">
      <c r="A137" s="44">
        <f t="shared" si="82"/>
        <v>40787</v>
      </c>
      <c r="B137" s="66">
        <f t="shared" si="83"/>
        <v>12500</v>
      </c>
      <c r="C137" s="67"/>
      <c r="D137" s="68">
        <f t="shared" si="50"/>
        <v>12500</v>
      </c>
      <c r="E137" s="35">
        <f t="shared" si="51"/>
        <v>0</v>
      </c>
      <c r="F137" s="35">
        <f t="shared" si="52"/>
        <v>0</v>
      </c>
      <c r="G137" s="55">
        <f t="shared" si="91"/>
        <v>5.67</v>
      </c>
      <c r="H137" s="69">
        <f t="shared" si="91"/>
        <v>5.67</v>
      </c>
      <c r="I137" s="72">
        <f t="shared" si="84"/>
        <v>0</v>
      </c>
      <c r="J137" s="55">
        <f t="shared" si="92"/>
        <v>-0.01</v>
      </c>
      <c r="K137" s="69">
        <f t="shared" si="92"/>
        <v>-0.06</v>
      </c>
      <c r="L137" s="72">
        <v>0</v>
      </c>
      <c r="M137" s="55">
        <f t="shared" si="93"/>
        <v>7.4999999999999997E-3</v>
      </c>
      <c r="N137" s="69">
        <f t="shared" si="93"/>
        <v>0</v>
      </c>
      <c r="O137" s="72">
        <v>0</v>
      </c>
      <c r="P137" s="7"/>
      <c r="Q137" s="72">
        <f t="shared" si="53"/>
        <v>5.6674999999999995</v>
      </c>
      <c r="R137" s="72">
        <f t="shared" si="54"/>
        <v>5.61</v>
      </c>
      <c r="S137" s="72">
        <f t="shared" si="55"/>
        <v>0</v>
      </c>
      <c r="T137" s="7"/>
      <c r="U137" s="5">
        <f t="shared" si="56"/>
        <v>30</v>
      </c>
      <c r="V137" s="45">
        <f t="shared" si="57"/>
        <v>40787</v>
      </c>
      <c r="W137" s="5">
        <f t="shared" si="58"/>
        <v>3871</v>
      </c>
      <c r="X137" s="55">
        <f t="shared" si="59"/>
        <v>5.3904348595426005E-2</v>
      </c>
      <c r="Y137" s="47">
        <f t="shared" si="60"/>
        <v>0.56908412678681075</v>
      </c>
      <c r="Z137" s="5">
        <f t="shared" si="61"/>
        <v>0</v>
      </c>
      <c r="AA137" s="5">
        <f t="shared" si="62"/>
        <v>0</v>
      </c>
      <c r="AC137" s="39">
        <f t="shared" si="63"/>
        <v>0</v>
      </c>
      <c r="AD137" s="39">
        <f t="shared" si="64"/>
        <v>0</v>
      </c>
      <c r="AE137" s="39">
        <f t="shared" si="65"/>
        <v>0</v>
      </c>
      <c r="AF137" s="39">
        <f t="shared" si="66"/>
        <v>0</v>
      </c>
      <c r="AG137" s="39">
        <f t="shared" si="67"/>
        <v>0</v>
      </c>
      <c r="AH137" s="39">
        <f t="shared" si="68"/>
        <v>0</v>
      </c>
      <c r="AI137" s="39">
        <f t="shared" si="69"/>
        <v>0</v>
      </c>
      <c r="AJ137" s="39">
        <f t="shared" si="70"/>
        <v>0</v>
      </c>
      <c r="AK137" s="39">
        <f t="shared" si="71"/>
        <v>0</v>
      </c>
      <c r="AL137" s="43"/>
      <c r="AM137" s="39">
        <f t="shared" si="72"/>
        <v>0</v>
      </c>
      <c r="AN137" s="39">
        <f t="shared" si="73"/>
        <v>0</v>
      </c>
      <c r="AO137" s="39">
        <f t="shared" si="74"/>
        <v>0</v>
      </c>
      <c r="AP137" s="40">
        <f t="shared" si="75"/>
        <v>0</v>
      </c>
      <c r="AR137" s="39">
        <f t="shared" si="76"/>
        <v>0</v>
      </c>
      <c r="AS137" s="39">
        <f t="shared" si="77"/>
        <v>0</v>
      </c>
      <c r="AT137" s="39">
        <f t="shared" si="78"/>
        <v>0</v>
      </c>
      <c r="AU137" s="40">
        <f t="shared" si="79"/>
        <v>0</v>
      </c>
      <c r="AV137" s="40"/>
      <c r="AW137" s="52">
        <f t="shared" si="80"/>
        <v>0</v>
      </c>
      <c r="AY137" s="52">
        <f t="shared" si="81"/>
        <v>0</v>
      </c>
      <c r="AZ137" s="70"/>
    </row>
    <row r="138" spans="1:52">
      <c r="A138" s="44">
        <f t="shared" si="82"/>
        <v>40817</v>
      </c>
      <c r="B138" s="66">
        <f t="shared" si="83"/>
        <v>12500</v>
      </c>
      <c r="C138" s="67"/>
      <c r="D138" s="68">
        <f t="shared" ref="D138:D201" si="94">B138+C138</f>
        <v>12500</v>
      </c>
      <c r="E138" s="35">
        <f t="shared" ref="E138:E201" si="95">IF(Z138=0,0,IF(AND(Z138=1,$H$3=1),D138*U138,IF($H$3=2,D138,"N/A")))</f>
        <v>0</v>
      </c>
      <c r="F138" s="35">
        <f t="shared" ref="F138:F201" si="96">E138*Y138</f>
        <v>0</v>
      </c>
      <c r="G138" s="55">
        <f t="shared" si="91"/>
        <v>5.67</v>
      </c>
      <c r="H138" s="69">
        <f t="shared" si="91"/>
        <v>5.67</v>
      </c>
      <c r="I138" s="72">
        <f t="shared" si="84"/>
        <v>0</v>
      </c>
      <c r="J138" s="55">
        <f t="shared" si="92"/>
        <v>-0.01</v>
      </c>
      <c r="K138" s="69">
        <f t="shared" si="92"/>
        <v>-0.06</v>
      </c>
      <c r="L138" s="72">
        <v>0</v>
      </c>
      <c r="M138" s="55">
        <f t="shared" si="93"/>
        <v>7.4999999999999997E-3</v>
      </c>
      <c r="N138" s="69">
        <f t="shared" si="93"/>
        <v>0</v>
      </c>
      <c r="O138" s="72">
        <v>0</v>
      </c>
      <c r="P138" s="7"/>
      <c r="Q138" s="72">
        <f t="shared" ref="Q138:Q201" si="97">M138+J138+G138</f>
        <v>5.6674999999999995</v>
      </c>
      <c r="R138" s="72">
        <f t="shared" ref="R138:R201" si="98">N138+K138+H138</f>
        <v>5.61</v>
      </c>
      <c r="S138" s="72">
        <f t="shared" ref="S138:S201" si="99">O138+L138+I138</f>
        <v>0</v>
      </c>
      <c r="T138" s="7"/>
      <c r="U138" s="5">
        <f t="shared" ref="U138:U201" si="100">A139-A138</f>
        <v>31</v>
      </c>
      <c r="V138" s="45">
        <f t="shared" ref="V138:V201" si="101">CHOOSE(F$3,A139+24,A138)</f>
        <v>40817</v>
      </c>
      <c r="W138" s="5">
        <f t="shared" ref="W138:W201" si="102">V138-C$3</f>
        <v>3901</v>
      </c>
      <c r="X138" s="55">
        <f t="shared" ref="X138:X201" si="103">VLOOKUP($A138,Table,MATCH(X$4,Curves,0))</f>
        <v>5.3904348595426005E-2</v>
      </c>
      <c r="Y138" s="47">
        <f t="shared" ref="Y138:Y201" si="104">1/(1+CHOOSE(F$3,(X139+($K$3/10000))/2,(X138+($K$3/10000))/2))^(2*W138/365.25)</f>
        <v>0.56660330790866675</v>
      </c>
      <c r="Z138" s="5">
        <f t="shared" ref="Z138:Z201" si="105">IF(AND(mthbeg&lt;=A138,mthend&gt;=A138),1,0)</f>
        <v>0</v>
      </c>
      <c r="AA138" s="5">
        <f t="shared" ref="AA138:AA201" si="106">U138*Z138</f>
        <v>0</v>
      </c>
      <c r="AC138" s="39">
        <f t="shared" ref="AC138:AC201" si="107">F138*G138</f>
        <v>0</v>
      </c>
      <c r="AD138" s="39">
        <f t="shared" ref="AD138:AD201" si="108">$F138*H138</f>
        <v>0</v>
      </c>
      <c r="AE138" s="39">
        <f t="shared" ref="AE138:AE201" si="109">$F138*I138</f>
        <v>0</v>
      </c>
      <c r="AF138" s="39">
        <f t="shared" ref="AF138:AF201" si="110">$F138*J138</f>
        <v>0</v>
      </c>
      <c r="AG138" s="39">
        <f t="shared" ref="AG138:AG201" si="111">$F138*K138</f>
        <v>0</v>
      </c>
      <c r="AH138" s="39">
        <f t="shared" ref="AH138:AH201" si="112">$F138*L138</f>
        <v>0</v>
      </c>
      <c r="AI138" s="39">
        <f t="shared" ref="AI138:AI201" si="113">$F138*M138</f>
        <v>0</v>
      </c>
      <c r="AJ138" s="39">
        <f t="shared" ref="AJ138:AJ201" si="114">$F138*N138</f>
        <v>0</v>
      </c>
      <c r="AK138" s="39">
        <f t="shared" ref="AK138:AK201" si="115">F138*O138</f>
        <v>0</v>
      </c>
      <c r="AL138" s="43"/>
      <c r="AM138" s="39">
        <f t="shared" ref="AM138:AM201" si="116">CHOOSE($G$3,AD138-AE138,AE138-AD138)</f>
        <v>0</v>
      </c>
      <c r="AN138" s="39">
        <f t="shared" ref="AN138:AN201" si="117">CHOOSE($G$3,AG138-AH138,AH138-AG138)</f>
        <v>0</v>
      </c>
      <c r="AO138" s="39">
        <f t="shared" ref="AO138:AO201" si="118">CHOOSE($G$3,AJ138-AK138,AK138-AJ138)</f>
        <v>0</v>
      </c>
      <c r="AP138" s="40">
        <f t="shared" ref="AP138:AP201" si="119">SUM(AM138:AO138)</f>
        <v>0</v>
      </c>
      <c r="AR138" s="39">
        <f t="shared" ref="AR138:AR201" si="120">CHOOSE($G$3,AC138-AD138,AD138-AC138)</f>
        <v>0</v>
      </c>
      <c r="AS138" s="39">
        <f t="shared" ref="AS138:AS201" si="121">CHOOSE($G$3,AF138-AG138,AG138-AF138)</f>
        <v>0</v>
      </c>
      <c r="AT138" s="39">
        <f t="shared" ref="AT138:AT201" si="122">CHOOSE($G$3,AI138-AJ138,AJ138-AI138)</f>
        <v>0</v>
      </c>
      <c r="AU138" s="40">
        <f t="shared" ref="AU138:AU201" si="123">AR138+AS138+AT138</f>
        <v>0</v>
      </c>
      <c r="AV138" s="40"/>
      <c r="AW138" s="52">
        <f t="shared" ref="AW138:AW201" si="124">AU138+AP138</f>
        <v>0</v>
      </c>
      <c r="AY138" s="52">
        <f t="shared" ref="AY138:AY201" si="125">AK138+AH138+AE138</f>
        <v>0</v>
      </c>
      <c r="AZ138" s="70"/>
    </row>
    <row r="139" spans="1:52">
      <c r="A139" s="44">
        <f t="shared" ref="A139:A202" si="126">EDATE(A138,1)</f>
        <v>40848</v>
      </c>
      <c r="B139" s="66">
        <f t="shared" ref="B139:B202" si="127">B138</f>
        <v>12500</v>
      </c>
      <c r="C139" s="67"/>
      <c r="D139" s="68">
        <f t="shared" si="94"/>
        <v>12500</v>
      </c>
      <c r="E139" s="35">
        <f t="shared" si="95"/>
        <v>0</v>
      </c>
      <c r="F139" s="35">
        <f t="shared" si="96"/>
        <v>0</v>
      </c>
      <c r="G139" s="55">
        <f t="shared" si="91"/>
        <v>5.67</v>
      </c>
      <c r="H139" s="69">
        <f t="shared" si="91"/>
        <v>5.67</v>
      </c>
      <c r="I139" s="72">
        <f t="shared" si="84"/>
        <v>0</v>
      </c>
      <c r="J139" s="55">
        <f t="shared" si="92"/>
        <v>-0.01</v>
      </c>
      <c r="K139" s="69">
        <f t="shared" si="92"/>
        <v>-0.06</v>
      </c>
      <c r="L139" s="72">
        <v>0</v>
      </c>
      <c r="M139" s="55">
        <f t="shared" si="93"/>
        <v>7.4999999999999997E-3</v>
      </c>
      <c r="N139" s="69">
        <f t="shared" si="93"/>
        <v>0</v>
      </c>
      <c r="O139" s="72">
        <v>0</v>
      </c>
      <c r="P139" s="7"/>
      <c r="Q139" s="72">
        <f t="shared" si="97"/>
        <v>5.6674999999999995</v>
      </c>
      <c r="R139" s="72">
        <f t="shared" si="98"/>
        <v>5.61</v>
      </c>
      <c r="S139" s="72">
        <f t="shared" si="99"/>
        <v>0</v>
      </c>
      <c r="T139" s="7"/>
      <c r="U139" s="5">
        <f t="shared" si="100"/>
        <v>30</v>
      </c>
      <c r="V139" s="45">
        <f t="shared" si="101"/>
        <v>40848</v>
      </c>
      <c r="W139" s="5">
        <f t="shared" si="102"/>
        <v>3932</v>
      </c>
      <c r="X139" s="55">
        <f t="shared" si="103"/>
        <v>5.3904348595426005E-2</v>
      </c>
      <c r="Y139" s="47">
        <f t="shared" si="104"/>
        <v>0.56405115593840938</v>
      </c>
      <c r="Z139" s="5">
        <f t="shared" si="105"/>
        <v>0</v>
      </c>
      <c r="AA139" s="5">
        <f t="shared" si="106"/>
        <v>0</v>
      </c>
      <c r="AC139" s="39">
        <f t="shared" si="107"/>
        <v>0</v>
      </c>
      <c r="AD139" s="39">
        <f t="shared" si="108"/>
        <v>0</v>
      </c>
      <c r="AE139" s="39">
        <f t="shared" si="109"/>
        <v>0</v>
      </c>
      <c r="AF139" s="39">
        <f t="shared" si="110"/>
        <v>0</v>
      </c>
      <c r="AG139" s="39">
        <f t="shared" si="111"/>
        <v>0</v>
      </c>
      <c r="AH139" s="39">
        <f t="shared" si="112"/>
        <v>0</v>
      </c>
      <c r="AI139" s="39">
        <f t="shared" si="113"/>
        <v>0</v>
      </c>
      <c r="AJ139" s="39">
        <f t="shared" si="114"/>
        <v>0</v>
      </c>
      <c r="AK139" s="39">
        <f t="shared" si="115"/>
        <v>0</v>
      </c>
      <c r="AL139" s="43"/>
      <c r="AM139" s="39">
        <f t="shared" si="116"/>
        <v>0</v>
      </c>
      <c r="AN139" s="39">
        <f t="shared" si="117"/>
        <v>0</v>
      </c>
      <c r="AO139" s="39">
        <f t="shared" si="118"/>
        <v>0</v>
      </c>
      <c r="AP139" s="40">
        <f t="shared" si="119"/>
        <v>0</v>
      </c>
      <c r="AR139" s="39">
        <f t="shared" si="120"/>
        <v>0</v>
      </c>
      <c r="AS139" s="39">
        <f t="shared" si="121"/>
        <v>0</v>
      </c>
      <c r="AT139" s="39">
        <f t="shared" si="122"/>
        <v>0</v>
      </c>
      <c r="AU139" s="40">
        <f t="shared" si="123"/>
        <v>0</v>
      </c>
      <c r="AV139" s="40"/>
      <c r="AW139" s="52">
        <f t="shared" si="124"/>
        <v>0</v>
      </c>
      <c r="AY139" s="52">
        <f t="shared" si="125"/>
        <v>0</v>
      </c>
      <c r="AZ139" s="70"/>
    </row>
    <row r="140" spans="1:52">
      <c r="A140" s="44">
        <f t="shared" si="126"/>
        <v>40878</v>
      </c>
      <c r="B140" s="66">
        <f t="shared" si="127"/>
        <v>12500</v>
      </c>
      <c r="C140" s="67"/>
      <c r="D140" s="68">
        <f t="shared" si="94"/>
        <v>12500</v>
      </c>
      <c r="E140" s="35">
        <f t="shared" si="95"/>
        <v>0</v>
      </c>
      <c r="F140" s="35">
        <f t="shared" si="96"/>
        <v>0</v>
      </c>
      <c r="G140" s="55">
        <f t="shared" si="91"/>
        <v>5.67</v>
      </c>
      <c r="H140" s="69">
        <f t="shared" si="91"/>
        <v>5.67</v>
      </c>
      <c r="I140" s="72">
        <f t="shared" ref="I140:I203" si="128">I139</f>
        <v>0</v>
      </c>
      <c r="J140" s="55">
        <f t="shared" si="92"/>
        <v>-0.01</v>
      </c>
      <c r="K140" s="69">
        <f t="shared" si="92"/>
        <v>-0.06</v>
      </c>
      <c r="L140" s="72">
        <v>0</v>
      </c>
      <c r="M140" s="55">
        <f t="shared" si="93"/>
        <v>7.4999999999999997E-3</v>
      </c>
      <c r="N140" s="69">
        <f t="shared" si="93"/>
        <v>0</v>
      </c>
      <c r="O140" s="72">
        <v>0</v>
      </c>
      <c r="P140" s="7"/>
      <c r="Q140" s="72">
        <f t="shared" si="97"/>
        <v>5.6674999999999995</v>
      </c>
      <c r="R140" s="72">
        <f t="shared" si="98"/>
        <v>5.61</v>
      </c>
      <c r="S140" s="72">
        <f t="shared" si="99"/>
        <v>0</v>
      </c>
      <c r="T140" s="7"/>
      <c r="U140" s="5">
        <f t="shared" si="100"/>
        <v>31</v>
      </c>
      <c r="V140" s="45">
        <f t="shared" si="101"/>
        <v>40878</v>
      </c>
      <c r="W140" s="5">
        <f t="shared" si="102"/>
        <v>3962</v>
      </c>
      <c r="X140" s="55">
        <f t="shared" si="103"/>
        <v>5.3904348595426005E-2</v>
      </c>
      <c r="Y140" s="47">
        <f t="shared" si="104"/>
        <v>0.56159227738245354</v>
      </c>
      <c r="Z140" s="5">
        <f t="shared" si="105"/>
        <v>0</v>
      </c>
      <c r="AA140" s="5">
        <f t="shared" si="106"/>
        <v>0</v>
      </c>
      <c r="AC140" s="39">
        <f t="shared" si="107"/>
        <v>0</v>
      </c>
      <c r="AD140" s="39">
        <f t="shared" si="108"/>
        <v>0</v>
      </c>
      <c r="AE140" s="39">
        <f t="shared" si="109"/>
        <v>0</v>
      </c>
      <c r="AF140" s="39">
        <f t="shared" si="110"/>
        <v>0</v>
      </c>
      <c r="AG140" s="39">
        <f t="shared" si="111"/>
        <v>0</v>
      </c>
      <c r="AH140" s="39">
        <f t="shared" si="112"/>
        <v>0</v>
      </c>
      <c r="AI140" s="39">
        <f t="shared" si="113"/>
        <v>0</v>
      </c>
      <c r="AJ140" s="39">
        <f t="shared" si="114"/>
        <v>0</v>
      </c>
      <c r="AK140" s="39">
        <f t="shared" si="115"/>
        <v>0</v>
      </c>
      <c r="AL140" s="43"/>
      <c r="AM140" s="39">
        <f t="shared" si="116"/>
        <v>0</v>
      </c>
      <c r="AN140" s="39">
        <f t="shared" si="117"/>
        <v>0</v>
      </c>
      <c r="AO140" s="39">
        <f t="shared" si="118"/>
        <v>0</v>
      </c>
      <c r="AP140" s="40">
        <f t="shared" si="119"/>
        <v>0</v>
      </c>
      <c r="AR140" s="39">
        <f t="shared" si="120"/>
        <v>0</v>
      </c>
      <c r="AS140" s="39">
        <f t="shared" si="121"/>
        <v>0</v>
      </c>
      <c r="AT140" s="39">
        <f t="shared" si="122"/>
        <v>0</v>
      </c>
      <c r="AU140" s="40">
        <f t="shared" si="123"/>
        <v>0</v>
      </c>
      <c r="AV140" s="40"/>
      <c r="AW140" s="52">
        <f t="shared" si="124"/>
        <v>0</v>
      </c>
      <c r="AY140" s="52">
        <f t="shared" si="125"/>
        <v>0</v>
      </c>
      <c r="AZ140" s="70"/>
    </row>
    <row r="141" spans="1:52">
      <c r="A141" s="44">
        <f t="shared" si="126"/>
        <v>40909</v>
      </c>
      <c r="B141" s="66">
        <f t="shared" si="127"/>
        <v>12500</v>
      </c>
      <c r="C141" s="67"/>
      <c r="D141" s="68">
        <f t="shared" si="94"/>
        <v>12500</v>
      </c>
      <c r="E141" s="35">
        <f t="shared" si="95"/>
        <v>0</v>
      </c>
      <c r="F141" s="35">
        <f t="shared" si="96"/>
        <v>0</v>
      </c>
      <c r="G141" s="55">
        <f t="shared" si="91"/>
        <v>5.67</v>
      </c>
      <c r="H141" s="69">
        <f t="shared" si="91"/>
        <v>5.67</v>
      </c>
      <c r="I141" s="72">
        <f t="shared" si="128"/>
        <v>0</v>
      </c>
      <c r="J141" s="55">
        <f t="shared" si="92"/>
        <v>-0.01</v>
      </c>
      <c r="K141" s="69">
        <f t="shared" si="92"/>
        <v>-0.06</v>
      </c>
      <c r="L141" s="72">
        <v>0</v>
      </c>
      <c r="M141" s="55">
        <f t="shared" si="93"/>
        <v>7.4999999999999997E-3</v>
      </c>
      <c r="N141" s="69">
        <f t="shared" si="93"/>
        <v>0</v>
      </c>
      <c r="O141" s="72">
        <v>0</v>
      </c>
      <c r="P141" s="7"/>
      <c r="Q141" s="72">
        <f t="shared" si="97"/>
        <v>5.6674999999999995</v>
      </c>
      <c r="R141" s="72">
        <f t="shared" si="98"/>
        <v>5.61</v>
      </c>
      <c r="S141" s="72">
        <f t="shared" si="99"/>
        <v>0</v>
      </c>
      <c r="T141" s="7"/>
      <c r="U141" s="5">
        <f t="shared" si="100"/>
        <v>31</v>
      </c>
      <c r="V141" s="45">
        <f t="shared" si="101"/>
        <v>40909</v>
      </c>
      <c r="W141" s="5">
        <f t="shared" si="102"/>
        <v>3993</v>
      </c>
      <c r="X141" s="55">
        <f t="shared" si="103"/>
        <v>5.3904348595426005E-2</v>
      </c>
      <c r="Y141" s="47">
        <f t="shared" si="104"/>
        <v>0.55906269660310171</v>
      </c>
      <c r="Z141" s="5">
        <f t="shared" si="105"/>
        <v>0</v>
      </c>
      <c r="AA141" s="5">
        <f t="shared" si="106"/>
        <v>0</v>
      </c>
      <c r="AC141" s="39">
        <f t="shared" si="107"/>
        <v>0</v>
      </c>
      <c r="AD141" s="39">
        <f t="shared" si="108"/>
        <v>0</v>
      </c>
      <c r="AE141" s="39">
        <f t="shared" si="109"/>
        <v>0</v>
      </c>
      <c r="AF141" s="39">
        <f t="shared" si="110"/>
        <v>0</v>
      </c>
      <c r="AG141" s="39">
        <f t="shared" si="111"/>
        <v>0</v>
      </c>
      <c r="AH141" s="39">
        <f t="shared" si="112"/>
        <v>0</v>
      </c>
      <c r="AI141" s="39">
        <f t="shared" si="113"/>
        <v>0</v>
      </c>
      <c r="AJ141" s="39">
        <f t="shared" si="114"/>
        <v>0</v>
      </c>
      <c r="AK141" s="39">
        <f t="shared" si="115"/>
        <v>0</v>
      </c>
      <c r="AL141" s="43"/>
      <c r="AM141" s="39">
        <f t="shared" si="116"/>
        <v>0</v>
      </c>
      <c r="AN141" s="39">
        <f t="shared" si="117"/>
        <v>0</v>
      </c>
      <c r="AO141" s="39">
        <f t="shared" si="118"/>
        <v>0</v>
      </c>
      <c r="AP141" s="40">
        <f t="shared" si="119"/>
        <v>0</v>
      </c>
      <c r="AR141" s="39">
        <f t="shared" si="120"/>
        <v>0</v>
      </c>
      <c r="AS141" s="39">
        <f t="shared" si="121"/>
        <v>0</v>
      </c>
      <c r="AT141" s="39">
        <f t="shared" si="122"/>
        <v>0</v>
      </c>
      <c r="AU141" s="40">
        <f t="shared" si="123"/>
        <v>0</v>
      </c>
      <c r="AV141" s="40"/>
      <c r="AW141" s="52">
        <f t="shared" si="124"/>
        <v>0</v>
      </c>
      <c r="AY141" s="52">
        <f t="shared" si="125"/>
        <v>0</v>
      </c>
      <c r="AZ141" s="70"/>
    </row>
    <row r="142" spans="1:52">
      <c r="A142" s="44">
        <f t="shared" si="126"/>
        <v>40940</v>
      </c>
      <c r="B142" s="66">
        <f t="shared" si="127"/>
        <v>12500</v>
      </c>
      <c r="C142" s="67"/>
      <c r="D142" s="68">
        <f t="shared" si="94"/>
        <v>12500</v>
      </c>
      <c r="E142" s="35">
        <f t="shared" si="95"/>
        <v>0</v>
      </c>
      <c r="F142" s="35">
        <f t="shared" si="96"/>
        <v>0</v>
      </c>
      <c r="G142" s="55">
        <f t="shared" si="91"/>
        <v>5.67</v>
      </c>
      <c r="H142" s="69">
        <f t="shared" si="91"/>
        <v>5.67</v>
      </c>
      <c r="I142" s="72">
        <f t="shared" si="128"/>
        <v>0</v>
      </c>
      <c r="J142" s="55">
        <f t="shared" si="92"/>
        <v>-0.01</v>
      </c>
      <c r="K142" s="69">
        <f t="shared" si="92"/>
        <v>-0.06</v>
      </c>
      <c r="L142" s="72">
        <v>0</v>
      </c>
      <c r="M142" s="55">
        <f t="shared" si="93"/>
        <v>7.4999999999999997E-3</v>
      </c>
      <c r="N142" s="69">
        <f t="shared" si="93"/>
        <v>0</v>
      </c>
      <c r="O142" s="72">
        <v>0</v>
      </c>
      <c r="P142" s="7"/>
      <c r="Q142" s="72">
        <f t="shared" si="97"/>
        <v>5.6674999999999995</v>
      </c>
      <c r="R142" s="72">
        <f t="shared" si="98"/>
        <v>5.61</v>
      </c>
      <c r="S142" s="72">
        <f t="shared" si="99"/>
        <v>0</v>
      </c>
      <c r="T142" s="7"/>
      <c r="U142" s="5">
        <f t="shared" si="100"/>
        <v>29</v>
      </c>
      <c r="V142" s="45">
        <f t="shared" si="101"/>
        <v>40940</v>
      </c>
      <c r="W142" s="5">
        <f t="shared" si="102"/>
        <v>4024</v>
      </c>
      <c r="X142" s="55">
        <f t="shared" si="103"/>
        <v>5.3904348595426005E-2</v>
      </c>
      <c r="Y142" s="47">
        <f t="shared" si="104"/>
        <v>0.55654450981753667</v>
      </c>
      <c r="Z142" s="5">
        <f t="shared" si="105"/>
        <v>0</v>
      </c>
      <c r="AA142" s="5">
        <f t="shared" si="106"/>
        <v>0</v>
      </c>
      <c r="AC142" s="39">
        <f t="shared" si="107"/>
        <v>0</v>
      </c>
      <c r="AD142" s="39">
        <f t="shared" si="108"/>
        <v>0</v>
      </c>
      <c r="AE142" s="39">
        <f t="shared" si="109"/>
        <v>0</v>
      </c>
      <c r="AF142" s="39">
        <f t="shared" si="110"/>
        <v>0</v>
      </c>
      <c r="AG142" s="39">
        <f t="shared" si="111"/>
        <v>0</v>
      </c>
      <c r="AH142" s="39">
        <f t="shared" si="112"/>
        <v>0</v>
      </c>
      <c r="AI142" s="39">
        <f t="shared" si="113"/>
        <v>0</v>
      </c>
      <c r="AJ142" s="39">
        <f t="shared" si="114"/>
        <v>0</v>
      </c>
      <c r="AK142" s="39">
        <f t="shared" si="115"/>
        <v>0</v>
      </c>
      <c r="AL142" s="43"/>
      <c r="AM142" s="39">
        <f t="shared" si="116"/>
        <v>0</v>
      </c>
      <c r="AN142" s="39">
        <f t="shared" si="117"/>
        <v>0</v>
      </c>
      <c r="AO142" s="39">
        <f t="shared" si="118"/>
        <v>0</v>
      </c>
      <c r="AP142" s="40">
        <f t="shared" si="119"/>
        <v>0</v>
      </c>
      <c r="AR142" s="39">
        <f t="shared" si="120"/>
        <v>0</v>
      </c>
      <c r="AS142" s="39">
        <f t="shared" si="121"/>
        <v>0</v>
      </c>
      <c r="AT142" s="39">
        <f t="shared" si="122"/>
        <v>0</v>
      </c>
      <c r="AU142" s="40">
        <f t="shared" si="123"/>
        <v>0</v>
      </c>
      <c r="AV142" s="40"/>
      <c r="AW142" s="52">
        <f t="shared" si="124"/>
        <v>0</v>
      </c>
      <c r="AY142" s="52">
        <f t="shared" si="125"/>
        <v>0</v>
      </c>
      <c r="AZ142" s="70"/>
    </row>
    <row r="143" spans="1:52">
      <c r="A143" s="44">
        <f t="shared" si="126"/>
        <v>40969</v>
      </c>
      <c r="B143" s="66">
        <f t="shared" si="127"/>
        <v>12500</v>
      </c>
      <c r="C143" s="67"/>
      <c r="D143" s="68">
        <f t="shared" si="94"/>
        <v>12500</v>
      </c>
      <c r="E143" s="35">
        <f t="shared" si="95"/>
        <v>0</v>
      </c>
      <c r="F143" s="35">
        <f t="shared" si="96"/>
        <v>0</v>
      </c>
      <c r="G143" s="55">
        <f t="shared" si="91"/>
        <v>5.67</v>
      </c>
      <c r="H143" s="69">
        <f t="shared" si="91"/>
        <v>5.67</v>
      </c>
      <c r="I143" s="72">
        <f t="shared" si="128"/>
        <v>0</v>
      </c>
      <c r="J143" s="55">
        <f t="shared" si="92"/>
        <v>-0.01</v>
      </c>
      <c r="K143" s="69">
        <f t="shared" si="92"/>
        <v>-0.06</v>
      </c>
      <c r="L143" s="72">
        <v>0</v>
      </c>
      <c r="M143" s="55">
        <f t="shared" si="93"/>
        <v>7.4999999999999997E-3</v>
      </c>
      <c r="N143" s="69">
        <f t="shared" si="93"/>
        <v>0</v>
      </c>
      <c r="O143" s="72">
        <v>0</v>
      </c>
      <c r="P143" s="7"/>
      <c r="Q143" s="72">
        <f t="shared" si="97"/>
        <v>5.6674999999999995</v>
      </c>
      <c r="R143" s="72">
        <f t="shared" si="98"/>
        <v>5.61</v>
      </c>
      <c r="S143" s="72">
        <f t="shared" si="99"/>
        <v>0</v>
      </c>
      <c r="T143" s="7"/>
      <c r="U143" s="5">
        <f t="shared" si="100"/>
        <v>31</v>
      </c>
      <c r="V143" s="45">
        <f t="shared" si="101"/>
        <v>40969</v>
      </c>
      <c r="W143" s="5">
        <f t="shared" si="102"/>
        <v>4053</v>
      </c>
      <c r="X143" s="55">
        <f t="shared" si="103"/>
        <v>5.3904348595426005E-2</v>
      </c>
      <c r="Y143" s="47">
        <f t="shared" si="104"/>
        <v>0.55419905629130306</v>
      </c>
      <c r="Z143" s="5">
        <f t="shared" si="105"/>
        <v>0</v>
      </c>
      <c r="AA143" s="5">
        <f t="shared" si="106"/>
        <v>0</v>
      </c>
      <c r="AC143" s="39">
        <f t="shared" si="107"/>
        <v>0</v>
      </c>
      <c r="AD143" s="39">
        <f t="shared" si="108"/>
        <v>0</v>
      </c>
      <c r="AE143" s="39">
        <f t="shared" si="109"/>
        <v>0</v>
      </c>
      <c r="AF143" s="39">
        <f t="shared" si="110"/>
        <v>0</v>
      </c>
      <c r="AG143" s="39">
        <f t="shared" si="111"/>
        <v>0</v>
      </c>
      <c r="AH143" s="39">
        <f t="shared" si="112"/>
        <v>0</v>
      </c>
      <c r="AI143" s="39">
        <f t="shared" si="113"/>
        <v>0</v>
      </c>
      <c r="AJ143" s="39">
        <f t="shared" si="114"/>
        <v>0</v>
      </c>
      <c r="AK143" s="39">
        <f t="shared" si="115"/>
        <v>0</v>
      </c>
      <c r="AL143" s="43"/>
      <c r="AM143" s="39">
        <f t="shared" si="116"/>
        <v>0</v>
      </c>
      <c r="AN143" s="39">
        <f t="shared" si="117"/>
        <v>0</v>
      </c>
      <c r="AO143" s="39">
        <f t="shared" si="118"/>
        <v>0</v>
      </c>
      <c r="AP143" s="40">
        <f t="shared" si="119"/>
        <v>0</v>
      </c>
      <c r="AR143" s="39">
        <f t="shared" si="120"/>
        <v>0</v>
      </c>
      <c r="AS143" s="39">
        <f t="shared" si="121"/>
        <v>0</v>
      </c>
      <c r="AT143" s="39">
        <f t="shared" si="122"/>
        <v>0</v>
      </c>
      <c r="AU143" s="40">
        <f t="shared" si="123"/>
        <v>0</v>
      </c>
      <c r="AV143" s="40"/>
      <c r="AW143" s="52">
        <f t="shared" si="124"/>
        <v>0</v>
      </c>
      <c r="AY143" s="52">
        <f t="shared" si="125"/>
        <v>0</v>
      </c>
      <c r="AZ143" s="70"/>
    </row>
    <row r="144" spans="1:52">
      <c r="A144" s="44">
        <f t="shared" si="126"/>
        <v>41000</v>
      </c>
      <c r="B144" s="66">
        <f t="shared" si="127"/>
        <v>12500</v>
      </c>
      <c r="C144" s="67"/>
      <c r="D144" s="68">
        <f t="shared" si="94"/>
        <v>12500</v>
      </c>
      <c r="E144" s="35">
        <f t="shared" si="95"/>
        <v>0</v>
      </c>
      <c r="F144" s="35">
        <f t="shared" si="96"/>
        <v>0</v>
      </c>
      <c r="G144" s="55">
        <f t="shared" si="91"/>
        <v>5.67</v>
      </c>
      <c r="H144" s="69">
        <f t="shared" si="91"/>
        <v>5.67</v>
      </c>
      <c r="I144" s="72">
        <f t="shared" si="128"/>
        <v>0</v>
      </c>
      <c r="J144" s="55">
        <f t="shared" si="92"/>
        <v>-0.01</v>
      </c>
      <c r="K144" s="69">
        <f t="shared" si="92"/>
        <v>-0.06</v>
      </c>
      <c r="L144" s="72">
        <v>0</v>
      </c>
      <c r="M144" s="55">
        <f t="shared" si="93"/>
        <v>7.4999999999999997E-3</v>
      </c>
      <c r="N144" s="69">
        <f t="shared" si="93"/>
        <v>0</v>
      </c>
      <c r="O144" s="72">
        <v>0</v>
      </c>
      <c r="P144" s="7"/>
      <c r="Q144" s="72">
        <f t="shared" si="97"/>
        <v>5.6674999999999995</v>
      </c>
      <c r="R144" s="72">
        <f t="shared" si="98"/>
        <v>5.61</v>
      </c>
      <c r="S144" s="72">
        <f t="shared" si="99"/>
        <v>0</v>
      </c>
      <c r="T144" s="7"/>
      <c r="U144" s="5">
        <f t="shared" si="100"/>
        <v>30</v>
      </c>
      <c r="V144" s="45">
        <f t="shared" si="101"/>
        <v>41000</v>
      </c>
      <c r="W144" s="5">
        <f t="shared" si="102"/>
        <v>4084</v>
      </c>
      <c r="X144" s="55">
        <f t="shared" si="103"/>
        <v>5.3904348595426005E-2</v>
      </c>
      <c r="Y144" s="47">
        <f t="shared" si="104"/>
        <v>0.55170277680672108</v>
      </c>
      <c r="Z144" s="5">
        <f t="shared" si="105"/>
        <v>0</v>
      </c>
      <c r="AA144" s="5">
        <f t="shared" si="106"/>
        <v>0</v>
      </c>
      <c r="AC144" s="39">
        <f t="shared" si="107"/>
        <v>0</v>
      </c>
      <c r="AD144" s="39">
        <f t="shared" si="108"/>
        <v>0</v>
      </c>
      <c r="AE144" s="39">
        <f t="shared" si="109"/>
        <v>0</v>
      </c>
      <c r="AF144" s="39">
        <f t="shared" si="110"/>
        <v>0</v>
      </c>
      <c r="AG144" s="39">
        <f t="shared" si="111"/>
        <v>0</v>
      </c>
      <c r="AH144" s="39">
        <f t="shared" si="112"/>
        <v>0</v>
      </c>
      <c r="AI144" s="39">
        <f t="shared" si="113"/>
        <v>0</v>
      </c>
      <c r="AJ144" s="39">
        <f t="shared" si="114"/>
        <v>0</v>
      </c>
      <c r="AK144" s="39">
        <f t="shared" si="115"/>
        <v>0</v>
      </c>
      <c r="AL144" s="43"/>
      <c r="AM144" s="39">
        <f t="shared" si="116"/>
        <v>0</v>
      </c>
      <c r="AN144" s="39">
        <f t="shared" si="117"/>
        <v>0</v>
      </c>
      <c r="AO144" s="39">
        <f t="shared" si="118"/>
        <v>0</v>
      </c>
      <c r="AP144" s="40">
        <f t="shared" si="119"/>
        <v>0</v>
      </c>
      <c r="AR144" s="39">
        <f t="shared" si="120"/>
        <v>0</v>
      </c>
      <c r="AS144" s="39">
        <f t="shared" si="121"/>
        <v>0</v>
      </c>
      <c r="AT144" s="39">
        <f t="shared" si="122"/>
        <v>0</v>
      </c>
      <c r="AU144" s="40">
        <f t="shared" si="123"/>
        <v>0</v>
      </c>
      <c r="AV144" s="40"/>
      <c r="AW144" s="52">
        <f t="shared" si="124"/>
        <v>0</v>
      </c>
      <c r="AY144" s="52">
        <f t="shared" si="125"/>
        <v>0</v>
      </c>
      <c r="AZ144" s="70"/>
    </row>
    <row r="145" spans="1:52">
      <c r="A145" s="44">
        <f t="shared" si="126"/>
        <v>41030</v>
      </c>
      <c r="B145" s="66">
        <f t="shared" si="127"/>
        <v>12500</v>
      </c>
      <c r="C145" s="67"/>
      <c r="D145" s="68">
        <f t="shared" si="94"/>
        <v>12500</v>
      </c>
      <c r="E145" s="35">
        <f t="shared" si="95"/>
        <v>0</v>
      </c>
      <c r="F145" s="35">
        <f t="shared" si="96"/>
        <v>0</v>
      </c>
      <c r="G145" s="55">
        <f t="shared" si="91"/>
        <v>5.67</v>
      </c>
      <c r="H145" s="69">
        <f t="shared" si="91"/>
        <v>5.67</v>
      </c>
      <c r="I145" s="72">
        <f t="shared" si="128"/>
        <v>0</v>
      </c>
      <c r="J145" s="55">
        <f t="shared" si="92"/>
        <v>-0.01</v>
      </c>
      <c r="K145" s="69">
        <f t="shared" si="92"/>
        <v>-0.06</v>
      </c>
      <c r="L145" s="72">
        <v>0</v>
      </c>
      <c r="M145" s="55">
        <f t="shared" si="93"/>
        <v>7.4999999999999997E-3</v>
      </c>
      <c r="N145" s="69">
        <f t="shared" si="93"/>
        <v>0</v>
      </c>
      <c r="O145" s="72">
        <v>0</v>
      </c>
      <c r="P145" s="7"/>
      <c r="Q145" s="72">
        <f t="shared" si="97"/>
        <v>5.6674999999999995</v>
      </c>
      <c r="R145" s="72">
        <f t="shared" si="98"/>
        <v>5.61</v>
      </c>
      <c r="S145" s="72">
        <f t="shared" si="99"/>
        <v>0</v>
      </c>
      <c r="T145" s="7"/>
      <c r="U145" s="5">
        <f t="shared" si="100"/>
        <v>31</v>
      </c>
      <c r="V145" s="45">
        <f t="shared" si="101"/>
        <v>41030</v>
      </c>
      <c r="W145" s="5">
        <f t="shared" si="102"/>
        <v>4114</v>
      </c>
      <c r="X145" s="55">
        <f t="shared" si="103"/>
        <v>5.3904348595426005E-2</v>
      </c>
      <c r="Y145" s="47">
        <f t="shared" si="104"/>
        <v>0.54929772876654048</v>
      </c>
      <c r="Z145" s="5">
        <f t="shared" si="105"/>
        <v>0</v>
      </c>
      <c r="AA145" s="5">
        <f t="shared" si="106"/>
        <v>0</v>
      </c>
      <c r="AC145" s="39">
        <f t="shared" si="107"/>
        <v>0</v>
      </c>
      <c r="AD145" s="39">
        <f t="shared" si="108"/>
        <v>0</v>
      </c>
      <c r="AE145" s="39">
        <f t="shared" si="109"/>
        <v>0</v>
      </c>
      <c r="AF145" s="39">
        <f t="shared" si="110"/>
        <v>0</v>
      </c>
      <c r="AG145" s="39">
        <f t="shared" si="111"/>
        <v>0</v>
      </c>
      <c r="AH145" s="39">
        <f t="shared" si="112"/>
        <v>0</v>
      </c>
      <c r="AI145" s="39">
        <f t="shared" si="113"/>
        <v>0</v>
      </c>
      <c r="AJ145" s="39">
        <f t="shared" si="114"/>
        <v>0</v>
      </c>
      <c r="AK145" s="39">
        <f t="shared" si="115"/>
        <v>0</v>
      </c>
      <c r="AL145" s="43"/>
      <c r="AM145" s="39">
        <f t="shared" si="116"/>
        <v>0</v>
      </c>
      <c r="AN145" s="39">
        <f t="shared" si="117"/>
        <v>0</v>
      </c>
      <c r="AO145" s="39">
        <f t="shared" si="118"/>
        <v>0</v>
      </c>
      <c r="AP145" s="40">
        <f t="shared" si="119"/>
        <v>0</v>
      </c>
      <c r="AR145" s="39">
        <f t="shared" si="120"/>
        <v>0</v>
      </c>
      <c r="AS145" s="39">
        <f t="shared" si="121"/>
        <v>0</v>
      </c>
      <c r="AT145" s="39">
        <f t="shared" si="122"/>
        <v>0</v>
      </c>
      <c r="AU145" s="40">
        <f t="shared" si="123"/>
        <v>0</v>
      </c>
      <c r="AV145" s="40"/>
      <c r="AW145" s="52">
        <f t="shared" si="124"/>
        <v>0</v>
      </c>
      <c r="AY145" s="52">
        <f t="shared" si="125"/>
        <v>0</v>
      </c>
      <c r="AZ145" s="70"/>
    </row>
    <row r="146" spans="1:52">
      <c r="A146" s="44">
        <f t="shared" si="126"/>
        <v>41061</v>
      </c>
      <c r="B146" s="66">
        <f t="shared" si="127"/>
        <v>12500</v>
      </c>
      <c r="C146" s="67"/>
      <c r="D146" s="68">
        <f t="shared" si="94"/>
        <v>12500</v>
      </c>
      <c r="E146" s="35">
        <f t="shared" si="95"/>
        <v>0</v>
      </c>
      <c r="F146" s="35">
        <f t="shared" si="96"/>
        <v>0</v>
      </c>
      <c r="G146" s="55">
        <f t="shared" si="91"/>
        <v>5.67</v>
      </c>
      <c r="H146" s="69">
        <f t="shared" si="91"/>
        <v>5.67</v>
      </c>
      <c r="I146" s="72">
        <f t="shared" si="128"/>
        <v>0</v>
      </c>
      <c r="J146" s="55">
        <f t="shared" si="92"/>
        <v>-0.01</v>
      </c>
      <c r="K146" s="69">
        <f t="shared" si="92"/>
        <v>-0.06</v>
      </c>
      <c r="L146" s="72">
        <v>0</v>
      </c>
      <c r="M146" s="55">
        <f t="shared" si="93"/>
        <v>7.4999999999999997E-3</v>
      </c>
      <c r="N146" s="69">
        <f t="shared" si="93"/>
        <v>0</v>
      </c>
      <c r="O146" s="72">
        <v>0</v>
      </c>
      <c r="P146" s="7"/>
      <c r="Q146" s="72">
        <f t="shared" si="97"/>
        <v>5.6674999999999995</v>
      </c>
      <c r="R146" s="72">
        <f t="shared" si="98"/>
        <v>5.61</v>
      </c>
      <c r="S146" s="72">
        <f t="shared" si="99"/>
        <v>0</v>
      </c>
      <c r="T146" s="7"/>
      <c r="U146" s="5">
        <f t="shared" si="100"/>
        <v>30</v>
      </c>
      <c r="V146" s="45">
        <f t="shared" si="101"/>
        <v>41061</v>
      </c>
      <c r="W146" s="5">
        <f t="shared" si="102"/>
        <v>4145</v>
      </c>
      <c r="X146" s="55">
        <f t="shared" si="103"/>
        <v>5.3904348595426005E-2</v>
      </c>
      <c r="Y146" s="47">
        <f t="shared" si="104"/>
        <v>0.54682352633750086</v>
      </c>
      <c r="Z146" s="5">
        <f t="shared" si="105"/>
        <v>0</v>
      </c>
      <c r="AA146" s="5">
        <f t="shared" si="106"/>
        <v>0</v>
      </c>
      <c r="AC146" s="39">
        <f t="shared" si="107"/>
        <v>0</v>
      </c>
      <c r="AD146" s="39">
        <f t="shared" si="108"/>
        <v>0</v>
      </c>
      <c r="AE146" s="39">
        <f t="shared" si="109"/>
        <v>0</v>
      </c>
      <c r="AF146" s="39">
        <f t="shared" si="110"/>
        <v>0</v>
      </c>
      <c r="AG146" s="39">
        <f t="shared" si="111"/>
        <v>0</v>
      </c>
      <c r="AH146" s="39">
        <f t="shared" si="112"/>
        <v>0</v>
      </c>
      <c r="AI146" s="39">
        <f t="shared" si="113"/>
        <v>0</v>
      </c>
      <c r="AJ146" s="39">
        <f t="shared" si="114"/>
        <v>0</v>
      </c>
      <c r="AK146" s="39">
        <f t="shared" si="115"/>
        <v>0</v>
      </c>
      <c r="AL146" s="43"/>
      <c r="AM146" s="39">
        <f t="shared" si="116"/>
        <v>0</v>
      </c>
      <c r="AN146" s="39">
        <f t="shared" si="117"/>
        <v>0</v>
      </c>
      <c r="AO146" s="39">
        <f t="shared" si="118"/>
        <v>0</v>
      </c>
      <c r="AP146" s="40">
        <f t="shared" si="119"/>
        <v>0</v>
      </c>
      <c r="AR146" s="39">
        <f t="shared" si="120"/>
        <v>0</v>
      </c>
      <c r="AS146" s="39">
        <f t="shared" si="121"/>
        <v>0</v>
      </c>
      <c r="AT146" s="39">
        <f t="shared" si="122"/>
        <v>0</v>
      </c>
      <c r="AU146" s="40">
        <f t="shared" si="123"/>
        <v>0</v>
      </c>
      <c r="AV146" s="40"/>
      <c r="AW146" s="52">
        <f t="shared" si="124"/>
        <v>0</v>
      </c>
      <c r="AY146" s="52">
        <f t="shared" si="125"/>
        <v>0</v>
      </c>
      <c r="AZ146" s="70"/>
    </row>
    <row r="147" spans="1:52">
      <c r="A147" s="44">
        <f t="shared" si="126"/>
        <v>41091</v>
      </c>
      <c r="B147" s="66">
        <f t="shared" si="127"/>
        <v>12500</v>
      </c>
      <c r="C147" s="67"/>
      <c r="D147" s="68">
        <f t="shared" si="94"/>
        <v>12500</v>
      </c>
      <c r="E147" s="35">
        <f t="shared" si="95"/>
        <v>0</v>
      </c>
      <c r="F147" s="35">
        <f t="shared" si="96"/>
        <v>0</v>
      </c>
      <c r="G147" s="55">
        <f t="shared" si="91"/>
        <v>5.67</v>
      </c>
      <c r="H147" s="69">
        <f t="shared" si="91"/>
        <v>5.67</v>
      </c>
      <c r="I147" s="72">
        <f t="shared" si="128"/>
        <v>0</v>
      </c>
      <c r="J147" s="55">
        <f t="shared" si="92"/>
        <v>-0.01</v>
      </c>
      <c r="K147" s="69">
        <f t="shared" si="92"/>
        <v>-0.06</v>
      </c>
      <c r="L147" s="72">
        <v>0</v>
      </c>
      <c r="M147" s="55">
        <f t="shared" si="93"/>
        <v>7.4999999999999997E-3</v>
      </c>
      <c r="N147" s="69">
        <f t="shared" si="93"/>
        <v>0</v>
      </c>
      <c r="O147" s="72">
        <v>0</v>
      </c>
      <c r="P147" s="7"/>
      <c r="Q147" s="72">
        <f t="shared" si="97"/>
        <v>5.6674999999999995</v>
      </c>
      <c r="R147" s="72">
        <f t="shared" si="98"/>
        <v>5.61</v>
      </c>
      <c r="S147" s="72">
        <f t="shared" si="99"/>
        <v>0</v>
      </c>
      <c r="T147" s="7"/>
      <c r="U147" s="5">
        <f t="shared" si="100"/>
        <v>31</v>
      </c>
      <c r="V147" s="45">
        <f t="shared" si="101"/>
        <v>41091</v>
      </c>
      <c r="W147" s="5">
        <f t="shared" si="102"/>
        <v>4175</v>
      </c>
      <c r="X147" s="55">
        <f t="shared" si="103"/>
        <v>5.3904348595426005E-2</v>
      </c>
      <c r="Y147" s="47">
        <f t="shared" si="104"/>
        <v>0.54443974850343835</v>
      </c>
      <c r="Z147" s="5">
        <f t="shared" si="105"/>
        <v>0</v>
      </c>
      <c r="AA147" s="5">
        <f t="shared" si="106"/>
        <v>0</v>
      </c>
      <c r="AC147" s="39">
        <f t="shared" si="107"/>
        <v>0</v>
      </c>
      <c r="AD147" s="39">
        <f t="shared" si="108"/>
        <v>0</v>
      </c>
      <c r="AE147" s="39">
        <f t="shared" si="109"/>
        <v>0</v>
      </c>
      <c r="AF147" s="39">
        <f t="shared" si="110"/>
        <v>0</v>
      </c>
      <c r="AG147" s="39">
        <f t="shared" si="111"/>
        <v>0</v>
      </c>
      <c r="AH147" s="39">
        <f t="shared" si="112"/>
        <v>0</v>
      </c>
      <c r="AI147" s="39">
        <f t="shared" si="113"/>
        <v>0</v>
      </c>
      <c r="AJ147" s="39">
        <f t="shared" si="114"/>
        <v>0</v>
      </c>
      <c r="AK147" s="39">
        <f t="shared" si="115"/>
        <v>0</v>
      </c>
      <c r="AL147" s="43"/>
      <c r="AM147" s="39">
        <f t="shared" si="116"/>
        <v>0</v>
      </c>
      <c r="AN147" s="39">
        <f t="shared" si="117"/>
        <v>0</v>
      </c>
      <c r="AO147" s="39">
        <f t="shared" si="118"/>
        <v>0</v>
      </c>
      <c r="AP147" s="40">
        <f t="shared" si="119"/>
        <v>0</v>
      </c>
      <c r="AR147" s="39">
        <f t="shared" si="120"/>
        <v>0</v>
      </c>
      <c r="AS147" s="39">
        <f t="shared" si="121"/>
        <v>0</v>
      </c>
      <c r="AT147" s="39">
        <f t="shared" si="122"/>
        <v>0</v>
      </c>
      <c r="AU147" s="40">
        <f t="shared" si="123"/>
        <v>0</v>
      </c>
      <c r="AV147" s="40"/>
      <c r="AW147" s="52">
        <f t="shared" si="124"/>
        <v>0</v>
      </c>
      <c r="AY147" s="52">
        <f t="shared" si="125"/>
        <v>0</v>
      </c>
      <c r="AZ147" s="70"/>
    </row>
    <row r="148" spans="1:52">
      <c r="A148" s="44">
        <f t="shared" si="126"/>
        <v>41122</v>
      </c>
      <c r="B148" s="66">
        <f t="shared" si="127"/>
        <v>12500</v>
      </c>
      <c r="C148" s="67"/>
      <c r="D148" s="68">
        <f t="shared" si="94"/>
        <v>12500</v>
      </c>
      <c r="E148" s="35">
        <f t="shared" si="95"/>
        <v>0</v>
      </c>
      <c r="F148" s="35">
        <f t="shared" si="96"/>
        <v>0</v>
      </c>
      <c r="G148" s="55">
        <f t="shared" si="91"/>
        <v>5.67</v>
      </c>
      <c r="H148" s="69">
        <f t="shared" si="91"/>
        <v>5.67</v>
      </c>
      <c r="I148" s="72">
        <f t="shared" si="128"/>
        <v>0</v>
      </c>
      <c r="J148" s="55">
        <f t="shared" si="92"/>
        <v>-0.01</v>
      </c>
      <c r="K148" s="69">
        <f t="shared" si="92"/>
        <v>-0.06</v>
      </c>
      <c r="L148" s="72">
        <v>0</v>
      </c>
      <c r="M148" s="55">
        <f t="shared" si="93"/>
        <v>7.4999999999999997E-3</v>
      </c>
      <c r="N148" s="69">
        <f t="shared" si="93"/>
        <v>0</v>
      </c>
      <c r="O148" s="72">
        <v>0</v>
      </c>
      <c r="P148" s="7"/>
      <c r="Q148" s="72">
        <f t="shared" si="97"/>
        <v>5.6674999999999995</v>
      </c>
      <c r="R148" s="72">
        <f t="shared" si="98"/>
        <v>5.61</v>
      </c>
      <c r="S148" s="72">
        <f t="shared" si="99"/>
        <v>0</v>
      </c>
      <c r="T148" s="7"/>
      <c r="U148" s="5">
        <f t="shared" si="100"/>
        <v>31</v>
      </c>
      <c r="V148" s="45">
        <f t="shared" si="101"/>
        <v>41122</v>
      </c>
      <c r="W148" s="5">
        <f t="shared" si="102"/>
        <v>4206</v>
      </c>
      <c r="X148" s="55">
        <f t="shared" si="103"/>
        <v>5.3904348595426005E-2</v>
      </c>
      <c r="Y148" s="47">
        <f t="shared" si="104"/>
        <v>0.54198742788081766</v>
      </c>
      <c r="Z148" s="5">
        <f t="shared" si="105"/>
        <v>0</v>
      </c>
      <c r="AA148" s="5">
        <f t="shared" si="106"/>
        <v>0</v>
      </c>
      <c r="AC148" s="39">
        <f t="shared" si="107"/>
        <v>0</v>
      </c>
      <c r="AD148" s="39">
        <f t="shared" si="108"/>
        <v>0</v>
      </c>
      <c r="AE148" s="39">
        <f t="shared" si="109"/>
        <v>0</v>
      </c>
      <c r="AF148" s="39">
        <f t="shared" si="110"/>
        <v>0</v>
      </c>
      <c r="AG148" s="39">
        <f t="shared" si="111"/>
        <v>0</v>
      </c>
      <c r="AH148" s="39">
        <f t="shared" si="112"/>
        <v>0</v>
      </c>
      <c r="AI148" s="39">
        <f t="shared" si="113"/>
        <v>0</v>
      </c>
      <c r="AJ148" s="39">
        <f t="shared" si="114"/>
        <v>0</v>
      </c>
      <c r="AK148" s="39">
        <f t="shared" si="115"/>
        <v>0</v>
      </c>
      <c r="AL148" s="43"/>
      <c r="AM148" s="39">
        <f t="shared" si="116"/>
        <v>0</v>
      </c>
      <c r="AN148" s="39">
        <f t="shared" si="117"/>
        <v>0</v>
      </c>
      <c r="AO148" s="39">
        <f t="shared" si="118"/>
        <v>0</v>
      </c>
      <c r="AP148" s="40">
        <f t="shared" si="119"/>
        <v>0</v>
      </c>
      <c r="AR148" s="39">
        <f t="shared" si="120"/>
        <v>0</v>
      </c>
      <c r="AS148" s="39">
        <f t="shared" si="121"/>
        <v>0</v>
      </c>
      <c r="AT148" s="39">
        <f t="shared" si="122"/>
        <v>0</v>
      </c>
      <c r="AU148" s="40">
        <f t="shared" si="123"/>
        <v>0</v>
      </c>
      <c r="AV148" s="40"/>
      <c r="AW148" s="52">
        <f t="shared" si="124"/>
        <v>0</v>
      </c>
      <c r="AY148" s="52">
        <f t="shared" si="125"/>
        <v>0</v>
      </c>
      <c r="AZ148" s="70"/>
    </row>
    <row r="149" spans="1:52">
      <c r="A149" s="44">
        <f t="shared" si="126"/>
        <v>41153</v>
      </c>
      <c r="B149" s="66">
        <f t="shared" si="127"/>
        <v>12500</v>
      </c>
      <c r="C149" s="67"/>
      <c r="D149" s="68">
        <f t="shared" si="94"/>
        <v>12500</v>
      </c>
      <c r="E149" s="35">
        <f t="shared" si="95"/>
        <v>0</v>
      </c>
      <c r="F149" s="35">
        <f t="shared" si="96"/>
        <v>0</v>
      </c>
      <c r="G149" s="55">
        <f t="shared" si="91"/>
        <v>5.67</v>
      </c>
      <c r="H149" s="69">
        <f t="shared" si="91"/>
        <v>5.67</v>
      </c>
      <c r="I149" s="72">
        <f t="shared" si="128"/>
        <v>0</v>
      </c>
      <c r="J149" s="55">
        <f t="shared" si="92"/>
        <v>-0.01</v>
      </c>
      <c r="K149" s="69">
        <f t="shared" si="92"/>
        <v>-0.06</v>
      </c>
      <c r="L149" s="72">
        <v>0</v>
      </c>
      <c r="M149" s="55">
        <f t="shared" si="93"/>
        <v>7.4999999999999997E-3</v>
      </c>
      <c r="N149" s="69">
        <f t="shared" si="93"/>
        <v>0</v>
      </c>
      <c r="O149" s="72">
        <v>0</v>
      </c>
      <c r="P149" s="7"/>
      <c r="Q149" s="72">
        <f t="shared" si="97"/>
        <v>5.6674999999999995</v>
      </c>
      <c r="R149" s="72">
        <f t="shared" si="98"/>
        <v>5.61</v>
      </c>
      <c r="S149" s="72">
        <f t="shared" si="99"/>
        <v>0</v>
      </c>
      <c r="T149" s="7"/>
      <c r="U149" s="5">
        <f t="shared" si="100"/>
        <v>30</v>
      </c>
      <c r="V149" s="45">
        <f t="shared" si="101"/>
        <v>41153</v>
      </c>
      <c r="W149" s="5">
        <f t="shared" si="102"/>
        <v>4237</v>
      </c>
      <c r="X149" s="55">
        <f t="shared" si="103"/>
        <v>5.3904348595426005E-2</v>
      </c>
      <c r="Y149" s="47">
        <f t="shared" si="104"/>
        <v>0.53954615324896582</v>
      </c>
      <c r="Z149" s="5">
        <f t="shared" si="105"/>
        <v>0</v>
      </c>
      <c r="AA149" s="5">
        <f t="shared" si="106"/>
        <v>0</v>
      </c>
      <c r="AC149" s="39">
        <f t="shared" si="107"/>
        <v>0</v>
      </c>
      <c r="AD149" s="39">
        <f t="shared" si="108"/>
        <v>0</v>
      </c>
      <c r="AE149" s="39">
        <f t="shared" si="109"/>
        <v>0</v>
      </c>
      <c r="AF149" s="39">
        <f t="shared" si="110"/>
        <v>0</v>
      </c>
      <c r="AG149" s="39">
        <f t="shared" si="111"/>
        <v>0</v>
      </c>
      <c r="AH149" s="39">
        <f t="shared" si="112"/>
        <v>0</v>
      </c>
      <c r="AI149" s="39">
        <f t="shared" si="113"/>
        <v>0</v>
      </c>
      <c r="AJ149" s="39">
        <f t="shared" si="114"/>
        <v>0</v>
      </c>
      <c r="AK149" s="39">
        <f t="shared" si="115"/>
        <v>0</v>
      </c>
      <c r="AL149" s="43"/>
      <c r="AM149" s="39">
        <f t="shared" si="116"/>
        <v>0</v>
      </c>
      <c r="AN149" s="39">
        <f t="shared" si="117"/>
        <v>0</v>
      </c>
      <c r="AO149" s="39">
        <f t="shared" si="118"/>
        <v>0</v>
      </c>
      <c r="AP149" s="40">
        <f t="shared" si="119"/>
        <v>0</v>
      </c>
      <c r="AR149" s="39">
        <f t="shared" si="120"/>
        <v>0</v>
      </c>
      <c r="AS149" s="39">
        <f t="shared" si="121"/>
        <v>0</v>
      </c>
      <c r="AT149" s="39">
        <f t="shared" si="122"/>
        <v>0</v>
      </c>
      <c r="AU149" s="40">
        <f t="shared" si="123"/>
        <v>0</v>
      </c>
      <c r="AV149" s="40"/>
      <c r="AW149" s="52">
        <f t="shared" si="124"/>
        <v>0</v>
      </c>
      <c r="AY149" s="52">
        <f t="shared" si="125"/>
        <v>0</v>
      </c>
      <c r="AZ149" s="70"/>
    </row>
    <row r="150" spans="1:52">
      <c r="A150" s="44">
        <f t="shared" si="126"/>
        <v>41183</v>
      </c>
      <c r="B150" s="66">
        <f t="shared" si="127"/>
        <v>12500</v>
      </c>
      <c r="C150" s="67"/>
      <c r="D150" s="68">
        <f t="shared" si="94"/>
        <v>12500</v>
      </c>
      <c r="E150" s="35">
        <f t="shared" si="95"/>
        <v>0</v>
      </c>
      <c r="F150" s="35">
        <f t="shared" si="96"/>
        <v>0</v>
      </c>
      <c r="G150" s="55">
        <f t="shared" ref="G150:H169" si="129">VLOOKUP($A150,Table,MATCH(G$4,Curves,0))</f>
        <v>5.67</v>
      </c>
      <c r="H150" s="69">
        <f t="shared" si="129"/>
        <v>5.67</v>
      </c>
      <c r="I150" s="72">
        <f t="shared" si="128"/>
        <v>0</v>
      </c>
      <c r="J150" s="55">
        <f t="shared" ref="J150:K169" si="130">VLOOKUP($A150,Table,MATCH(J$4,Curves,0))</f>
        <v>-0.01</v>
      </c>
      <c r="K150" s="69">
        <f t="shared" si="130"/>
        <v>-0.06</v>
      </c>
      <c r="L150" s="72">
        <v>0</v>
      </c>
      <c r="M150" s="55">
        <f t="shared" ref="M150:N169" si="131">VLOOKUP($A150,Table,MATCH(M$4,Curves,0))</f>
        <v>7.4999999999999997E-3</v>
      </c>
      <c r="N150" s="69">
        <f t="shared" si="131"/>
        <v>0</v>
      </c>
      <c r="O150" s="72">
        <v>0</v>
      </c>
      <c r="P150" s="7"/>
      <c r="Q150" s="72">
        <f t="shared" si="97"/>
        <v>5.6674999999999995</v>
      </c>
      <c r="R150" s="72">
        <f t="shared" si="98"/>
        <v>5.61</v>
      </c>
      <c r="S150" s="72">
        <f t="shared" si="99"/>
        <v>0</v>
      </c>
      <c r="T150" s="7"/>
      <c r="U150" s="5">
        <f t="shared" si="100"/>
        <v>31</v>
      </c>
      <c r="V150" s="45">
        <f t="shared" si="101"/>
        <v>41183</v>
      </c>
      <c r="W150" s="5">
        <f t="shared" si="102"/>
        <v>4267</v>
      </c>
      <c r="X150" s="55">
        <f t="shared" si="103"/>
        <v>5.3904348595426005E-2</v>
      </c>
      <c r="Y150" s="47">
        <f t="shared" si="104"/>
        <v>0.53719409980096766</v>
      </c>
      <c r="Z150" s="5">
        <f t="shared" si="105"/>
        <v>0</v>
      </c>
      <c r="AA150" s="5">
        <f t="shared" si="106"/>
        <v>0</v>
      </c>
      <c r="AC150" s="39">
        <f t="shared" si="107"/>
        <v>0</v>
      </c>
      <c r="AD150" s="39">
        <f t="shared" si="108"/>
        <v>0</v>
      </c>
      <c r="AE150" s="39">
        <f t="shared" si="109"/>
        <v>0</v>
      </c>
      <c r="AF150" s="39">
        <f t="shared" si="110"/>
        <v>0</v>
      </c>
      <c r="AG150" s="39">
        <f t="shared" si="111"/>
        <v>0</v>
      </c>
      <c r="AH150" s="39">
        <f t="shared" si="112"/>
        <v>0</v>
      </c>
      <c r="AI150" s="39">
        <f t="shared" si="113"/>
        <v>0</v>
      </c>
      <c r="AJ150" s="39">
        <f t="shared" si="114"/>
        <v>0</v>
      </c>
      <c r="AK150" s="39">
        <f t="shared" si="115"/>
        <v>0</v>
      </c>
      <c r="AL150" s="43"/>
      <c r="AM150" s="39">
        <f t="shared" si="116"/>
        <v>0</v>
      </c>
      <c r="AN150" s="39">
        <f t="shared" si="117"/>
        <v>0</v>
      </c>
      <c r="AO150" s="39">
        <f t="shared" si="118"/>
        <v>0</v>
      </c>
      <c r="AP150" s="40">
        <f t="shared" si="119"/>
        <v>0</v>
      </c>
      <c r="AR150" s="39">
        <f t="shared" si="120"/>
        <v>0</v>
      </c>
      <c r="AS150" s="39">
        <f t="shared" si="121"/>
        <v>0</v>
      </c>
      <c r="AT150" s="39">
        <f t="shared" si="122"/>
        <v>0</v>
      </c>
      <c r="AU150" s="40">
        <f t="shared" si="123"/>
        <v>0</v>
      </c>
      <c r="AV150" s="40"/>
      <c r="AW150" s="52">
        <f t="shared" si="124"/>
        <v>0</v>
      </c>
      <c r="AY150" s="52">
        <f t="shared" si="125"/>
        <v>0</v>
      </c>
      <c r="AZ150" s="70"/>
    </row>
    <row r="151" spans="1:52">
      <c r="A151" s="44">
        <f t="shared" si="126"/>
        <v>41214</v>
      </c>
      <c r="B151" s="66">
        <f t="shared" si="127"/>
        <v>12500</v>
      </c>
      <c r="C151" s="67"/>
      <c r="D151" s="68">
        <f t="shared" si="94"/>
        <v>12500</v>
      </c>
      <c r="E151" s="35">
        <f t="shared" si="95"/>
        <v>0</v>
      </c>
      <c r="F151" s="35">
        <f t="shared" si="96"/>
        <v>0</v>
      </c>
      <c r="G151" s="55">
        <f t="shared" si="129"/>
        <v>5.67</v>
      </c>
      <c r="H151" s="69">
        <f t="shared" si="129"/>
        <v>5.67</v>
      </c>
      <c r="I151" s="72">
        <f t="shared" si="128"/>
        <v>0</v>
      </c>
      <c r="J151" s="55">
        <f t="shared" si="130"/>
        <v>-0.01</v>
      </c>
      <c r="K151" s="69">
        <f t="shared" si="130"/>
        <v>-0.06</v>
      </c>
      <c r="L151" s="72">
        <v>0</v>
      </c>
      <c r="M151" s="55">
        <f t="shared" si="131"/>
        <v>7.4999999999999997E-3</v>
      </c>
      <c r="N151" s="69">
        <f t="shared" si="131"/>
        <v>0</v>
      </c>
      <c r="O151" s="72">
        <v>0</v>
      </c>
      <c r="P151" s="7"/>
      <c r="Q151" s="72">
        <f t="shared" si="97"/>
        <v>5.6674999999999995</v>
      </c>
      <c r="R151" s="72">
        <f t="shared" si="98"/>
        <v>5.61</v>
      </c>
      <c r="S151" s="72">
        <f t="shared" si="99"/>
        <v>0</v>
      </c>
      <c r="T151" s="7"/>
      <c r="U151" s="5">
        <f t="shared" si="100"/>
        <v>30</v>
      </c>
      <c r="V151" s="45">
        <f t="shared" si="101"/>
        <v>41214</v>
      </c>
      <c r="W151" s="5">
        <f t="shared" si="102"/>
        <v>4298</v>
      </c>
      <c r="X151" s="55">
        <f t="shared" si="103"/>
        <v>5.3904348595426005E-2</v>
      </c>
      <c r="Y151" s="47">
        <f t="shared" si="104"/>
        <v>0.53477441576262685</v>
      </c>
      <c r="Z151" s="5">
        <f t="shared" si="105"/>
        <v>0</v>
      </c>
      <c r="AA151" s="5">
        <f t="shared" si="106"/>
        <v>0</v>
      </c>
      <c r="AC151" s="39">
        <f t="shared" si="107"/>
        <v>0</v>
      </c>
      <c r="AD151" s="39">
        <f t="shared" si="108"/>
        <v>0</v>
      </c>
      <c r="AE151" s="39">
        <f t="shared" si="109"/>
        <v>0</v>
      </c>
      <c r="AF151" s="39">
        <f t="shared" si="110"/>
        <v>0</v>
      </c>
      <c r="AG151" s="39">
        <f t="shared" si="111"/>
        <v>0</v>
      </c>
      <c r="AH151" s="39">
        <f t="shared" si="112"/>
        <v>0</v>
      </c>
      <c r="AI151" s="39">
        <f t="shared" si="113"/>
        <v>0</v>
      </c>
      <c r="AJ151" s="39">
        <f t="shared" si="114"/>
        <v>0</v>
      </c>
      <c r="AK151" s="39">
        <f t="shared" si="115"/>
        <v>0</v>
      </c>
      <c r="AL151" s="43"/>
      <c r="AM151" s="39">
        <f t="shared" si="116"/>
        <v>0</v>
      </c>
      <c r="AN151" s="39">
        <f t="shared" si="117"/>
        <v>0</v>
      </c>
      <c r="AO151" s="39">
        <f t="shared" si="118"/>
        <v>0</v>
      </c>
      <c r="AP151" s="40">
        <f t="shared" si="119"/>
        <v>0</v>
      </c>
      <c r="AR151" s="39">
        <f t="shared" si="120"/>
        <v>0</v>
      </c>
      <c r="AS151" s="39">
        <f t="shared" si="121"/>
        <v>0</v>
      </c>
      <c r="AT151" s="39">
        <f t="shared" si="122"/>
        <v>0</v>
      </c>
      <c r="AU151" s="40">
        <f t="shared" si="123"/>
        <v>0</v>
      </c>
      <c r="AV151" s="40"/>
      <c r="AW151" s="52">
        <f t="shared" si="124"/>
        <v>0</v>
      </c>
      <c r="AY151" s="52">
        <f t="shared" si="125"/>
        <v>0</v>
      </c>
      <c r="AZ151" s="70"/>
    </row>
    <row r="152" spans="1:52">
      <c r="A152" s="44">
        <f t="shared" si="126"/>
        <v>41244</v>
      </c>
      <c r="B152" s="66">
        <f t="shared" si="127"/>
        <v>12500</v>
      </c>
      <c r="C152" s="67"/>
      <c r="D152" s="68">
        <f t="shared" si="94"/>
        <v>12500</v>
      </c>
      <c r="E152" s="35">
        <f t="shared" si="95"/>
        <v>0</v>
      </c>
      <c r="F152" s="35">
        <f t="shared" si="96"/>
        <v>0</v>
      </c>
      <c r="G152" s="55">
        <f t="shared" si="129"/>
        <v>5.67</v>
      </c>
      <c r="H152" s="69">
        <f t="shared" si="129"/>
        <v>5.67</v>
      </c>
      <c r="I152" s="72">
        <f t="shared" si="128"/>
        <v>0</v>
      </c>
      <c r="J152" s="55">
        <f t="shared" si="130"/>
        <v>-0.01</v>
      </c>
      <c r="K152" s="69">
        <f t="shared" si="130"/>
        <v>-0.06</v>
      </c>
      <c r="L152" s="72">
        <v>0</v>
      </c>
      <c r="M152" s="55">
        <f t="shared" si="131"/>
        <v>7.4999999999999997E-3</v>
      </c>
      <c r="N152" s="69">
        <f t="shared" si="131"/>
        <v>0</v>
      </c>
      <c r="O152" s="72">
        <v>0</v>
      </c>
      <c r="P152" s="7"/>
      <c r="Q152" s="72">
        <f t="shared" si="97"/>
        <v>5.6674999999999995</v>
      </c>
      <c r="R152" s="72">
        <f t="shared" si="98"/>
        <v>5.61</v>
      </c>
      <c r="S152" s="72">
        <f t="shared" si="99"/>
        <v>0</v>
      </c>
      <c r="T152" s="7"/>
      <c r="U152" s="5">
        <f t="shared" si="100"/>
        <v>31</v>
      </c>
      <c r="V152" s="45">
        <f t="shared" si="101"/>
        <v>41244</v>
      </c>
      <c r="W152" s="5">
        <f t="shared" si="102"/>
        <v>4328</v>
      </c>
      <c r="X152" s="55">
        <f t="shared" si="103"/>
        <v>5.3904348595426005E-2</v>
      </c>
      <c r="Y152" s="47">
        <f t="shared" si="104"/>
        <v>0.53244316383742729</v>
      </c>
      <c r="Z152" s="5">
        <f t="shared" si="105"/>
        <v>0</v>
      </c>
      <c r="AA152" s="5">
        <f t="shared" si="106"/>
        <v>0</v>
      </c>
      <c r="AC152" s="39">
        <f t="shared" si="107"/>
        <v>0</v>
      </c>
      <c r="AD152" s="39">
        <f t="shared" si="108"/>
        <v>0</v>
      </c>
      <c r="AE152" s="39">
        <f t="shared" si="109"/>
        <v>0</v>
      </c>
      <c r="AF152" s="39">
        <f t="shared" si="110"/>
        <v>0</v>
      </c>
      <c r="AG152" s="39">
        <f t="shared" si="111"/>
        <v>0</v>
      </c>
      <c r="AH152" s="39">
        <f t="shared" si="112"/>
        <v>0</v>
      </c>
      <c r="AI152" s="39">
        <f t="shared" si="113"/>
        <v>0</v>
      </c>
      <c r="AJ152" s="39">
        <f t="shared" si="114"/>
        <v>0</v>
      </c>
      <c r="AK152" s="39">
        <f t="shared" si="115"/>
        <v>0</v>
      </c>
      <c r="AL152" s="43"/>
      <c r="AM152" s="39">
        <f t="shared" si="116"/>
        <v>0</v>
      </c>
      <c r="AN152" s="39">
        <f t="shared" si="117"/>
        <v>0</v>
      </c>
      <c r="AO152" s="39">
        <f t="shared" si="118"/>
        <v>0</v>
      </c>
      <c r="AP152" s="40">
        <f t="shared" si="119"/>
        <v>0</v>
      </c>
      <c r="AR152" s="39">
        <f t="shared" si="120"/>
        <v>0</v>
      </c>
      <c r="AS152" s="39">
        <f t="shared" si="121"/>
        <v>0</v>
      </c>
      <c r="AT152" s="39">
        <f t="shared" si="122"/>
        <v>0</v>
      </c>
      <c r="AU152" s="40">
        <f t="shared" si="123"/>
        <v>0</v>
      </c>
      <c r="AV152" s="40"/>
      <c r="AW152" s="52">
        <f t="shared" si="124"/>
        <v>0</v>
      </c>
      <c r="AY152" s="52">
        <f t="shared" si="125"/>
        <v>0</v>
      </c>
      <c r="AZ152" s="70"/>
    </row>
    <row r="153" spans="1:52">
      <c r="A153" s="44">
        <f t="shared" si="126"/>
        <v>41275</v>
      </c>
      <c r="B153" s="66">
        <f t="shared" si="127"/>
        <v>12500</v>
      </c>
      <c r="C153" s="67"/>
      <c r="D153" s="68">
        <f t="shared" si="94"/>
        <v>12500</v>
      </c>
      <c r="E153" s="35">
        <f t="shared" si="95"/>
        <v>0</v>
      </c>
      <c r="F153" s="35">
        <f t="shared" si="96"/>
        <v>0</v>
      </c>
      <c r="G153" s="55">
        <f t="shared" si="129"/>
        <v>5.67</v>
      </c>
      <c r="H153" s="69">
        <f t="shared" si="129"/>
        <v>5.67</v>
      </c>
      <c r="I153" s="72">
        <f t="shared" si="128"/>
        <v>0</v>
      </c>
      <c r="J153" s="55">
        <f t="shared" si="130"/>
        <v>-0.01</v>
      </c>
      <c r="K153" s="69">
        <f t="shared" si="130"/>
        <v>-0.06</v>
      </c>
      <c r="L153" s="72">
        <v>0</v>
      </c>
      <c r="M153" s="55">
        <f t="shared" si="131"/>
        <v>7.4999999999999997E-3</v>
      </c>
      <c r="N153" s="69">
        <f t="shared" si="131"/>
        <v>0</v>
      </c>
      <c r="O153" s="72">
        <v>0</v>
      </c>
      <c r="P153" s="7"/>
      <c r="Q153" s="72">
        <f t="shared" si="97"/>
        <v>5.6674999999999995</v>
      </c>
      <c r="R153" s="72">
        <f t="shared" si="98"/>
        <v>5.61</v>
      </c>
      <c r="S153" s="72">
        <f t="shared" si="99"/>
        <v>0</v>
      </c>
      <c r="T153" s="7"/>
      <c r="U153" s="5">
        <f t="shared" si="100"/>
        <v>31</v>
      </c>
      <c r="V153" s="45">
        <f t="shared" si="101"/>
        <v>41275</v>
      </c>
      <c r="W153" s="5">
        <f t="shared" si="102"/>
        <v>4359</v>
      </c>
      <c r="X153" s="55">
        <f t="shared" si="103"/>
        <v>5.3904348595426005E-2</v>
      </c>
      <c r="Y153" s="47">
        <f t="shared" si="104"/>
        <v>0.53004487944573631</v>
      </c>
      <c r="Z153" s="5">
        <f t="shared" si="105"/>
        <v>0</v>
      </c>
      <c r="AA153" s="5">
        <f t="shared" si="106"/>
        <v>0</v>
      </c>
      <c r="AC153" s="39">
        <f t="shared" si="107"/>
        <v>0</v>
      </c>
      <c r="AD153" s="39">
        <f t="shared" si="108"/>
        <v>0</v>
      </c>
      <c r="AE153" s="39">
        <f t="shared" si="109"/>
        <v>0</v>
      </c>
      <c r="AF153" s="39">
        <f t="shared" si="110"/>
        <v>0</v>
      </c>
      <c r="AG153" s="39">
        <f t="shared" si="111"/>
        <v>0</v>
      </c>
      <c r="AH153" s="39">
        <f t="shared" si="112"/>
        <v>0</v>
      </c>
      <c r="AI153" s="39">
        <f t="shared" si="113"/>
        <v>0</v>
      </c>
      <c r="AJ153" s="39">
        <f t="shared" si="114"/>
        <v>0</v>
      </c>
      <c r="AK153" s="39">
        <f t="shared" si="115"/>
        <v>0</v>
      </c>
      <c r="AL153" s="43"/>
      <c r="AM153" s="39">
        <f t="shared" si="116"/>
        <v>0</v>
      </c>
      <c r="AN153" s="39">
        <f t="shared" si="117"/>
        <v>0</v>
      </c>
      <c r="AO153" s="39">
        <f t="shared" si="118"/>
        <v>0</v>
      </c>
      <c r="AP153" s="40">
        <f t="shared" si="119"/>
        <v>0</v>
      </c>
      <c r="AR153" s="39">
        <f t="shared" si="120"/>
        <v>0</v>
      </c>
      <c r="AS153" s="39">
        <f t="shared" si="121"/>
        <v>0</v>
      </c>
      <c r="AT153" s="39">
        <f t="shared" si="122"/>
        <v>0</v>
      </c>
      <c r="AU153" s="40">
        <f t="shared" si="123"/>
        <v>0</v>
      </c>
      <c r="AV153" s="40"/>
      <c r="AW153" s="52">
        <f t="shared" si="124"/>
        <v>0</v>
      </c>
      <c r="AY153" s="52">
        <f t="shared" si="125"/>
        <v>0</v>
      </c>
      <c r="AZ153" s="70"/>
    </row>
    <row r="154" spans="1:52">
      <c r="A154" s="44">
        <f t="shared" si="126"/>
        <v>41306</v>
      </c>
      <c r="B154" s="66">
        <f t="shared" si="127"/>
        <v>12500</v>
      </c>
      <c r="C154" s="67"/>
      <c r="D154" s="68">
        <f t="shared" si="94"/>
        <v>12500</v>
      </c>
      <c r="E154" s="35">
        <f t="shared" si="95"/>
        <v>0</v>
      </c>
      <c r="F154" s="35">
        <f t="shared" si="96"/>
        <v>0</v>
      </c>
      <c r="G154" s="55">
        <f t="shared" si="129"/>
        <v>5.67</v>
      </c>
      <c r="H154" s="69">
        <f t="shared" si="129"/>
        <v>5.67</v>
      </c>
      <c r="I154" s="72">
        <f t="shared" si="128"/>
        <v>0</v>
      </c>
      <c r="J154" s="55">
        <f t="shared" si="130"/>
        <v>-0.01</v>
      </c>
      <c r="K154" s="69">
        <f t="shared" si="130"/>
        <v>-0.06</v>
      </c>
      <c r="L154" s="72">
        <v>0</v>
      </c>
      <c r="M154" s="55">
        <f t="shared" si="131"/>
        <v>7.4999999999999997E-3</v>
      </c>
      <c r="N154" s="69">
        <f t="shared" si="131"/>
        <v>0</v>
      </c>
      <c r="O154" s="72">
        <v>0</v>
      </c>
      <c r="P154" s="7"/>
      <c r="Q154" s="72">
        <f t="shared" si="97"/>
        <v>5.6674999999999995</v>
      </c>
      <c r="R154" s="72">
        <f t="shared" si="98"/>
        <v>5.61</v>
      </c>
      <c r="S154" s="72">
        <f t="shared" si="99"/>
        <v>0</v>
      </c>
      <c r="T154" s="7"/>
      <c r="U154" s="5">
        <f t="shared" si="100"/>
        <v>28</v>
      </c>
      <c r="V154" s="45">
        <f t="shared" si="101"/>
        <v>41306</v>
      </c>
      <c r="W154" s="5">
        <f t="shared" si="102"/>
        <v>4390</v>
      </c>
      <c r="X154" s="55">
        <f t="shared" si="103"/>
        <v>5.3904348595426005E-2</v>
      </c>
      <c r="Y154" s="47">
        <f t="shared" si="104"/>
        <v>0.52765739764935327</v>
      </c>
      <c r="Z154" s="5">
        <f t="shared" si="105"/>
        <v>0</v>
      </c>
      <c r="AA154" s="5">
        <f t="shared" si="106"/>
        <v>0</v>
      </c>
      <c r="AC154" s="39">
        <f t="shared" si="107"/>
        <v>0</v>
      </c>
      <c r="AD154" s="39">
        <f t="shared" si="108"/>
        <v>0</v>
      </c>
      <c r="AE154" s="39">
        <f t="shared" si="109"/>
        <v>0</v>
      </c>
      <c r="AF154" s="39">
        <f t="shared" si="110"/>
        <v>0</v>
      </c>
      <c r="AG154" s="39">
        <f t="shared" si="111"/>
        <v>0</v>
      </c>
      <c r="AH154" s="39">
        <f t="shared" si="112"/>
        <v>0</v>
      </c>
      <c r="AI154" s="39">
        <f t="shared" si="113"/>
        <v>0</v>
      </c>
      <c r="AJ154" s="39">
        <f t="shared" si="114"/>
        <v>0</v>
      </c>
      <c r="AK154" s="39">
        <f t="shared" si="115"/>
        <v>0</v>
      </c>
      <c r="AL154" s="43"/>
      <c r="AM154" s="39">
        <f t="shared" si="116"/>
        <v>0</v>
      </c>
      <c r="AN154" s="39">
        <f t="shared" si="117"/>
        <v>0</v>
      </c>
      <c r="AO154" s="39">
        <f t="shared" si="118"/>
        <v>0</v>
      </c>
      <c r="AP154" s="40">
        <f t="shared" si="119"/>
        <v>0</v>
      </c>
      <c r="AR154" s="39">
        <f t="shared" si="120"/>
        <v>0</v>
      </c>
      <c r="AS154" s="39">
        <f t="shared" si="121"/>
        <v>0</v>
      </c>
      <c r="AT154" s="39">
        <f t="shared" si="122"/>
        <v>0</v>
      </c>
      <c r="AU154" s="40">
        <f t="shared" si="123"/>
        <v>0</v>
      </c>
      <c r="AV154" s="40"/>
      <c r="AW154" s="52">
        <f t="shared" si="124"/>
        <v>0</v>
      </c>
      <c r="AY154" s="52">
        <f t="shared" si="125"/>
        <v>0</v>
      </c>
      <c r="AZ154" s="70"/>
    </row>
    <row r="155" spans="1:52">
      <c r="A155" s="44">
        <f t="shared" si="126"/>
        <v>41334</v>
      </c>
      <c r="B155" s="66">
        <f t="shared" si="127"/>
        <v>12500</v>
      </c>
      <c r="C155" s="67"/>
      <c r="D155" s="68">
        <f t="shared" si="94"/>
        <v>12500</v>
      </c>
      <c r="E155" s="35">
        <f t="shared" si="95"/>
        <v>0</v>
      </c>
      <c r="F155" s="35">
        <f t="shared" si="96"/>
        <v>0</v>
      </c>
      <c r="G155" s="55">
        <f t="shared" si="129"/>
        <v>5.67</v>
      </c>
      <c r="H155" s="69">
        <f t="shared" si="129"/>
        <v>5.67</v>
      </c>
      <c r="I155" s="72">
        <f t="shared" si="128"/>
        <v>0</v>
      </c>
      <c r="J155" s="55">
        <f t="shared" si="130"/>
        <v>-0.01</v>
      </c>
      <c r="K155" s="69">
        <f t="shared" si="130"/>
        <v>-0.06</v>
      </c>
      <c r="L155" s="72">
        <v>0</v>
      </c>
      <c r="M155" s="55">
        <f t="shared" si="131"/>
        <v>7.4999999999999997E-3</v>
      </c>
      <c r="N155" s="69">
        <f t="shared" si="131"/>
        <v>0</v>
      </c>
      <c r="O155" s="72">
        <v>0</v>
      </c>
      <c r="P155" s="7"/>
      <c r="Q155" s="72">
        <f t="shared" si="97"/>
        <v>5.6674999999999995</v>
      </c>
      <c r="R155" s="72">
        <f t="shared" si="98"/>
        <v>5.61</v>
      </c>
      <c r="S155" s="72">
        <f t="shared" si="99"/>
        <v>0</v>
      </c>
      <c r="T155" s="7"/>
      <c r="U155" s="5">
        <f t="shared" si="100"/>
        <v>31</v>
      </c>
      <c r="V155" s="45">
        <f t="shared" si="101"/>
        <v>41334</v>
      </c>
      <c r="W155" s="5">
        <f t="shared" si="102"/>
        <v>4418</v>
      </c>
      <c r="X155" s="55">
        <f t="shared" si="103"/>
        <v>5.3904348595426005E-2</v>
      </c>
      <c r="Y155" s="47">
        <f t="shared" si="104"/>
        <v>0.52551020706152707</v>
      </c>
      <c r="Z155" s="5">
        <f t="shared" si="105"/>
        <v>0</v>
      </c>
      <c r="AA155" s="5">
        <f t="shared" si="106"/>
        <v>0</v>
      </c>
      <c r="AC155" s="39">
        <f t="shared" si="107"/>
        <v>0</v>
      </c>
      <c r="AD155" s="39">
        <f t="shared" si="108"/>
        <v>0</v>
      </c>
      <c r="AE155" s="39">
        <f t="shared" si="109"/>
        <v>0</v>
      </c>
      <c r="AF155" s="39">
        <f t="shared" si="110"/>
        <v>0</v>
      </c>
      <c r="AG155" s="39">
        <f t="shared" si="111"/>
        <v>0</v>
      </c>
      <c r="AH155" s="39">
        <f t="shared" si="112"/>
        <v>0</v>
      </c>
      <c r="AI155" s="39">
        <f t="shared" si="113"/>
        <v>0</v>
      </c>
      <c r="AJ155" s="39">
        <f t="shared" si="114"/>
        <v>0</v>
      </c>
      <c r="AK155" s="39">
        <f t="shared" si="115"/>
        <v>0</v>
      </c>
      <c r="AL155" s="43"/>
      <c r="AM155" s="39">
        <f t="shared" si="116"/>
        <v>0</v>
      </c>
      <c r="AN155" s="39">
        <f t="shared" si="117"/>
        <v>0</v>
      </c>
      <c r="AO155" s="39">
        <f t="shared" si="118"/>
        <v>0</v>
      </c>
      <c r="AP155" s="40">
        <f t="shared" si="119"/>
        <v>0</v>
      </c>
      <c r="AR155" s="39">
        <f t="shared" si="120"/>
        <v>0</v>
      </c>
      <c r="AS155" s="39">
        <f t="shared" si="121"/>
        <v>0</v>
      </c>
      <c r="AT155" s="39">
        <f t="shared" si="122"/>
        <v>0</v>
      </c>
      <c r="AU155" s="40">
        <f t="shared" si="123"/>
        <v>0</v>
      </c>
      <c r="AV155" s="40"/>
      <c r="AW155" s="52">
        <f t="shared" si="124"/>
        <v>0</v>
      </c>
      <c r="AY155" s="52">
        <f t="shared" si="125"/>
        <v>0</v>
      </c>
      <c r="AZ155" s="70"/>
    </row>
    <row r="156" spans="1:52">
      <c r="A156" s="44">
        <f t="shared" si="126"/>
        <v>41365</v>
      </c>
      <c r="B156" s="66">
        <f t="shared" si="127"/>
        <v>12500</v>
      </c>
      <c r="C156" s="67"/>
      <c r="D156" s="68">
        <f t="shared" si="94"/>
        <v>12500</v>
      </c>
      <c r="E156" s="35">
        <f t="shared" si="95"/>
        <v>0</v>
      </c>
      <c r="F156" s="35">
        <f t="shared" si="96"/>
        <v>0</v>
      </c>
      <c r="G156" s="55">
        <f t="shared" si="129"/>
        <v>5.67</v>
      </c>
      <c r="H156" s="69">
        <f t="shared" si="129"/>
        <v>5.67</v>
      </c>
      <c r="I156" s="72">
        <f t="shared" si="128"/>
        <v>0</v>
      </c>
      <c r="J156" s="55">
        <f t="shared" si="130"/>
        <v>-0.01</v>
      </c>
      <c r="K156" s="69">
        <f t="shared" si="130"/>
        <v>-0.06</v>
      </c>
      <c r="L156" s="72">
        <v>0</v>
      </c>
      <c r="M156" s="55">
        <f t="shared" si="131"/>
        <v>7.4999999999999997E-3</v>
      </c>
      <c r="N156" s="69">
        <f t="shared" si="131"/>
        <v>0</v>
      </c>
      <c r="O156" s="72">
        <v>0</v>
      </c>
      <c r="P156" s="7"/>
      <c r="Q156" s="72">
        <f t="shared" si="97"/>
        <v>5.6674999999999995</v>
      </c>
      <c r="R156" s="72">
        <f t="shared" si="98"/>
        <v>5.61</v>
      </c>
      <c r="S156" s="72">
        <f t="shared" si="99"/>
        <v>0</v>
      </c>
      <c r="T156" s="7"/>
      <c r="U156" s="5">
        <f t="shared" si="100"/>
        <v>30</v>
      </c>
      <c r="V156" s="45">
        <f t="shared" si="101"/>
        <v>41365</v>
      </c>
      <c r="W156" s="5">
        <f t="shared" si="102"/>
        <v>4449</v>
      </c>
      <c r="X156" s="55">
        <f t="shared" si="103"/>
        <v>5.3904348595426005E-2</v>
      </c>
      <c r="Y156" s="47">
        <f t="shared" si="104"/>
        <v>0.52314315079549012</v>
      </c>
      <c r="Z156" s="5">
        <f t="shared" si="105"/>
        <v>0</v>
      </c>
      <c r="AA156" s="5">
        <f t="shared" si="106"/>
        <v>0</v>
      </c>
      <c r="AC156" s="39">
        <f t="shared" si="107"/>
        <v>0</v>
      </c>
      <c r="AD156" s="39">
        <f t="shared" si="108"/>
        <v>0</v>
      </c>
      <c r="AE156" s="39">
        <f t="shared" si="109"/>
        <v>0</v>
      </c>
      <c r="AF156" s="39">
        <f t="shared" si="110"/>
        <v>0</v>
      </c>
      <c r="AG156" s="39">
        <f t="shared" si="111"/>
        <v>0</v>
      </c>
      <c r="AH156" s="39">
        <f t="shared" si="112"/>
        <v>0</v>
      </c>
      <c r="AI156" s="39">
        <f t="shared" si="113"/>
        <v>0</v>
      </c>
      <c r="AJ156" s="39">
        <f t="shared" si="114"/>
        <v>0</v>
      </c>
      <c r="AK156" s="39">
        <f t="shared" si="115"/>
        <v>0</v>
      </c>
      <c r="AL156" s="43"/>
      <c r="AM156" s="39">
        <f t="shared" si="116"/>
        <v>0</v>
      </c>
      <c r="AN156" s="39">
        <f t="shared" si="117"/>
        <v>0</v>
      </c>
      <c r="AO156" s="39">
        <f t="shared" si="118"/>
        <v>0</v>
      </c>
      <c r="AP156" s="40">
        <f t="shared" si="119"/>
        <v>0</v>
      </c>
      <c r="AR156" s="39">
        <f t="shared" si="120"/>
        <v>0</v>
      </c>
      <c r="AS156" s="39">
        <f t="shared" si="121"/>
        <v>0</v>
      </c>
      <c r="AT156" s="39">
        <f t="shared" si="122"/>
        <v>0</v>
      </c>
      <c r="AU156" s="40">
        <f t="shared" si="123"/>
        <v>0</v>
      </c>
      <c r="AV156" s="40"/>
      <c r="AW156" s="52">
        <f t="shared" si="124"/>
        <v>0</v>
      </c>
      <c r="AY156" s="52">
        <f t="shared" si="125"/>
        <v>0</v>
      </c>
      <c r="AZ156" s="70"/>
    </row>
    <row r="157" spans="1:52">
      <c r="A157" s="44">
        <f t="shared" si="126"/>
        <v>41395</v>
      </c>
      <c r="B157" s="66">
        <f t="shared" si="127"/>
        <v>12500</v>
      </c>
      <c r="C157" s="67"/>
      <c r="D157" s="68">
        <f t="shared" si="94"/>
        <v>12500</v>
      </c>
      <c r="E157" s="35">
        <f t="shared" si="95"/>
        <v>0</v>
      </c>
      <c r="F157" s="35">
        <f t="shared" si="96"/>
        <v>0</v>
      </c>
      <c r="G157" s="55">
        <f t="shared" si="129"/>
        <v>5.67</v>
      </c>
      <c r="H157" s="69">
        <f t="shared" si="129"/>
        <v>5.67</v>
      </c>
      <c r="I157" s="72">
        <f t="shared" si="128"/>
        <v>0</v>
      </c>
      <c r="J157" s="55">
        <f t="shared" si="130"/>
        <v>-0.01</v>
      </c>
      <c r="K157" s="69">
        <f t="shared" si="130"/>
        <v>-0.06</v>
      </c>
      <c r="L157" s="72">
        <v>0</v>
      </c>
      <c r="M157" s="55">
        <f t="shared" si="131"/>
        <v>7.4999999999999997E-3</v>
      </c>
      <c r="N157" s="69">
        <f t="shared" si="131"/>
        <v>0</v>
      </c>
      <c r="O157" s="72">
        <v>0</v>
      </c>
      <c r="P157" s="7"/>
      <c r="Q157" s="72">
        <f t="shared" si="97"/>
        <v>5.6674999999999995</v>
      </c>
      <c r="R157" s="72">
        <f t="shared" si="98"/>
        <v>5.61</v>
      </c>
      <c r="S157" s="72">
        <f t="shared" si="99"/>
        <v>0</v>
      </c>
      <c r="T157" s="7"/>
      <c r="U157" s="5">
        <f t="shared" si="100"/>
        <v>31</v>
      </c>
      <c r="V157" s="45">
        <f t="shared" si="101"/>
        <v>41395</v>
      </c>
      <c r="W157" s="5">
        <f t="shared" si="102"/>
        <v>4479</v>
      </c>
      <c r="X157" s="55">
        <f t="shared" si="103"/>
        <v>5.3904348595426005E-2</v>
      </c>
      <c r="Y157" s="47">
        <f t="shared" si="104"/>
        <v>0.52086260325712708</v>
      </c>
      <c r="Z157" s="5">
        <f t="shared" si="105"/>
        <v>0</v>
      </c>
      <c r="AA157" s="5">
        <f t="shared" si="106"/>
        <v>0</v>
      </c>
      <c r="AC157" s="39">
        <f t="shared" si="107"/>
        <v>0</v>
      </c>
      <c r="AD157" s="39">
        <f t="shared" si="108"/>
        <v>0</v>
      </c>
      <c r="AE157" s="39">
        <f t="shared" si="109"/>
        <v>0</v>
      </c>
      <c r="AF157" s="39">
        <f t="shared" si="110"/>
        <v>0</v>
      </c>
      <c r="AG157" s="39">
        <f t="shared" si="111"/>
        <v>0</v>
      </c>
      <c r="AH157" s="39">
        <f t="shared" si="112"/>
        <v>0</v>
      </c>
      <c r="AI157" s="39">
        <f t="shared" si="113"/>
        <v>0</v>
      </c>
      <c r="AJ157" s="39">
        <f t="shared" si="114"/>
        <v>0</v>
      </c>
      <c r="AK157" s="39">
        <f t="shared" si="115"/>
        <v>0</v>
      </c>
      <c r="AL157" s="43"/>
      <c r="AM157" s="39">
        <f t="shared" si="116"/>
        <v>0</v>
      </c>
      <c r="AN157" s="39">
        <f t="shared" si="117"/>
        <v>0</v>
      </c>
      <c r="AO157" s="39">
        <f t="shared" si="118"/>
        <v>0</v>
      </c>
      <c r="AP157" s="40">
        <f t="shared" si="119"/>
        <v>0</v>
      </c>
      <c r="AR157" s="39">
        <f t="shared" si="120"/>
        <v>0</v>
      </c>
      <c r="AS157" s="39">
        <f t="shared" si="121"/>
        <v>0</v>
      </c>
      <c r="AT157" s="39">
        <f t="shared" si="122"/>
        <v>0</v>
      </c>
      <c r="AU157" s="40">
        <f t="shared" si="123"/>
        <v>0</v>
      </c>
      <c r="AV157" s="40"/>
      <c r="AW157" s="52">
        <f t="shared" si="124"/>
        <v>0</v>
      </c>
      <c r="AY157" s="52">
        <f t="shared" si="125"/>
        <v>0</v>
      </c>
      <c r="AZ157" s="70"/>
    </row>
    <row r="158" spans="1:52">
      <c r="A158" s="44">
        <f t="shared" si="126"/>
        <v>41426</v>
      </c>
      <c r="B158" s="66">
        <f t="shared" si="127"/>
        <v>12500</v>
      </c>
      <c r="C158" s="67"/>
      <c r="D158" s="68">
        <f t="shared" si="94"/>
        <v>12500</v>
      </c>
      <c r="E158" s="35">
        <f t="shared" si="95"/>
        <v>0</v>
      </c>
      <c r="F158" s="35">
        <f t="shared" si="96"/>
        <v>0</v>
      </c>
      <c r="G158" s="55">
        <f t="shared" si="129"/>
        <v>5.67</v>
      </c>
      <c r="H158" s="69">
        <f t="shared" si="129"/>
        <v>5.67</v>
      </c>
      <c r="I158" s="72">
        <f t="shared" si="128"/>
        <v>0</v>
      </c>
      <c r="J158" s="55">
        <f t="shared" si="130"/>
        <v>-0.01</v>
      </c>
      <c r="K158" s="69">
        <f t="shared" si="130"/>
        <v>-0.06</v>
      </c>
      <c r="L158" s="72">
        <v>0</v>
      </c>
      <c r="M158" s="55">
        <f t="shared" si="131"/>
        <v>7.4999999999999997E-3</v>
      </c>
      <c r="N158" s="69">
        <f t="shared" si="131"/>
        <v>0</v>
      </c>
      <c r="O158" s="72">
        <v>0</v>
      </c>
      <c r="P158" s="7"/>
      <c r="Q158" s="72">
        <f t="shared" si="97"/>
        <v>5.6674999999999995</v>
      </c>
      <c r="R158" s="72">
        <f t="shared" si="98"/>
        <v>5.61</v>
      </c>
      <c r="S158" s="72">
        <f t="shared" si="99"/>
        <v>0</v>
      </c>
      <c r="T158" s="7"/>
      <c r="U158" s="5">
        <f t="shared" si="100"/>
        <v>30</v>
      </c>
      <c r="V158" s="45">
        <f t="shared" si="101"/>
        <v>41426</v>
      </c>
      <c r="W158" s="5">
        <f t="shared" si="102"/>
        <v>4510</v>
      </c>
      <c r="X158" s="55">
        <f t="shared" si="103"/>
        <v>5.3904348595426005E-2</v>
      </c>
      <c r="Y158" s="47">
        <f t="shared" si="104"/>
        <v>0.51851648119856975</v>
      </c>
      <c r="Z158" s="5">
        <f t="shared" si="105"/>
        <v>0</v>
      </c>
      <c r="AA158" s="5">
        <f t="shared" si="106"/>
        <v>0</v>
      </c>
      <c r="AC158" s="39">
        <f t="shared" si="107"/>
        <v>0</v>
      </c>
      <c r="AD158" s="39">
        <f t="shared" si="108"/>
        <v>0</v>
      </c>
      <c r="AE158" s="39">
        <f t="shared" si="109"/>
        <v>0</v>
      </c>
      <c r="AF158" s="39">
        <f t="shared" si="110"/>
        <v>0</v>
      </c>
      <c r="AG158" s="39">
        <f t="shared" si="111"/>
        <v>0</v>
      </c>
      <c r="AH158" s="39">
        <f t="shared" si="112"/>
        <v>0</v>
      </c>
      <c r="AI158" s="39">
        <f t="shared" si="113"/>
        <v>0</v>
      </c>
      <c r="AJ158" s="39">
        <f t="shared" si="114"/>
        <v>0</v>
      </c>
      <c r="AK158" s="39">
        <f t="shared" si="115"/>
        <v>0</v>
      </c>
      <c r="AL158" s="43"/>
      <c r="AM158" s="39">
        <f t="shared" si="116"/>
        <v>0</v>
      </c>
      <c r="AN158" s="39">
        <f t="shared" si="117"/>
        <v>0</v>
      </c>
      <c r="AO158" s="39">
        <f t="shared" si="118"/>
        <v>0</v>
      </c>
      <c r="AP158" s="40">
        <f t="shared" si="119"/>
        <v>0</v>
      </c>
      <c r="AR158" s="39">
        <f t="shared" si="120"/>
        <v>0</v>
      </c>
      <c r="AS158" s="39">
        <f t="shared" si="121"/>
        <v>0</v>
      </c>
      <c r="AT158" s="39">
        <f t="shared" si="122"/>
        <v>0</v>
      </c>
      <c r="AU158" s="40">
        <f t="shared" si="123"/>
        <v>0</v>
      </c>
      <c r="AV158" s="40"/>
      <c r="AW158" s="52">
        <f t="shared" si="124"/>
        <v>0</v>
      </c>
      <c r="AY158" s="52">
        <f t="shared" si="125"/>
        <v>0</v>
      </c>
      <c r="AZ158" s="70"/>
    </row>
    <row r="159" spans="1:52">
      <c r="A159" s="44">
        <f t="shared" si="126"/>
        <v>41456</v>
      </c>
      <c r="B159" s="66">
        <f t="shared" si="127"/>
        <v>12500</v>
      </c>
      <c r="C159" s="67"/>
      <c r="D159" s="68">
        <f t="shared" si="94"/>
        <v>12500</v>
      </c>
      <c r="E159" s="35">
        <f t="shared" si="95"/>
        <v>0</v>
      </c>
      <c r="F159" s="35">
        <f t="shared" si="96"/>
        <v>0</v>
      </c>
      <c r="G159" s="55">
        <f t="shared" si="129"/>
        <v>5.67</v>
      </c>
      <c r="H159" s="69">
        <f t="shared" si="129"/>
        <v>5.67</v>
      </c>
      <c r="I159" s="72">
        <f t="shared" si="128"/>
        <v>0</v>
      </c>
      <c r="J159" s="55">
        <f t="shared" si="130"/>
        <v>-0.01</v>
      </c>
      <c r="K159" s="69">
        <f t="shared" si="130"/>
        <v>-0.06</v>
      </c>
      <c r="L159" s="72">
        <v>0</v>
      </c>
      <c r="M159" s="55">
        <f t="shared" si="131"/>
        <v>7.4999999999999997E-3</v>
      </c>
      <c r="N159" s="69">
        <f t="shared" si="131"/>
        <v>0</v>
      </c>
      <c r="O159" s="72">
        <v>0</v>
      </c>
      <c r="P159" s="7"/>
      <c r="Q159" s="72">
        <f t="shared" si="97"/>
        <v>5.6674999999999995</v>
      </c>
      <c r="R159" s="72">
        <f t="shared" si="98"/>
        <v>5.61</v>
      </c>
      <c r="S159" s="72">
        <f t="shared" si="99"/>
        <v>0</v>
      </c>
      <c r="T159" s="7"/>
      <c r="U159" s="5">
        <f t="shared" si="100"/>
        <v>31</v>
      </c>
      <c r="V159" s="45">
        <f t="shared" si="101"/>
        <v>41456</v>
      </c>
      <c r="W159" s="5">
        <f t="shared" si="102"/>
        <v>4540</v>
      </c>
      <c r="X159" s="55">
        <f t="shared" si="103"/>
        <v>5.3904348595426005E-2</v>
      </c>
      <c r="Y159" s="47">
        <f t="shared" si="104"/>
        <v>0.51625610278589262</v>
      </c>
      <c r="Z159" s="5">
        <f t="shared" si="105"/>
        <v>0</v>
      </c>
      <c r="AA159" s="5">
        <f t="shared" si="106"/>
        <v>0</v>
      </c>
      <c r="AC159" s="39">
        <f t="shared" si="107"/>
        <v>0</v>
      </c>
      <c r="AD159" s="39">
        <f t="shared" si="108"/>
        <v>0</v>
      </c>
      <c r="AE159" s="39">
        <f t="shared" si="109"/>
        <v>0</v>
      </c>
      <c r="AF159" s="39">
        <f t="shared" si="110"/>
        <v>0</v>
      </c>
      <c r="AG159" s="39">
        <f t="shared" si="111"/>
        <v>0</v>
      </c>
      <c r="AH159" s="39">
        <f t="shared" si="112"/>
        <v>0</v>
      </c>
      <c r="AI159" s="39">
        <f t="shared" si="113"/>
        <v>0</v>
      </c>
      <c r="AJ159" s="39">
        <f t="shared" si="114"/>
        <v>0</v>
      </c>
      <c r="AK159" s="39">
        <f t="shared" si="115"/>
        <v>0</v>
      </c>
      <c r="AL159" s="43"/>
      <c r="AM159" s="39">
        <f t="shared" si="116"/>
        <v>0</v>
      </c>
      <c r="AN159" s="39">
        <f t="shared" si="117"/>
        <v>0</v>
      </c>
      <c r="AO159" s="39">
        <f t="shared" si="118"/>
        <v>0</v>
      </c>
      <c r="AP159" s="40">
        <f t="shared" si="119"/>
        <v>0</v>
      </c>
      <c r="AR159" s="39">
        <f t="shared" si="120"/>
        <v>0</v>
      </c>
      <c r="AS159" s="39">
        <f t="shared" si="121"/>
        <v>0</v>
      </c>
      <c r="AT159" s="39">
        <f t="shared" si="122"/>
        <v>0</v>
      </c>
      <c r="AU159" s="40">
        <f t="shared" si="123"/>
        <v>0</v>
      </c>
      <c r="AV159" s="40"/>
      <c r="AW159" s="52">
        <f t="shared" si="124"/>
        <v>0</v>
      </c>
      <c r="AY159" s="52">
        <f t="shared" si="125"/>
        <v>0</v>
      </c>
      <c r="AZ159" s="70"/>
    </row>
    <row r="160" spans="1:52">
      <c r="A160" s="44">
        <f t="shared" si="126"/>
        <v>41487</v>
      </c>
      <c r="B160" s="66">
        <f t="shared" si="127"/>
        <v>12500</v>
      </c>
      <c r="C160" s="67"/>
      <c r="D160" s="68">
        <f t="shared" si="94"/>
        <v>12500</v>
      </c>
      <c r="E160" s="35">
        <f t="shared" si="95"/>
        <v>0</v>
      </c>
      <c r="F160" s="35">
        <f t="shared" si="96"/>
        <v>0</v>
      </c>
      <c r="G160" s="55">
        <f t="shared" si="129"/>
        <v>5.67</v>
      </c>
      <c r="H160" s="69">
        <f t="shared" si="129"/>
        <v>5.67</v>
      </c>
      <c r="I160" s="72">
        <f t="shared" si="128"/>
        <v>0</v>
      </c>
      <c r="J160" s="55">
        <f t="shared" si="130"/>
        <v>-0.01</v>
      </c>
      <c r="K160" s="69">
        <f t="shared" si="130"/>
        <v>-0.06</v>
      </c>
      <c r="L160" s="72">
        <v>0</v>
      </c>
      <c r="M160" s="55">
        <f t="shared" si="131"/>
        <v>7.4999999999999997E-3</v>
      </c>
      <c r="N160" s="69">
        <f t="shared" si="131"/>
        <v>0</v>
      </c>
      <c r="O160" s="72">
        <v>0</v>
      </c>
      <c r="P160" s="7"/>
      <c r="Q160" s="72">
        <f t="shared" si="97"/>
        <v>5.6674999999999995</v>
      </c>
      <c r="R160" s="72">
        <f t="shared" si="98"/>
        <v>5.61</v>
      </c>
      <c r="S160" s="72">
        <f t="shared" si="99"/>
        <v>0</v>
      </c>
      <c r="T160" s="7"/>
      <c r="U160" s="5">
        <f t="shared" si="100"/>
        <v>31</v>
      </c>
      <c r="V160" s="45">
        <f t="shared" si="101"/>
        <v>41487</v>
      </c>
      <c r="W160" s="5">
        <f t="shared" si="102"/>
        <v>4571</v>
      </c>
      <c r="X160" s="55">
        <f t="shared" si="103"/>
        <v>5.3904348595426005E-2</v>
      </c>
      <c r="Y160" s="47">
        <f t="shared" si="104"/>
        <v>0.51393072979302112</v>
      </c>
      <c r="Z160" s="5">
        <f t="shared" si="105"/>
        <v>0</v>
      </c>
      <c r="AA160" s="5">
        <f t="shared" si="106"/>
        <v>0</v>
      </c>
      <c r="AC160" s="39">
        <f t="shared" si="107"/>
        <v>0</v>
      </c>
      <c r="AD160" s="39">
        <f t="shared" si="108"/>
        <v>0</v>
      </c>
      <c r="AE160" s="39">
        <f t="shared" si="109"/>
        <v>0</v>
      </c>
      <c r="AF160" s="39">
        <f t="shared" si="110"/>
        <v>0</v>
      </c>
      <c r="AG160" s="39">
        <f t="shared" si="111"/>
        <v>0</v>
      </c>
      <c r="AH160" s="39">
        <f t="shared" si="112"/>
        <v>0</v>
      </c>
      <c r="AI160" s="39">
        <f t="shared" si="113"/>
        <v>0</v>
      </c>
      <c r="AJ160" s="39">
        <f t="shared" si="114"/>
        <v>0</v>
      </c>
      <c r="AK160" s="39">
        <f t="shared" si="115"/>
        <v>0</v>
      </c>
      <c r="AL160" s="43"/>
      <c r="AM160" s="39">
        <f t="shared" si="116"/>
        <v>0</v>
      </c>
      <c r="AN160" s="39">
        <f t="shared" si="117"/>
        <v>0</v>
      </c>
      <c r="AO160" s="39">
        <f t="shared" si="118"/>
        <v>0</v>
      </c>
      <c r="AP160" s="40">
        <f t="shared" si="119"/>
        <v>0</v>
      </c>
      <c r="AR160" s="39">
        <f t="shared" si="120"/>
        <v>0</v>
      </c>
      <c r="AS160" s="39">
        <f t="shared" si="121"/>
        <v>0</v>
      </c>
      <c r="AT160" s="39">
        <f t="shared" si="122"/>
        <v>0</v>
      </c>
      <c r="AU160" s="40">
        <f t="shared" si="123"/>
        <v>0</v>
      </c>
      <c r="AV160" s="40"/>
      <c r="AW160" s="52">
        <f t="shared" si="124"/>
        <v>0</v>
      </c>
      <c r="AY160" s="52">
        <f t="shared" si="125"/>
        <v>0</v>
      </c>
      <c r="AZ160" s="70"/>
    </row>
    <row r="161" spans="1:52">
      <c r="A161" s="44">
        <f t="shared" si="126"/>
        <v>41518</v>
      </c>
      <c r="B161" s="66">
        <f t="shared" si="127"/>
        <v>12500</v>
      </c>
      <c r="C161" s="67"/>
      <c r="D161" s="68">
        <f t="shared" si="94"/>
        <v>12500</v>
      </c>
      <c r="E161" s="35">
        <f t="shared" si="95"/>
        <v>0</v>
      </c>
      <c r="F161" s="35">
        <f t="shared" si="96"/>
        <v>0</v>
      </c>
      <c r="G161" s="55">
        <f t="shared" si="129"/>
        <v>5.67</v>
      </c>
      <c r="H161" s="69">
        <f t="shared" si="129"/>
        <v>5.67</v>
      </c>
      <c r="I161" s="72">
        <f t="shared" si="128"/>
        <v>0</v>
      </c>
      <c r="J161" s="55">
        <f t="shared" si="130"/>
        <v>-0.01</v>
      </c>
      <c r="K161" s="69">
        <f t="shared" si="130"/>
        <v>-0.06</v>
      </c>
      <c r="L161" s="72">
        <v>0</v>
      </c>
      <c r="M161" s="55">
        <f t="shared" si="131"/>
        <v>7.4999999999999997E-3</v>
      </c>
      <c r="N161" s="69">
        <f t="shared" si="131"/>
        <v>0</v>
      </c>
      <c r="O161" s="72">
        <v>0</v>
      </c>
      <c r="P161" s="7"/>
      <c r="Q161" s="72">
        <f t="shared" si="97"/>
        <v>5.6674999999999995</v>
      </c>
      <c r="R161" s="72">
        <f t="shared" si="98"/>
        <v>5.61</v>
      </c>
      <c r="S161" s="72">
        <f t="shared" si="99"/>
        <v>0</v>
      </c>
      <c r="T161" s="7"/>
      <c r="U161" s="5">
        <f t="shared" si="100"/>
        <v>30</v>
      </c>
      <c r="V161" s="45">
        <f t="shared" si="101"/>
        <v>41518</v>
      </c>
      <c r="W161" s="5">
        <f t="shared" si="102"/>
        <v>4602</v>
      </c>
      <c r="X161" s="55">
        <f t="shared" si="103"/>
        <v>5.3904348595426005E-2</v>
      </c>
      <c r="Y161" s="47">
        <f t="shared" si="104"/>
        <v>0.51161583098055496</v>
      </c>
      <c r="Z161" s="5">
        <f t="shared" si="105"/>
        <v>0</v>
      </c>
      <c r="AA161" s="5">
        <f t="shared" si="106"/>
        <v>0</v>
      </c>
      <c r="AC161" s="39">
        <f t="shared" si="107"/>
        <v>0</v>
      </c>
      <c r="AD161" s="39">
        <f t="shared" si="108"/>
        <v>0</v>
      </c>
      <c r="AE161" s="39">
        <f t="shared" si="109"/>
        <v>0</v>
      </c>
      <c r="AF161" s="39">
        <f t="shared" si="110"/>
        <v>0</v>
      </c>
      <c r="AG161" s="39">
        <f t="shared" si="111"/>
        <v>0</v>
      </c>
      <c r="AH161" s="39">
        <f t="shared" si="112"/>
        <v>0</v>
      </c>
      <c r="AI161" s="39">
        <f t="shared" si="113"/>
        <v>0</v>
      </c>
      <c r="AJ161" s="39">
        <f t="shared" si="114"/>
        <v>0</v>
      </c>
      <c r="AK161" s="39">
        <f t="shared" si="115"/>
        <v>0</v>
      </c>
      <c r="AL161" s="43"/>
      <c r="AM161" s="39">
        <f t="shared" si="116"/>
        <v>0</v>
      </c>
      <c r="AN161" s="39">
        <f t="shared" si="117"/>
        <v>0</v>
      </c>
      <c r="AO161" s="39">
        <f t="shared" si="118"/>
        <v>0</v>
      </c>
      <c r="AP161" s="40">
        <f t="shared" si="119"/>
        <v>0</v>
      </c>
      <c r="AR161" s="39">
        <f t="shared" si="120"/>
        <v>0</v>
      </c>
      <c r="AS161" s="39">
        <f t="shared" si="121"/>
        <v>0</v>
      </c>
      <c r="AT161" s="39">
        <f t="shared" si="122"/>
        <v>0</v>
      </c>
      <c r="AU161" s="40">
        <f t="shared" si="123"/>
        <v>0</v>
      </c>
      <c r="AV161" s="40"/>
      <c r="AW161" s="52">
        <f t="shared" si="124"/>
        <v>0</v>
      </c>
      <c r="AY161" s="52">
        <f t="shared" si="125"/>
        <v>0</v>
      </c>
      <c r="AZ161" s="70"/>
    </row>
    <row r="162" spans="1:52">
      <c r="A162" s="44">
        <f t="shared" si="126"/>
        <v>41548</v>
      </c>
      <c r="B162" s="66">
        <f t="shared" si="127"/>
        <v>12500</v>
      </c>
      <c r="C162" s="67"/>
      <c r="D162" s="68">
        <f t="shared" si="94"/>
        <v>12500</v>
      </c>
      <c r="E162" s="35">
        <f t="shared" si="95"/>
        <v>0</v>
      </c>
      <c r="F162" s="35">
        <f t="shared" si="96"/>
        <v>0</v>
      </c>
      <c r="G162" s="55">
        <f t="shared" si="129"/>
        <v>5.67</v>
      </c>
      <c r="H162" s="69">
        <f t="shared" si="129"/>
        <v>5.67</v>
      </c>
      <c r="I162" s="72">
        <f t="shared" si="128"/>
        <v>0</v>
      </c>
      <c r="J162" s="55">
        <f t="shared" si="130"/>
        <v>-0.01</v>
      </c>
      <c r="K162" s="69">
        <f t="shared" si="130"/>
        <v>-0.06</v>
      </c>
      <c r="L162" s="72">
        <v>0</v>
      </c>
      <c r="M162" s="55">
        <f t="shared" si="131"/>
        <v>7.4999999999999997E-3</v>
      </c>
      <c r="N162" s="69">
        <f t="shared" si="131"/>
        <v>0</v>
      </c>
      <c r="O162" s="72">
        <v>0</v>
      </c>
      <c r="P162" s="7"/>
      <c r="Q162" s="72">
        <f t="shared" si="97"/>
        <v>5.6674999999999995</v>
      </c>
      <c r="R162" s="72">
        <f t="shared" si="98"/>
        <v>5.61</v>
      </c>
      <c r="S162" s="72">
        <f t="shared" si="99"/>
        <v>0</v>
      </c>
      <c r="T162" s="7"/>
      <c r="U162" s="5">
        <f t="shared" si="100"/>
        <v>31</v>
      </c>
      <c r="V162" s="45">
        <f t="shared" si="101"/>
        <v>41548</v>
      </c>
      <c r="W162" s="5">
        <f t="shared" si="102"/>
        <v>4632</v>
      </c>
      <c r="X162" s="55">
        <f t="shared" si="103"/>
        <v>5.3904348595426005E-2</v>
      </c>
      <c r="Y162" s="47">
        <f t="shared" si="104"/>
        <v>0.50938553469901904</v>
      </c>
      <c r="Z162" s="5">
        <f t="shared" si="105"/>
        <v>0</v>
      </c>
      <c r="AA162" s="5">
        <f t="shared" si="106"/>
        <v>0</v>
      </c>
      <c r="AC162" s="39">
        <f t="shared" si="107"/>
        <v>0</v>
      </c>
      <c r="AD162" s="39">
        <f t="shared" si="108"/>
        <v>0</v>
      </c>
      <c r="AE162" s="39">
        <f t="shared" si="109"/>
        <v>0</v>
      </c>
      <c r="AF162" s="39">
        <f t="shared" si="110"/>
        <v>0</v>
      </c>
      <c r="AG162" s="39">
        <f t="shared" si="111"/>
        <v>0</v>
      </c>
      <c r="AH162" s="39">
        <f t="shared" si="112"/>
        <v>0</v>
      </c>
      <c r="AI162" s="39">
        <f t="shared" si="113"/>
        <v>0</v>
      </c>
      <c r="AJ162" s="39">
        <f t="shared" si="114"/>
        <v>0</v>
      </c>
      <c r="AK162" s="39">
        <f t="shared" si="115"/>
        <v>0</v>
      </c>
      <c r="AL162" s="43"/>
      <c r="AM162" s="39">
        <f t="shared" si="116"/>
        <v>0</v>
      </c>
      <c r="AN162" s="39">
        <f t="shared" si="117"/>
        <v>0</v>
      </c>
      <c r="AO162" s="39">
        <f t="shared" si="118"/>
        <v>0</v>
      </c>
      <c r="AP162" s="40">
        <f t="shared" si="119"/>
        <v>0</v>
      </c>
      <c r="AR162" s="39">
        <f t="shared" si="120"/>
        <v>0</v>
      </c>
      <c r="AS162" s="39">
        <f t="shared" si="121"/>
        <v>0</v>
      </c>
      <c r="AT162" s="39">
        <f t="shared" si="122"/>
        <v>0</v>
      </c>
      <c r="AU162" s="40">
        <f t="shared" si="123"/>
        <v>0</v>
      </c>
      <c r="AV162" s="40"/>
      <c r="AW162" s="52">
        <f t="shared" si="124"/>
        <v>0</v>
      </c>
      <c r="AY162" s="52">
        <f t="shared" si="125"/>
        <v>0</v>
      </c>
      <c r="AZ162" s="70"/>
    </row>
    <row r="163" spans="1:52">
      <c r="A163" s="44">
        <f t="shared" si="126"/>
        <v>41579</v>
      </c>
      <c r="B163" s="66">
        <f t="shared" si="127"/>
        <v>12500</v>
      </c>
      <c r="C163" s="67"/>
      <c r="D163" s="68">
        <f t="shared" si="94"/>
        <v>12500</v>
      </c>
      <c r="E163" s="35">
        <f t="shared" si="95"/>
        <v>0</v>
      </c>
      <c r="F163" s="35">
        <f t="shared" si="96"/>
        <v>0</v>
      </c>
      <c r="G163" s="55">
        <f t="shared" si="129"/>
        <v>5.67</v>
      </c>
      <c r="H163" s="69">
        <f t="shared" si="129"/>
        <v>5.67</v>
      </c>
      <c r="I163" s="72">
        <f t="shared" si="128"/>
        <v>0</v>
      </c>
      <c r="J163" s="55">
        <f t="shared" si="130"/>
        <v>-0.01</v>
      </c>
      <c r="K163" s="69">
        <f t="shared" si="130"/>
        <v>-0.06</v>
      </c>
      <c r="L163" s="72">
        <v>0</v>
      </c>
      <c r="M163" s="55">
        <f t="shared" si="131"/>
        <v>7.4999999999999997E-3</v>
      </c>
      <c r="N163" s="69">
        <f t="shared" si="131"/>
        <v>0</v>
      </c>
      <c r="O163" s="72">
        <v>0</v>
      </c>
      <c r="P163" s="7"/>
      <c r="Q163" s="72">
        <f t="shared" si="97"/>
        <v>5.6674999999999995</v>
      </c>
      <c r="R163" s="72">
        <f t="shared" si="98"/>
        <v>5.61</v>
      </c>
      <c r="S163" s="72">
        <f t="shared" si="99"/>
        <v>0</v>
      </c>
      <c r="T163" s="7"/>
      <c r="U163" s="5">
        <f t="shared" si="100"/>
        <v>30</v>
      </c>
      <c r="V163" s="45">
        <f t="shared" si="101"/>
        <v>41579</v>
      </c>
      <c r="W163" s="5">
        <f t="shared" si="102"/>
        <v>4663</v>
      </c>
      <c r="X163" s="55">
        <f t="shared" si="103"/>
        <v>5.3904348595426005E-2</v>
      </c>
      <c r="Y163" s="47">
        <f t="shared" si="104"/>
        <v>0.50709110881435349</v>
      </c>
      <c r="Z163" s="5">
        <f t="shared" si="105"/>
        <v>0</v>
      </c>
      <c r="AA163" s="5">
        <f t="shared" si="106"/>
        <v>0</v>
      </c>
      <c r="AC163" s="39">
        <f t="shared" si="107"/>
        <v>0</v>
      </c>
      <c r="AD163" s="39">
        <f t="shared" si="108"/>
        <v>0</v>
      </c>
      <c r="AE163" s="39">
        <f t="shared" si="109"/>
        <v>0</v>
      </c>
      <c r="AF163" s="39">
        <f t="shared" si="110"/>
        <v>0</v>
      </c>
      <c r="AG163" s="39">
        <f t="shared" si="111"/>
        <v>0</v>
      </c>
      <c r="AH163" s="39">
        <f t="shared" si="112"/>
        <v>0</v>
      </c>
      <c r="AI163" s="39">
        <f t="shared" si="113"/>
        <v>0</v>
      </c>
      <c r="AJ163" s="39">
        <f t="shared" si="114"/>
        <v>0</v>
      </c>
      <c r="AK163" s="39">
        <f t="shared" si="115"/>
        <v>0</v>
      </c>
      <c r="AL163" s="43"/>
      <c r="AM163" s="39">
        <f t="shared" si="116"/>
        <v>0</v>
      </c>
      <c r="AN163" s="39">
        <f t="shared" si="117"/>
        <v>0</v>
      </c>
      <c r="AO163" s="39">
        <f t="shared" si="118"/>
        <v>0</v>
      </c>
      <c r="AP163" s="40">
        <f t="shared" si="119"/>
        <v>0</v>
      </c>
      <c r="AR163" s="39">
        <f t="shared" si="120"/>
        <v>0</v>
      </c>
      <c r="AS163" s="39">
        <f t="shared" si="121"/>
        <v>0</v>
      </c>
      <c r="AT163" s="39">
        <f t="shared" si="122"/>
        <v>0</v>
      </c>
      <c r="AU163" s="40">
        <f t="shared" si="123"/>
        <v>0</v>
      </c>
      <c r="AV163" s="40"/>
      <c r="AW163" s="52">
        <f t="shared" si="124"/>
        <v>0</v>
      </c>
      <c r="AY163" s="52">
        <f t="shared" si="125"/>
        <v>0</v>
      </c>
      <c r="AZ163" s="70"/>
    </row>
    <row r="164" spans="1:52">
      <c r="A164" s="44">
        <f t="shared" si="126"/>
        <v>41609</v>
      </c>
      <c r="B164" s="66">
        <f t="shared" si="127"/>
        <v>12500</v>
      </c>
      <c r="C164" s="67"/>
      <c r="D164" s="68">
        <f t="shared" si="94"/>
        <v>12500</v>
      </c>
      <c r="E164" s="35">
        <f t="shared" si="95"/>
        <v>0</v>
      </c>
      <c r="F164" s="35">
        <f t="shared" si="96"/>
        <v>0</v>
      </c>
      <c r="G164" s="55">
        <f t="shared" si="129"/>
        <v>5.67</v>
      </c>
      <c r="H164" s="69">
        <f t="shared" si="129"/>
        <v>5.67</v>
      </c>
      <c r="I164" s="72">
        <f t="shared" si="128"/>
        <v>0</v>
      </c>
      <c r="J164" s="55">
        <f t="shared" si="130"/>
        <v>-0.01</v>
      </c>
      <c r="K164" s="69">
        <f t="shared" si="130"/>
        <v>-0.06</v>
      </c>
      <c r="L164" s="72">
        <v>0</v>
      </c>
      <c r="M164" s="55">
        <f t="shared" si="131"/>
        <v>7.4999999999999997E-3</v>
      </c>
      <c r="N164" s="69">
        <f t="shared" si="131"/>
        <v>0</v>
      </c>
      <c r="O164" s="72">
        <v>0</v>
      </c>
      <c r="P164" s="7"/>
      <c r="Q164" s="72">
        <f t="shared" si="97"/>
        <v>5.6674999999999995</v>
      </c>
      <c r="R164" s="72">
        <f t="shared" si="98"/>
        <v>5.61</v>
      </c>
      <c r="S164" s="72">
        <f t="shared" si="99"/>
        <v>0</v>
      </c>
      <c r="T164" s="7"/>
      <c r="U164" s="5">
        <f t="shared" si="100"/>
        <v>31</v>
      </c>
      <c r="V164" s="45">
        <f t="shared" si="101"/>
        <v>41609</v>
      </c>
      <c r="W164" s="5">
        <f t="shared" si="102"/>
        <v>4693</v>
      </c>
      <c r="X164" s="55">
        <f t="shared" si="103"/>
        <v>5.3904348595426005E-2</v>
      </c>
      <c r="Y164" s="47">
        <f t="shared" si="104"/>
        <v>0.5048805372371975</v>
      </c>
      <c r="Z164" s="5">
        <f t="shared" si="105"/>
        <v>0</v>
      </c>
      <c r="AA164" s="5">
        <f t="shared" si="106"/>
        <v>0</v>
      </c>
      <c r="AC164" s="39">
        <f t="shared" si="107"/>
        <v>0</v>
      </c>
      <c r="AD164" s="39">
        <f t="shared" si="108"/>
        <v>0</v>
      </c>
      <c r="AE164" s="39">
        <f t="shared" si="109"/>
        <v>0</v>
      </c>
      <c r="AF164" s="39">
        <f t="shared" si="110"/>
        <v>0</v>
      </c>
      <c r="AG164" s="39">
        <f t="shared" si="111"/>
        <v>0</v>
      </c>
      <c r="AH164" s="39">
        <f t="shared" si="112"/>
        <v>0</v>
      </c>
      <c r="AI164" s="39">
        <f t="shared" si="113"/>
        <v>0</v>
      </c>
      <c r="AJ164" s="39">
        <f t="shared" si="114"/>
        <v>0</v>
      </c>
      <c r="AK164" s="39">
        <f t="shared" si="115"/>
        <v>0</v>
      </c>
      <c r="AL164" s="43"/>
      <c r="AM164" s="39">
        <f t="shared" si="116"/>
        <v>0</v>
      </c>
      <c r="AN164" s="39">
        <f t="shared" si="117"/>
        <v>0</v>
      </c>
      <c r="AO164" s="39">
        <f t="shared" si="118"/>
        <v>0</v>
      </c>
      <c r="AP164" s="40">
        <f t="shared" si="119"/>
        <v>0</v>
      </c>
      <c r="AR164" s="39">
        <f t="shared" si="120"/>
        <v>0</v>
      </c>
      <c r="AS164" s="39">
        <f t="shared" si="121"/>
        <v>0</v>
      </c>
      <c r="AT164" s="39">
        <f t="shared" si="122"/>
        <v>0</v>
      </c>
      <c r="AU164" s="40">
        <f t="shared" si="123"/>
        <v>0</v>
      </c>
      <c r="AV164" s="40"/>
      <c r="AW164" s="52">
        <f t="shared" si="124"/>
        <v>0</v>
      </c>
      <c r="AY164" s="52">
        <f t="shared" si="125"/>
        <v>0</v>
      </c>
      <c r="AZ164" s="70"/>
    </row>
    <row r="165" spans="1:52">
      <c r="A165" s="44">
        <f t="shared" si="126"/>
        <v>41640</v>
      </c>
      <c r="B165" s="66">
        <f t="shared" si="127"/>
        <v>12500</v>
      </c>
      <c r="C165" s="67"/>
      <c r="D165" s="68">
        <f t="shared" si="94"/>
        <v>12500</v>
      </c>
      <c r="E165" s="35">
        <f t="shared" si="95"/>
        <v>0</v>
      </c>
      <c r="F165" s="35">
        <f t="shared" si="96"/>
        <v>0</v>
      </c>
      <c r="G165" s="55">
        <f t="shared" si="129"/>
        <v>5.67</v>
      </c>
      <c r="H165" s="69">
        <f t="shared" si="129"/>
        <v>5.67</v>
      </c>
      <c r="I165" s="72">
        <f t="shared" si="128"/>
        <v>0</v>
      </c>
      <c r="J165" s="55">
        <f t="shared" si="130"/>
        <v>-0.01</v>
      </c>
      <c r="K165" s="69">
        <f t="shared" si="130"/>
        <v>-0.06</v>
      </c>
      <c r="L165" s="72">
        <v>0</v>
      </c>
      <c r="M165" s="55">
        <f t="shared" si="131"/>
        <v>7.4999999999999997E-3</v>
      </c>
      <c r="N165" s="69">
        <f t="shared" si="131"/>
        <v>0</v>
      </c>
      <c r="O165" s="72">
        <v>0</v>
      </c>
      <c r="P165" s="7"/>
      <c r="Q165" s="72">
        <f t="shared" si="97"/>
        <v>5.6674999999999995</v>
      </c>
      <c r="R165" s="72">
        <f t="shared" si="98"/>
        <v>5.61</v>
      </c>
      <c r="S165" s="72">
        <f t="shared" si="99"/>
        <v>0</v>
      </c>
      <c r="T165" s="7"/>
      <c r="U165" s="5">
        <f t="shared" si="100"/>
        <v>31</v>
      </c>
      <c r="V165" s="45">
        <f t="shared" si="101"/>
        <v>41640</v>
      </c>
      <c r="W165" s="5">
        <f t="shared" si="102"/>
        <v>4724</v>
      </c>
      <c r="X165" s="55">
        <f t="shared" si="103"/>
        <v>5.3904348595426005E-2</v>
      </c>
      <c r="Y165" s="47">
        <f t="shared" si="104"/>
        <v>0.50260640321808892</v>
      </c>
      <c r="Z165" s="5">
        <f t="shared" si="105"/>
        <v>0</v>
      </c>
      <c r="AA165" s="5">
        <f t="shared" si="106"/>
        <v>0</v>
      </c>
      <c r="AC165" s="39">
        <f t="shared" si="107"/>
        <v>0</v>
      </c>
      <c r="AD165" s="39">
        <f t="shared" si="108"/>
        <v>0</v>
      </c>
      <c r="AE165" s="39">
        <f t="shared" si="109"/>
        <v>0</v>
      </c>
      <c r="AF165" s="39">
        <f t="shared" si="110"/>
        <v>0</v>
      </c>
      <c r="AG165" s="39">
        <f t="shared" si="111"/>
        <v>0</v>
      </c>
      <c r="AH165" s="39">
        <f t="shared" si="112"/>
        <v>0</v>
      </c>
      <c r="AI165" s="39">
        <f t="shared" si="113"/>
        <v>0</v>
      </c>
      <c r="AJ165" s="39">
        <f t="shared" si="114"/>
        <v>0</v>
      </c>
      <c r="AK165" s="39">
        <f t="shared" si="115"/>
        <v>0</v>
      </c>
      <c r="AL165" s="43"/>
      <c r="AM165" s="39">
        <f t="shared" si="116"/>
        <v>0</v>
      </c>
      <c r="AN165" s="39">
        <f t="shared" si="117"/>
        <v>0</v>
      </c>
      <c r="AO165" s="39">
        <f t="shared" si="118"/>
        <v>0</v>
      </c>
      <c r="AP165" s="40">
        <f t="shared" si="119"/>
        <v>0</v>
      </c>
      <c r="AR165" s="39">
        <f t="shared" si="120"/>
        <v>0</v>
      </c>
      <c r="AS165" s="39">
        <f t="shared" si="121"/>
        <v>0</v>
      </c>
      <c r="AT165" s="39">
        <f t="shared" si="122"/>
        <v>0</v>
      </c>
      <c r="AU165" s="40">
        <f t="shared" si="123"/>
        <v>0</v>
      </c>
      <c r="AV165" s="40"/>
      <c r="AW165" s="52">
        <f t="shared" si="124"/>
        <v>0</v>
      </c>
      <c r="AY165" s="52">
        <f t="shared" si="125"/>
        <v>0</v>
      </c>
      <c r="AZ165" s="70"/>
    </row>
    <row r="166" spans="1:52">
      <c r="A166" s="44">
        <f t="shared" si="126"/>
        <v>41671</v>
      </c>
      <c r="B166" s="66">
        <f t="shared" si="127"/>
        <v>12500</v>
      </c>
      <c r="C166" s="67"/>
      <c r="D166" s="68">
        <f t="shared" si="94"/>
        <v>12500</v>
      </c>
      <c r="E166" s="35">
        <f t="shared" si="95"/>
        <v>0</v>
      </c>
      <c r="F166" s="35">
        <f t="shared" si="96"/>
        <v>0</v>
      </c>
      <c r="G166" s="55">
        <f t="shared" si="129"/>
        <v>5.67</v>
      </c>
      <c r="H166" s="69">
        <f t="shared" si="129"/>
        <v>5.67</v>
      </c>
      <c r="I166" s="72">
        <f t="shared" si="128"/>
        <v>0</v>
      </c>
      <c r="J166" s="55">
        <f t="shared" si="130"/>
        <v>-0.01</v>
      </c>
      <c r="K166" s="69">
        <f t="shared" si="130"/>
        <v>-0.06</v>
      </c>
      <c r="L166" s="72">
        <v>0</v>
      </c>
      <c r="M166" s="55">
        <f t="shared" si="131"/>
        <v>7.4999999999999997E-3</v>
      </c>
      <c r="N166" s="69">
        <f t="shared" si="131"/>
        <v>0</v>
      </c>
      <c r="O166" s="72">
        <v>0</v>
      </c>
      <c r="P166" s="7"/>
      <c r="Q166" s="72">
        <f t="shared" si="97"/>
        <v>5.6674999999999995</v>
      </c>
      <c r="R166" s="72">
        <f t="shared" si="98"/>
        <v>5.61</v>
      </c>
      <c r="S166" s="72">
        <f t="shared" si="99"/>
        <v>0</v>
      </c>
      <c r="T166" s="7"/>
      <c r="U166" s="5">
        <f t="shared" si="100"/>
        <v>28</v>
      </c>
      <c r="V166" s="45">
        <f t="shared" si="101"/>
        <v>41671</v>
      </c>
      <c r="W166" s="5">
        <f t="shared" si="102"/>
        <v>4755</v>
      </c>
      <c r="X166" s="55">
        <f t="shared" si="103"/>
        <v>5.3904348595426005E-2</v>
      </c>
      <c r="Y166" s="47">
        <f t="shared" si="104"/>
        <v>0.50034251258361384</v>
      </c>
      <c r="Z166" s="5">
        <f t="shared" si="105"/>
        <v>0</v>
      </c>
      <c r="AA166" s="5">
        <f t="shared" si="106"/>
        <v>0</v>
      </c>
      <c r="AC166" s="39">
        <f t="shared" si="107"/>
        <v>0</v>
      </c>
      <c r="AD166" s="39">
        <f t="shared" si="108"/>
        <v>0</v>
      </c>
      <c r="AE166" s="39">
        <f t="shared" si="109"/>
        <v>0</v>
      </c>
      <c r="AF166" s="39">
        <f t="shared" si="110"/>
        <v>0</v>
      </c>
      <c r="AG166" s="39">
        <f t="shared" si="111"/>
        <v>0</v>
      </c>
      <c r="AH166" s="39">
        <f t="shared" si="112"/>
        <v>0</v>
      </c>
      <c r="AI166" s="39">
        <f t="shared" si="113"/>
        <v>0</v>
      </c>
      <c r="AJ166" s="39">
        <f t="shared" si="114"/>
        <v>0</v>
      </c>
      <c r="AK166" s="39">
        <f t="shared" si="115"/>
        <v>0</v>
      </c>
      <c r="AL166" s="43"/>
      <c r="AM166" s="39">
        <f t="shared" si="116"/>
        <v>0</v>
      </c>
      <c r="AN166" s="39">
        <f t="shared" si="117"/>
        <v>0</v>
      </c>
      <c r="AO166" s="39">
        <f t="shared" si="118"/>
        <v>0</v>
      </c>
      <c r="AP166" s="40">
        <f t="shared" si="119"/>
        <v>0</v>
      </c>
      <c r="AR166" s="39">
        <f t="shared" si="120"/>
        <v>0</v>
      </c>
      <c r="AS166" s="39">
        <f t="shared" si="121"/>
        <v>0</v>
      </c>
      <c r="AT166" s="39">
        <f t="shared" si="122"/>
        <v>0</v>
      </c>
      <c r="AU166" s="40">
        <f t="shared" si="123"/>
        <v>0</v>
      </c>
      <c r="AV166" s="40"/>
      <c r="AW166" s="52">
        <f t="shared" si="124"/>
        <v>0</v>
      </c>
      <c r="AY166" s="52">
        <f t="shared" si="125"/>
        <v>0</v>
      </c>
      <c r="AZ166" s="70"/>
    </row>
    <row r="167" spans="1:52">
      <c r="A167" s="44">
        <f t="shared" si="126"/>
        <v>41699</v>
      </c>
      <c r="B167" s="66">
        <f t="shared" si="127"/>
        <v>12500</v>
      </c>
      <c r="C167" s="67"/>
      <c r="D167" s="68">
        <f t="shared" si="94"/>
        <v>12500</v>
      </c>
      <c r="E167" s="35">
        <f t="shared" si="95"/>
        <v>0</v>
      </c>
      <c r="F167" s="35">
        <f t="shared" si="96"/>
        <v>0</v>
      </c>
      <c r="G167" s="55">
        <f t="shared" si="129"/>
        <v>5.67</v>
      </c>
      <c r="H167" s="69">
        <f t="shared" si="129"/>
        <v>5.67</v>
      </c>
      <c r="I167" s="72">
        <f t="shared" si="128"/>
        <v>0</v>
      </c>
      <c r="J167" s="55">
        <f t="shared" si="130"/>
        <v>-0.01</v>
      </c>
      <c r="K167" s="69">
        <f t="shared" si="130"/>
        <v>-0.06</v>
      </c>
      <c r="L167" s="72">
        <v>0</v>
      </c>
      <c r="M167" s="55">
        <f t="shared" si="131"/>
        <v>7.4999999999999997E-3</v>
      </c>
      <c r="N167" s="69">
        <f t="shared" si="131"/>
        <v>0</v>
      </c>
      <c r="O167" s="72">
        <v>0</v>
      </c>
      <c r="P167" s="7"/>
      <c r="Q167" s="72">
        <f t="shared" si="97"/>
        <v>5.6674999999999995</v>
      </c>
      <c r="R167" s="72">
        <f t="shared" si="98"/>
        <v>5.61</v>
      </c>
      <c r="S167" s="72">
        <f t="shared" si="99"/>
        <v>0</v>
      </c>
      <c r="T167" s="7"/>
      <c r="U167" s="5">
        <f t="shared" si="100"/>
        <v>31</v>
      </c>
      <c r="V167" s="45">
        <f t="shared" si="101"/>
        <v>41699</v>
      </c>
      <c r="W167" s="5">
        <f t="shared" si="102"/>
        <v>4783</v>
      </c>
      <c r="X167" s="55">
        <f t="shared" si="103"/>
        <v>5.3904348595426005E-2</v>
      </c>
      <c r="Y167" s="47">
        <f t="shared" si="104"/>
        <v>0.49830647416456592</v>
      </c>
      <c r="Z167" s="5">
        <f t="shared" si="105"/>
        <v>0</v>
      </c>
      <c r="AA167" s="5">
        <f t="shared" si="106"/>
        <v>0</v>
      </c>
      <c r="AC167" s="39">
        <f t="shared" si="107"/>
        <v>0</v>
      </c>
      <c r="AD167" s="39">
        <f t="shared" si="108"/>
        <v>0</v>
      </c>
      <c r="AE167" s="39">
        <f t="shared" si="109"/>
        <v>0</v>
      </c>
      <c r="AF167" s="39">
        <f t="shared" si="110"/>
        <v>0</v>
      </c>
      <c r="AG167" s="39">
        <f t="shared" si="111"/>
        <v>0</v>
      </c>
      <c r="AH167" s="39">
        <f t="shared" si="112"/>
        <v>0</v>
      </c>
      <c r="AI167" s="39">
        <f t="shared" si="113"/>
        <v>0</v>
      </c>
      <c r="AJ167" s="39">
        <f t="shared" si="114"/>
        <v>0</v>
      </c>
      <c r="AK167" s="39">
        <f t="shared" si="115"/>
        <v>0</v>
      </c>
      <c r="AL167" s="43"/>
      <c r="AM167" s="39">
        <f t="shared" si="116"/>
        <v>0</v>
      </c>
      <c r="AN167" s="39">
        <f t="shared" si="117"/>
        <v>0</v>
      </c>
      <c r="AO167" s="39">
        <f t="shared" si="118"/>
        <v>0</v>
      </c>
      <c r="AP167" s="40">
        <f t="shared" si="119"/>
        <v>0</v>
      </c>
      <c r="AR167" s="39">
        <f t="shared" si="120"/>
        <v>0</v>
      </c>
      <c r="AS167" s="39">
        <f t="shared" si="121"/>
        <v>0</v>
      </c>
      <c r="AT167" s="39">
        <f t="shared" si="122"/>
        <v>0</v>
      </c>
      <c r="AU167" s="40">
        <f t="shared" si="123"/>
        <v>0</v>
      </c>
      <c r="AV167" s="40"/>
      <c r="AW167" s="52">
        <f t="shared" si="124"/>
        <v>0</v>
      </c>
      <c r="AY167" s="52">
        <f t="shared" si="125"/>
        <v>0</v>
      </c>
      <c r="AZ167" s="70"/>
    </row>
    <row r="168" spans="1:52">
      <c r="A168" s="44">
        <f t="shared" si="126"/>
        <v>41730</v>
      </c>
      <c r="B168" s="66">
        <f t="shared" si="127"/>
        <v>12500</v>
      </c>
      <c r="C168" s="67"/>
      <c r="D168" s="68">
        <f t="shared" si="94"/>
        <v>12500</v>
      </c>
      <c r="E168" s="35">
        <f t="shared" si="95"/>
        <v>0</v>
      </c>
      <c r="F168" s="35">
        <f t="shared" si="96"/>
        <v>0</v>
      </c>
      <c r="G168" s="55">
        <f t="shared" si="129"/>
        <v>5.67</v>
      </c>
      <c r="H168" s="69">
        <f t="shared" si="129"/>
        <v>5.67</v>
      </c>
      <c r="I168" s="72">
        <f t="shared" si="128"/>
        <v>0</v>
      </c>
      <c r="J168" s="55">
        <f t="shared" si="130"/>
        <v>-0.01</v>
      </c>
      <c r="K168" s="69">
        <f t="shared" si="130"/>
        <v>-0.06</v>
      </c>
      <c r="L168" s="72">
        <v>0</v>
      </c>
      <c r="M168" s="55">
        <f t="shared" si="131"/>
        <v>7.4999999999999997E-3</v>
      </c>
      <c r="N168" s="69">
        <f t="shared" si="131"/>
        <v>0</v>
      </c>
      <c r="O168" s="72">
        <v>0</v>
      </c>
      <c r="P168" s="7"/>
      <c r="Q168" s="72">
        <f t="shared" si="97"/>
        <v>5.6674999999999995</v>
      </c>
      <c r="R168" s="72">
        <f t="shared" si="98"/>
        <v>5.61</v>
      </c>
      <c r="S168" s="72">
        <f t="shared" si="99"/>
        <v>0</v>
      </c>
      <c r="T168" s="7"/>
      <c r="U168" s="5">
        <f t="shared" si="100"/>
        <v>30</v>
      </c>
      <c r="V168" s="45">
        <f t="shared" si="101"/>
        <v>41730</v>
      </c>
      <c r="W168" s="5">
        <f t="shared" si="102"/>
        <v>4814</v>
      </c>
      <c r="X168" s="55">
        <f t="shared" si="103"/>
        <v>5.3904348595426005E-2</v>
      </c>
      <c r="Y168" s="47">
        <f t="shared" si="104"/>
        <v>0.49606195170576639</v>
      </c>
      <c r="Z168" s="5">
        <f t="shared" si="105"/>
        <v>0</v>
      </c>
      <c r="AA168" s="5">
        <f t="shared" si="106"/>
        <v>0</v>
      </c>
      <c r="AC168" s="39">
        <f t="shared" si="107"/>
        <v>0</v>
      </c>
      <c r="AD168" s="39">
        <f t="shared" si="108"/>
        <v>0</v>
      </c>
      <c r="AE168" s="39">
        <f t="shared" si="109"/>
        <v>0</v>
      </c>
      <c r="AF168" s="39">
        <f t="shared" si="110"/>
        <v>0</v>
      </c>
      <c r="AG168" s="39">
        <f t="shared" si="111"/>
        <v>0</v>
      </c>
      <c r="AH168" s="39">
        <f t="shared" si="112"/>
        <v>0</v>
      </c>
      <c r="AI168" s="39">
        <f t="shared" si="113"/>
        <v>0</v>
      </c>
      <c r="AJ168" s="39">
        <f t="shared" si="114"/>
        <v>0</v>
      </c>
      <c r="AK168" s="39">
        <f t="shared" si="115"/>
        <v>0</v>
      </c>
      <c r="AL168" s="43"/>
      <c r="AM168" s="39">
        <f t="shared" si="116"/>
        <v>0</v>
      </c>
      <c r="AN168" s="39">
        <f t="shared" si="117"/>
        <v>0</v>
      </c>
      <c r="AO168" s="39">
        <f t="shared" si="118"/>
        <v>0</v>
      </c>
      <c r="AP168" s="40">
        <f t="shared" si="119"/>
        <v>0</v>
      </c>
      <c r="AR168" s="39">
        <f t="shared" si="120"/>
        <v>0</v>
      </c>
      <c r="AS168" s="39">
        <f t="shared" si="121"/>
        <v>0</v>
      </c>
      <c r="AT168" s="39">
        <f t="shared" si="122"/>
        <v>0</v>
      </c>
      <c r="AU168" s="40">
        <f t="shared" si="123"/>
        <v>0</v>
      </c>
      <c r="AV168" s="40"/>
      <c r="AW168" s="52">
        <f t="shared" si="124"/>
        <v>0</v>
      </c>
      <c r="AY168" s="52">
        <f t="shared" si="125"/>
        <v>0</v>
      </c>
      <c r="AZ168" s="70"/>
    </row>
    <row r="169" spans="1:52">
      <c r="A169" s="44">
        <f t="shared" si="126"/>
        <v>41760</v>
      </c>
      <c r="B169" s="66">
        <f t="shared" si="127"/>
        <v>12500</v>
      </c>
      <c r="C169" s="67"/>
      <c r="D169" s="68">
        <f t="shared" si="94"/>
        <v>12500</v>
      </c>
      <c r="E169" s="35">
        <f t="shared" si="95"/>
        <v>0</v>
      </c>
      <c r="F169" s="35">
        <f t="shared" si="96"/>
        <v>0</v>
      </c>
      <c r="G169" s="55">
        <f t="shared" si="129"/>
        <v>5.67</v>
      </c>
      <c r="H169" s="69">
        <f t="shared" si="129"/>
        <v>5.67</v>
      </c>
      <c r="I169" s="72">
        <f t="shared" si="128"/>
        <v>0</v>
      </c>
      <c r="J169" s="55">
        <f t="shared" si="130"/>
        <v>-0.01</v>
      </c>
      <c r="K169" s="69">
        <f t="shared" si="130"/>
        <v>-0.06</v>
      </c>
      <c r="L169" s="72">
        <v>0</v>
      </c>
      <c r="M169" s="55">
        <f t="shared" si="131"/>
        <v>7.4999999999999997E-3</v>
      </c>
      <c r="N169" s="69">
        <f t="shared" si="131"/>
        <v>0</v>
      </c>
      <c r="O169" s="72">
        <v>0</v>
      </c>
      <c r="P169" s="7"/>
      <c r="Q169" s="72">
        <f t="shared" si="97"/>
        <v>5.6674999999999995</v>
      </c>
      <c r="R169" s="72">
        <f t="shared" si="98"/>
        <v>5.61</v>
      </c>
      <c r="S169" s="72">
        <f t="shared" si="99"/>
        <v>0</v>
      </c>
      <c r="T169" s="7"/>
      <c r="U169" s="5">
        <f t="shared" si="100"/>
        <v>31</v>
      </c>
      <c r="V169" s="45">
        <f t="shared" si="101"/>
        <v>41760</v>
      </c>
      <c r="W169" s="5">
        <f t="shared" si="102"/>
        <v>4844</v>
      </c>
      <c r="X169" s="55">
        <f t="shared" si="103"/>
        <v>5.3904348595426005E-2</v>
      </c>
      <c r="Y169" s="47">
        <f t="shared" si="104"/>
        <v>0.49389945973560889</v>
      </c>
      <c r="Z169" s="5">
        <f t="shared" si="105"/>
        <v>0</v>
      </c>
      <c r="AA169" s="5">
        <f t="shared" si="106"/>
        <v>0</v>
      </c>
      <c r="AC169" s="39">
        <f t="shared" si="107"/>
        <v>0</v>
      </c>
      <c r="AD169" s="39">
        <f t="shared" si="108"/>
        <v>0</v>
      </c>
      <c r="AE169" s="39">
        <f t="shared" si="109"/>
        <v>0</v>
      </c>
      <c r="AF169" s="39">
        <f t="shared" si="110"/>
        <v>0</v>
      </c>
      <c r="AG169" s="39">
        <f t="shared" si="111"/>
        <v>0</v>
      </c>
      <c r="AH169" s="39">
        <f t="shared" si="112"/>
        <v>0</v>
      </c>
      <c r="AI169" s="39">
        <f t="shared" si="113"/>
        <v>0</v>
      </c>
      <c r="AJ169" s="39">
        <f t="shared" si="114"/>
        <v>0</v>
      </c>
      <c r="AK169" s="39">
        <f t="shared" si="115"/>
        <v>0</v>
      </c>
      <c r="AL169" s="43"/>
      <c r="AM169" s="39">
        <f t="shared" si="116"/>
        <v>0</v>
      </c>
      <c r="AN169" s="39">
        <f t="shared" si="117"/>
        <v>0</v>
      </c>
      <c r="AO169" s="39">
        <f t="shared" si="118"/>
        <v>0</v>
      </c>
      <c r="AP169" s="40">
        <f t="shared" si="119"/>
        <v>0</v>
      </c>
      <c r="AR169" s="39">
        <f t="shared" si="120"/>
        <v>0</v>
      </c>
      <c r="AS169" s="39">
        <f t="shared" si="121"/>
        <v>0</v>
      </c>
      <c r="AT169" s="39">
        <f t="shared" si="122"/>
        <v>0</v>
      </c>
      <c r="AU169" s="40">
        <f t="shared" si="123"/>
        <v>0</v>
      </c>
      <c r="AV169" s="40"/>
      <c r="AW169" s="52">
        <f t="shared" si="124"/>
        <v>0</v>
      </c>
      <c r="AY169" s="52">
        <f t="shared" si="125"/>
        <v>0</v>
      </c>
      <c r="AZ169" s="70"/>
    </row>
    <row r="170" spans="1:52" ht="12" customHeight="1">
      <c r="A170" s="44">
        <f t="shared" si="126"/>
        <v>41791</v>
      </c>
      <c r="B170" s="66">
        <f t="shared" si="127"/>
        <v>12500</v>
      </c>
      <c r="C170" s="67"/>
      <c r="D170" s="68">
        <f t="shared" si="94"/>
        <v>12500</v>
      </c>
      <c r="E170" s="35">
        <f t="shared" si="95"/>
        <v>0</v>
      </c>
      <c r="F170" s="35">
        <f t="shared" si="96"/>
        <v>0</v>
      </c>
      <c r="G170" s="55">
        <f t="shared" ref="G170:H189" si="132">VLOOKUP($A170,Table,MATCH(G$4,Curves,0))</f>
        <v>5.67</v>
      </c>
      <c r="H170" s="69">
        <f t="shared" si="132"/>
        <v>5.67</v>
      </c>
      <c r="I170" s="72">
        <f t="shared" si="128"/>
        <v>0</v>
      </c>
      <c r="J170" s="55">
        <f t="shared" ref="J170:K189" si="133">VLOOKUP($A170,Table,MATCH(J$4,Curves,0))</f>
        <v>-0.01</v>
      </c>
      <c r="K170" s="69">
        <f t="shared" si="133"/>
        <v>-0.06</v>
      </c>
      <c r="L170" s="72">
        <v>0</v>
      </c>
      <c r="M170" s="55">
        <f t="shared" ref="M170:N189" si="134">VLOOKUP($A170,Table,MATCH(M$4,Curves,0))</f>
        <v>7.4999999999999997E-3</v>
      </c>
      <c r="N170" s="69">
        <f t="shared" si="134"/>
        <v>0</v>
      </c>
      <c r="O170" s="72">
        <v>0</v>
      </c>
      <c r="P170" s="7"/>
      <c r="Q170" s="72">
        <f t="shared" si="97"/>
        <v>5.6674999999999995</v>
      </c>
      <c r="R170" s="72">
        <f t="shared" si="98"/>
        <v>5.61</v>
      </c>
      <c r="S170" s="72">
        <f t="shared" si="99"/>
        <v>0</v>
      </c>
      <c r="T170" s="7"/>
      <c r="U170" s="5">
        <f t="shared" si="100"/>
        <v>30</v>
      </c>
      <c r="V170" s="45">
        <f t="shared" si="101"/>
        <v>41791</v>
      </c>
      <c r="W170" s="5">
        <f t="shared" si="102"/>
        <v>4875</v>
      </c>
      <c r="X170" s="55">
        <f t="shared" si="103"/>
        <v>5.3904348595426005E-2</v>
      </c>
      <c r="Y170" s="47">
        <f t="shared" si="104"/>
        <v>0.49167478779727197</v>
      </c>
      <c r="Z170" s="5">
        <f t="shared" si="105"/>
        <v>0</v>
      </c>
      <c r="AA170" s="5">
        <f t="shared" si="106"/>
        <v>0</v>
      </c>
      <c r="AC170" s="39">
        <f t="shared" si="107"/>
        <v>0</v>
      </c>
      <c r="AD170" s="39">
        <f t="shared" si="108"/>
        <v>0</v>
      </c>
      <c r="AE170" s="39">
        <f t="shared" si="109"/>
        <v>0</v>
      </c>
      <c r="AF170" s="39">
        <f t="shared" si="110"/>
        <v>0</v>
      </c>
      <c r="AG170" s="39">
        <f t="shared" si="111"/>
        <v>0</v>
      </c>
      <c r="AH170" s="39">
        <f t="shared" si="112"/>
        <v>0</v>
      </c>
      <c r="AI170" s="39">
        <f t="shared" si="113"/>
        <v>0</v>
      </c>
      <c r="AJ170" s="39">
        <f t="shared" si="114"/>
        <v>0</v>
      </c>
      <c r="AK170" s="39">
        <f t="shared" si="115"/>
        <v>0</v>
      </c>
      <c r="AL170" s="43"/>
      <c r="AM170" s="39">
        <f t="shared" si="116"/>
        <v>0</v>
      </c>
      <c r="AN170" s="39">
        <f t="shared" si="117"/>
        <v>0</v>
      </c>
      <c r="AO170" s="39">
        <f t="shared" si="118"/>
        <v>0</v>
      </c>
      <c r="AP170" s="40">
        <f t="shared" si="119"/>
        <v>0</v>
      </c>
      <c r="AR170" s="39">
        <f t="shared" si="120"/>
        <v>0</v>
      </c>
      <c r="AS170" s="39">
        <f t="shared" si="121"/>
        <v>0</v>
      </c>
      <c r="AT170" s="39">
        <f t="shared" si="122"/>
        <v>0</v>
      </c>
      <c r="AU170" s="40">
        <f t="shared" si="123"/>
        <v>0</v>
      </c>
      <c r="AV170" s="40"/>
      <c r="AW170" s="52">
        <f t="shared" si="124"/>
        <v>0</v>
      </c>
      <c r="AY170" s="52">
        <f t="shared" si="125"/>
        <v>0</v>
      </c>
      <c r="AZ170" s="70"/>
    </row>
    <row r="171" spans="1:52" ht="12" customHeight="1">
      <c r="A171" s="44">
        <f t="shared" si="126"/>
        <v>41821</v>
      </c>
      <c r="B171" s="66">
        <f t="shared" si="127"/>
        <v>12500</v>
      </c>
      <c r="C171" s="67"/>
      <c r="D171" s="68">
        <f t="shared" si="94"/>
        <v>12500</v>
      </c>
      <c r="E171" s="35">
        <f t="shared" si="95"/>
        <v>0</v>
      </c>
      <c r="F171" s="35">
        <f t="shared" si="96"/>
        <v>0</v>
      </c>
      <c r="G171" s="55">
        <f t="shared" si="132"/>
        <v>5.67</v>
      </c>
      <c r="H171" s="69">
        <f t="shared" si="132"/>
        <v>5.67</v>
      </c>
      <c r="I171" s="72">
        <f t="shared" si="128"/>
        <v>0</v>
      </c>
      <c r="J171" s="55">
        <f t="shared" si="133"/>
        <v>-0.01</v>
      </c>
      <c r="K171" s="69">
        <f t="shared" si="133"/>
        <v>-0.06</v>
      </c>
      <c r="L171" s="72">
        <v>0</v>
      </c>
      <c r="M171" s="55">
        <f t="shared" si="134"/>
        <v>7.4999999999999997E-3</v>
      </c>
      <c r="N171" s="69">
        <f t="shared" si="134"/>
        <v>0</v>
      </c>
      <c r="O171" s="72">
        <v>0</v>
      </c>
      <c r="P171" s="7"/>
      <c r="Q171" s="72">
        <f t="shared" si="97"/>
        <v>5.6674999999999995</v>
      </c>
      <c r="R171" s="72">
        <f t="shared" si="98"/>
        <v>5.61</v>
      </c>
      <c r="S171" s="72">
        <f t="shared" si="99"/>
        <v>0</v>
      </c>
      <c r="T171" s="7"/>
      <c r="U171" s="5">
        <f t="shared" si="100"/>
        <v>31</v>
      </c>
      <c r="V171" s="45">
        <f t="shared" si="101"/>
        <v>41821</v>
      </c>
      <c r="W171" s="5">
        <f t="shared" si="102"/>
        <v>4905</v>
      </c>
      <c r="X171" s="55">
        <f t="shared" si="103"/>
        <v>5.3904348595426005E-2</v>
      </c>
      <c r="Y171" s="47">
        <f t="shared" si="104"/>
        <v>0.48953142087125717</v>
      </c>
      <c r="Z171" s="5">
        <f t="shared" si="105"/>
        <v>0</v>
      </c>
      <c r="AA171" s="5">
        <f t="shared" si="106"/>
        <v>0</v>
      </c>
      <c r="AC171" s="39">
        <f t="shared" si="107"/>
        <v>0</v>
      </c>
      <c r="AD171" s="39">
        <f t="shared" si="108"/>
        <v>0</v>
      </c>
      <c r="AE171" s="39">
        <f t="shared" si="109"/>
        <v>0</v>
      </c>
      <c r="AF171" s="39">
        <f t="shared" si="110"/>
        <v>0</v>
      </c>
      <c r="AG171" s="39">
        <f t="shared" si="111"/>
        <v>0</v>
      </c>
      <c r="AH171" s="39">
        <f t="shared" si="112"/>
        <v>0</v>
      </c>
      <c r="AI171" s="39">
        <f t="shared" si="113"/>
        <v>0</v>
      </c>
      <c r="AJ171" s="39">
        <f t="shared" si="114"/>
        <v>0</v>
      </c>
      <c r="AK171" s="39">
        <f t="shared" si="115"/>
        <v>0</v>
      </c>
      <c r="AL171" s="43"/>
      <c r="AM171" s="39">
        <f t="shared" si="116"/>
        <v>0</v>
      </c>
      <c r="AN171" s="39">
        <f t="shared" si="117"/>
        <v>0</v>
      </c>
      <c r="AO171" s="39">
        <f t="shared" si="118"/>
        <v>0</v>
      </c>
      <c r="AP171" s="40">
        <f t="shared" si="119"/>
        <v>0</v>
      </c>
      <c r="AR171" s="39">
        <f t="shared" si="120"/>
        <v>0</v>
      </c>
      <c r="AS171" s="39">
        <f t="shared" si="121"/>
        <v>0</v>
      </c>
      <c r="AT171" s="39">
        <f t="shared" si="122"/>
        <v>0</v>
      </c>
      <c r="AU171" s="40">
        <f t="shared" si="123"/>
        <v>0</v>
      </c>
      <c r="AV171" s="40"/>
      <c r="AW171" s="52">
        <f t="shared" si="124"/>
        <v>0</v>
      </c>
      <c r="AY171" s="52">
        <f t="shared" si="125"/>
        <v>0</v>
      </c>
      <c r="AZ171" s="70"/>
    </row>
    <row r="172" spans="1:52" ht="12" customHeight="1">
      <c r="A172" s="44">
        <f t="shared" si="126"/>
        <v>41852</v>
      </c>
      <c r="B172" s="66">
        <f t="shared" si="127"/>
        <v>12500</v>
      </c>
      <c r="C172" s="67"/>
      <c r="D172" s="68">
        <f t="shared" si="94"/>
        <v>12500</v>
      </c>
      <c r="E172" s="35">
        <f t="shared" si="95"/>
        <v>0</v>
      </c>
      <c r="F172" s="35">
        <f t="shared" si="96"/>
        <v>0</v>
      </c>
      <c r="G172" s="55">
        <f t="shared" si="132"/>
        <v>5.67</v>
      </c>
      <c r="H172" s="69">
        <f t="shared" si="132"/>
        <v>5.67</v>
      </c>
      <c r="I172" s="72">
        <f t="shared" si="128"/>
        <v>0</v>
      </c>
      <c r="J172" s="55">
        <f t="shared" si="133"/>
        <v>-0.01</v>
      </c>
      <c r="K172" s="69">
        <f t="shared" si="133"/>
        <v>-0.06</v>
      </c>
      <c r="L172" s="72">
        <v>0</v>
      </c>
      <c r="M172" s="55">
        <f t="shared" si="134"/>
        <v>7.4999999999999997E-3</v>
      </c>
      <c r="N172" s="69">
        <f t="shared" si="134"/>
        <v>0</v>
      </c>
      <c r="O172" s="72">
        <v>0</v>
      </c>
      <c r="P172" s="7"/>
      <c r="Q172" s="72">
        <f t="shared" si="97"/>
        <v>5.6674999999999995</v>
      </c>
      <c r="R172" s="72">
        <f t="shared" si="98"/>
        <v>5.61</v>
      </c>
      <c r="S172" s="72">
        <f t="shared" si="99"/>
        <v>0</v>
      </c>
      <c r="T172" s="7"/>
      <c r="U172" s="5">
        <f t="shared" si="100"/>
        <v>31</v>
      </c>
      <c r="V172" s="45">
        <f t="shared" si="101"/>
        <v>41852</v>
      </c>
      <c r="W172" s="5">
        <f t="shared" si="102"/>
        <v>4936</v>
      </c>
      <c r="X172" s="55">
        <f t="shared" si="103"/>
        <v>5.3904348595426005E-2</v>
      </c>
      <c r="Y172" s="47">
        <f t="shared" si="104"/>
        <v>0.48732642389569963</v>
      </c>
      <c r="Z172" s="5">
        <f t="shared" si="105"/>
        <v>0</v>
      </c>
      <c r="AA172" s="5">
        <f t="shared" si="106"/>
        <v>0</v>
      </c>
      <c r="AC172" s="39">
        <f t="shared" si="107"/>
        <v>0</v>
      </c>
      <c r="AD172" s="39">
        <f t="shared" si="108"/>
        <v>0</v>
      </c>
      <c r="AE172" s="39">
        <f t="shared" si="109"/>
        <v>0</v>
      </c>
      <c r="AF172" s="39">
        <f t="shared" si="110"/>
        <v>0</v>
      </c>
      <c r="AG172" s="39">
        <f t="shared" si="111"/>
        <v>0</v>
      </c>
      <c r="AH172" s="39">
        <f t="shared" si="112"/>
        <v>0</v>
      </c>
      <c r="AI172" s="39">
        <f t="shared" si="113"/>
        <v>0</v>
      </c>
      <c r="AJ172" s="39">
        <f t="shared" si="114"/>
        <v>0</v>
      </c>
      <c r="AK172" s="39">
        <f t="shared" si="115"/>
        <v>0</v>
      </c>
      <c r="AL172" s="43"/>
      <c r="AM172" s="39">
        <f t="shared" si="116"/>
        <v>0</v>
      </c>
      <c r="AN172" s="39">
        <f t="shared" si="117"/>
        <v>0</v>
      </c>
      <c r="AO172" s="39">
        <f t="shared" si="118"/>
        <v>0</v>
      </c>
      <c r="AP172" s="40">
        <f t="shared" si="119"/>
        <v>0</v>
      </c>
      <c r="AR172" s="39">
        <f t="shared" si="120"/>
        <v>0</v>
      </c>
      <c r="AS172" s="39">
        <f t="shared" si="121"/>
        <v>0</v>
      </c>
      <c r="AT172" s="39">
        <f t="shared" si="122"/>
        <v>0</v>
      </c>
      <c r="AU172" s="40">
        <f t="shared" si="123"/>
        <v>0</v>
      </c>
      <c r="AV172" s="40"/>
      <c r="AW172" s="52">
        <f t="shared" si="124"/>
        <v>0</v>
      </c>
      <c r="AY172" s="52">
        <f t="shared" si="125"/>
        <v>0</v>
      </c>
      <c r="AZ172" s="70"/>
    </row>
    <row r="173" spans="1:52" ht="12" customHeight="1">
      <c r="A173" s="44">
        <f t="shared" si="126"/>
        <v>41883</v>
      </c>
      <c r="B173" s="66">
        <f t="shared" si="127"/>
        <v>12500</v>
      </c>
      <c r="C173" s="67"/>
      <c r="D173" s="68">
        <f t="shared" si="94"/>
        <v>12500</v>
      </c>
      <c r="E173" s="35">
        <f t="shared" si="95"/>
        <v>0</v>
      </c>
      <c r="F173" s="35">
        <f t="shared" si="96"/>
        <v>0</v>
      </c>
      <c r="G173" s="55">
        <f t="shared" si="132"/>
        <v>5.67</v>
      </c>
      <c r="H173" s="69">
        <f t="shared" si="132"/>
        <v>5.67</v>
      </c>
      <c r="I173" s="72">
        <f t="shared" si="128"/>
        <v>0</v>
      </c>
      <c r="J173" s="55">
        <f t="shared" si="133"/>
        <v>-0.01</v>
      </c>
      <c r="K173" s="69">
        <f t="shared" si="133"/>
        <v>-0.06</v>
      </c>
      <c r="L173" s="72">
        <v>0</v>
      </c>
      <c r="M173" s="55">
        <f t="shared" si="134"/>
        <v>7.4999999999999997E-3</v>
      </c>
      <c r="N173" s="69">
        <f t="shared" si="134"/>
        <v>0</v>
      </c>
      <c r="O173" s="72">
        <v>0</v>
      </c>
      <c r="P173" s="7"/>
      <c r="Q173" s="72">
        <f t="shared" si="97"/>
        <v>5.6674999999999995</v>
      </c>
      <c r="R173" s="72">
        <f t="shared" si="98"/>
        <v>5.61</v>
      </c>
      <c r="S173" s="72">
        <f t="shared" si="99"/>
        <v>0</v>
      </c>
      <c r="T173" s="7"/>
      <c r="U173" s="5">
        <f t="shared" si="100"/>
        <v>30</v>
      </c>
      <c r="V173" s="45">
        <f t="shared" si="101"/>
        <v>41883</v>
      </c>
      <c r="W173" s="5">
        <f t="shared" si="102"/>
        <v>4967</v>
      </c>
      <c r="X173" s="55">
        <f t="shared" si="103"/>
        <v>5.3904348595426005E-2</v>
      </c>
      <c r="Y173" s="47">
        <f t="shared" si="104"/>
        <v>0.48513135889070602</v>
      </c>
      <c r="Z173" s="5">
        <f t="shared" si="105"/>
        <v>0</v>
      </c>
      <c r="AA173" s="5">
        <f t="shared" si="106"/>
        <v>0</v>
      </c>
      <c r="AC173" s="39">
        <f t="shared" si="107"/>
        <v>0</v>
      </c>
      <c r="AD173" s="39">
        <f t="shared" si="108"/>
        <v>0</v>
      </c>
      <c r="AE173" s="39">
        <f t="shared" si="109"/>
        <v>0</v>
      </c>
      <c r="AF173" s="39">
        <f t="shared" si="110"/>
        <v>0</v>
      </c>
      <c r="AG173" s="39">
        <f t="shared" si="111"/>
        <v>0</v>
      </c>
      <c r="AH173" s="39">
        <f t="shared" si="112"/>
        <v>0</v>
      </c>
      <c r="AI173" s="39">
        <f t="shared" si="113"/>
        <v>0</v>
      </c>
      <c r="AJ173" s="39">
        <f t="shared" si="114"/>
        <v>0</v>
      </c>
      <c r="AK173" s="39">
        <f t="shared" si="115"/>
        <v>0</v>
      </c>
      <c r="AL173" s="43"/>
      <c r="AM173" s="39">
        <f t="shared" si="116"/>
        <v>0</v>
      </c>
      <c r="AN173" s="39">
        <f t="shared" si="117"/>
        <v>0</v>
      </c>
      <c r="AO173" s="39">
        <f t="shared" si="118"/>
        <v>0</v>
      </c>
      <c r="AP173" s="40">
        <f t="shared" si="119"/>
        <v>0</v>
      </c>
      <c r="AR173" s="39">
        <f t="shared" si="120"/>
        <v>0</v>
      </c>
      <c r="AS173" s="39">
        <f t="shared" si="121"/>
        <v>0</v>
      </c>
      <c r="AT173" s="39">
        <f t="shared" si="122"/>
        <v>0</v>
      </c>
      <c r="AU173" s="40">
        <f t="shared" si="123"/>
        <v>0</v>
      </c>
      <c r="AV173" s="40"/>
      <c r="AW173" s="52">
        <f t="shared" si="124"/>
        <v>0</v>
      </c>
      <c r="AY173" s="52">
        <f t="shared" si="125"/>
        <v>0</v>
      </c>
      <c r="AZ173" s="70"/>
    </row>
    <row r="174" spans="1:52" ht="12" customHeight="1">
      <c r="A174" s="44">
        <f t="shared" si="126"/>
        <v>41913</v>
      </c>
      <c r="B174" s="66">
        <f t="shared" si="127"/>
        <v>12500</v>
      </c>
      <c r="C174" s="67"/>
      <c r="D174" s="68">
        <f t="shared" si="94"/>
        <v>12500</v>
      </c>
      <c r="E174" s="35">
        <f t="shared" si="95"/>
        <v>0</v>
      </c>
      <c r="F174" s="35">
        <f t="shared" si="96"/>
        <v>0</v>
      </c>
      <c r="G174" s="55">
        <f t="shared" si="132"/>
        <v>5.67</v>
      </c>
      <c r="H174" s="69">
        <f t="shared" si="132"/>
        <v>5.67</v>
      </c>
      <c r="I174" s="72">
        <f t="shared" si="128"/>
        <v>0</v>
      </c>
      <c r="J174" s="55">
        <f t="shared" si="133"/>
        <v>-0.01</v>
      </c>
      <c r="K174" s="69">
        <f t="shared" si="133"/>
        <v>-0.06</v>
      </c>
      <c r="L174" s="72">
        <v>0</v>
      </c>
      <c r="M174" s="55">
        <f t="shared" si="134"/>
        <v>7.4999999999999997E-3</v>
      </c>
      <c r="N174" s="69">
        <f t="shared" si="134"/>
        <v>0</v>
      </c>
      <c r="O174" s="72">
        <v>0</v>
      </c>
      <c r="P174" s="7"/>
      <c r="Q174" s="72">
        <f t="shared" si="97"/>
        <v>5.6674999999999995</v>
      </c>
      <c r="R174" s="72">
        <f t="shared" si="98"/>
        <v>5.61</v>
      </c>
      <c r="S174" s="72">
        <f t="shared" si="99"/>
        <v>0</v>
      </c>
      <c r="T174" s="7"/>
      <c r="U174" s="5">
        <f t="shared" si="100"/>
        <v>31</v>
      </c>
      <c r="V174" s="45">
        <f t="shared" si="101"/>
        <v>41913</v>
      </c>
      <c r="W174" s="5">
        <f t="shared" si="102"/>
        <v>4997</v>
      </c>
      <c r="X174" s="55">
        <f t="shared" si="103"/>
        <v>5.3904348595426005E-2</v>
      </c>
      <c r="Y174" s="47">
        <f t="shared" si="104"/>
        <v>0.48301651685441332</v>
      </c>
      <c r="Z174" s="5">
        <f t="shared" si="105"/>
        <v>0</v>
      </c>
      <c r="AA174" s="5">
        <f t="shared" si="106"/>
        <v>0</v>
      </c>
      <c r="AC174" s="39">
        <f t="shared" si="107"/>
        <v>0</v>
      </c>
      <c r="AD174" s="39">
        <f t="shared" si="108"/>
        <v>0</v>
      </c>
      <c r="AE174" s="39">
        <f t="shared" si="109"/>
        <v>0</v>
      </c>
      <c r="AF174" s="39">
        <f t="shared" si="110"/>
        <v>0</v>
      </c>
      <c r="AG174" s="39">
        <f t="shared" si="111"/>
        <v>0</v>
      </c>
      <c r="AH174" s="39">
        <f t="shared" si="112"/>
        <v>0</v>
      </c>
      <c r="AI174" s="39">
        <f t="shared" si="113"/>
        <v>0</v>
      </c>
      <c r="AJ174" s="39">
        <f t="shared" si="114"/>
        <v>0</v>
      </c>
      <c r="AK174" s="39">
        <f t="shared" si="115"/>
        <v>0</v>
      </c>
      <c r="AL174" s="43"/>
      <c r="AM174" s="39">
        <f t="shared" si="116"/>
        <v>0</v>
      </c>
      <c r="AN174" s="39">
        <f t="shared" si="117"/>
        <v>0</v>
      </c>
      <c r="AO174" s="39">
        <f t="shared" si="118"/>
        <v>0</v>
      </c>
      <c r="AP174" s="40">
        <f t="shared" si="119"/>
        <v>0</v>
      </c>
      <c r="AR174" s="39">
        <f t="shared" si="120"/>
        <v>0</v>
      </c>
      <c r="AS174" s="39">
        <f t="shared" si="121"/>
        <v>0</v>
      </c>
      <c r="AT174" s="39">
        <f t="shared" si="122"/>
        <v>0</v>
      </c>
      <c r="AU174" s="40">
        <f t="shared" si="123"/>
        <v>0</v>
      </c>
      <c r="AV174" s="40"/>
      <c r="AW174" s="52">
        <f t="shared" si="124"/>
        <v>0</v>
      </c>
      <c r="AY174" s="52">
        <f t="shared" si="125"/>
        <v>0</v>
      </c>
      <c r="AZ174" s="70"/>
    </row>
    <row r="175" spans="1:52" ht="12" customHeight="1">
      <c r="A175" s="44">
        <f t="shared" si="126"/>
        <v>41944</v>
      </c>
      <c r="B175" s="66">
        <f t="shared" si="127"/>
        <v>12500</v>
      </c>
      <c r="C175" s="67"/>
      <c r="D175" s="68">
        <f t="shared" si="94"/>
        <v>12500</v>
      </c>
      <c r="E175" s="35">
        <f t="shared" si="95"/>
        <v>0</v>
      </c>
      <c r="F175" s="35">
        <f t="shared" si="96"/>
        <v>0</v>
      </c>
      <c r="G175" s="55">
        <f t="shared" si="132"/>
        <v>5.67</v>
      </c>
      <c r="H175" s="69">
        <f t="shared" si="132"/>
        <v>5.67</v>
      </c>
      <c r="I175" s="72">
        <f t="shared" si="128"/>
        <v>0</v>
      </c>
      <c r="J175" s="55">
        <f t="shared" si="133"/>
        <v>-0.01</v>
      </c>
      <c r="K175" s="69">
        <f t="shared" si="133"/>
        <v>-0.06</v>
      </c>
      <c r="L175" s="72">
        <v>0</v>
      </c>
      <c r="M175" s="55">
        <f t="shared" si="134"/>
        <v>7.4999999999999997E-3</v>
      </c>
      <c r="N175" s="69">
        <f t="shared" si="134"/>
        <v>0</v>
      </c>
      <c r="O175" s="72">
        <v>0</v>
      </c>
      <c r="P175" s="7"/>
      <c r="Q175" s="72">
        <f t="shared" si="97"/>
        <v>5.6674999999999995</v>
      </c>
      <c r="R175" s="72">
        <f t="shared" si="98"/>
        <v>5.61</v>
      </c>
      <c r="S175" s="72">
        <f t="shared" si="99"/>
        <v>0</v>
      </c>
      <c r="T175" s="7"/>
      <c r="U175" s="5">
        <f t="shared" si="100"/>
        <v>30</v>
      </c>
      <c r="V175" s="45">
        <f t="shared" si="101"/>
        <v>41944</v>
      </c>
      <c r="W175" s="5">
        <f t="shared" si="102"/>
        <v>5028</v>
      </c>
      <c r="X175" s="55">
        <f t="shared" si="103"/>
        <v>5.3904348595426005E-2</v>
      </c>
      <c r="Y175" s="47">
        <f t="shared" si="104"/>
        <v>0.48084086496895767</v>
      </c>
      <c r="Z175" s="5">
        <f t="shared" si="105"/>
        <v>0</v>
      </c>
      <c r="AA175" s="5">
        <f t="shared" si="106"/>
        <v>0</v>
      </c>
      <c r="AC175" s="39">
        <f t="shared" si="107"/>
        <v>0</v>
      </c>
      <c r="AD175" s="39">
        <f t="shared" si="108"/>
        <v>0</v>
      </c>
      <c r="AE175" s="39">
        <f t="shared" si="109"/>
        <v>0</v>
      </c>
      <c r="AF175" s="39">
        <f t="shared" si="110"/>
        <v>0</v>
      </c>
      <c r="AG175" s="39">
        <f t="shared" si="111"/>
        <v>0</v>
      </c>
      <c r="AH175" s="39">
        <f t="shared" si="112"/>
        <v>0</v>
      </c>
      <c r="AI175" s="39">
        <f t="shared" si="113"/>
        <v>0</v>
      </c>
      <c r="AJ175" s="39">
        <f t="shared" si="114"/>
        <v>0</v>
      </c>
      <c r="AK175" s="39">
        <f t="shared" si="115"/>
        <v>0</v>
      </c>
      <c r="AL175" s="43"/>
      <c r="AM175" s="39">
        <f t="shared" si="116"/>
        <v>0</v>
      </c>
      <c r="AN175" s="39">
        <f t="shared" si="117"/>
        <v>0</v>
      </c>
      <c r="AO175" s="39">
        <f t="shared" si="118"/>
        <v>0</v>
      </c>
      <c r="AP175" s="40">
        <f t="shared" si="119"/>
        <v>0</v>
      </c>
      <c r="AR175" s="39">
        <f t="shared" si="120"/>
        <v>0</v>
      </c>
      <c r="AS175" s="39">
        <f t="shared" si="121"/>
        <v>0</v>
      </c>
      <c r="AT175" s="39">
        <f t="shared" si="122"/>
        <v>0</v>
      </c>
      <c r="AU175" s="40">
        <f t="shared" si="123"/>
        <v>0</v>
      </c>
      <c r="AV175" s="40"/>
      <c r="AW175" s="52">
        <f t="shared" si="124"/>
        <v>0</v>
      </c>
      <c r="AY175" s="52">
        <f t="shared" si="125"/>
        <v>0</v>
      </c>
      <c r="AZ175" s="70"/>
    </row>
    <row r="176" spans="1:52" ht="12" customHeight="1">
      <c r="A176" s="44">
        <f t="shared" si="126"/>
        <v>41974</v>
      </c>
      <c r="B176" s="66">
        <f t="shared" si="127"/>
        <v>12500</v>
      </c>
      <c r="C176" s="67"/>
      <c r="D176" s="68">
        <f t="shared" si="94"/>
        <v>12500</v>
      </c>
      <c r="E176" s="35">
        <f t="shared" si="95"/>
        <v>0</v>
      </c>
      <c r="F176" s="35">
        <f t="shared" si="96"/>
        <v>0</v>
      </c>
      <c r="G176" s="55">
        <f t="shared" si="132"/>
        <v>5.67</v>
      </c>
      <c r="H176" s="69">
        <f t="shared" si="132"/>
        <v>5.67</v>
      </c>
      <c r="I176" s="72">
        <f t="shared" si="128"/>
        <v>0</v>
      </c>
      <c r="J176" s="55">
        <f t="shared" si="133"/>
        <v>-0.01</v>
      </c>
      <c r="K176" s="69">
        <f t="shared" si="133"/>
        <v>-0.06</v>
      </c>
      <c r="L176" s="72">
        <v>0</v>
      </c>
      <c r="M176" s="55">
        <f t="shared" si="134"/>
        <v>7.4999999999999997E-3</v>
      </c>
      <c r="N176" s="69">
        <f t="shared" si="134"/>
        <v>0</v>
      </c>
      <c r="O176" s="72">
        <v>0</v>
      </c>
      <c r="P176" s="7"/>
      <c r="Q176" s="72">
        <f t="shared" si="97"/>
        <v>5.6674999999999995</v>
      </c>
      <c r="R176" s="72">
        <f t="shared" si="98"/>
        <v>5.61</v>
      </c>
      <c r="S176" s="72">
        <f t="shared" si="99"/>
        <v>0</v>
      </c>
      <c r="T176" s="7"/>
      <c r="U176" s="5">
        <f t="shared" si="100"/>
        <v>31</v>
      </c>
      <c r="V176" s="45">
        <f t="shared" si="101"/>
        <v>41974</v>
      </c>
      <c r="W176" s="5">
        <f t="shared" si="102"/>
        <v>5058</v>
      </c>
      <c r="X176" s="55">
        <f t="shared" si="103"/>
        <v>5.3904348595426005E-2</v>
      </c>
      <c r="Y176" s="47">
        <f t="shared" si="104"/>
        <v>0.47874472656156036</v>
      </c>
      <c r="Z176" s="5">
        <f t="shared" si="105"/>
        <v>0</v>
      </c>
      <c r="AA176" s="5">
        <f t="shared" si="106"/>
        <v>0</v>
      </c>
      <c r="AC176" s="39">
        <f t="shared" si="107"/>
        <v>0</v>
      </c>
      <c r="AD176" s="39">
        <f t="shared" si="108"/>
        <v>0</v>
      </c>
      <c r="AE176" s="39">
        <f t="shared" si="109"/>
        <v>0</v>
      </c>
      <c r="AF176" s="39">
        <f t="shared" si="110"/>
        <v>0</v>
      </c>
      <c r="AG176" s="39">
        <f t="shared" si="111"/>
        <v>0</v>
      </c>
      <c r="AH176" s="39">
        <f t="shared" si="112"/>
        <v>0</v>
      </c>
      <c r="AI176" s="39">
        <f t="shared" si="113"/>
        <v>0</v>
      </c>
      <c r="AJ176" s="39">
        <f t="shared" si="114"/>
        <v>0</v>
      </c>
      <c r="AK176" s="39">
        <f t="shared" si="115"/>
        <v>0</v>
      </c>
      <c r="AL176" s="43"/>
      <c r="AM176" s="39">
        <f t="shared" si="116"/>
        <v>0</v>
      </c>
      <c r="AN176" s="39">
        <f t="shared" si="117"/>
        <v>0</v>
      </c>
      <c r="AO176" s="39">
        <f t="shared" si="118"/>
        <v>0</v>
      </c>
      <c r="AP176" s="40">
        <f t="shared" si="119"/>
        <v>0</v>
      </c>
      <c r="AR176" s="39">
        <f t="shared" si="120"/>
        <v>0</v>
      </c>
      <c r="AS176" s="39">
        <f t="shared" si="121"/>
        <v>0</v>
      </c>
      <c r="AT176" s="39">
        <f t="shared" si="122"/>
        <v>0</v>
      </c>
      <c r="AU176" s="40">
        <f t="shared" si="123"/>
        <v>0</v>
      </c>
      <c r="AV176" s="40"/>
      <c r="AW176" s="52">
        <f t="shared" si="124"/>
        <v>0</v>
      </c>
      <c r="AY176" s="52">
        <f t="shared" si="125"/>
        <v>0</v>
      </c>
      <c r="AZ176" s="70"/>
    </row>
    <row r="177" spans="1:52" ht="12" customHeight="1">
      <c r="A177" s="44">
        <f t="shared" si="126"/>
        <v>42005</v>
      </c>
      <c r="B177" s="66">
        <f t="shared" si="127"/>
        <v>12500</v>
      </c>
      <c r="C177" s="67"/>
      <c r="D177" s="68">
        <f t="shared" si="94"/>
        <v>12500</v>
      </c>
      <c r="E177" s="35">
        <f t="shared" si="95"/>
        <v>0</v>
      </c>
      <c r="F177" s="35">
        <f t="shared" si="96"/>
        <v>0</v>
      </c>
      <c r="G177" s="55">
        <f t="shared" si="132"/>
        <v>5.67</v>
      </c>
      <c r="H177" s="69">
        <f t="shared" si="132"/>
        <v>5.67</v>
      </c>
      <c r="I177" s="72">
        <f t="shared" si="128"/>
        <v>0</v>
      </c>
      <c r="J177" s="55">
        <f t="shared" si="133"/>
        <v>-0.01</v>
      </c>
      <c r="K177" s="69">
        <f t="shared" si="133"/>
        <v>-0.06</v>
      </c>
      <c r="L177" s="72">
        <v>0</v>
      </c>
      <c r="M177" s="55">
        <f t="shared" si="134"/>
        <v>7.4999999999999997E-3</v>
      </c>
      <c r="N177" s="69">
        <f t="shared" si="134"/>
        <v>0</v>
      </c>
      <c r="O177" s="72">
        <v>0</v>
      </c>
      <c r="P177" s="7"/>
      <c r="Q177" s="72">
        <f t="shared" si="97"/>
        <v>5.6674999999999995</v>
      </c>
      <c r="R177" s="72">
        <f t="shared" si="98"/>
        <v>5.61</v>
      </c>
      <c r="S177" s="72">
        <f t="shared" si="99"/>
        <v>0</v>
      </c>
      <c r="T177" s="7"/>
      <c r="U177" s="5">
        <f t="shared" si="100"/>
        <v>31</v>
      </c>
      <c r="V177" s="45">
        <f t="shared" si="101"/>
        <v>42005</v>
      </c>
      <c r="W177" s="5">
        <f t="shared" si="102"/>
        <v>5089</v>
      </c>
      <c r="X177" s="55">
        <f t="shared" si="103"/>
        <v>5.3904348595426005E-2</v>
      </c>
      <c r="Y177" s="47">
        <f t="shared" si="104"/>
        <v>0.47658831610632629</v>
      </c>
      <c r="Z177" s="5">
        <f t="shared" si="105"/>
        <v>0</v>
      </c>
      <c r="AA177" s="5">
        <f t="shared" si="106"/>
        <v>0</v>
      </c>
      <c r="AC177" s="39">
        <f t="shared" si="107"/>
        <v>0</v>
      </c>
      <c r="AD177" s="39">
        <f t="shared" si="108"/>
        <v>0</v>
      </c>
      <c r="AE177" s="39">
        <f t="shared" si="109"/>
        <v>0</v>
      </c>
      <c r="AF177" s="39">
        <f t="shared" si="110"/>
        <v>0</v>
      </c>
      <c r="AG177" s="39">
        <f t="shared" si="111"/>
        <v>0</v>
      </c>
      <c r="AH177" s="39">
        <f t="shared" si="112"/>
        <v>0</v>
      </c>
      <c r="AI177" s="39">
        <f t="shared" si="113"/>
        <v>0</v>
      </c>
      <c r="AJ177" s="39">
        <f t="shared" si="114"/>
        <v>0</v>
      </c>
      <c r="AK177" s="39">
        <f t="shared" si="115"/>
        <v>0</v>
      </c>
      <c r="AL177" s="43"/>
      <c r="AM177" s="39">
        <f t="shared" si="116"/>
        <v>0</v>
      </c>
      <c r="AN177" s="39">
        <f t="shared" si="117"/>
        <v>0</v>
      </c>
      <c r="AO177" s="39">
        <f t="shared" si="118"/>
        <v>0</v>
      </c>
      <c r="AP177" s="40">
        <f t="shared" si="119"/>
        <v>0</v>
      </c>
      <c r="AR177" s="39">
        <f t="shared" si="120"/>
        <v>0</v>
      </c>
      <c r="AS177" s="39">
        <f t="shared" si="121"/>
        <v>0</v>
      </c>
      <c r="AT177" s="39">
        <f t="shared" si="122"/>
        <v>0</v>
      </c>
      <c r="AU177" s="40">
        <f t="shared" si="123"/>
        <v>0</v>
      </c>
      <c r="AV177" s="40"/>
      <c r="AW177" s="52">
        <f t="shared" si="124"/>
        <v>0</v>
      </c>
      <c r="AY177" s="52">
        <f t="shared" si="125"/>
        <v>0</v>
      </c>
      <c r="AZ177" s="70"/>
    </row>
    <row r="178" spans="1:52" ht="12" customHeight="1">
      <c r="A178" s="44">
        <f t="shared" si="126"/>
        <v>42036</v>
      </c>
      <c r="B178" s="66">
        <f t="shared" si="127"/>
        <v>12500</v>
      </c>
      <c r="C178" s="67"/>
      <c r="D178" s="68">
        <f t="shared" si="94"/>
        <v>12500</v>
      </c>
      <c r="E178" s="35">
        <f t="shared" si="95"/>
        <v>0</v>
      </c>
      <c r="F178" s="35">
        <f t="shared" si="96"/>
        <v>0</v>
      </c>
      <c r="G178" s="55">
        <f t="shared" si="132"/>
        <v>5.67</v>
      </c>
      <c r="H178" s="69">
        <f t="shared" si="132"/>
        <v>5.67</v>
      </c>
      <c r="I178" s="72">
        <f t="shared" si="128"/>
        <v>0</v>
      </c>
      <c r="J178" s="55">
        <f t="shared" si="133"/>
        <v>-0.01</v>
      </c>
      <c r="K178" s="69">
        <f t="shared" si="133"/>
        <v>-0.06</v>
      </c>
      <c r="L178" s="72">
        <v>0</v>
      </c>
      <c r="M178" s="55">
        <f t="shared" si="134"/>
        <v>7.4999999999999997E-3</v>
      </c>
      <c r="N178" s="69">
        <f t="shared" si="134"/>
        <v>0</v>
      </c>
      <c r="O178" s="72">
        <v>0</v>
      </c>
      <c r="P178" s="7"/>
      <c r="Q178" s="72">
        <f t="shared" si="97"/>
        <v>5.6674999999999995</v>
      </c>
      <c r="R178" s="72">
        <f t="shared" si="98"/>
        <v>5.61</v>
      </c>
      <c r="S178" s="72">
        <f t="shared" si="99"/>
        <v>0</v>
      </c>
      <c r="T178" s="7"/>
      <c r="U178" s="5">
        <f t="shared" si="100"/>
        <v>28</v>
      </c>
      <c r="V178" s="45">
        <f t="shared" si="101"/>
        <v>42036</v>
      </c>
      <c r="W178" s="5">
        <f t="shared" si="102"/>
        <v>5120</v>
      </c>
      <c r="X178" s="55">
        <f t="shared" si="103"/>
        <v>5.3904348595426005E-2</v>
      </c>
      <c r="Y178" s="47">
        <f t="shared" si="104"/>
        <v>0.47444161877333352</v>
      </c>
      <c r="Z178" s="5">
        <f t="shared" si="105"/>
        <v>0</v>
      </c>
      <c r="AA178" s="5">
        <f t="shared" si="106"/>
        <v>0</v>
      </c>
      <c r="AC178" s="39">
        <f t="shared" si="107"/>
        <v>0</v>
      </c>
      <c r="AD178" s="39">
        <f t="shared" si="108"/>
        <v>0</v>
      </c>
      <c r="AE178" s="39">
        <f t="shared" si="109"/>
        <v>0</v>
      </c>
      <c r="AF178" s="39">
        <f t="shared" si="110"/>
        <v>0</v>
      </c>
      <c r="AG178" s="39">
        <f t="shared" si="111"/>
        <v>0</v>
      </c>
      <c r="AH178" s="39">
        <f t="shared" si="112"/>
        <v>0</v>
      </c>
      <c r="AI178" s="39">
        <f t="shared" si="113"/>
        <v>0</v>
      </c>
      <c r="AJ178" s="39">
        <f t="shared" si="114"/>
        <v>0</v>
      </c>
      <c r="AK178" s="39">
        <f t="shared" si="115"/>
        <v>0</v>
      </c>
      <c r="AL178" s="43"/>
      <c r="AM178" s="39">
        <f t="shared" si="116"/>
        <v>0</v>
      </c>
      <c r="AN178" s="39">
        <f t="shared" si="117"/>
        <v>0</v>
      </c>
      <c r="AO178" s="39">
        <f t="shared" si="118"/>
        <v>0</v>
      </c>
      <c r="AP178" s="40">
        <f t="shared" si="119"/>
        <v>0</v>
      </c>
      <c r="AR178" s="39">
        <f t="shared" si="120"/>
        <v>0</v>
      </c>
      <c r="AS178" s="39">
        <f t="shared" si="121"/>
        <v>0</v>
      </c>
      <c r="AT178" s="39">
        <f t="shared" si="122"/>
        <v>0</v>
      </c>
      <c r="AU178" s="40">
        <f t="shared" si="123"/>
        <v>0</v>
      </c>
      <c r="AV178" s="40"/>
      <c r="AW178" s="52">
        <f t="shared" si="124"/>
        <v>0</v>
      </c>
      <c r="AY178" s="52">
        <f t="shared" si="125"/>
        <v>0</v>
      </c>
      <c r="AZ178" s="70"/>
    </row>
    <row r="179" spans="1:52" ht="12" customHeight="1">
      <c r="A179" s="44">
        <f t="shared" si="126"/>
        <v>42064</v>
      </c>
      <c r="B179" s="66">
        <f t="shared" si="127"/>
        <v>12500</v>
      </c>
      <c r="C179" s="67"/>
      <c r="D179" s="68">
        <f t="shared" si="94"/>
        <v>12500</v>
      </c>
      <c r="E179" s="35">
        <f t="shared" si="95"/>
        <v>0</v>
      </c>
      <c r="F179" s="35">
        <f t="shared" si="96"/>
        <v>0</v>
      </c>
      <c r="G179" s="55">
        <f t="shared" si="132"/>
        <v>5.67</v>
      </c>
      <c r="H179" s="69">
        <f t="shared" si="132"/>
        <v>5.67</v>
      </c>
      <c r="I179" s="72">
        <f t="shared" si="128"/>
        <v>0</v>
      </c>
      <c r="J179" s="55">
        <f t="shared" si="133"/>
        <v>-0.01</v>
      </c>
      <c r="K179" s="69">
        <f t="shared" si="133"/>
        <v>-0.06</v>
      </c>
      <c r="L179" s="72">
        <v>0</v>
      </c>
      <c r="M179" s="55">
        <f t="shared" si="134"/>
        <v>7.4999999999999997E-3</v>
      </c>
      <c r="N179" s="69">
        <f t="shared" si="134"/>
        <v>0</v>
      </c>
      <c r="O179" s="72">
        <v>0</v>
      </c>
      <c r="P179" s="7"/>
      <c r="Q179" s="72">
        <f t="shared" si="97"/>
        <v>5.6674999999999995</v>
      </c>
      <c r="R179" s="72">
        <f t="shared" si="98"/>
        <v>5.61</v>
      </c>
      <c r="S179" s="72">
        <f t="shared" si="99"/>
        <v>0</v>
      </c>
      <c r="T179" s="7"/>
      <c r="U179" s="5">
        <f t="shared" si="100"/>
        <v>31</v>
      </c>
      <c r="V179" s="45">
        <f t="shared" si="101"/>
        <v>42064</v>
      </c>
      <c r="W179" s="5">
        <f t="shared" si="102"/>
        <v>5148</v>
      </c>
      <c r="X179" s="55">
        <f t="shared" si="103"/>
        <v>5.3904348595426005E-2</v>
      </c>
      <c r="Y179" s="47">
        <f t="shared" si="104"/>
        <v>0.4725109785836169</v>
      </c>
      <c r="Z179" s="5">
        <f t="shared" si="105"/>
        <v>0</v>
      </c>
      <c r="AA179" s="5">
        <f t="shared" si="106"/>
        <v>0</v>
      </c>
      <c r="AC179" s="39">
        <f t="shared" si="107"/>
        <v>0</v>
      </c>
      <c r="AD179" s="39">
        <f t="shared" si="108"/>
        <v>0</v>
      </c>
      <c r="AE179" s="39">
        <f t="shared" si="109"/>
        <v>0</v>
      </c>
      <c r="AF179" s="39">
        <f t="shared" si="110"/>
        <v>0</v>
      </c>
      <c r="AG179" s="39">
        <f t="shared" si="111"/>
        <v>0</v>
      </c>
      <c r="AH179" s="39">
        <f t="shared" si="112"/>
        <v>0</v>
      </c>
      <c r="AI179" s="39">
        <f t="shared" si="113"/>
        <v>0</v>
      </c>
      <c r="AJ179" s="39">
        <f t="shared" si="114"/>
        <v>0</v>
      </c>
      <c r="AK179" s="39">
        <f t="shared" si="115"/>
        <v>0</v>
      </c>
      <c r="AL179" s="43"/>
      <c r="AM179" s="39">
        <f t="shared" si="116"/>
        <v>0</v>
      </c>
      <c r="AN179" s="39">
        <f t="shared" si="117"/>
        <v>0</v>
      </c>
      <c r="AO179" s="39">
        <f t="shared" si="118"/>
        <v>0</v>
      </c>
      <c r="AP179" s="40">
        <f t="shared" si="119"/>
        <v>0</v>
      </c>
      <c r="AR179" s="39">
        <f t="shared" si="120"/>
        <v>0</v>
      </c>
      <c r="AS179" s="39">
        <f t="shared" si="121"/>
        <v>0</v>
      </c>
      <c r="AT179" s="39">
        <f t="shared" si="122"/>
        <v>0</v>
      </c>
      <c r="AU179" s="40">
        <f t="shared" si="123"/>
        <v>0</v>
      </c>
      <c r="AV179" s="40"/>
      <c r="AW179" s="52">
        <f t="shared" si="124"/>
        <v>0</v>
      </c>
      <c r="AY179" s="52">
        <f t="shared" si="125"/>
        <v>0</v>
      </c>
      <c r="AZ179" s="70"/>
    </row>
    <row r="180" spans="1:52" ht="12" customHeight="1">
      <c r="A180" s="44">
        <f t="shared" si="126"/>
        <v>42095</v>
      </c>
      <c r="B180" s="66">
        <f t="shared" si="127"/>
        <v>12500</v>
      </c>
      <c r="C180" s="67"/>
      <c r="D180" s="68">
        <f t="shared" si="94"/>
        <v>12500</v>
      </c>
      <c r="E180" s="35">
        <f t="shared" si="95"/>
        <v>0</v>
      </c>
      <c r="F180" s="35">
        <f t="shared" si="96"/>
        <v>0</v>
      </c>
      <c r="G180" s="55">
        <f t="shared" si="132"/>
        <v>5.67</v>
      </c>
      <c r="H180" s="69">
        <f t="shared" si="132"/>
        <v>5.67</v>
      </c>
      <c r="I180" s="72">
        <f t="shared" si="128"/>
        <v>0</v>
      </c>
      <c r="J180" s="55">
        <f t="shared" si="133"/>
        <v>-0.01</v>
      </c>
      <c r="K180" s="69">
        <f t="shared" si="133"/>
        <v>-0.06</v>
      </c>
      <c r="L180" s="72">
        <v>0</v>
      </c>
      <c r="M180" s="55">
        <f t="shared" si="134"/>
        <v>7.4999999999999997E-3</v>
      </c>
      <c r="N180" s="69">
        <f t="shared" si="134"/>
        <v>0</v>
      </c>
      <c r="O180" s="72">
        <v>0</v>
      </c>
      <c r="P180" s="7"/>
      <c r="Q180" s="72">
        <f t="shared" si="97"/>
        <v>5.6674999999999995</v>
      </c>
      <c r="R180" s="72">
        <f t="shared" si="98"/>
        <v>5.61</v>
      </c>
      <c r="S180" s="72">
        <f t="shared" si="99"/>
        <v>0</v>
      </c>
      <c r="T180" s="7"/>
      <c r="U180" s="5">
        <f t="shared" si="100"/>
        <v>30</v>
      </c>
      <c r="V180" s="45">
        <f t="shared" si="101"/>
        <v>42095</v>
      </c>
      <c r="W180" s="5">
        <f t="shared" si="102"/>
        <v>5179</v>
      </c>
      <c r="X180" s="55">
        <f t="shared" si="103"/>
        <v>5.3904348595426005E-2</v>
      </c>
      <c r="Y180" s="47">
        <f t="shared" si="104"/>
        <v>0.4703826468069961</v>
      </c>
      <c r="Z180" s="5">
        <f t="shared" si="105"/>
        <v>0</v>
      </c>
      <c r="AA180" s="5">
        <f t="shared" si="106"/>
        <v>0</v>
      </c>
      <c r="AC180" s="39">
        <f t="shared" si="107"/>
        <v>0</v>
      </c>
      <c r="AD180" s="39">
        <f t="shared" si="108"/>
        <v>0</v>
      </c>
      <c r="AE180" s="39">
        <f t="shared" si="109"/>
        <v>0</v>
      </c>
      <c r="AF180" s="39">
        <f t="shared" si="110"/>
        <v>0</v>
      </c>
      <c r="AG180" s="39">
        <f t="shared" si="111"/>
        <v>0</v>
      </c>
      <c r="AH180" s="39">
        <f t="shared" si="112"/>
        <v>0</v>
      </c>
      <c r="AI180" s="39">
        <f t="shared" si="113"/>
        <v>0</v>
      </c>
      <c r="AJ180" s="39">
        <f t="shared" si="114"/>
        <v>0</v>
      </c>
      <c r="AK180" s="39">
        <f t="shared" si="115"/>
        <v>0</v>
      </c>
      <c r="AL180" s="43"/>
      <c r="AM180" s="39">
        <f t="shared" si="116"/>
        <v>0</v>
      </c>
      <c r="AN180" s="39">
        <f t="shared" si="117"/>
        <v>0</v>
      </c>
      <c r="AO180" s="39">
        <f t="shared" si="118"/>
        <v>0</v>
      </c>
      <c r="AP180" s="40">
        <f t="shared" si="119"/>
        <v>0</v>
      </c>
      <c r="AR180" s="39">
        <f t="shared" si="120"/>
        <v>0</v>
      </c>
      <c r="AS180" s="39">
        <f t="shared" si="121"/>
        <v>0</v>
      </c>
      <c r="AT180" s="39">
        <f t="shared" si="122"/>
        <v>0</v>
      </c>
      <c r="AU180" s="40">
        <f t="shared" si="123"/>
        <v>0</v>
      </c>
      <c r="AV180" s="40"/>
      <c r="AW180" s="52">
        <f t="shared" si="124"/>
        <v>0</v>
      </c>
      <c r="AY180" s="52">
        <f t="shared" si="125"/>
        <v>0</v>
      </c>
      <c r="AZ180" s="70"/>
    </row>
    <row r="181" spans="1:52" ht="12" customHeight="1">
      <c r="A181" s="44">
        <f t="shared" si="126"/>
        <v>42125</v>
      </c>
      <c r="B181" s="66">
        <f t="shared" si="127"/>
        <v>12500</v>
      </c>
      <c r="C181" s="67"/>
      <c r="D181" s="68">
        <f t="shared" si="94"/>
        <v>12500</v>
      </c>
      <c r="E181" s="35">
        <f t="shared" si="95"/>
        <v>0</v>
      </c>
      <c r="F181" s="35">
        <f t="shared" si="96"/>
        <v>0</v>
      </c>
      <c r="G181" s="55">
        <f t="shared" si="132"/>
        <v>5.67</v>
      </c>
      <c r="H181" s="69">
        <f t="shared" si="132"/>
        <v>5.67</v>
      </c>
      <c r="I181" s="72">
        <f t="shared" si="128"/>
        <v>0</v>
      </c>
      <c r="J181" s="55">
        <f t="shared" si="133"/>
        <v>-0.01</v>
      </c>
      <c r="K181" s="69">
        <f t="shared" si="133"/>
        <v>-0.06</v>
      </c>
      <c r="L181" s="72">
        <v>0</v>
      </c>
      <c r="M181" s="55">
        <f t="shared" si="134"/>
        <v>7.4999999999999997E-3</v>
      </c>
      <c r="N181" s="69">
        <f t="shared" si="134"/>
        <v>0</v>
      </c>
      <c r="O181" s="72">
        <v>0</v>
      </c>
      <c r="P181" s="7"/>
      <c r="Q181" s="72">
        <f t="shared" si="97"/>
        <v>5.6674999999999995</v>
      </c>
      <c r="R181" s="72">
        <f t="shared" si="98"/>
        <v>5.61</v>
      </c>
      <c r="S181" s="72">
        <f t="shared" si="99"/>
        <v>0</v>
      </c>
      <c r="T181" s="7"/>
      <c r="U181" s="5">
        <f t="shared" si="100"/>
        <v>31</v>
      </c>
      <c r="V181" s="45">
        <f t="shared" si="101"/>
        <v>42125</v>
      </c>
      <c r="W181" s="5">
        <f t="shared" si="102"/>
        <v>5209</v>
      </c>
      <c r="X181" s="55">
        <f t="shared" si="103"/>
        <v>5.3904348595426005E-2</v>
      </c>
      <c r="Y181" s="47">
        <f t="shared" si="104"/>
        <v>0.46833209910196893</v>
      </c>
      <c r="Z181" s="5">
        <f t="shared" si="105"/>
        <v>0</v>
      </c>
      <c r="AA181" s="5">
        <f t="shared" si="106"/>
        <v>0</v>
      </c>
      <c r="AC181" s="39">
        <f t="shared" si="107"/>
        <v>0</v>
      </c>
      <c r="AD181" s="39">
        <f t="shared" si="108"/>
        <v>0</v>
      </c>
      <c r="AE181" s="39">
        <f t="shared" si="109"/>
        <v>0</v>
      </c>
      <c r="AF181" s="39">
        <f t="shared" si="110"/>
        <v>0</v>
      </c>
      <c r="AG181" s="39">
        <f t="shared" si="111"/>
        <v>0</v>
      </c>
      <c r="AH181" s="39">
        <f t="shared" si="112"/>
        <v>0</v>
      </c>
      <c r="AI181" s="39">
        <f t="shared" si="113"/>
        <v>0</v>
      </c>
      <c r="AJ181" s="39">
        <f t="shared" si="114"/>
        <v>0</v>
      </c>
      <c r="AK181" s="39">
        <f t="shared" si="115"/>
        <v>0</v>
      </c>
      <c r="AL181" s="43"/>
      <c r="AM181" s="39">
        <f t="shared" si="116"/>
        <v>0</v>
      </c>
      <c r="AN181" s="39">
        <f t="shared" si="117"/>
        <v>0</v>
      </c>
      <c r="AO181" s="39">
        <f t="shared" si="118"/>
        <v>0</v>
      </c>
      <c r="AP181" s="40">
        <f t="shared" si="119"/>
        <v>0</v>
      </c>
      <c r="AR181" s="39">
        <f t="shared" si="120"/>
        <v>0</v>
      </c>
      <c r="AS181" s="39">
        <f t="shared" si="121"/>
        <v>0</v>
      </c>
      <c r="AT181" s="39">
        <f t="shared" si="122"/>
        <v>0</v>
      </c>
      <c r="AU181" s="40">
        <f t="shared" si="123"/>
        <v>0</v>
      </c>
      <c r="AV181" s="40"/>
      <c r="AW181" s="52">
        <f t="shared" si="124"/>
        <v>0</v>
      </c>
      <c r="AY181" s="52">
        <f t="shared" si="125"/>
        <v>0</v>
      </c>
      <c r="AZ181" s="70"/>
    </row>
    <row r="182" spans="1:52" ht="12" customHeight="1">
      <c r="A182" s="44">
        <f t="shared" si="126"/>
        <v>42156</v>
      </c>
      <c r="B182" s="66">
        <f t="shared" si="127"/>
        <v>12500</v>
      </c>
      <c r="C182" s="67"/>
      <c r="D182" s="68">
        <f t="shared" si="94"/>
        <v>12500</v>
      </c>
      <c r="E182" s="35">
        <f t="shared" si="95"/>
        <v>0</v>
      </c>
      <c r="F182" s="35">
        <f t="shared" si="96"/>
        <v>0</v>
      </c>
      <c r="G182" s="55">
        <f t="shared" si="132"/>
        <v>5.67</v>
      </c>
      <c r="H182" s="69">
        <f t="shared" si="132"/>
        <v>5.67</v>
      </c>
      <c r="I182" s="72">
        <f t="shared" si="128"/>
        <v>0</v>
      </c>
      <c r="J182" s="55">
        <f t="shared" si="133"/>
        <v>-0.01</v>
      </c>
      <c r="K182" s="69">
        <f t="shared" si="133"/>
        <v>-0.06</v>
      </c>
      <c r="L182" s="72">
        <v>0</v>
      </c>
      <c r="M182" s="55">
        <f t="shared" si="134"/>
        <v>7.4999999999999997E-3</v>
      </c>
      <c r="N182" s="69">
        <f t="shared" si="134"/>
        <v>0</v>
      </c>
      <c r="O182" s="72">
        <v>0</v>
      </c>
      <c r="P182" s="7"/>
      <c r="Q182" s="72">
        <f t="shared" si="97"/>
        <v>5.6674999999999995</v>
      </c>
      <c r="R182" s="72">
        <f t="shared" si="98"/>
        <v>5.61</v>
      </c>
      <c r="S182" s="72">
        <f t="shared" si="99"/>
        <v>0</v>
      </c>
      <c r="T182" s="7"/>
      <c r="U182" s="5">
        <f t="shared" si="100"/>
        <v>30</v>
      </c>
      <c r="V182" s="45">
        <f t="shared" si="101"/>
        <v>42156</v>
      </c>
      <c r="W182" s="5">
        <f t="shared" si="102"/>
        <v>5240</v>
      </c>
      <c r="X182" s="55">
        <f t="shared" si="103"/>
        <v>5.3904348595426005E-2</v>
      </c>
      <c r="Y182" s="47">
        <f t="shared" si="104"/>
        <v>0.46622259025728963</v>
      </c>
      <c r="Z182" s="5">
        <f t="shared" si="105"/>
        <v>0</v>
      </c>
      <c r="AA182" s="5">
        <f t="shared" si="106"/>
        <v>0</v>
      </c>
      <c r="AC182" s="39">
        <f t="shared" si="107"/>
        <v>0</v>
      </c>
      <c r="AD182" s="39">
        <f t="shared" si="108"/>
        <v>0</v>
      </c>
      <c r="AE182" s="39">
        <f t="shared" si="109"/>
        <v>0</v>
      </c>
      <c r="AF182" s="39">
        <f t="shared" si="110"/>
        <v>0</v>
      </c>
      <c r="AG182" s="39">
        <f t="shared" si="111"/>
        <v>0</v>
      </c>
      <c r="AH182" s="39">
        <f t="shared" si="112"/>
        <v>0</v>
      </c>
      <c r="AI182" s="39">
        <f t="shared" si="113"/>
        <v>0</v>
      </c>
      <c r="AJ182" s="39">
        <f t="shared" si="114"/>
        <v>0</v>
      </c>
      <c r="AK182" s="39">
        <f t="shared" si="115"/>
        <v>0</v>
      </c>
      <c r="AL182" s="43"/>
      <c r="AM182" s="39">
        <f t="shared" si="116"/>
        <v>0</v>
      </c>
      <c r="AN182" s="39">
        <f t="shared" si="117"/>
        <v>0</v>
      </c>
      <c r="AO182" s="39">
        <f t="shared" si="118"/>
        <v>0</v>
      </c>
      <c r="AP182" s="40">
        <f t="shared" si="119"/>
        <v>0</v>
      </c>
      <c r="AR182" s="39">
        <f t="shared" si="120"/>
        <v>0</v>
      </c>
      <c r="AS182" s="39">
        <f t="shared" si="121"/>
        <v>0</v>
      </c>
      <c r="AT182" s="39">
        <f t="shared" si="122"/>
        <v>0</v>
      </c>
      <c r="AU182" s="40">
        <f t="shared" si="123"/>
        <v>0</v>
      </c>
      <c r="AV182" s="40"/>
      <c r="AW182" s="52">
        <f t="shared" si="124"/>
        <v>0</v>
      </c>
      <c r="AY182" s="52">
        <f t="shared" si="125"/>
        <v>0</v>
      </c>
      <c r="AZ182" s="70"/>
    </row>
    <row r="183" spans="1:52" ht="12" customHeight="1">
      <c r="A183" s="44">
        <f t="shared" si="126"/>
        <v>42186</v>
      </c>
      <c r="B183" s="66">
        <f t="shared" si="127"/>
        <v>12500</v>
      </c>
      <c r="C183" s="67"/>
      <c r="D183" s="68">
        <f t="shared" si="94"/>
        <v>12500</v>
      </c>
      <c r="E183" s="35">
        <f t="shared" si="95"/>
        <v>0</v>
      </c>
      <c r="F183" s="35">
        <f t="shared" si="96"/>
        <v>0</v>
      </c>
      <c r="G183" s="55">
        <f t="shared" si="132"/>
        <v>5.67</v>
      </c>
      <c r="H183" s="69">
        <f t="shared" si="132"/>
        <v>5.67</v>
      </c>
      <c r="I183" s="72">
        <f t="shared" si="128"/>
        <v>0</v>
      </c>
      <c r="J183" s="55">
        <f t="shared" si="133"/>
        <v>-0.01</v>
      </c>
      <c r="K183" s="69">
        <f t="shared" si="133"/>
        <v>-0.06</v>
      </c>
      <c r="L183" s="72">
        <v>0</v>
      </c>
      <c r="M183" s="55">
        <f t="shared" si="134"/>
        <v>7.4999999999999997E-3</v>
      </c>
      <c r="N183" s="69">
        <f t="shared" si="134"/>
        <v>0</v>
      </c>
      <c r="O183" s="72">
        <v>0</v>
      </c>
      <c r="P183" s="7"/>
      <c r="Q183" s="72">
        <f t="shared" si="97"/>
        <v>5.6674999999999995</v>
      </c>
      <c r="R183" s="72">
        <f t="shared" si="98"/>
        <v>5.61</v>
      </c>
      <c r="S183" s="72">
        <f t="shared" si="99"/>
        <v>0</v>
      </c>
      <c r="T183" s="7"/>
      <c r="U183" s="5">
        <f t="shared" si="100"/>
        <v>31</v>
      </c>
      <c r="V183" s="45">
        <f t="shared" si="101"/>
        <v>42186</v>
      </c>
      <c r="W183" s="5">
        <f t="shared" si="102"/>
        <v>5270</v>
      </c>
      <c r="X183" s="55">
        <f t="shared" si="103"/>
        <v>5.3904348595426005E-2</v>
      </c>
      <c r="Y183" s="47">
        <f t="shared" si="104"/>
        <v>0.46419017756312797</v>
      </c>
      <c r="Z183" s="5">
        <f t="shared" si="105"/>
        <v>0</v>
      </c>
      <c r="AA183" s="5">
        <f t="shared" si="106"/>
        <v>0</v>
      </c>
      <c r="AC183" s="39">
        <f t="shared" si="107"/>
        <v>0</v>
      </c>
      <c r="AD183" s="39">
        <f t="shared" si="108"/>
        <v>0</v>
      </c>
      <c r="AE183" s="39">
        <f t="shared" si="109"/>
        <v>0</v>
      </c>
      <c r="AF183" s="39">
        <f t="shared" si="110"/>
        <v>0</v>
      </c>
      <c r="AG183" s="39">
        <f t="shared" si="111"/>
        <v>0</v>
      </c>
      <c r="AH183" s="39">
        <f t="shared" si="112"/>
        <v>0</v>
      </c>
      <c r="AI183" s="39">
        <f t="shared" si="113"/>
        <v>0</v>
      </c>
      <c r="AJ183" s="39">
        <f t="shared" si="114"/>
        <v>0</v>
      </c>
      <c r="AK183" s="39">
        <f t="shared" si="115"/>
        <v>0</v>
      </c>
      <c r="AL183" s="43"/>
      <c r="AM183" s="39">
        <f t="shared" si="116"/>
        <v>0</v>
      </c>
      <c r="AN183" s="39">
        <f t="shared" si="117"/>
        <v>0</v>
      </c>
      <c r="AO183" s="39">
        <f t="shared" si="118"/>
        <v>0</v>
      </c>
      <c r="AP183" s="40">
        <f t="shared" si="119"/>
        <v>0</v>
      </c>
      <c r="AR183" s="39">
        <f t="shared" si="120"/>
        <v>0</v>
      </c>
      <c r="AS183" s="39">
        <f t="shared" si="121"/>
        <v>0</v>
      </c>
      <c r="AT183" s="39">
        <f t="shared" si="122"/>
        <v>0</v>
      </c>
      <c r="AU183" s="40">
        <f t="shared" si="123"/>
        <v>0</v>
      </c>
      <c r="AV183" s="40"/>
      <c r="AW183" s="52">
        <f t="shared" si="124"/>
        <v>0</v>
      </c>
      <c r="AY183" s="52">
        <f t="shared" si="125"/>
        <v>0</v>
      </c>
      <c r="AZ183" s="70"/>
    </row>
    <row r="184" spans="1:52" ht="12" customHeight="1">
      <c r="A184" s="44">
        <f t="shared" si="126"/>
        <v>42217</v>
      </c>
      <c r="B184" s="66">
        <f t="shared" si="127"/>
        <v>12500</v>
      </c>
      <c r="C184" s="67"/>
      <c r="D184" s="68">
        <f t="shared" si="94"/>
        <v>12500</v>
      </c>
      <c r="E184" s="35">
        <f t="shared" si="95"/>
        <v>0</v>
      </c>
      <c r="F184" s="35">
        <f t="shared" si="96"/>
        <v>0</v>
      </c>
      <c r="G184" s="55">
        <f t="shared" si="132"/>
        <v>5.67</v>
      </c>
      <c r="H184" s="69">
        <f t="shared" si="132"/>
        <v>5.67</v>
      </c>
      <c r="I184" s="72">
        <f t="shared" si="128"/>
        <v>0</v>
      </c>
      <c r="J184" s="55">
        <f t="shared" si="133"/>
        <v>-0.01</v>
      </c>
      <c r="K184" s="69">
        <f t="shared" si="133"/>
        <v>-0.06</v>
      </c>
      <c r="L184" s="72">
        <v>0</v>
      </c>
      <c r="M184" s="55">
        <f t="shared" si="134"/>
        <v>7.4999999999999997E-3</v>
      </c>
      <c r="N184" s="69">
        <f t="shared" si="134"/>
        <v>0</v>
      </c>
      <c r="O184" s="72">
        <v>0</v>
      </c>
      <c r="P184" s="7"/>
      <c r="Q184" s="72">
        <f t="shared" si="97"/>
        <v>5.6674999999999995</v>
      </c>
      <c r="R184" s="72">
        <f t="shared" si="98"/>
        <v>5.61</v>
      </c>
      <c r="S184" s="72">
        <f t="shared" si="99"/>
        <v>0</v>
      </c>
      <c r="T184" s="7"/>
      <c r="U184" s="5">
        <f t="shared" si="100"/>
        <v>31</v>
      </c>
      <c r="V184" s="45">
        <f t="shared" si="101"/>
        <v>42217</v>
      </c>
      <c r="W184" s="5">
        <f t="shared" si="102"/>
        <v>5301</v>
      </c>
      <c r="X184" s="55">
        <f t="shared" si="103"/>
        <v>5.3904348595426005E-2</v>
      </c>
      <c r="Y184" s="47">
        <f t="shared" si="104"/>
        <v>0.46209932518068325</v>
      </c>
      <c r="Z184" s="5">
        <f t="shared" si="105"/>
        <v>0</v>
      </c>
      <c r="AA184" s="5">
        <f t="shared" si="106"/>
        <v>0</v>
      </c>
      <c r="AC184" s="39">
        <f t="shared" si="107"/>
        <v>0</v>
      </c>
      <c r="AD184" s="39">
        <f t="shared" si="108"/>
        <v>0</v>
      </c>
      <c r="AE184" s="39">
        <f t="shared" si="109"/>
        <v>0</v>
      </c>
      <c r="AF184" s="39">
        <f t="shared" si="110"/>
        <v>0</v>
      </c>
      <c r="AG184" s="39">
        <f t="shared" si="111"/>
        <v>0</v>
      </c>
      <c r="AH184" s="39">
        <f t="shared" si="112"/>
        <v>0</v>
      </c>
      <c r="AI184" s="39">
        <f t="shared" si="113"/>
        <v>0</v>
      </c>
      <c r="AJ184" s="39">
        <f t="shared" si="114"/>
        <v>0</v>
      </c>
      <c r="AK184" s="39">
        <f t="shared" si="115"/>
        <v>0</v>
      </c>
      <c r="AL184" s="43"/>
      <c r="AM184" s="39">
        <f t="shared" si="116"/>
        <v>0</v>
      </c>
      <c r="AN184" s="39">
        <f t="shared" si="117"/>
        <v>0</v>
      </c>
      <c r="AO184" s="39">
        <f t="shared" si="118"/>
        <v>0</v>
      </c>
      <c r="AP184" s="40">
        <f t="shared" si="119"/>
        <v>0</v>
      </c>
      <c r="AR184" s="39">
        <f t="shared" si="120"/>
        <v>0</v>
      </c>
      <c r="AS184" s="39">
        <f t="shared" si="121"/>
        <v>0</v>
      </c>
      <c r="AT184" s="39">
        <f t="shared" si="122"/>
        <v>0</v>
      </c>
      <c r="AU184" s="40">
        <f t="shared" si="123"/>
        <v>0</v>
      </c>
      <c r="AV184" s="40"/>
      <c r="AW184" s="52">
        <f t="shared" si="124"/>
        <v>0</v>
      </c>
      <c r="AY184" s="52">
        <f t="shared" si="125"/>
        <v>0</v>
      </c>
      <c r="AZ184" s="70"/>
    </row>
    <row r="185" spans="1:52" ht="12" customHeight="1">
      <c r="A185" s="44">
        <f t="shared" si="126"/>
        <v>42248</v>
      </c>
      <c r="B185" s="66">
        <f t="shared" si="127"/>
        <v>12500</v>
      </c>
      <c r="C185" s="67"/>
      <c r="D185" s="68">
        <f t="shared" si="94"/>
        <v>12500</v>
      </c>
      <c r="E185" s="35">
        <f t="shared" si="95"/>
        <v>0</v>
      </c>
      <c r="F185" s="35">
        <f t="shared" si="96"/>
        <v>0</v>
      </c>
      <c r="G185" s="55">
        <f t="shared" si="132"/>
        <v>5.67</v>
      </c>
      <c r="H185" s="69">
        <f t="shared" si="132"/>
        <v>5.67</v>
      </c>
      <c r="I185" s="72">
        <f t="shared" si="128"/>
        <v>0</v>
      </c>
      <c r="J185" s="55">
        <f t="shared" si="133"/>
        <v>-0.01</v>
      </c>
      <c r="K185" s="69">
        <f t="shared" si="133"/>
        <v>-0.06</v>
      </c>
      <c r="L185" s="72">
        <v>0</v>
      </c>
      <c r="M185" s="55">
        <f t="shared" si="134"/>
        <v>7.4999999999999997E-3</v>
      </c>
      <c r="N185" s="69">
        <f t="shared" si="134"/>
        <v>0</v>
      </c>
      <c r="O185" s="72">
        <v>0</v>
      </c>
      <c r="P185" s="7"/>
      <c r="Q185" s="72">
        <f t="shared" si="97"/>
        <v>5.6674999999999995</v>
      </c>
      <c r="R185" s="72">
        <f t="shared" si="98"/>
        <v>5.61</v>
      </c>
      <c r="S185" s="72">
        <f t="shared" si="99"/>
        <v>0</v>
      </c>
      <c r="T185" s="7"/>
      <c r="U185" s="5">
        <f t="shared" si="100"/>
        <v>30</v>
      </c>
      <c r="V185" s="45">
        <f t="shared" si="101"/>
        <v>42248</v>
      </c>
      <c r="W185" s="5">
        <f t="shared" si="102"/>
        <v>5332</v>
      </c>
      <c r="X185" s="55">
        <f t="shared" si="103"/>
        <v>5.3904348595426005E-2</v>
      </c>
      <c r="Y185" s="47">
        <f t="shared" si="104"/>
        <v>0.46001789062717263</v>
      </c>
      <c r="Z185" s="5">
        <f t="shared" si="105"/>
        <v>0</v>
      </c>
      <c r="AA185" s="5">
        <f t="shared" si="106"/>
        <v>0</v>
      </c>
      <c r="AC185" s="39">
        <f t="shared" si="107"/>
        <v>0</v>
      </c>
      <c r="AD185" s="39">
        <f t="shared" si="108"/>
        <v>0</v>
      </c>
      <c r="AE185" s="39">
        <f t="shared" si="109"/>
        <v>0</v>
      </c>
      <c r="AF185" s="39">
        <f t="shared" si="110"/>
        <v>0</v>
      </c>
      <c r="AG185" s="39">
        <f t="shared" si="111"/>
        <v>0</v>
      </c>
      <c r="AH185" s="39">
        <f t="shared" si="112"/>
        <v>0</v>
      </c>
      <c r="AI185" s="39">
        <f t="shared" si="113"/>
        <v>0</v>
      </c>
      <c r="AJ185" s="39">
        <f t="shared" si="114"/>
        <v>0</v>
      </c>
      <c r="AK185" s="39">
        <f t="shared" si="115"/>
        <v>0</v>
      </c>
      <c r="AL185" s="43"/>
      <c r="AM185" s="39">
        <f t="shared" si="116"/>
        <v>0</v>
      </c>
      <c r="AN185" s="39">
        <f t="shared" si="117"/>
        <v>0</v>
      </c>
      <c r="AO185" s="39">
        <f t="shared" si="118"/>
        <v>0</v>
      </c>
      <c r="AP185" s="40">
        <f t="shared" si="119"/>
        <v>0</v>
      </c>
      <c r="AR185" s="39">
        <f t="shared" si="120"/>
        <v>0</v>
      </c>
      <c r="AS185" s="39">
        <f t="shared" si="121"/>
        <v>0</v>
      </c>
      <c r="AT185" s="39">
        <f t="shared" si="122"/>
        <v>0</v>
      </c>
      <c r="AU185" s="40">
        <f t="shared" si="123"/>
        <v>0</v>
      </c>
      <c r="AV185" s="40"/>
      <c r="AW185" s="52">
        <f t="shared" si="124"/>
        <v>0</v>
      </c>
      <c r="AY185" s="52">
        <f t="shared" si="125"/>
        <v>0</v>
      </c>
      <c r="AZ185" s="70"/>
    </row>
    <row r="186" spans="1:52" ht="12" customHeight="1">
      <c r="A186" s="44">
        <f t="shared" si="126"/>
        <v>42278</v>
      </c>
      <c r="B186" s="66">
        <f t="shared" si="127"/>
        <v>12500</v>
      </c>
      <c r="C186" s="67"/>
      <c r="D186" s="68">
        <f t="shared" si="94"/>
        <v>12500</v>
      </c>
      <c r="E186" s="35">
        <f t="shared" si="95"/>
        <v>0</v>
      </c>
      <c r="F186" s="35">
        <f t="shared" si="96"/>
        <v>0</v>
      </c>
      <c r="G186" s="55">
        <f t="shared" si="132"/>
        <v>5.67</v>
      </c>
      <c r="H186" s="69">
        <f t="shared" si="132"/>
        <v>5.67</v>
      </c>
      <c r="I186" s="72">
        <f t="shared" si="128"/>
        <v>0</v>
      </c>
      <c r="J186" s="55">
        <f t="shared" si="133"/>
        <v>-0.01</v>
      </c>
      <c r="K186" s="69">
        <f t="shared" si="133"/>
        <v>-0.06</v>
      </c>
      <c r="L186" s="72">
        <v>0</v>
      </c>
      <c r="M186" s="55">
        <f t="shared" si="134"/>
        <v>7.4999999999999997E-3</v>
      </c>
      <c r="N186" s="69">
        <f t="shared" si="134"/>
        <v>0</v>
      </c>
      <c r="O186" s="72">
        <v>0</v>
      </c>
      <c r="P186" s="7"/>
      <c r="Q186" s="72">
        <f t="shared" si="97"/>
        <v>5.6674999999999995</v>
      </c>
      <c r="R186" s="72">
        <f t="shared" si="98"/>
        <v>5.61</v>
      </c>
      <c r="S186" s="72">
        <f t="shared" si="99"/>
        <v>0</v>
      </c>
      <c r="T186" s="7"/>
      <c r="U186" s="5">
        <f t="shared" si="100"/>
        <v>31</v>
      </c>
      <c r="V186" s="45">
        <f t="shared" si="101"/>
        <v>42278</v>
      </c>
      <c r="W186" s="5">
        <f t="shared" si="102"/>
        <v>5362</v>
      </c>
      <c r="X186" s="55">
        <f t="shared" si="103"/>
        <v>5.3904348595426005E-2</v>
      </c>
      <c r="Y186" s="47">
        <f t="shared" si="104"/>
        <v>0.45801252619398164</v>
      </c>
      <c r="Z186" s="5">
        <f t="shared" si="105"/>
        <v>0</v>
      </c>
      <c r="AA186" s="5">
        <f t="shared" si="106"/>
        <v>0</v>
      </c>
      <c r="AC186" s="39">
        <f t="shared" si="107"/>
        <v>0</v>
      </c>
      <c r="AD186" s="39">
        <f t="shared" si="108"/>
        <v>0</v>
      </c>
      <c r="AE186" s="39">
        <f t="shared" si="109"/>
        <v>0</v>
      </c>
      <c r="AF186" s="39">
        <f t="shared" si="110"/>
        <v>0</v>
      </c>
      <c r="AG186" s="39">
        <f t="shared" si="111"/>
        <v>0</v>
      </c>
      <c r="AH186" s="39">
        <f t="shared" si="112"/>
        <v>0</v>
      </c>
      <c r="AI186" s="39">
        <f t="shared" si="113"/>
        <v>0</v>
      </c>
      <c r="AJ186" s="39">
        <f t="shared" si="114"/>
        <v>0</v>
      </c>
      <c r="AK186" s="39">
        <f t="shared" si="115"/>
        <v>0</v>
      </c>
      <c r="AL186" s="43"/>
      <c r="AM186" s="39">
        <f t="shared" si="116"/>
        <v>0</v>
      </c>
      <c r="AN186" s="39">
        <f t="shared" si="117"/>
        <v>0</v>
      </c>
      <c r="AO186" s="39">
        <f t="shared" si="118"/>
        <v>0</v>
      </c>
      <c r="AP186" s="40">
        <f t="shared" si="119"/>
        <v>0</v>
      </c>
      <c r="AR186" s="39">
        <f t="shared" si="120"/>
        <v>0</v>
      </c>
      <c r="AS186" s="39">
        <f t="shared" si="121"/>
        <v>0</v>
      </c>
      <c r="AT186" s="39">
        <f t="shared" si="122"/>
        <v>0</v>
      </c>
      <c r="AU186" s="40">
        <f t="shared" si="123"/>
        <v>0</v>
      </c>
      <c r="AV186" s="40"/>
      <c r="AW186" s="52">
        <f t="shared" si="124"/>
        <v>0</v>
      </c>
      <c r="AY186" s="52">
        <f t="shared" si="125"/>
        <v>0</v>
      </c>
      <c r="AZ186" s="70"/>
    </row>
    <row r="187" spans="1:52" ht="12" customHeight="1">
      <c r="A187" s="44">
        <f t="shared" si="126"/>
        <v>42309</v>
      </c>
      <c r="B187" s="66">
        <f t="shared" si="127"/>
        <v>12500</v>
      </c>
      <c r="C187" s="67"/>
      <c r="D187" s="68">
        <f t="shared" si="94"/>
        <v>12500</v>
      </c>
      <c r="E187" s="35">
        <f t="shared" si="95"/>
        <v>0</v>
      </c>
      <c r="F187" s="35">
        <f t="shared" si="96"/>
        <v>0</v>
      </c>
      <c r="G187" s="55">
        <f t="shared" si="132"/>
        <v>5.67</v>
      </c>
      <c r="H187" s="69">
        <f t="shared" si="132"/>
        <v>5.67</v>
      </c>
      <c r="I187" s="72">
        <f t="shared" si="128"/>
        <v>0</v>
      </c>
      <c r="J187" s="55">
        <f t="shared" si="133"/>
        <v>-0.01</v>
      </c>
      <c r="K187" s="69">
        <f t="shared" si="133"/>
        <v>-0.06</v>
      </c>
      <c r="L187" s="72">
        <v>0</v>
      </c>
      <c r="M187" s="55">
        <f t="shared" si="134"/>
        <v>7.4999999999999997E-3</v>
      </c>
      <c r="N187" s="69">
        <f t="shared" si="134"/>
        <v>0</v>
      </c>
      <c r="O187" s="72">
        <v>0</v>
      </c>
      <c r="P187" s="7"/>
      <c r="Q187" s="72">
        <f t="shared" si="97"/>
        <v>5.6674999999999995</v>
      </c>
      <c r="R187" s="72">
        <f t="shared" si="98"/>
        <v>5.61</v>
      </c>
      <c r="S187" s="72">
        <f t="shared" si="99"/>
        <v>0</v>
      </c>
      <c r="T187" s="7"/>
      <c r="U187" s="5">
        <f t="shared" si="100"/>
        <v>30</v>
      </c>
      <c r="V187" s="45">
        <f t="shared" si="101"/>
        <v>42309</v>
      </c>
      <c r="W187" s="5">
        <f t="shared" si="102"/>
        <v>5393</v>
      </c>
      <c r="X187" s="55">
        <f t="shared" si="103"/>
        <v>5.3904348595426005E-2</v>
      </c>
      <c r="Y187" s="47">
        <f t="shared" si="104"/>
        <v>0.45594949981412686</v>
      </c>
      <c r="Z187" s="5">
        <f t="shared" si="105"/>
        <v>0</v>
      </c>
      <c r="AA187" s="5">
        <f t="shared" si="106"/>
        <v>0</v>
      </c>
      <c r="AC187" s="39">
        <f t="shared" si="107"/>
        <v>0</v>
      </c>
      <c r="AD187" s="39">
        <f t="shared" si="108"/>
        <v>0</v>
      </c>
      <c r="AE187" s="39">
        <f t="shared" si="109"/>
        <v>0</v>
      </c>
      <c r="AF187" s="39">
        <f t="shared" si="110"/>
        <v>0</v>
      </c>
      <c r="AG187" s="39">
        <f t="shared" si="111"/>
        <v>0</v>
      </c>
      <c r="AH187" s="39">
        <f t="shared" si="112"/>
        <v>0</v>
      </c>
      <c r="AI187" s="39">
        <f t="shared" si="113"/>
        <v>0</v>
      </c>
      <c r="AJ187" s="39">
        <f t="shared" si="114"/>
        <v>0</v>
      </c>
      <c r="AK187" s="39">
        <f t="shared" si="115"/>
        <v>0</v>
      </c>
      <c r="AL187" s="43"/>
      <c r="AM187" s="39">
        <f t="shared" si="116"/>
        <v>0</v>
      </c>
      <c r="AN187" s="39">
        <f t="shared" si="117"/>
        <v>0</v>
      </c>
      <c r="AO187" s="39">
        <f t="shared" si="118"/>
        <v>0</v>
      </c>
      <c r="AP187" s="40">
        <f t="shared" si="119"/>
        <v>0</v>
      </c>
      <c r="AR187" s="39">
        <f t="shared" si="120"/>
        <v>0</v>
      </c>
      <c r="AS187" s="39">
        <f t="shared" si="121"/>
        <v>0</v>
      </c>
      <c r="AT187" s="39">
        <f t="shared" si="122"/>
        <v>0</v>
      </c>
      <c r="AU187" s="40">
        <f t="shared" si="123"/>
        <v>0</v>
      </c>
      <c r="AV187" s="40"/>
      <c r="AW187" s="52">
        <f t="shared" si="124"/>
        <v>0</v>
      </c>
      <c r="AY187" s="52">
        <f t="shared" si="125"/>
        <v>0</v>
      </c>
      <c r="AZ187" s="70"/>
    </row>
    <row r="188" spans="1:52" ht="12" customHeight="1">
      <c r="A188" s="44">
        <f t="shared" si="126"/>
        <v>42339</v>
      </c>
      <c r="B188" s="66">
        <f t="shared" si="127"/>
        <v>12500</v>
      </c>
      <c r="C188" s="67"/>
      <c r="D188" s="68">
        <f t="shared" si="94"/>
        <v>12500</v>
      </c>
      <c r="E188" s="35">
        <f t="shared" si="95"/>
        <v>0</v>
      </c>
      <c r="F188" s="35">
        <f t="shared" si="96"/>
        <v>0</v>
      </c>
      <c r="G188" s="55">
        <f t="shared" si="132"/>
        <v>5.67</v>
      </c>
      <c r="H188" s="69">
        <f t="shared" si="132"/>
        <v>5.67</v>
      </c>
      <c r="I188" s="72">
        <f t="shared" si="128"/>
        <v>0</v>
      </c>
      <c r="J188" s="55">
        <f t="shared" si="133"/>
        <v>-0.01</v>
      </c>
      <c r="K188" s="69">
        <f t="shared" si="133"/>
        <v>-0.06</v>
      </c>
      <c r="L188" s="72">
        <v>0</v>
      </c>
      <c r="M188" s="55">
        <f t="shared" si="134"/>
        <v>7.4999999999999997E-3</v>
      </c>
      <c r="N188" s="69">
        <f t="shared" si="134"/>
        <v>0</v>
      </c>
      <c r="O188" s="72">
        <v>0</v>
      </c>
      <c r="P188" s="7"/>
      <c r="Q188" s="72">
        <f t="shared" si="97"/>
        <v>5.6674999999999995</v>
      </c>
      <c r="R188" s="72">
        <f t="shared" si="98"/>
        <v>5.61</v>
      </c>
      <c r="S188" s="72">
        <f t="shared" si="99"/>
        <v>0</v>
      </c>
      <c r="T188" s="7"/>
      <c r="U188" s="5">
        <f t="shared" si="100"/>
        <v>31</v>
      </c>
      <c r="V188" s="45">
        <f t="shared" si="101"/>
        <v>42339</v>
      </c>
      <c r="W188" s="5">
        <f t="shared" si="102"/>
        <v>5423</v>
      </c>
      <c r="X188" s="55">
        <f t="shared" si="103"/>
        <v>5.3904348595426005E-2</v>
      </c>
      <c r="Y188" s="47">
        <f t="shared" si="104"/>
        <v>0.45396187079167322</v>
      </c>
      <c r="Z188" s="5">
        <f t="shared" si="105"/>
        <v>0</v>
      </c>
      <c r="AA188" s="5">
        <f t="shared" si="106"/>
        <v>0</v>
      </c>
      <c r="AC188" s="39">
        <f t="shared" si="107"/>
        <v>0</v>
      </c>
      <c r="AD188" s="39">
        <f t="shared" si="108"/>
        <v>0</v>
      </c>
      <c r="AE188" s="39">
        <f t="shared" si="109"/>
        <v>0</v>
      </c>
      <c r="AF188" s="39">
        <f t="shared" si="110"/>
        <v>0</v>
      </c>
      <c r="AG188" s="39">
        <f t="shared" si="111"/>
        <v>0</v>
      </c>
      <c r="AH188" s="39">
        <f t="shared" si="112"/>
        <v>0</v>
      </c>
      <c r="AI188" s="39">
        <f t="shared" si="113"/>
        <v>0</v>
      </c>
      <c r="AJ188" s="39">
        <f t="shared" si="114"/>
        <v>0</v>
      </c>
      <c r="AK188" s="39">
        <f t="shared" si="115"/>
        <v>0</v>
      </c>
      <c r="AL188" s="43"/>
      <c r="AM188" s="39">
        <f t="shared" si="116"/>
        <v>0</v>
      </c>
      <c r="AN188" s="39">
        <f t="shared" si="117"/>
        <v>0</v>
      </c>
      <c r="AO188" s="39">
        <f t="shared" si="118"/>
        <v>0</v>
      </c>
      <c r="AP188" s="40">
        <f t="shared" si="119"/>
        <v>0</v>
      </c>
      <c r="AR188" s="39">
        <f t="shared" si="120"/>
        <v>0</v>
      </c>
      <c r="AS188" s="39">
        <f t="shared" si="121"/>
        <v>0</v>
      </c>
      <c r="AT188" s="39">
        <f t="shared" si="122"/>
        <v>0</v>
      </c>
      <c r="AU188" s="40">
        <f t="shared" si="123"/>
        <v>0</v>
      </c>
      <c r="AV188" s="40"/>
      <c r="AW188" s="52">
        <f t="shared" si="124"/>
        <v>0</v>
      </c>
      <c r="AY188" s="52">
        <f t="shared" si="125"/>
        <v>0</v>
      </c>
      <c r="AZ188" s="70"/>
    </row>
    <row r="189" spans="1:52" ht="12" customHeight="1">
      <c r="A189" s="44">
        <f t="shared" si="126"/>
        <v>42370</v>
      </c>
      <c r="B189" s="66">
        <f t="shared" si="127"/>
        <v>12500</v>
      </c>
      <c r="C189" s="67"/>
      <c r="D189" s="68">
        <f t="shared" si="94"/>
        <v>12500</v>
      </c>
      <c r="E189" s="35">
        <f t="shared" si="95"/>
        <v>0</v>
      </c>
      <c r="F189" s="35">
        <f t="shared" si="96"/>
        <v>0</v>
      </c>
      <c r="G189" s="55">
        <f t="shared" si="132"/>
        <v>5.67</v>
      </c>
      <c r="H189" s="69">
        <f t="shared" si="132"/>
        <v>5.67</v>
      </c>
      <c r="I189" s="72">
        <f t="shared" si="128"/>
        <v>0</v>
      </c>
      <c r="J189" s="55">
        <f t="shared" si="133"/>
        <v>-0.01</v>
      </c>
      <c r="K189" s="69">
        <f t="shared" si="133"/>
        <v>-0.06</v>
      </c>
      <c r="L189" s="72">
        <v>0</v>
      </c>
      <c r="M189" s="55">
        <f t="shared" si="134"/>
        <v>7.4999999999999997E-3</v>
      </c>
      <c r="N189" s="69">
        <f t="shared" si="134"/>
        <v>0</v>
      </c>
      <c r="O189" s="72">
        <v>0</v>
      </c>
      <c r="P189" s="7"/>
      <c r="Q189" s="72">
        <f t="shared" si="97"/>
        <v>5.6674999999999995</v>
      </c>
      <c r="R189" s="72">
        <f t="shared" si="98"/>
        <v>5.61</v>
      </c>
      <c r="S189" s="72">
        <f t="shared" si="99"/>
        <v>0</v>
      </c>
      <c r="T189" s="7"/>
      <c r="U189" s="5">
        <f t="shared" si="100"/>
        <v>31</v>
      </c>
      <c r="V189" s="45">
        <f t="shared" si="101"/>
        <v>42370</v>
      </c>
      <c r="W189" s="5">
        <f t="shared" si="102"/>
        <v>5454</v>
      </c>
      <c r="X189" s="55">
        <f t="shared" si="103"/>
        <v>5.3904348595426005E-2</v>
      </c>
      <c r="Y189" s="47">
        <f t="shared" si="104"/>
        <v>0.45191708978388306</v>
      </c>
      <c r="Z189" s="5">
        <f t="shared" si="105"/>
        <v>0</v>
      </c>
      <c r="AA189" s="5">
        <f t="shared" si="106"/>
        <v>0</v>
      </c>
      <c r="AC189" s="39">
        <f t="shared" si="107"/>
        <v>0</v>
      </c>
      <c r="AD189" s="39">
        <f t="shared" si="108"/>
        <v>0</v>
      </c>
      <c r="AE189" s="39">
        <f t="shared" si="109"/>
        <v>0</v>
      </c>
      <c r="AF189" s="39">
        <f t="shared" si="110"/>
        <v>0</v>
      </c>
      <c r="AG189" s="39">
        <f t="shared" si="111"/>
        <v>0</v>
      </c>
      <c r="AH189" s="39">
        <f t="shared" si="112"/>
        <v>0</v>
      </c>
      <c r="AI189" s="39">
        <f t="shared" si="113"/>
        <v>0</v>
      </c>
      <c r="AJ189" s="39">
        <f t="shared" si="114"/>
        <v>0</v>
      </c>
      <c r="AK189" s="39">
        <f t="shared" si="115"/>
        <v>0</v>
      </c>
      <c r="AL189" s="43"/>
      <c r="AM189" s="39">
        <f t="shared" si="116"/>
        <v>0</v>
      </c>
      <c r="AN189" s="39">
        <f t="shared" si="117"/>
        <v>0</v>
      </c>
      <c r="AO189" s="39">
        <f t="shared" si="118"/>
        <v>0</v>
      </c>
      <c r="AP189" s="40">
        <f t="shared" si="119"/>
        <v>0</v>
      </c>
      <c r="AR189" s="39">
        <f t="shared" si="120"/>
        <v>0</v>
      </c>
      <c r="AS189" s="39">
        <f t="shared" si="121"/>
        <v>0</v>
      </c>
      <c r="AT189" s="39">
        <f t="shared" si="122"/>
        <v>0</v>
      </c>
      <c r="AU189" s="40">
        <f t="shared" si="123"/>
        <v>0</v>
      </c>
      <c r="AV189" s="40"/>
      <c r="AW189" s="52">
        <f t="shared" si="124"/>
        <v>0</v>
      </c>
      <c r="AY189" s="52">
        <f t="shared" si="125"/>
        <v>0</v>
      </c>
      <c r="AZ189" s="70"/>
    </row>
    <row r="190" spans="1:52" ht="12" customHeight="1">
      <c r="A190" s="44">
        <f t="shared" si="126"/>
        <v>42401</v>
      </c>
      <c r="B190" s="66">
        <f t="shared" si="127"/>
        <v>12500</v>
      </c>
      <c r="C190" s="67"/>
      <c r="D190" s="68">
        <f t="shared" si="94"/>
        <v>12500</v>
      </c>
      <c r="E190" s="35">
        <f t="shared" si="95"/>
        <v>0</v>
      </c>
      <c r="F190" s="35">
        <f t="shared" si="96"/>
        <v>0</v>
      </c>
      <c r="G190" s="55">
        <f t="shared" ref="G190:H209" si="135">VLOOKUP($A190,Table,MATCH(G$4,Curves,0))</f>
        <v>5.67</v>
      </c>
      <c r="H190" s="69">
        <f t="shared" si="135"/>
        <v>5.67</v>
      </c>
      <c r="I190" s="72">
        <f t="shared" si="128"/>
        <v>0</v>
      </c>
      <c r="J190" s="55">
        <f t="shared" ref="J190:K209" si="136">VLOOKUP($A190,Table,MATCH(J$4,Curves,0))</f>
        <v>-0.01</v>
      </c>
      <c r="K190" s="69">
        <f t="shared" si="136"/>
        <v>-0.06</v>
      </c>
      <c r="L190" s="72">
        <v>0</v>
      </c>
      <c r="M190" s="55">
        <f t="shared" ref="M190:N209" si="137">VLOOKUP($A190,Table,MATCH(M$4,Curves,0))</f>
        <v>7.4999999999999997E-3</v>
      </c>
      <c r="N190" s="69">
        <f t="shared" si="137"/>
        <v>0</v>
      </c>
      <c r="O190" s="72">
        <v>0</v>
      </c>
      <c r="P190" s="7"/>
      <c r="Q190" s="72">
        <f t="shared" si="97"/>
        <v>5.6674999999999995</v>
      </c>
      <c r="R190" s="72">
        <f t="shared" si="98"/>
        <v>5.61</v>
      </c>
      <c r="S190" s="72">
        <f t="shared" si="99"/>
        <v>0</v>
      </c>
      <c r="T190" s="7"/>
      <c r="U190" s="5">
        <f t="shared" si="100"/>
        <v>29</v>
      </c>
      <c r="V190" s="45">
        <f t="shared" si="101"/>
        <v>42401</v>
      </c>
      <c r="W190" s="5">
        <f t="shared" si="102"/>
        <v>5485</v>
      </c>
      <c r="X190" s="55">
        <f t="shared" si="103"/>
        <v>5.3904348595426005E-2</v>
      </c>
      <c r="Y190" s="47">
        <f t="shared" si="104"/>
        <v>0.44988151908567792</v>
      </c>
      <c r="Z190" s="5">
        <f t="shared" si="105"/>
        <v>0</v>
      </c>
      <c r="AA190" s="5">
        <f t="shared" si="106"/>
        <v>0</v>
      </c>
      <c r="AC190" s="39">
        <f t="shared" si="107"/>
        <v>0</v>
      </c>
      <c r="AD190" s="39">
        <f t="shared" si="108"/>
        <v>0</v>
      </c>
      <c r="AE190" s="39">
        <f t="shared" si="109"/>
        <v>0</v>
      </c>
      <c r="AF190" s="39">
        <f t="shared" si="110"/>
        <v>0</v>
      </c>
      <c r="AG190" s="39">
        <f t="shared" si="111"/>
        <v>0</v>
      </c>
      <c r="AH190" s="39">
        <f t="shared" si="112"/>
        <v>0</v>
      </c>
      <c r="AI190" s="39">
        <f t="shared" si="113"/>
        <v>0</v>
      </c>
      <c r="AJ190" s="39">
        <f t="shared" si="114"/>
        <v>0</v>
      </c>
      <c r="AK190" s="39">
        <f t="shared" si="115"/>
        <v>0</v>
      </c>
      <c r="AL190" s="43"/>
      <c r="AM190" s="39">
        <f t="shared" si="116"/>
        <v>0</v>
      </c>
      <c r="AN190" s="39">
        <f t="shared" si="117"/>
        <v>0</v>
      </c>
      <c r="AO190" s="39">
        <f t="shared" si="118"/>
        <v>0</v>
      </c>
      <c r="AP190" s="40">
        <f t="shared" si="119"/>
        <v>0</v>
      </c>
      <c r="AR190" s="39">
        <f t="shared" si="120"/>
        <v>0</v>
      </c>
      <c r="AS190" s="39">
        <f t="shared" si="121"/>
        <v>0</v>
      </c>
      <c r="AT190" s="39">
        <f t="shared" si="122"/>
        <v>0</v>
      </c>
      <c r="AU190" s="40">
        <f t="shared" si="123"/>
        <v>0</v>
      </c>
      <c r="AV190" s="40"/>
      <c r="AW190" s="52">
        <f t="shared" si="124"/>
        <v>0</v>
      </c>
      <c r="AY190" s="52">
        <f t="shared" si="125"/>
        <v>0</v>
      </c>
      <c r="AZ190" s="70"/>
    </row>
    <row r="191" spans="1:52" ht="12" customHeight="1">
      <c r="A191" s="44">
        <f t="shared" si="126"/>
        <v>42430</v>
      </c>
      <c r="B191" s="66">
        <f t="shared" si="127"/>
        <v>12500</v>
      </c>
      <c r="C191" s="67"/>
      <c r="D191" s="68">
        <f t="shared" si="94"/>
        <v>12500</v>
      </c>
      <c r="E191" s="35">
        <f t="shared" si="95"/>
        <v>0</v>
      </c>
      <c r="F191" s="35">
        <f t="shared" si="96"/>
        <v>0</v>
      </c>
      <c r="G191" s="55">
        <f t="shared" si="135"/>
        <v>5.67</v>
      </c>
      <c r="H191" s="69">
        <f t="shared" si="135"/>
        <v>5.67</v>
      </c>
      <c r="I191" s="72">
        <f t="shared" si="128"/>
        <v>0</v>
      </c>
      <c r="J191" s="55">
        <f t="shared" si="136"/>
        <v>-0.01</v>
      </c>
      <c r="K191" s="69">
        <f t="shared" si="136"/>
        <v>-0.06</v>
      </c>
      <c r="L191" s="72">
        <v>0</v>
      </c>
      <c r="M191" s="55">
        <f t="shared" si="137"/>
        <v>7.4999999999999997E-3</v>
      </c>
      <c r="N191" s="69">
        <f t="shared" si="137"/>
        <v>0</v>
      </c>
      <c r="O191" s="72">
        <v>0</v>
      </c>
      <c r="P191" s="7"/>
      <c r="Q191" s="72">
        <f t="shared" si="97"/>
        <v>5.6674999999999995</v>
      </c>
      <c r="R191" s="72">
        <f t="shared" si="98"/>
        <v>5.61</v>
      </c>
      <c r="S191" s="72">
        <f t="shared" si="99"/>
        <v>0</v>
      </c>
      <c r="T191" s="7"/>
      <c r="U191" s="5">
        <f t="shared" si="100"/>
        <v>31</v>
      </c>
      <c r="V191" s="45">
        <f t="shared" si="101"/>
        <v>42430</v>
      </c>
      <c r="W191" s="5">
        <f t="shared" si="102"/>
        <v>5514</v>
      </c>
      <c r="X191" s="55">
        <f t="shared" si="103"/>
        <v>5.3904348595426005E-2</v>
      </c>
      <c r="Y191" s="47">
        <f t="shared" si="104"/>
        <v>0.44798557693421776</v>
      </c>
      <c r="Z191" s="5">
        <f t="shared" si="105"/>
        <v>0</v>
      </c>
      <c r="AA191" s="5">
        <f t="shared" si="106"/>
        <v>0</v>
      </c>
      <c r="AC191" s="39">
        <f t="shared" si="107"/>
        <v>0</v>
      </c>
      <c r="AD191" s="39">
        <f t="shared" si="108"/>
        <v>0</v>
      </c>
      <c r="AE191" s="39">
        <f t="shared" si="109"/>
        <v>0</v>
      </c>
      <c r="AF191" s="39">
        <f t="shared" si="110"/>
        <v>0</v>
      </c>
      <c r="AG191" s="39">
        <f t="shared" si="111"/>
        <v>0</v>
      </c>
      <c r="AH191" s="39">
        <f t="shared" si="112"/>
        <v>0</v>
      </c>
      <c r="AI191" s="39">
        <f t="shared" si="113"/>
        <v>0</v>
      </c>
      <c r="AJ191" s="39">
        <f t="shared" si="114"/>
        <v>0</v>
      </c>
      <c r="AK191" s="39">
        <f t="shared" si="115"/>
        <v>0</v>
      </c>
      <c r="AL191" s="43"/>
      <c r="AM191" s="39">
        <f t="shared" si="116"/>
        <v>0</v>
      </c>
      <c r="AN191" s="39">
        <f t="shared" si="117"/>
        <v>0</v>
      </c>
      <c r="AO191" s="39">
        <f t="shared" si="118"/>
        <v>0</v>
      </c>
      <c r="AP191" s="40">
        <f t="shared" si="119"/>
        <v>0</v>
      </c>
      <c r="AR191" s="39">
        <f t="shared" si="120"/>
        <v>0</v>
      </c>
      <c r="AS191" s="39">
        <f t="shared" si="121"/>
        <v>0</v>
      </c>
      <c r="AT191" s="39">
        <f t="shared" si="122"/>
        <v>0</v>
      </c>
      <c r="AU191" s="40">
        <f t="shared" si="123"/>
        <v>0</v>
      </c>
      <c r="AV191" s="40"/>
      <c r="AW191" s="52">
        <f t="shared" si="124"/>
        <v>0</v>
      </c>
      <c r="AY191" s="52">
        <f t="shared" si="125"/>
        <v>0</v>
      </c>
      <c r="AZ191" s="70"/>
    </row>
    <row r="192" spans="1:52" ht="12" customHeight="1">
      <c r="A192" s="44">
        <f t="shared" si="126"/>
        <v>42461</v>
      </c>
      <c r="B192" s="66">
        <f t="shared" si="127"/>
        <v>12500</v>
      </c>
      <c r="C192" s="67"/>
      <c r="D192" s="68">
        <f t="shared" si="94"/>
        <v>12500</v>
      </c>
      <c r="E192" s="35">
        <f t="shared" si="95"/>
        <v>0</v>
      </c>
      <c r="F192" s="35">
        <f t="shared" si="96"/>
        <v>0</v>
      </c>
      <c r="G192" s="55">
        <f t="shared" si="135"/>
        <v>5.67</v>
      </c>
      <c r="H192" s="69">
        <f t="shared" si="135"/>
        <v>5.67</v>
      </c>
      <c r="I192" s="72">
        <f t="shared" si="128"/>
        <v>0</v>
      </c>
      <c r="J192" s="55">
        <f t="shared" si="136"/>
        <v>-0.01</v>
      </c>
      <c r="K192" s="69">
        <f t="shared" si="136"/>
        <v>-0.06</v>
      </c>
      <c r="L192" s="72">
        <v>0</v>
      </c>
      <c r="M192" s="55">
        <f t="shared" si="137"/>
        <v>7.4999999999999997E-3</v>
      </c>
      <c r="N192" s="69">
        <f t="shared" si="137"/>
        <v>0</v>
      </c>
      <c r="O192" s="72">
        <v>0</v>
      </c>
      <c r="P192" s="7"/>
      <c r="Q192" s="72">
        <f t="shared" si="97"/>
        <v>5.6674999999999995</v>
      </c>
      <c r="R192" s="72">
        <f t="shared" si="98"/>
        <v>5.61</v>
      </c>
      <c r="S192" s="72">
        <f t="shared" si="99"/>
        <v>0</v>
      </c>
      <c r="T192" s="7"/>
      <c r="U192" s="5">
        <f t="shared" si="100"/>
        <v>30</v>
      </c>
      <c r="V192" s="45">
        <f t="shared" si="101"/>
        <v>42461</v>
      </c>
      <c r="W192" s="5">
        <f t="shared" si="102"/>
        <v>5545</v>
      </c>
      <c r="X192" s="55">
        <f t="shared" si="103"/>
        <v>5.3904348595426005E-2</v>
      </c>
      <c r="Y192" s="47">
        <f t="shared" si="104"/>
        <v>0.44596771495413229</v>
      </c>
      <c r="Z192" s="5">
        <f t="shared" si="105"/>
        <v>0</v>
      </c>
      <c r="AA192" s="5">
        <f t="shared" si="106"/>
        <v>0</v>
      </c>
      <c r="AC192" s="39">
        <f t="shared" si="107"/>
        <v>0</v>
      </c>
      <c r="AD192" s="39">
        <f t="shared" si="108"/>
        <v>0</v>
      </c>
      <c r="AE192" s="39">
        <f t="shared" si="109"/>
        <v>0</v>
      </c>
      <c r="AF192" s="39">
        <f t="shared" si="110"/>
        <v>0</v>
      </c>
      <c r="AG192" s="39">
        <f t="shared" si="111"/>
        <v>0</v>
      </c>
      <c r="AH192" s="39">
        <f t="shared" si="112"/>
        <v>0</v>
      </c>
      <c r="AI192" s="39">
        <f t="shared" si="113"/>
        <v>0</v>
      </c>
      <c r="AJ192" s="39">
        <f t="shared" si="114"/>
        <v>0</v>
      </c>
      <c r="AK192" s="39">
        <f t="shared" si="115"/>
        <v>0</v>
      </c>
      <c r="AL192" s="43"/>
      <c r="AM192" s="39">
        <f t="shared" si="116"/>
        <v>0</v>
      </c>
      <c r="AN192" s="39">
        <f t="shared" si="117"/>
        <v>0</v>
      </c>
      <c r="AO192" s="39">
        <f t="shared" si="118"/>
        <v>0</v>
      </c>
      <c r="AP192" s="40">
        <f t="shared" si="119"/>
        <v>0</v>
      </c>
      <c r="AR192" s="39">
        <f t="shared" si="120"/>
        <v>0</v>
      </c>
      <c r="AS192" s="39">
        <f t="shared" si="121"/>
        <v>0</v>
      </c>
      <c r="AT192" s="39">
        <f t="shared" si="122"/>
        <v>0</v>
      </c>
      <c r="AU192" s="40">
        <f t="shared" si="123"/>
        <v>0</v>
      </c>
      <c r="AV192" s="40"/>
      <c r="AW192" s="52">
        <f t="shared" si="124"/>
        <v>0</v>
      </c>
      <c r="AY192" s="52">
        <f t="shared" si="125"/>
        <v>0</v>
      </c>
      <c r="AZ192" s="70"/>
    </row>
    <row r="193" spans="1:52" ht="12" customHeight="1">
      <c r="A193" s="44">
        <f t="shared" si="126"/>
        <v>42491</v>
      </c>
      <c r="B193" s="66">
        <f t="shared" si="127"/>
        <v>12500</v>
      </c>
      <c r="C193" s="67"/>
      <c r="D193" s="68">
        <f t="shared" si="94"/>
        <v>12500</v>
      </c>
      <c r="E193" s="35">
        <f t="shared" si="95"/>
        <v>0</v>
      </c>
      <c r="F193" s="35">
        <f t="shared" si="96"/>
        <v>0</v>
      </c>
      <c r="G193" s="55">
        <f t="shared" si="135"/>
        <v>5.67</v>
      </c>
      <c r="H193" s="69">
        <f t="shared" si="135"/>
        <v>5.67</v>
      </c>
      <c r="I193" s="72">
        <f t="shared" si="128"/>
        <v>0</v>
      </c>
      <c r="J193" s="55">
        <f t="shared" si="136"/>
        <v>-0.01</v>
      </c>
      <c r="K193" s="69">
        <f t="shared" si="136"/>
        <v>-0.06</v>
      </c>
      <c r="L193" s="72">
        <v>0</v>
      </c>
      <c r="M193" s="55">
        <f t="shared" si="137"/>
        <v>7.4999999999999997E-3</v>
      </c>
      <c r="N193" s="69">
        <f t="shared" si="137"/>
        <v>0</v>
      </c>
      <c r="O193" s="72">
        <v>0</v>
      </c>
      <c r="P193" s="7"/>
      <c r="Q193" s="72">
        <f t="shared" si="97"/>
        <v>5.6674999999999995</v>
      </c>
      <c r="R193" s="72">
        <f t="shared" si="98"/>
        <v>5.61</v>
      </c>
      <c r="S193" s="72">
        <f t="shared" si="99"/>
        <v>0</v>
      </c>
      <c r="T193" s="7"/>
      <c r="U193" s="5">
        <f t="shared" si="100"/>
        <v>31</v>
      </c>
      <c r="V193" s="45">
        <f t="shared" si="101"/>
        <v>42491</v>
      </c>
      <c r="W193" s="5">
        <f t="shared" si="102"/>
        <v>5575</v>
      </c>
      <c r="X193" s="55">
        <f t="shared" si="103"/>
        <v>5.3904348595426005E-2</v>
      </c>
      <c r="Y193" s="47">
        <f t="shared" si="104"/>
        <v>0.44402359970961175</v>
      </c>
      <c r="Z193" s="5">
        <f t="shared" si="105"/>
        <v>0</v>
      </c>
      <c r="AA193" s="5">
        <f t="shared" si="106"/>
        <v>0</v>
      </c>
      <c r="AC193" s="39">
        <f t="shared" si="107"/>
        <v>0</v>
      </c>
      <c r="AD193" s="39">
        <f t="shared" si="108"/>
        <v>0</v>
      </c>
      <c r="AE193" s="39">
        <f t="shared" si="109"/>
        <v>0</v>
      </c>
      <c r="AF193" s="39">
        <f t="shared" si="110"/>
        <v>0</v>
      </c>
      <c r="AG193" s="39">
        <f t="shared" si="111"/>
        <v>0</v>
      </c>
      <c r="AH193" s="39">
        <f t="shared" si="112"/>
        <v>0</v>
      </c>
      <c r="AI193" s="39">
        <f t="shared" si="113"/>
        <v>0</v>
      </c>
      <c r="AJ193" s="39">
        <f t="shared" si="114"/>
        <v>0</v>
      </c>
      <c r="AK193" s="39">
        <f t="shared" si="115"/>
        <v>0</v>
      </c>
      <c r="AL193" s="43"/>
      <c r="AM193" s="39">
        <f t="shared" si="116"/>
        <v>0</v>
      </c>
      <c r="AN193" s="39">
        <f t="shared" si="117"/>
        <v>0</v>
      </c>
      <c r="AO193" s="39">
        <f t="shared" si="118"/>
        <v>0</v>
      </c>
      <c r="AP193" s="40">
        <f t="shared" si="119"/>
        <v>0</v>
      </c>
      <c r="AR193" s="39">
        <f t="shared" si="120"/>
        <v>0</v>
      </c>
      <c r="AS193" s="39">
        <f t="shared" si="121"/>
        <v>0</v>
      </c>
      <c r="AT193" s="39">
        <f t="shared" si="122"/>
        <v>0</v>
      </c>
      <c r="AU193" s="40">
        <f t="shared" si="123"/>
        <v>0</v>
      </c>
      <c r="AV193" s="40"/>
      <c r="AW193" s="52">
        <f t="shared" si="124"/>
        <v>0</v>
      </c>
      <c r="AY193" s="52">
        <f t="shared" si="125"/>
        <v>0</v>
      </c>
      <c r="AZ193" s="70"/>
    </row>
    <row r="194" spans="1:52" ht="12" customHeight="1">
      <c r="A194" s="44">
        <f t="shared" si="126"/>
        <v>42522</v>
      </c>
      <c r="B194" s="66">
        <f t="shared" si="127"/>
        <v>12500</v>
      </c>
      <c r="C194" s="67"/>
      <c r="D194" s="68">
        <f t="shared" si="94"/>
        <v>12500</v>
      </c>
      <c r="E194" s="35">
        <f t="shared" si="95"/>
        <v>0</v>
      </c>
      <c r="F194" s="35">
        <f t="shared" si="96"/>
        <v>0</v>
      </c>
      <c r="G194" s="55">
        <f t="shared" si="135"/>
        <v>5.67</v>
      </c>
      <c r="H194" s="69">
        <f t="shared" si="135"/>
        <v>5.67</v>
      </c>
      <c r="I194" s="72">
        <f t="shared" si="128"/>
        <v>0</v>
      </c>
      <c r="J194" s="55">
        <f t="shared" si="136"/>
        <v>-0.01</v>
      </c>
      <c r="K194" s="69">
        <f t="shared" si="136"/>
        <v>-0.06</v>
      </c>
      <c r="L194" s="72">
        <v>0</v>
      </c>
      <c r="M194" s="55">
        <f t="shared" si="137"/>
        <v>7.4999999999999997E-3</v>
      </c>
      <c r="N194" s="69">
        <f t="shared" si="137"/>
        <v>0</v>
      </c>
      <c r="O194" s="72">
        <v>0</v>
      </c>
      <c r="P194" s="7"/>
      <c r="Q194" s="72">
        <f t="shared" si="97"/>
        <v>5.6674999999999995</v>
      </c>
      <c r="R194" s="72">
        <f t="shared" si="98"/>
        <v>5.61</v>
      </c>
      <c r="S194" s="72">
        <f t="shared" si="99"/>
        <v>0</v>
      </c>
      <c r="T194" s="7"/>
      <c r="U194" s="5">
        <f t="shared" si="100"/>
        <v>30</v>
      </c>
      <c r="V194" s="45">
        <f t="shared" si="101"/>
        <v>42522</v>
      </c>
      <c r="W194" s="5">
        <f t="shared" si="102"/>
        <v>5606</v>
      </c>
      <c r="X194" s="55">
        <f t="shared" si="103"/>
        <v>5.3904348595426005E-2</v>
      </c>
      <c r="Y194" s="47">
        <f t="shared" si="104"/>
        <v>0.44202358366836697</v>
      </c>
      <c r="Z194" s="5">
        <f t="shared" si="105"/>
        <v>0</v>
      </c>
      <c r="AA194" s="5">
        <f t="shared" si="106"/>
        <v>0</v>
      </c>
      <c r="AC194" s="39">
        <f t="shared" si="107"/>
        <v>0</v>
      </c>
      <c r="AD194" s="39">
        <f t="shared" si="108"/>
        <v>0</v>
      </c>
      <c r="AE194" s="39">
        <f t="shared" si="109"/>
        <v>0</v>
      </c>
      <c r="AF194" s="39">
        <f t="shared" si="110"/>
        <v>0</v>
      </c>
      <c r="AG194" s="39">
        <f t="shared" si="111"/>
        <v>0</v>
      </c>
      <c r="AH194" s="39">
        <f t="shared" si="112"/>
        <v>0</v>
      </c>
      <c r="AI194" s="39">
        <f t="shared" si="113"/>
        <v>0</v>
      </c>
      <c r="AJ194" s="39">
        <f t="shared" si="114"/>
        <v>0</v>
      </c>
      <c r="AK194" s="39">
        <f t="shared" si="115"/>
        <v>0</v>
      </c>
      <c r="AL194" s="43"/>
      <c r="AM194" s="39">
        <f t="shared" si="116"/>
        <v>0</v>
      </c>
      <c r="AN194" s="39">
        <f t="shared" si="117"/>
        <v>0</v>
      </c>
      <c r="AO194" s="39">
        <f t="shared" si="118"/>
        <v>0</v>
      </c>
      <c r="AP194" s="40">
        <f t="shared" si="119"/>
        <v>0</v>
      </c>
      <c r="AR194" s="39">
        <f t="shared" si="120"/>
        <v>0</v>
      </c>
      <c r="AS194" s="39">
        <f t="shared" si="121"/>
        <v>0</v>
      </c>
      <c r="AT194" s="39">
        <f t="shared" si="122"/>
        <v>0</v>
      </c>
      <c r="AU194" s="40">
        <f t="shared" si="123"/>
        <v>0</v>
      </c>
      <c r="AV194" s="40"/>
      <c r="AW194" s="52">
        <f t="shared" si="124"/>
        <v>0</v>
      </c>
      <c r="AY194" s="52">
        <f t="shared" si="125"/>
        <v>0</v>
      </c>
      <c r="AZ194" s="70"/>
    </row>
    <row r="195" spans="1:52" ht="12" customHeight="1">
      <c r="A195" s="44">
        <f t="shared" si="126"/>
        <v>42552</v>
      </c>
      <c r="B195" s="66">
        <f t="shared" si="127"/>
        <v>12500</v>
      </c>
      <c r="C195" s="67"/>
      <c r="D195" s="68">
        <f t="shared" si="94"/>
        <v>12500</v>
      </c>
      <c r="E195" s="35">
        <f t="shared" si="95"/>
        <v>0</v>
      </c>
      <c r="F195" s="35">
        <f t="shared" si="96"/>
        <v>0</v>
      </c>
      <c r="G195" s="55">
        <f t="shared" si="135"/>
        <v>5.67</v>
      </c>
      <c r="H195" s="69">
        <f t="shared" si="135"/>
        <v>5.67</v>
      </c>
      <c r="I195" s="72">
        <f t="shared" si="128"/>
        <v>0</v>
      </c>
      <c r="J195" s="55">
        <f t="shared" si="136"/>
        <v>-0.01</v>
      </c>
      <c r="K195" s="69">
        <f t="shared" si="136"/>
        <v>-0.06</v>
      </c>
      <c r="L195" s="72">
        <v>0</v>
      </c>
      <c r="M195" s="55">
        <f t="shared" si="137"/>
        <v>7.4999999999999997E-3</v>
      </c>
      <c r="N195" s="69">
        <f t="shared" si="137"/>
        <v>0</v>
      </c>
      <c r="O195" s="72">
        <v>0</v>
      </c>
      <c r="P195" s="7"/>
      <c r="Q195" s="72">
        <f t="shared" si="97"/>
        <v>5.6674999999999995</v>
      </c>
      <c r="R195" s="72">
        <f t="shared" si="98"/>
        <v>5.61</v>
      </c>
      <c r="S195" s="72">
        <f t="shared" si="99"/>
        <v>0</v>
      </c>
      <c r="T195" s="7"/>
      <c r="U195" s="5">
        <f t="shared" si="100"/>
        <v>31</v>
      </c>
      <c r="V195" s="45">
        <f t="shared" si="101"/>
        <v>42552</v>
      </c>
      <c r="W195" s="5">
        <f t="shared" si="102"/>
        <v>5636</v>
      </c>
      <c r="X195" s="55">
        <f t="shared" si="103"/>
        <v>5.3904348595426005E-2</v>
      </c>
      <c r="Y195" s="47">
        <f t="shared" si="104"/>
        <v>0.44009666214774595</v>
      </c>
      <c r="Z195" s="5">
        <f t="shared" si="105"/>
        <v>0</v>
      </c>
      <c r="AA195" s="5">
        <f t="shared" si="106"/>
        <v>0</v>
      </c>
      <c r="AC195" s="39">
        <f t="shared" si="107"/>
        <v>0</v>
      </c>
      <c r="AD195" s="39">
        <f t="shared" si="108"/>
        <v>0</v>
      </c>
      <c r="AE195" s="39">
        <f t="shared" si="109"/>
        <v>0</v>
      </c>
      <c r="AF195" s="39">
        <f t="shared" si="110"/>
        <v>0</v>
      </c>
      <c r="AG195" s="39">
        <f t="shared" si="111"/>
        <v>0</v>
      </c>
      <c r="AH195" s="39">
        <f t="shared" si="112"/>
        <v>0</v>
      </c>
      <c r="AI195" s="39">
        <f t="shared" si="113"/>
        <v>0</v>
      </c>
      <c r="AJ195" s="39">
        <f t="shared" si="114"/>
        <v>0</v>
      </c>
      <c r="AK195" s="39">
        <f t="shared" si="115"/>
        <v>0</v>
      </c>
      <c r="AL195" s="43"/>
      <c r="AM195" s="39">
        <f t="shared" si="116"/>
        <v>0</v>
      </c>
      <c r="AN195" s="39">
        <f t="shared" si="117"/>
        <v>0</v>
      </c>
      <c r="AO195" s="39">
        <f t="shared" si="118"/>
        <v>0</v>
      </c>
      <c r="AP195" s="40">
        <f t="shared" si="119"/>
        <v>0</v>
      </c>
      <c r="AR195" s="39">
        <f t="shared" si="120"/>
        <v>0</v>
      </c>
      <c r="AS195" s="39">
        <f t="shared" si="121"/>
        <v>0</v>
      </c>
      <c r="AT195" s="39">
        <f t="shared" si="122"/>
        <v>0</v>
      </c>
      <c r="AU195" s="40">
        <f t="shared" si="123"/>
        <v>0</v>
      </c>
      <c r="AV195" s="40"/>
      <c r="AW195" s="52">
        <f t="shared" si="124"/>
        <v>0</v>
      </c>
      <c r="AY195" s="52">
        <f t="shared" si="125"/>
        <v>0</v>
      </c>
      <c r="AZ195" s="70"/>
    </row>
    <row r="196" spans="1:52" ht="12" customHeight="1">
      <c r="A196" s="44">
        <f t="shared" si="126"/>
        <v>42583</v>
      </c>
      <c r="B196" s="66">
        <f t="shared" si="127"/>
        <v>12500</v>
      </c>
      <c r="C196" s="67"/>
      <c r="D196" s="68">
        <f t="shared" si="94"/>
        <v>12500</v>
      </c>
      <c r="E196" s="35">
        <f t="shared" si="95"/>
        <v>0</v>
      </c>
      <c r="F196" s="35">
        <f t="shared" si="96"/>
        <v>0</v>
      </c>
      <c r="G196" s="55">
        <f t="shared" si="135"/>
        <v>5.67</v>
      </c>
      <c r="H196" s="69">
        <f t="shared" si="135"/>
        <v>5.67</v>
      </c>
      <c r="I196" s="72">
        <f t="shared" si="128"/>
        <v>0</v>
      </c>
      <c r="J196" s="55">
        <f t="shared" si="136"/>
        <v>-0.01</v>
      </c>
      <c r="K196" s="69">
        <f t="shared" si="136"/>
        <v>-0.06</v>
      </c>
      <c r="L196" s="72">
        <v>0</v>
      </c>
      <c r="M196" s="55">
        <f t="shared" si="137"/>
        <v>7.4999999999999997E-3</v>
      </c>
      <c r="N196" s="69">
        <f t="shared" si="137"/>
        <v>0</v>
      </c>
      <c r="O196" s="72">
        <v>0</v>
      </c>
      <c r="P196" s="7"/>
      <c r="Q196" s="72">
        <f t="shared" si="97"/>
        <v>5.6674999999999995</v>
      </c>
      <c r="R196" s="72">
        <f t="shared" si="98"/>
        <v>5.61</v>
      </c>
      <c r="S196" s="72">
        <f t="shared" si="99"/>
        <v>0</v>
      </c>
      <c r="T196" s="7"/>
      <c r="U196" s="5">
        <f t="shared" si="100"/>
        <v>31</v>
      </c>
      <c r="V196" s="45">
        <f t="shared" si="101"/>
        <v>42583</v>
      </c>
      <c r="W196" s="5">
        <f t="shared" si="102"/>
        <v>5667</v>
      </c>
      <c r="X196" s="55">
        <f t="shared" si="103"/>
        <v>5.3904348595426005E-2</v>
      </c>
      <c r="Y196" s="47">
        <f t="shared" si="104"/>
        <v>0.43811433421614637</v>
      </c>
      <c r="Z196" s="5">
        <f t="shared" si="105"/>
        <v>0</v>
      </c>
      <c r="AA196" s="5">
        <f t="shared" si="106"/>
        <v>0</v>
      </c>
      <c r="AC196" s="39">
        <f t="shared" si="107"/>
        <v>0</v>
      </c>
      <c r="AD196" s="39">
        <f t="shared" si="108"/>
        <v>0</v>
      </c>
      <c r="AE196" s="39">
        <f t="shared" si="109"/>
        <v>0</v>
      </c>
      <c r="AF196" s="39">
        <f t="shared" si="110"/>
        <v>0</v>
      </c>
      <c r="AG196" s="39">
        <f t="shared" si="111"/>
        <v>0</v>
      </c>
      <c r="AH196" s="39">
        <f t="shared" si="112"/>
        <v>0</v>
      </c>
      <c r="AI196" s="39">
        <f t="shared" si="113"/>
        <v>0</v>
      </c>
      <c r="AJ196" s="39">
        <f t="shared" si="114"/>
        <v>0</v>
      </c>
      <c r="AK196" s="39">
        <f t="shared" si="115"/>
        <v>0</v>
      </c>
      <c r="AL196" s="43"/>
      <c r="AM196" s="39">
        <f t="shared" si="116"/>
        <v>0</v>
      </c>
      <c r="AN196" s="39">
        <f t="shared" si="117"/>
        <v>0</v>
      </c>
      <c r="AO196" s="39">
        <f t="shared" si="118"/>
        <v>0</v>
      </c>
      <c r="AP196" s="40">
        <f t="shared" si="119"/>
        <v>0</v>
      </c>
      <c r="AR196" s="39">
        <f t="shared" si="120"/>
        <v>0</v>
      </c>
      <c r="AS196" s="39">
        <f t="shared" si="121"/>
        <v>0</v>
      </c>
      <c r="AT196" s="39">
        <f t="shared" si="122"/>
        <v>0</v>
      </c>
      <c r="AU196" s="40">
        <f t="shared" si="123"/>
        <v>0</v>
      </c>
      <c r="AV196" s="40"/>
      <c r="AW196" s="52">
        <f t="shared" si="124"/>
        <v>0</v>
      </c>
      <c r="AY196" s="52">
        <f t="shared" si="125"/>
        <v>0</v>
      </c>
      <c r="AZ196" s="70"/>
    </row>
    <row r="197" spans="1:52" ht="12" customHeight="1">
      <c r="A197" s="44">
        <f t="shared" si="126"/>
        <v>42614</v>
      </c>
      <c r="B197" s="66">
        <f t="shared" si="127"/>
        <v>12500</v>
      </c>
      <c r="C197" s="67"/>
      <c r="D197" s="68">
        <f t="shared" si="94"/>
        <v>12500</v>
      </c>
      <c r="E197" s="35">
        <f t="shared" si="95"/>
        <v>0</v>
      </c>
      <c r="F197" s="35">
        <f t="shared" si="96"/>
        <v>0</v>
      </c>
      <c r="G197" s="55">
        <f t="shared" si="135"/>
        <v>5.67</v>
      </c>
      <c r="H197" s="69">
        <f t="shared" si="135"/>
        <v>5.67</v>
      </c>
      <c r="I197" s="72">
        <f t="shared" si="128"/>
        <v>0</v>
      </c>
      <c r="J197" s="55">
        <f t="shared" si="136"/>
        <v>-0.01</v>
      </c>
      <c r="K197" s="69">
        <f t="shared" si="136"/>
        <v>-0.06</v>
      </c>
      <c r="L197" s="72">
        <v>0</v>
      </c>
      <c r="M197" s="55">
        <f t="shared" si="137"/>
        <v>7.4999999999999997E-3</v>
      </c>
      <c r="N197" s="69">
        <f t="shared" si="137"/>
        <v>0</v>
      </c>
      <c r="O197" s="72">
        <v>0</v>
      </c>
      <c r="P197" s="7"/>
      <c r="Q197" s="72">
        <f t="shared" si="97"/>
        <v>5.6674999999999995</v>
      </c>
      <c r="R197" s="72">
        <f t="shared" si="98"/>
        <v>5.61</v>
      </c>
      <c r="S197" s="72">
        <f t="shared" si="99"/>
        <v>0</v>
      </c>
      <c r="T197" s="7"/>
      <c r="U197" s="5">
        <f t="shared" si="100"/>
        <v>30</v>
      </c>
      <c r="V197" s="45">
        <f t="shared" si="101"/>
        <v>42614</v>
      </c>
      <c r="W197" s="5">
        <f t="shared" si="102"/>
        <v>5698</v>
      </c>
      <c r="X197" s="55">
        <f t="shared" si="103"/>
        <v>5.3904348595426005E-2</v>
      </c>
      <c r="Y197" s="47">
        <f t="shared" si="104"/>
        <v>0.43614093528666459</v>
      </c>
      <c r="Z197" s="5">
        <f t="shared" si="105"/>
        <v>0</v>
      </c>
      <c r="AA197" s="5">
        <f t="shared" si="106"/>
        <v>0</v>
      </c>
      <c r="AC197" s="39">
        <f t="shared" si="107"/>
        <v>0</v>
      </c>
      <c r="AD197" s="39">
        <f t="shared" si="108"/>
        <v>0</v>
      </c>
      <c r="AE197" s="39">
        <f t="shared" si="109"/>
        <v>0</v>
      </c>
      <c r="AF197" s="39">
        <f t="shared" si="110"/>
        <v>0</v>
      </c>
      <c r="AG197" s="39">
        <f t="shared" si="111"/>
        <v>0</v>
      </c>
      <c r="AH197" s="39">
        <f t="shared" si="112"/>
        <v>0</v>
      </c>
      <c r="AI197" s="39">
        <f t="shared" si="113"/>
        <v>0</v>
      </c>
      <c r="AJ197" s="39">
        <f t="shared" si="114"/>
        <v>0</v>
      </c>
      <c r="AK197" s="39">
        <f t="shared" si="115"/>
        <v>0</v>
      </c>
      <c r="AL197" s="43"/>
      <c r="AM197" s="39">
        <f t="shared" si="116"/>
        <v>0</v>
      </c>
      <c r="AN197" s="39">
        <f t="shared" si="117"/>
        <v>0</v>
      </c>
      <c r="AO197" s="39">
        <f t="shared" si="118"/>
        <v>0</v>
      </c>
      <c r="AP197" s="40">
        <f t="shared" si="119"/>
        <v>0</v>
      </c>
      <c r="AR197" s="39">
        <f t="shared" si="120"/>
        <v>0</v>
      </c>
      <c r="AS197" s="39">
        <f t="shared" si="121"/>
        <v>0</v>
      </c>
      <c r="AT197" s="39">
        <f t="shared" si="122"/>
        <v>0</v>
      </c>
      <c r="AU197" s="40">
        <f t="shared" si="123"/>
        <v>0</v>
      </c>
      <c r="AV197" s="40"/>
      <c r="AW197" s="52">
        <f t="shared" si="124"/>
        <v>0</v>
      </c>
      <c r="AY197" s="52">
        <f t="shared" si="125"/>
        <v>0</v>
      </c>
      <c r="AZ197" s="70"/>
    </row>
    <row r="198" spans="1:52" ht="12" customHeight="1">
      <c r="A198" s="44">
        <f t="shared" si="126"/>
        <v>42644</v>
      </c>
      <c r="B198" s="66">
        <f t="shared" si="127"/>
        <v>12500</v>
      </c>
      <c r="C198" s="67"/>
      <c r="D198" s="68">
        <f t="shared" si="94"/>
        <v>12500</v>
      </c>
      <c r="E198" s="35">
        <f t="shared" si="95"/>
        <v>0</v>
      </c>
      <c r="F198" s="35">
        <f t="shared" si="96"/>
        <v>0</v>
      </c>
      <c r="G198" s="55">
        <f t="shared" si="135"/>
        <v>5.67</v>
      </c>
      <c r="H198" s="69">
        <f t="shared" si="135"/>
        <v>5.67</v>
      </c>
      <c r="I198" s="72">
        <f t="shared" si="128"/>
        <v>0</v>
      </c>
      <c r="J198" s="55">
        <f t="shared" si="136"/>
        <v>-0.01</v>
      </c>
      <c r="K198" s="69">
        <f t="shared" si="136"/>
        <v>-0.06</v>
      </c>
      <c r="L198" s="72">
        <v>0</v>
      </c>
      <c r="M198" s="55">
        <f t="shared" si="137"/>
        <v>7.4999999999999997E-3</v>
      </c>
      <c r="N198" s="69">
        <f t="shared" si="137"/>
        <v>0</v>
      </c>
      <c r="O198" s="72">
        <v>0</v>
      </c>
      <c r="P198" s="7"/>
      <c r="Q198" s="72">
        <f t="shared" si="97"/>
        <v>5.6674999999999995</v>
      </c>
      <c r="R198" s="72">
        <f t="shared" si="98"/>
        <v>5.61</v>
      </c>
      <c r="S198" s="72">
        <f t="shared" si="99"/>
        <v>0</v>
      </c>
      <c r="T198" s="7"/>
      <c r="U198" s="5">
        <f t="shared" si="100"/>
        <v>31</v>
      </c>
      <c r="V198" s="45">
        <f t="shared" si="101"/>
        <v>42644</v>
      </c>
      <c r="W198" s="5">
        <f t="shared" si="102"/>
        <v>5728</v>
      </c>
      <c r="X198" s="55">
        <f t="shared" si="103"/>
        <v>5.3904348595426005E-2</v>
      </c>
      <c r="Y198" s="47">
        <f t="shared" si="104"/>
        <v>0.43423965810309662</v>
      </c>
      <c r="Z198" s="5">
        <f t="shared" si="105"/>
        <v>0</v>
      </c>
      <c r="AA198" s="5">
        <f t="shared" si="106"/>
        <v>0</v>
      </c>
      <c r="AC198" s="39">
        <f t="shared" si="107"/>
        <v>0</v>
      </c>
      <c r="AD198" s="39">
        <f t="shared" si="108"/>
        <v>0</v>
      </c>
      <c r="AE198" s="39">
        <f t="shared" si="109"/>
        <v>0</v>
      </c>
      <c r="AF198" s="39">
        <f t="shared" si="110"/>
        <v>0</v>
      </c>
      <c r="AG198" s="39">
        <f t="shared" si="111"/>
        <v>0</v>
      </c>
      <c r="AH198" s="39">
        <f t="shared" si="112"/>
        <v>0</v>
      </c>
      <c r="AI198" s="39">
        <f t="shared" si="113"/>
        <v>0</v>
      </c>
      <c r="AJ198" s="39">
        <f t="shared" si="114"/>
        <v>0</v>
      </c>
      <c r="AK198" s="39">
        <f t="shared" si="115"/>
        <v>0</v>
      </c>
      <c r="AL198" s="43"/>
      <c r="AM198" s="39">
        <f t="shared" si="116"/>
        <v>0</v>
      </c>
      <c r="AN198" s="39">
        <f t="shared" si="117"/>
        <v>0</v>
      </c>
      <c r="AO198" s="39">
        <f t="shared" si="118"/>
        <v>0</v>
      </c>
      <c r="AP198" s="40">
        <f t="shared" si="119"/>
        <v>0</v>
      </c>
      <c r="AR198" s="39">
        <f t="shared" si="120"/>
        <v>0</v>
      </c>
      <c r="AS198" s="39">
        <f t="shared" si="121"/>
        <v>0</v>
      </c>
      <c r="AT198" s="39">
        <f t="shared" si="122"/>
        <v>0</v>
      </c>
      <c r="AU198" s="40">
        <f t="shared" si="123"/>
        <v>0</v>
      </c>
      <c r="AV198" s="40"/>
      <c r="AW198" s="52">
        <f t="shared" si="124"/>
        <v>0</v>
      </c>
      <c r="AY198" s="52">
        <f t="shared" si="125"/>
        <v>0</v>
      </c>
      <c r="AZ198" s="70"/>
    </row>
    <row r="199" spans="1:52" ht="12" customHeight="1">
      <c r="A199" s="44">
        <f t="shared" si="126"/>
        <v>42675</v>
      </c>
      <c r="B199" s="66">
        <f t="shared" si="127"/>
        <v>12500</v>
      </c>
      <c r="C199" s="67"/>
      <c r="D199" s="68">
        <f t="shared" si="94"/>
        <v>12500</v>
      </c>
      <c r="E199" s="35">
        <f t="shared" si="95"/>
        <v>0</v>
      </c>
      <c r="F199" s="35">
        <f t="shared" si="96"/>
        <v>0</v>
      </c>
      <c r="G199" s="55">
        <f t="shared" si="135"/>
        <v>5.67</v>
      </c>
      <c r="H199" s="69">
        <f t="shared" si="135"/>
        <v>5.67</v>
      </c>
      <c r="I199" s="72">
        <f t="shared" si="128"/>
        <v>0</v>
      </c>
      <c r="J199" s="55">
        <f t="shared" si="136"/>
        <v>-0.01</v>
      </c>
      <c r="K199" s="69">
        <f t="shared" si="136"/>
        <v>-0.06</v>
      </c>
      <c r="L199" s="72">
        <v>0</v>
      </c>
      <c r="M199" s="55">
        <f t="shared" si="137"/>
        <v>7.4999999999999997E-3</v>
      </c>
      <c r="N199" s="69">
        <f t="shared" si="137"/>
        <v>0</v>
      </c>
      <c r="O199" s="72">
        <v>0</v>
      </c>
      <c r="P199" s="7"/>
      <c r="Q199" s="72">
        <f t="shared" si="97"/>
        <v>5.6674999999999995</v>
      </c>
      <c r="R199" s="72">
        <f t="shared" si="98"/>
        <v>5.61</v>
      </c>
      <c r="S199" s="72">
        <f t="shared" si="99"/>
        <v>0</v>
      </c>
      <c r="T199" s="7"/>
      <c r="U199" s="5">
        <f t="shared" si="100"/>
        <v>30</v>
      </c>
      <c r="V199" s="45">
        <f t="shared" si="101"/>
        <v>42675</v>
      </c>
      <c r="W199" s="5">
        <f t="shared" si="102"/>
        <v>5759</v>
      </c>
      <c r="X199" s="55">
        <f t="shared" si="103"/>
        <v>5.3904348595426005E-2</v>
      </c>
      <c r="Y199" s="47">
        <f t="shared" si="104"/>
        <v>0.43228371188195241</v>
      </c>
      <c r="Z199" s="5">
        <f t="shared" si="105"/>
        <v>0</v>
      </c>
      <c r="AA199" s="5">
        <f t="shared" si="106"/>
        <v>0</v>
      </c>
      <c r="AC199" s="39">
        <f t="shared" si="107"/>
        <v>0</v>
      </c>
      <c r="AD199" s="39">
        <f t="shared" si="108"/>
        <v>0</v>
      </c>
      <c r="AE199" s="39">
        <f t="shared" si="109"/>
        <v>0</v>
      </c>
      <c r="AF199" s="39">
        <f t="shared" si="110"/>
        <v>0</v>
      </c>
      <c r="AG199" s="39">
        <f t="shared" si="111"/>
        <v>0</v>
      </c>
      <c r="AH199" s="39">
        <f t="shared" si="112"/>
        <v>0</v>
      </c>
      <c r="AI199" s="39">
        <f t="shared" si="113"/>
        <v>0</v>
      </c>
      <c r="AJ199" s="39">
        <f t="shared" si="114"/>
        <v>0</v>
      </c>
      <c r="AK199" s="39">
        <f t="shared" si="115"/>
        <v>0</v>
      </c>
      <c r="AL199" s="43"/>
      <c r="AM199" s="39">
        <f t="shared" si="116"/>
        <v>0</v>
      </c>
      <c r="AN199" s="39">
        <f t="shared" si="117"/>
        <v>0</v>
      </c>
      <c r="AO199" s="39">
        <f t="shared" si="118"/>
        <v>0</v>
      </c>
      <c r="AP199" s="40">
        <f t="shared" si="119"/>
        <v>0</v>
      </c>
      <c r="AR199" s="39">
        <f t="shared" si="120"/>
        <v>0</v>
      </c>
      <c r="AS199" s="39">
        <f t="shared" si="121"/>
        <v>0</v>
      </c>
      <c r="AT199" s="39">
        <f t="shared" si="122"/>
        <v>0</v>
      </c>
      <c r="AU199" s="40">
        <f t="shared" si="123"/>
        <v>0</v>
      </c>
      <c r="AV199" s="40"/>
      <c r="AW199" s="52">
        <f t="shared" si="124"/>
        <v>0</v>
      </c>
      <c r="AY199" s="52">
        <f t="shared" si="125"/>
        <v>0</v>
      </c>
      <c r="AZ199" s="70"/>
    </row>
    <row r="200" spans="1:52" ht="12" customHeight="1">
      <c r="A200" s="44">
        <f t="shared" si="126"/>
        <v>42705</v>
      </c>
      <c r="B200" s="66">
        <f t="shared" si="127"/>
        <v>12500</v>
      </c>
      <c r="C200" s="67"/>
      <c r="D200" s="68">
        <f t="shared" si="94"/>
        <v>12500</v>
      </c>
      <c r="E200" s="35">
        <f t="shared" si="95"/>
        <v>0</v>
      </c>
      <c r="F200" s="35">
        <f t="shared" si="96"/>
        <v>0</v>
      </c>
      <c r="G200" s="55">
        <f t="shared" si="135"/>
        <v>5.67</v>
      </c>
      <c r="H200" s="69">
        <f t="shared" si="135"/>
        <v>5.67</v>
      </c>
      <c r="I200" s="72">
        <f t="shared" si="128"/>
        <v>0</v>
      </c>
      <c r="J200" s="55">
        <f t="shared" si="136"/>
        <v>-0.01</v>
      </c>
      <c r="K200" s="69">
        <f t="shared" si="136"/>
        <v>-0.06</v>
      </c>
      <c r="L200" s="72">
        <v>0</v>
      </c>
      <c r="M200" s="55">
        <f t="shared" si="137"/>
        <v>7.4999999999999997E-3</v>
      </c>
      <c r="N200" s="69">
        <f t="shared" si="137"/>
        <v>0</v>
      </c>
      <c r="O200" s="72">
        <v>0</v>
      </c>
      <c r="P200" s="7"/>
      <c r="Q200" s="72">
        <f t="shared" si="97"/>
        <v>5.6674999999999995</v>
      </c>
      <c r="R200" s="72">
        <f t="shared" si="98"/>
        <v>5.61</v>
      </c>
      <c r="S200" s="72">
        <f t="shared" si="99"/>
        <v>0</v>
      </c>
      <c r="T200" s="7"/>
      <c r="U200" s="5">
        <f t="shared" si="100"/>
        <v>31</v>
      </c>
      <c r="V200" s="45">
        <f t="shared" si="101"/>
        <v>42705</v>
      </c>
      <c r="W200" s="5">
        <f t="shared" si="102"/>
        <v>5789</v>
      </c>
      <c r="X200" s="55">
        <f t="shared" si="103"/>
        <v>5.3904348595426005E-2</v>
      </c>
      <c r="Y200" s="47">
        <f t="shared" si="104"/>
        <v>0.43039924956316317</v>
      </c>
      <c r="Z200" s="5">
        <f t="shared" si="105"/>
        <v>0</v>
      </c>
      <c r="AA200" s="5">
        <f t="shared" si="106"/>
        <v>0</v>
      </c>
      <c r="AC200" s="39">
        <f t="shared" si="107"/>
        <v>0</v>
      </c>
      <c r="AD200" s="39">
        <f t="shared" si="108"/>
        <v>0</v>
      </c>
      <c r="AE200" s="39">
        <f t="shared" si="109"/>
        <v>0</v>
      </c>
      <c r="AF200" s="39">
        <f t="shared" si="110"/>
        <v>0</v>
      </c>
      <c r="AG200" s="39">
        <f t="shared" si="111"/>
        <v>0</v>
      </c>
      <c r="AH200" s="39">
        <f t="shared" si="112"/>
        <v>0</v>
      </c>
      <c r="AI200" s="39">
        <f t="shared" si="113"/>
        <v>0</v>
      </c>
      <c r="AJ200" s="39">
        <f t="shared" si="114"/>
        <v>0</v>
      </c>
      <c r="AK200" s="39">
        <f t="shared" si="115"/>
        <v>0</v>
      </c>
      <c r="AL200" s="43"/>
      <c r="AM200" s="39">
        <f t="shared" si="116"/>
        <v>0</v>
      </c>
      <c r="AN200" s="39">
        <f t="shared" si="117"/>
        <v>0</v>
      </c>
      <c r="AO200" s="39">
        <f t="shared" si="118"/>
        <v>0</v>
      </c>
      <c r="AP200" s="40">
        <f t="shared" si="119"/>
        <v>0</v>
      </c>
      <c r="AR200" s="39">
        <f t="shared" si="120"/>
        <v>0</v>
      </c>
      <c r="AS200" s="39">
        <f t="shared" si="121"/>
        <v>0</v>
      </c>
      <c r="AT200" s="39">
        <f t="shared" si="122"/>
        <v>0</v>
      </c>
      <c r="AU200" s="40">
        <f t="shared" si="123"/>
        <v>0</v>
      </c>
      <c r="AV200" s="40"/>
      <c r="AW200" s="52">
        <f t="shared" si="124"/>
        <v>0</v>
      </c>
      <c r="AY200" s="52">
        <f t="shared" si="125"/>
        <v>0</v>
      </c>
      <c r="AZ200" s="70"/>
    </row>
    <row r="201" spans="1:52" ht="12" customHeight="1">
      <c r="A201" s="44">
        <f t="shared" si="126"/>
        <v>42736</v>
      </c>
      <c r="B201" s="66">
        <f t="shared" si="127"/>
        <v>12500</v>
      </c>
      <c r="C201" s="67"/>
      <c r="D201" s="68">
        <f t="shared" si="94"/>
        <v>12500</v>
      </c>
      <c r="E201" s="35">
        <f t="shared" si="95"/>
        <v>0</v>
      </c>
      <c r="F201" s="35">
        <f t="shared" si="96"/>
        <v>0</v>
      </c>
      <c r="G201" s="55">
        <f t="shared" si="135"/>
        <v>5.67</v>
      </c>
      <c r="H201" s="69">
        <f t="shared" si="135"/>
        <v>5.67</v>
      </c>
      <c r="I201" s="72">
        <f t="shared" si="128"/>
        <v>0</v>
      </c>
      <c r="J201" s="55">
        <f t="shared" si="136"/>
        <v>-0.01</v>
      </c>
      <c r="K201" s="69">
        <f t="shared" si="136"/>
        <v>-0.06</v>
      </c>
      <c r="L201" s="72">
        <v>0</v>
      </c>
      <c r="M201" s="55">
        <f t="shared" si="137"/>
        <v>7.4999999999999997E-3</v>
      </c>
      <c r="N201" s="69">
        <f t="shared" si="137"/>
        <v>0</v>
      </c>
      <c r="O201" s="72">
        <v>0</v>
      </c>
      <c r="P201" s="7"/>
      <c r="Q201" s="72">
        <f t="shared" si="97"/>
        <v>5.6674999999999995</v>
      </c>
      <c r="R201" s="72">
        <f t="shared" si="98"/>
        <v>5.61</v>
      </c>
      <c r="S201" s="72">
        <f t="shared" si="99"/>
        <v>0</v>
      </c>
      <c r="T201" s="7"/>
      <c r="U201" s="5">
        <f t="shared" si="100"/>
        <v>31</v>
      </c>
      <c r="V201" s="45">
        <f t="shared" si="101"/>
        <v>42736</v>
      </c>
      <c r="W201" s="5">
        <f t="shared" si="102"/>
        <v>5820</v>
      </c>
      <c r="X201" s="55">
        <f t="shared" si="103"/>
        <v>5.3904348595426005E-2</v>
      </c>
      <c r="Y201" s="47">
        <f t="shared" si="104"/>
        <v>0.42846060169888522</v>
      </c>
      <c r="Z201" s="5">
        <f t="shared" si="105"/>
        <v>0</v>
      </c>
      <c r="AA201" s="5">
        <f t="shared" si="106"/>
        <v>0</v>
      </c>
      <c r="AC201" s="39">
        <f t="shared" si="107"/>
        <v>0</v>
      </c>
      <c r="AD201" s="39">
        <f t="shared" si="108"/>
        <v>0</v>
      </c>
      <c r="AE201" s="39">
        <f t="shared" si="109"/>
        <v>0</v>
      </c>
      <c r="AF201" s="39">
        <f t="shared" si="110"/>
        <v>0</v>
      </c>
      <c r="AG201" s="39">
        <f t="shared" si="111"/>
        <v>0</v>
      </c>
      <c r="AH201" s="39">
        <f t="shared" si="112"/>
        <v>0</v>
      </c>
      <c r="AI201" s="39">
        <f t="shared" si="113"/>
        <v>0</v>
      </c>
      <c r="AJ201" s="39">
        <f t="shared" si="114"/>
        <v>0</v>
      </c>
      <c r="AK201" s="39">
        <f t="shared" si="115"/>
        <v>0</v>
      </c>
      <c r="AL201" s="43"/>
      <c r="AM201" s="39">
        <f t="shared" si="116"/>
        <v>0</v>
      </c>
      <c r="AN201" s="39">
        <f t="shared" si="117"/>
        <v>0</v>
      </c>
      <c r="AO201" s="39">
        <f t="shared" si="118"/>
        <v>0</v>
      </c>
      <c r="AP201" s="40">
        <f t="shared" si="119"/>
        <v>0</v>
      </c>
      <c r="AR201" s="39">
        <f t="shared" si="120"/>
        <v>0</v>
      </c>
      <c r="AS201" s="39">
        <f t="shared" si="121"/>
        <v>0</v>
      </c>
      <c r="AT201" s="39">
        <f t="shared" si="122"/>
        <v>0</v>
      </c>
      <c r="AU201" s="40">
        <f t="shared" si="123"/>
        <v>0</v>
      </c>
      <c r="AV201" s="40"/>
      <c r="AW201" s="52">
        <f t="shared" si="124"/>
        <v>0</v>
      </c>
      <c r="AY201" s="52">
        <f t="shared" si="125"/>
        <v>0</v>
      </c>
      <c r="AZ201" s="70"/>
    </row>
    <row r="202" spans="1:52" ht="12" customHeight="1">
      <c r="A202" s="44">
        <f t="shared" si="126"/>
        <v>42767</v>
      </c>
      <c r="B202" s="66">
        <f t="shared" si="127"/>
        <v>12500</v>
      </c>
      <c r="C202" s="67"/>
      <c r="D202" s="68">
        <f t="shared" ref="D202:D265" si="138">B202+C202</f>
        <v>12500</v>
      </c>
      <c r="E202" s="35">
        <f t="shared" ref="E202:E265" si="139">IF(Z202=0,0,IF(AND(Z202=1,$H$3=1),D202*U202,IF($H$3=2,D202,"N/A")))</f>
        <v>0</v>
      </c>
      <c r="F202" s="35">
        <f t="shared" ref="F202:F265" si="140">E202*Y202</f>
        <v>0</v>
      </c>
      <c r="G202" s="55">
        <f t="shared" si="135"/>
        <v>5.67</v>
      </c>
      <c r="H202" s="69">
        <f t="shared" si="135"/>
        <v>5.67</v>
      </c>
      <c r="I202" s="72">
        <f t="shared" si="128"/>
        <v>0</v>
      </c>
      <c r="J202" s="55">
        <f t="shared" si="136"/>
        <v>-0.01</v>
      </c>
      <c r="K202" s="69">
        <f t="shared" si="136"/>
        <v>-0.06</v>
      </c>
      <c r="L202" s="72">
        <v>0</v>
      </c>
      <c r="M202" s="55">
        <f t="shared" si="137"/>
        <v>7.4999999999999997E-3</v>
      </c>
      <c r="N202" s="69">
        <f t="shared" si="137"/>
        <v>0</v>
      </c>
      <c r="O202" s="72">
        <v>0</v>
      </c>
      <c r="P202" s="7"/>
      <c r="Q202" s="72">
        <f t="shared" ref="Q202:Q265" si="141">M202+J202+G202</f>
        <v>5.6674999999999995</v>
      </c>
      <c r="R202" s="72">
        <f t="shared" ref="R202:R265" si="142">N202+K202+H202</f>
        <v>5.61</v>
      </c>
      <c r="S202" s="72">
        <f t="shared" ref="S202:S265" si="143">O202+L202+I202</f>
        <v>0</v>
      </c>
      <c r="T202" s="7"/>
      <c r="U202" s="5">
        <f t="shared" ref="U202:U265" si="144">A203-A202</f>
        <v>28</v>
      </c>
      <c r="V202" s="45">
        <f t="shared" ref="V202:V265" si="145">CHOOSE(F$3,A203+24,A202)</f>
        <v>42767</v>
      </c>
      <c r="W202" s="5">
        <f t="shared" ref="W202:W265" si="146">V202-C$3</f>
        <v>5851</v>
      </c>
      <c r="X202" s="55">
        <f t="shared" ref="X202:X265" si="147">VLOOKUP($A202,Table,MATCH(X$4,Curves,0))</f>
        <v>5.3904348595426005E-2</v>
      </c>
      <c r="Y202" s="47">
        <f t="shared" ref="Y202:Y265" si="148">1/(1+CHOOSE(F$3,(X203+($K$3/10000))/2,(X202+($K$3/10000))/2))^(2*W202/365.25)</f>
        <v>0.42653068608854472</v>
      </c>
      <c r="Z202" s="5">
        <f t="shared" ref="Z202:Z265" si="149">IF(AND(mthbeg&lt;=A202,mthend&gt;=A202),1,0)</f>
        <v>0</v>
      </c>
      <c r="AA202" s="5">
        <f t="shared" ref="AA202:AA265" si="150">U202*Z202</f>
        <v>0</v>
      </c>
      <c r="AC202" s="39">
        <f t="shared" ref="AC202:AC265" si="151">F202*G202</f>
        <v>0</v>
      </c>
      <c r="AD202" s="39">
        <f t="shared" ref="AD202:AD265" si="152">$F202*H202</f>
        <v>0</v>
      </c>
      <c r="AE202" s="39">
        <f t="shared" ref="AE202:AE265" si="153">$F202*I202</f>
        <v>0</v>
      </c>
      <c r="AF202" s="39">
        <f t="shared" ref="AF202:AF265" si="154">$F202*J202</f>
        <v>0</v>
      </c>
      <c r="AG202" s="39">
        <f t="shared" ref="AG202:AG265" si="155">$F202*K202</f>
        <v>0</v>
      </c>
      <c r="AH202" s="39">
        <f t="shared" ref="AH202:AH265" si="156">$F202*L202</f>
        <v>0</v>
      </c>
      <c r="AI202" s="39">
        <f t="shared" ref="AI202:AI265" si="157">$F202*M202</f>
        <v>0</v>
      </c>
      <c r="AJ202" s="39">
        <f t="shared" ref="AJ202:AJ265" si="158">$F202*N202</f>
        <v>0</v>
      </c>
      <c r="AK202" s="39">
        <f t="shared" ref="AK202:AK265" si="159">F202*O202</f>
        <v>0</v>
      </c>
      <c r="AL202" s="43"/>
      <c r="AM202" s="39">
        <f t="shared" ref="AM202:AM265" si="160">CHOOSE($G$3,AD202-AE202,AE202-AD202)</f>
        <v>0</v>
      </c>
      <c r="AN202" s="39">
        <f t="shared" ref="AN202:AN265" si="161">CHOOSE($G$3,AG202-AH202,AH202-AG202)</f>
        <v>0</v>
      </c>
      <c r="AO202" s="39">
        <f t="shared" ref="AO202:AO265" si="162">CHOOSE($G$3,AJ202-AK202,AK202-AJ202)</f>
        <v>0</v>
      </c>
      <c r="AP202" s="40">
        <f t="shared" ref="AP202:AP265" si="163">SUM(AM202:AO202)</f>
        <v>0</v>
      </c>
      <c r="AR202" s="39">
        <f t="shared" ref="AR202:AR265" si="164">CHOOSE($G$3,AC202-AD202,AD202-AC202)</f>
        <v>0</v>
      </c>
      <c r="AS202" s="39">
        <f t="shared" ref="AS202:AS265" si="165">CHOOSE($G$3,AF202-AG202,AG202-AF202)</f>
        <v>0</v>
      </c>
      <c r="AT202" s="39">
        <f t="shared" ref="AT202:AT265" si="166">CHOOSE($G$3,AI202-AJ202,AJ202-AI202)</f>
        <v>0</v>
      </c>
      <c r="AU202" s="40">
        <f t="shared" ref="AU202:AU265" si="167">AR202+AS202+AT202</f>
        <v>0</v>
      </c>
      <c r="AV202" s="40"/>
      <c r="AW202" s="52">
        <f t="shared" ref="AW202:AW265" si="168">AU202+AP202</f>
        <v>0</v>
      </c>
      <c r="AY202" s="52">
        <f t="shared" ref="AY202:AY265" si="169">AK202+AH202+AE202</f>
        <v>0</v>
      </c>
      <c r="AZ202" s="70"/>
    </row>
    <row r="203" spans="1:52" ht="12" customHeight="1">
      <c r="A203" s="44">
        <f t="shared" ref="A203:A266" si="170">EDATE(A202,1)</f>
        <v>42795</v>
      </c>
      <c r="B203" s="66">
        <f t="shared" ref="B203:B266" si="171">B202</f>
        <v>12500</v>
      </c>
      <c r="C203" s="67"/>
      <c r="D203" s="68">
        <f t="shared" si="138"/>
        <v>12500</v>
      </c>
      <c r="E203" s="35">
        <f t="shared" si="139"/>
        <v>0</v>
      </c>
      <c r="F203" s="35">
        <f t="shared" si="140"/>
        <v>0</v>
      </c>
      <c r="G203" s="55">
        <f t="shared" si="135"/>
        <v>5.67</v>
      </c>
      <c r="H203" s="69">
        <f t="shared" si="135"/>
        <v>5.67</v>
      </c>
      <c r="I203" s="72">
        <f t="shared" si="128"/>
        <v>0</v>
      </c>
      <c r="J203" s="55">
        <f t="shared" si="136"/>
        <v>-0.01</v>
      </c>
      <c r="K203" s="69">
        <f t="shared" si="136"/>
        <v>-0.06</v>
      </c>
      <c r="L203" s="72">
        <v>0</v>
      </c>
      <c r="M203" s="55">
        <f t="shared" si="137"/>
        <v>7.4999999999999997E-3</v>
      </c>
      <c r="N203" s="69">
        <f t="shared" si="137"/>
        <v>0</v>
      </c>
      <c r="O203" s="72">
        <v>0</v>
      </c>
      <c r="P203" s="7"/>
      <c r="Q203" s="72">
        <f t="shared" si="141"/>
        <v>5.6674999999999995</v>
      </c>
      <c r="R203" s="72">
        <f t="shared" si="142"/>
        <v>5.61</v>
      </c>
      <c r="S203" s="72">
        <f t="shared" si="143"/>
        <v>0</v>
      </c>
      <c r="T203" s="7"/>
      <c r="U203" s="5">
        <f t="shared" si="144"/>
        <v>31</v>
      </c>
      <c r="V203" s="45">
        <f t="shared" si="145"/>
        <v>42795</v>
      </c>
      <c r="W203" s="5">
        <f t="shared" si="146"/>
        <v>5879</v>
      </c>
      <c r="X203" s="55">
        <f t="shared" si="147"/>
        <v>5.3904348595426005E-2</v>
      </c>
      <c r="Y203" s="47">
        <f t="shared" si="148"/>
        <v>0.42479500934323922</v>
      </c>
      <c r="Z203" s="5">
        <f t="shared" si="149"/>
        <v>0</v>
      </c>
      <c r="AA203" s="5">
        <f t="shared" si="150"/>
        <v>0</v>
      </c>
      <c r="AC203" s="39">
        <f t="shared" si="151"/>
        <v>0</v>
      </c>
      <c r="AD203" s="39">
        <f t="shared" si="152"/>
        <v>0</v>
      </c>
      <c r="AE203" s="39">
        <f t="shared" si="153"/>
        <v>0</v>
      </c>
      <c r="AF203" s="39">
        <f t="shared" si="154"/>
        <v>0</v>
      </c>
      <c r="AG203" s="39">
        <f t="shared" si="155"/>
        <v>0</v>
      </c>
      <c r="AH203" s="39">
        <f t="shared" si="156"/>
        <v>0</v>
      </c>
      <c r="AI203" s="39">
        <f t="shared" si="157"/>
        <v>0</v>
      </c>
      <c r="AJ203" s="39">
        <f t="shared" si="158"/>
        <v>0</v>
      </c>
      <c r="AK203" s="39">
        <f t="shared" si="159"/>
        <v>0</v>
      </c>
      <c r="AL203" s="43"/>
      <c r="AM203" s="39">
        <f t="shared" si="160"/>
        <v>0</v>
      </c>
      <c r="AN203" s="39">
        <f t="shared" si="161"/>
        <v>0</v>
      </c>
      <c r="AO203" s="39">
        <f t="shared" si="162"/>
        <v>0</v>
      </c>
      <c r="AP203" s="40">
        <f t="shared" si="163"/>
        <v>0</v>
      </c>
      <c r="AR203" s="39">
        <f t="shared" si="164"/>
        <v>0</v>
      </c>
      <c r="AS203" s="39">
        <f t="shared" si="165"/>
        <v>0</v>
      </c>
      <c r="AT203" s="39">
        <f t="shared" si="166"/>
        <v>0</v>
      </c>
      <c r="AU203" s="40">
        <f t="shared" si="167"/>
        <v>0</v>
      </c>
      <c r="AV203" s="40"/>
      <c r="AW203" s="52">
        <f t="shared" si="168"/>
        <v>0</v>
      </c>
      <c r="AY203" s="52">
        <f t="shared" si="169"/>
        <v>0</v>
      </c>
      <c r="AZ203" s="70"/>
    </row>
    <row r="204" spans="1:52" ht="12" customHeight="1">
      <c r="A204" s="44">
        <f t="shared" si="170"/>
        <v>42826</v>
      </c>
      <c r="B204" s="66">
        <f t="shared" si="171"/>
        <v>12500</v>
      </c>
      <c r="C204" s="67"/>
      <c r="D204" s="68">
        <f t="shared" si="138"/>
        <v>12500</v>
      </c>
      <c r="E204" s="35">
        <f t="shared" si="139"/>
        <v>0</v>
      </c>
      <c r="F204" s="35">
        <f t="shared" si="140"/>
        <v>0</v>
      </c>
      <c r="G204" s="55">
        <f t="shared" si="135"/>
        <v>5.67</v>
      </c>
      <c r="H204" s="69">
        <f t="shared" si="135"/>
        <v>5.67</v>
      </c>
      <c r="I204" s="72">
        <f t="shared" ref="I204:I267" si="172">I203</f>
        <v>0</v>
      </c>
      <c r="J204" s="55">
        <f t="shared" si="136"/>
        <v>-0.01</v>
      </c>
      <c r="K204" s="69">
        <f t="shared" si="136"/>
        <v>-0.06</v>
      </c>
      <c r="L204" s="72">
        <v>0</v>
      </c>
      <c r="M204" s="55">
        <f t="shared" si="137"/>
        <v>7.4999999999999997E-3</v>
      </c>
      <c r="N204" s="69">
        <f t="shared" si="137"/>
        <v>0</v>
      </c>
      <c r="O204" s="72">
        <v>0</v>
      </c>
      <c r="P204" s="7"/>
      <c r="Q204" s="72">
        <f t="shared" si="141"/>
        <v>5.6674999999999995</v>
      </c>
      <c r="R204" s="72">
        <f t="shared" si="142"/>
        <v>5.61</v>
      </c>
      <c r="S204" s="72">
        <f t="shared" si="143"/>
        <v>0</v>
      </c>
      <c r="T204" s="7"/>
      <c r="U204" s="5">
        <f t="shared" si="144"/>
        <v>30</v>
      </c>
      <c r="V204" s="45">
        <f t="shared" si="145"/>
        <v>42826</v>
      </c>
      <c r="W204" s="5">
        <f t="shared" si="146"/>
        <v>5910</v>
      </c>
      <c r="X204" s="55">
        <f t="shared" si="147"/>
        <v>5.3904348595426005E-2</v>
      </c>
      <c r="Y204" s="47">
        <f t="shared" si="148"/>
        <v>0.42288160466501307</v>
      </c>
      <c r="Z204" s="5">
        <f t="shared" si="149"/>
        <v>0</v>
      </c>
      <c r="AA204" s="5">
        <f t="shared" si="150"/>
        <v>0</v>
      </c>
      <c r="AC204" s="39">
        <f t="shared" si="151"/>
        <v>0</v>
      </c>
      <c r="AD204" s="39">
        <f t="shared" si="152"/>
        <v>0</v>
      </c>
      <c r="AE204" s="39">
        <f t="shared" si="153"/>
        <v>0</v>
      </c>
      <c r="AF204" s="39">
        <f t="shared" si="154"/>
        <v>0</v>
      </c>
      <c r="AG204" s="39">
        <f t="shared" si="155"/>
        <v>0</v>
      </c>
      <c r="AH204" s="39">
        <f t="shared" si="156"/>
        <v>0</v>
      </c>
      <c r="AI204" s="39">
        <f t="shared" si="157"/>
        <v>0</v>
      </c>
      <c r="AJ204" s="39">
        <f t="shared" si="158"/>
        <v>0</v>
      </c>
      <c r="AK204" s="39">
        <f t="shared" si="159"/>
        <v>0</v>
      </c>
      <c r="AL204" s="43"/>
      <c r="AM204" s="39">
        <f t="shared" si="160"/>
        <v>0</v>
      </c>
      <c r="AN204" s="39">
        <f t="shared" si="161"/>
        <v>0</v>
      </c>
      <c r="AO204" s="39">
        <f t="shared" si="162"/>
        <v>0</v>
      </c>
      <c r="AP204" s="40">
        <f t="shared" si="163"/>
        <v>0</v>
      </c>
      <c r="AR204" s="39">
        <f t="shared" si="164"/>
        <v>0</v>
      </c>
      <c r="AS204" s="39">
        <f t="shared" si="165"/>
        <v>0</v>
      </c>
      <c r="AT204" s="39">
        <f t="shared" si="166"/>
        <v>0</v>
      </c>
      <c r="AU204" s="40">
        <f t="shared" si="167"/>
        <v>0</v>
      </c>
      <c r="AV204" s="40"/>
      <c r="AW204" s="52">
        <f t="shared" si="168"/>
        <v>0</v>
      </c>
      <c r="AY204" s="52">
        <f t="shared" si="169"/>
        <v>0</v>
      </c>
      <c r="AZ204" s="70"/>
    </row>
    <row r="205" spans="1:52" ht="12" customHeight="1">
      <c r="A205" s="44">
        <f t="shared" si="170"/>
        <v>42856</v>
      </c>
      <c r="B205" s="66">
        <f t="shared" si="171"/>
        <v>12500</v>
      </c>
      <c r="C205" s="67"/>
      <c r="D205" s="68">
        <f t="shared" si="138"/>
        <v>12500</v>
      </c>
      <c r="E205" s="35">
        <f t="shared" si="139"/>
        <v>0</v>
      </c>
      <c r="F205" s="35">
        <f t="shared" si="140"/>
        <v>0</v>
      </c>
      <c r="G205" s="55">
        <f t="shared" si="135"/>
        <v>5.67</v>
      </c>
      <c r="H205" s="69">
        <f t="shared" si="135"/>
        <v>5.67</v>
      </c>
      <c r="I205" s="72">
        <f t="shared" si="172"/>
        <v>0</v>
      </c>
      <c r="J205" s="55">
        <f t="shared" si="136"/>
        <v>-0.01</v>
      </c>
      <c r="K205" s="69">
        <f t="shared" si="136"/>
        <v>-0.06</v>
      </c>
      <c r="L205" s="72">
        <v>0</v>
      </c>
      <c r="M205" s="55">
        <f t="shared" si="137"/>
        <v>7.4999999999999997E-3</v>
      </c>
      <c r="N205" s="69">
        <f t="shared" si="137"/>
        <v>0</v>
      </c>
      <c r="O205" s="72">
        <v>0</v>
      </c>
      <c r="P205" s="7"/>
      <c r="Q205" s="72">
        <f t="shared" si="141"/>
        <v>5.6674999999999995</v>
      </c>
      <c r="R205" s="72">
        <f t="shared" si="142"/>
        <v>5.61</v>
      </c>
      <c r="S205" s="72">
        <f t="shared" si="143"/>
        <v>0</v>
      </c>
      <c r="T205" s="7"/>
      <c r="U205" s="5">
        <f t="shared" si="144"/>
        <v>31</v>
      </c>
      <c r="V205" s="45">
        <f t="shared" si="145"/>
        <v>42856</v>
      </c>
      <c r="W205" s="5">
        <f t="shared" si="146"/>
        <v>5940</v>
      </c>
      <c r="X205" s="55">
        <f t="shared" si="147"/>
        <v>5.3904348595426005E-2</v>
      </c>
      <c r="Y205" s="47">
        <f t="shared" si="148"/>
        <v>0.42103812912476885</v>
      </c>
      <c r="Z205" s="5">
        <f t="shared" si="149"/>
        <v>0</v>
      </c>
      <c r="AA205" s="5">
        <f t="shared" si="150"/>
        <v>0</v>
      </c>
      <c r="AC205" s="39">
        <f t="shared" si="151"/>
        <v>0</v>
      </c>
      <c r="AD205" s="39">
        <f t="shared" si="152"/>
        <v>0</v>
      </c>
      <c r="AE205" s="39">
        <f t="shared" si="153"/>
        <v>0</v>
      </c>
      <c r="AF205" s="39">
        <f t="shared" si="154"/>
        <v>0</v>
      </c>
      <c r="AG205" s="39">
        <f t="shared" si="155"/>
        <v>0</v>
      </c>
      <c r="AH205" s="39">
        <f t="shared" si="156"/>
        <v>0</v>
      </c>
      <c r="AI205" s="39">
        <f t="shared" si="157"/>
        <v>0</v>
      </c>
      <c r="AJ205" s="39">
        <f t="shared" si="158"/>
        <v>0</v>
      </c>
      <c r="AK205" s="39">
        <f t="shared" si="159"/>
        <v>0</v>
      </c>
      <c r="AL205" s="43"/>
      <c r="AM205" s="39">
        <f t="shared" si="160"/>
        <v>0</v>
      </c>
      <c r="AN205" s="39">
        <f t="shared" si="161"/>
        <v>0</v>
      </c>
      <c r="AO205" s="39">
        <f t="shared" si="162"/>
        <v>0</v>
      </c>
      <c r="AP205" s="40">
        <f t="shared" si="163"/>
        <v>0</v>
      </c>
      <c r="AR205" s="39">
        <f t="shared" si="164"/>
        <v>0</v>
      </c>
      <c r="AS205" s="39">
        <f t="shared" si="165"/>
        <v>0</v>
      </c>
      <c r="AT205" s="39">
        <f t="shared" si="166"/>
        <v>0</v>
      </c>
      <c r="AU205" s="40">
        <f t="shared" si="167"/>
        <v>0</v>
      </c>
      <c r="AV205" s="40"/>
      <c r="AW205" s="52">
        <f t="shared" si="168"/>
        <v>0</v>
      </c>
      <c r="AY205" s="52">
        <f t="shared" si="169"/>
        <v>0</v>
      </c>
      <c r="AZ205" s="70"/>
    </row>
    <row r="206" spans="1:52" ht="12" customHeight="1">
      <c r="A206" s="44">
        <f t="shared" si="170"/>
        <v>42887</v>
      </c>
      <c r="B206" s="66">
        <f t="shared" si="171"/>
        <v>12500</v>
      </c>
      <c r="C206" s="67"/>
      <c r="D206" s="68">
        <f t="shared" si="138"/>
        <v>12500</v>
      </c>
      <c r="E206" s="35">
        <f t="shared" si="139"/>
        <v>0</v>
      </c>
      <c r="F206" s="35">
        <f t="shared" si="140"/>
        <v>0</v>
      </c>
      <c r="G206" s="55">
        <f t="shared" si="135"/>
        <v>5.67</v>
      </c>
      <c r="H206" s="69">
        <f t="shared" si="135"/>
        <v>5.67</v>
      </c>
      <c r="I206" s="72">
        <f t="shared" si="172"/>
        <v>0</v>
      </c>
      <c r="J206" s="55">
        <f t="shared" si="136"/>
        <v>-0.01</v>
      </c>
      <c r="K206" s="69">
        <f t="shared" si="136"/>
        <v>-0.06</v>
      </c>
      <c r="L206" s="72">
        <v>0</v>
      </c>
      <c r="M206" s="55">
        <f t="shared" si="137"/>
        <v>7.4999999999999997E-3</v>
      </c>
      <c r="N206" s="69">
        <f t="shared" si="137"/>
        <v>0</v>
      </c>
      <c r="O206" s="72">
        <v>0</v>
      </c>
      <c r="P206" s="7"/>
      <c r="Q206" s="72">
        <f t="shared" si="141"/>
        <v>5.6674999999999995</v>
      </c>
      <c r="R206" s="72">
        <f t="shared" si="142"/>
        <v>5.61</v>
      </c>
      <c r="S206" s="72">
        <f t="shared" si="143"/>
        <v>0</v>
      </c>
      <c r="T206" s="7"/>
      <c r="U206" s="5">
        <f t="shared" si="144"/>
        <v>30</v>
      </c>
      <c r="V206" s="45">
        <f t="shared" si="145"/>
        <v>42887</v>
      </c>
      <c r="W206" s="5">
        <f t="shared" si="146"/>
        <v>5971</v>
      </c>
      <c r="X206" s="55">
        <f t="shared" si="147"/>
        <v>5.3904348595426005E-2</v>
      </c>
      <c r="Y206" s="47">
        <f t="shared" si="148"/>
        <v>0.41914164656668873</v>
      </c>
      <c r="Z206" s="5">
        <f t="shared" si="149"/>
        <v>0</v>
      </c>
      <c r="AA206" s="5">
        <f t="shared" si="150"/>
        <v>0</v>
      </c>
      <c r="AC206" s="39">
        <f t="shared" si="151"/>
        <v>0</v>
      </c>
      <c r="AD206" s="39">
        <f t="shared" si="152"/>
        <v>0</v>
      </c>
      <c r="AE206" s="39">
        <f t="shared" si="153"/>
        <v>0</v>
      </c>
      <c r="AF206" s="39">
        <f t="shared" si="154"/>
        <v>0</v>
      </c>
      <c r="AG206" s="39">
        <f t="shared" si="155"/>
        <v>0</v>
      </c>
      <c r="AH206" s="39">
        <f t="shared" si="156"/>
        <v>0</v>
      </c>
      <c r="AI206" s="39">
        <f t="shared" si="157"/>
        <v>0</v>
      </c>
      <c r="AJ206" s="39">
        <f t="shared" si="158"/>
        <v>0</v>
      </c>
      <c r="AK206" s="39">
        <f t="shared" si="159"/>
        <v>0</v>
      </c>
      <c r="AL206" s="43"/>
      <c r="AM206" s="39">
        <f t="shared" si="160"/>
        <v>0</v>
      </c>
      <c r="AN206" s="39">
        <f t="shared" si="161"/>
        <v>0</v>
      </c>
      <c r="AO206" s="39">
        <f t="shared" si="162"/>
        <v>0</v>
      </c>
      <c r="AP206" s="40">
        <f t="shared" si="163"/>
        <v>0</v>
      </c>
      <c r="AR206" s="39">
        <f t="shared" si="164"/>
        <v>0</v>
      </c>
      <c r="AS206" s="39">
        <f t="shared" si="165"/>
        <v>0</v>
      </c>
      <c r="AT206" s="39">
        <f t="shared" si="166"/>
        <v>0</v>
      </c>
      <c r="AU206" s="40">
        <f t="shared" si="167"/>
        <v>0</v>
      </c>
      <c r="AV206" s="40"/>
      <c r="AW206" s="52">
        <f t="shared" si="168"/>
        <v>0</v>
      </c>
      <c r="AY206" s="52">
        <f t="shared" si="169"/>
        <v>0</v>
      </c>
      <c r="AZ206" s="70"/>
    </row>
    <row r="207" spans="1:52" ht="12" customHeight="1">
      <c r="A207" s="44">
        <f t="shared" si="170"/>
        <v>42917</v>
      </c>
      <c r="B207" s="66">
        <f t="shared" si="171"/>
        <v>12500</v>
      </c>
      <c r="C207" s="67"/>
      <c r="D207" s="68">
        <f t="shared" si="138"/>
        <v>12500</v>
      </c>
      <c r="E207" s="35">
        <f t="shared" si="139"/>
        <v>0</v>
      </c>
      <c r="F207" s="35">
        <f t="shared" si="140"/>
        <v>0</v>
      </c>
      <c r="G207" s="55">
        <f t="shared" si="135"/>
        <v>5.67</v>
      </c>
      <c r="H207" s="69">
        <f t="shared" si="135"/>
        <v>5.67</v>
      </c>
      <c r="I207" s="72">
        <f t="shared" si="172"/>
        <v>0</v>
      </c>
      <c r="J207" s="55">
        <f t="shared" si="136"/>
        <v>-0.01</v>
      </c>
      <c r="K207" s="69">
        <f t="shared" si="136"/>
        <v>-0.06</v>
      </c>
      <c r="L207" s="72">
        <v>0</v>
      </c>
      <c r="M207" s="55">
        <f t="shared" si="137"/>
        <v>7.4999999999999997E-3</v>
      </c>
      <c r="N207" s="69">
        <f t="shared" si="137"/>
        <v>0</v>
      </c>
      <c r="O207" s="72">
        <v>0</v>
      </c>
      <c r="P207" s="7"/>
      <c r="Q207" s="72">
        <f t="shared" si="141"/>
        <v>5.6674999999999995</v>
      </c>
      <c r="R207" s="72">
        <f t="shared" si="142"/>
        <v>5.61</v>
      </c>
      <c r="S207" s="72">
        <f t="shared" si="143"/>
        <v>0</v>
      </c>
      <c r="T207" s="7"/>
      <c r="U207" s="5">
        <f t="shared" si="144"/>
        <v>31</v>
      </c>
      <c r="V207" s="45">
        <f t="shared" si="145"/>
        <v>42917</v>
      </c>
      <c r="W207" s="5">
        <f t="shared" si="146"/>
        <v>6001</v>
      </c>
      <c r="X207" s="55">
        <f t="shared" si="147"/>
        <v>5.3904348595426005E-2</v>
      </c>
      <c r="Y207" s="47">
        <f t="shared" si="148"/>
        <v>0.4173144746944209</v>
      </c>
      <c r="Z207" s="5">
        <f t="shared" si="149"/>
        <v>0</v>
      </c>
      <c r="AA207" s="5">
        <f t="shared" si="150"/>
        <v>0</v>
      </c>
      <c r="AC207" s="39">
        <f t="shared" si="151"/>
        <v>0</v>
      </c>
      <c r="AD207" s="39">
        <f t="shared" si="152"/>
        <v>0</v>
      </c>
      <c r="AE207" s="39">
        <f t="shared" si="153"/>
        <v>0</v>
      </c>
      <c r="AF207" s="39">
        <f t="shared" si="154"/>
        <v>0</v>
      </c>
      <c r="AG207" s="39">
        <f t="shared" si="155"/>
        <v>0</v>
      </c>
      <c r="AH207" s="39">
        <f t="shared" si="156"/>
        <v>0</v>
      </c>
      <c r="AI207" s="39">
        <f t="shared" si="157"/>
        <v>0</v>
      </c>
      <c r="AJ207" s="39">
        <f t="shared" si="158"/>
        <v>0</v>
      </c>
      <c r="AK207" s="39">
        <f t="shared" si="159"/>
        <v>0</v>
      </c>
      <c r="AL207" s="43"/>
      <c r="AM207" s="39">
        <f t="shared" si="160"/>
        <v>0</v>
      </c>
      <c r="AN207" s="39">
        <f t="shared" si="161"/>
        <v>0</v>
      </c>
      <c r="AO207" s="39">
        <f t="shared" si="162"/>
        <v>0</v>
      </c>
      <c r="AP207" s="40">
        <f t="shared" si="163"/>
        <v>0</v>
      </c>
      <c r="AR207" s="39">
        <f t="shared" si="164"/>
        <v>0</v>
      </c>
      <c r="AS207" s="39">
        <f t="shared" si="165"/>
        <v>0</v>
      </c>
      <c r="AT207" s="39">
        <f t="shared" si="166"/>
        <v>0</v>
      </c>
      <c r="AU207" s="40">
        <f t="shared" si="167"/>
        <v>0</v>
      </c>
      <c r="AV207" s="40"/>
      <c r="AW207" s="52">
        <f t="shared" si="168"/>
        <v>0</v>
      </c>
      <c r="AY207" s="52">
        <f t="shared" si="169"/>
        <v>0</v>
      </c>
      <c r="AZ207" s="70"/>
    </row>
    <row r="208" spans="1:52" ht="12" customHeight="1">
      <c r="A208" s="44">
        <f t="shared" si="170"/>
        <v>42948</v>
      </c>
      <c r="B208" s="66">
        <f t="shared" si="171"/>
        <v>12500</v>
      </c>
      <c r="C208" s="67"/>
      <c r="D208" s="68">
        <f t="shared" si="138"/>
        <v>12500</v>
      </c>
      <c r="E208" s="35">
        <f t="shared" si="139"/>
        <v>0</v>
      </c>
      <c r="F208" s="35">
        <f t="shared" si="140"/>
        <v>0</v>
      </c>
      <c r="G208" s="55">
        <f t="shared" si="135"/>
        <v>5.67</v>
      </c>
      <c r="H208" s="69">
        <f t="shared" si="135"/>
        <v>5.67</v>
      </c>
      <c r="I208" s="72">
        <f t="shared" si="172"/>
        <v>0</v>
      </c>
      <c r="J208" s="55">
        <f t="shared" si="136"/>
        <v>-0.01</v>
      </c>
      <c r="K208" s="69">
        <f t="shared" si="136"/>
        <v>-0.06</v>
      </c>
      <c r="L208" s="72">
        <v>0</v>
      </c>
      <c r="M208" s="55">
        <f t="shared" si="137"/>
        <v>7.4999999999999997E-3</v>
      </c>
      <c r="N208" s="69">
        <f t="shared" si="137"/>
        <v>0</v>
      </c>
      <c r="O208" s="72">
        <v>0</v>
      </c>
      <c r="P208" s="7"/>
      <c r="Q208" s="72">
        <f t="shared" si="141"/>
        <v>5.6674999999999995</v>
      </c>
      <c r="R208" s="72">
        <f t="shared" si="142"/>
        <v>5.61</v>
      </c>
      <c r="S208" s="72">
        <f t="shared" si="143"/>
        <v>0</v>
      </c>
      <c r="T208" s="7"/>
      <c r="U208" s="5">
        <f t="shared" si="144"/>
        <v>31</v>
      </c>
      <c r="V208" s="45">
        <f t="shared" si="145"/>
        <v>42948</v>
      </c>
      <c r="W208" s="5">
        <f t="shared" si="146"/>
        <v>6032</v>
      </c>
      <c r="X208" s="55">
        <f t="shared" si="147"/>
        <v>5.3904348595426005E-2</v>
      </c>
      <c r="Y208" s="47">
        <f t="shared" si="148"/>
        <v>0.41543476459752887</v>
      </c>
      <c r="Z208" s="5">
        <f t="shared" si="149"/>
        <v>0</v>
      </c>
      <c r="AA208" s="5">
        <f t="shared" si="150"/>
        <v>0</v>
      </c>
      <c r="AC208" s="39">
        <f t="shared" si="151"/>
        <v>0</v>
      </c>
      <c r="AD208" s="39">
        <f t="shared" si="152"/>
        <v>0</v>
      </c>
      <c r="AE208" s="39">
        <f t="shared" si="153"/>
        <v>0</v>
      </c>
      <c r="AF208" s="39">
        <f t="shared" si="154"/>
        <v>0</v>
      </c>
      <c r="AG208" s="39">
        <f t="shared" si="155"/>
        <v>0</v>
      </c>
      <c r="AH208" s="39">
        <f t="shared" si="156"/>
        <v>0</v>
      </c>
      <c r="AI208" s="39">
        <f t="shared" si="157"/>
        <v>0</v>
      </c>
      <c r="AJ208" s="39">
        <f t="shared" si="158"/>
        <v>0</v>
      </c>
      <c r="AK208" s="39">
        <f t="shared" si="159"/>
        <v>0</v>
      </c>
      <c r="AL208" s="43"/>
      <c r="AM208" s="39">
        <f t="shared" si="160"/>
        <v>0</v>
      </c>
      <c r="AN208" s="39">
        <f t="shared" si="161"/>
        <v>0</v>
      </c>
      <c r="AO208" s="39">
        <f t="shared" si="162"/>
        <v>0</v>
      </c>
      <c r="AP208" s="40">
        <f t="shared" si="163"/>
        <v>0</v>
      </c>
      <c r="AR208" s="39">
        <f t="shared" si="164"/>
        <v>0</v>
      </c>
      <c r="AS208" s="39">
        <f t="shared" si="165"/>
        <v>0</v>
      </c>
      <c r="AT208" s="39">
        <f t="shared" si="166"/>
        <v>0</v>
      </c>
      <c r="AU208" s="40">
        <f t="shared" si="167"/>
        <v>0</v>
      </c>
      <c r="AV208" s="40"/>
      <c r="AW208" s="52">
        <f t="shared" si="168"/>
        <v>0</v>
      </c>
      <c r="AY208" s="52">
        <f t="shared" si="169"/>
        <v>0</v>
      </c>
      <c r="AZ208" s="70"/>
    </row>
    <row r="209" spans="1:52" ht="12" customHeight="1">
      <c r="A209" s="44">
        <f t="shared" si="170"/>
        <v>42979</v>
      </c>
      <c r="B209" s="66">
        <f t="shared" si="171"/>
        <v>12500</v>
      </c>
      <c r="C209" s="67"/>
      <c r="D209" s="68">
        <f t="shared" si="138"/>
        <v>12500</v>
      </c>
      <c r="E209" s="35">
        <f t="shared" si="139"/>
        <v>0</v>
      </c>
      <c r="F209" s="35">
        <f t="shared" si="140"/>
        <v>0</v>
      </c>
      <c r="G209" s="55">
        <f t="shared" si="135"/>
        <v>5.67</v>
      </c>
      <c r="H209" s="69">
        <f t="shared" si="135"/>
        <v>5.67</v>
      </c>
      <c r="I209" s="72">
        <f t="shared" si="172"/>
        <v>0</v>
      </c>
      <c r="J209" s="55">
        <f t="shared" si="136"/>
        <v>-0.01</v>
      </c>
      <c r="K209" s="69">
        <f t="shared" si="136"/>
        <v>-0.06</v>
      </c>
      <c r="L209" s="72">
        <v>0</v>
      </c>
      <c r="M209" s="55">
        <f t="shared" si="137"/>
        <v>7.4999999999999997E-3</v>
      </c>
      <c r="N209" s="69">
        <f t="shared" si="137"/>
        <v>0</v>
      </c>
      <c r="O209" s="72">
        <v>0</v>
      </c>
      <c r="P209" s="7"/>
      <c r="Q209" s="72">
        <f t="shared" si="141"/>
        <v>5.6674999999999995</v>
      </c>
      <c r="R209" s="72">
        <f t="shared" si="142"/>
        <v>5.61</v>
      </c>
      <c r="S209" s="72">
        <f t="shared" si="143"/>
        <v>0</v>
      </c>
      <c r="T209" s="7"/>
      <c r="U209" s="5">
        <f t="shared" si="144"/>
        <v>30</v>
      </c>
      <c r="V209" s="45">
        <f t="shared" si="145"/>
        <v>42979</v>
      </c>
      <c r="W209" s="5">
        <f t="shared" si="146"/>
        <v>6063</v>
      </c>
      <c r="X209" s="55">
        <f t="shared" si="147"/>
        <v>5.3904348595426005E-2</v>
      </c>
      <c r="Y209" s="47">
        <f t="shared" si="148"/>
        <v>0.41356352128111684</v>
      </c>
      <c r="Z209" s="5">
        <f t="shared" si="149"/>
        <v>0</v>
      </c>
      <c r="AA209" s="5">
        <f t="shared" si="150"/>
        <v>0</v>
      </c>
      <c r="AC209" s="39">
        <f t="shared" si="151"/>
        <v>0</v>
      </c>
      <c r="AD209" s="39">
        <f t="shared" si="152"/>
        <v>0</v>
      </c>
      <c r="AE209" s="39">
        <f t="shared" si="153"/>
        <v>0</v>
      </c>
      <c r="AF209" s="39">
        <f t="shared" si="154"/>
        <v>0</v>
      </c>
      <c r="AG209" s="39">
        <f t="shared" si="155"/>
        <v>0</v>
      </c>
      <c r="AH209" s="39">
        <f t="shared" si="156"/>
        <v>0</v>
      </c>
      <c r="AI209" s="39">
        <f t="shared" si="157"/>
        <v>0</v>
      </c>
      <c r="AJ209" s="39">
        <f t="shared" si="158"/>
        <v>0</v>
      </c>
      <c r="AK209" s="39">
        <f t="shared" si="159"/>
        <v>0</v>
      </c>
      <c r="AL209" s="43"/>
      <c r="AM209" s="39">
        <f t="shared" si="160"/>
        <v>0</v>
      </c>
      <c r="AN209" s="39">
        <f t="shared" si="161"/>
        <v>0</v>
      </c>
      <c r="AO209" s="39">
        <f t="shared" si="162"/>
        <v>0</v>
      </c>
      <c r="AP209" s="40">
        <f t="shared" si="163"/>
        <v>0</v>
      </c>
      <c r="AR209" s="39">
        <f t="shared" si="164"/>
        <v>0</v>
      </c>
      <c r="AS209" s="39">
        <f t="shared" si="165"/>
        <v>0</v>
      </c>
      <c r="AT209" s="39">
        <f t="shared" si="166"/>
        <v>0</v>
      </c>
      <c r="AU209" s="40">
        <f t="shared" si="167"/>
        <v>0</v>
      </c>
      <c r="AV209" s="40"/>
      <c r="AW209" s="52">
        <f t="shared" si="168"/>
        <v>0</v>
      </c>
      <c r="AY209" s="52">
        <f t="shared" si="169"/>
        <v>0</v>
      </c>
      <c r="AZ209" s="70"/>
    </row>
    <row r="210" spans="1:52" ht="12" customHeight="1">
      <c r="A210" s="44">
        <f t="shared" si="170"/>
        <v>43009</v>
      </c>
      <c r="B210" s="66">
        <f t="shared" si="171"/>
        <v>12500</v>
      </c>
      <c r="C210" s="67"/>
      <c r="D210" s="68">
        <f t="shared" si="138"/>
        <v>12500</v>
      </c>
      <c r="E210" s="35">
        <f t="shared" si="139"/>
        <v>0</v>
      </c>
      <c r="F210" s="35">
        <f t="shared" si="140"/>
        <v>0</v>
      </c>
      <c r="G210" s="55">
        <f t="shared" ref="G210:H229" si="173">VLOOKUP($A210,Table,MATCH(G$4,Curves,0))</f>
        <v>5.67</v>
      </c>
      <c r="H210" s="69">
        <f t="shared" si="173"/>
        <v>5.67</v>
      </c>
      <c r="I210" s="72">
        <f t="shared" si="172"/>
        <v>0</v>
      </c>
      <c r="J210" s="55">
        <f t="shared" ref="J210:K229" si="174">VLOOKUP($A210,Table,MATCH(J$4,Curves,0))</f>
        <v>-0.01</v>
      </c>
      <c r="K210" s="69">
        <f t="shared" si="174"/>
        <v>-0.06</v>
      </c>
      <c r="L210" s="72">
        <v>0</v>
      </c>
      <c r="M210" s="55">
        <f t="shared" ref="M210:N229" si="175">VLOOKUP($A210,Table,MATCH(M$4,Curves,0))</f>
        <v>7.4999999999999997E-3</v>
      </c>
      <c r="N210" s="69">
        <f t="shared" si="175"/>
        <v>0</v>
      </c>
      <c r="O210" s="72">
        <v>0</v>
      </c>
      <c r="P210" s="7"/>
      <c r="Q210" s="72">
        <f t="shared" si="141"/>
        <v>5.6674999999999995</v>
      </c>
      <c r="R210" s="72">
        <f t="shared" si="142"/>
        <v>5.61</v>
      </c>
      <c r="S210" s="72">
        <f t="shared" si="143"/>
        <v>0</v>
      </c>
      <c r="T210" s="7"/>
      <c r="U210" s="5">
        <f t="shared" si="144"/>
        <v>31</v>
      </c>
      <c r="V210" s="45">
        <f t="shared" si="145"/>
        <v>43009</v>
      </c>
      <c r="W210" s="5">
        <f t="shared" si="146"/>
        <v>6093</v>
      </c>
      <c r="X210" s="55">
        <f t="shared" si="147"/>
        <v>5.3904348595426005E-2</v>
      </c>
      <c r="Y210" s="47">
        <f t="shared" si="148"/>
        <v>0.41176066623278024</v>
      </c>
      <c r="Z210" s="5">
        <f t="shared" si="149"/>
        <v>0</v>
      </c>
      <c r="AA210" s="5">
        <f t="shared" si="150"/>
        <v>0</v>
      </c>
      <c r="AC210" s="39">
        <f t="shared" si="151"/>
        <v>0</v>
      </c>
      <c r="AD210" s="39">
        <f t="shared" si="152"/>
        <v>0</v>
      </c>
      <c r="AE210" s="39">
        <f t="shared" si="153"/>
        <v>0</v>
      </c>
      <c r="AF210" s="39">
        <f t="shared" si="154"/>
        <v>0</v>
      </c>
      <c r="AG210" s="39">
        <f t="shared" si="155"/>
        <v>0</v>
      </c>
      <c r="AH210" s="39">
        <f t="shared" si="156"/>
        <v>0</v>
      </c>
      <c r="AI210" s="39">
        <f t="shared" si="157"/>
        <v>0</v>
      </c>
      <c r="AJ210" s="39">
        <f t="shared" si="158"/>
        <v>0</v>
      </c>
      <c r="AK210" s="39">
        <f t="shared" si="159"/>
        <v>0</v>
      </c>
      <c r="AL210" s="43"/>
      <c r="AM210" s="39">
        <f t="shared" si="160"/>
        <v>0</v>
      </c>
      <c r="AN210" s="39">
        <f t="shared" si="161"/>
        <v>0</v>
      </c>
      <c r="AO210" s="39">
        <f t="shared" si="162"/>
        <v>0</v>
      </c>
      <c r="AP210" s="40">
        <f t="shared" si="163"/>
        <v>0</v>
      </c>
      <c r="AR210" s="39">
        <f t="shared" si="164"/>
        <v>0</v>
      </c>
      <c r="AS210" s="39">
        <f t="shared" si="165"/>
        <v>0</v>
      </c>
      <c r="AT210" s="39">
        <f t="shared" si="166"/>
        <v>0</v>
      </c>
      <c r="AU210" s="40">
        <f t="shared" si="167"/>
        <v>0</v>
      </c>
      <c r="AV210" s="40"/>
      <c r="AW210" s="52">
        <f t="shared" si="168"/>
        <v>0</v>
      </c>
      <c r="AY210" s="52">
        <f t="shared" si="169"/>
        <v>0</v>
      </c>
      <c r="AZ210" s="70"/>
    </row>
    <row r="211" spans="1:52" ht="12" customHeight="1">
      <c r="A211" s="44">
        <f t="shared" si="170"/>
        <v>43040</v>
      </c>
      <c r="B211" s="66">
        <f t="shared" si="171"/>
        <v>12500</v>
      </c>
      <c r="C211" s="67"/>
      <c r="D211" s="68">
        <f t="shared" si="138"/>
        <v>12500</v>
      </c>
      <c r="E211" s="35">
        <f t="shared" si="139"/>
        <v>0</v>
      </c>
      <c r="F211" s="35">
        <f t="shared" si="140"/>
        <v>0</v>
      </c>
      <c r="G211" s="55">
        <f t="shared" si="173"/>
        <v>5.67</v>
      </c>
      <c r="H211" s="69">
        <f t="shared" si="173"/>
        <v>5.67</v>
      </c>
      <c r="I211" s="72">
        <f t="shared" si="172"/>
        <v>0</v>
      </c>
      <c r="J211" s="55">
        <f t="shared" si="174"/>
        <v>-0.01</v>
      </c>
      <c r="K211" s="69">
        <f t="shared" si="174"/>
        <v>-0.06</v>
      </c>
      <c r="L211" s="72">
        <v>0</v>
      </c>
      <c r="M211" s="55">
        <f t="shared" si="175"/>
        <v>7.4999999999999997E-3</v>
      </c>
      <c r="N211" s="69">
        <f t="shared" si="175"/>
        <v>0</v>
      </c>
      <c r="O211" s="72">
        <v>0</v>
      </c>
      <c r="P211" s="7"/>
      <c r="Q211" s="72">
        <f t="shared" si="141"/>
        <v>5.6674999999999995</v>
      </c>
      <c r="R211" s="72">
        <f t="shared" si="142"/>
        <v>5.61</v>
      </c>
      <c r="S211" s="72">
        <f t="shared" si="143"/>
        <v>0</v>
      </c>
      <c r="T211" s="7"/>
      <c r="U211" s="5">
        <f t="shared" si="144"/>
        <v>30</v>
      </c>
      <c r="V211" s="45">
        <f t="shared" si="145"/>
        <v>43040</v>
      </c>
      <c r="W211" s="5">
        <f t="shared" si="146"/>
        <v>6124</v>
      </c>
      <c r="X211" s="55">
        <f t="shared" si="147"/>
        <v>5.3904348595426005E-2</v>
      </c>
      <c r="Y211" s="47">
        <f t="shared" si="148"/>
        <v>0.40990597216210972</v>
      </c>
      <c r="Z211" s="5">
        <f t="shared" si="149"/>
        <v>0</v>
      </c>
      <c r="AA211" s="5">
        <f t="shared" si="150"/>
        <v>0</v>
      </c>
      <c r="AC211" s="39">
        <f t="shared" si="151"/>
        <v>0</v>
      </c>
      <c r="AD211" s="39">
        <f t="shared" si="152"/>
        <v>0</v>
      </c>
      <c r="AE211" s="39">
        <f t="shared" si="153"/>
        <v>0</v>
      </c>
      <c r="AF211" s="39">
        <f t="shared" si="154"/>
        <v>0</v>
      </c>
      <c r="AG211" s="39">
        <f t="shared" si="155"/>
        <v>0</v>
      </c>
      <c r="AH211" s="39">
        <f t="shared" si="156"/>
        <v>0</v>
      </c>
      <c r="AI211" s="39">
        <f t="shared" si="157"/>
        <v>0</v>
      </c>
      <c r="AJ211" s="39">
        <f t="shared" si="158"/>
        <v>0</v>
      </c>
      <c r="AK211" s="39">
        <f t="shared" si="159"/>
        <v>0</v>
      </c>
      <c r="AL211" s="43"/>
      <c r="AM211" s="39">
        <f t="shared" si="160"/>
        <v>0</v>
      </c>
      <c r="AN211" s="39">
        <f t="shared" si="161"/>
        <v>0</v>
      </c>
      <c r="AO211" s="39">
        <f t="shared" si="162"/>
        <v>0</v>
      </c>
      <c r="AP211" s="40">
        <f t="shared" si="163"/>
        <v>0</v>
      </c>
      <c r="AR211" s="39">
        <f t="shared" si="164"/>
        <v>0</v>
      </c>
      <c r="AS211" s="39">
        <f t="shared" si="165"/>
        <v>0</v>
      </c>
      <c r="AT211" s="39">
        <f t="shared" si="166"/>
        <v>0</v>
      </c>
      <c r="AU211" s="40">
        <f t="shared" si="167"/>
        <v>0</v>
      </c>
      <c r="AV211" s="40"/>
      <c r="AW211" s="52">
        <f t="shared" si="168"/>
        <v>0</v>
      </c>
      <c r="AY211" s="52">
        <f t="shared" si="169"/>
        <v>0</v>
      </c>
      <c r="AZ211" s="70"/>
    </row>
    <row r="212" spans="1:52" ht="12" customHeight="1">
      <c r="A212" s="44">
        <f t="shared" si="170"/>
        <v>43070</v>
      </c>
      <c r="B212" s="66">
        <f t="shared" si="171"/>
        <v>12500</v>
      </c>
      <c r="C212" s="67"/>
      <c r="D212" s="68">
        <f t="shared" si="138"/>
        <v>12500</v>
      </c>
      <c r="E212" s="35">
        <f t="shared" si="139"/>
        <v>0</v>
      </c>
      <c r="F212" s="35">
        <f t="shared" si="140"/>
        <v>0</v>
      </c>
      <c r="G212" s="55">
        <f t="shared" si="173"/>
        <v>5.67</v>
      </c>
      <c r="H212" s="69">
        <f t="shared" si="173"/>
        <v>5.67</v>
      </c>
      <c r="I212" s="72">
        <f t="shared" si="172"/>
        <v>0</v>
      </c>
      <c r="J212" s="55">
        <f t="shared" si="174"/>
        <v>-0.01</v>
      </c>
      <c r="K212" s="69">
        <f t="shared" si="174"/>
        <v>-0.06</v>
      </c>
      <c r="L212" s="72">
        <v>0</v>
      </c>
      <c r="M212" s="55">
        <f t="shared" si="175"/>
        <v>7.4999999999999997E-3</v>
      </c>
      <c r="N212" s="69">
        <f t="shared" si="175"/>
        <v>0</v>
      </c>
      <c r="O212" s="72">
        <v>0</v>
      </c>
      <c r="P212" s="7"/>
      <c r="Q212" s="72">
        <f t="shared" si="141"/>
        <v>5.6674999999999995</v>
      </c>
      <c r="R212" s="72">
        <f t="shared" si="142"/>
        <v>5.61</v>
      </c>
      <c r="S212" s="72">
        <f t="shared" si="143"/>
        <v>0</v>
      </c>
      <c r="T212" s="7"/>
      <c r="U212" s="5">
        <f t="shared" si="144"/>
        <v>31</v>
      </c>
      <c r="V212" s="45">
        <f t="shared" si="145"/>
        <v>43070</v>
      </c>
      <c r="W212" s="5">
        <f t="shared" si="146"/>
        <v>6154</v>
      </c>
      <c r="X212" s="55">
        <f t="shared" si="147"/>
        <v>5.3904348595426005E-2</v>
      </c>
      <c r="Y212" s="47">
        <f t="shared" si="148"/>
        <v>0.40811906153477362</v>
      </c>
      <c r="Z212" s="5">
        <f t="shared" si="149"/>
        <v>0</v>
      </c>
      <c r="AA212" s="5">
        <f t="shared" si="150"/>
        <v>0</v>
      </c>
      <c r="AC212" s="39">
        <f t="shared" si="151"/>
        <v>0</v>
      </c>
      <c r="AD212" s="39">
        <f t="shared" si="152"/>
        <v>0</v>
      </c>
      <c r="AE212" s="39">
        <f t="shared" si="153"/>
        <v>0</v>
      </c>
      <c r="AF212" s="39">
        <f t="shared" si="154"/>
        <v>0</v>
      </c>
      <c r="AG212" s="39">
        <f t="shared" si="155"/>
        <v>0</v>
      </c>
      <c r="AH212" s="39">
        <f t="shared" si="156"/>
        <v>0</v>
      </c>
      <c r="AI212" s="39">
        <f t="shared" si="157"/>
        <v>0</v>
      </c>
      <c r="AJ212" s="39">
        <f t="shared" si="158"/>
        <v>0</v>
      </c>
      <c r="AK212" s="39">
        <f t="shared" si="159"/>
        <v>0</v>
      </c>
      <c r="AL212" s="43"/>
      <c r="AM212" s="39">
        <f t="shared" si="160"/>
        <v>0</v>
      </c>
      <c r="AN212" s="39">
        <f t="shared" si="161"/>
        <v>0</v>
      </c>
      <c r="AO212" s="39">
        <f t="shared" si="162"/>
        <v>0</v>
      </c>
      <c r="AP212" s="40">
        <f t="shared" si="163"/>
        <v>0</v>
      </c>
      <c r="AR212" s="39">
        <f t="shared" si="164"/>
        <v>0</v>
      </c>
      <c r="AS212" s="39">
        <f t="shared" si="165"/>
        <v>0</v>
      </c>
      <c r="AT212" s="39">
        <f t="shared" si="166"/>
        <v>0</v>
      </c>
      <c r="AU212" s="40">
        <f t="shared" si="167"/>
        <v>0</v>
      </c>
      <c r="AV212" s="40"/>
      <c r="AW212" s="52">
        <f t="shared" si="168"/>
        <v>0</v>
      </c>
      <c r="AY212" s="52">
        <f t="shared" si="169"/>
        <v>0</v>
      </c>
      <c r="AZ212" s="70"/>
    </row>
    <row r="213" spans="1:52" ht="12" customHeight="1">
      <c r="A213" s="44">
        <f t="shared" si="170"/>
        <v>43101</v>
      </c>
      <c r="B213" s="66">
        <f t="shared" si="171"/>
        <v>12500</v>
      </c>
      <c r="C213" s="67"/>
      <c r="D213" s="68">
        <f t="shared" si="138"/>
        <v>12500</v>
      </c>
      <c r="E213" s="35">
        <f t="shared" si="139"/>
        <v>0</v>
      </c>
      <c r="F213" s="35">
        <f t="shared" si="140"/>
        <v>0</v>
      </c>
      <c r="G213" s="55">
        <f t="shared" si="173"/>
        <v>5.67</v>
      </c>
      <c r="H213" s="69">
        <f t="shared" si="173"/>
        <v>5.67</v>
      </c>
      <c r="I213" s="72">
        <f t="shared" si="172"/>
        <v>0</v>
      </c>
      <c r="J213" s="55">
        <f t="shared" si="174"/>
        <v>-0.01</v>
      </c>
      <c r="K213" s="69">
        <f t="shared" si="174"/>
        <v>-0.06</v>
      </c>
      <c r="L213" s="72">
        <v>0</v>
      </c>
      <c r="M213" s="55">
        <f t="shared" si="175"/>
        <v>7.4999999999999997E-3</v>
      </c>
      <c r="N213" s="69">
        <f t="shared" si="175"/>
        <v>0</v>
      </c>
      <c r="O213" s="72">
        <v>0</v>
      </c>
      <c r="P213" s="7"/>
      <c r="Q213" s="72">
        <f t="shared" si="141"/>
        <v>5.6674999999999995</v>
      </c>
      <c r="R213" s="72">
        <f t="shared" si="142"/>
        <v>5.61</v>
      </c>
      <c r="S213" s="72">
        <f t="shared" si="143"/>
        <v>0</v>
      </c>
      <c r="T213" s="7"/>
      <c r="U213" s="5">
        <f t="shared" si="144"/>
        <v>31</v>
      </c>
      <c r="V213" s="45">
        <f t="shared" si="145"/>
        <v>43101</v>
      </c>
      <c r="W213" s="5">
        <f t="shared" si="146"/>
        <v>6185</v>
      </c>
      <c r="X213" s="55">
        <f t="shared" si="147"/>
        <v>5.3904348595426005E-2</v>
      </c>
      <c r="Y213" s="47">
        <f t="shared" si="148"/>
        <v>0.4062807703485819</v>
      </c>
      <c r="Z213" s="5">
        <f t="shared" si="149"/>
        <v>0</v>
      </c>
      <c r="AA213" s="5">
        <f t="shared" si="150"/>
        <v>0</v>
      </c>
      <c r="AC213" s="39">
        <f t="shared" si="151"/>
        <v>0</v>
      </c>
      <c r="AD213" s="39">
        <f t="shared" si="152"/>
        <v>0</v>
      </c>
      <c r="AE213" s="39">
        <f t="shared" si="153"/>
        <v>0</v>
      </c>
      <c r="AF213" s="39">
        <f t="shared" si="154"/>
        <v>0</v>
      </c>
      <c r="AG213" s="39">
        <f t="shared" si="155"/>
        <v>0</v>
      </c>
      <c r="AH213" s="39">
        <f t="shared" si="156"/>
        <v>0</v>
      </c>
      <c r="AI213" s="39">
        <f t="shared" si="157"/>
        <v>0</v>
      </c>
      <c r="AJ213" s="39">
        <f t="shared" si="158"/>
        <v>0</v>
      </c>
      <c r="AK213" s="39">
        <f t="shared" si="159"/>
        <v>0</v>
      </c>
      <c r="AL213" s="43"/>
      <c r="AM213" s="39">
        <f t="shared" si="160"/>
        <v>0</v>
      </c>
      <c r="AN213" s="39">
        <f t="shared" si="161"/>
        <v>0</v>
      </c>
      <c r="AO213" s="39">
        <f t="shared" si="162"/>
        <v>0</v>
      </c>
      <c r="AP213" s="40">
        <f t="shared" si="163"/>
        <v>0</v>
      </c>
      <c r="AR213" s="39">
        <f t="shared" si="164"/>
        <v>0</v>
      </c>
      <c r="AS213" s="39">
        <f t="shared" si="165"/>
        <v>0</v>
      </c>
      <c r="AT213" s="39">
        <f t="shared" si="166"/>
        <v>0</v>
      </c>
      <c r="AU213" s="40">
        <f t="shared" si="167"/>
        <v>0</v>
      </c>
      <c r="AV213" s="40"/>
      <c r="AW213" s="52">
        <f t="shared" si="168"/>
        <v>0</v>
      </c>
      <c r="AY213" s="52">
        <f t="shared" si="169"/>
        <v>0</v>
      </c>
      <c r="AZ213" s="70"/>
    </row>
    <row r="214" spans="1:52" ht="12" customHeight="1">
      <c r="A214" s="44">
        <f t="shared" si="170"/>
        <v>43132</v>
      </c>
      <c r="B214" s="66">
        <f t="shared" si="171"/>
        <v>12500</v>
      </c>
      <c r="C214" s="67"/>
      <c r="D214" s="68">
        <f t="shared" si="138"/>
        <v>12500</v>
      </c>
      <c r="E214" s="35">
        <f t="shared" si="139"/>
        <v>0</v>
      </c>
      <c r="F214" s="35">
        <f t="shared" si="140"/>
        <v>0</v>
      </c>
      <c r="G214" s="55">
        <f t="shared" si="173"/>
        <v>5.67</v>
      </c>
      <c r="H214" s="69">
        <f t="shared" si="173"/>
        <v>5.67</v>
      </c>
      <c r="I214" s="72">
        <f t="shared" si="172"/>
        <v>0</v>
      </c>
      <c r="J214" s="55">
        <f t="shared" si="174"/>
        <v>-0.01</v>
      </c>
      <c r="K214" s="69">
        <f t="shared" si="174"/>
        <v>-0.06</v>
      </c>
      <c r="L214" s="72">
        <v>0</v>
      </c>
      <c r="M214" s="55">
        <f t="shared" si="175"/>
        <v>7.4999999999999997E-3</v>
      </c>
      <c r="N214" s="69">
        <f t="shared" si="175"/>
        <v>0</v>
      </c>
      <c r="O214" s="72">
        <v>0</v>
      </c>
      <c r="P214" s="7"/>
      <c r="Q214" s="72">
        <f t="shared" si="141"/>
        <v>5.6674999999999995</v>
      </c>
      <c r="R214" s="72">
        <f t="shared" si="142"/>
        <v>5.61</v>
      </c>
      <c r="S214" s="72">
        <f t="shared" si="143"/>
        <v>0</v>
      </c>
      <c r="T214" s="7"/>
      <c r="U214" s="5">
        <f t="shared" si="144"/>
        <v>28</v>
      </c>
      <c r="V214" s="45">
        <f t="shared" si="145"/>
        <v>43132</v>
      </c>
      <c r="W214" s="5">
        <f t="shared" si="146"/>
        <v>6216</v>
      </c>
      <c r="X214" s="55">
        <f t="shared" si="147"/>
        <v>5.3904348595426005E-2</v>
      </c>
      <c r="Y214" s="47">
        <f t="shared" si="148"/>
        <v>0.40445075937962005</v>
      </c>
      <c r="Z214" s="5">
        <f t="shared" si="149"/>
        <v>0</v>
      </c>
      <c r="AA214" s="5">
        <f t="shared" si="150"/>
        <v>0</v>
      </c>
      <c r="AC214" s="39">
        <f t="shared" si="151"/>
        <v>0</v>
      </c>
      <c r="AD214" s="39">
        <f t="shared" si="152"/>
        <v>0</v>
      </c>
      <c r="AE214" s="39">
        <f t="shared" si="153"/>
        <v>0</v>
      </c>
      <c r="AF214" s="39">
        <f t="shared" si="154"/>
        <v>0</v>
      </c>
      <c r="AG214" s="39">
        <f t="shared" si="155"/>
        <v>0</v>
      </c>
      <c r="AH214" s="39">
        <f t="shared" si="156"/>
        <v>0</v>
      </c>
      <c r="AI214" s="39">
        <f t="shared" si="157"/>
        <v>0</v>
      </c>
      <c r="AJ214" s="39">
        <f t="shared" si="158"/>
        <v>0</v>
      </c>
      <c r="AK214" s="39">
        <f t="shared" si="159"/>
        <v>0</v>
      </c>
      <c r="AL214" s="43"/>
      <c r="AM214" s="39">
        <f t="shared" si="160"/>
        <v>0</v>
      </c>
      <c r="AN214" s="39">
        <f t="shared" si="161"/>
        <v>0</v>
      </c>
      <c r="AO214" s="39">
        <f t="shared" si="162"/>
        <v>0</v>
      </c>
      <c r="AP214" s="40">
        <f t="shared" si="163"/>
        <v>0</v>
      </c>
      <c r="AR214" s="39">
        <f t="shared" si="164"/>
        <v>0</v>
      </c>
      <c r="AS214" s="39">
        <f t="shared" si="165"/>
        <v>0</v>
      </c>
      <c r="AT214" s="39">
        <f t="shared" si="166"/>
        <v>0</v>
      </c>
      <c r="AU214" s="40">
        <f t="shared" si="167"/>
        <v>0</v>
      </c>
      <c r="AV214" s="40"/>
      <c r="AW214" s="52">
        <f t="shared" si="168"/>
        <v>0</v>
      </c>
      <c r="AY214" s="52">
        <f t="shared" si="169"/>
        <v>0</v>
      </c>
      <c r="AZ214" s="70"/>
    </row>
    <row r="215" spans="1:52" ht="12" customHeight="1">
      <c r="A215" s="44">
        <f t="shared" si="170"/>
        <v>43160</v>
      </c>
      <c r="B215" s="66">
        <f t="shared" si="171"/>
        <v>12500</v>
      </c>
      <c r="C215" s="67"/>
      <c r="D215" s="68">
        <f t="shared" si="138"/>
        <v>12500</v>
      </c>
      <c r="E215" s="35">
        <f t="shared" si="139"/>
        <v>0</v>
      </c>
      <c r="F215" s="35">
        <f t="shared" si="140"/>
        <v>0</v>
      </c>
      <c r="G215" s="55">
        <f t="shared" si="173"/>
        <v>5.67</v>
      </c>
      <c r="H215" s="69">
        <f t="shared" si="173"/>
        <v>5.67</v>
      </c>
      <c r="I215" s="72">
        <f t="shared" si="172"/>
        <v>0</v>
      </c>
      <c r="J215" s="55">
        <f t="shared" si="174"/>
        <v>-0.01</v>
      </c>
      <c r="K215" s="69">
        <f t="shared" si="174"/>
        <v>-0.06</v>
      </c>
      <c r="L215" s="72">
        <v>0</v>
      </c>
      <c r="M215" s="55">
        <f t="shared" si="175"/>
        <v>7.4999999999999997E-3</v>
      </c>
      <c r="N215" s="69">
        <f t="shared" si="175"/>
        <v>0</v>
      </c>
      <c r="O215" s="72">
        <v>0</v>
      </c>
      <c r="P215" s="7"/>
      <c r="Q215" s="72">
        <f t="shared" si="141"/>
        <v>5.6674999999999995</v>
      </c>
      <c r="R215" s="72">
        <f t="shared" si="142"/>
        <v>5.61</v>
      </c>
      <c r="S215" s="72">
        <f t="shared" si="143"/>
        <v>0</v>
      </c>
      <c r="T215" s="7"/>
      <c r="U215" s="5">
        <f t="shared" si="144"/>
        <v>31</v>
      </c>
      <c r="V215" s="45">
        <f t="shared" si="145"/>
        <v>43160</v>
      </c>
      <c r="W215" s="5">
        <f t="shared" si="146"/>
        <v>6244</v>
      </c>
      <c r="X215" s="55">
        <f t="shared" si="147"/>
        <v>5.3904348595426005E-2</v>
      </c>
      <c r="Y215" s="47">
        <f t="shared" si="148"/>
        <v>0.40280493224320946</v>
      </c>
      <c r="Z215" s="5">
        <f t="shared" si="149"/>
        <v>0</v>
      </c>
      <c r="AA215" s="5">
        <f t="shared" si="150"/>
        <v>0</v>
      </c>
      <c r="AC215" s="39">
        <f t="shared" si="151"/>
        <v>0</v>
      </c>
      <c r="AD215" s="39">
        <f t="shared" si="152"/>
        <v>0</v>
      </c>
      <c r="AE215" s="39">
        <f t="shared" si="153"/>
        <v>0</v>
      </c>
      <c r="AF215" s="39">
        <f t="shared" si="154"/>
        <v>0</v>
      </c>
      <c r="AG215" s="39">
        <f t="shared" si="155"/>
        <v>0</v>
      </c>
      <c r="AH215" s="39">
        <f t="shared" si="156"/>
        <v>0</v>
      </c>
      <c r="AI215" s="39">
        <f t="shared" si="157"/>
        <v>0</v>
      </c>
      <c r="AJ215" s="39">
        <f t="shared" si="158"/>
        <v>0</v>
      </c>
      <c r="AK215" s="39">
        <f t="shared" si="159"/>
        <v>0</v>
      </c>
      <c r="AL215" s="43"/>
      <c r="AM215" s="39">
        <f t="shared" si="160"/>
        <v>0</v>
      </c>
      <c r="AN215" s="39">
        <f t="shared" si="161"/>
        <v>0</v>
      </c>
      <c r="AO215" s="39">
        <f t="shared" si="162"/>
        <v>0</v>
      </c>
      <c r="AP215" s="40">
        <f t="shared" si="163"/>
        <v>0</v>
      </c>
      <c r="AR215" s="39">
        <f t="shared" si="164"/>
        <v>0</v>
      </c>
      <c r="AS215" s="39">
        <f t="shared" si="165"/>
        <v>0</v>
      </c>
      <c r="AT215" s="39">
        <f t="shared" si="166"/>
        <v>0</v>
      </c>
      <c r="AU215" s="40">
        <f t="shared" si="167"/>
        <v>0</v>
      </c>
      <c r="AV215" s="40"/>
      <c r="AW215" s="52">
        <f t="shared" si="168"/>
        <v>0</v>
      </c>
      <c r="AY215" s="52">
        <f t="shared" si="169"/>
        <v>0</v>
      </c>
      <c r="AZ215" s="70"/>
    </row>
    <row r="216" spans="1:52" ht="12" customHeight="1">
      <c r="A216" s="44">
        <f t="shared" si="170"/>
        <v>43191</v>
      </c>
      <c r="B216" s="66">
        <f t="shared" si="171"/>
        <v>12500</v>
      </c>
      <c r="C216" s="67"/>
      <c r="D216" s="68">
        <f t="shared" si="138"/>
        <v>12500</v>
      </c>
      <c r="E216" s="35">
        <f t="shared" si="139"/>
        <v>0</v>
      </c>
      <c r="F216" s="35">
        <f t="shared" si="140"/>
        <v>0</v>
      </c>
      <c r="G216" s="55">
        <f t="shared" si="173"/>
        <v>5.67</v>
      </c>
      <c r="H216" s="69">
        <f t="shared" si="173"/>
        <v>5.67</v>
      </c>
      <c r="I216" s="72">
        <f t="shared" si="172"/>
        <v>0</v>
      </c>
      <c r="J216" s="55">
        <f t="shared" si="174"/>
        <v>-0.01</v>
      </c>
      <c r="K216" s="69">
        <f t="shared" si="174"/>
        <v>-0.06</v>
      </c>
      <c r="L216" s="72">
        <v>0</v>
      </c>
      <c r="M216" s="55">
        <f t="shared" si="175"/>
        <v>7.4999999999999997E-3</v>
      </c>
      <c r="N216" s="69">
        <f t="shared" si="175"/>
        <v>0</v>
      </c>
      <c r="O216" s="72">
        <v>0</v>
      </c>
      <c r="P216" s="7"/>
      <c r="Q216" s="72">
        <f t="shared" si="141"/>
        <v>5.6674999999999995</v>
      </c>
      <c r="R216" s="72">
        <f t="shared" si="142"/>
        <v>5.61</v>
      </c>
      <c r="S216" s="72">
        <f t="shared" si="143"/>
        <v>0</v>
      </c>
      <c r="T216" s="7"/>
      <c r="U216" s="5">
        <f t="shared" si="144"/>
        <v>30</v>
      </c>
      <c r="V216" s="45">
        <f t="shared" si="145"/>
        <v>43191</v>
      </c>
      <c r="W216" s="5">
        <f t="shared" si="146"/>
        <v>6275</v>
      </c>
      <c r="X216" s="55">
        <f t="shared" si="147"/>
        <v>5.3904348595426005E-2</v>
      </c>
      <c r="Y216" s="47">
        <f t="shared" si="148"/>
        <v>0.40099057749606143</v>
      </c>
      <c r="Z216" s="5">
        <f t="shared" si="149"/>
        <v>0</v>
      </c>
      <c r="AA216" s="5">
        <f t="shared" si="150"/>
        <v>0</v>
      </c>
      <c r="AC216" s="39">
        <f t="shared" si="151"/>
        <v>0</v>
      </c>
      <c r="AD216" s="39">
        <f t="shared" si="152"/>
        <v>0</v>
      </c>
      <c r="AE216" s="39">
        <f t="shared" si="153"/>
        <v>0</v>
      </c>
      <c r="AF216" s="39">
        <f t="shared" si="154"/>
        <v>0</v>
      </c>
      <c r="AG216" s="39">
        <f t="shared" si="155"/>
        <v>0</v>
      </c>
      <c r="AH216" s="39">
        <f t="shared" si="156"/>
        <v>0</v>
      </c>
      <c r="AI216" s="39">
        <f t="shared" si="157"/>
        <v>0</v>
      </c>
      <c r="AJ216" s="39">
        <f t="shared" si="158"/>
        <v>0</v>
      </c>
      <c r="AK216" s="39">
        <f t="shared" si="159"/>
        <v>0</v>
      </c>
      <c r="AL216" s="43"/>
      <c r="AM216" s="39">
        <f t="shared" si="160"/>
        <v>0</v>
      </c>
      <c r="AN216" s="39">
        <f t="shared" si="161"/>
        <v>0</v>
      </c>
      <c r="AO216" s="39">
        <f t="shared" si="162"/>
        <v>0</v>
      </c>
      <c r="AP216" s="40">
        <f t="shared" si="163"/>
        <v>0</v>
      </c>
      <c r="AR216" s="39">
        <f t="shared" si="164"/>
        <v>0</v>
      </c>
      <c r="AS216" s="39">
        <f t="shared" si="165"/>
        <v>0</v>
      </c>
      <c r="AT216" s="39">
        <f t="shared" si="166"/>
        <v>0</v>
      </c>
      <c r="AU216" s="40">
        <f t="shared" si="167"/>
        <v>0</v>
      </c>
      <c r="AV216" s="40"/>
      <c r="AW216" s="52">
        <f t="shared" si="168"/>
        <v>0</v>
      </c>
      <c r="AY216" s="52">
        <f t="shared" si="169"/>
        <v>0</v>
      </c>
      <c r="AZ216" s="70"/>
    </row>
    <row r="217" spans="1:52" ht="12" customHeight="1">
      <c r="A217" s="44">
        <f t="shared" si="170"/>
        <v>43221</v>
      </c>
      <c r="B217" s="66">
        <f t="shared" si="171"/>
        <v>12500</v>
      </c>
      <c r="C217" s="67"/>
      <c r="D217" s="68">
        <f t="shared" si="138"/>
        <v>12500</v>
      </c>
      <c r="E217" s="35">
        <f t="shared" si="139"/>
        <v>0</v>
      </c>
      <c r="F217" s="35">
        <f t="shared" si="140"/>
        <v>0</v>
      </c>
      <c r="G217" s="55">
        <f t="shared" si="173"/>
        <v>5.67</v>
      </c>
      <c r="H217" s="69">
        <f t="shared" si="173"/>
        <v>5.67</v>
      </c>
      <c r="I217" s="72">
        <f t="shared" si="172"/>
        <v>0</v>
      </c>
      <c r="J217" s="55">
        <f t="shared" si="174"/>
        <v>-0.01</v>
      </c>
      <c r="K217" s="69">
        <f t="shared" si="174"/>
        <v>-0.06</v>
      </c>
      <c r="L217" s="72">
        <v>0</v>
      </c>
      <c r="M217" s="55">
        <f t="shared" si="175"/>
        <v>7.4999999999999997E-3</v>
      </c>
      <c r="N217" s="69">
        <f t="shared" si="175"/>
        <v>0</v>
      </c>
      <c r="O217" s="72">
        <v>0</v>
      </c>
      <c r="P217" s="7"/>
      <c r="Q217" s="72">
        <f t="shared" si="141"/>
        <v>5.6674999999999995</v>
      </c>
      <c r="R217" s="72">
        <f t="shared" si="142"/>
        <v>5.61</v>
      </c>
      <c r="S217" s="72">
        <f t="shared" si="143"/>
        <v>0</v>
      </c>
      <c r="T217" s="7"/>
      <c r="U217" s="5">
        <f t="shared" si="144"/>
        <v>31</v>
      </c>
      <c r="V217" s="45">
        <f t="shared" si="145"/>
        <v>43221</v>
      </c>
      <c r="W217" s="5">
        <f t="shared" si="146"/>
        <v>6305</v>
      </c>
      <c r="X217" s="55">
        <f t="shared" si="147"/>
        <v>5.3904348595426005E-2</v>
      </c>
      <c r="Y217" s="47">
        <f t="shared" si="148"/>
        <v>0.39924253191231462</v>
      </c>
      <c r="Z217" s="5">
        <f t="shared" si="149"/>
        <v>0</v>
      </c>
      <c r="AA217" s="5">
        <f t="shared" si="150"/>
        <v>0</v>
      </c>
      <c r="AC217" s="39">
        <f t="shared" si="151"/>
        <v>0</v>
      </c>
      <c r="AD217" s="39">
        <f t="shared" si="152"/>
        <v>0</v>
      </c>
      <c r="AE217" s="39">
        <f t="shared" si="153"/>
        <v>0</v>
      </c>
      <c r="AF217" s="39">
        <f t="shared" si="154"/>
        <v>0</v>
      </c>
      <c r="AG217" s="39">
        <f t="shared" si="155"/>
        <v>0</v>
      </c>
      <c r="AH217" s="39">
        <f t="shared" si="156"/>
        <v>0</v>
      </c>
      <c r="AI217" s="39">
        <f t="shared" si="157"/>
        <v>0</v>
      </c>
      <c r="AJ217" s="39">
        <f t="shared" si="158"/>
        <v>0</v>
      </c>
      <c r="AK217" s="39">
        <f t="shared" si="159"/>
        <v>0</v>
      </c>
      <c r="AL217" s="43"/>
      <c r="AM217" s="39">
        <f t="shared" si="160"/>
        <v>0</v>
      </c>
      <c r="AN217" s="39">
        <f t="shared" si="161"/>
        <v>0</v>
      </c>
      <c r="AO217" s="39">
        <f t="shared" si="162"/>
        <v>0</v>
      </c>
      <c r="AP217" s="40">
        <f t="shared" si="163"/>
        <v>0</v>
      </c>
      <c r="AR217" s="39">
        <f t="shared" si="164"/>
        <v>0</v>
      </c>
      <c r="AS217" s="39">
        <f t="shared" si="165"/>
        <v>0</v>
      </c>
      <c r="AT217" s="39">
        <f t="shared" si="166"/>
        <v>0</v>
      </c>
      <c r="AU217" s="40">
        <f t="shared" si="167"/>
        <v>0</v>
      </c>
      <c r="AV217" s="40"/>
      <c r="AW217" s="52">
        <f t="shared" si="168"/>
        <v>0</v>
      </c>
      <c r="AY217" s="52">
        <f t="shared" si="169"/>
        <v>0</v>
      </c>
      <c r="AZ217" s="70"/>
    </row>
    <row r="218" spans="1:52" ht="12" customHeight="1">
      <c r="A218" s="44">
        <f t="shared" si="170"/>
        <v>43252</v>
      </c>
      <c r="B218" s="66">
        <f t="shared" si="171"/>
        <v>12500</v>
      </c>
      <c r="C218" s="67"/>
      <c r="D218" s="68">
        <f t="shared" si="138"/>
        <v>12500</v>
      </c>
      <c r="E218" s="35">
        <f t="shared" si="139"/>
        <v>0</v>
      </c>
      <c r="F218" s="35">
        <f t="shared" si="140"/>
        <v>0</v>
      </c>
      <c r="G218" s="55">
        <f t="shared" si="173"/>
        <v>5.67</v>
      </c>
      <c r="H218" s="69">
        <f t="shared" si="173"/>
        <v>5.67</v>
      </c>
      <c r="I218" s="72">
        <f t="shared" si="172"/>
        <v>0</v>
      </c>
      <c r="J218" s="55">
        <f t="shared" si="174"/>
        <v>-0.01</v>
      </c>
      <c r="K218" s="69">
        <f t="shared" si="174"/>
        <v>-0.06</v>
      </c>
      <c r="L218" s="72">
        <v>0</v>
      </c>
      <c r="M218" s="55">
        <f t="shared" si="175"/>
        <v>7.4999999999999997E-3</v>
      </c>
      <c r="N218" s="69">
        <f t="shared" si="175"/>
        <v>0</v>
      </c>
      <c r="O218" s="72">
        <v>0</v>
      </c>
      <c r="P218" s="7"/>
      <c r="Q218" s="72">
        <f t="shared" si="141"/>
        <v>5.6674999999999995</v>
      </c>
      <c r="R218" s="72">
        <f t="shared" si="142"/>
        <v>5.61</v>
      </c>
      <c r="S218" s="72">
        <f t="shared" si="143"/>
        <v>0</v>
      </c>
      <c r="T218" s="7"/>
      <c r="U218" s="5">
        <f t="shared" si="144"/>
        <v>30</v>
      </c>
      <c r="V218" s="45">
        <f t="shared" si="145"/>
        <v>43252</v>
      </c>
      <c r="W218" s="5">
        <f t="shared" si="146"/>
        <v>6336</v>
      </c>
      <c r="X218" s="55">
        <f t="shared" si="147"/>
        <v>5.3904348595426005E-2</v>
      </c>
      <c r="Y218" s="47">
        <f t="shared" si="148"/>
        <v>0.39744422328931794</v>
      </c>
      <c r="Z218" s="5">
        <f t="shared" si="149"/>
        <v>0</v>
      </c>
      <c r="AA218" s="5">
        <f t="shared" si="150"/>
        <v>0</v>
      </c>
      <c r="AC218" s="39">
        <f t="shared" si="151"/>
        <v>0</v>
      </c>
      <c r="AD218" s="39">
        <f t="shared" si="152"/>
        <v>0</v>
      </c>
      <c r="AE218" s="39">
        <f t="shared" si="153"/>
        <v>0</v>
      </c>
      <c r="AF218" s="39">
        <f t="shared" si="154"/>
        <v>0</v>
      </c>
      <c r="AG218" s="39">
        <f t="shared" si="155"/>
        <v>0</v>
      </c>
      <c r="AH218" s="39">
        <f t="shared" si="156"/>
        <v>0</v>
      </c>
      <c r="AI218" s="39">
        <f t="shared" si="157"/>
        <v>0</v>
      </c>
      <c r="AJ218" s="39">
        <f t="shared" si="158"/>
        <v>0</v>
      </c>
      <c r="AK218" s="39">
        <f t="shared" si="159"/>
        <v>0</v>
      </c>
      <c r="AL218" s="43"/>
      <c r="AM218" s="39">
        <f t="shared" si="160"/>
        <v>0</v>
      </c>
      <c r="AN218" s="39">
        <f t="shared" si="161"/>
        <v>0</v>
      </c>
      <c r="AO218" s="39">
        <f t="shared" si="162"/>
        <v>0</v>
      </c>
      <c r="AP218" s="40">
        <f t="shared" si="163"/>
        <v>0</v>
      </c>
      <c r="AR218" s="39">
        <f t="shared" si="164"/>
        <v>0</v>
      </c>
      <c r="AS218" s="39">
        <f t="shared" si="165"/>
        <v>0</v>
      </c>
      <c r="AT218" s="39">
        <f t="shared" si="166"/>
        <v>0</v>
      </c>
      <c r="AU218" s="40">
        <f t="shared" si="167"/>
        <v>0</v>
      </c>
      <c r="AV218" s="40"/>
      <c r="AW218" s="52">
        <f t="shared" si="168"/>
        <v>0</v>
      </c>
      <c r="AY218" s="52">
        <f t="shared" si="169"/>
        <v>0</v>
      </c>
      <c r="AZ218" s="70"/>
    </row>
    <row r="219" spans="1:52" ht="12" customHeight="1">
      <c r="A219" s="44">
        <f t="shared" si="170"/>
        <v>43282</v>
      </c>
      <c r="B219" s="66">
        <f t="shared" si="171"/>
        <v>12500</v>
      </c>
      <c r="C219" s="67"/>
      <c r="D219" s="68">
        <f t="shared" si="138"/>
        <v>12500</v>
      </c>
      <c r="E219" s="35">
        <f t="shared" si="139"/>
        <v>0</v>
      </c>
      <c r="F219" s="35">
        <f t="shared" si="140"/>
        <v>0</v>
      </c>
      <c r="G219" s="55">
        <f t="shared" si="173"/>
        <v>5.67</v>
      </c>
      <c r="H219" s="69">
        <f t="shared" si="173"/>
        <v>5.67</v>
      </c>
      <c r="I219" s="72">
        <f t="shared" si="172"/>
        <v>0</v>
      </c>
      <c r="J219" s="55">
        <f t="shared" si="174"/>
        <v>-0.01</v>
      </c>
      <c r="K219" s="69">
        <f t="shared" si="174"/>
        <v>-0.06</v>
      </c>
      <c r="L219" s="72">
        <v>0</v>
      </c>
      <c r="M219" s="55">
        <f t="shared" si="175"/>
        <v>7.4999999999999997E-3</v>
      </c>
      <c r="N219" s="69">
        <f t="shared" si="175"/>
        <v>0</v>
      </c>
      <c r="O219" s="72">
        <v>0</v>
      </c>
      <c r="P219" s="7"/>
      <c r="Q219" s="72">
        <f t="shared" si="141"/>
        <v>5.6674999999999995</v>
      </c>
      <c r="R219" s="72">
        <f t="shared" si="142"/>
        <v>5.61</v>
      </c>
      <c r="S219" s="72">
        <f t="shared" si="143"/>
        <v>0</v>
      </c>
      <c r="T219" s="7"/>
      <c r="U219" s="5">
        <f t="shared" si="144"/>
        <v>31</v>
      </c>
      <c r="V219" s="45">
        <f t="shared" si="145"/>
        <v>43282</v>
      </c>
      <c r="W219" s="5">
        <f t="shared" si="146"/>
        <v>6366</v>
      </c>
      <c r="X219" s="55">
        <f t="shared" si="147"/>
        <v>5.3904348595426005E-2</v>
      </c>
      <c r="Y219" s="47">
        <f t="shared" si="148"/>
        <v>0.39571163739255005</v>
      </c>
      <c r="Z219" s="5">
        <f t="shared" si="149"/>
        <v>0</v>
      </c>
      <c r="AA219" s="5">
        <f t="shared" si="150"/>
        <v>0</v>
      </c>
      <c r="AC219" s="39">
        <f t="shared" si="151"/>
        <v>0</v>
      </c>
      <c r="AD219" s="39">
        <f t="shared" si="152"/>
        <v>0</v>
      </c>
      <c r="AE219" s="39">
        <f t="shared" si="153"/>
        <v>0</v>
      </c>
      <c r="AF219" s="39">
        <f t="shared" si="154"/>
        <v>0</v>
      </c>
      <c r="AG219" s="39">
        <f t="shared" si="155"/>
        <v>0</v>
      </c>
      <c r="AH219" s="39">
        <f t="shared" si="156"/>
        <v>0</v>
      </c>
      <c r="AI219" s="39">
        <f t="shared" si="157"/>
        <v>0</v>
      </c>
      <c r="AJ219" s="39">
        <f t="shared" si="158"/>
        <v>0</v>
      </c>
      <c r="AK219" s="39">
        <f t="shared" si="159"/>
        <v>0</v>
      </c>
      <c r="AL219" s="43"/>
      <c r="AM219" s="39">
        <f t="shared" si="160"/>
        <v>0</v>
      </c>
      <c r="AN219" s="39">
        <f t="shared" si="161"/>
        <v>0</v>
      </c>
      <c r="AO219" s="39">
        <f t="shared" si="162"/>
        <v>0</v>
      </c>
      <c r="AP219" s="40">
        <f t="shared" si="163"/>
        <v>0</v>
      </c>
      <c r="AR219" s="39">
        <f t="shared" si="164"/>
        <v>0</v>
      </c>
      <c r="AS219" s="39">
        <f t="shared" si="165"/>
        <v>0</v>
      </c>
      <c r="AT219" s="39">
        <f t="shared" si="166"/>
        <v>0</v>
      </c>
      <c r="AU219" s="40">
        <f t="shared" si="167"/>
        <v>0</v>
      </c>
      <c r="AV219" s="40"/>
      <c r="AW219" s="52">
        <f t="shared" si="168"/>
        <v>0</v>
      </c>
      <c r="AY219" s="52">
        <f t="shared" si="169"/>
        <v>0</v>
      </c>
      <c r="AZ219" s="70"/>
    </row>
    <row r="220" spans="1:52" ht="12" customHeight="1">
      <c r="A220" s="44">
        <f t="shared" si="170"/>
        <v>43313</v>
      </c>
      <c r="B220" s="66">
        <f t="shared" si="171"/>
        <v>12500</v>
      </c>
      <c r="C220" s="67"/>
      <c r="D220" s="68">
        <f t="shared" si="138"/>
        <v>12500</v>
      </c>
      <c r="E220" s="35">
        <f t="shared" si="139"/>
        <v>0</v>
      </c>
      <c r="F220" s="35">
        <f t="shared" si="140"/>
        <v>0</v>
      </c>
      <c r="G220" s="55">
        <f t="shared" si="173"/>
        <v>5.67</v>
      </c>
      <c r="H220" s="69">
        <f t="shared" si="173"/>
        <v>5.67</v>
      </c>
      <c r="I220" s="72">
        <f t="shared" si="172"/>
        <v>0</v>
      </c>
      <c r="J220" s="55">
        <f t="shared" si="174"/>
        <v>-0.01</v>
      </c>
      <c r="K220" s="69">
        <f t="shared" si="174"/>
        <v>-0.06</v>
      </c>
      <c r="L220" s="72">
        <v>0</v>
      </c>
      <c r="M220" s="55">
        <f t="shared" si="175"/>
        <v>7.4999999999999997E-3</v>
      </c>
      <c r="N220" s="69">
        <f t="shared" si="175"/>
        <v>0</v>
      </c>
      <c r="O220" s="72">
        <v>0</v>
      </c>
      <c r="P220" s="7"/>
      <c r="Q220" s="72">
        <f t="shared" si="141"/>
        <v>5.6674999999999995</v>
      </c>
      <c r="R220" s="72">
        <f t="shared" si="142"/>
        <v>5.61</v>
      </c>
      <c r="S220" s="72">
        <f t="shared" si="143"/>
        <v>0</v>
      </c>
      <c r="T220" s="7"/>
      <c r="U220" s="5">
        <f t="shared" si="144"/>
        <v>31</v>
      </c>
      <c r="V220" s="45">
        <f t="shared" si="145"/>
        <v>43313</v>
      </c>
      <c r="W220" s="5">
        <f t="shared" si="146"/>
        <v>6397</v>
      </c>
      <c r="X220" s="55">
        <f t="shared" si="147"/>
        <v>5.3904348595426005E-2</v>
      </c>
      <c r="Y220" s="47">
        <f t="shared" si="148"/>
        <v>0.39392923298204141</v>
      </c>
      <c r="Z220" s="5">
        <f t="shared" si="149"/>
        <v>0</v>
      </c>
      <c r="AA220" s="5">
        <f t="shared" si="150"/>
        <v>0</v>
      </c>
      <c r="AC220" s="39">
        <f t="shared" si="151"/>
        <v>0</v>
      </c>
      <c r="AD220" s="39">
        <f t="shared" si="152"/>
        <v>0</v>
      </c>
      <c r="AE220" s="39">
        <f t="shared" si="153"/>
        <v>0</v>
      </c>
      <c r="AF220" s="39">
        <f t="shared" si="154"/>
        <v>0</v>
      </c>
      <c r="AG220" s="39">
        <f t="shared" si="155"/>
        <v>0</v>
      </c>
      <c r="AH220" s="39">
        <f t="shared" si="156"/>
        <v>0</v>
      </c>
      <c r="AI220" s="39">
        <f t="shared" si="157"/>
        <v>0</v>
      </c>
      <c r="AJ220" s="39">
        <f t="shared" si="158"/>
        <v>0</v>
      </c>
      <c r="AK220" s="39">
        <f t="shared" si="159"/>
        <v>0</v>
      </c>
      <c r="AL220" s="43"/>
      <c r="AM220" s="39">
        <f t="shared" si="160"/>
        <v>0</v>
      </c>
      <c r="AN220" s="39">
        <f t="shared" si="161"/>
        <v>0</v>
      </c>
      <c r="AO220" s="39">
        <f t="shared" si="162"/>
        <v>0</v>
      </c>
      <c r="AP220" s="40">
        <f t="shared" si="163"/>
        <v>0</v>
      </c>
      <c r="AR220" s="39">
        <f t="shared" si="164"/>
        <v>0</v>
      </c>
      <c r="AS220" s="39">
        <f t="shared" si="165"/>
        <v>0</v>
      </c>
      <c r="AT220" s="39">
        <f t="shared" si="166"/>
        <v>0</v>
      </c>
      <c r="AU220" s="40">
        <f t="shared" si="167"/>
        <v>0</v>
      </c>
      <c r="AV220" s="40"/>
      <c r="AW220" s="52">
        <f t="shared" si="168"/>
        <v>0</v>
      </c>
      <c r="AY220" s="52">
        <f t="shared" si="169"/>
        <v>0</v>
      </c>
      <c r="AZ220" s="70"/>
    </row>
    <row r="221" spans="1:52" ht="12" customHeight="1">
      <c r="A221" s="44">
        <f t="shared" si="170"/>
        <v>43344</v>
      </c>
      <c r="B221" s="66">
        <f t="shared" si="171"/>
        <v>12500</v>
      </c>
      <c r="C221" s="67"/>
      <c r="D221" s="68">
        <f t="shared" si="138"/>
        <v>12500</v>
      </c>
      <c r="E221" s="35">
        <f t="shared" si="139"/>
        <v>0</v>
      </c>
      <c r="F221" s="35">
        <f t="shared" si="140"/>
        <v>0</v>
      </c>
      <c r="G221" s="55">
        <f t="shared" si="173"/>
        <v>5.67</v>
      </c>
      <c r="H221" s="69">
        <f t="shared" si="173"/>
        <v>5.67</v>
      </c>
      <c r="I221" s="72">
        <f t="shared" si="172"/>
        <v>0</v>
      </c>
      <c r="J221" s="55">
        <f t="shared" si="174"/>
        <v>-0.01</v>
      </c>
      <c r="K221" s="69">
        <f t="shared" si="174"/>
        <v>-0.06</v>
      </c>
      <c r="L221" s="72">
        <v>0</v>
      </c>
      <c r="M221" s="55">
        <f t="shared" si="175"/>
        <v>7.4999999999999997E-3</v>
      </c>
      <c r="N221" s="69">
        <f t="shared" si="175"/>
        <v>0</v>
      </c>
      <c r="O221" s="72">
        <v>0</v>
      </c>
      <c r="P221" s="7"/>
      <c r="Q221" s="72">
        <f t="shared" si="141"/>
        <v>5.6674999999999995</v>
      </c>
      <c r="R221" s="72">
        <f t="shared" si="142"/>
        <v>5.61</v>
      </c>
      <c r="S221" s="72">
        <f t="shared" si="143"/>
        <v>0</v>
      </c>
      <c r="T221" s="7"/>
      <c r="U221" s="5">
        <f t="shared" si="144"/>
        <v>30</v>
      </c>
      <c r="V221" s="45">
        <f t="shared" si="145"/>
        <v>43344</v>
      </c>
      <c r="W221" s="5">
        <f t="shared" si="146"/>
        <v>6428</v>
      </c>
      <c r="X221" s="55">
        <f t="shared" si="147"/>
        <v>5.3904348595426005E-2</v>
      </c>
      <c r="Y221" s="47">
        <f t="shared" si="148"/>
        <v>0.39215485705789099</v>
      </c>
      <c r="Z221" s="5">
        <f t="shared" si="149"/>
        <v>0</v>
      </c>
      <c r="AA221" s="5">
        <f t="shared" si="150"/>
        <v>0</v>
      </c>
      <c r="AC221" s="39">
        <f t="shared" si="151"/>
        <v>0</v>
      </c>
      <c r="AD221" s="39">
        <f t="shared" si="152"/>
        <v>0</v>
      </c>
      <c r="AE221" s="39">
        <f t="shared" si="153"/>
        <v>0</v>
      </c>
      <c r="AF221" s="39">
        <f t="shared" si="154"/>
        <v>0</v>
      </c>
      <c r="AG221" s="39">
        <f t="shared" si="155"/>
        <v>0</v>
      </c>
      <c r="AH221" s="39">
        <f t="shared" si="156"/>
        <v>0</v>
      </c>
      <c r="AI221" s="39">
        <f t="shared" si="157"/>
        <v>0</v>
      </c>
      <c r="AJ221" s="39">
        <f t="shared" si="158"/>
        <v>0</v>
      </c>
      <c r="AK221" s="39">
        <f t="shared" si="159"/>
        <v>0</v>
      </c>
      <c r="AL221" s="43"/>
      <c r="AM221" s="39">
        <f t="shared" si="160"/>
        <v>0</v>
      </c>
      <c r="AN221" s="39">
        <f t="shared" si="161"/>
        <v>0</v>
      </c>
      <c r="AO221" s="39">
        <f t="shared" si="162"/>
        <v>0</v>
      </c>
      <c r="AP221" s="40">
        <f t="shared" si="163"/>
        <v>0</v>
      </c>
      <c r="AR221" s="39">
        <f t="shared" si="164"/>
        <v>0</v>
      </c>
      <c r="AS221" s="39">
        <f t="shared" si="165"/>
        <v>0</v>
      </c>
      <c r="AT221" s="39">
        <f t="shared" si="166"/>
        <v>0</v>
      </c>
      <c r="AU221" s="40">
        <f t="shared" si="167"/>
        <v>0</v>
      </c>
      <c r="AV221" s="40"/>
      <c r="AW221" s="52">
        <f t="shared" si="168"/>
        <v>0</v>
      </c>
      <c r="AY221" s="52">
        <f t="shared" si="169"/>
        <v>0</v>
      </c>
      <c r="AZ221" s="70"/>
    </row>
    <row r="222" spans="1:52" ht="12" customHeight="1">
      <c r="A222" s="44">
        <f t="shared" si="170"/>
        <v>43374</v>
      </c>
      <c r="B222" s="66">
        <f t="shared" si="171"/>
        <v>12500</v>
      </c>
      <c r="C222" s="67"/>
      <c r="D222" s="68">
        <f t="shared" si="138"/>
        <v>12500</v>
      </c>
      <c r="E222" s="35">
        <f t="shared" si="139"/>
        <v>0</v>
      </c>
      <c r="F222" s="35">
        <f t="shared" si="140"/>
        <v>0</v>
      </c>
      <c r="G222" s="55">
        <f t="shared" si="173"/>
        <v>5.67</v>
      </c>
      <c r="H222" s="69">
        <f t="shared" si="173"/>
        <v>5.67</v>
      </c>
      <c r="I222" s="72">
        <f t="shared" si="172"/>
        <v>0</v>
      </c>
      <c r="J222" s="55">
        <f t="shared" si="174"/>
        <v>-0.01</v>
      </c>
      <c r="K222" s="69">
        <f t="shared" si="174"/>
        <v>-0.06</v>
      </c>
      <c r="L222" s="72">
        <v>0</v>
      </c>
      <c r="M222" s="55">
        <f t="shared" si="175"/>
        <v>7.4999999999999997E-3</v>
      </c>
      <c r="N222" s="69">
        <f t="shared" si="175"/>
        <v>0</v>
      </c>
      <c r="O222" s="72">
        <v>0</v>
      </c>
      <c r="P222" s="7"/>
      <c r="Q222" s="72">
        <f t="shared" si="141"/>
        <v>5.6674999999999995</v>
      </c>
      <c r="R222" s="72">
        <f t="shared" si="142"/>
        <v>5.61</v>
      </c>
      <c r="S222" s="72">
        <f t="shared" si="143"/>
        <v>0</v>
      </c>
      <c r="T222" s="7"/>
      <c r="U222" s="5">
        <f t="shared" si="144"/>
        <v>31</v>
      </c>
      <c r="V222" s="45">
        <f t="shared" si="145"/>
        <v>43374</v>
      </c>
      <c r="W222" s="5">
        <f t="shared" si="146"/>
        <v>6458</v>
      </c>
      <c r="X222" s="55">
        <f t="shared" si="147"/>
        <v>5.3904348595426005E-2</v>
      </c>
      <c r="Y222" s="47">
        <f t="shared" si="148"/>
        <v>0.39044532919240987</v>
      </c>
      <c r="Z222" s="5">
        <f t="shared" si="149"/>
        <v>0</v>
      </c>
      <c r="AA222" s="5">
        <f t="shared" si="150"/>
        <v>0</v>
      </c>
      <c r="AC222" s="39">
        <f t="shared" si="151"/>
        <v>0</v>
      </c>
      <c r="AD222" s="39">
        <f t="shared" si="152"/>
        <v>0</v>
      </c>
      <c r="AE222" s="39">
        <f t="shared" si="153"/>
        <v>0</v>
      </c>
      <c r="AF222" s="39">
        <f t="shared" si="154"/>
        <v>0</v>
      </c>
      <c r="AG222" s="39">
        <f t="shared" si="155"/>
        <v>0</v>
      </c>
      <c r="AH222" s="39">
        <f t="shared" si="156"/>
        <v>0</v>
      </c>
      <c r="AI222" s="39">
        <f t="shared" si="157"/>
        <v>0</v>
      </c>
      <c r="AJ222" s="39">
        <f t="shared" si="158"/>
        <v>0</v>
      </c>
      <c r="AK222" s="39">
        <f t="shared" si="159"/>
        <v>0</v>
      </c>
      <c r="AL222" s="43"/>
      <c r="AM222" s="39">
        <f t="shared" si="160"/>
        <v>0</v>
      </c>
      <c r="AN222" s="39">
        <f t="shared" si="161"/>
        <v>0</v>
      </c>
      <c r="AO222" s="39">
        <f t="shared" si="162"/>
        <v>0</v>
      </c>
      <c r="AP222" s="40">
        <f t="shared" si="163"/>
        <v>0</v>
      </c>
      <c r="AR222" s="39">
        <f t="shared" si="164"/>
        <v>0</v>
      </c>
      <c r="AS222" s="39">
        <f t="shared" si="165"/>
        <v>0</v>
      </c>
      <c r="AT222" s="39">
        <f t="shared" si="166"/>
        <v>0</v>
      </c>
      <c r="AU222" s="40">
        <f t="shared" si="167"/>
        <v>0</v>
      </c>
      <c r="AV222" s="40"/>
      <c r="AW222" s="52">
        <f t="shared" si="168"/>
        <v>0</v>
      </c>
      <c r="AY222" s="52">
        <f t="shared" si="169"/>
        <v>0</v>
      </c>
      <c r="AZ222" s="70"/>
    </row>
    <row r="223" spans="1:52" ht="12" customHeight="1">
      <c r="A223" s="44">
        <f t="shared" si="170"/>
        <v>43405</v>
      </c>
      <c r="B223" s="66">
        <f t="shared" si="171"/>
        <v>12500</v>
      </c>
      <c r="C223" s="67"/>
      <c r="D223" s="68">
        <f t="shared" si="138"/>
        <v>12500</v>
      </c>
      <c r="E223" s="35">
        <f t="shared" si="139"/>
        <v>0</v>
      </c>
      <c r="F223" s="35">
        <f t="shared" si="140"/>
        <v>0</v>
      </c>
      <c r="G223" s="55">
        <f t="shared" si="173"/>
        <v>5.67</v>
      </c>
      <c r="H223" s="69">
        <f t="shared" si="173"/>
        <v>5.67</v>
      </c>
      <c r="I223" s="72">
        <f t="shared" si="172"/>
        <v>0</v>
      </c>
      <c r="J223" s="55">
        <f t="shared" si="174"/>
        <v>-0.01</v>
      </c>
      <c r="K223" s="69">
        <f t="shared" si="174"/>
        <v>-0.06</v>
      </c>
      <c r="L223" s="72">
        <v>0</v>
      </c>
      <c r="M223" s="55">
        <f t="shared" si="175"/>
        <v>7.4999999999999997E-3</v>
      </c>
      <c r="N223" s="69">
        <f t="shared" si="175"/>
        <v>0</v>
      </c>
      <c r="O223" s="72">
        <v>0</v>
      </c>
      <c r="P223" s="7"/>
      <c r="Q223" s="72">
        <f t="shared" si="141"/>
        <v>5.6674999999999995</v>
      </c>
      <c r="R223" s="72">
        <f t="shared" si="142"/>
        <v>5.61</v>
      </c>
      <c r="S223" s="72">
        <f t="shared" si="143"/>
        <v>0</v>
      </c>
      <c r="T223" s="7"/>
      <c r="U223" s="5">
        <f t="shared" si="144"/>
        <v>30</v>
      </c>
      <c r="V223" s="45">
        <f t="shared" si="145"/>
        <v>43405</v>
      </c>
      <c r="W223" s="5">
        <f t="shared" si="146"/>
        <v>6489</v>
      </c>
      <c r="X223" s="55">
        <f t="shared" si="147"/>
        <v>5.3904348595426005E-2</v>
      </c>
      <c r="Y223" s="47">
        <f t="shared" si="148"/>
        <v>0.38868664582034446</v>
      </c>
      <c r="Z223" s="5">
        <f t="shared" si="149"/>
        <v>0</v>
      </c>
      <c r="AA223" s="5">
        <f t="shared" si="150"/>
        <v>0</v>
      </c>
      <c r="AC223" s="39">
        <f t="shared" si="151"/>
        <v>0</v>
      </c>
      <c r="AD223" s="39">
        <f t="shared" si="152"/>
        <v>0</v>
      </c>
      <c r="AE223" s="39">
        <f t="shared" si="153"/>
        <v>0</v>
      </c>
      <c r="AF223" s="39">
        <f t="shared" si="154"/>
        <v>0</v>
      </c>
      <c r="AG223" s="39">
        <f t="shared" si="155"/>
        <v>0</v>
      </c>
      <c r="AH223" s="39">
        <f t="shared" si="156"/>
        <v>0</v>
      </c>
      <c r="AI223" s="39">
        <f t="shared" si="157"/>
        <v>0</v>
      </c>
      <c r="AJ223" s="39">
        <f t="shared" si="158"/>
        <v>0</v>
      </c>
      <c r="AK223" s="39">
        <f t="shared" si="159"/>
        <v>0</v>
      </c>
      <c r="AL223" s="43"/>
      <c r="AM223" s="39">
        <f t="shared" si="160"/>
        <v>0</v>
      </c>
      <c r="AN223" s="39">
        <f t="shared" si="161"/>
        <v>0</v>
      </c>
      <c r="AO223" s="39">
        <f t="shared" si="162"/>
        <v>0</v>
      </c>
      <c r="AP223" s="40">
        <f t="shared" si="163"/>
        <v>0</v>
      </c>
      <c r="AR223" s="39">
        <f t="shared" si="164"/>
        <v>0</v>
      </c>
      <c r="AS223" s="39">
        <f t="shared" si="165"/>
        <v>0</v>
      </c>
      <c r="AT223" s="39">
        <f t="shared" si="166"/>
        <v>0</v>
      </c>
      <c r="AU223" s="40">
        <f t="shared" si="167"/>
        <v>0</v>
      </c>
      <c r="AV223" s="40"/>
      <c r="AW223" s="52">
        <f t="shared" si="168"/>
        <v>0</v>
      </c>
      <c r="AY223" s="52">
        <f t="shared" si="169"/>
        <v>0</v>
      </c>
      <c r="AZ223" s="70"/>
    </row>
    <row r="224" spans="1:52" ht="12" customHeight="1">
      <c r="A224" s="44">
        <f t="shared" si="170"/>
        <v>43435</v>
      </c>
      <c r="B224" s="66">
        <f t="shared" si="171"/>
        <v>12500</v>
      </c>
      <c r="C224" s="67"/>
      <c r="D224" s="68">
        <f t="shared" si="138"/>
        <v>12500</v>
      </c>
      <c r="E224" s="35">
        <f t="shared" si="139"/>
        <v>0</v>
      </c>
      <c r="F224" s="35">
        <f t="shared" si="140"/>
        <v>0</v>
      </c>
      <c r="G224" s="55">
        <f t="shared" si="173"/>
        <v>5.67</v>
      </c>
      <c r="H224" s="69">
        <f t="shared" si="173"/>
        <v>5.67</v>
      </c>
      <c r="I224" s="72">
        <f t="shared" si="172"/>
        <v>0</v>
      </c>
      <c r="J224" s="55">
        <f t="shared" si="174"/>
        <v>-0.01</v>
      </c>
      <c r="K224" s="69">
        <f t="shared" si="174"/>
        <v>-0.06</v>
      </c>
      <c r="L224" s="72">
        <v>0</v>
      </c>
      <c r="M224" s="55">
        <f t="shared" si="175"/>
        <v>7.4999999999999997E-3</v>
      </c>
      <c r="N224" s="69">
        <f t="shared" si="175"/>
        <v>0</v>
      </c>
      <c r="O224" s="72">
        <v>0</v>
      </c>
      <c r="P224" s="7"/>
      <c r="Q224" s="72">
        <f t="shared" si="141"/>
        <v>5.6674999999999995</v>
      </c>
      <c r="R224" s="72">
        <f t="shared" si="142"/>
        <v>5.61</v>
      </c>
      <c r="S224" s="72">
        <f t="shared" si="143"/>
        <v>0</v>
      </c>
      <c r="T224" s="7"/>
      <c r="U224" s="5">
        <f t="shared" si="144"/>
        <v>31</v>
      </c>
      <c r="V224" s="45">
        <f t="shared" si="145"/>
        <v>43435</v>
      </c>
      <c r="W224" s="5">
        <f t="shared" si="146"/>
        <v>6519</v>
      </c>
      <c r="X224" s="55">
        <f t="shared" si="147"/>
        <v>5.3904348595426005E-2</v>
      </c>
      <c r="Y224" s="47">
        <f t="shared" si="148"/>
        <v>0.38699223699176227</v>
      </c>
      <c r="Z224" s="5">
        <f t="shared" si="149"/>
        <v>0</v>
      </c>
      <c r="AA224" s="5">
        <f t="shared" si="150"/>
        <v>0</v>
      </c>
      <c r="AC224" s="39">
        <f t="shared" si="151"/>
        <v>0</v>
      </c>
      <c r="AD224" s="39">
        <f t="shared" si="152"/>
        <v>0</v>
      </c>
      <c r="AE224" s="39">
        <f t="shared" si="153"/>
        <v>0</v>
      </c>
      <c r="AF224" s="39">
        <f t="shared" si="154"/>
        <v>0</v>
      </c>
      <c r="AG224" s="39">
        <f t="shared" si="155"/>
        <v>0</v>
      </c>
      <c r="AH224" s="39">
        <f t="shared" si="156"/>
        <v>0</v>
      </c>
      <c r="AI224" s="39">
        <f t="shared" si="157"/>
        <v>0</v>
      </c>
      <c r="AJ224" s="39">
        <f t="shared" si="158"/>
        <v>0</v>
      </c>
      <c r="AK224" s="39">
        <f t="shared" si="159"/>
        <v>0</v>
      </c>
      <c r="AL224" s="43"/>
      <c r="AM224" s="39">
        <f t="shared" si="160"/>
        <v>0</v>
      </c>
      <c r="AN224" s="39">
        <f t="shared" si="161"/>
        <v>0</v>
      </c>
      <c r="AO224" s="39">
        <f t="shared" si="162"/>
        <v>0</v>
      </c>
      <c r="AP224" s="40">
        <f t="shared" si="163"/>
        <v>0</v>
      </c>
      <c r="AR224" s="39">
        <f t="shared" si="164"/>
        <v>0</v>
      </c>
      <c r="AS224" s="39">
        <f t="shared" si="165"/>
        <v>0</v>
      </c>
      <c r="AT224" s="39">
        <f t="shared" si="166"/>
        <v>0</v>
      </c>
      <c r="AU224" s="40">
        <f t="shared" si="167"/>
        <v>0</v>
      </c>
      <c r="AV224" s="40"/>
      <c r="AW224" s="52">
        <f t="shared" si="168"/>
        <v>0</v>
      </c>
      <c r="AY224" s="52">
        <f t="shared" si="169"/>
        <v>0</v>
      </c>
      <c r="AZ224" s="70"/>
    </row>
    <row r="225" spans="1:52" ht="12" customHeight="1">
      <c r="A225" s="44">
        <f t="shared" si="170"/>
        <v>43466</v>
      </c>
      <c r="B225" s="66">
        <f t="shared" si="171"/>
        <v>12500</v>
      </c>
      <c r="C225" s="67"/>
      <c r="D225" s="68">
        <f t="shared" si="138"/>
        <v>12500</v>
      </c>
      <c r="E225" s="35">
        <f t="shared" si="139"/>
        <v>0</v>
      </c>
      <c r="F225" s="35">
        <f t="shared" si="140"/>
        <v>0</v>
      </c>
      <c r="G225" s="55">
        <f t="shared" si="173"/>
        <v>5.67</v>
      </c>
      <c r="H225" s="69">
        <f t="shared" si="173"/>
        <v>5.67</v>
      </c>
      <c r="I225" s="72">
        <f t="shared" si="172"/>
        <v>0</v>
      </c>
      <c r="J225" s="55">
        <f t="shared" si="174"/>
        <v>-0.01</v>
      </c>
      <c r="K225" s="69">
        <f t="shared" si="174"/>
        <v>-0.06</v>
      </c>
      <c r="L225" s="72">
        <v>0</v>
      </c>
      <c r="M225" s="55">
        <f t="shared" si="175"/>
        <v>7.4999999999999997E-3</v>
      </c>
      <c r="N225" s="69">
        <f t="shared" si="175"/>
        <v>0</v>
      </c>
      <c r="O225" s="72">
        <v>0</v>
      </c>
      <c r="P225" s="7"/>
      <c r="Q225" s="72">
        <f t="shared" si="141"/>
        <v>5.6674999999999995</v>
      </c>
      <c r="R225" s="72">
        <f t="shared" si="142"/>
        <v>5.61</v>
      </c>
      <c r="S225" s="72">
        <f t="shared" si="143"/>
        <v>0</v>
      </c>
      <c r="T225" s="7"/>
      <c r="U225" s="5">
        <f t="shared" si="144"/>
        <v>31</v>
      </c>
      <c r="V225" s="45">
        <f t="shared" si="145"/>
        <v>43466</v>
      </c>
      <c r="W225" s="5">
        <f t="shared" si="146"/>
        <v>6550</v>
      </c>
      <c r="X225" s="55">
        <f t="shared" si="147"/>
        <v>5.3904348595426005E-2</v>
      </c>
      <c r="Y225" s="47">
        <f t="shared" si="148"/>
        <v>0.38524910738710411</v>
      </c>
      <c r="Z225" s="5">
        <f t="shared" si="149"/>
        <v>0</v>
      </c>
      <c r="AA225" s="5">
        <f t="shared" si="150"/>
        <v>0</v>
      </c>
      <c r="AC225" s="39">
        <f t="shared" si="151"/>
        <v>0</v>
      </c>
      <c r="AD225" s="39">
        <f t="shared" si="152"/>
        <v>0</v>
      </c>
      <c r="AE225" s="39">
        <f t="shared" si="153"/>
        <v>0</v>
      </c>
      <c r="AF225" s="39">
        <f t="shared" si="154"/>
        <v>0</v>
      </c>
      <c r="AG225" s="39">
        <f t="shared" si="155"/>
        <v>0</v>
      </c>
      <c r="AH225" s="39">
        <f t="shared" si="156"/>
        <v>0</v>
      </c>
      <c r="AI225" s="39">
        <f t="shared" si="157"/>
        <v>0</v>
      </c>
      <c r="AJ225" s="39">
        <f t="shared" si="158"/>
        <v>0</v>
      </c>
      <c r="AK225" s="39">
        <f t="shared" si="159"/>
        <v>0</v>
      </c>
      <c r="AL225" s="43"/>
      <c r="AM225" s="39">
        <f t="shared" si="160"/>
        <v>0</v>
      </c>
      <c r="AN225" s="39">
        <f t="shared" si="161"/>
        <v>0</v>
      </c>
      <c r="AO225" s="39">
        <f t="shared" si="162"/>
        <v>0</v>
      </c>
      <c r="AP225" s="40">
        <f t="shared" si="163"/>
        <v>0</v>
      </c>
      <c r="AR225" s="39">
        <f t="shared" si="164"/>
        <v>0</v>
      </c>
      <c r="AS225" s="39">
        <f t="shared" si="165"/>
        <v>0</v>
      </c>
      <c r="AT225" s="39">
        <f t="shared" si="166"/>
        <v>0</v>
      </c>
      <c r="AU225" s="40">
        <f t="shared" si="167"/>
        <v>0</v>
      </c>
      <c r="AV225" s="40"/>
      <c r="AW225" s="52">
        <f t="shared" si="168"/>
        <v>0</v>
      </c>
      <c r="AY225" s="52">
        <f t="shared" si="169"/>
        <v>0</v>
      </c>
      <c r="AZ225" s="70"/>
    </row>
    <row r="226" spans="1:52" ht="12" customHeight="1">
      <c r="A226" s="44">
        <f t="shared" si="170"/>
        <v>43497</v>
      </c>
      <c r="B226" s="66">
        <f t="shared" si="171"/>
        <v>12500</v>
      </c>
      <c r="C226" s="67"/>
      <c r="D226" s="68">
        <f t="shared" si="138"/>
        <v>12500</v>
      </c>
      <c r="E226" s="35">
        <f t="shared" si="139"/>
        <v>0</v>
      </c>
      <c r="F226" s="35">
        <f t="shared" si="140"/>
        <v>0</v>
      </c>
      <c r="G226" s="55">
        <f t="shared" si="173"/>
        <v>5.67</v>
      </c>
      <c r="H226" s="69">
        <f t="shared" si="173"/>
        <v>5.67</v>
      </c>
      <c r="I226" s="72">
        <f t="shared" si="172"/>
        <v>0</v>
      </c>
      <c r="J226" s="55">
        <f t="shared" si="174"/>
        <v>-0.01</v>
      </c>
      <c r="K226" s="69">
        <f t="shared" si="174"/>
        <v>-0.06</v>
      </c>
      <c r="L226" s="72">
        <v>0</v>
      </c>
      <c r="M226" s="55">
        <f t="shared" si="175"/>
        <v>7.4999999999999997E-3</v>
      </c>
      <c r="N226" s="69">
        <f t="shared" si="175"/>
        <v>0</v>
      </c>
      <c r="O226" s="72">
        <v>0</v>
      </c>
      <c r="P226" s="7"/>
      <c r="Q226" s="72">
        <f t="shared" si="141"/>
        <v>5.6674999999999995</v>
      </c>
      <c r="R226" s="72">
        <f t="shared" si="142"/>
        <v>5.61</v>
      </c>
      <c r="S226" s="72">
        <f t="shared" si="143"/>
        <v>0</v>
      </c>
      <c r="T226" s="7"/>
      <c r="U226" s="5">
        <f t="shared" si="144"/>
        <v>28</v>
      </c>
      <c r="V226" s="45">
        <f t="shared" si="145"/>
        <v>43497</v>
      </c>
      <c r="W226" s="5">
        <f t="shared" si="146"/>
        <v>6581</v>
      </c>
      <c r="X226" s="55">
        <f t="shared" si="147"/>
        <v>5.3904348595426005E-2</v>
      </c>
      <c r="Y226" s="47">
        <f t="shared" si="148"/>
        <v>0.38351382936324835</v>
      </c>
      <c r="Z226" s="5">
        <f t="shared" si="149"/>
        <v>0</v>
      </c>
      <c r="AA226" s="5">
        <f t="shared" si="150"/>
        <v>0</v>
      </c>
      <c r="AC226" s="39">
        <f t="shared" si="151"/>
        <v>0</v>
      </c>
      <c r="AD226" s="39">
        <f t="shared" si="152"/>
        <v>0</v>
      </c>
      <c r="AE226" s="39">
        <f t="shared" si="153"/>
        <v>0</v>
      </c>
      <c r="AF226" s="39">
        <f t="shared" si="154"/>
        <v>0</v>
      </c>
      <c r="AG226" s="39">
        <f t="shared" si="155"/>
        <v>0</v>
      </c>
      <c r="AH226" s="39">
        <f t="shared" si="156"/>
        <v>0</v>
      </c>
      <c r="AI226" s="39">
        <f t="shared" si="157"/>
        <v>0</v>
      </c>
      <c r="AJ226" s="39">
        <f t="shared" si="158"/>
        <v>0</v>
      </c>
      <c r="AK226" s="39">
        <f t="shared" si="159"/>
        <v>0</v>
      </c>
      <c r="AL226" s="43"/>
      <c r="AM226" s="39">
        <f t="shared" si="160"/>
        <v>0</v>
      </c>
      <c r="AN226" s="39">
        <f t="shared" si="161"/>
        <v>0</v>
      </c>
      <c r="AO226" s="39">
        <f t="shared" si="162"/>
        <v>0</v>
      </c>
      <c r="AP226" s="40">
        <f t="shared" si="163"/>
        <v>0</v>
      </c>
      <c r="AR226" s="39">
        <f t="shared" si="164"/>
        <v>0</v>
      </c>
      <c r="AS226" s="39">
        <f t="shared" si="165"/>
        <v>0</v>
      </c>
      <c r="AT226" s="39">
        <f t="shared" si="166"/>
        <v>0</v>
      </c>
      <c r="AU226" s="40">
        <f t="shared" si="167"/>
        <v>0</v>
      </c>
      <c r="AV226" s="40"/>
      <c r="AW226" s="52">
        <f t="shared" si="168"/>
        <v>0</v>
      </c>
      <c r="AY226" s="52">
        <f t="shared" si="169"/>
        <v>0</v>
      </c>
      <c r="AZ226" s="70"/>
    </row>
    <row r="227" spans="1:52" ht="12" customHeight="1">
      <c r="A227" s="44">
        <f t="shared" si="170"/>
        <v>43525</v>
      </c>
      <c r="B227" s="66">
        <f t="shared" si="171"/>
        <v>12500</v>
      </c>
      <c r="C227" s="67"/>
      <c r="D227" s="68">
        <f t="shared" si="138"/>
        <v>12500</v>
      </c>
      <c r="E227" s="35">
        <f t="shared" si="139"/>
        <v>0</v>
      </c>
      <c r="F227" s="35">
        <f t="shared" si="140"/>
        <v>0</v>
      </c>
      <c r="G227" s="55">
        <f t="shared" si="173"/>
        <v>5.67</v>
      </c>
      <c r="H227" s="69">
        <f t="shared" si="173"/>
        <v>5.67</v>
      </c>
      <c r="I227" s="72">
        <f t="shared" si="172"/>
        <v>0</v>
      </c>
      <c r="J227" s="55">
        <f t="shared" si="174"/>
        <v>-0.01</v>
      </c>
      <c r="K227" s="69">
        <f t="shared" si="174"/>
        <v>-0.06</v>
      </c>
      <c r="L227" s="72">
        <v>0</v>
      </c>
      <c r="M227" s="55">
        <f t="shared" si="175"/>
        <v>7.4999999999999997E-3</v>
      </c>
      <c r="N227" s="69">
        <f t="shared" si="175"/>
        <v>0</v>
      </c>
      <c r="O227" s="72">
        <v>0</v>
      </c>
      <c r="P227" s="7"/>
      <c r="Q227" s="72">
        <f t="shared" si="141"/>
        <v>5.6674999999999995</v>
      </c>
      <c r="R227" s="72">
        <f t="shared" si="142"/>
        <v>5.61</v>
      </c>
      <c r="S227" s="72">
        <f t="shared" si="143"/>
        <v>0</v>
      </c>
      <c r="T227" s="7"/>
      <c r="U227" s="5">
        <f t="shared" si="144"/>
        <v>31</v>
      </c>
      <c r="V227" s="45">
        <f t="shared" si="145"/>
        <v>43525</v>
      </c>
      <c r="W227" s="5">
        <f t="shared" si="146"/>
        <v>6609</v>
      </c>
      <c r="X227" s="55">
        <f t="shared" si="147"/>
        <v>5.3904348595426005E-2</v>
      </c>
      <c r="Y227" s="47">
        <f t="shared" si="148"/>
        <v>0.38195320065155308</v>
      </c>
      <c r="Z227" s="5">
        <f t="shared" si="149"/>
        <v>0</v>
      </c>
      <c r="AA227" s="5">
        <f t="shared" si="150"/>
        <v>0</v>
      </c>
      <c r="AC227" s="39">
        <f t="shared" si="151"/>
        <v>0</v>
      </c>
      <c r="AD227" s="39">
        <f t="shared" si="152"/>
        <v>0</v>
      </c>
      <c r="AE227" s="39">
        <f t="shared" si="153"/>
        <v>0</v>
      </c>
      <c r="AF227" s="39">
        <f t="shared" si="154"/>
        <v>0</v>
      </c>
      <c r="AG227" s="39">
        <f t="shared" si="155"/>
        <v>0</v>
      </c>
      <c r="AH227" s="39">
        <f t="shared" si="156"/>
        <v>0</v>
      </c>
      <c r="AI227" s="39">
        <f t="shared" si="157"/>
        <v>0</v>
      </c>
      <c r="AJ227" s="39">
        <f t="shared" si="158"/>
        <v>0</v>
      </c>
      <c r="AK227" s="39">
        <f t="shared" si="159"/>
        <v>0</v>
      </c>
      <c r="AL227" s="43"/>
      <c r="AM227" s="39">
        <f t="shared" si="160"/>
        <v>0</v>
      </c>
      <c r="AN227" s="39">
        <f t="shared" si="161"/>
        <v>0</v>
      </c>
      <c r="AO227" s="39">
        <f t="shared" si="162"/>
        <v>0</v>
      </c>
      <c r="AP227" s="40">
        <f t="shared" si="163"/>
        <v>0</v>
      </c>
      <c r="AR227" s="39">
        <f t="shared" si="164"/>
        <v>0</v>
      </c>
      <c r="AS227" s="39">
        <f t="shared" si="165"/>
        <v>0</v>
      </c>
      <c r="AT227" s="39">
        <f t="shared" si="166"/>
        <v>0</v>
      </c>
      <c r="AU227" s="40">
        <f t="shared" si="167"/>
        <v>0</v>
      </c>
      <c r="AV227" s="40"/>
      <c r="AW227" s="52">
        <f t="shared" si="168"/>
        <v>0</v>
      </c>
      <c r="AY227" s="52">
        <f t="shared" si="169"/>
        <v>0</v>
      </c>
      <c r="AZ227" s="70"/>
    </row>
    <row r="228" spans="1:52" ht="12" customHeight="1">
      <c r="A228" s="44">
        <f t="shared" si="170"/>
        <v>43556</v>
      </c>
      <c r="B228" s="66">
        <f t="shared" si="171"/>
        <v>12500</v>
      </c>
      <c r="C228" s="67"/>
      <c r="D228" s="68">
        <f t="shared" si="138"/>
        <v>12500</v>
      </c>
      <c r="E228" s="35">
        <f t="shared" si="139"/>
        <v>0</v>
      </c>
      <c r="F228" s="35">
        <f t="shared" si="140"/>
        <v>0</v>
      </c>
      <c r="G228" s="55">
        <f t="shared" si="173"/>
        <v>5.67</v>
      </c>
      <c r="H228" s="69">
        <f t="shared" si="173"/>
        <v>5.67</v>
      </c>
      <c r="I228" s="72">
        <f t="shared" si="172"/>
        <v>0</v>
      </c>
      <c r="J228" s="55">
        <f t="shared" si="174"/>
        <v>-0.01</v>
      </c>
      <c r="K228" s="69">
        <f t="shared" si="174"/>
        <v>-0.06</v>
      </c>
      <c r="L228" s="72">
        <v>0</v>
      </c>
      <c r="M228" s="55">
        <f t="shared" si="175"/>
        <v>7.4999999999999997E-3</v>
      </c>
      <c r="N228" s="69">
        <f t="shared" si="175"/>
        <v>0</v>
      </c>
      <c r="O228" s="72">
        <v>0</v>
      </c>
      <c r="P228" s="7"/>
      <c r="Q228" s="72">
        <f t="shared" si="141"/>
        <v>5.6674999999999995</v>
      </c>
      <c r="R228" s="72">
        <f t="shared" si="142"/>
        <v>5.61</v>
      </c>
      <c r="S228" s="72">
        <f t="shared" si="143"/>
        <v>0</v>
      </c>
      <c r="T228" s="7"/>
      <c r="U228" s="5">
        <f t="shared" si="144"/>
        <v>30</v>
      </c>
      <c r="V228" s="45">
        <f t="shared" si="145"/>
        <v>43556</v>
      </c>
      <c r="W228" s="5">
        <f t="shared" si="146"/>
        <v>6640</v>
      </c>
      <c r="X228" s="55">
        <f t="shared" si="147"/>
        <v>5.3904348595426005E-2</v>
      </c>
      <c r="Y228" s="47">
        <f t="shared" si="148"/>
        <v>0.38023276838442249</v>
      </c>
      <c r="Z228" s="5">
        <f t="shared" si="149"/>
        <v>0</v>
      </c>
      <c r="AA228" s="5">
        <f t="shared" si="150"/>
        <v>0</v>
      </c>
      <c r="AC228" s="39">
        <f t="shared" si="151"/>
        <v>0</v>
      </c>
      <c r="AD228" s="39">
        <f t="shared" si="152"/>
        <v>0</v>
      </c>
      <c r="AE228" s="39">
        <f t="shared" si="153"/>
        <v>0</v>
      </c>
      <c r="AF228" s="39">
        <f t="shared" si="154"/>
        <v>0</v>
      </c>
      <c r="AG228" s="39">
        <f t="shared" si="155"/>
        <v>0</v>
      </c>
      <c r="AH228" s="39">
        <f t="shared" si="156"/>
        <v>0</v>
      </c>
      <c r="AI228" s="39">
        <f t="shared" si="157"/>
        <v>0</v>
      </c>
      <c r="AJ228" s="39">
        <f t="shared" si="158"/>
        <v>0</v>
      </c>
      <c r="AK228" s="39">
        <f t="shared" si="159"/>
        <v>0</v>
      </c>
      <c r="AL228" s="43"/>
      <c r="AM228" s="39">
        <f t="shared" si="160"/>
        <v>0</v>
      </c>
      <c r="AN228" s="39">
        <f t="shared" si="161"/>
        <v>0</v>
      </c>
      <c r="AO228" s="39">
        <f t="shared" si="162"/>
        <v>0</v>
      </c>
      <c r="AP228" s="40">
        <f t="shared" si="163"/>
        <v>0</v>
      </c>
      <c r="AR228" s="39">
        <f t="shared" si="164"/>
        <v>0</v>
      </c>
      <c r="AS228" s="39">
        <f t="shared" si="165"/>
        <v>0</v>
      </c>
      <c r="AT228" s="39">
        <f t="shared" si="166"/>
        <v>0</v>
      </c>
      <c r="AU228" s="40">
        <f t="shared" si="167"/>
        <v>0</v>
      </c>
      <c r="AV228" s="40"/>
      <c r="AW228" s="52">
        <f t="shared" si="168"/>
        <v>0</v>
      </c>
      <c r="AY228" s="52">
        <f t="shared" si="169"/>
        <v>0</v>
      </c>
      <c r="AZ228" s="70"/>
    </row>
    <row r="229" spans="1:52" ht="12" customHeight="1">
      <c r="A229" s="44">
        <f t="shared" si="170"/>
        <v>43586</v>
      </c>
      <c r="B229" s="66">
        <f t="shared" si="171"/>
        <v>12500</v>
      </c>
      <c r="C229" s="67"/>
      <c r="D229" s="68">
        <f t="shared" si="138"/>
        <v>12500</v>
      </c>
      <c r="E229" s="35">
        <f t="shared" si="139"/>
        <v>0</v>
      </c>
      <c r="F229" s="35">
        <f t="shared" si="140"/>
        <v>0</v>
      </c>
      <c r="G229" s="55">
        <f t="shared" si="173"/>
        <v>5.67</v>
      </c>
      <c r="H229" s="69">
        <f t="shared" si="173"/>
        <v>5.67</v>
      </c>
      <c r="I229" s="72">
        <f t="shared" si="172"/>
        <v>0</v>
      </c>
      <c r="J229" s="55">
        <f t="shared" si="174"/>
        <v>-0.01</v>
      </c>
      <c r="K229" s="69">
        <f t="shared" si="174"/>
        <v>-0.06</v>
      </c>
      <c r="L229" s="72">
        <v>0</v>
      </c>
      <c r="M229" s="55">
        <f t="shared" si="175"/>
        <v>7.4999999999999997E-3</v>
      </c>
      <c r="N229" s="69">
        <f t="shared" si="175"/>
        <v>0</v>
      </c>
      <c r="O229" s="72">
        <v>0</v>
      </c>
      <c r="P229" s="7"/>
      <c r="Q229" s="72">
        <f t="shared" si="141"/>
        <v>5.6674999999999995</v>
      </c>
      <c r="R229" s="72">
        <f t="shared" si="142"/>
        <v>5.61</v>
      </c>
      <c r="S229" s="72">
        <f t="shared" si="143"/>
        <v>0</v>
      </c>
      <c r="T229" s="7"/>
      <c r="U229" s="5">
        <f t="shared" si="144"/>
        <v>31</v>
      </c>
      <c r="V229" s="45">
        <f t="shared" si="145"/>
        <v>43586</v>
      </c>
      <c r="W229" s="5">
        <f t="shared" si="146"/>
        <v>6670</v>
      </c>
      <c r="X229" s="55">
        <f t="shared" si="147"/>
        <v>5.3904348595426005E-2</v>
      </c>
      <c r="Y229" s="47">
        <f t="shared" si="148"/>
        <v>0.37857521269889843</v>
      </c>
      <c r="Z229" s="5">
        <f t="shared" si="149"/>
        <v>0</v>
      </c>
      <c r="AA229" s="5">
        <f t="shared" si="150"/>
        <v>0</v>
      </c>
      <c r="AC229" s="39">
        <f t="shared" si="151"/>
        <v>0</v>
      </c>
      <c r="AD229" s="39">
        <f t="shared" si="152"/>
        <v>0</v>
      </c>
      <c r="AE229" s="39">
        <f t="shared" si="153"/>
        <v>0</v>
      </c>
      <c r="AF229" s="39">
        <f t="shared" si="154"/>
        <v>0</v>
      </c>
      <c r="AG229" s="39">
        <f t="shared" si="155"/>
        <v>0</v>
      </c>
      <c r="AH229" s="39">
        <f t="shared" si="156"/>
        <v>0</v>
      </c>
      <c r="AI229" s="39">
        <f t="shared" si="157"/>
        <v>0</v>
      </c>
      <c r="AJ229" s="39">
        <f t="shared" si="158"/>
        <v>0</v>
      </c>
      <c r="AK229" s="39">
        <f t="shared" si="159"/>
        <v>0</v>
      </c>
      <c r="AL229" s="43"/>
      <c r="AM229" s="39">
        <f t="shared" si="160"/>
        <v>0</v>
      </c>
      <c r="AN229" s="39">
        <f t="shared" si="161"/>
        <v>0</v>
      </c>
      <c r="AO229" s="39">
        <f t="shared" si="162"/>
        <v>0</v>
      </c>
      <c r="AP229" s="40">
        <f t="shared" si="163"/>
        <v>0</v>
      </c>
      <c r="AR229" s="39">
        <f t="shared" si="164"/>
        <v>0</v>
      </c>
      <c r="AS229" s="39">
        <f t="shared" si="165"/>
        <v>0</v>
      </c>
      <c r="AT229" s="39">
        <f t="shared" si="166"/>
        <v>0</v>
      </c>
      <c r="AU229" s="40">
        <f t="shared" si="167"/>
        <v>0</v>
      </c>
      <c r="AV229" s="40"/>
      <c r="AW229" s="52">
        <f t="shared" si="168"/>
        <v>0</v>
      </c>
      <c r="AY229" s="52">
        <f t="shared" si="169"/>
        <v>0</v>
      </c>
      <c r="AZ229" s="70"/>
    </row>
    <row r="230" spans="1:52" ht="12" customHeight="1">
      <c r="A230" s="44">
        <f t="shared" si="170"/>
        <v>43617</v>
      </c>
      <c r="B230" s="66">
        <f t="shared" si="171"/>
        <v>12500</v>
      </c>
      <c r="C230" s="67"/>
      <c r="D230" s="68">
        <f t="shared" si="138"/>
        <v>12500</v>
      </c>
      <c r="E230" s="35">
        <f t="shared" si="139"/>
        <v>0</v>
      </c>
      <c r="F230" s="35">
        <f t="shared" si="140"/>
        <v>0</v>
      </c>
      <c r="G230" s="55">
        <f t="shared" ref="G230:H249" si="176">VLOOKUP($A230,Table,MATCH(G$4,Curves,0))</f>
        <v>5.67</v>
      </c>
      <c r="H230" s="69">
        <f t="shared" si="176"/>
        <v>5.67</v>
      </c>
      <c r="I230" s="72">
        <f t="shared" si="172"/>
        <v>0</v>
      </c>
      <c r="J230" s="55">
        <f t="shared" ref="J230:K249" si="177">VLOOKUP($A230,Table,MATCH(J$4,Curves,0))</f>
        <v>-0.01</v>
      </c>
      <c r="K230" s="69">
        <f t="shared" si="177"/>
        <v>-0.06</v>
      </c>
      <c r="L230" s="72">
        <v>0</v>
      </c>
      <c r="M230" s="55">
        <f t="shared" ref="M230:N249" si="178">VLOOKUP($A230,Table,MATCH(M$4,Curves,0))</f>
        <v>7.4999999999999997E-3</v>
      </c>
      <c r="N230" s="69">
        <f t="shared" si="178"/>
        <v>0</v>
      </c>
      <c r="O230" s="72">
        <v>0</v>
      </c>
      <c r="P230" s="7"/>
      <c r="Q230" s="72">
        <f t="shared" si="141"/>
        <v>5.6674999999999995</v>
      </c>
      <c r="R230" s="72">
        <f t="shared" si="142"/>
        <v>5.61</v>
      </c>
      <c r="S230" s="72">
        <f t="shared" si="143"/>
        <v>0</v>
      </c>
      <c r="T230" s="7"/>
      <c r="U230" s="5">
        <f t="shared" si="144"/>
        <v>30</v>
      </c>
      <c r="V230" s="45">
        <f t="shared" si="145"/>
        <v>43617</v>
      </c>
      <c r="W230" s="5">
        <f t="shared" si="146"/>
        <v>6701</v>
      </c>
      <c r="X230" s="55">
        <f t="shared" si="147"/>
        <v>5.3904348595426005E-2</v>
      </c>
      <c r="Y230" s="47">
        <f t="shared" si="148"/>
        <v>0.37686999590701925</v>
      </c>
      <c r="Z230" s="5">
        <f t="shared" si="149"/>
        <v>0</v>
      </c>
      <c r="AA230" s="5">
        <f t="shared" si="150"/>
        <v>0</v>
      </c>
      <c r="AC230" s="39">
        <f t="shared" si="151"/>
        <v>0</v>
      </c>
      <c r="AD230" s="39">
        <f t="shared" si="152"/>
        <v>0</v>
      </c>
      <c r="AE230" s="39">
        <f t="shared" si="153"/>
        <v>0</v>
      </c>
      <c r="AF230" s="39">
        <f t="shared" si="154"/>
        <v>0</v>
      </c>
      <c r="AG230" s="39">
        <f t="shared" si="155"/>
        <v>0</v>
      </c>
      <c r="AH230" s="39">
        <f t="shared" si="156"/>
        <v>0</v>
      </c>
      <c r="AI230" s="39">
        <f t="shared" si="157"/>
        <v>0</v>
      </c>
      <c r="AJ230" s="39">
        <f t="shared" si="158"/>
        <v>0</v>
      </c>
      <c r="AK230" s="39">
        <f t="shared" si="159"/>
        <v>0</v>
      </c>
      <c r="AL230" s="43"/>
      <c r="AM230" s="39">
        <f t="shared" si="160"/>
        <v>0</v>
      </c>
      <c r="AN230" s="39">
        <f t="shared" si="161"/>
        <v>0</v>
      </c>
      <c r="AO230" s="39">
        <f t="shared" si="162"/>
        <v>0</v>
      </c>
      <c r="AP230" s="40">
        <f t="shared" si="163"/>
        <v>0</v>
      </c>
      <c r="AR230" s="39">
        <f t="shared" si="164"/>
        <v>0</v>
      </c>
      <c r="AS230" s="39">
        <f t="shared" si="165"/>
        <v>0</v>
      </c>
      <c r="AT230" s="39">
        <f t="shared" si="166"/>
        <v>0</v>
      </c>
      <c r="AU230" s="40">
        <f t="shared" si="167"/>
        <v>0</v>
      </c>
      <c r="AV230" s="40"/>
      <c r="AW230" s="52">
        <f t="shared" si="168"/>
        <v>0</v>
      </c>
      <c r="AY230" s="52">
        <f t="shared" si="169"/>
        <v>0</v>
      </c>
      <c r="AZ230" s="70"/>
    </row>
    <row r="231" spans="1:52" ht="12" customHeight="1">
      <c r="A231" s="44">
        <f t="shared" si="170"/>
        <v>43647</v>
      </c>
      <c r="B231" s="66">
        <f t="shared" si="171"/>
        <v>12500</v>
      </c>
      <c r="C231" s="67"/>
      <c r="D231" s="68">
        <f t="shared" si="138"/>
        <v>12500</v>
      </c>
      <c r="E231" s="35">
        <f t="shared" si="139"/>
        <v>0</v>
      </c>
      <c r="F231" s="35">
        <f t="shared" si="140"/>
        <v>0</v>
      </c>
      <c r="G231" s="55">
        <f t="shared" si="176"/>
        <v>5.67</v>
      </c>
      <c r="H231" s="69">
        <f t="shared" si="176"/>
        <v>5.67</v>
      </c>
      <c r="I231" s="72">
        <f t="shared" si="172"/>
        <v>0</v>
      </c>
      <c r="J231" s="55">
        <f t="shared" si="177"/>
        <v>-0.01</v>
      </c>
      <c r="K231" s="69">
        <f t="shared" si="177"/>
        <v>-0.06</v>
      </c>
      <c r="L231" s="72">
        <v>0</v>
      </c>
      <c r="M231" s="55">
        <f t="shared" si="178"/>
        <v>7.4999999999999997E-3</v>
      </c>
      <c r="N231" s="69">
        <f t="shared" si="178"/>
        <v>0</v>
      </c>
      <c r="O231" s="72">
        <v>0</v>
      </c>
      <c r="P231" s="7"/>
      <c r="Q231" s="72">
        <f t="shared" si="141"/>
        <v>5.6674999999999995</v>
      </c>
      <c r="R231" s="72">
        <f t="shared" si="142"/>
        <v>5.61</v>
      </c>
      <c r="S231" s="72">
        <f t="shared" si="143"/>
        <v>0</v>
      </c>
      <c r="T231" s="7"/>
      <c r="U231" s="5">
        <f t="shared" si="144"/>
        <v>31</v>
      </c>
      <c r="V231" s="45">
        <f t="shared" si="145"/>
        <v>43647</v>
      </c>
      <c r="W231" s="5">
        <f t="shared" si="146"/>
        <v>6731</v>
      </c>
      <c r="X231" s="55">
        <f t="shared" si="147"/>
        <v>5.3904348595426005E-2</v>
      </c>
      <c r="Y231" s="47">
        <f t="shared" si="148"/>
        <v>0.37522709961727196</v>
      </c>
      <c r="Z231" s="5">
        <f t="shared" si="149"/>
        <v>0</v>
      </c>
      <c r="AA231" s="5">
        <f t="shared" si="150"/>
        <v>0</v>
      </c>
      <c r="AC231" s="39">
        <f t="shared" si="151"/>
        <v>0</v>
      </c>
      <c r="AD231" s="39">
        <f t="shared" si="152"/>
        <v>0</v>
      </c>
      <c r="AE231" s="39">
        <f t="shared" si="153"/>
        <v>0</v>
      </c>
      <c r="AF231" s="39">
        <f t="shared" si="154"/>
        <v>0</v>
      </c>
      <c r="AG231" s="39">
        <f t="shared" si="155"/>
        <v>0</v>
      </c>
      <c r="AH231" s="39">
        <f t="shared" si="156"/>
        <v>0</v>
      </c>
      <c r="AI231" s="39">
        <f t="shared" si="157"/>
        <v>0</v>
      </c>
      <c r="AJ231" s="39">
        <f t="shared" si="158"/>
        <v>0</v>
      </c>
      <c r="AK231" s="39">
        <f t="shared" si="159"/>
        <v>0</v>
      </c>
      <c r="AL231" s="43"/>
      <c r="AM231" s="39">
        <f t="shared" si="160"/>
        <v>0</v>
      </c>
      <c r="AN231" s="39">
        <f t="shared" si="161"/>
        <v>0</v>
      </c>
      <c r="AO231" s="39">
        <f t="shared" si="162"/>
        <v>0</v>
      </c>
      <c r="AP231" s="40">
        <f t="shared" si="163"/>
        <v>0</v>
      </c>
      <c r="AR231" s="39">
        <f t="shared" si="164"/>
        <v>0</v>
      </c>
      <c r="AS231" s="39">
        <f t="shared" si="165"/>
        <v>0</v>
      </c>
      <c r="AT231" s="39">
        <f t="shared" si="166"/>
        <v>0</v>
      </c>
      <c r="AU231" s="40">
        <f t="shared" si="167"/>
        <v>0</v>
      </c>
      <c r="AV231" s="40"/>
      <c r="AW231" s="52">
        <f t="shared" si="168"/>
        <v>0</v>
      </c>
      <c r="AY231" s="52">
        <f t="shared" si="169"/>
        <v>0</v>
      </c>
      <c r="AZ231" s="70"/>
    </row>
    <row r="232" spans="1:52" ht="12" customHeight="1">
      <c r="A232" s="44">
        <f t="shared" si="170"/>
        <v>43678</v>
      </c>
      <c r="B232" s="66">
        <f t="shared" si="171"/>
        <v>12500</v>
      </c>
      <c r="C232" s="67"/>
      <c r="D232" s="68">
        <f t="shared" si="138"/>
        <v>12500</v>
      </c>
      <c r="E232" s="35">
        <f t="shared" si="139"/>
        <v>0</v>
      </c>
      <c r="F232" s="35">
        <f t="shared" si="140"/>
        <v>0</v>
      </c>
      <c r="G232" s="55">
        <f t="shared" si="176"/>
        <v>5.67</v>
      </c>
      <c r="H232" s="69">
        <f t="shared" si="176"/>
        <v>5.67</v>
      </c>
      <c r="I232" s="72">
        <f t="shared" si="172"/>
        <v>0</v>
      </c>
      <c r="J232" s="55">
        <f t="shared" si="177"/>
        <v>-0.01</v>
      </c>
      <c r="K232" s="69">
        <f t="shared" si="177"/>
        <v>-0.06</v>
      </c>
      <c r="L232" s="72">
        <v>0</v>
      </c>
      <c r="M232" s="55">
        <f t="shared" si="178"/>
        <v>7.4999999999999997E-3</v>
      </c>
      <c r="N232" s="69">
        <f t="shared" si="178"/>
        <v>0</v>
      </c>
      <c r="O232" s="72">
        <v>0</v>
      </c>
      <c r="P232" s="7"/>
      <c r="Q232" s="72">
        <f t="shared" si="141"/>
        <v>5.6674999999999995</v>
      </c>
      <c r="R232" s="72">
        <f t="shared" si="142"/>
        <v>5.61</v>
      </c>
      <c r="S232" s="72">
        <f t="shared" si="143"/>
        <v>0</v>
      </c>
      <c r="T232" s="7"/>
      <c r="U232" s="5">
        <f t="shared" si="144"/>
        <v>31</v>
      </c>
      <c r="V232" s="45">
        <f t="shared" si="145"/>
        <v>43678</v>
      </c>
      <c r="W232" s="5">
        <f t="shared" si="146"/>
        <v>6762</v>
      </c>
      <c r="X232" s="55">
        <f t="shared" si="147"/>
        <v>5.3904348595426005E-2</v>
      </c>
      <c r="Y232" s="47">
        <f t="shared" si="148"/>
        <v>0.37353696373522627</v>
      </c>
      <c r="Z232" s="5">
        <f t="shared" si="149"/>
        <v>0</v>
      </c>
      <c r="AA232" s="5">
        <f t="shared" si="150"/>
        <v>0</v>
      </c>
      <c r="AC232" s="39">
        <f t="shared" si="151"/>
        <v>0</v>
      </c>
      <c r="AD232" s="39">
        <f t="shared" si="152"/>
        <v>0</v>
      </c>
      <c r="AE232" s="39">
        <f t="shared" si="153"/>
        <v>0</v>
      </c>
      <c r="AF232" s="39">
        <f t="shared" si="154"/>
        <v>0</v>
      </c>
      <c r="AG232" s="39">
        <f t="shared" si="155"/>
        <v>0</v>
      </c>
      <c r="AH232" s="39">
        <f t="shared" si="156"/>
        <v>0</v>
      </c>
      <c r="AI232" s="39">
        <f t="shared" si="157"/>
        <v>0</v>
      </c>
      <c r="AJ232" s="39">
        <f t="shared" si="158"/>
        <v>0</v>
      </c>
      <c r="AK232" s="39">
        <f t="shared" si="159"/>
        <v>0</v>
      </c>
      <c r="AL232" s="43"/>
      <c r="AM232" s="39">
        <f t="shared" si="160"/>
        <v>0</v>
      </c>
      <c r="AN232" s="39">
        <f t="shared" si="161"/>
        <v>0</v>
      </c>
      <c r="AO232" s="39">
        <f t="shared" si="162"/>
        <v>0</v>
      </c>
      <c r="AP232" s="40">
        <f t="shared" si="163"/>
        <v>0</v>
      </c>
      <c r="AR232" s="39">
        <f t="shared" si="164"/>
        <v>0</v>
      </c>
      <c r="AS232" s="39">
        <f t="shared" si="165"/>
        <v>0</v>
      </c>
      <c r="AT232" s="39">
        <f t="shared" si="166"/>
        <v>0</v>
      </c>
      <c r="AU232" s="40">
        <f t="shared" si="167"/>
        <v>0</v>
      </c>
      <c r="AV232" s="40"/>
      <c r="AW232" s="52">
        <f t="shared" si="168"/>
        <v>0</v>
      </c>
      <c r="AY232" s="52">
        <f t="shared" si="169"/>
        <v>0</v>
      </c>
      <c r="AZ232" s="70"/>
    </row>
    <row r="233" spans="1:52" ht="12" customHeight="1">
      <c r="A233" s="44">
        <f t="shared" si="170"/>
        <v>43709</v>
      </c>
      <c r="B233" s="66">
        <f t="shared" si="171"/>
        <v>12500</v>
      </c>
      <c r="C233" s="67"/>
      <c r="D233" s="68">
        <f t="shared" si="138"/>
        <v>12500</v>
      </c>
      <c r="E233" s="35">
        <f t="shared" si="139"/>
        <v>0</v>
      </c>
      <c r="F233" s="35">
        <f t="shared" si="140"/>
        <v>0</v>
      </c>
      <c r="G233" s="55">
        <f t="shared" si="176"/>
        <v>5.67</v>
      </c>
      <c r="H233" s="69">
        <f t="shared" si="176"/>
        <v>5.67</v>
      </c>
      <c r="I233" s="72">
        <f t="shared" si="172"/>
        <v>0</v>
      </c>
      <c r="J233" s="55">
        <f t="shared" si="177"/>
        <v>-0.01</v>
      </c>
      <c r="K233" s="69">
        <f t="shared" si="177"/>
        <v>-0.06</v>
      </c>
      <c r="L233" s="72">
        <v>0</v>
      </c>
      <c r="M233" s="55">
        <f t="shared" si="178"/>
        <v>7.4999999999999997E-3</v>
      </c>
      <c r="N233" s="69">
        <f t="shared" si="178"/>
        <v>0</v>
      </c>
      <c r="O233" s="72">
        <v>0</v>
      </c>
      <c r="P233" s="7"/>
      <c r="Q233" s="72">
        <f t="shared" si="141"/>
        <v>5.6674999999999995</v>
      </c>
      <c r="R233" s="72">
        <f t="shared" si="142"/>
        <v>5.61</v>
      </c>
      <c r="S233" s="72">
        <f t="shared" si="143"/>
        <v>0</v>
      </c>
      <c r="T233" s="7"/>
      <c r="U233" s="5">
        <f t="shared" si="144"/>
        <v>30</v>
      </c>
      <c r="V233" s="45">
        <f t="shared" si="145"/>
        <v>43709</v>
      </c>
      <c r="W233" s="5">
        <f t="shared" si="146"/>
        <v>6793</v>
      </c>
      <c r="X233" s="55">
        <f t="shared" si="147"/>
        <v>5.3904348595426005E-2</v>
      </c>
      <c r="Y233" s="47">
        <f t="shared" si="148"/>
        <v>0.37185444073429369</v>
      </c>
      <c r="Z233" s="5">
        <f t="shared" si="149"/>
        <v>0</v>
      </c>
      <c r="AA233" s="5">
        <f t="shared" si="150"/>
        <v>0</v>
      </c>
      <c r="AC233" s="39">
        <f t="shared" si="151"/>
        <v>0</v>
      </c>
      <c r="AD233" s="39">
        <f t="shared" si="152"/>
        <v>0</v>
      </c>
      <c r="AE233" s="39">
        <f t="shared" si="153"/>
        <v>0</v>
      </c>
      <c r="AF233" s="39">
        <f t="shared" si="154"/>
        <v>0</v>
      </c>
      <c r="AG233" s="39">
        <f t="shared" si="155"/>
        <v>0</v>
      </c>
      <c r="AH233" s="39">
        <f t="shared" si="156"/>
        <v>0</v>
      </c>
      <c r="AI233" s="39">
        <f t="shared" si="157"/>
        <v>0</v>
      </c>
      <c r="AJ233" s="39">
        <f t="shared" si="158"/>
        <v>0</v>
      </c>
      <c r="AK233" s="39">
        <f t="shared" si="159"/>
        <v>0</v>
      </c>
      <c r="AL233" s="43"/>
      <c r="AM233" s="39">
        <f t="shared" si="160"/>
        <v>0</v>
      </c>
      <c r="AN233" s="39">
        <f t="shared" si="161"/>
        <v>0</v>
      </c>
      <c r="AO233" s="39">
        <f t="shared" si="162"/>
        <v>0</v>
      </c>
      <c r="AP233" s="40">
        <f t="shared" si="163"/>
        <v>0</v>
      </c>
      <c r="AR233" s="39">
        <f t="shared" si="164"/>
        <v>0</v>
      </c>
      <c r="AS233" s="39">
        <f t="shared" si="165"/>
        <v>0</v>
      </c>
      <c r="AT233" s="39">
        <f t="shared" si="166"/>
        <v>0</v>
      </c>
      <c r="AU233" s="40">
        <f t="shared" si="167"/>
        <v>0</v>
      </c>
      <c r="AV233" s="40"/>
      <c r="AW233" s="52">
        <f t="shared" si="168"/>
        <v>0</v>
      </c>
      <c r="AY233" s="52">
        <f t="shared" si="169"/>
        <v>0</v>
      </c>
      <c r="AZ233" s="70"/>
    </row>
    <row r="234" spans="1:52" ht="12" customHeight="1">
      <c r="A234" s="44">
        <f t="shared" si="170"/>
        <v>43739</v>
      </c>
      <c r="B234" s="66">
        <f t="shared" si="171"/>
        <v>12500</v>
      </c>
      <c r="C234" s="67"/>
      <c r="D234" s="68">
        <f t="shared" si="138"/>
        <v>12500</v>
      </c>
      <c r="E234" s="35">
        <f t="shared" si="139"/>
        <v>0</v>
      </c>
      <c r="F234" s="35">
        <f t="shared" si="140"/>
        <v>0</v>
      </c>
      <c r="G234" s="55">
        <f t="shared" si="176"/>
        <v>5.67</v>
      </c>
      <c r="H234" s="69">
        <f t="shared" si="176"/>
        <v>5.67</v>
      </c>
      <c r="I234" s="72">
        <f t="shared" si="172"/>
        <v>0</v>
      </c>
      <c r="J234" s="55">
        <f t="shared" si="177"/>
        <v>-0.01</v>
      </c>
      <c r="K234" s="69">
        <f t="shared" si="177"/>
        <v>-0.06</v>
      </c>
      <c r="L234" s="72">
        <v>0</v>
      </c>
      <c r="M234" s="55">
        <f t="shared" si="178"/>
        <v>7.4999999999999997E-3</v>
      </c>
      <c r="N234" s="69">
        <f t="shared" si="178"/>
        <v>0</v>
      </c>
      <c r="O234" s="72">
        <v>0</v>
      </c>
      <c r="P234" s="7"/>
      <c r="Q234" s="72">
        <f t="shared" si="141"/>
        <v>5.6674999999999995</v>
      </c>
      <c r="R234" s="72">
        <f t="shared" si="142"/>
        <v>5.61</v>
      </c>
      <c r="S234" s="72">
        <f t="shared" si="143"/>
        <v>0</v>
      </c>
      <c r="T234" s="7"/>
      <c r="U234" s="5">
        <f t="shared" si="144"/>
        <v>31</v>
      </c>
      <c r="V234" s="45">
        <f t="shared" si="145"/>
        <v>43739</v>
      </c>
      <c r="W234" s="5">
        <f t="shared" si="146"/>
        <v>6823</v>
      </c>
      <c r="X234" s="55">
        <f t="shared" si="147"/>
        <v>5.3904348595426005E-2</v>
      </c>
      <c r="Y234" s="47">
        <f t="shared" si="148"/>
        <v>0.37023340884625988</v>
      </c>
      <c r="Z234" s="5">
        <f t="shared" si="149"/>
        <v>0</v>
      </c>
      <c r="AA234" s="5">
        <f t="shared" si="150"/>
        <v>0</v>
      </c>
      <c r="AC234" s="39">
        <f t="shared" si="151"/>
        <v>0</v>
      </c>
      <c r="AD234" s="39">
        <f t="shared" si="152"/>
        <v>0</v>
      </c>
      <c r="AE234" s="39">
        <f t="shared" si="153"/>
        <v>0</v>
      </c>
      <c r="AF234" s="39">
        <f t="shared" si="154"/>
        <v>0</v>
      </c>
      <c r="AG234" s="39">
        <f t="shared" si="155"/>
        <v>0</v>
      </c>
      <c r="AH234" s="39">
        <f t="shared" si="156"/>
        <v>0</v>
      </c>
      <c r="AI234" s="39">
        <f t="shared" si="157"/>
        <v>0</v>
      </c>
      <c r="AJ234" s="39">
        <f t="shared" si="158"/>
        <v>0</v>
      </c>
      <c r="AK234" s="39">
        <f t="shared" si="159"/>
        <v>0</v>
      </c>
      <c r="AL234" s="43"/>
      <c r="AM234" s="39">
        <f t="shared" si="160"/>
        <v>0</v>
      </c>
      <c r="AN234" s="39">
        <f t="shared" si="161"/>
        <v>0</v>
      </c>
      <c r="AO234" s="39">
        <f t="shared" si="162"/>
        <v>0</v>
      </c>
      <c r="AP234" s="40">
        <f t="shared" si="163"/>
        <v>0</v>
      </c>
      <c r="AR234" s="39">
        <f t="shared" si="164"/>
        <v>0</v>
      </c>
      <c r="AS234" s="39">
        <f t="shared" si="165"/>
        <v>0</v>
      </c>
      <c r="AT234" s="39">
        <f t="shared" si="166"/>
        <v>0</v>
      </c>
      <c r="AU234" s="40">
        <f t="shared" si="167"/>
        <v>0</v>
      </c>
      <c r="AV234" s="40"/>
      <c r="AW234" s="52">
        <f t="shared" si="168"/>
        <v>0</v>
      </c>
      <c r="AY234" s="52">
        <f t="shared" si="169"/>
        <v>0</v>
      </c>
      <c r="AZ234" s="70"/>
    </row>
    <row r="235" spans="1:52" ht="12" customHeight="1">
      <c r="A235" s="44">
        <f t="shared" si="170"/>
        <v>43770</v>
      </c>
      <c r="B235" s="66">
        <f t="shared" si="171"/>
        <v>12500</v>
      </c>
      <c r="C235" s="67"/>
      <c r="D235" s="68">
        <f t="shared" si="138"/>
        <v>12500</v>
      </c>
      <c r="E235" s="35">
        <f t="shared" si="139"/>
        <v>0</v>
      </c>
      <c r="F235" s="35">
        <f t="shared" si="140"/>
        <v>0</v>
      </c>
      <c r="G235" s="55">
        <f t="shared" si="176"/>
        <v>5.67</v>
      </c>
      <c r="H235" s="69">
        <f t="shared" si="176"/>
        <v>5.67</v>
      </c>
      <c r="I235" s="72">
        <f t="shared" si="172"/>
        <v>0</v>
      </c>
      <c r="J235" s="55">
        <f t="shared" si="177"/>
        <v>-0.01</v>
      </c>
      <c r="K235" s="69">
        <f t="shared" si="177"/>
        <v>-0.06</v>
      </c>
      <c r="L235" s="72">
        <v>0</v>
      </c>
      <c r="M235" s="55">
        <f t="shared" si="178"/>
        <v>7.4999999999999997E-3</v>
      </c>
      <c r="N235" s="69">
        <f t="shared" si="178"/>
        <v>0</v>
      </c>
      <c r="O235" s="72">
        <v>0</v>
      </c>
      <c r="P235" s="7"/>
      <c r="Q235" s="72">
        <f t="shared" si="141"/>
        <v>5.6674999999999995</v>
      </c>
      <c r="R235" s="72">
        <f t="shared" si="142"/>
        <v>5.61</v>
      </c>
      <c r="S235" s="72">
        <f t="shared" si="143"/>
        <v>0</v>
      </c>
      <c r="T235" s="7"/>
      <c r="U235" s="5">
        <f t="shared" si="144"/>
        <v>30</v>
      </c>
      <c r="V235" s="45">
        <f t="shared" si="145"/>
        <v>43770</v>
      </c>
      <c r="W235" s="5">
        <f t="shared" si="146"/>
        <v>6854</v>
      </c>
      <c r="X235" s="55">
        <f t="shared" si="147"/>
        <v>5.3904348595426005E-2</v>
      </c>
      <c r="Y235" s="47">
        <f t="shared" si="148"/>
        <v>0.36856576605163927</v>
      </c>
      <c r="Z235" s="5">
        <f t="shared" si="149"/>
        <v>0</v>
      </c>
      <c r="AA235" s="5">
        <f t="shared" si="150"/>
        <v>0</v>
      </c>
      <c r="AC235" s="39">
        <f t="shared" si="151"/>
        <v>0</v>
      </c>
      <c r="AD235" s="39">
        <f t="shared" si="152"/>
        <v>0</v>
      </c>
      <c r="AE235" s="39">
        <f t="shared" si="153"/>
        <v>0</v>
      </c>
      <c r="AF235" s="39">
        <f t="shared" si="154"/>
        <v>0</v>
      </c>
      <c r="AG235" s="39">
        <f t="shared" si="155"/>
        <v>0</v>
      </c>
      <c r="AH235" s="39">
        <f t="shared" si="156"/>
        <v>0</v>
      </c>
      <c r="AI235" s="39">
        <f t="shared" si="157"/>
        <v>0</v>
      </c>
      <c r="AJ235" s="39">
        <f t="shared" si="158"/>
        <v>0</v>
      </c>
      <c r="AK235" s="39">
        <f t="shared" si="159"/>
        <v>0</v>
      </c>
      <c r="AL235" s="43"/>
      <c r="AM235" s="39">
        <f t="shared" si="160"/>
        <v>0</v>
      </c>
      <c r="AN235" s="39">
        <f t="shared" si="161"/>
        <v>0</v>
      </c>
      <c r="AO235" s="39">
        <f t="shared" si="162"/>
        <v>0</v>
      </c>
      <c r="AP235" s="40">
        <f t="shared" si="163"/>
        <v>0</v>
      </c>
      <c r="AR235" s="39">
        <f t="shared" si="164"/>
        <v>0</v>
      </c>
      <c r="AS235" s="39">
        <f t="shared" si="165"/>
        <v>0</v>
      </c>
      <c r="AT235" s="39">
        <f t="shared" si="166"/>
        <v>0</v>
      </c>
      <c r="AU235" s="40">
        <f t="shared" si="167"/>
        <v>0</v>
      </c>
      <c r="AV235" s="40"/>
      <c r="AW235" s="52">
        <f t="shared" si="168"/>
        <v>0</v>
      </c>
      <c r="AY235" s="52">
        <f t="shared" si="169"/>
        <v>0</v>
      </c>
      <c r="AZ235" s="70"/>
    </row>
    <row r="236" spans="1:52" ht="12" customHeight="1">
      <c r="A236" s="44">
        <f t="shared" si="170"/>
        <v>43800</v>
      </c>
      <c r="B236" s="66">
        <f t="shared" si="171"/>
        <v>12500</v>
      </c>
      <c r="C236" s="67"/>
      <c r="D236" s="68">
        <f t="shared" si="138"/>
        <v>12500</v>
      </c>
      <c r="E236" s="35">
        <f t="shared" si="139"/>
        <v>0</v>
      </c>
      <c r="F236" s="35">
        <f t="shared" si="140"/>
        <v>0</v>
      </c>
      <c r="G236" s="55">
        <f t="shared" si="176"/>
        <v>5.67</v>
      </c>
      <c r="H236" s="69">
        <f t="shared" si="176"/>
        <v>5.67</v>
      </c>
      <c r="I236" s="72">
        <f t="shared" si="172"/>
        <v>0</v>
      </c>
      <c r="J236" s="55">
        <f t="shared" si="177"/>
        <v>-0.01</v>
      </c>
      <c r="K236" s="69">
        <f t="shared" si="177"/>
        <v>-0.06</v>
      </c>
      <c r="L236" s="72">
        <v>0</v>
      </c>
      <c r="M236" s="55">
        <f t="shared" si="178"/>
        <v>7.4999999999999997E-3</v>
      </c>
      <c r="N236" s="69">
        <f t="shared" si="178"/>
        <v>0</v>
      </c>
      <c r="O236" s="72">
        <v>0</v>
      </c>
      <c r="P236" s="7"/>
      <c r="Q236" s="72">
        <f t="shared" si="141"/>
        <v>5.6674999999999995</v>
      </c>
      <c r="R236" s="72">
        <f t="shared" si="142"/>
        <v>5.61</v>
      </c>
      <c r="S236" s="72">
        <f t="shared" si="143"/>
        <v>0</v>
      </c>
      <c r="T236" s="7"/>
      <c r="U236" s="5">
        <f t="shared" si="144"/>
        <v>31</v>
      </c>
      <c r="V236" s="45">
        <f t="shared" si="145"/>
        <v>43800</v>
      </c>
      <c r="W236" s="5">
        <f t="shared" si="146"/>
        <v>6884</v>
      </c>
      <c r="X236" s="55">
        <f t="shared" si="147"/>
        <v>5.3904348595426005E-2</v>
      </c>
      <c r="Y236" s="47">
        <f t="shared" si="148"/>
        <v>0.36695907054350568</v>
      </c>
      <c r="Z236" s="5">
        <f t="shared" si="149"/>
        <v>0</v>
      </c>
      <c r="AA236" s="5">
        <f t="shared" si="150"/>
        <v>0</v>
      </c>
      <c r="AC236" s="39">
        <f t="shared" si="151"/>
        <v>0</v>
      </c>
      <c r="AD236" s="39">
        <f t="shared" si="152"/>
        <v>0</v>
      </c>
      <c r="AE236" s="39">
        <f t="shared" si="153"/>
        <v>0</v>
      </c>
      <c r="AF236" s="39">
        <f t="shared" si="154"/>
        <v>0</v>
      </c>
      <c r="AG236" s="39">
        <f t="shared" si="155"/>
        <v>0</v>
      </c>
      <c r="AH236" s="39">
        <f t="shared" si="156"/>
        <v>0</v>
      </c>
      <c r="AI236" s="39">
        <f t="shared" si="157"/>
        <v>0</v>
      </c>
      <c r="AJ236" s="39">
        <f t="shared" si="158"/>
        <v>0</v>
      </c>
      <c r="AK236" s="39">
        <f t="shared" si="159"/>
        <v>0</v>
      </c>
      <c r="AL236" s="43"/>
      <c r="AM236" s="39">
        <f t="shared" si="160"/>
        <v>0</v>
      </c>
      <c r="AN236" s="39">
        <f t="shared" si="161"/>
        <v>0</v>
      </c>
      <c r="AO236" s="39">
        <f t="shared" si="162"/>
        <v>0</v>
      </c>
      <c r="AP236" s="40">
        <f t="shared" si="163"/>
        <v>0</v>
      </c>
      <c r="AR236" s="39">
        <f t="shared" si="164"/>
        <v>0</v>
      </c>
      <c r="AS236" s="39">
        <f t="shared" si="165"/>
        <v>0</v>
      </c>
      <c r="AT236" s="39">
        <f t="shared" si="166"/>
        <v>0</v>
      </c>
      <c r="AU236" s="40">
        <f t="shared" si="167"/>
        <v>0</v>
      </c>
      <c r="AV236" s="40"/>
      <c r="AW236" s="52">
        <f t="shared" si="168"/>
        <v>0</v>
      </c>
      <c r="AY236" s="52">
        <f t="shared" si="169"/>
        <v>0</v>
      </c>
      <c r="AZ236" s="70"/>
    </row>
    <row r="237" spans="1:52" ht="12" customHeight="1">
      <c r="A237" s="44">
        <f t="shared" si="170"/>
        <v>43831</v>
      </c>
      <c r="B237" s="66">
        <f t="shared" si="171"/>
        <v>12500</v>
      </c>
      <c r="C237" s="67"/>
      <c r="D237" s="68">
        <f t="shared" si="138"/>
        <v>12500</v>
      </c>
      <c r="E237" s="35">
        <f t="shared" si="139"/>
        <v>0</v>
      </c>
      <c r="F237" s="35">
        <f t="shared" si="140"/>
        <v>0</v>
      </c>
      <c r="G237" s="55">
        <f t="shared" si="176"/>
        <v>5.67</v>
      </c>
      <c r="H237" s="69">
        <f t="shared" si="176"/>
        <v>5.67</v>
      </c>
      <c r="I237" s="72">
        <f t="shared" si="172"/>
        <v>0</v>
      </c>
      <c r="J237" s="55">
        <f t="shared" si="177"/>
        <v>-0.01</v>
      </c>
      <c r="K237" s="69">
        <f t="shared" si="177"/>
        <v>-0.06</v>
      </c>
      <c r="L237" s="72">
        <v>0</v>
      </c>
      <c r="M237" s="55">
        <f t="shared" si="178"/>
        <v>7.4999999999999997E-3</v>
      </c>
      <c r="N237" s="69">
        <f t="shared" si="178"/>
        <v>0</v>
      </c>
      <c r="O237" s="72">
        <v>0</v>
      </c>
      <c r="P237" s="7"/>
      <c r="Q237" s="72">
        <f t="shared" si="141"/>
        <v>5.6674999999999995</v>
      </c>
      <c r="R237" s="72">
        <f t="shared" si="142"/>
        <v>5.61</v>
      </c>
      <c r="S237" s="72">
        <f t="shared" si="143"/>
        <v>0</v>
      </c>
      <c r="T237" s="7"/>
      <c r="U237" s="5">
        <f t="shared" si="144"/>
        <v>31</v>
      </c>
      <c r="V237" s="45">
        <f t="shared" si="145"/>
        <v>43831</v>
      </c>
      <c r="W237" s="5">
        <f t="shared" si="146"/>
        <v>6915</v>
      </c>
      <c r="X237" s="55">
        <f t="shared" si="147"/>
        <v>5.3904348595426005E-2</v>
      </c>
      <c r="Y237" s="47">
        <f t="shared" si="148"/>
        <v>0.3653061763548921</v>
      </c>
      <c r="Z237" s="5">
        <f t="shared" si="149"/>
        <v>0</v>
      </c>
      <c r="AA237" s="5">
        <f t="shared" si="150"/>
        <v>0</v>
      </c>
      <c r="AC237" s="39">
        <f t="shared" si="151"/>
        <v>0</v>
      </c>
      <c r="AD237" s="39">
        <f t="shared" si="152"/>
        <v>0</v>
      </c>
      <c r="AE237" s="39">
        <f t="shared" si="153"/>
        <v>0</v>
      </c>
      <c r="AF237" s="39">
        <f t="shared" si="154"/>
        <v>0</v>
      </c>
      <c r="AG237" s="39">
        <f t="shared" si="155"/>
        <v>0</v>
      </c>
      <c r="AH237" s="39">
        <f t="shared" si="156"/>
        <v>0</v>
      </c>
      <c r="AI237" s="39">
        <f t="shared" si="157"/>
        <v>0</v>
      </c>
      <c r="AJ237" s="39">
        <f t="shared" si="158"/>
        <v>0</v>
      </c>
      <c r="AK237" s="39">
        <f t="shared" si="159"/>
        <v>0</v>
      </c>
      <c r="AL237" s="43"/>
      <c r="AM237" s="39">
        <f t="shared" si="160"/>
        <v>0</v>
      </c>
      <c r="AN237" s="39">
        <f t="shared" si="161"/>
        <v>0</v>
      </c>
      <c r="AO237" s="39">
        <f t="shared" si="162"/>
        <v>0</v>
      </c>
      <c r="AP237" s="40">
        <f t="shared" si="163"/>
        <v>0</v>
      </c>
      <c r="AR237" s="39">
        <f t="shared" si="164"/>
        <v>0</v>
      </c>
      <c r="AS237" s="39">
        <f t="shared" si="165"/>
        <v>0</v>
      </c>
      <c r="AT237" s="39">
        <f t="shared" si="166"/>
        <v>0</v>
      </c>
      <c r="AU237" s="40">
        <f t="shared" si="167"/>
        <v>0</v>
      </c>
      <c r="AV237" s="40"/>
      <c r="AW237" s="52">
        <f t="shared" si="168"/>
        <v>0</v>
      </c>
      <c r="AY237" s="52">
        <f t="shared" si="169"/>
        <v>0</v>
      </c>
      <c r="AZ237" s="70"/>
    </row>
    <row r="238" spans="1:52" ht="12" customHeight="1">
      <c r="A238" s="44">
        <f t="shared" si="170"/>
        <v>43862</v>
      </c>
      <c r="B238" s="66">
        <f t="shared" si="171"/>
        <v>12500</v>
      </c>
      <c r="C238" s="67"/>
      <c r="D238" s="68">
        <f t="shared" si="138"/>
        <v>12500</v>
      </c>
      <c r="E238" s="35">
        <f t="shared" si="139"/>
        <v>0</v>
      </c>
      <c r="F238" s="35">
        <f t="shared" si="140"/>
        <v>0</v>
      </c>
      <c r="G238" s="55">
        <f t="shared" si="176"/>
        <v>5.67</v>
      </c>
      <c r="H238" s="69">
        <f t="shared" si="176"/>
        <v>5.67</v>
      </c>
      <c r="I238" s="72">
        <f t="shared" si="172"/>
        <v>0</v>
      </c>
      <c r="J238" s="55">
        <f t="shared" si="177"/>
        <v>-0.01</v>
      </c>
      <c r="K238" s="69">
        <f t="shared" si="177"/>
        <v>-0.06</v>
      </c>
      <c r="L238" s="72">
        <v>0</v>
      </c>
      <c r="M238" s="55">
        <f t="shared" si="178"/>
        <v>7.4999999999999997E-3</v>
      </c>
      <c r="N238" s="69">
        <f t="shared" si="178"/>
        <v>0</v>
      </c>
      <c r="O238" s="72">
        <v>0</v>
      </c>
      <c r="P238" s="7"/>
      <c r="Q238" s="72">
        <f t="shared" si="141"/>
        <v>5.6674999999999995</v>
      </c>
      <c r="R238" s="72">
        <f t="shared" si="142"/>
        <v>5.61</v>
      </c>
      <c r="S238" s="72">
        <f t="shared" si="143"/>
        <v>0</v>
      </c>
      <c r="T238" s="7"/>
      <c r="U238" s="5">
        <f t="shared" si="144"/>
        <v>29</v>
      </c>
      <c r="V238" s="45">
        <f t="shared" si="145"/>
        <v>43862</v>
      </c>
      <c r="W238" s="5">
        <f t="shared" si="146"/>
        <v>6946</v>
      </c>
      <c r="X238" s="55">
        <f t="shared" si="147"/>
        <v>5.3904348595426005E-2</v>
      </c>
      <c r="Y238" s="47">
        <f t="shared" si="148"/>
        <v>0.36366072729958654</v>
      </c>
      <c r="Z238" s="5">
        <f t="shared" si="149"/>
        <v>0</v>
      </c>
      <c r="AA238" s="5">
        <f t="shared" si="150"/>
        <v>0</v>
      </c>
      <c r="AC238" s="39">
        <f t="shared" si="151"/>
        <v>0</v>
      </c>
      <c r="AD238" s="39">
        <f t="shared" si="152"/>
        <v>0</v>
      </c>
      <c r="AE238" s="39">
        <f t="shared" si="153"/>
        <v>0</v>
      </c>
      <c r="AF238" s="39">
        <f t="shared" si="154"/>
        <v>0</v>
      </c>
      <c r="AG238" s="39">
        <f t="shared" si="155"/>
        <v>0</v>
      </c>
      <c r="AH238" s="39">
        <f t="shared" si="156"/>
        <v>0</v>
      </c>
      <c r="AI238" s="39">
        <f t="shared" si="157"/>
        <v>0</v>
      </c>
      <c r="AJ238" s="39">
        <f t="shared" si="158"/>
        <v>0</v>
      </c>
      <c r="AK238" s="39">
        <f t="shared" si="159"/>
        <v>0</v>
      </c>
      <c r="AL238" s="43"/>
      <c r="AM238" s="39">
        <f t="shared" si="160"/>
        <v>0</v>
      </c>
      <c r="AN238" s="39">
        <f t="shared" si="161"/>
        <v>0</v>
      </c>
      <c r="AO238" s="39">
        <f t="shared" si="162"/>
        <v>0</v>
      </c>
      <c r="AP238" s="40">
        <f t="shared" si="163"/>
        <v>0</v>
      </c>
      <c r="AR238" s="39">
        <f t="shared" si="164"/>
        <v>0</v>
      </c>
      <c r="AS238" s="39">
        <f t="shared" si="165"/>
        <v>0</v>
      </c>
      <c r="AT238" s="39">
        <f t="shared" si="166"/>
        <v>0</v>
      </c>
      <c r="AU238" s="40">
        <f t="shared" si="167"/>
        <v>0</v>
      </c>
      <c r="AV238" s="40"/>
      <c r="AW238" s="52">
        <f t="shared" si="168"/>
        <v>0</v>
      </c>
      <c r="AY238" s="52">
        <f t="shared" si="169"/>
        <v>0</v>
      </c>
      <c r="AZ238" s="70"/>
    </row>
    <row r="239" spans="1:52" ht="12" customHeight="1">
      <c r="A239" s="44">
        <f t="shared" si="170"/>
        <v>43891</v>
      </c>
      <c r="B239" s="66">
        <f t="shared" si="171"/>
        <v>12500</v>
      </c>
      <c r="C239" s="67"/>
      <c r="D239" s="68">
        <f t="shared" si="138"/>
        <v>12500</v>
      </c>
      <c r="E239" s="35">
        <f t="shared" si="139"/>
        <v>0</v>
      </c>
      <c r="F239" s="35">
        <f t="shared" si="140"/>
        <v>0</v>
      </c>
      <c r="G239" s="55">
        <f t="shared" si="176"/>
        <v>5.67</v>
      </c>
      <c r="H239" s="69">
        <f t="shared" si="176"/>
        <v>5.67</v>
      </c>
      <c r="I239" s="72">
        <f t="shared" si="172"/>
        <v>0</v>
      </c>
      <c r="J239" s="55">
        <f t="shared" si="177"/>
        <v>-0.01</v>
      </c>
      <c r="K239" s="69">
        <f t="shared" si="177"/>
        <v>-0.06</v>
      </c>
      <c r="L239" s="72">
        <v>0</v>
      </c>
      <c r="M239" s="55">
        <f t="shared" si="178"/>
        <v>7.4999999999999997E-3</v>
      </c>
      <c r="N239" s="69">
        <f t="shared" si="178"/>
        <v>0</v>
      </c>
      <c r="O239" s="72">
        <v>0</v>
      </c>
      <c r="P239" s="7"/>
      <c r="Q239" s="72">
        <f t="shared" si="141"/>
        <v>5.6674999999999995</v>
      </c>
      <c r="R239" s="72">
        <f t="shared" si="142"/>
        <v>5.61</v>
      </c>
      <c r="S239" s="72">
        <f t="shared" si="143"/>
        <v>0</v>
      </c>
      <c r="T239" s="7"/>
      <c r="U239" s="5">
        <f t="shared" si="144"/>
        <v>31</v>
      </c>
      <c r="V239" s="45">
        <f t="shared" si="145"/>
        <v>43891</v>
      </c>
      <c r="W239" s="5">
        <f t="shared" si="146"/>
        <v>6975</v>
      </c>
      <c r="X239" s="55">
        <f t="shared" si="147"/>
        <v>5.3904348595426005E-2</v>
      </c>
      <c r="Y239" s="47">
        <f t="shared" si="148"/>
        <v>0.36212814667009269</v>
      </c>
      <c r="Z239" s="5">
        <f t="shared" si="149"/>
        <v>0</v>
      </c>
      <c r="AA239" s="5">
        <f t="shared" si="150"/>
        <v>0</v>
      </c>
      <c r="AC239" s="39">
        <f t="shared" si="151"/>
        <v>0</v>
      </c>
      <c r="AD239" s="39">
        <f t="shared" si="152"/>
        <v>0</v>
      </c>
      <c r="AE239" s="39">
        <f t="shared" si="153"/>
        <v>0</v>
      </c>
      <c r="AF239" s="39">
        <f t="shared" si="154"/>
        <v>0</v>
      </c>
      <c r="AG239" s="39">
        <f t="shared" si="155"/>
        <v>0</v>
      </c>
      <c r="AH239" s="39">
        <f t="shared" si="156"/>
        <v>0</v>
      </c>
      <c r="AI239" s="39">
        <f t="shared" si="157"/>
        <v>0</v>
      </c>
      <c r="AJ239" s="39">
        <f t="shared" si="158"/>
        <v>0</v>
      </c>
      <c r="AK239" s="39">
        <f t="shared" si="159"/>
        <v>0</v>
      </c>
      <c r="AL239" s="43"/>
      <c r="AM239" s="39">
        <f t="shared" si="160"/>
        <v>0</v>
      </c>
      <c r="AN239" s="39">
        <f t="shared" si="161"/>
        <v>0</v>
      </c>
      <c r="AO239" s="39">
        <f t="shared" si="162"/>
        <v>0</v>
      </c>
      <c r="AP239" s="40">
        <f t="shared" si="163"/>
        <v>0</v>
      </c>
      <c r="AR239" s="39">
        <f t="shared" si="164"/>
        <v>0</v>
      </c>
      <c r="AS239" s="39">
        <f t="shared" si="165"/>
        <v>0</v>
      </c>
      <c r="AT239" s="39">
        <f t="shared" si="166"/>
        <v>0</v>
      </c>
      <c r="AU239" s="40">
        <f t="shared" si="167"/>
        <v>0</v>
      </c>
      <c r="AV239" s="40"/>
      <c r="AW239" s="52">
        <f t="shared" si="168"/>
        <v>0</v>
      </c>
      <c r="AY239" s="52">
        <f t="shared" si="169"/>
        <v>0</v>
      </c>
      <c r="AZ239" s="70"/>
    </row>
    <row r="240" spans="1:52" ht="12" customHeight="1">
      <c r="A240" s="44">
        <f t="shared" si="170"/>
        <v>43922</v>
      </c>
      <c r="B240" s="66">
        <f t="shared" si="171"/>
        <v>12500</v>
      </c>
      <c r="C240" s="67"/>
      <c r="D240" s="68">
        <f t="shared" si="138"/>
        <v>12500</v>
      </c>
      <c r="E240" s="35">
        <f t="shared" si="139"/>
        <v>0</v>
      </c>
      <c r="F240" s="35">
        <f t="shared" si="140"/>
        <v>0</v>
      </c>
      <c r="G240" s="55">
        <f t="shared" si="176"/>
        <v>5.67</v>
      </c>
      <c r="H240" s="69">
        <f t="shared" si="176"/>
        <v>5.67</v>
      </c>
      <c r="I240" s="72">
        <f t="shared" si="172"/>
        <v>0</v>
      </c>
      <c r="J240" s="55">
        <f t="shared" si="177"/>
        <v>-0.01</v>
      </c>
      <c r="K240" s="69">
        <f t="shared" si="177"/>
        <v>-0.06</v>
      </c>
      <c r="L240" s="72">
        <v>0</v>
      </c>
      <c r="M240" s="55">
        <f t="shared" si="178"/>
        <v>7.4999999999999997E-3</v>
      </c>
      <c r="N240" s="69">
        <f t="shared" si="178"/>
        <v>0</v>
      </c>
      <c r="O240" s="72">
        <v>0</v>
      </c>
      <c r="P240" s="7"/>
      <c r="Q240" s="72">
        <f t="shared" si="141"/>
        <v>5.6674999999999995</v>
      </c>
      <c r="R240" s="72">
        <f t="shared" si="142"/>
        <v>5.61</v>
      </c>
      <c r="S240" s="72">
        <f t="shared" si="143"/>
        <v>0</v>
      </c>
      <c r="T240" s="7"/>
      <c r="U240" s="5">
        <f t="shared" si="144"/>
        <v>30</v>
      </c>
      <c r="V240" s="45">
        <f t="shared" si="145"/>
        <v>43922</v>
      </c>
      <c r="W240" s="5">
        <f t="shared" si="146"/>
        <v>7006</v>
      </c>
      <c r="X240" s="55">
        <f t="shared" si="147"/>
        <v>5.3904348595426005E-2</v>
      </c>
      <c r="Y240" s="47">
        <f t="shared" si="148"/>
        <v>0.36049701241776905</v>
      </c>
      <c r="Z240" s="5">
        <f t="shared" si="149"/>
        <v>0</v>
      </c>
      <c r="AA240" s="5">
        <f t="shared" si="150"/>
        <v>0</v>
      </c>
      <c r="AC240" s="39">
        <f t="shared" si="151"/>
        <v>0</v>
      </c>
      <c r="AD240" s="39">
        <f t="shared" si="152"/>
        <v>0</v>
      </c>
      <c r="AE240" s="39">
        <f t="shared" si="153"/>
        <v>0</v>
      </c>
      <c r="AF240" s="39">
        <f t="shared" si="154"/>
        <v>0</v>
      </c>
      <c r="AG240" s="39">
        <f t="shared" si="155"/>
        <v>0</v>
      </c>
      <c r="AH240" s="39">
        <f t="shared" si="156"/>
        <v>0</v>
      </c>
      <c r="AI240" s="39">
        <f t="shared" si="157"/>
        <v>0</v>
      </c>
      <c r="AJ240" s="39">
        <f t="shared" si="158"/>
        <v>0</v>
      </c>
      <c r="AK240" s="39">
        <f t="shared" si="159"/>
        <v>0</v>
      </c>
      <c r="AL240" s="43"/>
      <c r="AM240" s="39">
        <f t="shared" si="160"/>
        <v>0</v>
      </c>
      <c r="AN240" s="39">
        <f t="shared" si="161"/>
        <v>0</v>
      </c>
      <c r="AO240" s="39">
        <f t="shared" si="162"/>
        <v>0</v>
      </c>
      <c r="AP240" s="40">
        <f t="shared" si="163"/>
        <v>0</v>
      </c>
      <c r="AR240" s="39">
        <f t="shared" si="164"/>
        <v>0</v>
      </c>
      <c r="AS240" s="39">
        <f t="shared" si="165"/>
        <v>0</v>
      </c>
      <c r="AT240" s="39">
        <f t="shared" si="166"/>
        <v>0</v>
      </c>
      <c r="AU240" s="40">
        <f t="shared" si="167"/>
        <v>0</v>
      </c>
      <c r="AV240" s="40"/>
      <c r="AW240" s="52">
        <f t="shared" si="168"/>
        <v>0</v>
      </c>
      <c r="AY240" s="52">
        <f t="shared" si="169"/>
        <v>0</v>
      </c>
      <c r="AZ240" s="70"/>
    </row>
    <row r="241" spans="1:52" ht="12" customHeight="1">
      <c r="A241" s="44">
        <f t="shared" si="170"/>
        <v>43952</v>
      </c>
      <c r="B241" s="66">
        <f t="shared" si="171"/>
        <v>12500</v>
      </c>
      <c r="C241" s="67"/>
      <c r="D241" s="68">
        <f t="shared" si="138"/>
        <v>12500</v>
      </c>
      <c r="E241" s="35">
        <f t="shared" si="139"/>
        <v>0</v>
      </c>
      <c r="F241" s="35">
        <f t="shared" si="140"/>
        <v>0</v>
      </c>
      <c r="G241" s="55">
        <f t="shared" si="176"/>
        <v>5.67</v>
      </c>
      <c r="H241" s="69">
        <f t="shared" si="176"/>
        <v>5.67</v>
      </c>
      <c r="I241" s="72">
        <f t="shared" si="172"/>
        <v>0</v>
      </c>
      <c r="J241" s="55">
        <f t="shared" si="177"/>
        <v>-0.01</v>
      </c>
      <c r="K241" s="69">
        <f t="shared" si="177"/>
        <v>-0.06</v>
      </c>
      <c r="L241" s="72">
        <v>0</v>
      </c>
      <c r="M241" s="55">
        <f t="shared" si="178"/>
        <v>7.4999999999999997E-3</v>
      </c>
      <c r="N241" s="69">
        <f t="shared" si="178"/>
        <v>0</v>
      </c>
      <c r="O241" s="72">
        <v>0</v>
      </c>
      <c r="P241" s="7"/>
      <c r="Q241" s="72">
        <f t="shared" si="141"/>
        <v>5.6674999999999995</v>
      </c>
      <c r="R241" s="72">
        <f t="shared" si="142"/>
        <v>5.61</v>
      </c>
      <c r="S241" s="72">
        <f t="shared" si="143"/>
        <v>0</v>
      </c>
      <c r="T241" s="7"/>
      <c r="U241" s="5">
        <f t="shared" si="144"/>
        <v>31</v>
      </c>
      <c r="V241" s="45">
        <f t="shared" si="145"/>
        <v>43952</v>
      </c>
      <c r="W241" s="5">
        <f t="shared" si="146"/>
        <v>7036</v>
      </c>
      <c r="X241" s="55">
        <f t="shared" si="147"/>
        <v>5.3904348595426005E-2</v>
      </c>
      <c r="Y241" s="47">
        <f t="shared" si="148"/>
        <v>0.35892549117543521</v>
      </c>
      <c r="Z241" s="5">
        <f t="shared" si="149"/>
        <v>0</v>
      </c>
      <c r="AA241" s="5">
        <f t="shared" si="150"/>
        <v>0</v>
      </c>
      <c r="AC241" s="39">
        <f t="shared" si="151"/>
        <v>0</v>
      </c>
      <c r="AD241" s="39">
        <f t="shared" si="152"/>
        <v>0</v>
      </c>
      <c r="AE241" s="39">
        <f t="shared" si="153"/>
        <v>0</v>
      </c>
      <c r="AF241" s="39">
        <f t="shared" si="154"/>
        <v>0</v>
      </c>
      <c r="AG241" s="39">
        <f t="shared" si="155"/>
        <v>0</v>
      </c>
      <c r="AH241" s="39">
        <f t="shared" si="156"/>
        <v>0</v>
      </c>
      <c r="AI241" s="39">
        <f t="shared" si="157"/>
        <v>0</v>
      </c>
      <c r="AJ241" s="39">
        <f t="shared" si="158"/>
        <v>0</v>
      </c>
      <c r="AK241" s="39">
        <f t="shared" si="159"/>
        <v>0</v>
      </c>
      <c r="AL241" s="43"/>
      <c r="AM241" s="39">
        <f t="shared" si="160"/>
        <v>0</v>
      </c>
      <c r="AN241" s="39">
        <f t="shared" si="161"/>
        <v>0</v>
      </c>
      <c r="AO241" s="39">
        <f t="shared" si="162"/>
        <v>0</v>
      </c>
      <c r="AP241" s="40">
        <f t="shared" si="163"/>
        <v>0</v>
      </c>
      <c r="AR241" s="39">
        <f t="shared" si="164"/>
        <v>0</v>
      </c>
      <c r="AS241" s="39">
        <f t="shared" si="165"/>
        <v>0</v>
      </c>
      <c r="AT241" s="39">
        <f t="shared" si="166"/>
        <v>0</v>
      </c>
      <c r="AU241" s="40">
        <f t="shared" si="167"/>
        <v>0</v>
      </c>
      <c r="AV241" s="40"/>
      <c r="AW241" s="52">
        <f t="shared" si="168"/>
        <v>0</v>
      </c>
      <c r="AY241" s="52">
        <f t="shared" si="169"/>
        <v>0</v>
      </c>
      <c r="AZ241" s="70"/>
    </row>
    <row r="242" spans="1:52" ht="12" customHeight="1">
      <c r="A242" s="44">
        <f t="shared" si="170"/>
        <v>43983</v>
      </c>
      <c r="B242" s="66">
        <f t="shared" si="171"/>
        <v>12500</v>
      </c>
      <c r="C242" s="67"/>
      <c r="D242" s="68">
        <f t="shared" si="138"/>
        <v>12500</v>
      </c>
      <c r="E242" s="35">
        <f t="shared" si="139"/>
        <v>0</v>
      </c>
      <c r="F242" s="35">
        <f t="shared" si="140"/>
        <v>0</v>
      </c>
      <c r="G242" s="55">
        <f t="shared" si="176"/>
        <v>5.67</v>
      </c>
      <c r="H242" s="69">
        <f t="shared" si="176"/>
        <v>5.67</v>
      </c>
      <c r="I242" s="72">
        <f t="shared" si="172"/>
        <v>0</v>
      </c>
      <c r="J242" s="55">
        <f t="shared" si="177"/>
        <v>-0.01</v>
      </c>
      <c r="K242" s="69">
        <f t="shared" si="177"/>
        <v>-0.06</v>
      </c>
      <c r="L242" s="72">
        <v>0</v>
      </c>
      <c r="M242" s="55">
        <f t="shared" si="178"/>
        <v>7.4999999999999997E-3</v>
      </c>
      <c r="N242" s="69">
        <f t="shared" si="178"/>
        <v>0</v>
      </c>
      <c r="O242" s="72">
        <v>0</v>
      </c>
      <c r="P242" s="7"/>
      <c r="Q242" s="72">
        <f t="shared" si="141"/>
        <v>5.6674999999999995</v>
      </c>
      <c r="R242" s="72">
        <f t="shared" si="142"/>
        <v>5.61</v>
      </c>
      <c r="S242" s="72">
        <f t="shared" si="143"/>
        <v>0</v>
      </c>
      <c r="T242" s="7"/>
      <c r="U242" s="5">
        <f t="shared" si="144"/>
        <v>30</v>
      </c>
      <c r="V242" s="45">
        <f t="shared" si="145"/>
        <v>43983</v>
      </c>
      <c r="W242" s="5">
        <f t="shared" si="146"/>
        <v>7067</v>
      </c>
      <c r="X242" s="55">
        <f t="shared" si="147"/>
        <v>5.3904348595426005E-2</v>
      </c>
      <c r="Y242" s="47">
        <f t="shared" si="148"/>
        <v>0.35730878264815868</v>
      </c>
      <c r="Z242" s="5">
        <f t="shared" si="149"/>
        <v>0</v>
      </c>
      <c r="AA242" s="5">
        <f t="shared" si="150"/>
        <v>0</v>
      </c>
      <c r="AC242" s="39">
        <f t="shared" si="151"/>
        <v>0</v>
      </c>
      <c r="AD242" s="39">
        <f t="shared" si="152"/>
        <v>0</v>
      </c>
      <c r="AE242" s="39">
        <f t="shared" si="153"/>
        <v>0</v>
      </c>
      <c r="AF242" s="39">
        <f t="shared" si="154"/>
        <v>0</v>
      </c>
      <c r="AG242" s="39">
        <f t="shared" si="155"/>
        <v>0</v>
      </c>
      <c r="AH242" s="39">
        <f t="shared" si="156"/>
        <v>0</v>
      </c>
      <c r="AI242" s="39">
        <f t="shared" si="157"/>
        <v>0</v>
      </c>
      <c r="AJ242" s="39">
        <f t="shared" si="158"/>
        <v>0</v>
      </c>
      <c r="AK242" s="39">
        <f t="shared" si="159"/>
        <v>0</v>
      </c>
      <c r="AL242" s="43"/>
      <c r="AM242" s="39">
        <f t="shared" si="160"/>
        <v>0</v>
      </c>
      <c r="AN242" s="39">
        <f t="shared" si="161"/>
        <v>0</v>
      </c>
      <c r="AO242" s="39">
        <f t="shared" si="162"/>
        <v>0</v>
      </c>
      <c r="AP242" s="40">
        <f t="shared" si="163"/>
        <v>0</v>
      </c>
      <c r="AR242" s="39">
        <f t="shared" si="164"/>
        <v>0</v>
      </c>
      <c r="AS242" s="39">
        <f t="shared" si="165"/>
        <v>0</v>
      </c>
      <c r="AT242" s="39">
        <f t="shared" si="166"/>
        <v>0</v>
      </c>
      <c r="AU242" s="40">
        <f t="shared" si="167"/>
        <v>0</v>
      </c>
      <c r="AV242" s="40"/>
      <c r="AW242" s="52">
        <f t="shared" si="168"/>
        <v>0</v>
      </c>
      <c r="AY242" s="52">
        <f t="shared" si="169"/>
        <v>0</v>
      </c>
      <c r="AZ242" s="70"/>
    </row>
    <row r="243" spans="1:52" ht="12" customHeight="1">
      <c r="A243" s="44">
        <f t="shared" si="170"/>
        <v>44013</v>
      </c>
      <c r="B243" s="66">
        <f t="shared" si="171"/>
        <v>12500</v>
      </c>
      <c r="C243" s="67"/>
      <c r="D243" s="68">
        <f t="shared" si="138"/>
        <v>12500</v>
      </c>
      <c r="E243" s="35">
        <f t="shared" si="139"/>
        <v>0</v>
      </c>
      <c r="F243" s="35">
        <f t="shared" si="140"/>
        <v>0</v>
      </c>
      <c r="G243" s="55">
        <f t="shared" si="176"/>
        <v>5.67</v>
      </c>
      <c r="H243" s="69">
        <f t="shared" si="176"/>
        <v>5.67</v>
      </c>
      <c r="I243" s="72">
        <f t="shared" si="172"/>
        <v>0</v>
      </c>
      <c r="J243" s="55">
        <f t="shared" si="177"/>
        <v>-0.01</v>
      </c>
      <c r="K243" s="69">
        <f t="shared" si="177"/>
        <v>-0.06</v>
      </c>
      <c r="L243" s="72">
        <v>0</v>
      </c>
      <c r="M243" s="55">
        <f t="shared" si="178"/>
        <v>7.4999999999999997E-3</v>
      </c>
      <c r="N243" s="69">
        <f t="shared" si="178"/>
        <v>0</v>
      </c>
      <c r="O243" s="72">
        <v>0</v>
      </c>
      <c r="P243" s="7"/>
      <c r="Q243" s="72">
        <f t="shared" si="141"/>
        <v>5.6674999999999995</v>
      </c>
      <c r="R243" s="72">
        <f t="shared" si="142"/>
        <v>5.61</v>
      </c>
      <c r="S243" s="72">
        <f t="shared" si="143"/>
        <v>0</v>
      </c>
      <c r="T243" s="7"/>
      <c r="U243" s="5">
        <f t="shared" si="144"/>
        <v>31</v>
      </c>
      <c r="V243" s="45">
        <f t="shared" si="145"/>
        <v>44013</v>
      </c>
      <c r="W243" s="5">
        <f t="shared" si="146"/>
        <v>7097</v>
      </c>
      <c r="X243" s="55">
        <f t="shared" si="147"/>
        <v>5.3904348595426005E-2</v>
      </c>
      <c r="Y243" s="47">
        <f t="shared" si="148"/>
        <v>0.35575115991437217</v>
      </c>
      <c r="Z243" s="5">
        <f t="shared" si="149"/>
        <v>0</v>
      </c>
      <c r="AA243" s="5">
        <f t="shared" si="150"/>
        <v>0</v>
      </c>
      <c r="AC243" s="39">
        <f t="shared" si="151"/>
        <v>0</v>
      </c>
      <c r="AD243" s="39">
        <f t="shared" si="152"/>
        <v>0</v>
      </c>
      <c r="AE243" s="39">
        <f t="shared" si="153"/>
        <v>0</v>
      </c>
      <c r="AF243" s="39">
        <f t="shared" si="154"/>
        <v>0</v>
      </c>
      <c r="AG243" s="39">
        <f t="shared" si="155"/>
        <v>0</v>
      </c>
      <c r="AH243" s="39">
        <f t="shared" si="156"/>
        <v>0</v>
      </c>
      <c r="AI243" s="39">
        <f t="shared" si="157"/>
        <v>0</v>
      </c>
      <c r="AJ243" s="39">
        <f t="shared" si="158"/>
        <v>0</v>
      </c>
      <c r="AK243" s="39">
        <f t="shared" si="159"/>
        <v>0</v>
      </c>
      <c r="AL243" s="43"/>
      <c r="AM243" s="39">
        <f t="shared" si="160"/>
        <v>0</v>
      </c>
      <c r="AN243" s="39">
        <f t="shared" si="161"/>
        <v>0</v>
      </c>
      <c r="AO243" s="39">
        <f t="shared" si="162"/>
        <v>0</v>
      </c>
      <c r="AP243" s="40">
        <f t="shared" si="163"/>
        <v>0</v>
      </c>
      <c r="AR243" s="39">
        <f t="shared" si="164"/>
        <v>0</v>
      </c>
      <c r="AS243" s="39">
        <f t="shared" si="165"/>
        <v>0</v>
      </c>
      <c r="AT243" s="39">
        <f t="shared" si="166"/>
        <v>0</v>
      </c>
      <c r="AU243" s="40">
        <f t="shared" si="167"/>
        <v>0</v>
      </c>
      <c r="AV243" s="40"/>
      <c r="AW243" s="52">
        <f t="shared" si="168"/>
        <v>0</v>
      </c>
      <c r="AY243" s="52">
        <f t="shared" si="169"/>
        <v>0</v>
      </c>
      <c r="AZ243" s="70"/>
    </row>
    <row r="244" spans="1:52" ht="12" customHeight="1">
      <c r="A244" s="44">
        <f t="shared" si="170"/>
        <v>44044</v>
      </c>
      <c r="B244" s="66">
        <f t="shared" si="171"/>
        <v>12500</v>
      </c>
      <c r="C244" s="67"/>
      <c r="D244" s="68">
        <f t="shared" si="138"/>
        <v>12500</v>
      </c>
      <c r="E244" s="35">
        <f t="shared" si="139"/>
        <v>0</v>
      </c>
      <c r="F244" s="35">
        <f t="shared" si="140"/>
        <v>0</v>
      </c>
      <c r="G244" s="55">
        <f t="shared" si="176"/>
        <v>5.67</v>
      </c>
      <c r="H244" s="69">
        <f t="shared" si="176"/>
        <v>5.67</v>
      </c>
      <c r="I244" s="72">
        <f t="shared" si="172"/>
        <v>0</v>
      </c>
      <c r="J244" s="55">
        <f t="shared" si="177"/>
        <v>-0.01</v>
      </c>
      <c r="K244" s="69">
        <f t="shared" si="177"/>
        <v>-0.06</v>
      </c>
      <c r="L244" s="72">
        <v>0</v>
      </c>
      <c r="M244" s="55">
        <f t="shared" si="178"/>
        <v>7.4999999999999997E-3</v>
      </c>
      <c r="N244" s="69">
        <f t="shared" si="178"/>
        <v>0</v>
      </c>
      <c r="O244" s="72">
        <v>0</v>
      </c>
      <c r="P244" s="7"/>
      <c r="Q244" s="72">
        <f t="shared" si="141"/>
        <v>5.6674999999999995</v>
      </c>
      <c r="R244" s="72">
        <f t="shared" si="142"/>
        <v>5.61</v>
      </c>
      <c r="S244" s="72">
        <f t="shared" si="143"/>
        <v>0</v>
      </c>
      <c r="T244" s="7"/>
      <c r="U244" s="5">
        <f t="shared" si="144"/>
        <v>31</v>
      </c>
      <c r="V244" s="45">
        <f t="shared" si="145"/>
        <v>44044</v>
      </c>
      <c r="W244" s="5">
        <f t="shared" si="146"/>
        <v>7128</v>
      </c>
      <c r="X244" s="55">
        <f t="shared" si="147"/>
        <v>5.3904348595426005E-2</v>
      </c>
      <c r="Y244" s="47">
        <f t="shared" si="148"/>
        <v>0.35414874953126313</v>
      </c>
      <c r="Z244" s="5">
        <f t="shared" si="149"/>
        <v>0</v>
      </c>
      <c r="AA244" s="5">
        <f t="shared" si="150"/>
        <v>0</v>
      </c>
      <c r="AC244" s="39">
        <f t="shared" si="151"/>
        <v>0</v>
      </c>
      <c r="AD244" s="39">
        <f t="shared" si="152"/>
        <v>0</v>
      </c>
      <c r="AE244" s="39">
        <f t="shared" si="153"/>
        <v>0</v>
      </c>
      <c r="AF244" s="39">
        <f t="shared" si="154"/>
        <v>0</v>
      </c>
      <c r="AG244" s="39">
        <f t="shared" si="155"/>
        <v>0</v>
      </c>
      <c r="AH244" s="39">
        <f t="shared" si="156"/>
        <v>0</v>
      </c>
      <c r="AI244" s="39">
        <f t="shared" si="157"/>
        <v>0</v>
      </c>
      <c r="AJ244" s="39">
        <f t="shared" si="158"/>
        <v>0</v>
      </c>
      <c r="AK244" s="39">
        <f t="shared" si="159"/>
        <v>0</v>
      </c>
      <c r="AL244" s="43"/>
      <c r="AM244" s="39">
        <f t="shared" si="160"/>
        <v>0</v>
      </c>
      <c r="AN244" s="39">
        <f t="shared" si="161"/>
        <v>0</v>
      </c>
      <c r="AO244" s="39">
        <f t="shared" si="162"/>
        <v>0</v>
      </c>
      <c r="AP244" s="40">
        <f t="shared" si="163"/>
        <v>0</v>
      </c>
      <c r="AR244" s="39">
        <f t="shared" si="164"/>
        <v>0</v>
      </c>
      <c r="AS244" s="39">
        <f t="shared" si="165"/>
        <v>0</v>
      </c>
      <c r="AT244" s="39">
        <f t="shared" si="166"/>
        <v>0</v>
      </c>
      <c r="AU244" s="40">
        <f t="shared" si="167"/>
        <v>0</v>
      </c>
      <c r="AV244" s="40"/>
      <c r="AW244" s="52">
        <f t="shared" si="168"/>
        <v>0</v>
      </c>
      <c r="AY244" s="52">
        <f t="shared" si="169"/>
        <v>0</v>
      </c>
      <c r="AZ244" s="70"/>
    </row>
    <row r="245" spans="1:52" ht="12" customHeight="1">
      <c r="A245" s="44">
        <f t="shared" si="170"/>
        <v>44075</v>
      </c>
      <c r="B245" s="66">
        <f t="shared" si="171"/>
        <v>12500</v>
      </c>
      <c r="C245" s="67"/>
      <c r="D245" s="68">
        <f t="shared" si="138"/>
        <v>12500</v>
      </c>
      <c r="E245" s="35">
        <f t="shared" si="139"/>
        <v>0</v>
      </c>
      <c r="F245" s="35">
        <f t="shared" si="140"/>
        <v>0</v>
      </c>
      <c r="G245" s="55">
        <f t="shared" si="176"/>
        <v>5.67</v>
      </c>
      <c r="H245" s="69">
        <f t="shared" si="176"/>
        <v>5.67</v>
      </c>
      <c r="I245" s="72">
        <f t="shared" si="172"/>
        <v>0</v>
      </c>
      <c r="J245" s="55">
        <f t="shared" si="177"/>
        <v>-0.01</v>
      </c>
      <c r="K245" s="69">
        <f t="shared" si="177"/>
        <v>-0.06</v>
      </c>
      <c r="L245" s="72">
        <v>0</v>
      </c>
      <c r="M245" s="55">
        <f t="shared" si="178"/>
        <v>7.4999999999999997E-3</v>
      </c>
      <c r="N245" s="69">
        <f t="shared" si="178"/>
        <v>0</v>
      </c>
      <c r="O245" s="72">
        <v>0</v>
      </c>
      <c r="P245" s="7"/>
      <c r="Q245" s="72">
        <f t="shared" si="141"/>
        <v>5.6674999999999995</v>
      </c>
      <c r="R245" s="72">
        <f t="shared" si="142"/>
        <v>5.61</v>
      </c>
      <c r="S245" s="72">
        <f t="shared" si="143"/>
        <v>0</v>
      </c>
      <c r="T245" s="7"/>
      <c r="U245" s="5">
        <f t="shared" si="144"/>
        <v>30</v>
      </c>
      <c r="V245" s="45">
        <f t="shared" si="145"/>
        <v>44075</v>
      </c>
      <c r="W245" s="5">
        <f t="shared" si="146"/>
        <v>7159</v>
      </c>
      <c r="X245" s="55">
        <f t="shared" si="147"/>
        <v>5.3904348595426005E-2</v>
      </c>
      <c r="Y245" s="47">
        <f t="shared" si="148"/>
        <v>0.3525535568871952</v>
      </c>
      <c r="Z245" s="5">
        <f t="shared" si="149"/>
        <v>0</v>
      </c>
      <c r="AA245" s="5">
        <f t="shared" si="150"/>
        <v>0</v>
      </c>
      <c r="AC245" s="39">
        <f t="shared" si="151"/>
        <v>0</v>
      </c>
      <c r="AD245" s="39">
        <f t="shared" si="152"/>
        <v>0</v>
      </c>
      <c r="AE245" s="39">
        <f t="shared" si="153"/>
        <v>0</v>
      </c>
      <c r="AF245" s="39">
        <f t="shared" si="154"/>
        <v>0</v>
      </c>
      <c r="AG245" s="39">
        <f t="shared" si="155"/>
        <v>0</v>
      </c>
      <c r="AH245" s="39">
        <f t="shared" si="156"/>
        <v>0</v>
      </c>
      <c r="AI245" s="39">
        <f t="shared" si="157"/>
        <v>0</v>
      </c>
      <c r="AJ245" s="39">
        <f t="shared" si="158"/>
        <v>0</v>
      </c>
      <c r="AK245" s="39">
        <f t="shared" si="159"/>
        <v>0</v>
      </c>
      <c r="AL245" s="43"/>
      <c r="AM245" s="39">
        <f t="shared" si="160"/>
        <v>0</v>
      </c>
      <c r="AN245" s="39">
        <f t="shared" si="161"/>
        <v>0</v>
      </c>
      <c r="AO245" s="39">
        <f t="shared" si="162"/>
        <v>0</v>
      </c>
      <c r="AP245" s="40">
        <f t="shared" si="163"/>
        <v>0</v>
      </c>
      <c r="AR245" s="39">
        <f t="shared" si="164"/>
        <v>0</v>
      </c>
      <c r="AS245" s="39">
        <f t="shared" si="165"/>
        <v>0</v>
      </c>
      <c r="AT245" s="39">
        <f t="shared" si="166"/>
        <v>0</v>
      </c>
      <c r="AU245" s="40">
        <f t="shared" si="167"/>
        <v>0</v>
      </c>
      <c r="AV245" s="40"/>
      <c r="AW245" s="52">
        <f t="shared" si="168"/>
        <v>0</v>
      </c>
      <c r="AY245" s="52">
        <f t="shared" si="169"/>
        <v>0</v>
      </c>
      <c r="AZ245" s="70"/>
    </row>
    <row r="246" spans="1:52" ht="12" customHeight="1">
      <c r="A246" s="44">
        <f t="shared" si="170"/>
        <v>44105</v>
      </c>
      <c r="B246" s="66">
        <f t="shared" si="171"/>
        <v>12500</v>
      </c>
      <c r="C246" s="67"/>
      <c r="D246" s="68">
        <f t="shared" si="138"/>
        <v>12500</v>
      </c>
      <c r="E246" s="35">
        <f t="shared" si="139"/>
        <v>0</v>
      </c>
      <c r="F246" s="35">
        <f t="shared" si="140"/>
        <v>0</v>
      </c>
      <c r="G246" s="55">
        <f t="shared" si="176"/>
        <v>5.67</v>
      </c>
      <c r="H246" s="69">
        <f t="shared" si="176"/>
        <v>5.67</v>
      </c>
      <c r="I246" s="72">
        <f t="shared" si="172"/>
        <v>0</v>
      </c>
      <c r="J246" s="55">
        <f t="shared" si="177"/>
        <v>-0.01</v>
      </c>
      <c r="K246" s="69">
        <f t="shared" si="177"/>
        <v>-0.06</v>
      </c>
      <c r="L246" s="72">
        <v>0</v>
      </c>
      <c r="M246" s="55">
        <f t="shared" si="178"/>
        <v>7.4999999999999997E-3</v>
      </c>
      <c r="N246" s="69">
        <f t="shared" si="178"/>
        <v>0</v>
      </c>
      <c r="O246" s="72">
        <v>0</v>
      </c>
      <c r="P246" s="7"/>
      <c r="Q246" s="72">
        <f t="shared" si="141"/>
        <v>5.6674999999999995</v>
      </c>
      <c r="R246" s="72">
        <f t="shared" si="142"/>
        <v>5.61</v>
      </c>
      <c r="S246" s="72">
        <f t="shared" si="143"/>
        <v>0</v>
      </c>
      <c r="T246" s="7"/>
      <c r="U246" s="5">
        <f t="shared" si="144"/>
        <v>31</v>
      </c>
      <c r="V246" s="45">
        <f t="shared" si="145"/>
        <v>44105</v>
      </c>
      <c r="W246" s="5">
        <f t="shared" si="146"/>
        <v>7189</v>
      </c>
      <c r="X246" s="55">
        <f t="shared" si="147"/>
        <v>5.3904348595426005E-2</v>
      </c>
      <c r="Y246" s="47">
        <f t="shared" si="148"/>
        <v>0.35101666369633977</v>
      </c>
      <c r="Z246" s="5">
        <f t="shared" si="149"/>
        <v>0</v>
      </c>
      <c r="AA246" s="5">
        <f t="shared" si="150"/>
        <v>0</v>
      </c>
      <c r="AC246" s="39">
        <f t="shared" si="151"/>
        <v>0</v>
      </c>
      <c r="AD246" s="39">
        <f t="shared" si="152"/>
        <v>0</v>
      </c>
      <c r="AE246" s="39">
        <f t="shared" si="153"/>
        <v>0</v>
      </c>
      <c r="AF246" s="39">
        <f t="shared" si="154"/>
        <v>0</v>
      </c>
      <c r="AG246" s="39">
        <f t="shared" si="155"/>
        <v>0</v>
      </c>
      <c r="AH246" s="39">
        <f t="shared" si="156"/>
        <v>0</v>
      </c>
      <c r="AI246" s="39">
        <f t="shared" si="157"/>
        <v>0</v>
      </c>
      <c r="AJ246" s="39">
        <f t="shared" si="158"/>
        <v>0</v>
      </c>
      <c r="AK246" s="39">
        <f t="shared" si="159"/>
        <v>0</v>
      </c>
      <c r="AL246" s="43"/>
      <c r="AM246" s="39">
        <f t="shared" si="160"/>
        <v>0</v>
      </c>
      <c r="AN246" s="39">
        <f t="shared" si="161"/>
        <v>0</v>
      </c>
      <c r="AO246" s="39">
        <f t="shared" si="162"/>
        <v>0</v>
      </c>
      <c r="AP246" s="40">
        <f t="shared" si="163"/>
        <v>0</v>
      </c>
      <c r="AR246" s="39">
        <f t="shared" si="164"/>
        <v>0</v>
      </c>
      <c r="AS246" s="39">
        <f t="shared" si="165"/>
        <v>0</v>
      </c>
      <c r="AT246" s="39">
        <f t="shared" si="166"/>
        <v>0</v>
      </c>
      <c r="AU246" s="40">
        <f t="shared" si="167"/>
        <v>0</v>
      </c>
      <c r="AV246" s="40"/>
      <c r="AW246" s="52">
        <f t="shared" si="168"/>
        <v>0</v>
      </c>
      <c r="AY246" s="52">
        <f t="shared" si="169"/>
        <v>0</v>
      </c>
      <c r="AZ246" s="70"/>
    </row>
    <row r="247" spans="1:52" ht="12" customHeight="1">
      <c r="A247" s="44">
        <f t="shared" si="170"/>
        <v>44136</v>
      </c>
      <c r="B247" s="66">
        <f t="shared" si="171"/>
        <v>12500</v>
      </c>
      <c r="C247" s="67"/>
      <c r="D247" s="68">
        <f t="shared" si="138"/>
        <v>12500</v>
      </c>
      <c r="E247" s="35">
        <f t="shared" si="139"/>
        <v>0</v>
      </c>
      <c r="F247" s="35">
        <f t="shared" si="140"/>
        <v>0</v>
      </c>
      <c r="G247" s="55">
        <f t="shared" si="176"/>
        <v>5.67</v>
      </c>
      <c r="H247" s="69">
        <f t="shared" si="176"/>
        <v>5.67</v>
      </c>
      <c r="I247" s="72">
        <f t="shared" si="172"/>
        <v>0</v>
      </c>
      <c r="J247" s="55">
        <f t="shared" si="177"/>
        <v>-0.01</v>
      </c>
      <c r="K247" s="69">
        <f t="shared" si="177"/>
        <v>-0.06</v>
      </c>
      <c r="L247" s="72">
        <v>0</v>
      </c>
      <c r="M247" s="55">
        <f t="shared" si="178"/>
        <v>7.4999999999999997E-3</v>
      </c>
      <c r="N247" s="69">
        <f t="shared" si="178"/>
        <v>0</v>
      </c>
      <c r="O247" s="72">
        <v>0</v>
      </c>
      <c r="P247" s="7"/>
      <c r="Q247" s="72">
        <f t="shared" si="141"/>
        <v>5.6674999999999995</v>
      </c>
      <c r="R247" s="72">
        <f t="shared" si="142"/>
        <v>5.61</v>
      </c>
      <c r="S247" s="72">
        <f t="shared" si="143"/>
        <v>0</v>
      </c>
      <c r="T247" s="7"/>
      <c r="U247" s="5">
        <f t="shared" si="144"/>
        <v>30</v>
      </c>
      <c r="V247" s="45">
        <f t="shared" si="145"/>
        <v>44136</v>
      </c>
      <c r="W247" s="5">
        <f t="shared" si="146"/>
        <v>7220</v>
      </c>
      <c r="X247" s="55">
        <f t="shared" si="147"/>
        <v>5.3904348595426005E-2</v>
      </c>
      <c r="Y247" s="47">
        <f t="shared" si="148"/>
        <v>0.3494355789103149</v>
      </c>
      <c r="Z247" s="5">
        <f t="shared" si="149"/>
        <v>0</v>
      </c>
      <c r="AA247" s="5">
        <f t="shared" si="150"/>
        <v>0</v>
      </c>
      <c r="AC247" s="39">
        <f t="shared" si="151"/>
        <v>0</v>
      </c>
      <c r="AD247" s="39">
        <f t="shared" si="152"/>
        <v>0</v>
      </c>
      <c r="AE247" s="39">
        <f t="shared" si="153"/>
        <v>0</v>
      </c>
      <c r="AF247" s="39">
        <f t="shared" si="154"/>
        <v>0</v>
      </c>
      <c r="AG247" s="39">
        <f t="shared" si="155"/>
        <v>0</v>
      </c>
      <c r="AH247" s="39">
        <f t="shared" si="156"/>
        <v>0</v>
      </c>
      <c r="AI247" s="39">
        <f t="shared" si="157"/>
        <v>0</v>
      </c>
      <c r="AJ247" s="39">
        <f t="shared" si="158"/>
        <v>0</v>
      </c>
      <c r="AK247" s="39">
        <f t="shared" si="159"/>
        <v>0</v>
      </c>
      <c r="AL247" s="43"/>
      <c r="AM247" s="39">
        <f t="shared" si="160"/>
        <v>0</v>
      </c>
      <c r="AN247" s="39">
        <f t="shared" si="161"/>
        <v>0</v>
      </c>
      <c r="AO247" s="39">
        <f t="shared" si="162"/>
        <v>0</v>
      </c>
      <c r="AP247" s="40">
        <f t="shared" si="163"/>
        <v>0</v>
      </c>
      <c r="AR247" s="39">
        <f t="shared" si="164"/>
        <v>0</v>
      </c>
      <c r="AS247" s="39">
        <f t="shared" si="165"/>
        <v>0</v>
      </c>
      <c r="AT247" s="39">
        <f t="shared" si="166"/>
        <v>0</v>
      </c>
      <c r="AU247" s="40">
        <f t="shared" si="167"/>
        <v>0</v>
      </c>
      <c r="AV247" s="40"/>
      <c r="AW247" s="52">
        <f t="shared" si="168"/>
        <v>0</v>
      </c>
      <c r="AY247" s="52">
        <f t="shared" si="169"/>
        <v>0</v>
      </c>
      <c r="AZ247" s="70"/>
    </row>
    <row r="248" spans="1:52" ht="12" customHeight="1">
      <c r="A248" s="44">
        <f t="shared" si="170"/>
        <v>44166</v>
      </c>
      <c r="B248" s="66">
        <f t="shared" si="171"/>
        <v>12500</v>
      </c>
      <c r="C248" s="67"/>
      <c r="D248" s="68">
        <f t="shared" si="138"/>
        <v>12500</v>
      </c>
      <c r="E248" s="35">
        <f t="shared" si="139"/>
        <v>0</v>
      </c>
      <c r="F248" s="35">
        <f t="shared" si="140"/>
        <v>0</v>
      </c>
      <c r="G248" s="55">
        <f t="shared" si="176"/>
        <v>5.67</v>
      </c>
      <c r="H248" s="69">
        <f t="shared" si="176"/>
        <v>5.67</v>
      </c>
      <c r="I248" s="72">
        <f t="shared" si="172"/>
        <v>0</v>
      </c>
      <c r="J248" s="55">
        <f t="shared" si="177"/>
        <v>-0.01</v>
      </c>
      <c r="K248" s="69">
        <f t="shared" si="177"/>
        <v>-0.06</v>
      </c>
      <c r="L248" s="72">
        <v>0</v>
      </c>
      <c r="M248" s="55">
        <f t="shared" si="178"/>
        <v>7.4999999999999997E-3</v>
      </c>
      <c r="N248" s="69">
        <f t="shared" si="178"/>
        <v>0</v>
      </c>
      <c r="O248" s="72">
        <v>0</v>
      </c>
      <c r="P248" s="7"/>
      <c r="Q248" s="72">
        <f t="shared" si="141"/>
        <v>5.6674999999999995</v>
      </c>
      <c r="R248" s="72">
        <f t="shared" si="142"/>
        <v>5.61</v>
      </c>
      <c r="S248" s="72">
        <f t="shared" si="143"/>
        <v>0</v>
      </c>
      <c r="T248" s="7"/>
      <c r="U248" s="5">
        <f t="shared" si="144"/>
        <v>31</v>
      </c>
      <c r="V248" s="45">
        <f t="shared" si="145"/>
        <v>44166</v>
      </c>
      <c r="W248" s="5">
        <f t="shared" si="146"/>
        <v>7250</v>
      </c>
      <c r="X248" s="55">
        <f t="shared" si="147"/>
        <v>5.3904348595426005E-2</v>
      </c>
      <c r="Y248" s="47">
        <f t="shared" si="148"/>
        <v>0.3479122779780775</v>
      </c>
      <c r="Z248" s="5">
        <f t="shared" si="149"/>
        <v>0</v>
      </c>
      <c r="AA248" s="5">
        <f t="shared" si="150"/>
        <v>0</v>
      </c>
      <c r="AC248" s="39">
        <f t="shared" si="151"/>
        <v>0</v>
      </c>
      <c r="AD248" s="39">
        <f t="shared" si="152"/>
        <v>0</v>
      </c>
      <c r="AE248" s="39">
        <f t="shared" si="153"/>
        <v>0</v>
      </c>
      <c r="AF248" s="39">
        <f t="shared" si="154"/>
        <v>0</v>
      </c>
      <c r="AG248" s="39">
        <f t="shared" si="155"/>
        <v>0</v>
      </c>
      <c r="AH248" s="39">
        <f t="shared" si="156"/>
        <v>0</v>
      </c>
      <c r="AI248" s="39">
        <f t="shared" si="157"/>
        <v>0</v>
      </c>
      <c r="AJ248" s="39">
        <f t="shared" si="158"/>
        <v>0</v>
      </c>
      <c r="AK248" s="39">
        <f t="shared" si="159"/>
        <v>0</v>
      </c>
      <c r="AL248" s="43"/>
      <c r="AM248" s="39">
        <f t="shared" si="160"/>
        <v>0</v>
      </c>
      <c r="AN248" s="39">
        <f t="shared" si="161"/>
        <v>0</v>
      </c>
      <c r="AO248" s="39">
        <f t="shared" si="162"/>
        <v>0</v>
      </c>
      <c r="AP248" s="40">
        <f t="shared" si="163"/>
        <v>0</v>
      </c>
      <c r="AR248" s="39">
        <f t="shared" si="164"/>
        <v>0</v>
      </c>
      <c r="AS248" s="39">
        <f t="shared" si="165"/>
        <v>0</v>
      </c>
      <c r="AT248" s="39">
        <f t="shared" si="166"/>
        <v>0</v>
      </c>
      <c r="AU248" s="40">
        <f t="shared" si="167"/>
        <v>0</v>
      </c>
      <c r="AV248" s="40"/>
      <c r="AW248" s="52">
        <f t="shared" si="168"/>
        <v>0</v>
      </c>
      <c r="AY248" s="52">
        <f t="shared" si="169"/>
        <v>0</v>
      </c>
      <c r="AZ248" s="70"/>
    </row>
    <row r="249" spans="1:52" ht="12" customHeight="1">
      <c r="A249" s="44">
        <f t="shared" si="170"/>
        <v>44197</v>
      </c>
      <c r="B249" s="66">
        <f t="shared" si="171"/>
        <v>12500</v>
      </c>
      <c r="C249" s="67"/>
      <c r="D249" s="68">
        <f t="shared" si="138"/>
        <v>12500</v>
      </c>
      <c r="E249" s="35">
        <f t="shared" si="139"/>
        <v>0</v>
      </c>
      <c r="F249" s="35">
        <f t="shared" si="140"/>
        <v>0</v>
      </c>
      <c r="G249" s="55">
        <f t="shared" si="176"/>
        <v>5.67</v>
      </c>
      <c r="H249" s="69">
        <f t="shared" si="176"/>
        <v>5.67</v>
      </c>
      <c r="I249" s="72">
        <f t="shared" si="172"/>
        <v>0</v>
      </c>
      <c r="J249" s="55">
        <f t="shared" si="177"/>
        <v>-0.01</v>
      </c>
      <c r="K249" s="69">
        <f t="shared" si="177"/>
        <v>-0.06</v>
      </c>
      <c r="L249" s="72">
        <v>0</v>
      </c>
      <c r="M249" s="55">
        <f t="shared" si="178"/>
        <v>7.4999999999999997E-3</v>
      </c>
      <c r="N249" s="69">
        <f t="shared" si="178"/>
        <v>0</v>
      </c>
      <c r="O249" s="72">
        <v>0</v>
      </c>
      <c r="P249" s="7"/>
      <c r="Q249" s="72">
        <f t="shared" si="141"/>
        <v>5.6674999999999995</v>
      </c>
      <c r="R249" s="72">
        <f t="shared" si="142"/>
        <v>5.61</v>
      </c>
      <c r="S249" s="72">
        <f t="shared" si="143"/>
        <v>0</v>
      </c>
      <c r="T249" s="7"/>
      <c r="U249" s="5">
        <f t="shared" si="144"/>
        <v>31</v>
      </c>
      <c r="V249" s="45">
        <f t="shared" si="145"/>
        <v>44197</v>
      </c>
      <c r="W249" s="5">
        <f t="shared" si="146"/>
        <v>7281</v>
      </c>
      <c r="X249" s="55">
        <f t="shared" si="147"/>
        <v>5.3904348595426005E-2</v>
      </c>
      <c r="Y249" s="47">
        <f t="shared" si="148"/>
        <v>0.34634517628042621</v>
      </c>
      <c r="Z249" s="5">
        <f t="shared" si="149"/>
        <v>0</v>
      </c>
      <c r="AA249" s="5">
        <f t="shared" si="150"/>
        <v>0</v>
      </c>
      <c r="AC249" s="39">
        <f t="shared" si="151"/>
        <v>0</v>
      </c>
      <c r="AD249" s="39">
        <f t="shared" si="152"/>
        <v>0</v>
      </c>
      <c r="AE249" s="39">
        <f t="shared" si="153"/>
        <v>0</v>
      </c>
      <c r="AF249" s="39">
        <f t="shared" si="154"/>
        <v>0</v>
      </c>
      <c r="AG249" s="39">
        <f t="shared" si="155"/>
        <v>0</v>
      </c>
      <c r="AH249" s="39">
        <f t="shared" si="156"/>
        <v>0</v>
      </c>
      <c r="AI249" s="39">
        <f t="shared" si="157"/>
        <v>0</v>
      </c>
      <c r="AJ249" s="39">
        <f t="shared" si="158"/>
        <v>0</v>
      </c>
      <c r="AK249" s="39">
        <f t="shared" si="159"/>
        <v>0</v>
      </c>
      <c r="AL249" s="43"/>
      <c r="AM249" s="39">
        <f t="shared" si="160"/>
        <v>0</v>
      </c>
      <c r="AN249" s="39">
        <f t="shared" si="161"/>
        <v>0</v>
      </c>
      <c r="AO249" s="39">
        <f t="shared" si="162"/>
        <v>0</v>
      </c>
      <c r="AP249" s="40">
        <f t="shared" si="163"/>
        <v>0</v>
      </c>
      <c r="AR249" s="39">
        <f t="shared" si="164"/>
        <v>0</v>
      </c>
      <c r="AS249" s="39">
        <f t="shared" si="165"/>
        <v>0</v>
      </c>
      <c r="AT249" s="39">
        <f t="shared" si="166"/>
        <v>0</v>
      </c>
      <c r="AU249" s="40">
        <f t="shared" si="167"/>
        <v>0</v>
      </c>
      <c r="AV249" s="40"/>
      <c r="AW249" s="52">
        <f t="shared" si="168"/>
        <v>0</v>
      </c>
      <c r="AY249" s="52">
        <f t="shared" si="169"/>
        <v>0</v>
      </c>
      <c r="AZ249" s="70"/>
    </row>
    <row r="250" spans="1:52" ht="12" customHeight="1">
      <c r="A250" s="44">
        <f t="shared" si="170"/>
        <v>44228</v>
      </c>
      <c r="B250" s="66">
        <f t="shared" si="171"/>
        <v>12500</v>
      </c>
      <c r="C250" s="67"/>
      <c r="D250" s="68">
        <f t="shared" si="138"/>
        <v>12500</v>
      </c>
      <c r="E250" s="35">
        <f t="shared" si="139"/>
        <v>0</v>
      </c>
      <c r="F250" s="35">
        <f t="shared" si="140"/>
        <v>0</v>
      </c>
      <c r="G250" s="55">
        <f t="shared" ref="G250:H269" si="179">VLOOKUP($A250,Table,MATCH(G$4,Curves,0))</f>
        <v>5.67</v>
      </c>
      <c r="H250" s="69">
        <f t="shared" si="179"/>
        <v>5.67</v>
      </c>
      <c r="I250" s="72">
        <f t="shared" si="172"/>
        <v>0</v>
      </c>
      <c r="J250" s="55">
        <f t="shared" ref="J250:K269" si="180">VLOOKUP($A250,Table,MATCH(J$4,Curves,0))</f>
        <v>-0.01</v>
      </c>
      <c r="K250" s="69">
        <f t="shared" si="180"/>
        <v>-0.06</v>
      </c>
      <c r="L250" s="72">
        <v>0</v>
      </c>
      <c r="M250" s="55">
        <f t="shared" ref="M250:N269" si="181">VLOOKUP($A250,Table,MATCH(M$4,Curves,0))</f>
        <v>7.4999999999999997E-3</v>
      </c>
      <c r="N250" s="69">
        <f t="shared" si="181"/>
        <v>0</v>
      </c>
      <c r="O250" s="72">
        <v>0</v>
      </c>
      <c r="P250" s="7"/>
      <c r="Q250" s="72">
        <f t="shared" si="141"/>
        <v>5.6674999999999995</v>
      </c>
      <c r="R250" s="72">
        <f t="shared" si="142"/>
        <v>5.61</v>
      </c>
      <c r="S250" s="72">
        <f t="shared" si="143"/>
        <v>0</v>
      </c>
      <c r="T250" s="7"/>
      <c r="U250" s="5">
        <f t="shared" si="144"/>
        <v>28</v>
      </c>
      <c r="V250" s="45">
        <f t="shared" si="145"/>
        <v>44228</v>
      </c>
      <c r="W250" s="5">
        <f t="shared" si="146"/>
        <v>7312</v>
      </c>
      <c r="X250" s="55">
        <f t="shared" si="147"/>
        <v>5.3904348595426005E-2</v>
      </c>
      <c r="Y250" s="47">
        <f t="shared" si="148"/>
        <v>0.34478513328086119</v>
      </c>
      <c r="Z250" s="5">
        <f t="shared" si="149"/>
        <v>0</v>
      </c>
      <c r="AA250" s="5">
        <f t="shared" si="150"/>
        <v>0</v>
      </c>
      <c r="AC250" s="39">
        <f t="shared" si="151"/>
        <v>0</v>
      </c>
      <c r="AD250" s="39">
        <f t="shared" si="152"/>
        <v>0</v>
      </c>
      <c r="AE250" s="39">
        <f t="shared" si="153"/>
        <v>0</v>
      </c>
      <c r="AF250" s="39">
        <f t="shared" si="154"/>
        <v>0</v>
      </c>
      <c r="AG250" s="39">
        <f t="shared" si="155"/>
        <v>0</v>
      </c>
      <c r="AH250" s="39">
        <f t="shared" si="156"/>
        <v>0</v>
      </c>
      <c r="AI250" s="39">
        <f t="shared" si="157"/>
        <v>0</v>
      </c>
      <c r="AJ250" s="39">
        <f t="shared" si="158"/>
        <v>0</v>
      </c>
      <c r="AK250" s="39">
        <f t="shared" si="159"/>
        <v>0</v>
      </c>
      <c r="AL250" s="43"/>
      <c r="AM250" s="39">
        <f t="shared" si="160"/>
        <v>0</v>
      </c>
      <c r="AN250" s="39">
        <f t="shared" si="161"/>
        <v>0</v>
      </c>
      <c r="AO250" s="39">
        <f t="shared" si="162"/>
        <v>0</v>
      </c>
      <c r="AP250" s="40">
        <f t="shared" si="163"/>
        <v>0</v>
      </c>
      <c r="AR250" s="39">
        <f t="shared" si="164"/>
        <v>0</v>
      </c>
      <c r="AS250" s="39">
        <f t="shared" si="165"/>
        <v>0</v>
      </c>
      <c r="AT250" s="39">
        <f t="shared" si="166"/>
        <v>0</v>
      </c>
      <c r="AU250" s="40">
        <f t="shared" si="167"/>
        <v>0</v>
      </c>
      <c r="AV250" s="40"/>
      <c r="AW250" s="52">
        <f t="shared" si="168"/>
        <v>0</v>
      </c>
      <c r="AY250" s="52">
        <f t="shared" si="169"/>
        <v>0</v>
      </c>
      <c r="AZ250" s="70"/>
    </row>
    <row r="251" spans="1:52" ht="12" customHeight="1">
      <c r="A251" s="44">
        <f t="shared" si="170"/>
        <v>44256</v>
      </c>
      <c r="B251" s="66">
        <f t="shared" si="171"/>
        <v>12500</v>
      </c>
      <c r="C251" s="67"/>
      <c r="D251" s="68">
        <f t="shared" si="138"/>
        <v>12500</v>
      </c>
      <c r="E251" s="35">
        <f t="shared" si="139"/>
        <v>0</v>
      </c>
      <c r="F251" s="35">
        <f t="shared" si="140"/>
        <v>0</v>
      </c>
      <c r="G251" s="55">
        <f t="shared" si="179"/>
        <v>5.67</v>
      </c>
      <c r="H251" s="69">
        <f t="shared" si="179"/>
        <v>5.67</v>
      </c>
      <c r="I251" s="72">
        <f t="shared" si="172"/>
        <v>0</v>
      </c>
      <c r="J251" s="55">
        <f t="shared" si="180"/>
        <v>-0.01</v>
      </c>
      <c r="K251" s="69">
        <f t="shared" si="180"/>
        <v>-0.06</v>
      </c>
      <c r="L251" s="72">
        <v>0</v>
      </c>
      <c r="M251" s="55">
        <f t="shared" si="181"/>
        <v>7.4999999999999997E-3</v>
      </c>
      <c r="N251" s="69">
        <f t="shared" si="181"/>
        <v>0</v>
      </c>
      <c r="O251" s="72">
        <v>0</v>
      </c>
      <c r="P251" s="7"/>
      <c r="Q251" s="72">
        <f t="shared" si="141"/>
        <v>5.6674999999999995</v>
      </c>
      <c r="R251" s="72">
        <f t="shared" si="142"/>
        <v>5.61</v>
      </c>
      <c r="S251" s="72">
        <f t="shared" si="143"/>
        <v>0</v>
      </c>
      <c r="T251" s="7"/>
      <c r="U251" s="5">
        <f t="shared" si="144"/>
        <v>31</v>
      </c>
      <c r="V251" s="45">
        <f t="shared" si="145"/>
        <v>44256</v>
      </c>
      <c r="W251" s="5">
        <f t="shared" si="146"/>
        <v>7340</v>
      </c>
      <c r="X251" s="55">
        <f t="shared" si="147"/>
        <v>5.3904348595426005E-2</v>
      </c>
      <c r="Y251" s="47">
        <f t="shared" si="148"/>
        <v>0.3433821028366732</v>
      </c>
      <c r="Z251" s="5">
        <f t="shared" si="149"/>
        <v>0</v>
      </c>
      <c r="AA251" s="5">
        <f t="shared" si="150"/>
        <v>0</v>
      </c>
      <c r="AC251" s="39">
        <f t="shared" si="151"/>
        <v>0</v>
      </c>
      <c r="AD251" s="39">
        <f t="shared" si="152"/>
        <v>0</v>
      </c>
      <c r="AE251" s="39">
        <f t="shared" si="153"/>
        <v>0</v>
      </c>
      <c r="AF251" s="39">
        <f t="shared" si="154"/>
        <v>0</v>
      </c>
      <c r="AG251" s="39">
        <f t="shared" si="155"/>
        <v>0</v>
      </c>
      <c r="AH251" s="39">
        <f t="shared" si="156"/>
        <v>0</v>
      </c>
      <c r="AI251" s="39">
        <f t="shared" si="157"/>
        <v>0</v>
      </c>
      <c r="AJ251" s="39">
        <f t="shared" si="158"/>
        <v>0</v>
      </c>
      <c r="AK251" s="39">
        <f t="shared" si="159"/>
        <v>0</v>
      </c>
      <c r="AL251" s="43"/>
      <c r="AM251" s="39">
        <f t="shared" si="160"/>
        <v>0</v>
      </c>
      <c r="AN251" s="39">
        <f t="shared" si="161"/>
        <v>0</v>
      </c>
      <c r="AO251" s="39">
        <f t="shared" si="162"/>
        <v>0</v>
      </c>
      <c r="AP251" s="40">
        <f t="shared" si="163"/>
        <v>0</v>
      </c>
      <c r="AR251" s="39">
        <f t="shared" si="164"/>
        <v>0</v>
      </c>
      <c r="AS251" s="39">
        <f t="shared" si="165"/>
        <v>0</v>
      </c>
      <c r="AT251" s="39">
        <f t="shared" si="166"/>
        <v>0</v>
      </c>
      <c r="AU251" s="40">
        <f t="shared" si="167"/>
        <v>0</v>
      </c>
      <c r="AV251" s="40"/>
      <c r="AW251" s="52">
        <f t="shared" si="168"/>
        <v>0</v>
      </c>
      <c r="AY251" s="52">
        <f t="shared" si="169"/>
        <v>0</v>
      </c>
      <c r="AZ251" s="70"/>
    </row>
    <row r="252" spans="1:52" ht="12" customHeight="1">
      <c r="A252" s="44">
        <f t="shared" si="170"/>
        <v>44287</v>
      </c>
      <c r="B252" s="66">
        <f t="shared" si="171"/>
        <v>12500</v>
      </c>
      <c r="C252" s="67"/>
      <c r="D252" s="68">
        <f t="shared" si="138"/>
        <v>12500</v>
      </c>
      <c r="E252" s="35">
        <f t="shared" si="139"/>
        <v>0</v>
      </c>
      <c r="F252" s="35">
        <f t="shared" si="140"/>
        <v>0</v>
      </c>
      <c r="G252" s="55">
        <f t="shared" si="179"/>
        <v>5.67</v>
      </c>
      <c r="H252" s="69">
        <f t="shared" si="179"/>
        <v>5.67</v>
      </c>
      <c r="I252" s="72">
        <f t="shared" si="172"/>
        <v>0</v>
      </c>
      <c r="J252" s="55">
        <f t="shared" si="180"/>
        <v>-0.01</v>
      </c>
      <c r="K252" s="69">
        <f t="shared" si="180"/>
        <v>-0.06</v>
      </c>
      <c r="L252" s="72">
        <v>0</v>
      </c>
      <c r="M252" s="55">
        <f t="shared" si="181"/>
        <v>7.4999999999999997E-3</v>
      </c>
      <c r="N252" s="69">
        <f t="shared" si="181"/>
        <v>0</v>
      </c>
      <c r="O252" s="72">
        <v>0</v>
      </c>
      <c r="P252" s="7"/>
      <c r="Q252" s="72">
        <f t="shared" si="141"/>
        <v>5.6674999999999995</v>
      </c>
      <c r="R252" s="72">
        <f t="shared" si="142"/>
        <v>5.61</v>
      </c>
      <c r="S252" s="72">
        <f t="shared" si="143"/>
        <v>0</v>
      </c>
      <c r="T252" s="7"/>
      <c r="U252" s="5">
        <f t="shared" si="144"/>
        <v>30</v>
      </c>
      <c r="V252" s="45">
        <f t="shared" si="145"/>
        <v>44287</v>
      </c>
      <c r="W252" s="5">
        <f t="shared" si="146"/>
        <v>7371</v>
      </c>
      <c r="X252" s="55">
        <f t="shared" si="147"/>
        <v>5.3904348595426005E-2</v>
      </c>
      <c r="Y252" s="47">
        <f t="shared" si="148"/>
        <v>0.34183540641243176</v>
      </c>
      <c r="Z252" s="5">
        <f t="shared" si="149"/>
        <v>0</v>
      </c>
      <c r="AA252" s="5">
        <f t="shared" si="150"/>
        <v>0</v>
      </c>
      <c r="AC252" s="39">
        <f t="shared" si="151"/>
        <v>0</v>
      </c>
      <c r="AD252" s="39">
        <f t="shared" si="152"/>
        <v>0</v>
      </c>
      <c r="AE252" s="39">
        <f t="shared" si="153"/>
        <v>0</v>
      </c>
      <c r="AF252" s="39">
        <f t="shared" si="154"/>
        <v>0</v>
      </c>
      <c r="AG252" s="39">
        <f t="shared" si="155"/>
        <v>0</v>
      </c>
      <c r="AH252" s="39">
        <f t="shared" si="156"/>
        <v>0</v>
      </c>
      <c r="AI252" s="39">
        <f t="shared" si="157"/>
        <v>0</v>
      </c>
      <c r="AJ252" s="39">
        <f t="shared" si="158"/>
        <v>0</v>
      </c>
      <c r="AK252" s="39">
        <f t="shared" si="159"/>
        <v>0</v>
      </c>
      <c r="AL252" s="43"/>
      <c r="AM252" s="39">
        <f t="shared" si="160"/>
        <v>0</v>
      </c>
      <c r="AN252" s="39">
        <f t="shared" si="161"/>
        <v>0</v>
      </c>
      <c r="AO252" s="39">
        <f t="shared" si="162"/>
        <v>0</v>
      </c>
      <c r="AP252" s="40">
        <f t="shared" si="163"/>
        <v>0</v>
      </c>
      <c r="AR252" s="39">
        <f t="shared" si="164"/>
        <v>0</v>
      </c>
      <c r="AS252" s="39">
        <f t="shared" si="165"/>
        <v>0</v>
      </c>
      <c r="AT252" s="39">
        <f t="shared" si="166"/>
        <v>0</v>
      </c>
      <c r="AU252" s="40">
        <f t="shared" si="167"/>
        <v>0</v>
      </c>
      <c r="AV252" s="40"/>
      <c r="AW252" s="52">
        <f t="shared" si="168"/>
        <v>0</v>
      </c>
      <c r="AY252" s="52">
        <f t="shared" si="169"/>
        <v>0</v>
      </c>
      <c r="AZ252" s="70"/>
    </row>
    <row r="253" spans="1:52" ht="12" customHeight="1">
      <c r="A253" s="44">
        <f t="shared" si="170"/>
        <v>44317</v>
      </c>
      <c r="B253" s="66">
        <f t="shared" si="171"/>
        <v>12500</v>
      </c>
      <c r="C253" s="67"/>
      <c r="D253" s="68">
        <f t="shared" si="138"/>
        <v>12500</v>
      </c>
      <c r="E253" s="35">
        <f t="shared" si="139"/>
        <v>0</v>
      </c>
      <c r="F253" s="35">
        <f t="shared" si="140"/>
        <v>0</v>
      </c>
      <c r="G253" s="55">
        <f t="shared" si="179"/>
        <v>5.67</v>
      </c>
      <c r="H253" s="69">
        <f t="shared" si="179"/>
        <v>5.67</v>
      </c>
      <c r="I253" s="72">
        <f t="shared" si="172"/>
        <v>0</v>
      </c>
      <c r="J253" s="55">
        <f t="shared" si="180"/>
        <v>-0.01</v>
      </c>
      <c r="K253" s="69">
        <f t="shared" si="180"/>
        <v>-0.06</v>
      </c>
      <c r="L253" s="72">
        <v>0</v>
      </c>
      <c r="M253" s="55">
        <f t="shared" si="181"/>
        <v>7.4999999999999997E-3</v>
      </c>
      <c r="N253" s="69">
        <f t="shared" si="181"/>
        <v>0</v>
      </c>
      <c r="O253" s="72">
        <v>0</v>
      </c>
      <c r="P253" s="7"/>
      <c r="Q253" s="72">
        <f t="shared" si="141"/>
        <v>5.6674999999999995</v>
      </c>
      <c r="R253" s="72">
        <f t="shared" si="142"/>
        <v>5.61</v>
      </c>
      <c r="S253" s="72">
        <f t="shared" si="143"/>
        <v>0</v>
      </c>
      <c r="T253" s="7"/>
      <c r="U253" s="5">
        <f t="shared" si="144"/>
        <v>31</v>
      </c>
      <c r="V253" s="45">
        <f t="shared" si="145"/>
        <v>44317</v>
      </c>
      <c r="W253" s="5">
        <f t="shared" si="146"/>
        <v>7401</v>
      </c>
      <c r="X253" s="55">
        <f t="shared" si="147"/>
        <v>5.3904348595426005E-2</v>
      </c>
      <c r="Y253" s="47">
        <f t="shared" si="148"/>
        <v>0.34034523705164815</v>
      </c>
      <c r="Z253" s="5">
        <f t="shared" si="149"/>
        <v>0</v>
      </c>
      <c r="AA253" s="5">
        <f t="shared" si="150"/>
        <v>0</v>
      </c>
      <c r="AC253" s="39">
        <f t="shared" si="151"/>
        <v>0</v>
      </c>
      <c r="AD253" s="39">
        <f t="shared" si="152"/>
        <v>0</v>
      </c>
      <c r="AE253" s="39">
        <f t="shared" si="153"/>
        <v>0</v>
      </c>
      <c r="AF253" s="39">
        <f t="shared" si="154"/>
        <v>0</v>
      </c>
      <c r="AG253" s="39">
        <f t="shared" si="155"/>
        <v>0</v>
      </c>
      <c r="AH253" s="39">
        <f t="shared" si="156"/>
        <v>0</v>
      </c>
      <c r="AI253" s="39">
        <f t="shared" si="157"/>
        <v>0</v>
      </c>
      <c r="AJ253" s="39">
        <f t="shared" si="158"/>
        <v>0</v>
      </c>
      <c r="AK253" s="39">
        <f t="shared" si="159"/>
        <v>0</v>
      </c>
      <c r="AL253" s="43"/>
      <c r="AM253" s="39">
        <f t="shared" si="160"/>
        <v>0</v>
      </c>
      <c r="AN253" s="39">
        <f t="shared" si="161"/>
        <v>0</v>
      </c>
      <c r="AO253" s="39">
        <f t="shared" si="162"/>
        <v>0</v>
      </c>
      <c r="AP253" s="40">
        <f t="shared" si="163"/>
        <v>0</v>
      </c>
      <c r="AR253" s="39">
        <f t="shared" si="164"/>
        <v>0</v>
      </c>
      <c r="AS253" s="39">
        <f t="shared" si="165"/>
        <v>0</v>
      </c>
      <c r="AT253" s="39">
        <f t="shared" si="166"/>
        <v>0</v>
      </c>
      <c r="AU253" s="40">
        <f t="shared" si="167"/>
        <v>0</v>
      </c>
      <c r="AV253" s="40"/>
      <c r="AW253" s="52">
        <f t="shared" si="168"/>
        <v>0</v>
      </c>
      <c r="AY253" s="52">
        <f t="shared" si="169"/>
        <v>0</v>
      </c>
      <c r="AZ253" s="70"/>
    </row>
    <row r="254" spans="1:52" ht="12" customHeight="1">
      <c r="A254" s="44">
        <f t="shared" si="170"/>
        <v>44348</v>
      </c>
      <c r="B254" s="66">
        <f t="shared" si="171"/>
        <v>12500</v>
      </c>
      <c r="C254" s="67"/>
      <c r="D254" s="68">
        <f t="shared" si="138"/>
        <v>12500</v>
      </c>
      <c r="E254" s="35">
        <f t="shared" si="139"/>
        <v>0</v>
      </c>
      <c r="F254" s="35">
        <f t="shared" si="140"/>
        <v>0</v>
      </c>
      <c r="G254" s="55">
        <f t="shared" si="179"/>
        <v>5.67</v>
      </c>
      <c r="H254" s="69">
        <f t="shared" si="179"/>
        <v>5.67</v>
      </c>
      <c r="I254" s="72">
        <f t="shared" si="172"/>
        <v>0</v>
      </c>
      <c r="J254" s="55">
        <f t="shared" si="180"/>
        <v>-0.01</v>
      </c>
      <c r="K254" s="69">
        <f t="shared" si="180"/>
        <v>-0.06</v>
      </c>
      <c r="L254" s="72">
        <v>0</v>
      </c>
      <c r="M254" s="55">
        <f t="shared" si="181"/>
        <v>7.4999999999999997E-3</v>
      </c>
      <c r="N254" s="69">
        <f t="shared" si="181"/>
        <v>0</v>
      </c>
      <c r="O254" s="72">
        <v>0</v>
      </c>
      <c r="P254" s="7"/>
      <c r="Q254" s="72">
        <f t="shared" si="141"/>
        <v>5.6674999999999995</v>
      </c>
      <c r="R254" s="72">
        <f t="shared" si="142"/>
        <v>5.61</v>
      </c>
      <c r="S254" s="72">
        <f t="shared" si="143"/>
        <v>0</v>
      </c>
      <c r="T254" s="7"/>
      <c r="U254" s="5">
        <f t="shared" si="144"/>
        <v>30</v>
      </c>
      <c r="V254" s="45">
        <f t="shared" si="145"/>
        <v>44348</v>
      </c>
      <c r="W254" s="5">
        <f t="shared" si="146"/>
        <v>7432</v>
      </c>
      <c r="X254" s="55">
        <f t="shared" si="147"/>
        <v>5.3904348595426005E-2</v>
      </c>
      <c r="Y254" s="47">
        <f t="shared" si="148"/>
        <v>0.33881221958566271</v>
      </c>
      <c r="Z254" s="5">
        <f t="shared" si="149"/>
        <v>0</v>
      </c>
      <c r="AA254" s="5">
        <f t="shared" si="150"/>
        <v>0</v>
      </c>
      <c r="AC254" s="39">
        <f t="shared" si="151"/>
        <v>0</v>
      </c>
      <c r="AD254" s="39">
        <f t="shared" si="152"/>
        <v>0</v>
      </c>
      <c r="AE254" s="39">
        <f t="shared" si="153"/>
        <v>0</v>
      </c>
      <c r="AF254" s="39">
        <f t="shared" si="154"/>
        <v>0</v>
      </c>
      <c r="AG254" s="39">
        <f t="shared" si="155"/>
        <v>0</v>
      </c>
      <c r="AH254" s="39">
        <f t="shared" si="156"/>
        <v>0</v>
      </c>
      <c r="AI254" s="39">
        <f t="shared" si="157"/>
        <v>0</v>
      </c>
      <c r="AJ254" s="39">
        <f t="shared" si="158"/>
        <v>0</v>
      </c>
      <c r="AK254" s="39">
        <f t="shared" si="159"/>
        <v>0</v>
      </c>
      <c r="AL254" s="43"/>
      <c r="AM254" s="39">
        <f t="shared" si="160"/>
        <v>0</v>
      </c>
      <c r="AN254" s="39">
        <f t="shared" si="161"/>
        <v>0</v>
      </c>
      <c r="AO254" s="39">
        <f t="shared" si="162"/>
        <v>0</v>
      </c>
      <c r="AP254" s="40">
        <f t="shared" si="163"/>
        <v>0</v>
      </c>
      <c r="AR254" s="39">
        <f t="shared" si="164"/>
        <v>0</v>
      </c>
      <c r="AS254" s="39">
        <f t="shared" si="165"/>
        <v>0</v>
      </c>
      <c r="AT254" s="39">
        <f t="shared" si="166"/>
        <v>0</v>
      </c>
      <c r="AU254" s="40">
        <f t="shared" si="167"/>
        <v>0</v>
      </c>
      <c r="AV254" s="40"/>
      <c r="AW254" s="52">
        <f t="shared" si="168"/>
        <v>0</v>
      </c>
      <c r="AY254" s="52">
        <f t="shared" si="169"/>
        <v>0</v>
      </c>
      <c r="AZ254" s="70"/>
    </row>
    <row r="255" spans="1:52" ht="12" customHeight="1">
      <c r="A255" s="44">
        <f t="shared" si="170"/>
        <v>44378</v>
      </c>
      <c r="B255" s="66">
        <f t="shared" si="171"/>
        <v>12500</v>
      </c>
      <c r="C255" s="67"/>
      <c r="D255" s="68">
        <f t="shared" si="138"/>
        <v>12500</v>
      </c>
      <c r="E255" s="35">
        <f t="shared" si="139"/>
        <v>0</v>
      </c>
      <c r="F255" s="35">
        <f t="shared" si="140"/>
        <v>0</v>
      </c>
      <c r="G255" s="55">
        <f t="shared" si="179"/>
        <v>5.67</v>
      </c>
      <c r="H255" s="69">
        <f t="shared" si="179"/>
        <v>5.67</v>
      </c>
      <c r="I255" s="72">
        <f t="shared" si="172"/>
        <v>0</v>
      </c>
      <c r="J255" s="55">
        <f t="shared" si="180"/>
        <v>-0.01</v>
      </c>
      <c r="K255" s="69">
        <f t="shared" si="180"/>
        <v>-0.06</v>
      </c>
      <c r="L255" s="72">
        <v>0</v>
      </c>
      <c r="M255" s="55">
        <f t="shared" si="181"/>
        <v>7.4999999999999997E-3</v>
      </c>
      <c r="N255" s="69">
        <f t="shared" si="181"/>
        <v>0</v>
      </c>
      <c r="O255" s="72">
        <v>0</v>
      </c>
      <c r="P255" s="7"/>
      <c r="Q255" s="72">
        <f t="shared" si="141"/>
        <v>5.6674999999999995</v>
      </c>
      <c r="R255" s="72">
        <f t="shared" si="142"/>
        <v>5.61</v>
      </c>
      <c r="S255" s="72">
        <f t="shared" si="143"/>
        <v>0</v>
      </c>
      <c r="T255" s="7"/>
      <c r="U255" s="5">
        <f t="shared" si="144"/>
        <v>31</v>
      </c>
      <c r="V255" s="45">
        <f t="shared" si="145"/>
        <v>44378</v>
      </c>
      <c r="W255" s="5">
        <f t="shared" si="146"/>
        <v>7462</v>
      </c>
      <c r="X255" s="55">
        <f t="shared" si="147"/>
        <v>5.3904348595426005E-2</v>
      </c>
      <c r="Y255" s="47">
        <f t="shared" si="148"/>
        <v>0.3373352292586968</v>
      </c>
      <c r="Z255" s="5">
        <f t="shared" si="149"/>
        <v>0</v>
      </c>
      <c r="AA255" s="5">
        <f t="shared" si="150"/>
        <v>0</v>
      </c>
      <c r="AC255" s="39">
        <f t="shared" si="151"/>
        <v>0</v>
      </c>
      <c r="AD255" s="39">
        <f t="shared" si="152"/>
        <v>0</v>
      </c>
      <c r="AE255" s="39">
        <f t="shared" si="153"/>
        <v>0</v>
      </c>
      <c r="AF255" s="39">
        <f t="shared" si="154"/>
        <v>0</v>
      </c>
      <c r="AG255" s="39">
        <f t="shared" si="155"/>
        <v>0</v>
      </c>
      <c r="AH255" s="39">
        <f t="shared" si="156"/>
        <v>0</v>
      </c>
      <c r="AI255" s="39">
        <f t="shared" si="157"/>
        <v>0</v>
      </c>
      <c r="AJ255" s="39">
        <f t="shared" si="158"/>
        <v>0</v>
      </c>
      <c r="AK255" s="39">
        <f t="shared" si="159"/>
        <v>0</v>
      </c>
      <c r="AL255" s="43"/>
      <c r="AM255" s="39">
        <f t="shared" si="160"/>
        <v>0</v>
      </c>
      <c r="AN255" s="39">
        <f t="shared" si="161"/>
        <v>0</v>
      </c>
      <c r="AO255" s="39">
        <f t="shared" si="162"/>
        <v>0</v>
      </c>
      <c r="AP255" s="40">
        <f t="shared" si="163"/>
        <v>0</v>
      </c>
      <c r="AR255" s="39">
        <f t="shared" si="164"/>
        <v>0</v>
      </c>
      <c r="AS255" s="39">
        <f t="shared" si="165"/>
        <v>0</v>
      </c>
      <c r="AT255" s="39">
        <f t="shared" si="166"/>
        <v>0</v>
      </c>
      <c r="AU255" s="40">
        <f t="shared" si="167"/>
        <v>0</v>
      </c>
      <c r="AV255" s="40"/>
      <c r="AW255" s="52">
        <f t="shared" si="168"/>
        <v>0</v>
      </c>
      <c r="AY255" s="52">
        <f t="shared" si="169"/>
        <v>0</v>
      </c>
      <c r="AZ255" s="70"/>
    </row>
    <row r="256" spans="1:52" ht="12" customHeight="1">
      <c r="A256" s="44">
        <f t="shared" si="170"/>
        <v>44409</v>
      </c>
      <c r="B256" s="66">
        <f t="shared" si="171"/>
        <v>12500</v>
      </c>
      <c r="C256" s="67"/>
      <c r="D256" s="68">
        <f t="shared" si="138"/>
        <v>12500</v>
      </c>
      <c r="E256" s="35">
        <f t="shared" si="139"/>
        <v>0</v>
      </c>
      <c r="F256" s="35">
        <f t="shared" si="140"/>
        <v>0</v>
      </c>
      <c r="G256" s="55">
        <f t="shared" si="179"/>
        <v>5.67</v>
      </c>
      <c r="H256" s="69">
        <f t="shared" si="179"/>
        <v>5.67</v>
      </c>
      <c r="I256" s="72">
        <f t="shared" si="172"/>
        <v>0</v>
      </c>
      <c r="J256" s="55">
        <f t="shared" si="180"/>
        <v>-0.01</v>
      </c>
      <c r="K256" s="69">
        <f t="shared" si="180"/>
        <v>-0.06</v>
      </c>
      <c r="L256" s="72">
        <v>0</v>
      </c>
      <c r="M256" s="55">
        <f t="shared" si="181"/>
        <v>7.4999999999999997E-3</v>
      </c>
      <c r="N256" s="69">
        <f t="shared" si="181"/>
        <v>0</v>
      </c>
      <c r="O256" s="72">
        <v>0</v>
      </c>
      <c r="P256" s="7"/>
      <c r="Q256" s="72">
        <f t="shared" si="141"/>
        <v>5.6674999999999995</v>
      </c>
      <c r="R256" s="72">
        <f t="shared" si="142"/>
        <v>5.61</v>
      </c>
      <c r="S256" s="72">
        <f t="shared" si="143"/>
        <v>0</v>
      </c>
      <c r="T256" s="7"/>
      <c r="U256" s="5">
        <f t="shared" si="144"/>
        <v>31</v>
      </c>
      <c r="V256" s="45">
        <f t="shared" si="145"/>
        <v>44409</v>
      </c>
      <c r="W256" s="5">
        <f t="shared" si="146"/>
        <v>7493</v>
      </c>
      <c r="X256" s="55">
        <f t="shared" si="147"/>
        <v>5.3904348595426005E-2</v>
      </c>
      <c r="Y256" s="47">
        <f t="shared" si="148"/>
        <v>0.33581576977448113</v>
      </c>
      <c r="Z256" s="5">
        <f t="shared" si="149"/>
        <v>0</v>
      </c>
      <c r="AA256" s="5">
        <f t="shared" si="150"/>
        <v>0</v>
      </c>
      <c r="AC256" s="39">
        <f t="shared" si="151"/>
        <v>0</v>
      </c>
      <c r="AD256" s="39">
        <f t="shared" si="152"/>
        <v>0</v>
      </c>
      <c r="AE256" s="39">
        <f t="shared" si="153"/>
        <v>0</v>
      </c>
      <c r="AF256" s="39">
        <f t="shared" si="154"/>
        <v>0</v>
      </c>
      <c r="AG256" s="39">
        <f t="shared" si="155"/>
        <v>0</v>
      </c>
      <c r="AH256" s="39">
        <f t="shared" si="156"/>
        <v>0</v>
      </c>
      <c r="AI256" s="39">
        <f t="shared" si="157"/>
        <v>0</v>
      </c>
      <c r="AJ256" s="39">
        <f t="shared" si="158"/>
        <v>0</v>
      </c>
      <c r="AK256" s="39">
        <f t="shared" si="159"/>
        <v>0</v>
      </c>
      <c r="AL256" s="43"/>
      <c r="AM256" s="39">
        <f t="shared" si="160"/>
        <v>0</v>
      </c>
      <c r="AN256" s="39">
        <f t="shared" si="161"/>
        <v>0</v>
      </c>
      <c r="AO256" s="39">
        <f t="shared" si="162"/>
        <v>0</v>
      </c>
      <c r="AP256" s="40">
        <f t="shared" si="163"/>
        <v>0</v>
      </c>
      <c r="AR256" s="39">
        <f t="shared" si="164"/>
        <v>0</v>
      </c>
      <c r="AS256" s="39">
        <f t="shared" si="165"/>
        <v>0</v>
      </c>
      <c r="AT256" s="39">
        <f t="shared" si="166"/>
        <v>0</v>
      </c>
      <c r="AU256" s="40">
        <f t="shared" si="167"/>
        <v>0</v>
      </c>
      <c r="AV256" s="40"/>
      <c r="AW256" s="52">
        <f t="shared" si="168"/>
        <v>0</v>
      </c>
      <c r="AY256" s="52">
        <f t="shared" si="169"/>
        <v>0</v>
      </c>
      <c r="AZ256" s="70"/>
    </row>
    <row r="257" spans="1:52" ht="12" customHeight="1">
      <c r="A257" s="44">
        <f t="shared" si="170"/>
        <v>44440</v>
      </c>
      <c r="B257" s="66">
        <f t="shared" si="171"/>
        <v>12500</v>
      </c>
      <c r="C257" s="67"/>
      <c r="D257" s="68">
        <f t="shared" si="138"/>
        <v>12500</v>
      </c>
      <c r="E257" s="35">
        <f t="shared" si="139"/>
        <v>0</v>
      </c>
      <c r="F257" s="35">
        <f t="shared" si="140"/>
        <v>0</v>
      </c>
      <c r="G257" s="55">
        <f t="shared" si="179"/>
        <v>5.67</v>
      </c>
      <c r="H257" s="69">
        <f t="shared" si="179"/>
        <v>5.67</v>
      </c>
      <c r="I257" s="72">
        <f t="shared" si="172"/>
        <v>0</v>
      </c>
      <c r="J257" s="55">
        <f t="shared" si="180"/>
        <v>-0.01</v>
      </c>
      <c r="K257" s="69">
        <f t="shared" si="180"/>
        <v>-0.06</v>
      </c>
      <c r="L257" s="72">
        <v>0</v>
      </c>
      <c r="M257" s="55">
        <f t="shared" si="181"/>
        <v>7.4999999999999997E-3</v>
      </c>
      <c r="N257" s="69">
        <f t="shared" si="181"/>
        <v>0</v>
      </c>
      <c r="O257" s="72">
        <v>0</v>
      </c>
      <c r="P257" s="7"/>
      <c r="Q257" s="72">
        <f t="shared" si="141"/>
        <v>5.6674999999999995</v>
      </c>
      <c r="R257" s="72">
        <f t="shared" si="142"/>
        <v>5.61</v>
      </c>
      <c r="S257" s="72">
        <f t="shared" si="143"/>
        <v>0</v>
      </c>
      <c r="T257" s="7"/>
      <c r="U257" s="5">
        <f t="shared" si="144"/>
        <v>30</v>
      </c>
      <c r="V257" s="45">
        <f t="shared" si="145"/>
        <v>44440</v>
      </c>
      <c r="W257" s="5">
        <f t="shared" si="146"/>
        <v>7524</v>
      </c>
      <c r="X257" s="55">
        <f t="shared" si="147"/>
        <v>5.3904348595426005E-2</v>
      </c>
      <c r="Y257" s="47">
        <f t="shared" si="148"/>
        <v>0.33430315439347175</v>
      </c>
      <c r="Z257" s="5">
        <f t="shared" si="149"/>
        <v>0</v>
      </c>
      <c r="AA257" s="5">
        <f t="shared" si="150"/>
        <v>0</v>
      </c>
      <c r="AC257" s="39">
        <f t="shared" si="151"/>
        <v>0</v>
      </c>
      <c r="AD257" s="39">
        <f t="shared" si="152"/>
        <v>0</v>
      </c>
      <c r="AE257" s="39">
        <f t="shared" si="153"/>
        <v>0</v>
      </c>
      <c r="AF257" s="39">
        <f t="shared" si="154"/>
        <v>0</v>
      </c>
      <c r="AG257" s="39">
        <f t="shared" si="155"/>
        <v>0</v>
      </c>
      <c r="AH257" s="39">
        <f t="shared" si="156"/>
        <v>0</v>
      </c>
      <c r="AI257" s="39">
        <f t="shared" si="157"/>
        <v>0</v>
      </c>
      <c r="AJ257" s="39">
        <f t="shared" si="158"/>
        <v>0</v>
      </c>
      <c r="AK257" s="39">
        <f t="shared" si="159"/>
        <v>0</v>
      </c>
      <c r="AL257" s="43"/>
      <c r="AM257" s="39">
        <f t="shared" si="160"/>
        <v>0</v>
      </c>
      <c r="AN257" s="39">
        <f t="shared" si="161"/>
        <v>0</v>
      </c>
      <c r="AO257" s="39">
        <f t="shared" si="162"/>
        <v>0</v>
      </c>
      <c r="AP257" s="40">
        <f t="shared" si="163"/>
        <v>0</v>
      </c>
      <c r="AR257" s="39">
        <f t="shared" si="164"/>
        <v>0</v>
      </c>
      <c r="AS257" s="39">
        <f t="shared" si="165"/>
        <v>0</v>
      </c>
      <c r="AT257" s="39">
        <f t="shared" si="166"/>
        <v>0</v>
      </c>
      <c r="AU257" s="40">
        <f t="shared" si="167"/>
        <v>0</v>
      </c>
      <c r="AV257" s="40"/>
      <c r="AW257" s="52">
        <f t="shared" si="168"/>
        <v>0</v>
      </c>
      <c r="AY257" s="52">
        <f t="shared" si="169"/>
        <v>0</v>
      </c>
      <c r="AZ257" s="70"/>
    </row>
    <row r="258" spans="1:52" ht="12" customHeight="1">
      <c r="A258" s="44">
        <f t="shared" si="170"/>
        <v>44470</v>
      </c>
      <c r="B258" s="66">
        <f t="shared" si="171"/>
        <v>12500</v>
      </c>
      <c r="C258" s="67"/>
      <c r="D258" s="68">
        <f t="shared" si="138"/>
        <v>12500</v>
      </c>
      <c r="E258" s="35">
        <f t="shared" si="139"/>
        <v>0</v>
      </c>
      <c r="F258" s="35">
        <f t="shared" si="140"/>
        <v>0</v>
      </c>
      <c r="G258" s="55">
        <f t="shared" si="179"/>
        <v>5.67</v>
      </c>
      <c r="H258" s="69">
        <f t="shared" si="179"/>
        <v>5.67</v>
      </c>
      <c r="I258" s="72">
        <f t="shared" si="172"/>
        <v>0</v>
      </c>
      <c r="J258" s="55">
        <f t="shared" si="180"/>
        <v>-0.01</v>
      </c>
      <c r="K258" s="69">
        <f t="shared" si="180"/>
        <v>-0.06</v>
      </c>
      <c r="L258" s="72">
        <v>0</v>
      </c>
      <c r="M258" s="55">
        <f t="shared" si="181"/>
        <v>7.4999999999999997E-3</v>
      </c>
      <c r="N258" s="69">
        <f t="shared" si="181"/>
        <v>0</v>
      </c>
      <c r="O258" s="72">
        <v>0</v>
      </c>
      <c r="P258" s="7"/>
      <c r="Q258" s="72">
        <f t="shared" si="141"/>
        <v>5.6674999999999995</v>
      </c>
      <c r="R258" s="72">
        <f t="shared" si="142"/>
        <v>5.61</v>
      </c>
      <c r="S258" s="72">
        <f t="shared" si="143"/>
        <v>0</v>
      </c>
      <c r="T258" s="7"/>
      <c r="U258" s="5">
        <f t="shared" si="144"/>
        <v>31</v>
      </c>
      <c r="V258" s="45">
        <f t="shared" si="145"/>
        <v>44470</v>
      </c>
      <c r="W258" s="5">
        <f t="shared" si="146"/>
        <v>7554</v>
      </c>
      <c r="X258" s="55">
        <f t="shared" si="147"/>
        <v>5.3904348595426005E-2</v>
      </c>
      <c r="Y258" s="47">
        <f t="shared" si="148"/>
        <v>0.33284582051715178</v>
      </c>
      <c r="Z258" s="5">
        <f t="shared" si="149"/>
        <v>0</v>
      </c>
      <c r="AA258" s="5">
        <f t="shared" si="150"/>
        <v>0</v>
      </c>
      <c r="AC258" s="39">
        <f t="shared" si="151"/>
        <v>0</v>
      </c>
      <c r="AD258" s="39">
        <f t="shared" si="152"/>
        <v>0</v>
      </c>
      <c r="AE258" s="39">
        <f t="shared" si="153"/>
        <v>0</v>
      </c>
      <c r="AF258" s="39">
        <f t="shared" si="154"/>
        <v>0</v>
      </c>
      <c r="AG258" s="39">
        <f t="shared" si="155"/>
        <v>0</v>
      </c>
      <c r="AH258" s="39">
        <f t="shared" si="156"/>
        <v>0</v>
      </c>
      <c r="AI258" s="39">
        <f t="shared" si="157"/>
        <v>0</v>
      </c>
      <c r="AJ258" s="39">
        <f t="shared" si="158"/>
        <v>0</v>
      </c>
      <c r="AK258" s="39">
        <f t="shared" si="159"/>
        <v>0</v>
      </c>
      <c r="AL258" s="43"/>
      <c r="AM258" s="39">
        <f t="shared" si="160"/>
        <v>0</v>
      </c>
      <c r="AN258" s="39">
        <f t="shared" si="161"/>
        <v>0</v>
      </c>
      <c r="AO258" s="39">
        <f t="shared" si="162"/>
        <v>0</v>
      </c>
      <c r="AP258" s="40">
        <f t="shared" si="163"/>
        <v>0</v>
      </c>
      <c r="AR258" s="39">
        <f t="shared" si="164"/>
        <v>0</v>
      </c>
      <c r="AS258" s="39">
        <f t="shared" si="165"/>
        <v>0</v>
      </c>
      <c r="AT258" s="39">
        <f t="shared" si="166"/>
        <v>0</v>
      </c>
      <c r="AU258" s="40">
        <f t="shared" si="167"/>
        <v>0</v>
      </c>
      <c r="AV258" s="40"/>
      <c r="AW258" s="52">
        <f t="shared" si="168"/>
        <v>0</v>
      </c>
      <c r="AY258" s="52">
        <f t="shared" si="169"/>
        <v>0</v>
      </c>
      <c r="AZ258" s="70"/>
    </row>
    <row r="259" spans="1:52" ht="12" customHeight="1">
      <c r="A259" s="44">
        <f t="shared" si="170"/>
        <v>44501</v>
      </c>
      <c r="B259" s="66">
        <f t="shared" si="171"/>
        <v>12500</v>
      </c>
      <c r="C259" s="67"/>
      <c r="D259" s="68">
        <f t="shared" si="138"/>
        <v>12500</v>
      </c>
      <c r="E259" s="35">
        <f t="shared" si="139"/>
        <v>0</v>
      </c>
      <c r="F259" s="35">
        <f t="shared" si="140"/>
        <v>0</v>
      </c>
      <c r="G259" s="55">
        <f t="shared" si="179"/>
        <v>5.67</v>
      </c>
      <c r="H259" s="69">
        <f t="shared" si="179"/>
        <v>5.67</v>
      </c>
      <c r="I259" s="72">
        <f t="shared" si="172"/>
        <v>0</v>
      </c>
      <c r="J259" s="55">
        <f t="shared" si="180"/>
        <v>-0.01</v>
      </c>
      <c r="K259" s="69">
        <f t="shared" si="180"/>
        <v>-0.06</v>
      </c>
      <c r="L259" s="72">
        <v>0</v>
      </c>
      <c r="M259" s="55">
        <f t="shared" si="181"/>
        <v>7.4999999999999997E-3</v>
      </c>
      <c r="N259" s="69">
        <f t="shared" si="181"/>
        <v>0</v>
      </c>
      <c r="O259" s="72">
        <v>0</v>
      </c>
      <c r="P259" s="7"/>
      <c r="Q259" s="72">
        <f t="shared" si="141"/>
        <v>5.6674999999999995</v>
      </c>
      <c r="R259" s="72">
        <f t="shared" si="142"/>
        <v>5.61</v>
      </c>
      <c r="S259" s="72">
        <f t="shared" si="143"/>
        <v>0</v>
      </c>
      <c r="T259" s="7"/>
      <c r="U259" s="5">
        <f t="shared" si="144"/>
        <v>30</v>
      </c>
      <c r="V259" s="45">
        <f t="shared" si="145"/>
        <v>44501</v>
      </c>
      <c r="W259" s="5">
        <f t="shared" si="146"/>
        <v>7585</v>
      </c>
      <c r="X259" s="55">
        <f t="shared" si="147"/>
        <v>5.3904348595426005E-2</v>
      </c>
      <c r="Y259" s="47">
        <f t="shared" si="148"/>
        <v>0.33134658268220119</v>
      </c>
      <c r="Z259" s="5">
        <f t="shared" si="149"/>
        <v>0</v>
      </c>
      <c r="AA259" s="5">
        <f t="shared" si="150"/>
        <v>0</v>
      </c>
      <c r="AC259" s="39">
        <f t="shared" si="151"/>
        <v>0</v>
      </c>
      <c r="AD259" s="39">
        <f t="shared" si="152"/>
        <v>0</v>
      </c>
      <c r="AE259" s="39">
        <f t="shared" si="153"/>
        <v>0</v>
      </c>
      <c r="AF259" s="39">
        <f t="shared" si="154"/>
        <v>0</v>
      </c>
      <c r="AG259" s="39">
        <f t="shared" si="155"/>
        <v>0</v>
      </c>
      <c r="AH259" s="39">
        <f t="shared" si="156"/>
        <v>0</v>
      </c>
      <c r="AI259" s="39">
        <f t="shared" si="157"/>
        <v>0</v>
      </c>
      <c r="AJ259" s="39">
        <f t="shared" si="158"/>
        <v>0</v>
      </c>
      <c r="AK259" s="39">
        <f t="shared" si="159"/>
        <v>0</v>
      </c>
      <c r="AL259" s="43"/>
      <c r="AM259" s="39">
        <f t="shared" si="160"/>
        <v>0</v>
      </c>
      <c r="AN259" s="39">
        <f t="shared" si="161"/>
        <v>0</v>
      </c>
      <c r="AO259" s="39">
        <f t="shared" si="162"/>
        <v>0</v>
      </c>
      <c r="AP259" s="40">
        <f t="shared" si="163"/>
        <v>0</v>
      </c>
      <c r="AR259" s="39">
        <f t="shared" si="164"/>
        <v>0</v>
      </c>
      <c r="AS259" s="39">
        <f t="shared" si="165"/>
        <v>0</v>
      </c>
      <c r="AT259" s="39">
        <f t="shared" si="166"/>
        <v>0</v>
      </c>
      <c r="AU259" s="40">
        <f t="shared" si="167"/>
        <v>0</v>
      </c>
      <c r="AV259" s="40"/>
      <c r="AW259" s="52">
        <f t="shared" si="168"/>
        <v>0</v>
      </c>
      <c r="AY259" s="52">
        <f t="shared" si="169"/>
        <v>0</v>
      </c>
      <c r="AZ259" s="70"/>
    </row>
    <row r="260" spans="1:52" ht="12" customHeight="1">
      <c r="A260" s="44">
        <f t="shared" si="170"/>
        <v>44531</v>
      </c>
      <c r="B260" s="66">
        <f t="shared" si="171"/>
        <v>12500</v>
      </c>
      <c r="C260" s="67"/>
      <c r="D260" s="68">
        <f t="shared" si="138"/>
        <v>12500</v>
      </c>
      <c r="E260" s="35">
        <f t="shared" si="139"/>
        <v>0</v>
      </c>
      <c r="F260" s="35">
        <f t="shared" si="140"/>
        <v>0</v>
      </c>
      <c r="G260" s="55">
        <f t="shared" si="179"/>
        <v>5.67</v>
      </c>
      <c r="H260" s="69">
        <f t="shared" si="179"/>
        <v>5.67</v>
      </c>
      <c r="I260" s="72">
        <f t="shared" si="172"/>
        <v>0</v>
      </c>
      <c r="J260" s="55">
        <f t="shared" si="180"/>
        <v>-0.01</v>
      </c>
      <c r="K260" s="69">
        <f t="shared" si="180"/>
        <v>-0.06</v>
      </c>
      <c r="L260" s="72">
        <v>0</v>
      </c>
      <c r="M260" s="55">
        <f t="shared" si="181"/>
        <v>7.4999999999999997E-3</v>
      </c>
      <c r="N260" s="69">
        <f t="shared" si="181"/>
        <v>0</v>
      </c>
      <c r="O260" s="72">
        <v>0</v>
      </c>
      <c r="P260" s="7"/>
      <c r="Q260" s="72">
        <f t="shared" si="141"/>
        <v>5.6674999999999995</v>
      </c>
      <c r="R260" s="72">
        <f t="shared" si="142"/>
        <v>5.61</v>
      </c>
      <c r="S260" s="72">
        <f t="shared" si="143"/>
        <v>0</v>
      </c>
      <c r="T260" s="7"/>
      <c r="U260" s="5">
        <f t="shared" si="144"/>
        <v>31</v>
      </c>
      <c r="V260" s="45">
        <f t="shared" si="145"/>
        <v>44531</v>
      </c>
      <c r="W260" s="5">
        <f t="shared" si="146"/>
        <v>7615</v>
      </c>
      <c r="X260" s="55">
        <f t="shared" si="147"/>
        <v>5.3904348595426005E-2</v>
      </c>
      <c r="Y260" s="47">
        <f t="shared" si="148"/>
        <v>0.3299021374432034</v>
      </c>
      <c r="Z260" s="5">
        <f t="shared" si="149"/>
        <v>0</v>
      </c>
      <c r="AA260" s="5">
        <f t="shared" si="150"/>
        <v>0</v>
      </c>
      <c r="AC260" s="39">
        <f t="shared" si="151"/>
        <v>0</v>
      </c>
      <c r="AD260" s="39">
        <f t="shared" si="152"/>
        <v>0</v>
      </c>
      <c r="AE260" s="39">
        <f t="shared" si="153"/>
        <v>0</v>
      </c>
      <c r="AF260" s="39">
        <f t="shared" si="154"/>
        <v>0</v>
      </c>
      <c r="AG260" s="39">
        <f t="shared" si="155"/>
        <v>0</v>
      </c>
      <c r="AH260" s="39">
        <f t="shared" si="156"/>
        <v>0</v>
      </c>
      <c r="AI260" s="39">
        <f t="shared" si="157"/>
        <v>0</v>
      </c>
      <c r="AJ260" s="39">
        <f t="shared" si="158"/>
        <v>0</v>
      </c>
      <c r="AK260" s="39">
        <f t="shared" si="159"/>
        <v>0</v>
      </c>
      <c r="AL260" s="43"/>
      <c r="AM260" s="39">
        <f t="shared" si="160"/>
        <v>0</v>
      </c>
      <c r="AN260" s="39">
        <f t="shared" si="161"/>
        <v>0</v>
      </c>
      <c r="AO260" s="39">
        <f t="shared" si="162"/>
        <v>0</v>
      </c>
      <c r="AP260" s="40">
        <f t="shared" si="163"/>
        <v>0</v>
      </c>
      <c r="AR260" s="39">
        <f t="shared" si="164"/>
        <v>0</v>
      </c>
      <c r="AS260" s="39">
        <f t="shared" si="165"/>
        <v>0</v>
      </c>
      <c r="AT260" s="39">
        <f t="shared" si="166"/>
        <v>0</v>
      </c>
      <c r="AU260" s="40">
        <f t="shared" si="167"/>
        <v>0</v>
      </c>
      <c r="AV260" s="40"/>
      <c r="AW260" s="52">
        <f t="shared" si="168"/>
        <v>0</v>
      </c>
      <c r="AY260" s="52">
        <f t="shared" si="169"/>
        <v>0</v>
      </c>
      <c r="AZ260" s="70"/>
    </row>
    <row r="261" spans="1:52" ht="12" customHeight="1">
      <c r="A261" s="44">
        <f t="shared" si="170"/>
        <v>44562</v>
      </c>
      <c r="B261" s="66">
        <f t="shared" si="171"/>
        <v>12500</v>
      </c>
      <c r="C261" s="67"/>
      <c r="D261" s="68">
        <f t="shared" si="138"/>
        <v>12500</v>
      </c>
      <c r="E261" s="35">
        <f t="shared" si="139"/>
        <v>0</v>
      </c>
      <c r="F261" s="35">
        <f t="shared" si="140"/>
        <v>0</v>
      </c>
      <c r="G261" s="55">
        <f t="shared" si="179"/>
        <v>5.67</v>
      </c>
      <c r="H261" s="69">
        <f t="shared" si="179"/>
        <v>5.67</v>
      </c>
      <c r="I261" s="72">
        <f t="shared" si="172"/>
        <v>0</v>
      </c>
      <c r="J261" s="55">
        <f t="shared" si="180"/>
        <v>-0.01</v>
      </c>
      <c r="K261" s="69">
        <f t="shared" si="180"/>
        <v>-0.06</v>
      </c>
      <c r="L261" s="72">
        <v>0</v>
      </c>
      <c r="M261" s="55">
        <f t="shared" si="181"/>
        <v>7.4999999999999997E-3</v>
      </c>
      <c r="N261" s="69">
        <f t="shared" si="181"/>
        <v>0</v>
      </c>
      <c r="O261" s="72">
        <v>0</v>
      </c>
      <c r="P261" s="7"/>
      <c r="Q261" s="72">
        <f t="shared" si="141"/>
        <v>5.6674999999999995</v>
      </c>
      <c r="R261" s="72">
        <f t="shared" si="142"/>
        <v>5.61</v>
      </c>
      <c r="S261" s="72">
        <f t="shared" si="143"/>
        <v>0</v>
      </c>
      <c r="T261" s="7"/>
      <c r="U261" s="5">
        <f t="shared" si="144"/>
        <v>31</v>
      </c>
      <c r="V261" s="45">
        <f t="shared" si="145"/>
        <v>44562</v>
      </c>
      <c r="W261" s="5">
        <f t="shared" si="146"/>
        <v>7646</v>
      </c>
      <c r="X261" s="55">
        <f t="shared" si="147"/>
        <v>5.3904348595426005E-2</v>
      </c>
      <c r="Y261" s="47">
        <f t="shared" si="148"/>
        <v>0.32841615884350994</v>
      </c>
      <c r="Z261" s="5">
        <f t="shared" si="149"/>
        <v>0</v>
      </c>
      <c r="AA261" s="5">
        <f t="shared" si="150"/>
        <v>0</v>
      </c>
      <c r="AC261" s="39">
        <f t="shared" si="151"/>
        <v>0</v>
      </c>
      <c r="AD261" s="39">
        <f t="shared" si="152"/>
        <v>0</v>
      </c>
      <c r="AE261" s="39">
        <f t="shared" si="153"/>
        <v>0</v>
      </c>
      <c r="AF261" s="39">
        <f t="shared" si="154"/>
        <v>0</v>
      </c>
      <c r="AG261" s="39">
        <f t="shared" si="155"/>
        <v>0</v>
      </c>
      <c r="AH261" s="39">
        <f t="shared" si="156"/>
        <v>0</v>
      </c>
      <c r="AI261" s="39">
        <f t="shared" si="157"/>
        <v>0</v>
      </c>
      <c r="AJ261" s="39">
        <f t="shared" si="158"/>
        <v>0</v>
      </c>
      <c r="AK261" s="39">
        <f t="shared" si="159"/>
        <v>0</v>
      </c>
      <c r="AL261" s="43"/>
      <c r="AM261" s="39">
        <f t="shared" si="160"/>
        <v>0</v>
      </c>
      <c r="AN261" s="39">
        <f t="shared" si="161"/>
        <v>0</v>
      </c>
      <c r="AO261" s="39">
        <f t="shared" si="162"/>
        <v>0</v>
      </c>
      <c r="AP261" s="40">
        <f t="shared" si="163"/>
        <v>0</v>
      </c>
      <c r="AR261" s="39">
        <f t="shared" si="164"/>
        <v>0</v>
      </c>
      <c r="AS261" s="39">
        <f t="shared" si="165"/>
        <v>0</v>
      </c>
      <c r="AT261" s="39">
        <f t="shared" si="166"/>
        <v>0</v>
      </c>
      <c r="AU261" s="40">
        <f t="shared" si="167"/>
        <v>0</v>
      </c>
      <c r="AV261" s="40"/>
      <c r="AW261" s="52">
        <f t="shared" si="168"/>
        <v>0</v>
      </c>
      <c r="AY261" s="52">
        <f t="shared" si="169"/>
        <v>0</v>
      </c>
      <c r="AZ261" s="70"/>
    </row>
    <row r="262" spans="1:52" ht="12" customHeight="1">
      <c r="A262" s="44">
        <f t="shared" si="170"/>
        <v>44593</v>
      </c>
      <c r="B262" s="66">
        <f t="shared" si="171"/>
        <v>12500</v>
      </c>
      <c r="C262" s="67"/>
      <c r="D262" s="68">
        <f t="shared" si="138"/>
        <v>12500</v>
      </c>
      <c r="E262" s="35">
        <f t="shared" si="139"/>
        <v>0</v>
      </c>
      <c r="F262" s="35">
        <f t="shared" si="140"/>
        <v>0</v>
      </c>
      <c r="G262" s="55">
        <f t="shared" si="179"/>
        <v>5.67</v>
      </c>
      <c r="H262" s="69">
        <f t="shared" si="179"/>
        <v>5.67</v>
      </c>
      <c r="I262" s="72">
        <f t="shared" si="172"/>
        <v>0</v>
      </c>
      <c r="J262" s="55">
        <f t="shared" si="180"/>
        <v>-0.01</v>
      </c>
      <c r="K262" s="69">
        <f t="shared" si="180"/>
        <v>-0.06</v>
      </c>
      <c r="L262" s="72">
        <v>0</v>
      </c>
      <c r="M262" s="55">
        <f t="shared" si="181"/>
        <v>7.4999999999999997E-3</v>
      </c>
      <c r="N262" s="69">
        <f t="shared" si="181"/>
        <v>0</v>
      </c>
      <c r="O262" s="72">
        <v>0</v>
      </c>
      <c r="P262" s="7"/>
      <c r="Q262" s="72">
        <f t="shared" si="141"/>
        <v>5.6674999999999995</v>
      </c>
      <c r="R262" s="72">
        <f t="shared" si="142"/>
        <v>5.61</v>
      </c>
      <c r="S262" s="72">
        <f t="shared" si="143"/>
        <v>0</v>
      </c>
      <c r="T262" s="7"/>
      <c r="U262" s="5">
        <f t="shared" si="144"/>
        <v>28</v>
      </c>
      <c r="V262" s="45">
        <f t="shared" si="145"/>
        <v>44593</v>
      </c>
      <c r="W262" s="5">
        <f t="shared" si="146"/>
        <v>7677</v>
      </c>
      <c r="X262" s="55">
        <f t="shared" si="147"/>
        <v>5.3904348595426005E-2</v>
      </c>
      <c r="Y262" s="47">
        <f t="shared" si="148"/>
        <v>0.32693687353903378</v>
      </c>
      <c r="Z262" s="5">
        <f t="shared" si="149"/>
        <v>0</v>
      </c>
      <c r="AA262" s="5">
        <f t="shared" si="150"/>
        <v>0</v>
      </c>
      <c r="AC262" s="39">
        <f t="shared" si="151"/>
        <v>0</v>
      </c>
      <c r="AD262" s="39">
        <f t="shared" si="152"/>
        <v>0</v>
      </c>
      <c r="AE262" s="39">
        <f t="shared" si="153"/>
        <v>0</v>
      </c>
      <c r="AF262" s="39">
        <f t="shared" si="154"/>
        <v>0</v>
      </c>
      <c r="AG262" s="39">
        <f t="shared" si="155"/>
        <v>0</v>
      </c>
      <c r="AH262" s="39">
        <f t="shared" si="156"/>
        <v>0</v>
      </c>
      <c r="AI262" s="39">
        <f t="shared" si="157"/>
        <v>0</v>
      </c>
      <c r="AJ262" s="39">
        <f t="shared" si="158"/>
        <v>0</v>
      </c>
      <c r="AK262" s="39">
        <f t="shared" si="159"/>
        <v>0</v>
      </c>
      <c r="AL262" s="43"/>
      <c r="AM262" s="39">
        <f t="shared" si="160"/>
        <v>0</v>
      </c>
      <c r="AN262" s="39">
        <f t="shared" si="161"/>
        <v>0</v>
      </c>
      <c r="AO262" s="39">
        <f t="shared" si="162"/>
        <v>0</v>
      </c>
      <c r="AP262" s="40">
        <f t="shared" si="163"/>
        <v>0</v>
      </c>
      <c r="AR262" s="39">
        <f t="shared" si="164"/>
        <v>0</v>
      </c>
      <c r="AS262" s="39">
        <f t="shared" si="165"/>
        <v>0</v>
      </c>
      <c r="AT262" s="39">
        <f t="shared" si="166"/>
        <v>0</v>
      </c>
      <c r="AU262" s="40">
        <f t="shared" si="167"/>
        <v>0</v>
      </c>
      <c r="AV262" s="40"/>
      <c r="AW262" s="52">
        <f t="shared" si="168"/>
        <v>0</v>
      </c>
      <c r="AY262" s="52">
        <f t="shared" si="169"/>
        <v>0</v>
      </c>
      <c r="AZ262" s="70"/>
    </row>
    <row r="263" spans="1:52" ht="12" customHeight="1">
      <c r="A263" s="44">
        <f t="shared" si="170"/>
        <v>44621</v>
      </c>
      <c r="B263" s="66">
        <f t="shared" si="171"/>
        <v>12500</v>
      </c>
      <c r="C263" s="67"/>
      <c r="D263" s="68">
        <f t="shared" si="138"/>
        <v>12500</v>
      </c>
      <c r="E263" s="35">
        <f t="shared" si="139"/>
        <v>0</v>
      </c>
      <c r="F263" s="35">
        <f t="shared" si="140"/>
        <v>0</v>
      </c>
      <c r="G263" s="55">
        <f t="shared" si="179"/>
        <v>5.67</v>
      </c>
      <c r="H263" s="69">
        <f t="shared" si="179"/>
        <v>5.67</v>
      </c>
      <c r="I263" s="72">
        <f t="shared" si="172"/>
        <v>0</v>
      </c>
      <c r="J263" s="55">
        <f t="shared" si="180"/>
        <v>-0.01</v>
      </c>
      <c r="K263" s="69">
        <f t="shared" si="180"/>
        <v>-0.06</v>
      </c>
      <c r="L263" s="72">
        <v>0</v>
      </c>
      <c r="M263" s="55">
        <f t="shared" si="181"/>
        <v>7.4999999999999997E-3</v>
      </c>
      <c r="N263" s="69">
        <f t="shared" si="181"/>
        <v>0</v>
      </c>
      <c r="O263" s="72">
        <v>0</v>
      </c>
      <c r="P263" s="7"/>
      <c r="Q263" s="72">
        <f t="shared" si="141"/>
        <v>5.6674999999999995</v>
      </c>
      <c r="R263" s="72">
        <f t="shared" si="142"/>
        <v>5.61</v>
      </c>
      <c r="S263" s="72">
        <f t="shared" si="143"/>
        <v>0</v>
      </c>
      <c r="T263" s="7"/>
      <c r="U263" s="5">
        <f t="shared" si="144"/>
        <v>31</v>
      </c>
      <c r="V263" s="45">
        <f t="shared" si="145"/>
        <v>44621</v>
      </c>
      <c r="W263" s="5">
        <f t="shared" si="146"/>
        <v>7705</v>
      </c>
      <c r="X263" s="55">
        <f t="shared" si="147"/>
        <v>5.3904348595426005E-2</v>
      </c>
      <c r="Y263" s="47">
        <f t="shared" si="148"/>
        <v>0.32560647282674648</v>
      </c>
      <c r="Z263" s="5">
        <f t="shared" si="149"/>
        <v>0</v>
      </c>
      <c r="AA263" s="5">
        <f t="shared" si="150"/>
        <v>0</v>
      </c>
      <c r="AC263" s="39">
        <f t="shared" si="151"/>
        <v>0</v>
      </c>
      <c r="AD263" s="39">
        <f t="shared" si="152"/>
        <v>0</v>
      </c>
      <c r="AE263" s="39">
        <f t="shared" si="153"/>
        <v>0</v>
      </c>
      <c r="AF263" s="39">
        <f t="shared" si="154"/>
        <v>0</v>
      </c>
      <c r="AG263" s="39">
        <f t="shared" si="155"/>
        <v>0</v>
      </c>
      <c r="AH263" s="39">
        <f t="shared" si="156"/>
        <v>0</v>
      </c>
      <c r="AI263" s="39">
        <f t="shared" si="157"/>
        <v>0</v>
      </c>
      <c r="AJ263" s="39">
        <f t="shared" si="158"/>
        <v>0</v>
      </c>
      <c r="AK263" s="39">
        <f t="shared" si="159"/>
        <v>0</v>
      </c>
      <c r="AL263" s="43"/>
      <c r="AM263" s="39">
        <f t="shared" si="160"/>
        <v>0</v>
      </c>
      <c r="AN263" s="39">
        <f t="shared" si="161"/>
        <v>0</v>
      </c>
      <c r="AO263" s="39">
        <f t="shared" si="162"/>
        <v>0</v>
      </c>
      <c r="AP263" s="40">
        <f t="shared" si="163"/>
        <v>0</v>
      </c>
      <c r="AR263" s="39">
        <f t="shared" si="164"/>
        <v>0</v>
      </c>
      <c r="AS263" s="39">
        <f t="shared" si="165"/>
        <v>0</v>
      </c>
      <c r="AT263" s="39">
        <f t="shared" si="166"/>
        <v>0</v>
      </c>
      <c r="AU263" s="40">
        <f t="shared" si="167"/>
        <v>0</v>
      </c>
      <c r="AV263" s="40"/>
      <c r="AW263" s="52">
        <f t="shared" si="168"/>
        <v>0</v>
      </c>
      <c r="AY263" s="52">
        <f t="shared" si="169"/>
        <v>0</v>
      </c>
      <c r="AZ263" s="70"/>
    </row>
    <row r="264" spans="1:52" ht="12" customHeight="1">
      <c r="A264" s="44">
        <f t="shared" si="170"/>
        <v>44652</v>
      </c>
      <c r="B264" s="66">
        <f t="shared" si="171"/>
        <v>12500</v>
      </c>
      <c r="C264" s="67"/>
      <c r="D264" s="68">
        <f t="shared" si="138"/>
        <v>12500</v>
      </c>
      <c r="E264" s="35">
        <f t="shared" si="139"/>
        <v>0</v>
      </c>
      <c r="F264" s="35">
        <f t="shared" si="140"/>
        <v>0</v>
      </c>
      <c r="G264" s="55">
        <f t="shared" si="179"/>
        <v>5.67</v>
      </c>
      <c r="H264" s="69">
        <f t="shared" si="179"/>
        <v>5.67</v>
      </c>
      <c r="I264" s="72">
        <f t="shared" si="172"/>
        <v>0</v>
      </c>
      <c r="J264" s="55">
        <f t="shared" si="180"/>
        <v>-0.01</v>
      </c>
      <c r="K264" s="69">
        <f t="shared" si="180"/>
        <v>-0.06</v>
      </c>
      <c r="L264" s="72">
        <v>0</v>
      </c>
      <c r="M264" s="55">
        <f t="shared" si="181"/>
        <v>7.4999999999999997E-3</v>
      </c>
      <c r="N264" s="69">
        <f t="shared" si="181"/>
        <v>0</v>
      </c>
      <c r="O264" s="72">
        <v>0</v>
      </c>
      <c r="P264" s="7"/>
      <c r="Q264" s="72">
        <f t="shared" si="141"/>
        <v>5.6674999999999995</v>
      </c>
      <c r="R264" s="72">
        <f t="shared" si="142"/>
        <v>5.61</v>
      </c>
      <c r="S264" s="72">
        <f t="shared" si="143"/>
        <v>0</v>
      </c>
      <c r="T264" s="7"/>
      <c r="U264" s="5">
        <f t="shared" si="144"/>
        <v>30</v>
      </c>
      <c r="V264" s="45">
        <f t="shared" si="145"/>
        <v>44652</v>
      </c>
      <c r="W264" s="5">
        <f t="shared" si="146"/>
        <v>7736</v>
      </c>
      <c r="X264" s="55">
        <f t="shared" si="147"/>
        <v>5.3904348595426005E-2</v>
      </c>
      <c r="Y264" s="47">
        <f t="shared" si="148"/>
        <v>0.32413984319441946</v>
      </c>
      <c r="Z264" s="5">
        <f t="shared" si="149"/>
        <v>0</v>
      </c>
      <c r="AA264" s="5">
        <f t="shared" si="150"/>
        <v>0</v>
      </c>
      <c r="AC264" s="39">
        <f t="shared" si="151"/>
        <v>0</v>
      </c>
      <c r="AD264" s="39">
        <f t="shared" si="152"/>
        <v>0</v>
      </c>
      <c r="AE264" s="39">
        <f t="shared" si="153"/>
        <v>0</v>
      </c>
      <c r="AF264" s="39">
        <f t="shared" si="154"/>
        <v>0</v>
      </c>
      <c r="AG264" s="39">
        <f t="shared" si="155"/>
        <v>0</v>
      </c>
      <c r="AH264" s="39">
        <f t="shared" si="156"/>
        <v>0</v>
      </c>
      <c r="AI264" s="39">
        <f t="shared" si="157"/>
        <v>0</v>
      </c>
      <c r="AJ264" s="39">
        <f t="shared" si="158"/>
        <v>0</v>
      </c>
      <c r="AK264" s="39">
        <f t="shared" si="159"/>
        <v>0</v>
      </c>
      <c r="AL264" s="43"/>
      <c r="AM264" s="39">
        <f t="shared" si="160"/>
        <v>0</v>
      </c>
      <c r="AN264" s="39">
        <f t="shared" si="161"/>
        <v>0</v>
      </c>
      <c r="AO264" s="39">
        <f t="shared" si="162"/>
        <v>0</v>
      </c>
      <c r="AP264" s="40">
        <f t="shared" si="163"/>
        <v>0</v>
      </c>
      <c r="AR264" s="39">
        <f t="shared" si="164"/>
        <v>0</v>
      </c>
      <c r="AS264" s="39">
        <f t="shared" si="165"/>
        <v>0</v>
      </c>
      <c r="AT264" s="39">
        <f t="shared" si="166"/>
        <v>0</v>
      </c>
      <c r="AU264" s="40">
        <f t="shared" si="167"/>
        <v>0</v>
      </c>
      <c r="AV264" s="40"/>
      <c r="AW264" s="52">
        <f t="shared" si="168"/>
        <v>0</v>
      </c>
      <c r="AY264" s="52">
        <f t="shared" si="169"/>
        <v>0</v>
      </c>
      <c r="AZ264" s="70"/>
    </row>
    <row r="265" spans="1:52" ht="12" customHeight="1">
      <c r="A265" s="44">
        <f t="shared" si="170"/>
        <v>44682</v>
      </c>
      <c r="B265" s="66">
        <f t="shared" si="171"/>
        <v>12500</v>
      </c>
      <c r="C265" s="67"/>
      <c r="D265" s="68">
        <f t="shared" si="138"/>
        <v>12500</v>
      </c>
      <c r="E265" s="35">
        <f t="shared" si="139"/>
        <v>0</v>
      </c>
      <c r="F265" s="35">
        <f t="shared" si="140"/>
        <v>0</v>
      </c>
      <c r="G265" s="55">
        <f t="shared" si="179"/>
        <v>5.67</v>
      </c>
      <c r="H265" s="69">
        <f t="shared" si="179"/>
        <v>5.67</v>
      </c>
      <c r="I265" s="72">
        <f t="shared" si="172"/>
        <v>0</v>
      </c>
      <c r="J265" s="55">
        <f t="shared" si="180"/>
        <v>-0.01</v>
      </c>
      <c r="K265" s="69">
        <f t="shared" si="180"/>
        <v>-0.06</v>
      </c>
      <c r="L265" s="72">
        <v>0</v>
      </c>
      <c r="M265" s="55">
        <f t="shared" si="181"/>
        <v>7.4999999999999997E-3</v>
      </c>
      <c r="N265" s="69">
        <f t="shared" si="181"/>
        <v>0</v>
      </c>
      <c r="O265" s="72">
        <v>0</v>
      </c>
      <c r="P265" s="7"/>
      <c r="Q265" s="72">
        <f t="shared" si="141"/>
        <v>5.6674999999999995</v>
      </c>
      <c r="R265" s="72">
        <f t="shared" si="142"/>
        <v>5.61</v>
      </c>
      <c r="S265" s="72">
        <f t="shared" si="143"/>
        <v>0</v>
      </c>
      <c r="T265" s="7"/>
      <c r="U265" s="5">
        <f t="shared" si="144"/>
        <v>31</v>
      </c>
      <c r="V265" s="45">
        <f t="shared" si="145"/>
        <v>44682</v>
      </c>
      <c r="W265" s="5">
        <f t="shared" si="146"/>
        <v>7766</v>
      </c>
      <c r="X265" s="55">
        <f t="shared" si="147"/>
        <v>5.3904348595426005E-2</v>
      </c>
      <c r="Y265" s="47">
        <f t="shared" si="148"/>
        <v>0.32272681442713397</v>
      </c>
      <c r="Z265" s="5">
        <f t="shared" si="149"/>
        <v>0</v>
      </c>
      <c r="AA265" s="5">
        <f t="shared" si="150"/>
        <v>0</v>
      </c>
      <c r="AC265" s="39">
        <f t="shared" si="151"/>
        <v>0</v>
      </c>
      <c r="AD265" s="39">
        <f t="shared" si="152"/>
        <v>0</v>
      </c>
      <c r="AE265" s="39">
        <f t="shared" si="153"/>
        <v>0</v>
      </c>
      <c r="AF265" s="39">
        <f t="shared" si="154"/>
        <v>0</v>
      </c>
      <c r="AG265" s="39">
        <f t="shared" si="155"/>
        <v>0</v>
      </c>
      <c r="AH265" s="39">
        <f t="shared" si="156"/>
        <v>0</v>
      </c>
      <c r="AI265" s="39">
        <f t="shared" si="157"/>
        <v>0</v>
      </c>
      <c r="AJ265" s="39">
        <f t="shared" si="158"/>
        <v>0</v>
      </c>
      <c r="AK265" s="39">
        <f t="shared" si="159"/>
        <v>0</v>
      </c>
      <c r="AL265" s="43"/>
      <c r="AM265" s="39">
        <f t="shared" si="160"/>
        <v>0</v>
      </c>
      <c r="AN265" s="39">
        <f t="shared" si="161"/>
        <v>0</v>
      </c>
      <c r="AO265" s="39">
        <f t="shared" si="162"/>
        <v>0</v>
      </c>
      <c r="AP265" s="40">
        <f t="shared" si="163"/>
        <v>0</v>
      </c>
      <c r="AR265" s="39">
        <f t="shared" si="164"/>
        <v>0</v>
      </c>
      <c r="AS265" s="39">
        <f t="shared" si="165"/>
        <v>0</v>
      </c>
      <c r="AT265" s="39">
        <f t="shared" si="166"/>
        <v>0</v>
      </c>
      <c r="AU265" s="40">
        <f t="shared" si="167"/>
        <v>0</v>
      </c>
      <c r="AV265" s="40"/>
      <c r="AW265" s="52">
        <f t="shared" si="168"/>
        <v>0</v>
      </c>
      <c r="AY265" s="52">
        <f t="shared" si="169"/>
        <v>0</v>
      </c>
      <c r="AZ265" s="70"/>
    </row>
    <row r="266" spans="1:52" ht="12" customHeight="1">
      <c r="A266" s="44">
        <f t="shared" si="170"/>
        <v>44713</v>
      </c>
      <c r="B266" s="66">
        <f t="shared" si="171"/>
        <v>12500</v>
      </c>
      <c r="C266" s="67"/>
      <c r="D266" s="68">
        <f t="shared" ref="D266:D329" si="182">B266+C266</f>
        <v>12500</v>
      </c>
      <c r="E266" s="35">
        <f t="shared" ref="E266:E329" si="183">IF(Z266=0,0,IF(AND(Z266=1,$H$3=1),D266*U266,IF($H$3=2,D266,"N/A")))</f>
        <v>0</v>
      </c>
      <c r="F266" s="35">
        <f t="shared" ref="F266:F329" si="184">E266*Y266</f>
        <v>0</v>
      </c>
      <c r="G266" s="55">
        <f t="shared" si="179"/>
        <v>5.67</v>
      </c>
      <c r="H266" s="69">
        <f t="shared" si="179"/>
        <v>5.67</v>
      </c>
      <c r="I266" s="72">
        <f t="shared" si="172"/>
        <v>0</v>
      </c>
      <c r="J266" s="55">
        <f t="shared" si="180"/>
        <v>-0.01</v>
      </c>
      <c r="K266" s="69">
        <f t="shared" si="180"/>
        <v>-0.06</v>
      </c>
      <c r="L266" s="72">
        <v>0</v>
      </c>
      <c r="M266" s="55">
        <f t="shared" si="181"/>
        <v>7.4999999999999997E-3</v>
      </c>
      <c r="N266" s="69">
        <f t="shared" si="181"/>
        <v>0</v>
      </c>
      <c r="O266" s="72">
        <v>0</v>
      </c>
      <c r="P266" s="7"/>
      <c r="Q266" s="72">
        <f t="shared" ref="Q266:Q329" si="185">M266+J266+G266</f>
        <v>5.6674999999999995</v>
      </c>
      <c r="R266" s="72">
        <f t="shared" ref="R266:R329" si="186">N266+K266+H266</f>
        <v>5.61</v>
      </c>
      <c r="S266" s="72">
        <f t="shared" ref="S266:S329" si="187">O266+L266+I266</f>
        <v>0</v>
      </c>
      <c r="T266" s="7"/>
      <c r="U266" s="5">
        <f t="shared" ref="U266:U329" si="188">A267-A266</f>
        <v>30</v>
      </c>
      <c r="V266" s="45">
        <f t="shared" ref="V266:V329" si="189">CHOOSE(F$3,A267+24,A266)</f>
        <v>44713</v>
      </c>
      <c r="W266" s="5">
        <f t="shared" ref="W266:W329" si="190">V266-C$3</f>
        <v>7797</v>
      </c>
      <c r="X266" s="55">
        <f t="shared" ref="X266:X329" si="191">VLOOKUP($A266,Table,MATCH(X$4,Curves,0))</f>
        <v>5.3904348595426005E-2</v>
      </c>
      <c r="Y266" s="47">
        <f t="shared" ref="Y266:Y329" si="192">1/(1+CHOOSE(F$3,(X267+($K$3/10000))/2,(X266+($K$3/10000))/2))^(2*W266/365.25)</f>
        <v>0.32127315564364539</v>
      </c>
      <c r="Z266" s="5">
        <f t="shared" ref="Z266:Z329" si="193">IF(AND(mthbeg&lt;=A266,mthend&gt;=A266),1,0)</f>
        <v>0</v>
      </c>
      <c r="AA266" s="5">
        <f t="shared" ref="AA266:AA329" si="194">U266*Z266</f>
        <v>0</v>
      </c>
      <c r="AC266" s="39">
        <f t="shared" ref="AC266:AC329" si="195">F266*G266</f>
        <v>0</v>
      </c>
      <c r="AD266" s="39">
        <f t="shared" ref="AD266:AD329" si="196">$F266*H266</f>
        <v>0</v>
      </c>
      <c r="AE266" s="39">
        <f t="shared" ref="AE266:AE329" si="197">$F266*I266</f>
        <v>0</v>
      </c>
      <c r="AF266" s="39">
        <f t="shared" ref="AF266:AF329" si="198">$F266*J266</f>
        <v>0</v>
      </c>
      <c r="AG266" s="39">
        <f t="shared" ref="AG266:AG329" si="199">$F266*K266</f>
        <v>0</v>
      </c>
      <c r="AH266" s="39">
        <f t="shared" ref="AH266:AH329" si="200">$F266*L266</f>
        <v>0</v>
      </c>
      <c r="AI266" s="39">
        <f t="shared" ref="AI266:AI329" si="201">$F266*M266</f>
        <v>0</v>
      </c>
      <c r="AJ266" s="39">
        <f t="shared" ref="AJ266:AJ329" si="202">$F266*N266</f>
        <v>0</v>
      </c>
      <c r="AK266" s="39">
        <f t="shared" ref="AK266:AK329" si="203">F266*O266</f>
        <v>0</v>
      </c>
      <c r="AL266" s="43"/>
      <c r="AM266" s="39">
        <f t="shared" ref="AM266:AM329" si="204">CHOOSE($G$3,AD266-AE266,AE266-AD266)</f>
        <v>0</v>
      </c>
      <c r="AN266" s="39">
        <f t="shared" ref="AN266:AN329" si="205">CHOOSE($G$3,AG266-AH266,AH266-AG266)</f>
        <v>0</v>
      </c>
      <c r="AO266" s="39">
        <f t="shared" ref="AO266:AO329" si="206">CHOOSE($G$3,AJ266-AK266,AK266-AJ266)</f>
        <v>0</v>
      </c>
      <c r="AP266" s="40">
        <f t="shared" ref="AP266:AP329" si="207">SUM(AM266:AO266)</f>
        <v>0</v>
      </c>
      <c r="AR266" s="39">
        <f t="shared" ref="AR266:AR329" si="208">CHOOSE($G$3,AC266-AD266,AD266-AC266)</f>
        <v>0</v>
      </c>
      <c r="AS266" s="39">
        <f t="shared" ref="AS266:AS329" si="209">CHOOSE($G$3,AF266-AG266,AG266-AF266)</f>
        <v>0</v>
      </c>
      <c r="AT266" s="39">
        <f t="shared" ref="AT266:AT329" si="210">CHOOSE($G$3,AI266-AJ266,AJ266-AI266)</f>
        <v>0</v>
      </c>
      <c r="AU266" s="40">
        <f t="shared" ref="AU266:AU329" si="211">AR266+AS266+AT266</f>
        <v>0</v>
      </c>
      <c r="AV266" s="40"/>
      <c r="AW266" s="52">
        <f t="shared" ref="AW266:AW329" si="212">AU266+AP266</f>
        <v>0</v>
      </c>
      <c r="AY266" s="52">
        <f t="shared" ref="AY266:AY329" si="213">AK266+AH266+AE266</f>
        <v>0</v>
      </c>
      <c r="AZ266" s="70"/>
    </row>
    <row r="267" spans="1:52" ht="12" customHeight="1">
      <c r="A267" s="44">
        <f t="shared" ref="A267:A330" si="214">EDATE(A266,1)</f>
        <v>44743</v>
      </c>
      <c r="B267" s="66">
        <f t="shared" ref="B267:B330" si="215">B266</f>
        <v>12500</v>
      </c>
      <c r="C267" s="67"/>
      <c r="D267" s="68">
        <f t="shared" si="182"/>
        <v>12500</v>
      </c>
      <c r="E267" s="35">
        <f t="shared" si="183"/>
        <v>0</v>
      </c>
      <c r="F267" s="35">
        <f t="shared" si="184"/>
        <v>0</v>
      </c>
      <c r="G267" s="55">
        <f t="shared" si="179"/>
        <v>5.67</v>
      </c>
      <c r="H267" s="69">
        <f t="shared" si="179"/>
        <v>5.67</v>
      </c>
      <c r="I267" s="72">
        <f t="shared" si="172"/>
        <v>0</v>
      </c>
      <c r="J267" s="55">
        <f t="shared" si="180"/>
        <v>-0.01</v>
      </c>
      <c r="K267" s="69">
        <f t="shared" si="180"/>
        <v>-0.06</v>
      </c>
      <c r="L267" s="72">
        <v>0</v>
      </c>
      <c r="M267" s="55">
        <f t="shared" si="181"/>
        <v>7.4999999999999997E-3</v>
      </c>
      <c r="N267" s="69">
        <f t="shared" si="181"/>
        <v>0</v>
      </c>
      <c r="O267" s="72">
        <v>0</v>
      </c>
      <c r="P267" s="7"/>
      <c r="Q267" s="72">
        <f t="shared" si="185"/>
        <v>5.6674999999999995</v>
      </c>
      <c r="R267" s="72">
        <f t="shared" si="186"/>
        <v>5.61</v>
      </c>
      <c r="S267" s="72">
        <f t="shared" si="187"/>
        <v>0</v>
      </c>
      <c r="T267" s="7"/>
      <c r="U267" s="5">
        <f t="shared" si="188"/>
        <v>31</v>
      </c>
      <c r="V267" s="45">
        <f t="shared" si="189"/>
        <v>44743</v>
      </c>
      <c r="W267" s="5">
        <f t="shared" si="190"/>
        <v>7827</v>
      </c>
      <c r="X267" s="55">
        <f t="shared" si="191"/>
        <v>5.3904348595426005E-2</v>
      </c>
      <c r="Y267" s="47">
        <f t="shared" si="192"/>
        <v>0.31987262368001157</v>
      </c>
      <c r="Z267" s="5">
        <f t="shared" si="193"/>
        <v>0</v>
      </c>
      <c r="AA267" s="5">
        <f t="shared" si="194"/>
        <v>0</v>
      </c>
      <c r="AC267" s="39">
        <f t="shared" si="195"/>
        <v>0</v>
      </c>
      <c r="AD267" s="39">
        <f t="shared" si="196"/>
        <v>0</v>
      </c>
      <c r="AE267" s="39">
        <f t="shared" si="197"/>
        <v>0</v>
      </c>
      <c r="AF267" s="39">
        <f t="shared" si="198"/>
        <v>0</v>
      </c>
      <c r="AG267" s="39">
        <f t="shared" si="199"/>
        <v>0</v>
      </c>
      <c r="AH267" s="39">
        <f t="shared" si="200"/>
        <v>0</v>
      </c>
      <c r="AI267" s="39">
        <f t="shared" si="201"/>
        <v>0</v>
      </c>
      <c r="AJ267" s="39">
        <f t="shared" si="202"/>
        <v>0</v>
      </c>
      <c r="AK267" s="39">
        <f t="shared" si="203"/>
        <v>0</v>
      </c>
      <c r="AL267" s="43"/>
      <c r="AM267" s="39">
        <f t="shared" si="204"/>
        <v>0</v>
      </c>
      <c r="AN267" s="39">
        <f t="shared" si="205"/>
        <v>0</v>
      </c>
      <c r="AO267" s="39">
        <f t="shared" si="206"/>
        <v>0</v>
      </c>
      <c r="AP267" s="40">
        <f t="shared" si="207"/>
        <v>0</v>
      </c>
      <c r="AR267" s="39">
        <f t="shared" si="208"/>
        <v>0</v>
      </c>
      <c r="AS267" s="39">
        <f t="shared" si="209"/>
        <v>0</v>
      </c>
      <c r="AT267" s="39">
        <f t="shared" si="210"/>
        <v>0</v>
      </c>
      <c r="AU267" s="40">
        <f t="shared" si="211"/>
        <v>0</v>
      </c>
      <c r="AV267" s="40"/>
      <c r="AW267" s="52">
        <f t="shared" si="212"/>
        <v>0</v>
      </c>
      <c r="AY267" s="52">
        <f t="shared" si="213"/>
        <v>0</v>
      </c>
      <c r="AZ267" s="70"/>
    </row>
    <row r="268" spans="1:52" ht="12" customHeight="1">
      <c r="A268" s="44">
        <f t="shared" si="214"/>
        <v>44774</v>
      </c>
      <c r="B268" s="66">
        <f t="shared" si="215"/>
        <v>12500</v>
      </c>
      <c r="C268" s="67"/>
      <c r="D268" s="68">
        <f t="shared" si="182"/>
        <v>12500</v>
      </c>
      <c r="E268" s="35">
        <f t="shared" si="183"/>
        <v>0</v>
      </c>
      <c r="F268" s="35">
        <f t="shared" si="184"/>
        <v>0</v>
      </c>
      <c r="G268" s="55">
        <f t="shared" si="179"/>
        <v>5.67</v>
      </c>
      <c r="H268" s="69">
        <f t="shared" si="179"/>
        <v>5.67</v>
      </c>
      <c r="I268" s="72">
        <f t="shared" ref="I268:I331" si="216">I267</f>
        <v>0</v>
      </c>
      <c r="J268" s="55">
        <f t="shared" si="180"/>
        <v>-0.01</v>
      </c>
      <c r="K268" s="69">
        <f t="shared" si="180"/>
        <v>-0.06</v>
      </c>
      <c r="L268" s="72">
        <v>0</v>
      </c>
      <c r="M268" s="55">
        <f t="shared" si="181"/>
        <v>7.4999999999999997E-3</v>
      </c>
      <c r="N268" s="69">
        <f t="shared" si="181"/>
        <v>0</v>
      </c>
      <c r="O268" s="72">
        <v>0</v>
      </c>
      <c r="P268" s="7"/>
      <c r="Q268" s="72">
        <f t="shared" si="185"/>
        <v>5.6674999999999995</v>
      </c>
      <c r="R268" s="72">
        <f t="shared" si="186"/>
        <v>5.61</v>
      </c>
      <c r="S268" s="72">
        <f t="shared" si="187"/>
        <v>0</v>
      </c>
      <c r="T268" s="7"/>
      <c r="U268" s="5">
        <f t="shared" si="188"/>
        <v>31</v>
      </c>
      <c r="V268" s="45">
        <f t="shared" si="189"/>
        <v>44774</v>
      </c>
      <c r="W268" s="5">
        <f t="shared" si="190"/>
        <v>7858</v>
      </c>
      <c r="X268" s="55">
        <f t="shared" si="191"/>
        <v>5.3904348595426005E-2</v>
      </c>
      <c r="Y268" s="47">
        <f t="shared" si="192"/>
        <v>0.31843182103138323</v>
      </c>
      <c r="Z268" s="5">
        <f t="shared" si="193"/>
        <v>0</v>
      </c>
      <c r="AA268" s="5">
        <f t="shared" si="194"/>
        <v>0</v>
      </c>
      <c r="AC268" s="39">
        <f t="shared" si="195"/>
        <v>0</v>
      </c>
      <c r="AD268" s="39">
        <f t="shared" si="196"/>
        <v>0</v>
      </c>
      <c r="AE268" s="39">
        <f t="shared" si="197"/>
        <v>0</v>
      </c>
      <c r="AF268" s="39">
        <f t="shared" si="198"/>
        <v>0</v>
      </c>
      <c r="AG268" s="39">
        <f t="shared" si="199"/>
        <v>0</v>
      </c>
      <c r="AH268" s="39">
        <f t="shared" si="200"/>
        <v>0</v>
      </c>
      <c r="AI268" s="39">
        <f t="shared" si="201"/>
        <v>0</v>
      </c>
      <c r="AJ268" s="39">
        <f t="shared" si="202"/>
        <v>0</v>
      </c>
      <c r="AK268" s="39">
        <f t="shared" si="203"/>
        <v>0</v>
      </c>
      <c r="AL268" s="43"/>
      <c r="AM268" s="39">
        <f t="shared" si="204"/>
        <v>0</v>
      </c>
      <c r="AN268" s="39">
        <f t="shared" si="205"/>
        <v>0</v>
      </c>
      <c r="AO268" s="39">
        <f t="shared" si="206"/>
        <v>0</v>
      </c>
      <c r="AP268" s="40">
        <f t="shared" si="207"/>
        <v>0</v>
      </c>
      <c r="AR268" s="39">
        <f t="shared" si="208"/>
        <v>0</v>
      </c>
      <c r="AS268" s="39">
        <f t="shared" si="209"/>
        <v>0</v>
      </c>
      <c r="AT268" s="39">
        <f t="shared" si="210"/>
        <v>0</v>
      </c>
      <c r="AU268" s="40">
        <f t="shared" si="211"/>
        <v>0</v>
      </c>
      <c r="AV268" s="40"/>
      <c r="AW268" s="52">
        <f t="shared" si="212"/>
        <v>0</v>
      </c>
      <c r="AY268" s="52">
        <f t="shared" si="213"/>
        <v>0</v>
      </c>
      <c r="AZ268" s="70"/>
    </row>
    <row r="269" spans="1:52" ht="12" customHeight="1">
      <c r="A269" s="44">
        <f t="shared" si="214"/>
        <v>44805</v>
      </c>
      <c r="B269" s="66">
        <f t="shared" si="215"/>
        <v>12500</v>
      </c>
      <c r="C269" s="67"/>
      <c r="D269" s="68">
        <f t="shared" si="182"/>
        <v>12500</v>
      </c>
      <c r="E269" s="35">
        <f t="shared" si="183"/>
        <v>0</v>
      </c>
      <c r="F269" s="35">
        <f t="shared" si="184"/>
        <v>0</v>
      </c>
      <c r="G269" s="55">
        <f t="shared" si="179"/>
        <v>5.67</v>
      </c>
      <c r="H269" s="69">
        <f t="shared" si="179"/>
        <v>5.67</v>
      </c>
      <c r="I269" s="72">
        <f t="shared" si="216"/>
        <v>0</v>
      </c>
      <c r="J269" s="55">
        <f t="shared" si="180"/>
        <v>-0.01</v>
      </c>
      <c r="K269" s="69">
        <f t="shared" si="180"/>
        <v>-0.06</v>
      </c>
      <c r="L269" s="72">
        <v>0</v>
      </c>
      <c r="M269" s="55">
        <f t="shared" si="181"/>
        <v>7.4999999999999997E-3</v>
      </c>
      <c r="N269" s="69">
        <f t="shared" si="181"/>
        <v>0</v>
      </c>
      <c r="O269" s="72">
        <v>0</v>
      </c>
      <c r="P269" s="7"/>
      <c r="Q269" s="72">
        <f t="shared" si="185"/>
        <v>5.6674999999999995</v>
      </c>
      <c r="R269" s="72">
        <f t="shared" si="186"/>
        <v>5.61</v>
      </c>
      <c r="S269" s="72">
        <f t="shared" si="187"/>
        <v>0</v>
      </c>
      <c r="T269" s="7"/>
      <c r="U269" s="5">
        <f t="shared" si="188"/>
        <v>30</v>
      </c>
      <c r="V269" s="45">
        <f t="shared" si="189"/>
        <v>44805</v>
      </c>
      <c r="W269" s="5">
        <f t="shared" si="190"/>
        <v>7889</v>
      </c>
      <c r="X269" s="55">
        <f t="shared" si="191"/>
        <v>5.3904348595426005E-2</v>
      </c>
      <c r="Y269" s="47">
        <f t="shared" si="192"/>
        <v>0.31699750819188083</v>
      </c>
      <c r="Z269" s="5">
        <f t="shared" si="193"/>
        <v>0</v>
      </c>
      <c r="AA269" s="5">
        <f t="shared" si="194"/>
        <v>0</v>
      </c>
      <c r="AC269" s="39">
        <f t="shared" si="195"/>
        <v>0</v>
      </c>
      <c r="AD269" s="39">
        <f t="shared" si="196"/>
        <v>0</v>
      </c>
      <c r="AE269" s="39">
        <f t="shared" si="197"/>
        <v>0</v>
      </c>
      <c r="AF269" s="39">
        <f t="shared" si="198"/>
        <v>0</v>
      </c>
      <c r="AG269" s="39">
        <f t="shared" si="199"/>
        <v>0</v>
      </c>
      <c r="AH269" s="39">
        <f t="shared" si="200"/>
        <v>0</v>
      </c>
      <c r="AI269" s="39">
        <f t="shared" si="201"/>
        <v>0</v>
      </c>
      <c r="AJ269" s="39">
        <f t="shared" si="202"/>
        <v>0</v>
      </c>
      <c r="AK269" s="39">
        <f t="shared" si="203"/>
        <v>0</v>
      </c>
      <c r="AL269" s="43"/>
      <c r="AM269" s="39">
        <f t="shared" si="204"/>
        <v>0</v>
      </c>
      <c r="AN269" s="39">
        <f t="shared" si="205"/>
        <v>0</v>
      </c>
      <c r="AO269" s="39">
        <f t="shared" si="206"/>
        <v>0</v>
      </c>
      <c r="AP269" s="40">
        <f t="shared" si="207"/>
        <v>0</v>
      </c>
      <c r="AR269" s="39">
        <f t="shared" si="208"/>
        <v>0</v>
      </c>
      <c r="AS269" s="39">
        <f t="shared" si="209"/>
        <v>0</v>
      </c>
      <c r="AT269" s="39">
        <f t="shared" si="210"/>
        <v>0</v>
      </c>
      <c r="AU269" s="40">
        <f t="shared" si="211"/>
        <v>0</v>
      </c>
      <c r="AV269" s="40"/>
      <c r="AW269" s="52">
        <f t="shared" si="212"/>
        <v>0</v>
      </c>
      <c r="AY269" s="52">
        <f t="shared" si="213"/>
        <v>0</v>
      </c>
      <c r="AZ269" s="70"/>
    </row>
    <row r="270" spans="1:52" ht="12" customHeight="1">
      <c r="A270" s="44">
        <f t="shared" si="214"/>
        <v>44835</v>
      </c>
      <c r="B270" s="66">
        <f t="shared" si="215"/>
        <v>12500</v>
      </c>
      <c r="C270" s="67"/>
      <c r="D270" s="68">
        <f t="shared" si="182"/>
        <v>12500</v>
      </c>
      <c r="E270" s="35">
        <f t="shared" si="183"/>
        <v>0</v>
      </c>
      <c r="F270" s="35">
        <f t="shared" si="184"/>
        <v>0</v>
      </c>
      <c r="G270" s="55">
        <f t="shared" ref="G270:H289" si="217">VLOOKUP($A270,Table,MATCH(G$4,Curves,0))</f>
        <v>5.67</v>
      </c>
      <c r="H270" s="69">
        <f t="shared" si="217"/>
        <v>5.67</v>
      </c>
      <c r="I270" s="72">
        <f t="shared" si="216"/>
        <v>0</v>
      </c>
      <c r="J270" s="55">
        <f t="shared" ref="J270:K289" si="218">VLOOKUP($A270,Table,MATCH(J$4,Curves,0))</f>
        <v>-0.01</v>
      </c>
      <c r="K270" s="69">
        <f t="shared" si="218"/>
        <v>-0.06</v>
      </c>
      <c r="L270" s="72">
        <v>0</v>
      </c>
      <c r="M270" s="55">
        <f t="shared" ref="M270:N289" si="219">VLOOKUP($A270,Table,MATCH(M$4,Curves,0))</f>
        <v>7.4999999999999997E-3</v>
      </c>
      <c r="N270" s="69">
        <f t="shared" si="219"/>
        <v>0</v>
      </c>
      <c r="O270" s="72">
        <v>0</v>
      </c>
      <c r="P270" s="7"/>
      <c r="Q270" s="72">
        <f t="shared" si="185"/>
        <v>5.6674999999999995</v>
      </c>
      <c r="R270" s="72">
        <f t="shared" si="186"/>
        <v>5.61</v>
      </c>
      <c r="S270" s="72">
        <f t="shared" si="187"/>
        <v>0</v>
      </c>
      <c r="T270" s="7"/>
      <c r="U270" s="5">
        <f t="shared" si="188"/>
        <v>31</v>
      </c>
      <c r="V270" s="45">
        <f t="shared" si="189"/>
        <v>44835</v>
      </c>
      <c r="W270" s="5">
        <f t="shared" si="190"/>
        <v>7919</v>
      </c>
      <c r="X270" s="55">
        <f t="shared" si="191"/>
        <v>5.3904348595426005E-2</v>
      </c>
      <c r="Y270" s="47">
        <f t="shared" si="192"/>
        <v>0.31561561513665326</v>
      </c>
      <c r="Z270" s="5">
        <f t="shared" si="193"/>
        <v>0</v>
      </c>
      <c r="AA270" s="5">
        <f t="shared" si="194"/>
        <v>0</v>
      </c>
      <c r="AC270" s="39">
        <f t="shared" si="195"/>
        <v>0</v>
      </c>
      <c r="AD270" s="39">
        <f t="shared" si="196"/>
        <v>0</v>
      </c>
      <c r="AE270" s="39">
        <f t="shared" si="197"/>
        <v>0</v>
      </c>
      <c r="AF270" s="39">
        <f t="shared" si="198"/>
        <v>0</v>
      </c>
      <c r="AG270" s="39">
        <f t="shared" si="199"/>
        <v>0</v>
      </c>
      <c r="AH270" s="39">
        <f t="shared" si="200"/>
        <v>0</v>
      </c>
      <c r="AI270" s="39">
        <f t="shared" si="201"/>
        <v>0</v>
      </c>
      <c r="AJ270" s="39">
        <f t="shared" si="202"/>
        <v>0</v>
      </c>
      <c r="AK270" s="39">
        <f t="shared" si="203"/>
        <v>0</v>
      </c>
      <c r="AL270" s="43"/>
      <c r="AM270" s="39">
        <f t="shared" si="204"/>
        <v>0</v>
      </c>
      <c r="AN270" s="39">
        <f t="shared" si="205"/>
        <v>0</v>
      </c>
      <c r="AO270" s="39">
        <f t="shared" si="206"/>
        <v>0</v>
      </c>
      <c r="AP270" s="40">
        <f t="shared" si="207"/>
        <v>0</v>
      </c>
      <c r="AR270" s="39">
        <f t="shared" si="208"/>
        <v>0</v>
      </c>
      <c r="AS270" s="39">
        <f t="shared" si="209"/>
        <v>0</v>
      </c>
      <c r="AT270" s="39">
        <f t="shared" si="210"/>
        <v>0</v>
      </c>
      <c r="AU270" s="40">
        <f t="shared" si="211"/>
        <v>0</v>
      </c>
      <c r="AV270" s="40"/>
      <c r="AW270" s="52">
        <f t="shared" si="212"/>
        <v>0</v>
      </c>
      <c r="AY270" s="52">
        <f t="shared" si="213"/>
        <v>0</v>
      </c>
      <c r="AZ270" s="70"/>
    </row>
    <row r="271" spans="1:52" ht="12" customHeight="1">
      <c r="A271" s="44">
        <f t="shared" si="214"/>
        <v>44866</v>
      </c>
      <c r="B271" s="66">
        <f t="shared" si="215"/>
        <v>12500</v>
      </c>
      <c r="C271" s="67"/>
      <c r="D271" s="68">
        <f t="shared" si="182"/>
        <v>12500</v>
      </c>
      <c r="E271" s="35">
        <f t="shared" si="183"/>
        <v>0</v>
      </c>
      <c r="F271" s="35">
        <f t="shared" si="184"/>
        <v>0</v>
      </c>
      <c r="G271" s="55">
        <f t="shared" si="217"/>
        <v>5.67</v>
      </c>
      <c r="H271" s="69">
        <f t="shared" si="217"/>
        <v>5.67</v>
      </c>
      <c r="I271" s="72">
        <f t="shared" si="216"/>
        <v>0</v>
      </c>
      <c r="J271" s="55">
        <f t="shared" si="218"/>
        <v>-0.01</v>
      </c>
      <c r="K271" s="69">
        <f t="shared" si="218"/>
        <v>-0.06</v>
      </c>
      <c r="L271" s="72">
        <v>0</v>
      </c>
      <c r="M271" s="55">
        <f t="shared" si="219"/>
        <v>7.4999999999999997E-3</v>
      </c>
      <c r="N271" s="69">
        <f t="shared" si="219"/>
        <v>0</v>
      </c>
      <c r="O271" s="72">
        <v>0</v>
      </c>
      <c r="P271" s="7"/>
      <c r="Q271" s="72">
        <f t="shared" si="185"/>
        <v>5.6674999999999995</v>
      </c>
      <c r="R271" s="72">
        <f t="shared" si="186"/>
        <v>5.61</v>
      </c>
      <c r="S271" s="72">
        <f t="shared" si="187"/>
        <v>0</v>
      </c>
      <c r="T271" s="7"/>
      <c r="U271" s="5">
        <f t="shared" si="188"/>
        <v>30</v>
      </c>
      <c r="V271" s="45">
        <f t="shared" si="189"/>
        <v>44866</v>
      </c>
      <c r="W271" s="5">
        <f t="shared" si="190"/>
        <v>7950</v>
      </c>
      <c r="X271" s="55">
        <f t="shared" si="191"/>
        <v>5.3904348595426005E-2</v>
      </c>
      <c r="Y271" s="47">
        <f t="shared" si="192"/>
        <v>0.31419398733679427</v>
      </c>
      <c r="Z271" s="5">
        <f t="shared" si="193"/>
        <v>0</v>
      </c>
      <c r="AA271" s="5">
        <f t="shared" si="194"/>
        <v>0</v>
      </c>
      <c r="AC271" s="39">
        <f t="shared" si="195"/>
        <v>0</v>
      </c>
      <c r="AD271" s="39">
        <f t="shared" si="196"/>
        <v>0</v>
      </c>
      <c r="AE271" s="39">
        <f t="shared" si="197"/>
        <v>0</v>
      </c>
      <c r="AF271" s="39">
        <f t="shared" si="198"/>
        <v>0</v>
      </c>
      <c r="AG271" s="39">
        <f t="shared" si="199"/>
        <v>0</v>
      </c>
      <c r="AH271" s="39">
        <f t="shared" si="200"/>
        <v>0</v>
      </c>
      <c r="AI271" s="39">
        <f t="shared" si="201"/>
        <v>0</v>
      </c>
      <c r="AJ271" s="39">
        <f t="shared" si="202"/>
        <v>0</v>
      </c>
      <c r="AK271" s="39">
        <f t="shared" si="203"/>
        <v>0</v>
      </c>
      <c r="AL271" s="43"/>
      <c r="AM271" s="39">
        <f t="shared" si="204"/>
        <v>0</v>
      </c>
      <c r="AN271" s="39">
        <f t="shared" si="205"/>
        <v>0</v>
      </c>
      <c r="AO271" s="39">
        <f t="shared" si="206"/>
        <v>0</v>
      </c>
      <c r="AP271" s="40">
        <f t="shared" si="207"/>
        <v>0</v>
      </c>
      <c r="AR271" s="39">
        <f t="shared" si="208"/>
        <v>0</v>
      </c>
      <c r="AS271" s="39">
        <f t="shared" si="209"/>
        <v>0</v>
      </c>
      <c r="AT271" s="39">
        <f t="shared" si="210"/>
        <v>0</v>
      </c>
      <c r="AU271" s="40">
        <f t="shared" si="211"/>
        <v>0</v>
      </c>
      <c r="AV271" s="40"/>
      <c r="AW271" s="52">
        <f t="shared" si="212"/>
        <v>0</v>
      </c>
      <c r="AY271" s="52">
        <f t="shared" si="213"/>
        <v>0</v>
      </c>
      <c r="AZ271" s="70"/>
    </row>
    <row r="272" spans="1:52" ht="12" customHeight="1">
      <c r="A272" s="44">
        <f t="shared" si="214"/>
        <v>44896</v>
      </c>
      <c r="B272" s="66">
        <f t="shared" si="215"/>
        <v>12500</v>
      </c>
      <c r="C272" s="67"/>
      <c r="D272" s="68">
        <f t="shared" si="182"/>
        <v>12500</v>
      </c>
      <c r="E272" s="35">
        <f t="shared" si="183"/>
        <v>0</v>
      </c>
      <c r="F272" s="35">
        <f t="shared" si="184"/>
        <v>0</v>
      </c>
      <c r="G272" s="55">
        <f t="shared" si="217"/>
        <v>5.67</v>
      </c>
      <c r="H272" s="69">
        <f t="shared" si="217"/>
        <v>5.67</v>
      </c>
      <c r="I272" s="72">
        <f t="shared" si="216"/>
        <v>0</v>
      </c>
      <c r="J272" s="55">
        <f t="shared" si="218"/>
        <v>-0.01</v>
      </c>
      <c r="K272" s="69">
        <f t="shared" si="218"/>
        <v>-0.06</v>
      </c>
      <c r="L272" s="72">
        <v>0</v>
      </c>
      <c r="M272" s="55">
        <f t="shared" si="219"/>
        <v>7.4999999999999997E-3</v>
      </c>
      <c r="N272" s="69">
        <f t="shared" si="219"/>
        <v>0</v>
      </c>
      <c r="O272" s="72">
        <v>0</v>
      </c>
      <c r="P272" s="7"/>
      <c r="Q272" s="72">
        <f t="shared" si="185"/>
        <v>5.6674999999999995</v>
      </c>
      <c r="R272" s="72">
        <f t="shared" si="186"/>
        <v>5.61</v>
      </c>
      <c r="S272" s="72">
        <f t="shared" si="187"/>
        <v>0</v>
      </c>
      <c r="T272" s="7"/>
      <c r="U272" s="5">
        <f t="shared" si="188"/>
        <v>31</v>
      </c>
      <c r="V272" s="45">
        <f t="shared" si="189"/>
        <v>44896</v>
      </c>
      <c r="W272" s="5">
        <f t="shared" si="190"/>
        <v>7980</v>
      </c>
      <c r="X272" s="55">
        <f t="shared" si="191"/>
        <v>5.3904348595426005E-2</v>
      </c>
      <c r="Y272" s="47">
        <f t="shared" si="192"/>
        <v>0.31282431572148239</v>
      </c>
      <c r="Z272" s="5">
        <f t="shared" si="193"/>
        <v>0</v>
      </c>
      <c r="AA272" s="5">
        <f t="shared" si="194"/>
        <v>0</v>
      </c>
      <c r="AC272" s="39">
        <f t="shared" si="195"/>
        <v>0</v>
      </c>
      <c r="AD272" s="39">
        <f t="shared" si="196"/>
        <v>0</v>
      </c>
      <c r="AE272" s="39">
        <f t="shared" si="197"/>
        <v>0</v>
      </c>
      <c r="AF272" s="39">
        <f t="shared" si="198"/>
        <v>0</v>
      </c>
      <c r="AG272" s="39">
        <f t="shared" si="199"/>
        <v>0</v>
      </c>
      <c r="AH272" s="39">
        <f t="shared" si="200"/>
        <v>0</v>
      </c>
      <c r="AI272" s="39">
        <f t="shared" si="201"/>
        <v>0</v>
      </c>
      <c r="AJ272" s="39">
        <f t="shared" si="202"/>
        <v>0</v>
      </c>
      <c r="AK272" s="39">
        <f t="shared" si="203"/>
        <v>0</v>
      </c>
      <c r="AL272" s="43"/>
      <c r="AM272" s="39">
        <f t="shared" si="204"/>
        <v>0</v>
      </c>
      <c r="AN272" s="39">
        <f t="shared" si="205"/>
        <v>0</v>
      </c>
      <c r="AO272" s="39">
        <f t="shared" si="206"/>
        <v>0</v>
      </c>
      <c r="AP272" s="40">
        <f t="shared" si="207"/>
        <v>0</v>
      </c>
      <c r="AR272" s="39">
        <f t="shared" si="208"/>
        <v>0</v>
      </c>
      <c r="AS272" s="39">
        <f t="shared" si="209"/>
        <v>0</v>
      </c>
      <c r="AT272" s="39">
        <f t="shared" si="210"/>
        <v>0</v>
      </c>
      <c r="AU272" s="40">
        <f t="shared" si="211"/>
        <v>0</v>
      </c>
      <c r="AV272" s="40"/>
      <c r="AW272" s="52">
        <f t="shared" si="212"/>
        <v>0</v>
      </c>
      <c r="AY272" s="52">
        <f t="shared" si="213"/>
        <v>0</v>
      </c>
      <c r="AZ272" s="70"/>
    </row>
    <row r="273" spans="1:52" ht="12" customHeight="1">
      <c r="A273" s="44">
        <f t="shared" si="214"/>
        <v>44927</v>
      </c>
      <c r="B273" s="66">
        <f t="shared" si="215"/>
        <v>12500</v>
      </c>
      <c r="C273" s="67"/>
      <c r="D273" s="68">
        <f t="shared" si="182"/>
        <v>12500</v>
      </c>
      <c r="E273" s="35">
        <f t="shared" si="183"/>
        <v>0</v>
      </c>
      <c r="F273" s="35">
        <f t="shared" si="184"/>
        <v>0</v>
      </c>
      <c r="G273" s="55">
        <f t="shared" si="217"/>
        <v>5.67</v>
      </c>
      <c r="H273" s="69">
        <f t="shared" si="217"/>
        <v>5.67</v>
      </c>
      <c r="I273" s="72">
        <f t="shared" si="216"/>
        <v>0</v>
      </c>
      <c r="J273" s="55">
        <f t="shared" si="218"/>
        <v>-0.01</v>
      </c>
      <c r="K273" s="69">
        <f t="shared" si="218"/>
        <v>-0.06</v>
      </c>
      <c r="L273" s="72">
        <v>0</v>
      </c>
      <c r="M273" s="55">
        <f t="shared" si="219"/>
        <v>7.4999999999999997E-3</v>
      </c>
      <c r="N273" s="69">
        <f t="shared" si="219"/>
        <v>0</v>
      </c>
      <c r="O273" s="72">
        <v>0</v>
      </c>
      <c r="P273" s="7"/>
      <c r="Q273" s="72">
        <f t="shared" si="185"/>
        <v>5.6674999999999995</v>
      </c>
      <c r="R273" s="72">
        <f t="shared" si="186"/>
        <v>5.61</v>
      </c>
      <c r="S273" s="72">
        <f t="shared" si="187"/>
        <v>0</v>
      </c>
      <c r="T273" s="7"/>
      <c r="U273" s="5">
        <f t="shared" si="188"/>
        <v>31</v>
      </c>
      <c r="V273" s="45">
        <f t="shared" si="189"/>
        <v>44927</v>
      </c>
      <c r="W273" s="5">
        <f t="shared" si="190"/>
        <v>8011</v>
      </c>
      <c r="X273" s="55">
        <f t="shared" si="191"/>
        <v>5.3904348595426005E-2</v>
      </c>
      <c r="Y273" s="47">
        <f t="shared" si="192"/>
        <v>0.3114152607749805</v>
      </c>
      <c r="Z273" s="5">
        <f t="shared" si="193"/>
        <v>0</v>
      </c>
      <c r="AA273" s="5">
        <f t="shared" si="194"/>
        <v>0</v>
      </c>
      <c r="AC273" s="39">
        <f t="shared" si="195"/>
        <v>0</v>
      </c>
      <c r="AD273" s="39">
        <f t="shared" si="196"/>
        <v>0</v>
      </c>
      <c r="AE273" s="39">
        <f t="shared" si="197"/>
        <v>0</v>
      </c>
      <c r="AF273" s="39">
        <f t="shared" si="198"/>
        <v>0</v>
      </c>
      <c r="AG273" s="39">
        <f t="shared" si="199"/>
        <v>0</v>
      </c>
      <c r="AH273" s="39">
        <f t="shared" si="200"/>
        <v>0</v>
      </c>
      <c r="AI273" s="39">
        <f t="shared" si="201"/>
        <v>0</v>
      </c>
      <c r="AJ273" s="39">
        <f t="shared" si="202"/>
        <v>0</v>
      </c>
      <c r="AK273" s="39">
        <f t="shared" si="203"/>
        <v>0</v>
      </c>
      <c r="AL273" s="43"/>
      <c r="AM273" s="39">
        <f t="shared" si="204"/>
        <v>0</v>
      </c>
      <c r="AN273" s="39">
        <f t="shared" si="205"/>
        <v>0</v>
      </c>
      <c r="AO273" s="39">
        <f t="shared" si="206"/>
        <v>0</v>
      </c>
      <c r="AP273" s="40">
        <f t="shared" si="207"/>
        <v>0</v>
      </c>
      <c r="AR273" s="39">
        <f t="shared" si="208"/>
        <v>0</v>
      </c>
      <c r="AS273" s="39">
        <f t="shared" si="209"/>
        <v>0</v>
      </c>
      <c r="AT273" s="39">
        <f t="shared" si="210"/>
        <v>0</v>
      </c>
      <c r="AU273" s="40">
        <f t="shared" si="211"/>
        <v>0</v>
      </c>
      <c r="AV273" s="40"/>
      <c r="AW273" s="52">
        <f t="shared" si="212"/>
        <v>0</v>
      </c>
      <c r="AY273" s="52">
        <f t="shared" si="213"/>
        <v>0</v>
      </c>
      <c r="AZ273" s="70"/>
    </row>
    <row r="274" spans="1:52" ht="12" customHeight="1">
      <c r="A274" s="44">
        <f t="shared" si="214"/>
        <v>44958</v>
      </c>
      <c r="B274" s="66">
        <f t="shared" si="215"/>
        <v>12500</v>
      </c>
      <c r="C274" s="67"/>
      <c r="D274" s="68">
        <f t="shared" si="182"/>
        <v>12500</v>
      </c>
      <c r="E274" s="35">
        <f t="shared" si="183"/>
        <v>0</v>
      </c>
      <c r="F274" s="35">
        <f t="shared" si="184"/>
        <v>0</v>
      </c>
      <c r="G274" s="55">
        <f t="shared" si="217"/>
        <v>5.67</v>
      </c>
      <c r="H274" s="69">
        <f t="shared" si="217"/>
        <v>5.67</v>
      </c>
      <c r="I274" s="72">
        <f t="shared" si="216"/>
        <v>0</v>
      </c>
      <c r="J274" s="55">
        <f t="shared" si="218"/>
        <v>-0.01</v>
      </c>
      <c r="K274" s="69">
        <f t="shared" si="218"/>
        <v>-0.06</v>
      </c>
      <c r="L274" s="72">
        <v>0</v>
      </c>
      <c r="M274" s="55">
        <f t="shared" si="219"/>
        <v>7.4999999999999997E-3</v>
      </c>
      <c r="N274" s="69">
        <f t="shared" si="219"/>
        <v>0</v>
      </c>
      <c r="O274" s="72">
        <v>0</v>
      </c>
      <c r="P274" s="7"/>
      <c r="Q274" s="72">
        <f t="shared" si="185"/>
        <v>5.6674999999999995</v>
      </c>
      <c r="R274" s="72">
        <f t="shared" si="186"/>
        <v>5.61</v>
      </c>
      <c r="S274" s="72">
        <f t="shared" si="187"/>
        <v>0</v>
      </c>
      <c r="T274" s="7"/>
      <c r="U274" s="5">
        <f t="shared" si="188"/>
        <v>28</v>
      </c>
      <c r="V274" s="45">
        <f t="shared" si="189"/>
        <v>44958</v>
      </c>
      <c r="W274" s="5">
        <f t="shared" si="190"/>
        <v>8042</v>
      </c>
      <c r="X274" s="55">
        <f t="shared" si="191"/>
        <v>5.3904348595426005E-2</v>
      </c>
      <c r="Y274" s="47">
        <f t="shared" si="192"/>
        <v>0.31001255263639127</v>
      </c>
      <c r="Z274" s="5">
        <f t="shared" si="193"/>
        <v>0</v>
      </c>
      <c r="AA274" s="5">
        <f t="shared" si="194"/>
        <v>0</v>
      </c>
      <c r="AC274" s="39">
        <f t="shared" si="195"/>
        <v>0</v>
      </c>
      <c r="AD274" s="39">
        <f t="shared" si="196"/>
        <v>0</v>
      </c>
      <c r="AE274" s="39">
        <f t="shared" si="197"/>
        <v>0</v>
      </c>
      <c r="AF274" s="39">
        <f t="shared" si="198"/>
        <v>0</v>
      </c>
      <c r="AG274" s="39">
        <f t="shared" si="199"/>
        <v>0</v>
      </c>
      <c r="AH274" s="39">
        <f t="shared" si="200"/>
        <v>0</v>
      </c>
      <c r="AI274" s="39">
        <f t="shared" si="201"/>
        <v>0</v>
      </c>
      <c r="AJ274" s="39">
        <f t="shared" si="202"/>
        <v>0</v>
      </c>
      <c r="AK274" s="39">
        <f t="shared" si="203"/>
        <v>0</v>
      </c>
      <c r="AL274" s="43"/>
      <c r="AM274" s="39">
        <f t="shared" si="204"/>
        <v>0</v>
      </c>
      <c r="AN274" s="39">
        <f t="shared" si="205"/>
        <v>0</v>
      </c>
      <c r="AO274" s="39">
        <f t="shared" si="206"/>
        <v>0</v>
      </c>
      <c r="AP274" s="40">
        <f t="shared" si="207"/>
        <v>0</v>
      </c>
      <c r="AR274" s="39">
        <f t="shared" si="208"/>
        <v>0</v>
      </c>
      <c r="AS274" s="39">
        <f t="shared" si="209"/>
        <v>0</v>
      </c>
      <c r="AT274" s="39">
        <f t="shared" si="210"/>
        <v>0</v>
      </c>
      <c r="AU274" s="40">
        <f t="shared" si="211"/>
        <v>0</v>
      </c>
      <c r="AV274" s="40"/>
      <c r="AW274" s="52">
        <f t="shared" si="212"/>
        <v>0</v>
      </c>
      <c r="AY274" s="52">
        <f t="shared" si="213"/>
        <v>0</v>
      </c>
      <c r="AZ274" s="70"/>
    </row>
    <row r="275" spans="1:52" ht="12" customHeight="1">
      <c r="A275" s="44">
        <f t="shared" si="214"/>
        <v>44986</v>
      </c>
      <c r="B275" s="66">
        <f t="shared" si="215"/>
        <v>12500</v>
      </c>
      <c r="C275" s="67"/>
      <c r="D275" s="68">
        <f t="shared" si="182"/>
        <v>12500</v>
      </c>
      <c r="E275" s="35">
        <f t="shared" si="183"/>
        <v>0</v>
      </c>
      <c r="F275" s="35">
        <f t="shared" si="184"/>
        <v>0</v>
      </c>
      <c r="G275" s="55">
        <f t="shared" si="217"/>
        <v>5.67</v>
      </c>
      <c r="H275" s="69">
        <f t="shared" si="217"/>
        <v>5.67</v>
      </c>
      <c r="I275" s="72">
        <f t="shared" si="216"/>
        <v>0</v>
      </c>
      <c r="J275" s="55">
        <f t="shared" si="218"/>
        <v>-0.01</v>
      </c>
      <c r="K275" s="69">
        <f t="shared" si="218"/>
        <v>-0.06</v>
      </c>
      <c r="L275" s="72">
        <v>0</v>
      </c>
      <c r="M275" s="55">
        <f t="shared" si="219"/>
        <v>7.4999999999999997E-3</v>
      </c>
      <c r="N275" s="69">
        <f t="shared" si="219"/>
        <v>0</v>
      </c>
      <c r="O275" s="72">
        <v>0</v>
      </c>
      <c r="P275" s="7"/>
      <c r="Q275" s="72">
        <f t="shared" si="185"/>
        <v>5.6674999999999995</v>
      </c>
      <c r="R275" s="72">
        <f t="shared" si="186"/>
        <v>5.61</v>
      </c>
      <c r="S275" s="72">
        <f t="shared" si="187"/>
        <v>0</v>
      </c>
      <c r="T275" s="7"/>
      <c r="U275" s="5">
        <f t="shared" si="188"/>
        <v>31</v>
      </c>
      <c r="V275" s="45">
        <f t="shared" si="189"/>
        <v>44986</v>
      </c>
      <c r="W275" s="5">
        <f t="shared" si="190"/>
        <v>8070</v>
      </c>
      <c r="X275" s="55">
        <f t="shared" si="191"/>
        <v>5.3904348595426005E-2</v>
      </c>
      <c r="Y275" s="47">
        <f t="shared" si="192"/>
        <v>0.30875102188159803</v>
      </c>
      <c r="Z275" s="5">
        <f t="shared" si="193"/>
        <v>0</v>
      </c>
      <c r="AA275" s="5">
        <f t="shared" si="194"/>
        <v>0</v>
      </c>
      <c r="AC275" s="39">
        <f t="shared" si="195"/>
        <v>0</v>
      </c>
      <c r="AD275" s="39">
        <f t="shared" si="196"/>
        <v>0</v>
      </c>
      <c r="AE275" s="39">
        <f t="shared" si="197"/>
        <v>0</v>
      </c>
      <c r="AF275" s="39">
        <f t="shared" si="198"/>
        <v>0</v>
      </c>
      <c r="AG275" s="39">
        <f t="shared" si="199"/>
        <v>0</v>
      </c>
      <c r="AH275" s="39">
        <f t="shared" si="200"/>
        <v>0</v>
      </c>
      <c r="AI275" s="39">
        <f t="shared" si="201"/>
        <v>0</v>
      </c>
      <c r="AJ275" s="39">
        <f t="shared" si="202"/>
        <v>0</v>
      </c>
      <c r="AK275" s="39">
        <f t="shared" si="203"/>
        <v>0</v>
      </c>
      <c r="AL275" s="43"/>
      <c r="AM275" s="39">
        <f t="shared" si="204"/>
        <v>0</v>
      </c>
      <c r="AN275" s="39">
        <f t="shared" si="205"/>
        <v>0</v>
      </c>
      <c r="AO275" s="39">
        <f t="shared" si="206"/>
        <v>0</v>
      </c>
      <c r="AP275" s="40">
        <f t="shared" si="207"/>
        <v>0</v>
      </c>
      <c r="AR275" s="39">
        <f t="shared" si="208"/>
        <v>0</v>
      </c>
      <c r="AS275" s="39">
        <f t="shared" si="209"/>
        <v>0</v>
      </c>
      <c r="AT275" s="39">
        <f t="shared" si="210"/>
        <v>0</v>
      </c>
      <c r="AU275" s="40">
        <f t="shared" si="211"/>
        <v>0</v>
      </c>
      <c r="AV275" s="40"/>
      <c r="AW275" s="52">
        <f t="shared" si="212"/>
        <v>0</v>
      </c>
      <c r="AY275" s="52">
        <f t="shared" si="213"/>
        <v>0</v>
      </c>
      <c r="AZ275" s="70"/>
    </row>
    <row r="276" spans="1:52" ht="12" customHeight="1">
      <c r="A276" s="44">
        <f t="shared" si="214"/>
        <v>45017</v>
      </c>
      <c r="B276" s="66">
        <f t="shared" si="215"/>
        <v>12500</v>
      </c>
      <c r="C276" s="67"/>
      <c r="D276" s="68">
        <f t="shared" si="182"/>
        <v>12500</v>
      </c>
      <c r="E276" s="35">
        <f t="shared" si="183"/>
        <v>0</v>
      </c>
      <c r="F276" s="35">
        <f t="shared" si="184"/>
        <v>0</v>
      </c>
      <c r="G276" s="55">
        <f t="shared" si="217"/>
        <v>5.67</v>
      </c>
      <c r="H276" s="69">
        <f t="shared" si="217"/>
        <v>5.67</v>
      </c>
      <c r="I276" s="72">
        <f t="shared" si="216"/>
        <v>0</v>
      </c>
      <c r="J276" s="55">
        <f t="shared" si="218"/>
        <v>-0.01</v>
      </c>
      <c r="K276" s="69">
        <f t="shared" si="218"/>
        <v>-0.06</v>
      </c>
      <c r="L276" s="72">
        <v>0</v>
      </c>
      <c r="M276" s="55">
        <f t="shared" si="219"/>
        <v>7.4999999999999997E-3</v>
      </c>
      <c r="N276" s="69">
        <f t="shared" si="219"/>
        <v>0</v>
      </c>
      <c r="O276" s="72">
        <v>0</v>
      </c>
      <c r="P276" s="7"/>
      <c r="Q276" s="72">
        <f t="shared" si="185"/>
        <v>5.6674999999999995</v>
      </c>
      <c r="R276" s="72">
        <f t="shared" si="186"/>
        <v>5.61</v>
      </c>
      <c r="S276" s="72">
        <f t="shared" si="187"/>
        <v>0</v>
      </c>
      <c r="T276" s="7"/>
      <c r="U276" s="5">
        <f t="shared" si="188"/>
        <v>30</v>
      </c>
      <c r="V276" s="45">
        <f t="shared" si="189"/>
        <v>45017</v>
      </c>
      <c r="W276" s="5">
        <f t="shared" si="190"/>
        <v>8101</v>
      </c>
      <c r="X276" s="55">
        <f t="shared" si="191"/>
        <v>5.3904348595426005E-2</v>
      </c>
      <c r="Y276" s="47">
        <f t="shared" si="192"/>
        <v>0.30736031427750271</v>
      </c>
      <c r="Z276" s="5">
        <f t="shared" si="193"/>
        <v>0</v>
      </c>
      <c r="AA276" s="5">
        <f t="shared" si="194"/>
        <v>0</v>
      </c>
      <c r="AC276" s="39">
        <f t="shared" si="195"/>
        <v>0</v>
      </c>
      <c r="AD276" s="39">
        <f t="shared" si="196"/>
        <v>0</v>
      </c>
      <c r="AE276" s="39">
        <f t="shared" si="197"/>
        <v>0</v>
      </c>
      <c r="AF276" s="39">
        <f t="shared" si="198"/>
        <v>0</v>
      </c>
      <c r="AG276" s="39">
        <f t="shared" si="199"/>
        <v>0</v>
      </c>
      <c r="AH276" s="39">
        <f t="shared" si="200"/>
        <v>0</v>
      </c>
      <c r="AI276" s="39">
        <f t="shared" si="201"/>
        <v>0</v>
      </c>
      <c r="AJ276" s="39">
        <f t="shared" si="202"/>
        <v>0</v>
      </c>
      <c r="AK276" s="39">
        <f t="shared" si="203"/>
        <v>0</v>
      </c>
      <c r="AL276" s="43"/>
      <c r="AM276" s="39">
        <f t="shared" si="204"/>
        <v>0</v>
      </c>
      <c r="AN276" s="39">
        <f t="shared" si="205"/>
        <v>0</v>
      </c>
      <c r="AO276" s="39">
        <f t="shared" si="206"/>
        <v>0</v>
      </c>
      <c r="AP276" s="40">
        <f t="shared" si="207"/>
        <v>0</v>
      </c>
      <c r="AR276" s="39">
        <f t="shared" si="208"/>
        <v>0</v>
      </c>
      <c r="AS276" s="39">
        <f t="shared" si="209"/>
        <v>0</v>
      </c>
      <c r="AT276" s="39">
        <f t="shared" si="210"/>
        <v>0</v>
      </c>
      <c r="AU276" s="40">
        <f t="shared" si="211"/>
        <v>0</v>
      </c>
      <c r="AV276" s="40"/>
      <c r="AW276" s="52">
        <f t="shared" si="212"/>
        <v>0</v>
      </c>
      <c r="AY276" s="52">
        <f t="shared" si="213"/>
        <v>0</v>
      </c>
      <c r="AZ276" s="70"/>
    </row>
    <row r="277" spans="1:52" ht="12" customHeight="1">
      <c r="A277" s="44">
        <f t="shared" si="214"/>
        <v>45047</v>
      </c>
      <c r="B277" s="66">
        <f t="shared" si="215"/>
        <v>12500</v>
      </c>
      <c r="C277" s="67"/>
      <c r="D277" s="68">
        <f t="shared" si="182"/>
        <v>12500</v>
      </c>
      <c r="E277" s="35">
        <f t="shared" si="183"/>
        <v>0</v>
      </c>
      <c r="F277" s="35">
        <f t="shared" si="184"/>
        <v>0</v>
      </c>
      <c r="G277" s="55">
        <f t="shared" si="217"/>
        <v>5.67</v>
      </c>
      <c r="H277" s="69">
        <f t="shared" si="217"/>
        <v>5.67</v>
      </c>
      <c r="I277" s="72">
        <f t="shared" si="216"/>
        <v>0</v>
      </c>
      <c r="J277" s="55">
        <f t="shared" si="218"/>
        <v>-0.01</v>
      </c>
      <c r="K277" s="69">
        <f t="shared" si="218"/>
        <v>-0.06</v>
      </c>
      <c r="L277" s="72">
        <v>0</v>
      </c>
      <c r="M277" s="55">
        <f t="shared" si="219"/>
        <v>7.4999999999999997E-3</v>
      </c>
      <c r="N277" s="69">
        <f t="shared" si="219"/>
        <v>0</v>
      </c>
      <c r="O277" s="72">
        <v>0</v>
      </c>
      <c r="P277" s="7"/>
      <c r="Q277" s="72">
        <f t="shared" si="185"/>
        <v>5.6674999999999995</v>
      </c>
      <c r="R277" s="72">
        <f t="shared" si="186"/>
        <v>5.61</v>
      </c>
      <c r="S277" s="72">
        <f t="shared" si="187"/>
        <v>0</v>
      </c>
      <c r="T277" s="7"/>
      <c r="U277" s="5">
        <f t="shared" si="188"/>
        <v>31</v>
      </c>
      <c r="V277" s="45">
        <f t="shared" si="189"/>
        <v>45047</v>
      </c>
      <c r="W277" s="5">
        <f t="shared" si="190"/>
        <v>8131</v>
      </c>
      <c r="X277" s="55">
        <f t="shared" si="191"/>
        <v>5.3904348595426005E-2</v>
      </c>
      <c r="Y277" s="47">
        <f t="shared" si="192"/>
        <v>0.30602043281857472</v>
      </c>
      <c r="Z277" s="5">
        <f t="shared" si="193"/>
        <v>0</v>
      </c>
      <c r="AA277" s="5">
        <f t="shared" si="194"/>
        <v>0</v>
      </c>
      <c r="AC277" s="39">
        <f t="shared" si="195"/>
        <v>0</v>
      </c>
      <c r="AD277" s="39">
        <f t="shared" si="196"/>
        <v>0</v>
      </c>
      <c r="AE277" s="39">
        <f t="shared" si="197"/>
        <v>0</v>
      </c>
      <c r="AF277" s="39">
        <f t="shared" si="198"/>
        <v>0</v>
      </c>
      <c r="AG277" s="39">
        <f t="shared" si="199"/>
        <v>0</v>
      </c>
      <c r="AH277" s="39">
        <f t="shared" si="200"/>
        <v>0</v>
      </c>
      <c r="AI277" s="39">
        <f t="shared" si="201"/>
        <v>0</v>
      </c>
      <c r="AJ277" s="39">
        <f t="shared" si="202"/>
        <v>0</v>
      </c>
      <c r="AK277" s="39">
        <f t="shared" si="203"/>
        <v>0</v>
      </c>
      <c r="AL277" s="43"/>
      <c r="AM277" s="39">
        <f t="shared" si="204"/>
        <v>0</v>
      </c>
      <c r="AN277" s="39">
        <f t="shared" si="205"/>
        <v>0</v>
      </c>
      <c r="AO277" s="39">
        <f t="shared" si="206"/>
        <v>0</v>
      </c>
      <c r="AP277" s="40">
        <f t="shared" si="207"/>
        <v>0</v>
      </c>
      <c r="AR277" s="39">
        <f t="shared" si="208"/>
        <v>0</v>
      </c>
      <c r="AS277" s="39">
        <f t="shared" si="209"/>
        <v>0</v>
      </c>
      <c r="AT277" s="39">
        <f t="shared" si="210"/>
        <v>0</v>
      </c>
      <c r="AU277" s="40">
        <f t="shared" si="211"/>
        <v>0</v>
      </c>
      <c r="AV277" s="40"/>
      <c r="AW277" s="52">
        <f t="shared" si="212"/>
        <v>0</v>
      </c>
      <c r="AY277" s="52">
        <f t="shared" si="213"/>
        <v>0</v>
      </c>
      <c r="AZ277" s="70"/>
    </row>
    <row r="278" spans="1:52" ht="12" customHeight="1">
      <c r="A278" s="44">
        <f t="shared" si="214"/>
        <v>45078</v>
      </c>
      <c r="B278" s="66">
        <f t="shared" si="215"/>
        <v>12500</v>
      </c>
      <c r="C278" s="67"/>
      <c r="D278" s="68">
        <f t="shared" si="182"/>
        <v>12500</v>
      </c>
      <c r="E278" s="35">
        <f t="shared" si="183"/>
        <v>0</v>
      </c>
      <c r="F278" s="35">
        <f t="shared" si="184"/>
        <v>0</v>
      </c>
      <c r="G278" s="55">
        <f t="shared" si="217"/>
        <v>5.67</v>
      </c>
      <c r="H278" s="69">
        <f t="shared" si="217"/>
        <v>5.67</v>
      </c>
      <c r="I278" s="72">
        <f t="shared" si="216"/>
        <v>0</v>
      </c>
      <c r="J278" s="55">
        <f t="shared" si="218"/>
        <v>-0.01</v>
      </c>
      <c r="K278" s="69">
        <f t="shared" si="218"/>
        <v>-0.06</v>
      </c>
      <c r="L278" s="72">
        <v>0</v>
      </c>
      <c r="M278" s="55">
        <f t="shared" si="219"/>
        <v>7.4999999999999997E-3</v>
      </c>
      <c r="N278" s="69">
        <f t="shared" si="219"/>
        <v>0</v>
      </c>
      <c r="O278" s="72">
        <v>0</v>
      </c>
      <c r="P278" s="7"/>
      <c r="Q278" s="72">
        <f t="shared" si="185"/>
        <v>5.6674999999999995</v>
      </c>
      <c r="R278" s="72">
        <f t="shared" si="186"/>
        <v>5.61</v>
      </c>
      <c r="S278" s="72">
        <f t="shared" si="187"/>
        <v>0</v>
      </c>
      <c r="T278" s="7"/>
      <c r="U278" s="5">
        <f t="shared" si="188"/>
        <v>30</v>
      </c>
      <c r="V278" s="45">
        <f t="shared" si="189"/>
        <v>45078</v>
      </c>
      <c r="W278" s="5">
        <f t="shared" si="190"/>
        <v>8162</v>
      </c>
      <c r="X278" s="55">
        <f t="shared" si="191"/>
        <v>5.3904348595426005E-2</v>
      </c>
      <c r="Y278" s="47">
        <f t="shared" si="192"/>
        <v>0.30464202461012341</v>
      </c>
      <c r="Z278" s="5">
        <f t="shared" si="193"/>
        <v>0</v>
      </c>
      <c r="AA278" s="5">
        <f t="shared" si="194"/>
        <v>0</v>
      </c>
      <c r="AC278" s="39">
        <f t="shared" si="195"/>
        <v>0</v>
      </c>
      <c r="AD278" s="39">
        <f t="shared" si="196"/>
        <v>0</v>
      </c>
      <c r="AE278" s="39">
        <f t="shared" si="197"/>
        <v>0</v>
      </c>
      <c r="AF278" s="39">
        <f t="shared" si="198"/>
        <v>0</v>
      </c>
      <c r="AG278" s="39">
        <f t="shared" si="199"/>
        <v>0</v>
      </c>
      <c r="AH278" s="39">
        <f t="shared" si="200"/>
        <v>0</v>
      </c>
      <c r="AI278" s="39">
        <f t="shared" si="201"/>
        <v>0</v>
      </c>
      <c r="AJ278" s="39">
        <f t="shared" si="202"/>
        <v>0</v>
      </c>
      <c r="AK278" s="39">
        <f t="shared" si="203"/>
        <v>0</v>
      </c>
      <c r="AL278" s="43"/>
      <c r="AM278" s="39">
        <f t="shared" si="204"/>
        <v>0</v>
      </c>
      <c r="AN278" s="39">
        <f t="shared" si="205"/>
        <v>0</v>
      </c>
      <c r="AO278" s="39">
        <f t="shared" si="206"/>
        <v>0</v>
      </c>
      <c r="AP278" s="40">
        <f t="shared" si="207"/>
        <v>0</v>
      </c>
      <c r="AR278" s="39">
        <f t="shared" si="208"/>
        <v>0</v>
      </c>
      <c r="AS278" s="39">
        <f t="shared" si="209"/>
        <v>0</v>
      </c>
      <c r="AT278" s="39">
        <f t="shared" si="210"/>
        <v>0</v>
      </c>
      <c r="AU278" s="40">
        <f t="shared" si="211"/>
        <v>0</v>
      </c>
      <c r="AV278" s="40"/>
      <c r="AW278" s="52">
        <f t="shared" si="212"/>
        <v>0</v>
      </c>
      <c r="AY278" s="52">
        <f t="shared" si="213"/>
        <v>0</v>
      </c>
      <c r="AZ278" s="70"/>
    </row>
    <row r="279" spans="1:52" ht="12" customHeight="1">
      <c r="A279" s="44">
        <f t="shared" si="214"/>
        <v>45108</v>
      </c>
      <c r="B279" s="66">
        <f t="shared" si="215"/>
        <v>12500</v>
      </c>
      <c r="C279" s="67"/>
      <c r="D279" s="68">
        <f t="shared" si="182"/>
        <v>12500</v>
      </c>
      <c r="E279" s="35">
        <f t="shared" si="183"/>
        <v>0</v>
      </c>
      <c r="F279" s="35">
        <f t="shared" si="184"/>
        <v>0</v>
      </c>
      <c r="G279" s="55">
        <f t="shared" si="217"/>
        <v>5.67</v>
      </c>
      <c r="H279" s="69">
        <f t="shared" si="217"/>
        <v>5.67</v>
      </c>
      <c r="I279" s="72">
        <f t="shared" si="216"/>
        <v>0</v>
      </c>
      <c r="J279" s="55">
        <f t="shared" si="218"/>
        <v>-0.01</v>
      </c>
      <c r="K279" s="69">
        <f t="shared" si="218"/>
        <v>-0.06</v>
      </c>
      <c r="L279" s="72">
        <v>0</v>
      </c>
      <c r="M279" s="55">
        <f t="shared" si="219"/>
        <v>7.4999999999999997E-3</v>
      </c>
      <c r="N279" s="69">
        <f t="shared" si="219"/>
        <v>0</v>
      </c>
      <c r="O279" s="72">
        <v>0</v>
      </c>
      <c r="P279" s="7"/>
      <c r="Q279" s="72">
        <f t="shared" si="185"/>
        <v>5.6674999999999995</v>
      </c>
      <c r="R279" s="72">
        <f t="shared" si="186"/>
        <v>5.61</v>
      </c>
      <c r="S279" s="72">
        <f t="shared" si="187"/>
        <v>0</v>
      </c>
      <c r="T279" s="7"/>
      <c r="U279" s="5">
        <f t="shared" si="188"/>
        <v>31</v>
      </c>
      <c r="V279" s="45">
        <f t="shared" si="189"/>
        <v>45108</v>
      </c>
      <c r="W279" s="5">
        <f t="shared" si="190"/>
        <v>8192</v>
      </c>
      <c r="X279" s="55">
        <f t="shared" si="191"/>
        <v>5.3904348595426005E-2</v>
      </c>
      <c r="Y279" s="47">
        <f t="shared" si="192"/>
        <v>0.30331399304123047</v>
      </c>
      <c r="Z279" s="5">
        <f t="shared" si="193"/>
        <v>0</v>
      </c>
      <c r="AA279" s="5">
        <f t="shared" si="194"/>
        <v>0</v>
      </c>
      <c r="AC279" s="39">
        <f t="shared" si="195"/>
        <v>0</v>
      </c>
      <c r="AD279" s="39">
        <f t="shared" si="196"/>
        <v>0</v>
      </c>
      <c r="AE279" s="39">
        <f t="shared" si="197"/>
        <v>0</v>
      </c>
      <c r="AF279" s="39">
        <f t="shared" si="198"/>
        <v>0</v>
      </c>
      <c r="AG279" s="39">
        <f t="shared" si="199"/>
        <v>0</v>
      </c>
      <c r="AH279" s="39">
        <f t="shared" si="200"/>
        <v>0</v>
      </c>
      <c r="AI279" s="39">
        <f t="shared" si="201"/>
        <v>0</v>
      </c>
      <c r="AJ279" s="39">
        <f t="shared" si="202"/>
        <v>0</v>
      </c>
      <c r="AK279" s="39">
        <f t="shared" si="203"/>
        <v>0</v>
      </c>
      <c r="AL279" s="43"/>
      <c r="AM279" s="39">
        <f t="shared" si="204"/>
        <v>0</v>
      </c>
      <c r="AN279" s="39">
        <f t="shared" si="205"/>
        <v>0</v>
      </c>
      <c r="AO279" s="39">
        <f t="shared" si="206"/>
        <v>0</v>
      </c>
      <c r="AP279" s="40">
        <f t="shared" si="207"/>
        <v>0</v>
      </c>
      <c r="AR279" s="39">
        <f t="shared" si="208"/>
        <v>0</v>
      </c>
      <c r="AS279" s="39">
        <f t="shared" si="209"/>
        <v>0</v>
      </c>
      <c r="AT279" s="39">
        <f t="shared" si="210"/>
        <v>0</v>
      </c>
      <c r="AU279" s="40">
        <f t="shared" si="211"/>
        <v>0</v>
      </c>
      <c r="AV279" s="40"/>
      <c r="AW279" s="52">
        <f t="shared" si="212"/>
        <v>0</v>
      </c>
      <c r="AY279" s="52">
        <f t="shared" si="213"/>
        <v>0</v>
      </c>
      <c r="AZ279" s="70"/>
    </row>
    <row r="280" spans="1:52" ht="12" customHeight="1">
      <c r="A280" s="44">
        <f t="shared" si="214"/>
        <v>45139</v>
      </c>
      <c r="B280" s="66">
        <f t="shared" si="215"/>
        <v>12500</v>
      </c>
      <c r="C280" s="67"/>
      <c r="D280" s="68">
        <f t="shared" si="182"/>
        <v>12500</v>
      </c>
      <c r="E280" s="35">
        <f t="shared" si="183"/>
        <v>0</v>
      </c>
      <c r="F280" s="35">
        <f t="shared" si="184"/>
        <v>0</v>
      </c>
      <c r="G280" s="55">
        <f t="shared" si="217"/>
        <v>5.67</v>
      </c>
      <c r="H280" s="69">
        <f t="shared" si="217"/>
        <v>5.67</v>
      </c>
      <c r="I280" s="72">
        <f t="shared" si="216"/>
        <v>0</v>
      </c>
      <c r="J280" s="55">
        <f t="shared" si="218"/>
        <v>-0.01</v>
      </c>
      <c r="K280" s="69">
        <f t="shared" si="218"/>
        <v>-0.06</v>
      </c>
      <c r="L280" s="72">
        <v>0</v>
      </c>
      <c r="M280" s="55">
        <f t="shared" si="219"/>
        <v>7.4999999999999997E-3</v>
      </c>
      <c r="N280" s="69">
        <f t="shared" si="219"/>
        <v>0</v>
      </c>
      <c r="O280" s="72">
        <v>0</v>
      </c>
      <c r="P280" s="7"/>
      <c r="Q280" s="72">
        <f t="shared" si="185"/>
        <v>5.6674999999999995</v>
      </c>
      <c r="R280" s="72">
        <f t="shared" si="186"/>
        <v>5.61</v>
      </c>
      <c r="S280" s="72">
        <f t="shared" si="187"/>
        <v>0</v>
      </c>
      <c r="T280" s="7"/>
      <c r="U280" s="5">
        <f t="shared" si="188"/>
        <v>31</v>
      </c>
      <c r="V280" s="45">
        <f t="shared" si="189"/>
        <v>45139</v>
      </c>
      <c r="W280" s="5">
        <f t="shared" si="190"/>
        <v>8223</v>
      </c>
      <c r="X280" s="55">
        <f t="shared" si="191"/>
        <v>5.3904348595426005E-2</v>
      </c>
      <c r="Y280" s="47">
        <f t="shared" si="192"/>
        <v>0.30194777545276624</v>
      </c>
      <c r="Z280" s="5">
        <f t="shared" si="193"/>
        <v>0</v>
      </c>
      <c r="AA280" s="5">
        <f t="shared" si="194"/>
        <v>0</v>
      </c>
      <c r="AC280" s="39">
        <f t="shared" si="195"/>
        <v>0</v>
      </c>
      <c r="AD280" s="39">
        <f t="shared" si="196"/>
        <v>0</v>
      </c>
      <c r="AE280" s="39">
        <f t="shared" si="197"/>
        <v>0</v>
      </c>
      <c r="AF280" s="39">
        <f t="shared" si="198"/>
        <v>0</v>
      </c>
      <c r="AG280" s="39">
        <f t="shared" si="199"/>
        <v>0</v>
      </c>
      <c r="AH280" s="39">
        <f t="shared" si="200"/>
        <v>0</v>
      </c>
      <c r="AI280" s="39">
        <f t="shared" si="201"/>
        <v>0</v>
      </c>
      <c r="AJ280" s="39">
        <f t="shared" si="202"/>
        <v>0</v>
      </c>
      <c r="AK280" s="39">
        <f t="shared" si="203"/>
        <v>0</v>
      </c>
      <c r="AL280" s="43"/>
      <c r="AM280" s="39">
        <f t="shared" si="204"/>
        <v>0</v>
      </c>
      <c r="AN280" s="39">
        <f t="shared" si="205"/>
        <v>0</v>
      </c>
      <c r="AO280" s="39">
        <f t="shared" si="206"/>
        <v>0</v>
      </c>
      <c r="AP280" s="40">
        <f t="shared" si="207"/>
        <v>0</v>
      </c>
      <c r="AR280" s="39">
        <f t="shared" si="208"/>
        <v>0</v>
      </c>
      <c r="AS280" s="39">
        <f t="shared" si="209"/>
        <v>0</v>
      </c>
      <c r="AT280" s="39">
        <f t="shared" si="210"/>
        <v>0</v>
      </c>
      <c r="AU280" s="40">
        <f t="shared" si="211"/>
        <v>0</v>
      </c>
      <c r="AV280" s="40"/>
      <c r="AW280" s="52">
        <f t="shared" si="212"/>
        <v>0</v>
      </c>
      <c r="AY280" s="52">
        <f t="shared" si="213"/>
        <v>0</v>
      </c>
      <c r="AZ280" s="70"/>
    </row>
    <row r="281" spans="1:52" ht="12" customHeight="1">
      <c r="A281" s="44">
        <f t="shared" si="214"/>
        <v>45170</v>
      </c>
      <c r="B281" s="66">
        <f t="shared" si="215"/>
        <v>12500</v>
      </c>
      <c r="C281" s="67"/>
      <c r="D281" s="68">
        <f t="shared" si="182"/>
        <v>12500</v>
      </c>
      <c r="E281" s="35">
        <f t="shared" si="183"/>
        <v>0</v>
      </c>
      <c r="F281" s="35">
        <f t="shared" si="184"/>
        <v>0</v>
      </c>
      <c r="G281" s="55">
        <f t="shared" si="217"/>
        <v>5.67</v>
      </c>
      <c r="H281" s="69">
        <f t="shared" si="217"/>
        <v>5.67</v>
      </c>
      <c r="I281" s="72">
        <f t="shared" si="216"/>
        <v>0</v>
      </c>
      <c r="J281" s="55">
        <f t="shared" si="218"/>
        <v>-0.01</v>
      </c>
      <c r="K281" s="69">
        <f t="shared" si="218"/>
        <v>-0.06</v>
      </c>
      <c r="L281" s="72">
        <v>0</v>
      </c>
      <c r="M281" s="55">
        <f t="shared" si="219"/>
        <v>7.4999999999999997E-3</v>
      </c>
      <c r="N281" s="69">
        <f t="shared" si="219"/>
        <v>0</v>
      </c>
      <c r="O281" s="72">
        <v>0</v>
      </c>
      <c r="P281" s="7"/>
      <c r="Q281" s="72">
        <f t="shared" si="185"/>
        <v>5.6674999999999995</v>
      </c>
      <c r="R281" s="72">
        <f t="shared" si="186"/>
        <v>5.61</v>
      </c>
      <c r="S281" s="72">
        <f t="shared" si="187"/>
        <v>0</v>
      </c>
      <c r="T281" s="7"/>
      <c r="U281" s="5">
        <f t="shared" si="188"/>
        <v>30</v>
      </c>
      <c r="V281" s="45">
        <f t="shared" si="189"/>
        <v>45170</v>
      </c>
      <c r="W281" s="5">
        <f t="shared" si="190"/>
        <v>8254</v>
      </c>
      <c r="X281" s="55">
        <f t="shared" si="191"/>
        <v>5.3904348595426005E-2</v>
      </c>
      <c r="Y281" s="47">
        <f t="shared" si="192"/>
        <v>0.30058771171985055</v>
      </c>
      <c r="Z281" s="5">
        <f t="shared" si="193"/>
        <v>0</v>
      </c>
      <c r="AA281" s="5">
        <f t="shared" si="194"/>
        <v>0</v>
      </c>
      <c r="AC281" s="39">
        <f t="shared" si="195"/>
        <v>0</v>
      </c>
      <c r="AD281" s="39">
        <f t="shared" si="196"/>
        <v>0</v>
      </c>
      <c r="AE281" s="39">
        <f t="shared" si="197"/>
        <v>0</v>
      </c>
      <c r="AF281" s="39">
        <f t="shared" si="198"/>
        <v>0</v>
      </c>
      <c r="AG281" s="39">
        <f t="shared" si="199"/>
        <v>0</v>
      </c>
      <c r="AH281" s="39">
        <f t="shared" si="200"/>
        <v>0</v>
      </c>
      <c r="AI281" s="39">
        <f t="shared" si="201"/>
        <v>0</v>
      </c>
      <c r="AJ281" s="39">
        <f t="shared" si="202"/>
        <v>0</v>
      </c>
      <c r="AK281" s="39">
        <f t="shared" si="203"/>
        <v>0</v>
      </c>
      <c r="AL281" s="43"/>
      <c r="AM281" s="39">
        <f t="shared" si="204"/>
        <v>0</v>
      </c>
      <c r="AN281" s="39">
        <f t="shared" si="205"/>
        <v>0</v>
      </c>
      <c r="AO281" s="39">
        <f t="shared" si="206"/>
        <v>0</v>
      </c>
      <c r="AP281" s="40">
        <f t="shared" si="207"/>
        <v>0</v>
      </c>
      <c r="AR281" s="39">
        <f t="shared" si="208"/>
        <v>0</v>
      </c>
      <c r="AS281" s="39">
        <f t="shared" si="209"/>
        <v>0</v>
      </c>
      <c r="AT281" s="39">
        <f t="shared" si="210"/>
        <v>0</v>
      </c>
      <c r="AU281" s="40">
        <f t="shared" si="211"/>
        <v>0</v>
      </c>
      <c r="AV281" s="40"/>
      <c r="AW281" s="52">
        <f t="shared" si="212"/>
        <v>0</v>
      </c>
      <c r="AY281" s="52">
        <f t="shared" si="213"/>
        <v>0</v>
      </c>
      <c r="AZ281" s="70"/>
    </row>
    <row r="282" spans="1:52" ht="12" customHeight="1">
      <c r="A282" s="44">
        <f t="shared" si="214"/>
        <v>45200</v>
      </c>
      <c r="B282" s="66">
        <f t="shared" si="215"/>
        <v>12500</v>
      </c>
      <c r="C282" s="67"/>
      <c r="D282" s="68">
        <f t="shared" si="182"/>
        <v>12500</v>
      </c>
      <c r="E282" s="35">
        <f t="shared" si="183"/>
        <v>0</v>
      </c>
      <c r="F282" s="35">
        <f t="shared" si="184"/>
        <v>0</v>
      </c>
      <c r="G282" s="55">
        <f t="shared" si="217"/>
        <v>5.67</v>
      </c>
      <c r="H282" s="69">
        <f t="shared" si="217"/>
        <v>5.67</v>
      </c>
      <c r="I282" s="72">
        <f t="shared" si="216"/>
        <v>0</v>
      </c>
      <c r="J282" s="55">
        <f t="shared" si="218"/>
        <v>-0.01</v>
      </c>
      <c r="K282" s="69">
        <f t="shared" si="218"/>
        <v>-0.06</v>
      </c>
      <c r="L282" s="72">
        <v>0</v>
      </c>
      <c r="M282" s="55">
        <f t="shared" si="219"/>
        <v>7.4999999999999997E-3</v>
      </c>
      <c r="N282" s="69">
        <f t="shared" si="219"/>
        <v>0</v>
      </c>
      <c r="O282" s="72">
        <v>0</v>
      </c>
      <c r="P282" s="7"/>
      <c r="Q282" s="72">
        <f t="shared" si="185"/>
        <v>5.6674999999999995</v>
      </c>
      <c r="R282" s="72">
        <f t="shared" si="186"/>
        <v>5.61</v>
      </c>
      <c r="S282" s="72">
        <f t="shared" si="187"/>
        <v>0</v>
      </c>
      <c r="T282" s="7"/>
      <c r="U282" s="5">
        <f t="shared" si="188"/>
        <v>31</v>
      </c>
      <c r="V282" s="45">
        <f t="shared" si="189"/>
        <v>45200</v>
      </c>
      <c r="W282" s="5">
        <f t="shared" si="190"/>
        <v>8284</v>
      </c>
      <c r="X282" s="55">
        <f t="shared" si="191"/>
        <v>5.3904348595426005E-2</v>
      </c>
      <c r="Y282" s="47">
        <f t="shared" si="192"/>
        <v>0.29927735419154783</v>
      </c>
      <c r="Z282" s="5">
        <f t="shared" si="193"/>
        <v>0</v>
      </c>
      <c r="AA282" s="5">
        <f t="shared" si="194"/>
        <v>0</v>
      </c>
      <c r="AC282" s="39">
        <f t="shared" si="195"/>
        <v>0</v>
      </c>
      <c r="AD282" s="39">
        <f t="shared" si="196"/>
        <v>0</v>
      </c>
      <c r="AE282" s="39">
        <f t="shared" si="197"/>
        <v>0</v>
      </c>
      <c r="AF282" s="39">
        <f t="shared" si="198"/>
        <v>0</v>
      </c>
      <c r="AG282" s="39">
        <f t="shared" si="199"/>
        <v>0</v>
      </c>
      <c r="AH282" s="39">
        <f t="shared" si="200"/>
        <v>0</v>
      </c>
      <c r="AI282" s="39">
        <f t="shared" si="201"/>
        <v>0</v>
      </c>
      <c r="AJ282" s="39">
        <f t="shared" si="202"/>
        <v>0</v>
      </c>
      <c r="AK282" s="39">
        <f t="shared" si="203"/>
        <v>0</v>
      </c>
      <c r="AL282" s="43"/>
      <c r="AM282" s="39">
        <f t="shared" si="204"/>
        <v>0</v>
      </c>
      <c r="AN282" s="39">
        <f t="shared" si="205"/>
        <v>0</v>
      </c>
      <c r="AO282" s="39">
        <f t="shared" si="206"/>
        <v>0</v>
      </c>
      <c r="AP282" s="40">
        <f t="shared" si="207"/>
        <v>0</v>
      </c>
      <c r="AR282" s="39">
        <f t="shared" si="208"/>
        <v>0</v>
      </c>
      <c r="AS282" s="39">
        <f t="shared" si="209"/>
        <v>0</v>
      </c>
      <c r="AT282" s="39">
        <f t="shared" si="210"/>
        <v>0</v>
      </c>
      <c r="AU282" s="40">
        <f t="shared" si="211"/>
        <v>0</v>
      </c>
      <c r="AV282" s="40"/>
      <c r="AW282" s="52">
        <f t="shared" si="212"/>
        <v>0</v>
      </c>
      <c r="AY282" s="52">
        <f t="shared" si="213"/>
        <v>0</v>
      </c>
      <c r="AZ282" s="70"/>
    </row>
    <row r="283" spans="1:52" ht="12" customHeight="1">
      <c r="A283" s="44">
        <f t="shared" si="214"/>
        <v>45231</v>
      </c>
      <c r="B283" s="66">
        <f t="shared" si="215"/>
        <v>12500</v>
      </c>
      <c r="C283" s="67"/>
      <c r="D283" s="68">
        <f t="shared" si="182"/>
        <v>12500</v>
      </c>
      <c r="E283" s="35">
        <f t="shared" si="183"/>
        <v>0</v>
      </c>
      <c r="F283" s="35">
        <f t="shared" si="184"/>
        <v>0</v>
      </c>
      <c r="G283" s="55">
        <f t="shared" si="217"/>
        <v>5.67</v>
      </c>
      <c r="H283" s="69">
        <f t="shared" si="217"/>
        <v>5.67</v>
      </c>
      <c r="I283" s="72">
        <f t="shared" si="216"/>
        <v>0</v>
      </c>
      <c r="J283" s="55">
        <f t="shared" si="218"/>
        <v>-0.01</v>
      </c>
      <c r="K283" s="69">
        <f t="shared" si="218"/>
        <v>-0.06</v>
      </c>
      <c r="L283" s="72">
        <v>0</v>
      </c>
      <c r="M283" s="55">
        <f t="shared" si="219"/>
        <v>7.4999999999999997E-3</v>
      </c>
      <c r="N283" s="69">
        <f t="shared" si="219"/>
        <v>0</v>
      </c>
      <c r="O283" s="72">
        <v>0</v>
      </c>
      <c r="P283" s="7"/>
      <c r="Q283" s="72">
        <f t="shared" si="185"/>
        <v>5.6674999999999995</v>
      </c>
      <c r="R283" s="72">
        <f t="shared" si="186"/>
        <v>5.61</v>
      </c>
      <c r="S283" s="72">
        <f t="shared" si="187"/>
        <v>0</v>
      </c>
      <c r="T283" s="7"/>
      <c r="U283" s="5">
        <f t="shared" si="188"/>
        <v>30</v>
      </c>
      <c r="V283" s="45">
        <f t="shared" si="189"/>
        <v>45231</v>
      </c>
      <c r="W283" s="5">
        <f t="shared" si="190"/>
        <v>8315</v>
      </c>
      <c r="X283" s="55">
        <f t="shared" si="191"/>
        <v>5.3904348595426005E-2</v>
      </c>
      <c r="Y283" s="47">
        <f t="shared" si="192"/>
        <v>0.29792931884037321</v>
      </c>
      <c r="Z283" s="5">
        <f t="shared" si="193"/>
        <v>0</v>
      </c>
      <c r="AA283" s="5">
        <f t="shared" si="194"/>
        <v>0</v>
      </c>
      <c r="AC283" s="39">
        <f t="shared" si="195"/>
        <v>0</v>
      </c>
      <c r="AD283" s="39">
        <f t="shared" si="196"/>
        <v>0</v>
      </c>
      <c r="AE283" s="39">
        <f t="shared" si="197"/>
        <v>0</v>
      </c>
      <c r="AF283" s="39">
        <f t="shared" si="198"/>
        <v>0</v>
      </c>
      <c r="AG283" s="39">
        <f t="shared" si="199"/>
        <v>0</v>
      </c>
      <c r="AH283" s="39">
        <f t="shared" si="200"/>
        <v>0</v>
      </c>
      <c r="AI283" s="39">
        <f t="shared" si="201"/>
        <v>0</v>
      </c>
      <c r="AJ283" s="39">
        <f t="shared" si="202"/>
        <v>0</v>
      </c>
      <c r="AK283" s="39">
        <f t="shared" si="203"/>
        <v>0</v>
      </c>
      <c r="AL283" s="43"/>
      <c r="AM283" s="39">
        <f t="shared" si="204"/>
        <v>0</v>
      </c>
      <c r="AN283" s="39">
        <f t="shared" si="205"/>
        <v>0</v>
      </c>
      <c r="AO283" s="39">
        <f t="shared" si="206"/>
        <v>0</v>
      </c>
      <c r="AP283" s="40">
        <f t="shared" si="207"/>
        <v>0</v>
      </c>
      <c r="AR283" s="39">
        <f t="shared" si="208"/>
        <v>0</v>
      </c>
      <c r="AS283" s="39">
        <f t="shared" si="209"/>
        <v>0</v>
      </c>
      <c r="AT283" s="39">
        <f t="shared" si="210"/>
        <v>0</v>
      </c>
      <c r="AU283" s="40">
        <f t="shared" si="211"/>
        <v>0</v>
      </c>
      <c r="AV283" s="40"/>
      <c r="AW283" s="52">
        <f t="shared" si="212"/>
        <v>0</v>
      </c>
      <c r="AY283" s="52">
        <f t="shared" si="213"/>
        <v>0</v>
      </c>
      <c r="AZ283" s="70"/>
    </row>
    <row r="284" spans="1:52" ht="12" customHeight="1">
      <c r="A284" s="44">
        <f t="shared" si="214"/>
        <v>45261</v>
      </c>
      <c r="B284" s="66">
        <f t="shared" si="215"/>
        <v>12500</v>
      </c>
      <c r="C284" s="67"/>
      <c r="D284" s="68">
        <f t="shared" si="182"/>
        <v>12500</v>
      </c>
      <c r="E284" s="35">
        <f t="shared" si="183"/>
        <v>0</v>
      </c>
      <c r="F284" s="35">
        <f t="shared" si="184"/>
        <v>0</v>
      </c>
      <c r="G284" s="55">
        <f t="shared" si="217"/>
        <v>5.67</v>
      </c>
      <c r="H284" s="69">
        <f t="shared" si="217"/>
        <v>5.67</v>
      </c>
      <c r="I284" s="72">
        <f t="shared" si="216"/>
        <v>0</v>
      </c>
      <c r="J284" s="55">
        <f t="shared" si="218"/>
        <v>-0.01</v>
      </c>
      <c r="K284" s="69">
        <f t="shared" si="218"/>
        <v>-0.06</v>
      </c>
      <c r="L284" s="72">
        <v>0</v>
      </c>
      <c r="M284" s="55">
        <f t="shared" si="219"/>
        <v>7.4999999999999997E-3</v>
      </c>
      <c r="N284" s="69">
        <f t="shared" si="219"/>
        <v>0</v>
      </c>
      <c r="O284" s="72">
        <v>0</v>
      </c>
      <c r="P284" s="7"/>
      <c r="Q284" s="72">
        <f t="shared" si="185"/>
        <v>5.6674999999999995</v>
      </c>
      <c r="R284" s="72">
        <f t="shared" si="186"/>
        <v>5.61</v>
      </c>
      <c r="S284" s="72">
        <f t="shared" si="187"/>
        <v>0</v>
      </c>
      <c r="T284" s="7"/>
      <c r="U284" s="5">
        <f t="shared" si="188"/>
        <v>31</v>
      </c>
      <c r="V284" s="45">
        <f t="shared" si="189"/>
        <v>45261</v>
      </c>
      <c r="W284" s="5">
        <f t="shared" si="190"/>
        <v>8345</v>
      </c>
      <c r="X284" s="55">
        <f t="shared" si="191"/>
        <v>5.3904348595426005E-2</v>
      </c>
      <c r="Y284" s="47">
        <f t="shared" si="192"/>
        <v>0.29663055009293871</v>
      </c>
      <c r="Z284" s="5">
        <f t="shared" si="193"/>
        <v>0</v>
      </c>
      <c r="AA284" s="5">
        <f t="shared" si="194"/>
        <v>0</v>
      </c>
      <c r="AC284" s="39">
        <f t="shared" si="195"/>
        <v>0</v>
      </c>
      <c r="AD284" s="39">
        <f t="shared" si="196"/>
        <v>0</v>
      </c>
      <c r="AE284" s="39">
        <f t="shared" si="197"/>
        <v>0</v>
      </c>
      <c r="AF284" s="39">
        <f t="shared" si="198"/>
        <v>0</v>
      </c>
      <c r="AG284" s="39">
        <f t="shared" si="199"/>
        <v>0</v>
      </c>
      <c r="AH284" s="39">
        <f t="shared" si="200"/>
        <v>0</v>
      </c>
      <c r="AI284" s="39">
        <f t="shared" si="201"/>
        <v>0</v>
      </c>
      <c r="AJ284" s="39">
        <f t="shared" si="202"/>
        <v>0</v>
      </c>
      <c r="AK284" s="39">
        <f t="shared" si="203"/>
        <v>0</v>
      </c>
      <c r="AL284" s="43"/>
      <c r="AM284" s="39">
        <f t="shared" si="204"/>
        <v>0</v>
      </c>
      <c r="AN284" s="39">
        <f t="shared" si="205"/>
        <v>0</v>
      </c>
      <c r="AO284" s="39">
        <f t="shared" si="206"/>
        <v>0</v>
      </c>
      <c r="AP284" s="40">
        <f t="shared" si="207"/>
        <v>0</v>
      </c>
      <c r="AR284" s="39">
        <f t="shared" si="208"/>
        <v>0</v>
      </c>
      <c r="AS284" s="39">
        <f t="shared" si="209"/>
        <v>0</v>
      </c>
      <c r="AT284" s="39">
        <f t="shared" si="210"/>
        <v>0</v>
      </c>
      <c r="AU284" s="40">
        <f t="shared" si="211"/>
        <v>0</v>
      </c>
      <c r="AV284" s="40"/>
      <c r="AW284" s="52">
        <f t="shared" si="212"/>
        <v>0</v>
      </c>
      <c r="AY284" s="52">
        <f t="shared" si="213"/>
        <v>0</v>
      </c>
      <c r="AZ284" s="70"/>
    </row>
    <row r="285" spans="1:52" ht="12" customHeight="1">
      <c r="A285" s="44">
        <f t="shared" si="214"/>
        <v>45292</v>
      </c>
      <c r="B285" s="66">
        <f t="shared" si="215"/>
        <v>12500</v>
      </c>
      <c r="C285" s="67"/>
      <c r="D285" s="68">
        <f t="shared" si="182"/>
        <v>12500</v>
      </c>
      <c r="E285" s="35">
        <f t="shared" si="183"/>
        <v>0</v>
      </c>
      <c r="F285" s="35">
        <f t="shared" si="184"/>
        <v>0</v>
      </c>
      <c r="G285" s="55">
        <f t="shared" si="217"/>
        <v>5.67</v>
      </c>
      <c r="H285" s="69">
        <f t="shared" si="217"/>
        <v>5.67</v>
      </c>
      <c r="I285" s="72">
        <f t="shared" si="216"/>
        <v>0</v>
      </c>
      <c r="J285" s="55">
        <f t="shared" si="218"/>
        <v>-0.01</v>
      </c>
      <c r="K285" s="69">
        <f t="shared" si="218"/>
        <v>-0.06</v>
      </c>
      <c r="L285" s="72">
        <v>0</v>
      </c>
      <c r="M285" s="55">
        <f t="shared" si="219"/>
        <v>7.4999999999999997E-3</v>
      </c>
      <c r="N285" s="69">
        <f t="shared" si="219"/>
        <v>0</v>
      </c>
      <c r="O285" s="72">
        <v>0</v>
      </c>
      <c r="P285" s="7"/>
      <c r="Q285" s="72">
        <f t="shared" si="185"/>
        <v>5.6674999999999995</v>
      </c>
      <c r="R285" s="72">
        <f t="shared" si="186"/>
        <v>5.61</v>
      </c>
      <c r="S285" s="72">
        <f t="shared" si="187"/>
        <v>0</v>
      </c>
      <c r="T285" s="7"/>
      <c r="U285" s="5">
        <f t="shared" si="188"/>
        <v>31</v>
      </c>
      <c r="V285" s="45">
        <f t="shared" si="189"/>
        <v>45292</v>
      </c>
      <c r="W285" s="5">
        <f t="shared" si="190"/>
        <v>8376</v>
      </c>
      <c r="X285" s="55">
        <f t="shared" si="191"/>
        <v>5.3904348595426005E-2</v>
      </c>
      <c r="Y285" s="47">
        <f t="shared" si="192"/>
        <v>0.29529443674469069</v>
      </c>
      <c r="Z285" s="5">
        <f t="shared" si="193"/>
        <v>0</v>
      </c>
      <c r="AA285" s="5">
        <f t="shared" si="194"/>
        <v>0</v>
      </c>
      <c r="AC285" s="39">
        <f t="shared" si="195"/>
        <v>0</v>
      </c>
      <c r="AD285" s="39">
        <f t="shared" si="196"/>
        <v>0</v>
      </c>
      <c r="AE285" s="39">
        <f t="shared" si="197"/>
        <v>0</v>
      </c>
      <c r="AF285" s="39">
        <f t="shared" si="198"/>
        <v>0</v>
      </c>
      <c r="AG285" s="39">
        <f t="shared" si="199"/>
        <v>0</v>
      </c>
      <c r="AH285" s="39">
        <f t="shared" si="200"/>
        <v>0</v>
      </c>
      <c r="AI285" s="39">
        <f t="shared" si="201"/>
        <v>0</v>
      </c>
      <c r="AJ285" s="39">
        <f t="shared" si="202"/>
        <v>0</v>
      </c>
      <c r="AK285" s="39">
        <f t="shared" si="203"/>
        <v>0</v>
      </c>
      <c r="AL285" s="43"/>
      <c r="AM285" s="39">
        <f t="shared" si="204"/>
        <v>0</v>
      </c>
      <c r="AN285" s="39">
        <f t="shared" si="205"/>
        <v>0</v>
      </c>
      <c r="AO285" s="39">
        <f t="shared" si="206"/>
        <v>0</v>
      </c>
      <c r="AP285" s="40">
        <f t="shared" si="207"/>
        <v>0</v>
      </c>
      <c r="AR285" s="39">
        <f t="shared" si="208"/>
        <v>0</v>
      </c>
      <c r="AS285" s="39">
        <f t="shared" si="209"/>
        <v>0</v>
      </c>
      <c r="AT285" s="39">
        <f t="shared" si="210"/>
        <v>0</v>
      </c>
      <c r="AU285" s="40">
        <f t="shared" si="211"/>
        <v>0</v>
      </c>
      <c r="AV285" s="40"/>
      <c r="AW285" s="52">
        <f t="shared" si="212"/>
        <v>0</v>
      </c>
      <c r="AY285" s="52">
        <f t="shared" si="213"/>
        <v>0</v>
      </c>
      <c r="AZ285" s="70"/>
    </row>
    <row r="286" spans="1:52" ht="12" customHeight="1">
      <c r="A286" s="44">
        <f t="shared" si="214"/>
        <v>45323</v>
      </c>
      <c r="B286" s="66">
        <f t="shared" si="215"/>
        <v>12500</v>
      </c>
      <c r="C286" s="67"/>
      <c r="D286" s="68">
        <f t="shared" si="182"/>
        <v>12500</v>
      </c>
      <c r="E286" s="35">
        <f t="shared" si="183"/>
        <v>0</v>
      </c>
      <c r="F286" s="35">
        <f t="shared" si="184"/>
        <v>0</v>
      </c>
      <c r="G286" s="55">
        <f t="shared" si="217"/>
        <v>5.67</v>
      </c>
      <c r="H286" s="69">
        <f t="shared" si="217"/>
        <v>5.67</v>
      </c>
      <c r="I286" s="72">
        <f t="shared" si="216"/>
        <v>0</v>
      </c>
      <c r="J286" s="55">
        <f t="shared" si="218"/>
        <v>-0.01</v>
      </c>
      <c r="K286" s="69">
        <f t="shared" si="218"/>
        <v>-0.06</v>
      </c>
      <c r="L286" s="72">
        <v>0</v>
      </c>
      <c r="M286" s="55">
        <f t="shared" si="219"/>
        <v>7.4999999999999997E-3</v>
      </c>
      <c r="N286" s="69">
        <f t="shared" si="219"/>
        <v>0</v>
      </c>
      <c r="O286" s="72">
        <v>0</v>
      </c>
      <c r="P286" s="7"/>
      <c r="Q286" s="72">
        <f t="shared" si="185"/>
        <v>5.6674999999999995</v>
      </c>
      <c r="R286" s="72">
        <f t="shared" si="186"/>
        <v>5.61</v>
      </c>
      <c r="S286" s="72">
        <f t="shared" si="187"/>
        <v>0</v>
      </c>
      <c r="T286" s="7"/>
      <c r="U286" s="5">
        <f t="shared" si="188"/>
        <v>29</v>
      </c>
      <c r="V286" s="45">
        <f t="shared" si="189"/>
        <v>45323</v>
      </c>
      <c r="W286" s="5">
        <f t="shared" si="190"/>
        <v>8407</v>
      </c>
      <c r="X286" s="55">
        <f t="shared" si="191"/>
        <v>5.3904348595426005E-2</v>
      </c>
      <c r="Y286" s="47">
        <f t="shared" si="192"/>
        <v>0.29396434165342533</v>
      </c>
      <c r="Z286" s="5">
        <f t="shared" si="193"/>
        <v>0</v>
      </c>
      <c r="AA286" s="5">
        <f t="shared" si="194"/>
        <v>0</v>
      </c>
      <c r="AC286" s="39">
        <f t="shared" si="195"/>
        <v>0</v>
      </c>
      <c r="AD286" s="39">
        <f t="shared" si="196"/>
        <v>0</v>
      </c>
      <c r="AE286" s="39">
        <f t="shared" si="197"/>
        <v>0</v>
      </c>
      <c r="AF286" s="39">
        <f t="shared" si="198"/>
        <v>0</v>
      </c>
      <c r="AG286" s="39">
        <f t="shared" si="199"/>
        <v>0</v>
      </c>
      <c r="AH286" s="39">
        <f t="shared" si="200"/>
        <v>0</v>
      </c>
      <c r="AI286" s="39">
        <f t="shared" si="201"/>
        <v>0</v>
      </c>
      <c r="AJ286" s="39">
        <f t="shared" si="202"/>
        <v>0</v>
      </c>
      <c r="AK286" s="39">
        <f t="shared" si="203"/>
        <v>0</v>
      </c>
      <c r="AL286" s="43"/>
      <c r="AM286" s="39">
        <f t="shared" si="204"/>
        <v>0</v>
      </c>
      <c r="AN286" s="39">
        <f t="shared" si="205"/>
        <v>0</v>
      </c>
      <c r="AO286" s="39">
        <f t="shared" si="206"/>
        <v>0</v>
      </c>
      <c r="AP286" s="40">
        <f t="shared" si="207"/>
        <v>0</v>
      </c>
      <c r="AR286" s="39">
        <f t="shared" si="208"/>
        <v>0</v>
      </c>
      <c r="AS286" s="39">
        <f t="shared" si="209"/>
        <v>0</v>
      </c>
      <c r="AT286" s="39">
        <f t="shared" si="210"/>
        <v>0</v>
      </c>
      <c r="AU286" s="40">
        <f t="shared" si="211"/>
        <v>0</v>
      </c>
      <c r="AV286" s="40"/>
      <c r="AW286" s="52">
        <f t="shared" si="212"/>
        <v>0</v>
      </c>
      <c r="AY286" s="52">
        <f t="shared" si="213"/>
        <v>0</v>
      </c>
      <c r="AZ286" s="70"/>
    </row>
    <row r="287" spans="1:52" ht="12" customHeight="1">
      <c r="A287" s="44">
        <f t="shared" si="214"/>
        <v>45352</v>
      </c>
      <c r="B287" s="66">
        <f t="shared" si="215"/>
        <v>12500</v>
      </c>
      <c r="C287" s="67"/>
      <c r="D287" s="68">
        <f t="shared" si="182"/>
        <v>12500</v>
      </c>
      <c r="E287" s="35">
        <f t="shared" si="183"/>
        <v>0</v>
      </c>
      <c r="F287" s="35">
        <f t="shared" si="184"/>
        <v>0</v>
      </c>
      <c r="G287" s="55">
        <f t="shared" si="217"/>
        <v>5.67</v>
      </c>
      <c r="H287" s="69">
        <f t="shared" si="217"/>
        <v>5.67</v>
      </c>
      <c r="I287" s="72">
        <f t="shared" si="216"/>
        <v>0</v>
      </c>
      <c r="J287" s="55">
        <f t="shared" si="218"/>
        <v>-0.01</v>
      </c>
      <c r="K287" s="69">
        <f t="shared" si="218"/>
        <v>-0.06</v>
      </c>
      <c r="L287" s="72">
        <v>0</v>
      </c>
      <c r="M287" s="55">
        <f t="shared" si="219"/>
        <v>7.4999999999999997E-3</v>
      </c>
      <c r="N287" s="69">
        <f t="shared" si="219"/>
        <v>0</v>
      </c>
      <c r="O287" s="72">
        <v>0</v>
      </c>
      <c r="P287" s="7"/>
      <c r="Q287" s="72">
        <f t="shared" si="185"/>
        <v>5.6674999999999995</v>
      </c>
      <c r="R287" s="72">
        <f t="shared" si="186"/>
        <v>5.61</v>
      </c>
      <c r="S287" s="72">
        <f t="shared" si="187"/>
        <v>0</v>
      </c>
      <c r="T287" s="7"/>
      <c r="U287" s="5">
        <f t="shared" si="188"/>
        <v>31</v>
      </c>
      <c r="V287" s="45">
        <f t="shared" si="189"/>
        <v>45352</v>
      </c>
      <c r="W287" s="5">
        <f t="shared" si="190"/>
        <v>8436</v>
      </c>
      <c r="X287" s="55">
        <f t="shared" si="191"/>
        <v>5.3904348595426005E-2</v>
      </c>
      <c r="Y287" s="47">
        <f t="shared" si="192"/>
        <v>0.29272548350361804</v>
      </c>
      <c r="Z287" s="5">
        <f t="shared" si="193"/>
        <v>0</v>
      </c>
      <c r="AA287" s="5">
        <f t="shared" si="194"/>
        <v>0</v>
      </c>
      <c r="AC287" s="39">
        <f t="shared" si="195"/>
        <v>0</v>
      </c>
      <c r="AD287" s="39">
        <f t="shared" si="196"/>
        <v>0</v>
      </c>
      <c r="AE287" s="39">
        <f t="shared" si="197"/>
        <v>0</v>
      </c>
      <c r="AF287" s="39">
        <f t="shared" si="198"/>
        <v>0</v>
      </c>
      <c r="AG287" s="39">
        <f t="shared" si="199"/>
        <v>0</v>
      </c>
      <c r="AH287" s="39">
        <f t="shared" si="200"/>
        <v>0</v>
      </c>
      <c r="AI287" s="39">
        <f t="shared" si="201"/>
        <v>0</v>
      </c>
      <c r="AJ287" s="39">
        <f t="shared" si="202"/>
        <v>0</v>
      </c>
      <c r="AK287" s="39">
        <f t="shared" si="203"/>
        <v>0</v>
      </c>
      <c r="AL287" s="43"/>
      <c r="AM287" s="39">
        <f t="shared" si="204"/>
        <v>0</v>
      </c>
      <c r="AN287" s="39">
        <f t="shared" si="205"/>
        <v>0</v>
      </c>
      <c r="AO287" s="39">
        <f t="shared" si="206"/>
        <v>0</v>
      </c>
      <c r="AP287" s="40">
        <f t="shared" si="207"/>
        <v>0</v>
      </c>
      <c r="AR287" s="39">
        <f t="shared" si="208"/>
        <v>0</v>
      </c>
      <c r="AS287" s="39">
        <f t="shared" si="209"/>
        <v>0</v>
      </c>
      <c r="AT287" s="39">
        <f t="shared" si="210"/>
        <v>0</v>
      </c>
      <c r="AU287" s="40">
        <f t="shared" si="211"/>
        <v>0</v>
      </c>
      <c r="AV287" s="40"/>
      <c r="AW287" s="52">
        <f t="shared" si="212"/>
        <v>0</v>
      </c>
      <c r="AY287" s="52">
        <f t="shared" si="213"/>
        <v>0</v>
      </c>
      <c r="AZ287" s="70"/>
    </row>
    <row r="288" spans="1:52" ht="12" customHeight="1">
      <c r="A288" s="44">
        <f t="shared" si="214"/>
        <v>45383</v>
      </c>
      <c r="B288" s="66">
        <f t="shared" si="215"/>
        <v>12500</v>
      </c>
      <c r="C288" s="67"/>
      <c r="D288" s="68">
        <f t="shared" si="182"/>
        <v>12500</v>
      </c>
      <c r="E288" s="35">
        <f t="shared" si="183"/>
        <v>0</v>
      </c>
      <c r="F288" s="35">
        <f t="shared" si="184"/>
        <v>0</v>
      </c>
      <c r="G288" s="55">
        <f t="shared" si="217"/>
        <v>5.67</v>
      </c>
      <c r="H288" s="69">
        <f t="shared" si="217"/>
        <v>5.67</v>
      </c>
      <c r="I288" s="72">
        <f t="shared" si="216"/>
        <v>0</v>
      </c>
      <c r="J288" s="55">
        <f t="shared" si="218"/>
        <v>-0.01</v>
      </c>
      <c r="K288" s="69">
        <f t="shared" si="218"/>
        <v>-0.06</v>
      </c>
      <c r="L288" s="72">
        <v>0</v>
      </c>
      <c r="M288" s="55">
        <f t="shared" si="219"/>
        <v>7.4999999999999997E-3</v>
      </c>
      <c r="N288" s="69">
        <f t="shared" si="219"/>
        <v>0</v>
      </c>
      <c r="O288" s="72">
        <v>0</v>
      </c>
      <c r="P288" s="7"/>
      <c r="Q288" s="72">
        <f t="shared" si="185"/>
        <v>5.6674999999999995</v>
      </c>
      <c r="R288" s="72">
        <f t="shared" si="186"/>
        <v>5.61</v>
      </c>
      <c r="S288" s="72">
        <f t="shared" si="187"/>
        <v>0</v>
      </c>
      <c r="T288" s="7"/>
      <c r="U288" s="5">
        <f t="shared" si="188"/>
        <v>30</v>
      </c>
      <c r="V288" s="45">
        <f t="shared" si="189"/>
        <v>45383</v>
      </c>
      <c r="W288" s="5">
        <f t="shared" si="190"/>
        <v>8467</v>
      </c>
      <c r="X288" s="55">
        <f t="shared" si="191"/>
        <v>5.3904348595426005E-2</v>
      </c>
      <c r="Y288" s="47">
        <f t="shared" si="192"/>
        <v>0.291406959751567</v>
      </c>
      <c r="Z288" s="5">
        <f t="shared" si="193"/>
        <v>0</v>
      </c>
      <c r="AA288" s="5">
        <f t="shared" si="194"/>
        <v>0</v>
      </c>
      <c r="AC288" s="39">
        <f t="shared" si="195"/>
        <v>0</v>
      </c>
      <c r="AD288" s="39">
        <f t="shared" si="196"/>
        <v>0</v>
      </c>
      <c r="AE288" s="39">
        <f t="shared" si="197"/>
        <v>0</v>
      </c>
      <c r="AF288" s="39">
        <f t="shared" si="198"/>
        <v>0</v>
      </c>
      <c r="AG288" s="39">
        <f t="shared" si="199"/>
        <v>0</v>
      </c>
      <c r="AH288" s="39">
        <f t="shared" si="200"/>
        <v>0</v>
      </c>
      <c r="AI288" s="39">
        <f t="shared" si="201"/>
        <v>0</v>
      </c>
      <c r="AJ288" s="39">
        <f t="shared" si="202"/>
        <v>0</v>
      </c>
      <c r="AK288" s="39">
        <f t="shared" si="203"/>
        <v>0</v>
      </c>
      <c r="AL288" s="43"/>
      <c r="AM288" s="39">
        <f t="shared" si="204"/>
        <v>0</v>
      </c>
      <c r="AN288" s="39">
        <f t="shared" si="205"/>
        <v>0</v>
      </c>
      <c r="AO288" s="39">
        <f t="shared" si="206"/>
        <v>0</v>
      </c>
      <c r="AP288" s="40">
        <f t="shared" si="207"/>
        <v>0</v>
      </c>
      <c r="AR288" s="39">
        <f t="shared" si="208"/>
        <v>0</v>
      </c>
      <c r="AS288" s="39">
        <f t="shared" si="209"/>
        <v>0</v>
      </c>
      <c r="AT288" s="39">
        <f t="shared" si="210"/>
        <v>0</v>
      </c>
      <c r="AU288" s="40">
        <f t="shared" si="211"/>
        <v>0</v>
      </c>
      <c r="AV288" s="40"/>
      <c r="AW288" s="52">
        <f t="shared" si="212"/>
        <v>0</v>
      </c>
      <c r="AY288" s="52">
        <f t="shared" si="213"/>
        <v>0</v>
      </c>
      <c r="AZ288" s="70"/>
    </row>
    <row r="289" spans="1:52" ht="12" customHeight="1">
      <c r="A289" s="44">
        <f t="shared" si="214"/>
        <v>45413</v>
      </c>
      <c r="B289" s="66">
        <f t="shared" si="215"/>
        <v>12500</v>
      </c>
      <c r="C289" s="67"/>
      <c r="D289" s="68">
        <f t="shared" si="182"/>
        <v>12500</v>
      </c>
      <c r="E289" s="35">
        <f t="shared" si="183"/>
        <v>0</v>
      </c>
      <c r="F289" s="35">
        <f t="shared" si="184"/>
        <v>0</v>
      </c>
      <c r="G289" s="55">
        <f t="shared" si="217"/>
        <v>5.67</v>
      </c>
      <c r="H289" s="69">
        <f t="shared" si="217"/>
        <v>5.67</v>
      </c>
      <c r="I289" s="72">
        <f t="shared" si="216"/>
        <v>0</v>
      </c>
      <c r="J289" s="55">
        <f t="shared" si="218"/>
        <v>-0.01</v>
      </c>
      <c r="K289" s="69">
        <f t="shared" si="218"/>
        <v>-0.06</v>
      </c>
      <c r="L289" s="72">
        <v>0</v>
      </c>
      <c r="M289" s="55">
        <f t="shared" si="219"/>
        <v>7.4999999999999997E-3</v>
      </c>
      <c r="N289" s="69">
        <f t="shared" si="219"/>
        <v>0</v>
      </c>
      <c r="O289" s="72">
        <v>0</v>
      </c>
      <c r="P289" s="7"/>
      <c r="Q289" s="72">
        <f t="shared" si="185"/>
        <v>5.6674999999999995</v>
      </c>
      <c r="R289" s="72">
        <f t="shared" si="186"/>
        <v>5.61</v>
      </c>
      <c r="S289" s="72">
        <f t="shared" si="187"/>
        <v>0</v>
      </c>
      <c r="T289" s="7"/>
      <c r="U289" s="5">
        <f t="shared" si="188"/>
        <v>31</v>
      </c>
      <c r="V289" s="45">
        <f t="shared" si="189"/>
        <v>45413</v>
      </c>
      <c r="W289" s="5">
        <f t="shared" si="190"/>
        <v>8497</v>
      </c>
      <c r="X289" s="55">
        <f t="shared" si="191"/>
        <v>5.3904348595426005E-2</v>
      </c>
      <c r="Y289" s="47">
        <f t="shared" si="192"/>
        <v>0.29013662404381135</v>
      </c>
      <c r="Z289" s="5">
        <f t="shared" si="193"/>
        <v>0</v>
      </c>
      <c r="AA289" s="5">
        <f t="shared" si="194"/>
        <v>0</v>
      </c>
      <c r="AC289" s="39">
        <f t="shared" si="195"/>
        <v>0</v>
      </c>
      <c r="AD289" s="39">
        <f t="shared" si="196"/>
        <v>0</v>
      </c>
      <c r="AE289" s="39">
        <f t="shared" si="197"/>
        <v>0</v>
      </c>
      <c r="AF289" s="39">
        <f t="shared" si="198"/>
        <v>0</v>
      </c>
      <c r="AG289" s="39">
        <f t="shared" si="199"/>
        <v>0</v>
      </c>
      <c r="AH289" s="39">
        <f t="shared" si="200"/>
        <v>0</v>
      </c>
      <c r="AI289" s="39">
        <f t="shared" si="201"/>
        <v>0</v>
      </c>
      <c r="AJ289" s="39">
        <f t="shared" si="202"/>
        <v>0</v>
      </c>
      <c r="AK289" s="39">
        <f t="shared" si="203"/>
        <v>0</v>
      </c>
      <c r="AL289" s="43"/>
      <c r="AM289" s="39">
        <f t="shared" si="204"/>
        <v>0</v>
      </c>
      <c r="AN289" s="39">
        <f t="shared" si="205"/>
        <v>0</v>
      </c>
      <c r="AO289" s="39">
        <f t="shared" si="206"/>
        <v>0</v>
      </c>
      <c r="AP289" s="40">
        <f t="shared" si="207"/>
        <v>0</v>
      </c>
      <c r="AR289" s="39">
        <f t="shared" si="208"/>
        <v>0</v>
      </c>
      <c r="AS289" s="39">
        <f t="shared" si="209"/>
        <v>0</v>
      </c>
      <c r="AT289" s="39">
        <f t="shared" si="210"/>
        <v>0</v>
      </c>
      <c r="AU289" s="40">
        <f t="shared" si="211"/>
        <v>0</v>
      </c>
      <c r="AV289" s="40"/>
      <c r="AW289" s="52">
        <f t="shared" si="212"/>
        <v>0</v>
      </c>
      <c r="AY289" s="52">
        <f t="shared" si="213"/>
        <v>0</v>
      </c>
      <c r="AZ289" s="70"/>
    </row>
    <row r="290" spans="1:52" ht="12" customHeight="1">
      <c r="A290" s="44">
        <f t="shared" si="214"/>
        <v>45444</v>
      </c>
      <c r="B290" s="66">
        <f t="shared" si="215"/>
        <v>12500</v>
      </c>
      <c r="C290" s="67"/>
      <c r="D290" s="68">
        <f t="shared" si="182"/>
        <v>12500</v>
      </c>
      <c r="E290" s="35">
        <f t="shared" si="183"/>
        <v>0</v>
      </c>
      <c r="F290" s="35">
        <f t="shared" si="184"/>
        <v>0</v>
      </c>
      <c r="G290" s="55">
        <f t="shared" ref="G290:H309" si="220">VLOOKUP($A290,Table,MATCH(G$4,Curves,0))</f>
        <v>5.67</v>
      </c>
      <c r="H290" s="69">
        <f t="shared" si="220"/>
        <v>5.67</v>
      </c>
      <c r="I290" s="72">
        <f t="shared" si="216"/>
        <v>0</v>
      </c>
      <c r="J290" s="55">
        <f t="shared" ref="J290:K309" si="221">VLOOKUP($A290,Table,MATCH(J$4,Curves,0))</f>
        <v>-0.01</v>
      </c>
      <c r="K290" s="69">
        <f t="shared" si="221"/>
        <v>-0.06</v>
      </c>
      <c r="L290" s="72">
        <v>0</v>
      </c>
      <c r="M290" s="55">
        <f t="shared" ref="M290:N309" si="222">VLOOKUP($A290,Table,MATCH(M$4,Curves,0))</f>
        <v>7.4999999999999997E-3</v>
      </c>
      <c r="N290" s="69">
        <f t="shared" si="222"/>
        <v>0</v>
      </c>
      <c r="O290" s="72">
        <v>0</v>
      </c>
      <c r="P290" s="7"/>
      <c r="Q290" s="72">
        <f t="shared" si="185"/>
        <v>5.6674999999999995</v>
      </c>
      <c r="R290" s="72">
        <f t="shared" si="186"/>
        <v>5.61</v>
      </c>
      <c r="S290" s="72">
        <f t="shared" si="187"/>
        <v>0</v>
      </c>
      <c r="T290" s="7"/>
      <c r="U290" s="5">
        <f t="shared" si="188"/>
        <v>30</v>
      </c>
      <c r="V290" s="45">
        <f t="shared" si="189"/>
        <v>45444</v>
      </c>
      <c r="W290" s="5">
        <f t="shared" si="190"/>
        <v>8528</v>
      </c>
      <c r="X290" s="55">
        <f t="shared" si="191"/>
        <v>5.3904348595426005E-2</v>
      </c>
      <c r="Y290" s="47">
        <f t="shared" si="192"/>
        <v>0.28882976129457971</v>
      </c>
      <c r="Z290" s="5">
        <f t="shared" si="193"/>
        <v>0</v>
      </c>
      <c r="AA290" s="5">
        <f t="shared" si="194"/>
        <v>0</v>
      </c>
      <c r="AC290" s="39">
        <f t="shared" si="195"/>
        <v>0</v>
      </c>
      <c r="AD290" s="39">
        <f t="shared" si="196"/>
        <v>0</v>
      </c>
      <c r="AE290" s="39">
        <f t="shared" si="197"/>
        <v>0</v>
      </c>
      <c r="AF290" s="39">
        <f t="shared" si="198"/>
        <v>0</v>
      </c>
      <c r="AG290" s="39">
        <f t="shared" si="199"/>
        <v>0</v>
      </c>
      <c r="AH290" s="39">
        <f t="shared" si="200"/>
        <v>0</v>
      </c>
      <c r="AI290" s="39">
        <f t="shared" si="201"/>
        <v>0</v>
      </c>
      <c r="AJ290" s="39">
        <f t="shared" si="202"/>
        <v>0</v>
      </c>
      <c r="AK290" s="39">
        <f t="shared" si="203"/>
        <v>0</v>
      </c>
      <c r="AL290" s="43"/>
      <c r="AM290" s="39">
        <f t="shared" si="204"/>
        <v>0</v>
      </c>
      <c r="AN290" s="39">
        <f t="shared" si="205"/>
        <v>0</v>
      </c>
      <c r="AO290" s="39">
        <f t="shared" si="206"/>
        <v>0</v>
      </c>
      <c r="AP290" s="40">
        <f t="shared" si="207"/>
        <v>0</v>
      </c>
      <c r="AR290" s="39">
        <f t="shared" si="208"/>
        <v>0</v>
      </c>
      <c r="AS290" s="39">
        <f t="shared" si="209"/>
        <v>0</v>
      </c>
      <c r="AT290" s="39">
        <f t="shared" si="210"/>
        <v>0</v>
      </c>
      <c r="AU290" s="40">
        <f t="shared" si="211"/>
        <v>0</v>
      </c>
      <c r="AV290" s="40"/>
      <c r="AW290" s="52">
        <f t="shared" si="212"/>
        <v>0</v>
      </c>
      <c r="AY290" s="52">
        <f t="shared" si="213"/>
        <v>0</v>
      </c>
      <c r="AZ290" s="70"/>
    </row>
    <row r="291" spans="1:52" ht="12" customHeight="1">
      <c r="A291" s="44">
        <f t="shared" si="214"/>
        <v>45474</v>
      </c>
      <c r="B291" s="66">
        <f t="shared" si="215"/>
        <v>12500</v>
      </c>
      <c r="C291" s="67"/>
      <c r="D291" s="68">
        <f t="shared" si="182"/>
        <v>12500</v>
      </c>
      <c r="E291" s="35">
        <f t="shared" si="183"/>
        <v>0</v>
      </c>
      <c r="F291" s="35">
        <f t="shared" si="184"/>
        <v>0</v>
      </c>
      <c r="G291" s="55">
        <f t="shared" si="220"/>
        <v>5.67</v>
      </c>
      <c r="H291" s="69">
        <f t="shared" si="220"/>
        <v>5.67</v>
      </c>
      <c r="I291" s="72">
        <f t="shared" si="216"/>
        <v>0</v>
      </c>
      <c r="J291" s="55">
        <f t="shared" si="221"/>
        <v>-0.01</v>
      </c>
      <c r="K291" s="69">
        <f t="shared" si="221"/>
        <v>-0.06</v>
      </c>
      <c r="L291" s="72">
        <v>0</v>
      </c>
      <c r="M291" s="55">
        <f t="shared" si="222"/>
        <v>7.4999999999999997E-3</v>
      </c>
      <c r="N291" s="69">
        <f t="shared" si="222"/>
        <v>0</v>
      </c>
      <c r="O291" s="72">
        <v>0</v>
      </c>
      <c r="P291" s="7"/>
      <c r="Q291" s="72">
        <f t="shared" si="185"/>
        <v>5.6674999999999995</v>
      </c>
      <c r="R291" s="72">
        <f t="shared" si="186"/>
        <v>5.61</v>
      </c>
      <c r="S291" s="72">
        <f t="shared" si="187"/>
        <v>0</v>
      </c>
      <c r="T291" s="7"/>
      <c r="U291" s="5">
        <f t="shared" si="188"/>
        <v>31</v>
      </c>
      <c r="V291" s="45">
        <f t="shared" si="189"/>
        <v>45474</v>
      </c>
      <c r="W291" s="5">
        <f t="shared" si="190"/>
        <v>8558</v>
      </c>
      <c r="X291" s="55">
        <f t="shared" si="191"/>
        <v>5.3904348595426005E-2</v>
      </c>
      <c r="Y291" s="47">
        <f t="shared" si="192"/>
        <v>0.28757066041535623</v>
      </c>
      <c r="Z291" s="5">
        <f t="shared" si="193"/>
        <v>0</v>
      </c>
      <c r="AA291" s="5">
        <f t="shared" si="194"/>
        <v>0</v>
      </c>
      <c r="AC291" s="39">
        <f t="shared" si="195"/>
        <v>0</v>
      </c>
      <c r="AD291" s="39">
        <f t="shared" si="196"/>
        <v>0</v>
      </c>
      <c r="AE291" s="39">
        <f t="shared" si="197"/>
        <v>0</v>
      </c>
      <c r="AF291" s="39">
        <f t="shared" si="198"/>
        <v>0</v>
      </c>
      <c r="AG291" s="39">
        <f t="shared" si="199"/>
        <v>0</v>
      </c>
      <c r="AH291" s="39">
        <f t="shared" si="200"/>
        <v>0</v>
      </c>
      <c r="AI291" s="39">
        <f t="shared" si="201"/>
        <v>0</v>
      </c>
      <c r="AJ291" s="39">
        <f t="shared" si="202"/>
        <v>0</v>
      </c>
      <c r="AK291" s="39">
        <f t="shared" si="203"/>
        <v>0</v>
      </c>
      <c r="AL291" s="43"/>
      <c r="AM291" s="39">
        <f t="shared" si="204"/>
        <v>0</v>
      </c>
      <c r="AN291" s="39">
        <f t="shared" si="205"/>
        <v>0</v>
      </c>
      <c r="AO291" s="39">
        <f t="shared" si="206"/>
        <v>0</v>
      </c>
      <c r="AP291" s="40">
        <f t="shared" si="207"/>
        <v>0</v>
      </c>
      <c r="AR291" s="39">
        <f t="shared" si="208"/>
        <v>0</v>
      </c>
      <c r="AS291" s="39">
        <f t="shared" si="209"/>
        <v>0</v>
      </c>
      <c r="AT291" s="39">
        <f t="shared" si="210"/>
        <v>0</v>
      </c>
      <c r="AU291" s="40">
        <f t="shared" si="211"/>
        <v>0</v>
      </c>
      <c r="AV291" s="40"/>
      <c r="AW291" s="52">
        <f t="shared" si="212"/>
        <v>0</v>
      </c>
      <c r="AY291" s="52">
        <f t="shared" si="213"/>
        <v>0</v>
      </c>
      <c r="AZ291" s="70"/>
    </row>
    <row r="292" spans="1:52" ht="12" customHeight="1">
      <c r="A292" s="44">
        <f t="shared" si="214"/>
        <v>45505</v>
      </c>
      <c r="B292" s="66">
        <f t="shared" si="215"/>
        <v>12500</v>
      </c>
      <c r="C292" s="67"/>
      <c r="D292" s="68">
        <f t="shared" si="182"/>
        <v>12500</v>
      </c>
      <c r="E292" s="35">
        <f t="shared" si="183"/>
        <v>0</v>
      </c>
      <c r="F292" s="35">
        <f t="shared" si="184"/>
        <v>0</v>
      </c>
      <c r="G292" s="55">
        <f t="shared" si="220"/>
        <v>5.67</v>
      </c>
      <c r="H292" s="69">
        <f t="shared" si="220"/>
        <v>5.67</v>
      </c>
      <c r="I292" s="72">
        <f t="shared" si="216"/>
        <v>0</v>
      </c>
      <c r="J292" s="55">
        <f t="shared" si="221"/>
        <v>-0.01</v>
      </c>
      <c r="K292" s="69">
        <f t="shared" si="221"/>
        <v>-0.06</v>
      </c>
      <c r="L292" s="72">
        <v>0</v>
      </c>
      <c r="M292" s="55">
        <f t="shared" si="222"/>
        <v>7.4999999999999997E-3</v>
      </c>
      <c r="N292" s="69">
        <f t="shared" si="222"/>
        <v>0</v>
      </c>
      <c r="O292" s="72">
        <v>0</v>
      </c>
      <c r="P292" s="7"/>
      <c r="Q292" s="72">
        <f t="shared" si="185"/>
        <v>5.6674999999999995</v>
      </c>
      <c r="R292" s="72">
        <f t="shared" si="186"/>
        <v>5.61</v>
      </c>
      <c r="S292" s="72">
        <f t="shared" si="187"/>
        <v>0</v>
      </c>
      <c r="T292" s="7"/>
      <c r="U292" s="5">
        <f t="shared" si="188"/>
        <v>31</v>
      </c>
      <c r="V292" s="45">
        <f t="shared" si="189"/>
        <v>45505</v>
      </c>
      <c r="W292" s="5">
        <f t="shared" si="190"/>
        <v>8589</v>
      </c>
      <c r="X292" s="55">
        <f t="shared" si="191"/>
        <v>5.3904348595426005E-2</v>
      </c>
      <c r="Y292" s="47">
        <f t="shared" si="192"/>
        <v>0.28627535553922306</v>
      </c>
      <c r="Z292" s="5">
        <f t="shared" si="193"/>
        <v>0</v>
      </c>
      <c r="AA292" s="5">
        <f t="shared" si="194"/>
        <v>0</v>
      </c>
      <c r="AC292" s="39">
        <f t="shared" si="195"/>
        <v>0</v>
      </c>
      <c r="AD292" s="39">
        <f t="shared" si="196"/>
        <v>0</v>
      </c>
      <c r="AE292" s="39">
        <f t="shared" si="197"/>
        <v>0</v>
      </c>
      <c r="AF292" s="39">
        <f t="shared" si="198"/>
        <v>0</v>
      </c>
      <c r="AG292" s="39">
        <f t="shared" si="199"/>
        <v>0</v>
      </c>
      <c r="AH292" s="39">
        <f t="shared" si="200"/>
        <v>0</v>
      </c>
      <c r="AI292" s="39">
        <f t="shared" si="201"/>
        <v>0</v>
      </c>
      <c r="AJ292" s="39">
        <f t="shared" si="202"/>
        <v>0</v>
      </c>
      <c r="AK292" s="39">
        <f t="shared" si="203"/>
        <v>0</v>
      </c>
      <c r="AL292" s="43"/>
      <c r="AM292" s="39">
        <f t="shared" si="204"/>
        <v>0</v>
      </c>
      <c r="AN292" s="39">
        <f t="shared" si="205"/>
        <v>0</v>
      </c>
      <c r="AO292" s="39">
        <f t="shared" si="206"/>
        <v>0</v>
      </c>
      <c r="AP292" s="40">
        <f t="shared" si="207"/>
        <v>0</v>
      </c>
      <c r="AR292" s="39">
        <f t="shared" si="208"/>
        <v>0</v>
      </c>
      <c r="AS292" s="39">
        <f t="shared" si="209"/>
        <v>0</v>
      </c>
      <c r="AT292" s="39">
        <f t="shared" si="210"/>
        <v>0</v>
      </c>
      <c r="AU292" s="40">
        <f t="shared" si="211"/>
        <v>0</v>
      </c>
      <c r="AV292" s="40"/>
      <c r="AW292" s="52">
        <f t="shared" si="212"/>
        <v>0</v>
      </c>
      <c r="AY292" s="52">
        <f t="shared" si="213"/>
        <v>0</v>
      </c>
      <c r="AZ292" s="70"/>
    </row>
    <row r="293" spans="1:52" ht="12" customHeight="1">
      <c r="A293" s="44">
        <f t="shared" si="214"/>
        <v>45536</v>
      </c>
      <c r="B293" s="66">
        <f t="shared" si="215"/>
        <v>12500</v>
      </c>
      <c r="C293" s="67"/>
      <c r="D293" s="68">
        <f t="shared" si="182"/>
        <v>12500</v>
      </c>
      <c r="E293" s="35">
        <f t="shared" si="183"/>
        <v>0</v>
      </c>
      <c r="F293" s="35">
        <f t="shared" si="184"/>
        <v>0</v>
      </c>
      <c r="G293" s="55">
        <f t="shared" si="220"/>
        <v>5.67</v>
      </c>
      <c r="H293" s="69">
        <f t="shared" si="220"/>
        <v>5.67</v>
      </c>
      <c r="I293" s="72">
        <f t="shared" si="216"/>
        <v>0</v>
      </c>
      <c r="J293" s="55">
        <f t="shared" si="221"/>
        <v>-0.01</v>
      </c>
      <c r="K293" s="69">
        <f t="shared" si="221"/>
        <v>-0.06</v>
      </c>
      <c r="L293" s="72">
        <v>0</v>
      </c>
      <c r="M293" s="55">
        <f t="shared" si="222"/>
        <v>7.4999999999999997E-3</v>
      </c>
      <c r="N293" s="69">
        <f t="shared" si="222"/>
        <v>0</v>
      </c>
      <c r="O293" s="72">
        <v>0</v>
      </c>
      <c r="P293" s="7"/>
      <c r="Q293" s="72">
        <f t="shared" si="185"/>
        <v>5.6674999999999995</v>
      </c>
      <c r="R293" s="72">
        <f t="shared" si="186"/>
        <v>5.61</v>
      </c>
      <c r="S293" s="72">
        <f t="shared" si="187"/>
        <v>0</v>
      </c>
      <c r="T293" s="7"/>
      <c r="U293" s="5">
        <f t="shared" si="188"/>
        <v>30</v>
      </c>
      <c r="V293" s="45">
        <f t="shared" si="189"/>
        <v>45536</v>
      </c>
      <c r="W293" s="5">
        <f t="shared" si="190"/>
        <v>8620</v>
      </c>
      <c r="X293" s="55">
        <f t="shared" si="191"/>
        <v>5.3904348595426005E-2</v>
      </c>
      <c r="Y293" s="47">
        <f t="shared" si="192"/>
        <v>0.28498588510642187</v>
      </c>
      <c r="Z293" s="5">
        <f t="shared" si="193"/>
        <v>0</v>
      </c>
      <c r="AA293" s="5">
        <f t="shared" si="194"/>
        <v>0</v>
      </c>
      <c r="AC293" s="39">
        <f t="shared" si="195"/>
        <v>0</v>
      </c>
      <c r="AD293" s="39">
        <f t="shared" si="196"/>
        <v>0</v>
      </c>
      <c r="AE293" s="39">
        <f t="shared" si="197"/>
        <v>0</v>
      </c>
      <c r="AF293" s="39">
        <f t="shared" si="198"/>
        <v>0</v>
      </c>
      <c r="AG293" s="39">
        <f t="shared" si="199"/>
        <v>0</v>
      </c>
      <c r="AH293" s="39">
        <f t="shared" si="200"/>
        <v>0</v>
      </c>
      <c r="AI293" s="39">
        <f t="shared" si="201"/>
        <v>0</v>
      </c>
      <c r="AJ293" s="39">
        <f t="shared" si="202"/>
        <v>0</v>
      </c>
      <c r="AK293" s="39">
        <f t="shared" si="203"/>
        <v>0</v>
      </c>
      <c r="AL293" s="43"/>
      <c r="AM293" s="39">
        <f t="shared" si="204"/>
        <v>0</v>
      </c>
      <c r="AN293" s="39">
        <f t="shared" si="205"/>
        <v>0</v>
      </c>
      <c r="AO293" s="39">
        <f t="shared" si="206"/>
        <v>0</v>
      </c>
      <c r="AP293" s="40">
        <f t="shared" si="207"/>
        <v>0</v>
      </c>
      <c r="AR293" s="39">
        <f t="shared" si="208"/>
        <v>0</v>
      </c>
      <c r="AS293" s="39">
        <f t="shared" si="209"/>
        <v>0</v>
      </c>
      <c r="AT293" s="39">
        <f t="shared" si="210"/>
        <v>0</v>
      </c>
      <c r="AU293" s="40">
        <f t="shared" si="211"/>
        <v>0</v>
      </c>
      <c r="AV293" s="40"/>
      <c r="AW293" s="52">
        <f t="shared" si="212"/>
        <v>0</v>
      </c>
      <c r="AY293" s="52">
        <f t="shared" si="213"/>
        <v>0</v>
      </c>
      <c r="AZ293" s="70"/>
    </row>
    <row r="294" spans="1:52" ht="12" customHeight="1">
      <c r="A294" s="44">
        <f t="shared" si="214"/>
        <v>45566</v>
      </c>
      <c r="B294" s="66">
        <f t="shared" si="215"/>
        <v>12500</v>
      </c>
      <c r="C294" s="67"/>
      <c r="D294" s="68">
        <f t="shared" si="182"/>
        <v>12500</v>
      </c>
      <c r="E294" s="35">
        <f t="shared" si="183"/>
        <v>0</v>
      </c>
      <c r="F294" s="35">
        <f t="shared" si="184"/>
        <v>0</v>
      </c>
      <c r="G294" s="55">
        <f t="shared" si="220"/>
        <v>5.67</v>
      </c>
      <c r="H294" s="69">
        <f t="shared" si="220"/>
        <v>5.67</v>
      </c>
      <c r="I294" s="72">
        <f t="shared" si="216"/>
        <v>0</v>
      </c>
      <c r="J294" s="55">
        <f t="shared" si="221"/>
        <v>-0.01</v>
      </c>
      <c r="K294" s="69">
        <f t="shared" si="221"/>
        <v>-0.06</v>
      </c>
      <c r="L294" s="72">
        <v>0</v>
      </c>
      <c r="M294" s="55">
        <f t="shared" si="222"/>
        <v>7.4999999999999997E-3</v>
      </c>
      <c r="N294" s="69">
        <f t="shared" si="222"/>
        <v>0</v>
      </c>
      <c r="O294" s="72">
        <v>0</v>
      </c>
      <c r="P294" s="7"/>
      <c r="Q294" s="72">
        <f t="shared" si="185"/>
        <v>5.6674999999999995</v>
      </c>
      <c r="R294" s="72">
        <f t="shared" si="186"/>
        <v>5.61</v>
      </c>
      <c r="S294" s="72">
        <f t="shared" si="187"/>
        <v>0</v>
      </c>
      <c r="T294" s="7"/>
      <c r="U294" s="5">
        <f t="shared" si="188"/>
        <v>31</v>
      </c>
      <c r="V294" s="45">
        <f t="shared" si="189"/>
        <v>45566</v>
      </c>
      <c r="W294" s="5">
        <f t="shared" si="190"/>
        <v>8650</v>
      </c>
      <c r="X294" s="55">
        <f t="shared" si="191"/>
        <v>5.3904348595426005E-2</v>
      </c>
      <c r="Y294" s="47">
        <f t="shared" si="192"/>
        <v>0.28374354090721099</v>
      </c>
      <c r="Z294" s="5">
        <f t="shared" si="193"/>
        <v>0</v>
      </c>
      <c r="AA294" s="5">
        <f t="shared" si="194"/>
        <v>0</v>
      </c>
      <c r="AC294" s="39">
        <f t="shared" si="195"/>
        <v>0</v>
      </c>
      <c r="AD294" s="39">
        <f t="shared" si="196"/>
        <v>0</v>
      </c>
      <c r="AE294" s="39">
        <f t="shared" si="197"/>
        <v>0</v>
      </c>
      <c r="AF294" s="39">
        <f t="shared" si="198"/>
        <v>0</v>
      </c>
      <c r="AG294" s="39">
        <f t="shared" si="199"/>
        <v>0</v>
      </c>
      <c r="AH294" s="39">
        <f t="shared" si="200"/>
        <v>0</v>
      </c>
      <c r="AI294" s="39">
        <f t="shared" si="201"/>
        <v>0</v>
      </c>
      <c r="AJ294" s="39">
        <f t="shared" si="202"/>
        <v>0</v>
      </c>
      <c r="AK294" s="39">
        <f t="shared" si="203"/>
        <v>0</v>
      </c>
      <c r="AL294" s="43"/>
      <c r="AM294" s="39">
        <f t="shared" si="204"/>
        <v>0</v>
      </c>
      <c r="AN294" s="39">
        <f t="shared" si="205"/>
        <v>0</v>
      </c>
      <c r="AO294" s="39">
        <f t="shared" si="206"/>
        <v>0</v>
      </c>
      <c r="AP294" s="40">
        <f t="shared" si="207"/>
        <v>0</v>
      </c>
      <c r="AR294" s="39">
        <f t="shared" si="208"/>
        <v>0</v>
      </c>
      <c r="AS294" s="39">
        <f t="shared" si="209"/>
        <v>0</v>
      </c>
      <c r="AT294" s="39">
        <f t="shared" si="210"/>
        <v>0</v>
      </c>
      <c r="AU294" s="40">
        <f t="shared" si="211"/>
        <v>0</v>
      </c>
      <c r="AV294" s="40"/>
      <c r="AW294" s="52">
        <f t="shared" si="212"/>
        <v>0</v>
      </c>
      <c r="AY294" s="52">
        <f t="shared" si="213"/>
        <v>0</v>
      </c>
      <c r="AZ294" s="70"/>
    </row>
    <row r="295" spans="1:52" ht="12" customHeight="1">
      <c r="A295" s="44">
        <f t="shared" si="214"/>
        <v>45597</v>
      </c>
      <c r="B295" s="66">
        <f t="shared" si="215"/>
        <v>12500</v>
      </c>
      <c r="C295" s="67"/>
      <c r="D295" s="68">
        <f t="shared" si="182"/>
        <v>12500</v>
      </c>
      <c r="E295" s="35">
        <f t="shared" si="183"/>
        <v>0</v>
      </c>
      <c r="F295" s="35">
        <f t="shared" si="184"/>
        <v>0</v>
      </c>
      <c r="G295" s="55">
        <f t="shared" si="220"/>
        <v>5.67</v>
      </c>
      <c r="H295" s="69">
        <f t="shared" si="220"/>
        <v>5.67</v>
      </c>
      <c r="I295" s="72">
        <f t="shared" si="216"/>
        <v>0</v>
      </c>
      <c r="J295" s="55">
        <f t="shared" si="221"/>
        <v>-0.01</v>
      </c>
      <c r="K295" s="69">
        <f t="shared" si="221"/>
        <v>-0.06</v>
      </c>
      <c r="L295" s="72">
        <v>0</v>
      </c>
      <c r="M295" s="55">
        <f t="shared" si="222"/>
        <v>7.4999999999999997E-3</v>
      </c>
      <c r="N295" s="69">
        <f t="shared" si="222"/>
        <v>0</v>
      </c>
      <c r="O295" s="72">
        <v>0</v>
      </c>
      <c r="P295" s="7"/>
      <c r="Q295" s="72">
        <f t="shared" si="185"/>
        <v>5.6674999999999995</v>
      </c>
      <c r="R295" s="72">
        <f t="shared" si="186"/>
        <v>5.61</v>
      </c>
      <c r="S295" s="72">
        <f t="shared" si="187"/>
        <v>0</v>
      </c>
      <c r="T295" s="7"/>
      <c r="U295" s="5">
        <f t="shared" si="188"/>
        <v>30</v>
      </c>
      <c r="V295" s="45">
        <f t="shared" si="189"/>
        <v>45597</v>
      </c>
      <c r="W295" s="5">
        <f t="shared" si="190"/>
        <v>8681</v>
      </c>
      <c r="X295" s="55">
        <f t="shared" si="191"/>
        <v>5.3904348595426005E-2</v>
      </c>
      <c r="Y295" s="47">
        <f t="shared" si="192"/>
        <v>0.28246547453014192</v>
      </c>
      <c r="Z295" s="5">
        <f t="shared" si="193"/>
        <v>0</v>
      </c>
      <c r="AA295" s="5">
        <f t="shared" si="194"/>
        <v>0</v>
      </c>
      <c r="AC295" s="39">
        <f t="shared" si="195"/>
        <v>0</v>
      </c>
      <c r="AD295" s="39">
        <f t="shared" si="196"/>
        <v>0</v>
      </c>
      <c r="AE295" s="39">
        <f t="shared" si="197"/>
        <v>0</v>
      </c>
      <c r="AF295" s="39">
        <f t="shared" si="198"/>
        <v>0</v>
      </c>
      <c r="AG295" s="39">
        <f t="shared" si="199"/>
        <v>0</v>
      </c>
      <c r="AH295" s="39">
        <f t="shared" si="200"/>
        <v>0</v>
      </c>
      <c r="AI295" s="39">
        <f t="shared" si="201"/>
        <v>0</v>
      </c>
      <c r="AJ295" s="39">
        <f t="shared" si="202"/>
        <v>0</v>
      </c>
      <c r="AK295" s="39">
        <f t="shared" si="203"/>
        <v>0</v>
      </c>
      <c r="AL295" s="43"/>
      <c r="AM295" s="39">
        <f t="shared" si="204"/>
        <v>0</v>
      </c>
      <c r="AN295" s="39">
        <f t="shared" si="205"/>
        <v>0</v>
      </c>
      <c r="AO295" s="39">
        <f t="shared" si="206"/>
        <v>0</v>
      </c>
      <c r="AP295" s="40">
        <f t="shared" si="207"/>
        <v>0</v>
      </c>
      <c r="AR295" s="39">
        <f t="shared" si="208"/>
        <v>0</v>
      </c>
      <c r="AS295" s="39">
        <f t="shared" si="209"/>
        <v>0</v>
      </c>
      <c r="AT295" s="39">
        <f t="shared" si="210"/>
        <v>0</v>
      </c>
      <c r="AU295" s="40">
        <f t="shared" si="211"/>
        <v>0</v>
      </c>
      <c r="AV295" s="40"/>
      <c r="AW295" s="52">
        <f t="shared" si="212"/>
        <v>0</v>
      </c>
      <c r="AY295" s="52">
        <f t="shared" si="213"/>
        <v>0</v>
      </c>
      <c r="AZ295" s="70"/>
    </row>
    <row r="296" spans="1:52" ht="12" customHeight="1">
      <c r="A296" s="44">
        <f t="shared" si="214"/>
        <v>45627</v>
      </c>
      <c r="B296" s="66">
        <f t="shared" si="215"/>
        <v>12500</v>
      </c>
      <c r="C296" s="67"/>
      <c r="D296" s="68">
        <f t="shared" si="182"/>
        <v>12500</v>
      </c>
      <c r="E296" s="35">
        <f t="shared" si="183"/>
        <v>0</v>
      </c>
      <c r="F296" s="35">
        <f t="shared" si="184"/>
        <v>0</v>
      </c>
      <c r="G296" s="55">
        <f t="shared" si="220"/>
        <v>5.67</v>
      </c>
      <c r="H296" s="69">
        <f t="shared" si="220"/>
        <v>5.67</v>
      </c>
      <c r="I296" s="72">
        <f t="shared" si="216"/>
        <v>0</v>
      </c>
      <c r="J296" s="55">
        <f t="shared" si="221"/>
        <v>-0.01</v>
      </c>
      <c r="K296" s="69">
        <f t="shared" si="221"/>
        <v>-0.06</v>
      </c>
      <c r="L296" s="72">
        <v>0</v>
      </c>
      <c r="M296" s="55">
        <f t="shared" si="222"/>
        <v>7.4999999999999997E-3</v>
      </c>
      <c r="N296" s="69">
        <f t="shared" si="222"/>
        <v>0</v>
      </c>
      <c r="O296" s="72">
        <v>0</v>
      </c>
      <c r="P296" s="7"/>
      <c r="Q296" s="72">
        <f t="shared" si="185"/>
        <v>5.6674999999999995</v>
      </c>
      <c r="R296" s="72">
        <f t="shared" si="186"/>
        <v>5.61</v>
      </c>
      <c r="S296" s="72">
        <f t="shared" si="187"/>
        <v>0</v>
      </c>
      <c r="T296" s="7"/>
      <c r="U296" s="5">
        <f t="shared" si="188"/>
        <v>31</v>
      </c>
      <c r="V296" s="45">
        <f t="shared" si="189"/>
        <v>45627</v>
      </c>
      <c r="W296" s="5">
        <f t="shared" si="190"/>
        <v>8711</v>
      </c>
      <c r="X296" s="55">
        <f t="shared" si="191"/>
        <v>5.3904348595426005E-2</v>
      </c>
      <c r="Y296" s="47">
        <f t="shared" si="192"/>
        <v>0.28123411760301276</v>
      </c>
      <c r="Z296" s="5">
        <f t="shared" si="193"/>
        <v>0</v>
      </c>
      <c r="AA296" s="5">
        <f t="shared" si="194"/>
        <v>0</v>
      </c>
      <c r="AC296" s="39">
        <f t="shared" si="195"/>
        <v>0</v>
      </c>
      <c r="AD296" s="39">
        <f t="shared" si="196"/>
        <v>0</v>
      </c>
      <c r="AE296" s="39">
        <f t="shared" si="197"/>
        <v>0</v>
      </c>
      <c r="AF296" s="39">
        <f t="shared" si="198"/>
        <v>0</v>
      </c>
      <c r="AG296" s="39">
        <f t="shared" si="199"/>
        <v>0</v>
      </c>
      <c r="AH296" s="39">
        <f t="shared" si="200"/>
        <v>0</v>
      </c>
      <c r="AI296" s="39">
        <f t="shared" si="201"/>
        <v>0</v>
      </c>
      <c r="AJ296" s="39">
        <f t="shared" si="202"/>
        <v>0</v>
      </c>
      <c r="AK296" s="39">
        <f t="shared" si="203"/>
        <v>0</v>
      </c>
      <c r="AL296" s="43"/>
      <c r="AM296" s="39">
        <f t="shared" si="204"/>
        <v>0</v>
      </c>
      <c r="AN296" s="39">
        <f t="shared" si="205"/>
        <v>0</v>
      </c>
      <c r="AO296" s="39">
        <f t="shared" si="206"/>
        <v>0</v>
      </c>
      <c r="AP296" s="40">
        <f t="shared" si="207"/>
        <v>0</v>
      </c>
      <c r="AR296" s="39">
        <f t="shared" si="208"/>
        <v>0</v>
      </c>
      <c r="AS296" s="39">
        <f t="shared" si="209"/>
        <v>0</v>
      </c>
      <c r="AT296" s="39">
        <f t="shared" si="210"/>
        <v>0</v>
      </c>
      <c r="AU296" s="40">
        <f t="shared" si="211"/>
        <v>0</v>
      </c>
      <c r="AV296" s="40"/>
      <c r="AW296" s="52">
        <f t="shared" si="212"/>
        <v>0</v>
      </c>
      <c r="AY296" s="52">
        <f t="shared" si="213"/>
        <v>0</v>
      </c>
      <c r="AZ296" s="70"/>
    </row>
    <row r="297" spans="1:52" ht="12" customHeight="1">
      <c r="A297" s="44">
        <f t="shared" si="214"/>
        <v>45658</v>
      </c>
      <c r="B297" s="66">
        <f t="shared" si="215"/>
        <v>12500</v>
      </c>
      <c r="C297" s="67"/>
      <c r="D297" s="68">
        <f t="shared" si="182"/>
        <v>12500</v>
      </c>
      <c r="E297" s="35">
        <f t="shared" si="183"/>
        <v>0</v>
      </c>
      <c r="F297" s="35">
        <f t="shared" si="184"/>
        <v>0</v>
      </c>
      <c r="G297" s="55">
        <f t="shared" si="220"/>
        <v>5.67</v>
      </c>
      <c r="H297" s="69">
        <f t="shared" si="220"/>
        <v>5.67</v>
      </c>
      <c r="I297" s="72">
        <f t="shared" si="216"/>
        <v>0</v>
      </c>
      <c r="J297" s="55">
        <f t="shared" si="221"/>
        <v>-0.01</v>
      </c>
      <c r="K297" s="69">
        <f t="shared" si="221"/>
        <v>-0.06</v>
      </c>
      <c r="L297" s="72">
        <v>0</v>
      </c>
      <c r="M297" s="55">
        <f t="shared" si="222"/>
        <v>7.4999999999999997E-3</v>
      </c>
      <c r="N297" s="69">
        <f t="shared" si="222"/>
        <v>0</v>
      </c>
      <c r="O297" s="72">
        <v>0</v>
      </c>
      <c r="P297" s="7"/>
      <c r="Q297" s="72">
        <f t="shared" si="185"/>
        <v>5.6674999999999995</v>
      </c>
      <c r="R297" s="72">
        <f t="shared" si="186"/>
        <v>5.61</v>
      </c>
      <c r="S297" s="72">
        <f t="shared" si="187"/>
        <v>0</v>
      </c>
      <c r="T297" s="7"/>
      <c r="U297" s="5">
        <f t="shared" si="188"/>
        <v>31</v>
      </c>
      <c r="V297" s="45">
        <f t="shared" si="189"/>
        <v>45658</v>
      </c>
      <c r="W297" s="5">
        <f t="shared" si="190"/>
        <v>8742</v>
      </c>
      <c r="X297" s="55">
        <f t="shared" si="191"/>
        <v>5.3904348595426005E-2</v>
      </c>
      <c r="Y297" s="47">
        <f t="shared" si="192"/>
        <v>0.27996735442439069</v>
      </c>
      <c r="Z297" s="5">
        <f t="shared" si="193"/>
        <v>0</v>
      </c>
      <c r="AA297" s="5">
        <f t="shared" si="194"/>
        <v>0</v>
      </c>
      <c r="AC297" s="39">
        <f t="shared" si="195"/>
        <v>0</v>
      </c>
      <c r="AD297" s="39">
        <f t="shared" si="196"/>
        <v>0</v>
      </c>
      <c r="AE297" s="39">
        <f t="shared" si="197"/>
        <v>0</v>
      </c>
      <c r="AF297" s="39">
        <f t="shared" si="198"/>
        <v>0</v>
      </c>
      <c r="AG297" s="39">
        <f t="shared" si="199"/>
        <v>0</v>
      </c>
      <c r="AH297" s="39">
        <f t="shared" si="200"/>
        <v>0</v>
      </c>
      <c r="AI297" s="39">
        <f t="shared" si="201"/>
        <v>0</v>
      </c>
      <c r="AJ297" s="39">
        <f t="shared" si="202"/>
        <v>0</v>
      </c>
      <c r="AK297" s="39">
        <f t="shared" si="203"/>
        <v>0</v>
      </c>
      <c r="AL297" s="43"/>
      <c r="AM297" s="39">
        <f t="shared" si="204"/>
        <v>0</v>
      </c>
      <c r="AN297" s="39">
        <f t="shared" si="205"/>
        <v>0</v>
      </c>
      <c r="AO297" s="39">
        <f t="shared" si="206"/>
        <v>0</v>
      </c>
      <c r="AP297" s="40">
        <f t="shared" si="207"/>
        <v>0</v>
      </c>
      <c r="AR297" s="39">
        <f t="shared" si="208"/>
        <v>0</v>
      </c>
      <c r="AS297" s="39">
        <f t="shared" si="209"/>
        <v>0</v>
      </c>
      <c r="AT297" s="39">
        <f t="shared" si="210"/>
        <v>0</v>
      </c>
      <c r="AU297" s="40">
        <f t="shared" si="211"/>
        <v>0</v>
      </c>
      <c r="AV297" s="40"/>
      <c r="AW297" s="52">
        <f t="shared" si="212"/>
        <v>0</v>
      </c>
      <c r="AY297" s="52">
        <f t="shared" si="213"/>
        <v>0</v>
      </c>
      <c r="AZ297" s="70"/>
    </row>
    <row r="298" spans="1:52" ht="12" customHeight="1">
      <c r="A298" s="44">
        <f t="shared" si="214"/>
        <v>45689</v>
      </c>
      <c r="B298" s="66">
        <f t="shared" si="215"/>
        <v>12500</v>
      </c>
      <c r="C298" s="67"/>
      <c r="D298" s="68">
        <f t="shared" si="182"/>
        <v>12500</v>
      </c>
      <c r="E298" s="35">
        <f t="shared" si="183"/>
        <v>0</v>
      </c>
      <c r="F298" s="35">
        <f t="shared" si="184"/>
        <v>0</v>
      </c>
      <c r="G298" s="55">
        <f t="shared" si="220"/>
        <v>5.67</v>
      </c>
      <c r="H298" s="69">
        <f t="shared" si="220"/>
        <v>5.67</v>
      </c>
      <c r="I298" s="72">
        <f t="shared" si="216"/>
        <v>0</v>
      </c>
      <c r="J298" s="55">
        <f t="shared" si="221"/>
        <v>-0.01</v>
      </c>
      <c r="K298" s="69">
        <f t="shared" si="221"/>
        <v>-0.06</v>
      </c>
      <c r="L298" s="72">
        <v>0</v>
      </c>
      <c r="M298" s="55">
        <f t="shared" si="222"/>
        <v>7.4999999999999997E-3</v>
      </c>
      <c r="N298" s="69">
        <f t="shared" si="222"/>
        <v>0</v>
      </c>
      <c r="O298" s="72">
        <v>0</v>
      </c>
      <c r="P298" s="7"/>
      <c r="Q298" s="72">
        <f t="shared" si="185"/>
        <v>5.6674999999999995</v>
      </c>
      <c r="R298" s="72">
        <f t="shared" si="186"/>
        <v>5.61</v>
      </c>
      <c r="S298" s="72">
        <f t="shared" si="187"/>
        <v>0</v>
      </c>
      <c r="T298" s="7"/>
      <c r="U298" s="5">
        <f t="shared" si="188"/>
        <v>28</v>
      </c>
      <c r="V298" s="45">
        <f t="shared" si="189"/>
        <v>45689</v>
      </c>
      <c r="W298" s="5">
        <f t="shared" si="190"/>
        <v>8773</v>
      </c>
      <c r="X298" s="55">
        <f t="shared" si="191"/>
        <v>5.3904348595426005E-2</v>
      </c>
      <c r="Y298" s="47">
        <f t="shared" si="192"/>
        <v>0.27870629712869777</v>
      </c>
      <c r="Z298" s="5">
        <f t="shared" si="193"/>
        <v>0</v>
      </c>
      <c r="AA298" s="5">
        <f t="shared" si="194"/>
        <v>0</v>
      </c>
      <c r="AC298" s="39">
        <f t="shared" si="195"/>
        <v>0</v>
      </c>
      <c r="AD298" s="39">
        <f t="shared" si="196"/>
        <v>0</v>
      </c>
      <c r="AE298" s="39">
        <f t="shared" si="197"/>
        <v>0</v>
      </c>
      <c r="AF298" s="39">
        <f t="shared" si="198"/>
        <v>0</v>
      </c>
      <c r="AG298" s="39">
        <f t="shared" si="199"/>
        <v>0</v>
      </c>
      <c r="AH298" s="39">
        <f t="shared" si="200"/>
        <v>0</v>
      </c>
      <c r="AI298" s="39">
        <f t="shared" si="201"/>
        <v>0</v>
      </c>
      <c r="AJ298" s="39">
        <f t="shared" si="202"/>
        <v>0</v>
      </c>
      <c r="AK298" s="39">
        <f t="shared" si="203"/>
        <v>0</v>
      </c>
      <c r="AL298" s="43"/>
      <c r="AM298" s="39">
        <f t="shared" si="204"/>
        <v>0</v>
      </c>
      <c r="AN298" s="39">
        <f t="shared" si="205"/>
        <v>0</v>
      </c>
      <c r="AO298" s="39">
        <f t="shared" si="206"/>
        <v>0</v>
      </c>
      <c r="AP298" s="40">
        <f t="shared" si="207"/>
        <v>0</v>
      </c>
      <c r="AR298" s="39">
        <f t="shared" si="208"/>
        <v>0</v>
      </c>
      <c r="AS298" s="39">
        <f t="shared" si="209"/>
        <v>0</v>
      </c>
      <c r="AT298" s="39">
        <f t="shared" si="210"/>
        <v>0</v>
      </c>
      <c r="AU298" s="40">
        <f t="shared" si="211"/>
        <v>0</v>
      </c>
      <c r="AV298" s="40"/>
      <c r="AW298" s="52">
        <f t="shared" si="212"/>
        <v>0</v>
      </c>
      <c r="AY298" s="52">
        <f t="shared" si="213"/>
        <v>0</v>
      </c>
      <c r="AZ298" s="70"/>
    </row>
    <row r="299" spans="1:52" ht="12" customHeight="1">
      <c r="A299" s="44">
        <f t="shared" si="214"/>
        <v>45717</v>
      </c>
      <c r="B299" s="66">
        <f t="shared" si="215"/>
        <v>12500</v>
      </c>
      <c r="C299" s="67"/>
      <c r="D299" s="68">
        <f t="shared" si="182"/>
        <v>12500</v>
      </c>
      <c r="E299" s="35">
        <f t="shared" si="183"/>
        <v>0</v>
      </c>
      <c r="F299" s="35">
        <f t="shared" si="184"/>
        <v>0</v>
      </c>
      <c r="G299" s="55">
        <f t="shared" si="220"/>
        <v>5.67</v>
      </c>
      <c r="H299" s="69">
        <f t="shared" si="220"/>
        <v>5.67</v>
      </c>
      <c r="I299" s="72">
        <f t="shared" si="216"/>
        <v>0</v>
      </c>
      <c r="J299" s="55">
        <f t="shared" si="221"/>
        <v>-0.01</v>
      </c>
      <c r="K299" s="69">
        <f t="shared" si="221"/>
        <v>-0.06</v>
      </c>
      <c r="L299" s="72">
        <v>0</v>
      </c>
      <c r="M299" s="55">
        <f t="shared" si="222"/>
        <v>7.4999999999999997E-3</v>
      </c>
      <c r="N299" s="69">
        <f t="shared" si="222"/>
        <v>0</v>
      </c>
      <c r="O299" s="72">
        <v>0</v>
      </c>
      <c r="P299" s="7"/>
      <c r="Q299" s="72">
        <f t="shared" si="185"/>
        <v>5.6674999999999995</v>
      </c>
      <c r="R299" s="72">
        <f t="shared" si="186"/>
        <v>5.61</v>
      </c>
      <c r="S299" s="72">
        <f t="shared" si="187"/>
        <v>0</v>
      </c>
      <c r="T299" s="7"/>
      <c r="U299" s="5">
        <f t="shared" si="188"/>
        <v>31</v>
      </c>
      <c r="V299" s="45">
        <f t="shared" si="189"/>
        <v>45717</v>
      </c>
      <c r="W299" s="5">
        <f t="shared" si="190"/>
        <v>8801</v>
      </c>
      <c r="X299" s="55">
        <f t="shared" si="191"/>
        <v>5.3904348595426005E-2</v>
      </c>
      <c r="Y299" s="47">
        <f t="shared" si="192"/>
        <v>0.27757216058360501</v>
      </c>
      <c r="Z299" s="5">
        <f t="shared" si="193"/>
        <v>0</v>
      </c>
      <c r="AA299" s="5">
        <f t="shared" si="194"/>
        <v>0</v>
      </c>
      <c r="AC299" s="39">
        <f t="shared" si="195"/>
        <v>0</v>
      </c>
      <c r="AD299" s="39">
        <f t="shared" si="196"/>
        <v>0</v>
      </c>
      <c r="AE299" s="39">
        <f t="shared" si="197"/>
        <v>0</v>
      </c>
      <c r="AF299" s="39">
        <f t="shared" si="198"/>
        <v>0</v>
      </c>
      <c r="AG299" s="39">
        <f t="shared" si="199"/>
        <v>0</v>
      </c>
      <c r="AH299" s="39">
        <f t="shared" si="200"/>
        <v>0</v>
      </c>
      <c r="AI299" s="39">
        <f t="shared" si="201"/>
        <v>0</v>
      </c>
      <c r="AJ299" s="39">
        <f t="shared" si="202"/>
        <v>0</v>
      </c>
      <c r="AK299" s="39">
        <f t="shared" si="203"/>
        <v>0</v>
      </c>
      <c r="AL299" s="43"/>
      <c r="AM299" s="39">
        <f t="shared" si="204"/>
        <v>0</v>
      </c>
      <c r="AN299" s="39">
        <f t="shared" si="205"/>
        <v>0</v>
      </c>
      <c r="AO299" s="39">
        <f t="shared" si="206"/>
        <v>0</v>
      </c>
      <c r="AP299" s="40">
        <f t="shared" si="207"/>
        <v>0</v>
      </c>
      <c r="AR299" s="39">
        <f t="shared" si="208"/>
        <v>0</v>
      </c>
      <c r="AS299" s="39">
        <f t="shared" si="209"/>
        <v>0</v>
      </c>
      <c r="AT299" s="39">
        <f t="shared" si="210"/>
        <v>0</v>
      </c>
      <c r="AU299" s="40">
        <f t="shared" si="211"/>
        <v>0</v>
      </c>
      <c r="AV299" s="40"/>
      <c r="AW299" s="52">
        <f t="shared" si="212"/>
        <v>0</v>
      </c>
      <c r="AY299" s="52">
        <f t="shared" si="213"/>
        <v>0</v>
      </c>
      <c r="AZ299" s="70"/>
    </row>
    <row r="300" spans="1:52" ht="12" customHeight="1">
      <c r="A300" s="44">
        <f t="shared" si="214"/>
        <v>45748</v>
      </c>
      <c r="B300" s="66">
        <f t="shared" si="215"/>
        <v>12500</v>
      </c>
      <c r="C300" s="67"/>
      <c r="D300" s="68">
        <f t="shared" si="182"/>
        <v>12500</v>
      </c>
      <c r="E300" s="35">
        <f t="shared" si="183"/>
        <v>0</v>
      </c>
      <c r="F300" s="35">
        <f t="shared" si="184"/>
        <v>0</v>
      </c>
      <c r="G300" s="55">
        <f t="shared" si="220"/>
        <v>5.67</v>
      </c>
      <c r="H300" s="69">
        <f t="shared" si="220"/>
        <v>5.67</v>
      </c>
      <c r="I300" s="72">
        <f t="shared" si="216"/>
        <v>0</v>
      </c>
      <c r="J300" s="55">
        <f t="shared" si="221"/>
        <v>-0.01</v>
      </c>
      <c r="K300" s="69">
        <f t="shared" si="221"/>
        <v>-0.06</v>
      </c>
      <c r="L300" s="72">
        <v>0</v>
      </c>
      <c r="M300" s="55">
        <f t="shared" si="222"/>
        <v>7.4999999999999997E-3</v>
      </c>
      <c r="N300" s="69">
        <f t="shared" si="222"/>
        <v>0</v>
      </c>
      <c r="O300" s="72">
        <v>0</v>
      </c>
      <c r="P300" s="7"/>
      <c r="Q300" s="72">
        <f t="shared" si="185"/>
        <v>5.6674999999999995</v>
      </c>
      <c r="R300" s="72">
        <f t="shared" si="186"/>
        <v>5.61</v>
      </c>
      <c r="S300" s="72">
        <f t="shared" si="187"/>
        <v>0</v>
      </c>
      <c r="T300" s="7"/>
      <c r="U300" s="5">
        <f t="shared" si="188"/>
        <v>30</v>
      </c>
      <c r="V300" s="45">
        <f t="shared" si="189"/>
        <v>45748</v>
      </c>
      <c r="W300" s="5">
        <f t="shared" si="190"/>
        <v>8832</v>
      </c>
      <c r="X300" s="55">
        <f t="shared" si="191"/>
        <v>5.3904348595426005E-2</v>
      </c>
      <c r="Y300" s="47">
        <f t="shared" si="192"/>
        <v>0.27632189196244783</v>
      </c>
      <c r="Z300" s="5">
        <f t="shared" si="193"/>
        <v>0</v>
      </c>
      <c r="AA300" s="5">
        <f t="shared" si="194"/>
        <v>0</v>
      </c>
      <c r="AC300" s="39">
        <f t="shared" si="195"/>
        <v>0</v>
      </c>
      <c r="AD300" s="39">
        <f t="shared" si="196"/>
        <v>0</v>
      </c>
      <c r="AE300" s="39">
        <f t="shared" si="197"/>
        <v>0</v>
      </c>
      <c r="AF300" s="39">
        <f t="shared" si="198"/>
        <v>0</v>
      </c>
      <c r="AG300" s="39">
        <f t="shared" si="199"/>
        <v>0</v>
      </c>
      <c r="AH300" s="39">
        <f t="shared" si="200"/>
        <v>0</v>
      </c>
      <c r="AI300" s="39">
        <f t="shared" si="201"/>
        <v>0</v>
      </c>
      <c r="AJ300" s="39">
        <f t="shared" si="202"/>
        <v>0</v>
      </c>
      <c r="AK300" s="39">
        <f t="shared" si="203"/>
        <v>0</v>
      </c>
      <c r="AL300" s="43"/>
      <c r="AM300" s="39">
        <f t="shared" si="204"/>
        <v>0</v>
      </c>
      <c r="AN300" s="39">
        <f t="shared" si="205"/>
        <v>0</v>
      </c>
      <c r="AO300" s="39">
        <f t="shared" si="206"/>
        <v>0</v>
      </c>
      <c r="AP300" s="40">
        <f t="shared" si="207"/>
        <v>0</v>
      </c>
      <c r="AR300" s="39">
        <f t="shared" si="208"/>
        <v>0</v>
      </c>
      <c r="AS300" s="39">
        <f t="shared" si="209"/>
        <v>0</v>
      </c>
      <c r="AT300" s="39">
        <f t="shared" si="210"/>
        <v>0</v>
      </c>
      <c r="AU300" s="40">
        <f t="shared" si="211"/>
        <v>0</v>
      </c>
      <c r="AV300" s="40"/>
      <c r="AW300" s="52">
        <f t="shared" si="212"/>
        <v>0</v>
      </c>
      <c r="AY300" s="52">
        <f t="shared" si="213"/>
        <v>0</v>
      </c>
      <c r="AZ300" s="70"/>
    </row>
    <row r="301" spans="1:52" ht="12" customHeight="1">
      <c r="A301" s="44">
        <f t="shared" si="214"/>
        <v>45778</v>
      </c>
      <c r="B301" s="66">
        <f t="shared" si="215"/>
        <v>12500</v>
      </c>
      <c r="C301" s="67"/>
      <c r="D301" s="68">
        <f t="shared" si="182"/>
        <v>12500</v>
      </c>
      <c r="E301" s="35">
        <f t="shared" si="183"/>
        <v>0</v>
      </c>
      <c r="F301" s="35">
        <f t="shared" si="184"/>
        <v>0</v>
      </c>
      <c r="G301" s="55">
        <f t="shared" si="220"/>
        <v>5.67</v>
      </c>
      <c r="H301" s="69">
        <f t="shared" si="220"/>
        <v>5.67</v>
      </c>
      <c r="I301" s="72">
        <f t="shared" si="216"/>
        <v>0</v>
      </c>
      <c r="J301" s="55">
        <f t="shared" si="221"/>
        <v>-0.01</v>
      </c>
      <c r="K301" s="69">
        <f t="shared" si="221"/>
        <v>-0.06</v>
      </c>
      <c r="L301" s="72">
        <v>0</v>
      </c>
      <c r="M301" s="55">
        <f t="shared" si="222"/>
        <v>7.4999999999999997E-3</v>
      </c>
      <c r="N301" s="69">
        <f t="shared" si="222"/>
        <v>0</v>
      </c>
      <c r="O301" s="72">
        <v>0</v>
      </c>
      <c r="P301" s="7"/>
      <c r="Q301" s="72">
        <f t="shared" si="185"/>
        <v>5.6674999999999995</v>
      </c>
      <c r="R301" s="72">
        <f t="shared" si="186"/>
        <v>5.61</v>
      </c>
      <c r="S301" s="72">
        <f t="shared" si="187"/>
        <v>0</v>
      </c>
      <c r="T301" s="7"/>
      <c r="U301" s="5">
        <f t="shared" si="188"/>
        <v>31</v>
      </c>
      <c r="V301" s="45">
        <f t="shared" si="189"/>
        <v>45778</v>
      </c>
      <c r="W301" s="5">
        <f t="shared" si="190"/>
        <v>8862</v>
      </c>
      <c r="X301" s="55">
        <f t="shared" si="191"/>
        <v>5.3904348595426005E-2</v>
      </c>
      <c r="Y301" s="47">
        <f t="shared" si="192"/>
        <v>0.27511731686755747</v>
      </c>
      <c r="Z301" s="5">
        <f t="shared" si="193"/>
        <v>0</v>
      </c>
      <c r="AA301" s="5">
        <f t="shared" si="194"/>
        <v>0</v>
      </c>
      <c r="AC301" s="39">
        <f t="shared" si="195"/>
        <v>0</v>
      </c>
      <c r="AD301" s="39">
        <f t="shared" si="196"/>
        <v>0</v>
      </c>
      <c r="AE301" s="39">
        <f t="shared" si="197"/>
        <v>0</v>
      </c>
      <c r="AF301" s="39">
        <f t="shared" si="198"/>
        <v>0</v>
      </c>
      <c r="AG301" s="39">
        <f t="shared" si="199"/>
        <v>0</v>
      </c>
      <c r="AH301" s="39">
        <f t="shared" si="200"/>
        <v>0</v>
      </c>
      <c r="AI301" s="39">
        <f t="shared" si="201"/>
        <v>0</v>
      </c>
      <c r="AJ301" s="39">
        <f t="shared" si="202"/>
        <v>0</v>
      </c>
      <c r="AK301" s="39">
        <f t="shared" si="203"/>
        <v>0</v>
      </c>
      <c r="AL301" s="43"/>
      <c r="AM301" s="39">
        <f t="shared" si="204"/>
        <v>0</v>
      </c>
      <c r="AN301" s="39">
        <f t="shared" si="205"/>
        <v>0</v>
      </c>
      <c r="AO301" s="39">
        <f t="shared" si="206"/>
        <v>0</v>
      </c>
      <c r="AP301" s="40">
        <f t="shared" si="207"/>
        <v>0</v>
      </c>
      <c r="AR301" s="39">
        <f t="shared" si="208"/>
        <v>0</v>
      </c>
      <c r="AS301" s="39">
        <f t="shared" si="209"/>
        <v>0</v>
      </c>
      <c r="AT301" s="39">
        <f t="shared" si="210"/>
        <v>0</v>
      </c>
      <c r="AU301" s="40">
        <f t="shared" si="211"/>
        <v>0</v>
      </c>
      <c r="AV301" s="40"/>
      <c r="AW301" s="52">
        <f t="shared" si="212"/>
        <v>0</v>
      </c>
      <c r="AY301" s="52">
        <f t="shared" si="213"/>
        <v>0</v>
      </c>
      <c r="AZ301" s="70"/>
    </row>
    <row r="302" spans="1:52" ht="12" customHeight="1">
      <c r="A302" s="44">
        <f t="shared" si="214"/>
        <v>45809</v>
      </c>
      <c r="B302" s="66">
        <f t="shared" si="215"/>
        <v>12500</v>
      </c>
      <c r="C302" s="67"/>
      <c r="D302" s="68">
        <f t="shared" si="182"/>
        <v>12500</v>
      </c>
      <c r="E302" s="35">
        <f t="shared" si="183"/>
        <v>0</v>
      </c>
      <c r="F302" s="35">
        <f t="shared" si="184"/>
        <v>0</v>
      </c>
      <c r="G302" s="55">
        <f t="shared" si="220"/>
        <v>5.67</v>
      </c>
      <c r="H302" s="69">
        <f t="shared" si="220"/>
        <v>5.67</v>
      </c>
      <c r="I302" s="72">
        <f t="shared" si="216"/>
        <v>0</v>
      </c>
      <c r="J302" s="55">
        <f t="shared" si="221"/>
        <v>-0.01</v>
      </c>
      <c r="K302" s="69">
        <f t="shared" si="221"/>
        <v>-0.06</v>
      </c>
      <c r="L302" s="72">
        <v>0</v>
      </c>
      <c r="M302" s="55">
        <f t="shared" si="222"/>
        <v>7.4999999999999997E-3</v>
      </c>
      <c r="N302" s="69">
        <f t="shared" si="222"/>
        <v>0</v>
      </c>
      <c r="O302" s="72">
        <v>0</v>
      </c>
      <c r="P302" s="7"/>
      <c r="Q302" s="72">
        <f t="shared" si="185"/>
        <v>5.6674999999999995</v>
      </c>
      <c r="R302" s="72">
        <f t="shared" si="186"/>
        <v>5.61</v>
      </c>
      <c r="S302" s="72">
        <f t="shared" si="187"/>
        <v>0</v>
      </c>
      <c r="T302" s="7"/>
      <c r="U302" s="5">
        <f t="shared" si="188"/>
        <v>30</v>
      </c>
      <c r="V302" s="45">
        <f t="shared" si="189"/>
        <v>45809</v>
      </c>
      <c r="W302" s="5">
        <f t="shared" si="190"/>
        <v>8893</v>
      </c>
      <c r="X302" s="55">
        <f t="shared" si="191"/>
        <v>5.3904348595426005E-2</v>
      </c>
      <c r="Y302" s="47">
        <f t="shared" si="192"/>
        <v>0.27387810560194181</v>
      </c>
      <c r="Z302" s="5">
        <f t="shared" si="193"/>
        <v>0</v>
      </c>
      <c r="AA302" s="5">
        <f t="shared" si="194"/>
        <v>0</v>
      </c>
      <c r="AC302" s="39">
        <f t="shared" si="195"/>
        <v>0</v>
      </c>
      <c r="AD302" s="39">
        <f t="shared" si="196"/>
        <v>0</v>
      </c>
      <c r="AE302" s="39">
        <f t="shared" si="197"/>
        <v>0</v>
      </c>
      <c r="AF302" s="39">
        <f t="shared" si="198"/>
        <v>0</v>
      </c>
      <c r="AG302" s="39">
        <f t="shared" si="199"/>
        <v>0</v>
      </c>
      <c r="AH302" s="39">
        <f t="shared" si="200"/>
        <v>0</v>
      </c>
      <c r="AI302" s="39">
        <f t="shared" si="201"/>
        <v>0</v>
      </c>
      <c r="AJ302" s="39">
        <f t="shared" si="202"/>
        <v>0</v>
      </c>
      <c r="AK302" s="39">
        <f t="shared" si="203"/>
        <v>0</v>
      </c>
      <c r="AL302" s="43"/>
      <c r="AM302" s="39">
        <f t="shared" si="204"/>
        <v>0</v>
      </c>
      <c r="AN302" s="39">
        <f t="shared" si="205"/>
        <v>0</v>
      </c>
      <c r="AO302" s="39">
        <f t="shared" si="206"/>
        <v>0</v>
      </c>
      <c r="AP302" s="40">
        <f t="shared" si="207"/>
        <v>0</v>
      </c>
      <c r="AR302" s="39">
        <f t="shared" si="208"/>
        <v>0</v>
      </c>
      <c r="AS302" s="39">
        <f t="shared" si="209"/>
        <v>0</v>
      </c>
      <c r="AT302" s="39">
        <f t="shared" si="210"/>
        <v>0</v>
      </c>
      <c r="AU302" s="40">
        <f t="shared" si="211"/>
        <v>0</v>
      </c>
      <c r="AV302" s="40"/>
      <c r="AW302" s="52">
        <f t="shared" si="212"/>
        <v>0</v>
      </c>
      <c r="AY302" s="52">
        <f t="shared" si="213"/>
        <v>0</v>
      </c>
      <c r="AZ302" s="70"/>
    </row>
    <row r="303" spans="1:52" ht="12" customHeight="1">
      <c r="A303" s="44">
        <f t="shared" si="214"/>
        <v>45839</v>
      </c>
      <c r="B303" s="66">
        <f t="shared" si="215"/>
        <v>12500</v>
      </c>
      <c r="C303" s="67"/>
      <c r="D303" s="68">
        <f t="shared" si="182"/>
        <v>12500</v>
      </c>
      <c r="E303" s="35">
        <f t="shared" si="183"/>
        <v>0</v>
      </c>
      <c r="F303" s="35">
        <f t="shared" si="184"/>
        <v>0</v>
      </c>
      <c r="G303" s="55">
        <f t="shared" si="220"/>
        <v>5.67</v>
      </c>
      <c r="H303" s="69">
        <f t="shared" si="220"/>
        <v>5.67</v>
      </c>
      <c r="I303" s="72">
        <f t="shared" si="216"/>
        <v>0</v>
      </c>
      <c r="J303" s="55">
        <f t="shared" si="221"/>
        <v>-0.01</v>
      </c>
      <c r="K303" s="69">
        <f t="shared" si="221"/>
        <v>-0.06</v>
      </c>
      <c r="L303" s="72">
        <v>0</v>
      </c>
      <c r="M303" s="55">
        <f t="shared" si="222"/>
        <v>7.4999999999999997E-3</v>
      </c>
      <c r="N303" s="69">
        <f t="shared" si="222"/>
        <v>0</v>
      </c>
      <c r="O303" s="72">
        <v>0</v>
      </c>
      <c r="P303" s="7"/>
      <c r="Q303" s="72">
        <f t="shared" si="185"/>
        <v>5.6674999999999995</v>
      </c>
      <c r="R303" s="72">
        <f t="shared" si="186"/>
        <v>5.61</v>
      </c>
      <c r="S303" s="72">
        <f t="shared" si="187"/>
        <v>0</v>
      </c>
      <c r="T303" s="7"/>
      <c r="U303" s="5">
        <f t="shared" si="188"/>
        <v>31</v>
      </c>
      <c r="V303" s="45">
        <f t="shared" si="189"/>
        <v>45839</v>
      </c>
      <c r="W303" s="5">
        <f t="shared" si="190"/>
        <v>8923</v>
      </c>
      <c r="X303" s="55">
        <f t="shared" si="191"/>
        <v>5.3904348595426005E-2</v>
      </c>
      <c r="Y303" s="47">
        <f t="shared" si="192"/>
        <v>0.27268418374978287</v>
      </c>
      <c r="Z303" s="5">
        <f t="shared" si="193"/>
        <v>0</v>
      </c>
      <c r="AA303" s="5">
        <f t="shared" si="194"/>
        <v>0</v>
      </c>
      <c r="AC303" s="39">
        <f t="shared" si="195"/>
        <v>0</v>
      </c>
      <c r="AD303" s="39">
        <f t="shared" si="196"/>
        <v>0</v>
      </c>
      <c r="AE303" s="39">
        <f t="shared" si="197"/>
        <v>0</v>
      </c>
      <c r="AF303" s="39">
        <f t="shared" si="198"/>
        <v>0</v>
      </c>
      <c r="AG303" s="39">
        <f t="shared" si="199"/>
        <v>0</v>
      </c>
      <c r="AH303" s="39">
        <f t="shared" si="200"/>
        <v>0</v>
      </c>
      <c r="AI303" s="39">
        <f t="shared" si="201"/>
        <v>0</v>
      </c>
      <c r="AJ303" s="39">
        <f t="shared" si="202"/>
        <v>0</v>
      </c>
      <c r="AK303" s="39">
        <f t="shared" si="203"/>
        <v>0</v>
      </c>
      <c r="AL303" s="43"/>
      <c r="AM303" s="39">
        <f t="shared" si="204"/>
        <v>0</v>
      </c>
      <c r="AN303" s="39">
        <f t="shared" si="205"/>
        <v>0</v>
      </c>
      <c r="AO303" s="39">
        <f t="shared" si="206"/>
        <v>0</v>
      </c>
      <c r="AP303" s="40">
        <f t="shared" si="207"/>
        <v>0</v>
      </c>
      <c r="AR303" s="39">
        <f t="shared" si="208"/>
        <v>0</v>
      </c>
      <c r="AS303" s="39">
        <f t="shared" si="209"/>
        <v>0</v>
      </c>
      <c r="AT303" s="39">
        <f t="shared" si="210"/>
        <v>0</v>
      </c>
      <c r="AU303" s="40">
        <f t="shared" si="211"/>
        <v>0</v>
      </c>
      <c r="AV303" s="40"/>
      <c r="AW303" s="52">
        <f t="shared" si="212"/>
        <v>0</v>
      </c>
      <c r="AY303" s="52">
        <f t="shared" si="213"/>
        <v>0</v>
      </c>
      <c r="AZ303" s="70"/>
    </row>
    <row r="304" spans="1:52" ht="12" customHeight="1">
      <c r="A304" s="44">
        <f t="shared" si="214"/>
        <v>45870</v>
      </c>
      <c r="B304" s="66">
        <f t="shared" si="215"/>
        <v>12500</v>
      </c>
      <c r="C304" s="67"/>
      <c r="D304" s="68">
        <f t="shared" si="182"/>
        <v>12500</v>
      </c>
      <c r="E304" s="35">
        <f t="shared" si="183"/>
        <v>0</v>
      </c>
      <c r="F304" s="35">
        <f t="shared" si="184"/>
        <v>0</v>
      </c>
      <c r="G304" s="55">
        <f t="shared" si="220"/>
        <v>5.67</v>
      </c>
      <c r="H304" s="69">
        <f t="shared" si="220"/>
        <v>5.67</v>
      </c>
      <c r="I304" s="72">
        <f t="shared" si="216"/>
        <v>0</v>
      </c>
      <c r="J304" s="55">
        <f t="shared" si="221"/>
        <v>-0.01</v>
      </c>
      <c r="K304" s="69">
        <f t="shared" si="221"/>
        <v>-0.06</v>
      </c>
      <c r="L304" s="72">
        <v>0</v>
      </c>
      <c r="M304" s="55">
        <f t="shared" si="222"/>
        <v>7.4999999999999997E-3</v>
      </c>
      <c r="N304" s="69">
        <f t="shared" si="222"/>
        <v>0</v>
      </c>
      <c r="O304" s="72">
        <v>0</v>
      </c>
      <c r="P304" s="7"/>
      <c r="Q304" s="72">
        <f t="shared" si="185"/>
        <v>5.6674999999999995</v>
      </c>
      <c r="R304" s="72">
        <f t="shared" si="186"/>
        <v>5.61</v>
      </c>
      <c r="S304" s="72">
        <f t="shared" si="187"/>
        <v>0</v>
      </c>
      <c r="T304" s="7"/>
      <c r="U304" s="5">
        <f t="shared" si="188"/>
        <v>31</v>
      </c>
      <c r="V304" s="45">
        <f t="shared" si="189"/>
        <v>45870</v>
      </c>
      <c r="W304" s="5">
        <f t="shared" si="190"/>
        <v>8954</v>
      </c>
      <c r="X304" s="55">
        <f t="shared" si="191"/>
        <v>5.3904348595426005E-2</v>
      </c>
      <c r="Y304" s="47">
        <f t="shared" si="192"/>
        <v>0.27145593204863455</v>
      </c>
      <c r="Z304" s="5">
        <f t="shared" si="193"/>
        <v>0</v>
      </c>
      <c r="AA304" s="5">
        <f t="shared" si="194"/>
        <v>0</v>
      </c>
      <c r="AC304" s="39">
        <f t="shared" si="195"/>
        <v>0</v>
      </c>
      <c r="AD304" s="39">
        <f t="shared" si="196"/>
        <v>0</v>
      </c>
      <c r="AE304" s="39">
        <f t="shared" si="197"/>
        <v>0</v>
      </c>
      <c r="AF304" s="39">
        <f t="shared" si="198"/>
        <v>0</v>
      </c>
      <c r="AG304" s="39">
        <f t="shared" si="199"/>
        <v>0</v>
      </c>
      <c r="AH304" s="39">
        <f t="shared" si="200"/>
        <v>0</v>
      </c>
      <c r="AI304" s="39">
        <f t="shared" si="201"/>
        <v>0</v>
      </c>
      <c r="AJ304" s="39">
        <f t="shared" si="202"/>
        <v>0</v>
      </c>
      <c r="AK304" s="39">
        <f t="shared" si="203"/>
        <v>0</v>
      </c>
      <c r="AL304" s="43"/>
      <c r="AM304" s="39">
        <f t="shared" si="204"/>
        <v>0</v>
      </c>
      <c r="AN304" s="39">
        <f t="shared" si="205"/>
        <v>0</v>
      </c>
      <c r="AO304" s="39">
        <f t="shared" si="206"/>
        <v>0</v>
      </c>
      <c r="AP304" s="40">
        <f t="shared" si="207"/>
        <v>0</v>
      </c>
      <c r="AR304" s="39">
        <f t="shared" si="208"/>
        <v>0</v>
      </c>
      <c r="AS304" s="39">
        <f t="shared" si="209"/>
        <v>0</v>
      </c>
      <c r="AT304" s="39">
        <f t="shared" si="210"/>
        <v>0</v>
      </c>
      <c r="AU304" s="40">
        <f t="shared" si="211"/>
        <v>0</v>
      </c>
      <c r="AV304" s="40"/>
      <c r="AW304" s="52">
        <f t="shared" si="212"/>
        <v>0</v>
      </c>
      <c r="AY304" s="52">
        <f t="shared" si="213"/>
        <v>0</v>
      </c>
      <c r="AZ304" s="70"/>
    </row>
    <row r="305" spans="1:52" ht="12" customHeight="1">
      <c r="A305" s="44">
        <f t="shared" si="214"/>
        <v>45901</v>
      </c>
      <c r="B305" s="66">
        <f t="shared" si="215"/>
        <v>12500</v>
      </c>
      <c r="C305" s="67"/>
      <c r="D305" s="68">
        <f t="shared" si="182"/>
        <v>12500</v>
      </c>
      <c r="E305" s="35">
        <f t="shared" si="183"/>
        <v>0</v>
      </c>
      <c r="F305" s="35">
        <f t="shared" si="184"/>
        <v>0</v>
      </c>
      <c r="G305" s="55">
        <f t="shared" si="220"/>
        <v>5.67</v>
      </c>
      <c r="H305" s="69">
        <f t="shared" si="220"/>
        <v>5.67</v>
      </c>
      <c r="I305" s="72">
        <f t="shared" si="216"/>
        <v>0</v>
      </c>
      <c r="J305" s="55">
        <f t="shared" si="221"/>
        <v>-0.01</v>
      </c>
      <c r="K305" s="69">
        <f t="shared" si="221"/>
        <v>-0.06</v>
      </c>
      <c r="L305" s="72">
        <v>0</v>
      </c>
      <c r="M305" s="55">
        <f t="shared" si="222"/>
        <v>7.4999999999999997E-3</v>
      </c>
      <c r="N305" s="69">
        <f t="shared" si="222"/>
        <v>0</v>
      </c>
      <c r="O305" s="72">
        <v>0</v>
      </c>
      <c r="P305" s="7"/>
      <c r="Q305" s="72">
        <f t="shared" si="185"/>
        <v>5.6674999999999995</v>
      </c>
      <c r="R305" s="72">
        <f t="shared" si="186"/>
        <v>5.61</v>
      </c>
      <c r="S305" s="72">
        <f t="shared" si="187"/>
        <v>0</v>
      </c>
      <c r="T305" s="7"/>
      <c r="U305" s="5">
        <f t="shared" si="188"/>
        <v>30</v>
      </c>
      <c r="V305" s="45">
        <f t="shared" si="189"/>
        <v>45901</v>
      </c>
      <c r="W305" s="5">
        <f t="shared" si="190"/>
        <v>8985</v>
      </c>
      <c r="X305" s="55">
        <f t="shared" si="191"/>
        <v>5.3904348595426005E-2</v>
      </c>
      <c r="Y305" s="47">
        <f t="shared" si="192"/>
        <v>0.27023321276312057</v>
      </c>
      <c r="Z305" s="5">
        <f t="shared" si="193"/>
        <v>0</v>
      </c>
      <c r="AA305" s="5">
        <f t="shared" si="194"/>
        <v>0</v>
      </c>
      <c r="AC305" s="39">
        <f t="shared" si="195"/>
        <v>0</v>
      </c>
      <c r="AD305" s="39">
        <f t="shared" si="196"/>
        <v>0</v>
      </c>
      <c r="AE305" s="39">
        <f t="shared" si="197"/>
        <v>0</v>
      </c>
      <c r="AF305" s="39">
        <f t="shared" si="198"/>
        <v>0</v>
      </c>
      <c r="AG305" s="39">
        <f t="shared" si="199"/>
        <v>0</v>
      </c>
      <c r="AH305" s="39">
        <f t="shared" si="200"/>
        <v>0</v>
      </c>
      <c r="AI305" s="39">
        <f t="shared" si="201"/>
        <v>0</v>
      </c>
      <c r="AJ305" s="39">
        <f t="shared" si="202"/>
        <v>0</v>
      </c>
      <c r="AK305" s="39">
        <f t="shared" si="203"/>
        <v>0</v>
      </c>
      <c r="AL305" s="43"/>
      <c r="AM305" s="39">
        <f t="shared" si="204"/>
        <v>0</v>
      </c>
      <c r="AN305" s="39">
        <f t="shared" si="205"/>
        <v>0</v>
      </c>
      <c r="AO305" s="39">
        <f t="shared" si="206"/>
        <v>0</v>
      </c>
      <c r="AP305" s="40">
        <f t="shared" si="207"/>
        <v>0</v>
      </c>
      <c r="AR305" s="39">
        <f t="shared" si="208"/>
        <v>0</v>
      </c>
      <c r="AS305" s="39">
        <f t="shared" si="209"/>
        <v>0</v>
      </c>
      <c r="AT305" s="39">
        <f t="shared" si="210"/>
        <v>0</v>
      </c>
      <c r="AU305" s="40">
        <f t="shared" si="211"/>
        <v>0</v>
      </c>
      <c r="AV305" s="40"/>
      <c r="AW305" s="52">
        <f t="shared" si="212"/>
        <v>0</v>
      </c>
      <c r="AY305" s="52">
        <f t="shared" si="213"/>
        <v>0</v>
      </c>
      <c r="AZ305" s="70"/>
    </row>
    <row r="306" spans="1:52" ht="12" customHeight="1">
      <c r="A306" s="44">
        <f t="shared" si="214"/>
        <v>45931</v>
      </c>
      <c r="B306" s="66">
        <f t="shared" si="215"/>
        <v>12500</v>
      </c>
      <c r="C306" s="67"/>
      <c r="D306" s="68">
        <f t="shared" si="182"/>
        <v>12500</v>
      </c>
      <c r="E306" s="35">
        <f t="shared" si="183"/>
        <v>0</v>
      </c>
      <c r="F306" s="35">
        <f t="shared" si="184"/>
        <v>0</v>
      </c>
      <c r="G306" s="55">
        <f t="shared" si="220"/>
        <v>5.67</v>
      </c>
      <c r="H306" s="69">
        <f t="shared" si="220"/>
        <v>5.67</v>
      </c>
      <c r="I306" s="72">
        <f t="shared" si="216"/>
        <v>0</v>
      </c>
      <c r="J306" s="55">
        <f t="shared" si="221"/>
        <v>-0.01</v>
      </c>
      <c r="K306" s="69">
        <f t="shared" si="221"/>
        <v>-0.06</v>
      </c>
      <c r="L306" s="72">
        <v>0</v>
      </c>
      <c r="M306" s="55">
        <f t="shared" si="222"/>
        <v>7.4999999999999997E-3</v>
      </c>
      <c r="N306" s="69">
        <f t="shared" si="222"/>
        <v>0</v>
      </c>
      <c r="O306" s="72">
        <v>0</v>
      </c>
      <c r="P306" s="7"/>
      <c r="Q306" s="72">
        <f t="shared" si="185"/>
        <v>5.6674999999999995</v>
      </c>
      <c r="R306" s="72">
        <f t="shared" si="186"/>
        <v>5.61</v>
      </c>
      <c r="S306" s="72">
        <f t="shared" si="187"/>
        <v>0</v>
      </c>
      <c r="T306" s="7"/>
      <c r="U306" s="5">
        <f t="shared" si="188"/>
        <v>31</v>
      </c>
      <c r="V306" s="45">
        <f t="shared" si="189"/>
        <v>45931</v>
      </c>
      <c r="W306" s="5">
        <f t="shared" si="190"/>
        <v>9015</v>
      </c>
      <c r="X306" s="55">
        <f t="shared" si="191"/>
        <v>5.3904348595426005E-2</v>
      </c>
      <c r="Y306" s="47">
        <f t="shared" si="192"/>
        <v>0.26905518015920754</v>
      </c>
      <c r="Z306" s="5">
        <f t="shared" si="193"/>
        <v>0</v>
      </c>
      <c r="AA306" s="5">
        <f t="shared" si="194"/>
        <v>0</v>
      </c>
      <c r="AC306" s="39">
        <f t="shared" si="195"/>
        <v>0</v>
      </c>
      <c r="AD306" s="39">
        <f t="shared" si="196"/>
        <v>0</v>
      </c>
      <c r="AE306" s="39">
        <f t="shared" si="197"/>
        <v>0</v>
      </c>
      <c r="AF306" s="39">
        <f t="shared" si="198"/>
        <v>0</v>
      </c>
      <c r="AG306" s="39">
        <f t="shared" si="199"/>
        <v>0</v>
      </c>
      <c r="AH306" s="39">
        <f t="shared" si="200"/>
        <v>0</v>
      </c>
      <c r="AI306" s="39">
        <f t="shared" si="201"/>
        <v>0</v>
      </c>
      <c r="AJ306" s="39">
        <f t="shared" si="202"/>
        <v>0</v>
      </c>
      <c r="AK306" s="39">
        <f t="shared" si="203"/>
        <v>0</v>
      </c>
      <c r="AL306" s="43"/>
      <c r="AM306" s="39">
        <f t="shared" si="204"/>
        <v>0</v>
      </c>
      <c r="AN306" s="39">
        <f t="shared" si="205"/>
        <v>0</v>
      </c>
      <c r="AO306" s="39">
        <f t="shared" si="206"/>
        <v>0</v>
      </c>
      <c r="AP306" s="40">
        <f t="shared" si="207"/>
        <v>0</v>
      </c>
      <c r="AR306" s="39">
        <f t="shared" si="208"/>
        <v>0</v>
      </c>
      <c r="AS306" s="39">
        <f t="shared" si="209"/>
        <v>0</v>
      </c>
      <c r="AT306" s="39">
        <f t="shared" si="210"/>
        <v>0</v>
      </c>
      <c r="AU306" s="40">
        <f t="shared" si="211"/>
        <v>0</v>
      </c>
      <c r="AV306" s="40"/>
      <c r="AW306" s="52">
        <f t="shared" si="212"/>
        <v>0</v>
      </c>
      <c r="AY306" s="52">
        <f t="shared" si="213"/>
        <v>0</v>
      </c>
      <c r="AZ306" s="70"/>
    </row>
    <row r="307" spans="1:52" ht="12" customHeight="1">
      <c r="A307" s="44">
        <f t="shared" si="214"/>
        <v>45962</v>
      </c>
      <c r="B307" s="66">
        <f t="shared" si="215"/>
        <v>12500</v>
      </c>
      <c r="C307" s="67"/>
      <c r="D307" s="68">
        <f t="shared" si="182"/>
        <v>12500</v>
      </c>
      <c r="E307" s="35">
        <f t="shared" si="183"/>
        <v>0</v>
      </c>
      <c r="F307" s="35">
        <f t="shared" si="184"/>
        <v>0</v>
      </c>
      <c r="G307" s="55">
        <f t="shared" si="220"/>
        <v>5.67</v>
      </c>
      <c r="H307" s="69">
        <f t="shared" si="220"/>
        <v>5.67</v>
      </c>
      <c r="I307" s="72">
        <f t="shared" si="216"/>
        <v>0</v>
      </c>
      <c r="J307" s="55">
        <f t="shared" si="221"/>
        <v>-0.01</v>
      </c>
      <c r="K307" s="69">
        <f t="shared" si="221"/>
        <v>-0.06</v>
      </c>
      <c r="L307" s="72">
        <v>0</v>
      </c>
      <c r="M307" s="55">
        <f t="shared" si="222"/>
        <v>7.4999999999999997E-3</v>
      </c>
      <c r="N307" s="69">
        <f t="shared" si="222"/>
        <v>0</v>
      </c>
      <c r="O307" s="72">
        <v>0</v>
      </c>
      <c r="P307" s="7"/>
      <c r="Q307" s="72">
        <f t="shared" si="185"/>
        <v>5.6674999999999995</v>
      </c>
      <c r="R307" s="72">
        <f t="shared" si="186"/>
        <v>5.61</v>
      </c>
      <c r="S307" s="72">
        <f t="shared" si="187"/>
        <v>0</v>
      </c>
      <c r="T307" s="7"/>
      <c r="U307" s="5">
        <f t="shared" si="188"/>
        <v>30</v>
      </c>
      <c r="V307" s="45">
        <f t="shared" si="189"/>
        <v>45962</v>
      </c>
      <c r="W307" s="5">
        <f t="shared" si="190"/>
        <v>9046</v>
      </c>
      <c r="X307" s="55">
        <f t="shared" si="191"/>
        <v>5.3904348595426005E-2</v>
      </c>
      <c r="Y307" s="47">
        <f t="shared" si="192"/>
        <v>0.26784327458335444</v>
      </c>
      <c r="Z307" s="5">
        <f t="shared" si="193"/>
        <v>0</v>
      </c>
      <c r="AA307" s="5">
        <f t="shared" si="194"/>
        <v>0</v>
      </c>
      <c r="AC307" s="39">
        <f t="shared" si="195"/>
        <v>0</v>
      </c>
      <c r="AD307" s="39">
        <f t="shared" si="196"/>
        <v>0</v>
      </c>
      <c r="AE307" s="39">
        <f t="shared" si="197"/>
        <v>0</v>
      </c>
      <c r="AF307" s="39">
        <f t="shared" si="198"/>
        <v>0</v>
      </c>
      <c r="AG307" s="39">
        <f t="shared" si="199"/>
        <v>0</v>
      </c>
      <c r="AH307" s="39">
        <f t="shared" si="200"/>
        <v>0</v>
      </c>
      <c r="AI307" s="39">
        <f t="shared" si="201"/>
        <v>0</v>
      </c>
      <c r="AJ307" s="39">
        <f t="shared" si="202"/>
        <v>0</v>
      </c>
      <c r="AK307" s="39">
        <f t="shared" si="203"/>
        <v>0</v>
      </c>
      <c r="AL307" s="43"/>
      <c r="AM307" s="39">
        <f t="shared" si="204"/>
        <v>0</v>
      </c>
      <c r="AN307" s="39">
        <f t="shared" si="205"/>
        <v>0</v>
      </c>
      <c r="AO307" s="39">
        <f t="shared" si="206"/>
        <v>0</v>
      </c>
      <c r="AP307" s="40">
        <f t="shared" si="207"/>
        <v>0</v>
      </c>
      <c r="AR307" s="39">
        <f t="shared" si="208"/>
        <v>0</v>
      </c>
      <c r="AS307" s="39">
        <f t="shared" si="209"/>
        <v>0</v>
      </c>
      <c r="AT307" s="39">
        <f t="shared" si="210"/>
        <v>0</v>
      </c>
      <c r="AU307" s="40">
        <f t="shared" si="211"/>
        <v>0</v>
      </c>
      <c r="AV307" s="40"/>
      <c r="AW307" s="52">
        <f t="shared" si="212"/>
        <v>0</v>
      </c>
      <c r="AY307" s="52">
        <f t="shared" si="213"/>
        <v>0</v>
      </c>
      <c r="AZ307" s="70"/>
    </row>
    <row r="308" spans="1:52" ht="12" customHeight="1">
      <c r="A308" s="44">
        <f t="shared" si="214"/>
        <v>45992</v>
      </c>
      <c r="B308" s="66">
        <f t="shared" si="215"/>
        <v>12500</v>
      </c>
      <c r="C308" s="67"/>
      <c r="D308" s="68">
        <f t="shared" si="182"/>
        <v>12500</v>
      </c>
      <c r="E308" s="35">
        <f t="shared" si="183"/>
        <v>0</v>
      </c>
      <c r="F308" s="35">
        <f t="shared" si="184"/>
        <v>0</v>
      </c>
      <c r="G308" s="55">
        <f t="shared" si="220"/>
        <v>5.67</v>
      </c>
      <c r="H308" s="69">
        <f t="shared" si="220"/>
        <v>5.67</v>
      </c>
      <c r="I308" s="72">
        <f t="shared" si="216"/>
        <v>0</v>
      </c>
      <c r="J308" s="55">
        <f t="shared" si="221"/>
        <v>-0.01</v>
      </c>
      <c r="K308" s="69">
        <f t="shared" si="221"/>
        <v>-0.06</v>
      </c>
      <c r="L308" s="72">
        <v>0</v>
      </c>
      <c r="M308" s="55">
        <f t="shared" si="222"/>
        <v>7.4999999999999997E-3</v>
      </c>
      <c r="N308" s="69">
        <f t="shared" si="222"/>
        <v>0</v>
      </c>
      <c r="O308" s="72">
        <v>0</v>
      </c>
      <c r="P308" s="7"/>
      <c r="Q308" s="72">
        <f t="shared" si="185"/>
        <v>5.6674999999999995</v>
      </c>
      <c r="R308" s="72">
        <f t="shared" si="186"/>
        <v>5.61</v>
      </c>
      <c r="S308" s="72">
        <f t="shared" si="187"/>
        <v>0</v>
      </c>
      <c r="T308" s="7"/>
      <c r="U308" s="5">
        <f t="shared" si="188"/>
        <v>31</v>
      </c>
      <c r="V308" s="45">
        <f t="shared" si="189"/>
        <v>45992</v>
      </c>
      <c r="W308" s="5">
        <f t="shared" si="190"/>
        <v>9076</v>
      </c>
      <c r="X308" s="55">
        <f t="shared" si="191"/>
        <v>5.3904348595426005E-2</v>
      </c>
      <c r="Y308" s="47">
        <f t="shared" si="192"/>
        <v>0.26667566048081043</v>
      </c>
      <c r="Z308" s="5">
        <f t="shared" si="193"/>
        <v>0</v>
      </c>
      <c r="AA308" s="5">
        <f t="shared" si="194"/>
        <v>0</v>
      </c>
      <c r="AC308" s="39">
        <f t="shared" si="195"/>
        <v>0</v>
      </c>
      <c r="AD308" s="39">
        <f t="shared" si="196"/>
        <v>0</v>
      </c>
      <c r="AE308" s="39">
        <f t="shared" si="197"/>
        <v>0</v>
      </c>
      <c r="AF308" s="39">
        <f t="shared" si="198"/>
        <v>0</v>
      </c>
      <c r="AG308" s="39">
        <f t="shared" si="199"/>
        <v>0</v>
      </c>
      <c r="AH308" s="39">
        <f t="shared" si="200"/>
        <v>0</v>
      </c>
      <c r="AI308" s="39">
        <f t="shared" si="201"/>
        <v>0</v>
      </c>
      <c r="AJ308" s="39">
        <f t="shared" si="202"/>
        <v>0</v>
      </c>
      <c r="AK308" s="39">
        <f t="shared" si="203"/>
        <v>0</v>
      </c>
      <c r="AL308" s="43"/>
      <c r="AM308" s="39">
        <f t="shared" si="204"/>
        <v>0</v>
      </c>
      <c r="AN308" s="39">
        <f t="shared" si="205"/>
        <v>0</v>
      </c>
      <c r="AO308" s="39">
        <f t="shared" si="206"/>
        <v>0</v>
      </c>
      <c r="AP308" s="40">
        <f t="shared" si="207"/>
        <v>0</v>
      </c>
      <c r="AR308" s="39">
        <f t="shared" si="208"/>
        <v>0</v>
      </c>
      <c r="AS308" s="39">
        <f t="shared" si="209"/>
        <v>0</v>
      </c>
      <c r="AT308" s="39">
        <f t="shared" si="210"/>
        <v>0</v>
      </c>
      <c r="AU308" s="40">
        <f t="shared" si="211"/>
        <v>0</v>
      </c>
      <c r="AV308" s="40"/>
      <c r="AW308" s="52">
        <f t="shared" si="212"/>
        <v>0</v>
      </c>
      <c r="AY308" s="52">
        <f t="shared" si="213"/>
        <v>0</v>
      </c>
      <c r="AZ308" s="70"/>
    </row>
    <row r="309" spans="1:52" ht="12" customHeight="1">
      <c r="A309" s="44">
        <f t="shared" si="214"/>
        <v>46023</v>
      </c>
      <c r="B309" s="66">
        <f t="shared" si="215"/>
        <v>12500</v>
      </c>
      <c r="C309" s="67"/>
      <c r="D309" s="68">
        <f t="shared" si="182"/>
        <v>12500</v>
      </c>
      <c r="E309" s="35">
        <f t="shared" si="183"/>
        <v>0</v>
      </c>
      <c r="F309" s="35">
        <f t="shared" si="184"/>
        <v>0</v>
      </c>
      <c r="G309" s="55">
        <f t="shared" si="220"/>
        <v>5.67</v>
      </c>
      <c r="H309" s="69">
        <f t="shared" si="220"/>
        <v>5.67</v>
      </c>
      <c r="I309" s="72">
        <f t="shared" si="216"/>
        <v>0</v>
      </c>
      <c r="J309" s="55">
        <f t="shared" si="221"/>
        <v>-0.01</v>
      </c>
      <c r="K309" s="69">
        <f t="shared" si="221"/>
        <v>-0.06</v>
      </c>
      <c r="L309" s="72">
        <v>0</v>
      </c>
      <c r="M309" s="55">
        <f t="shared" si="222"/>
        <v>7.4999999999999997E-3</v>
      </c>
      <c r="N309" s="69">
        <f t="shared" si="222"/>
        <v>0</v>
      </c>
      <c r="O309" s="72">
        <v>0</v>
      </c>
      <c r="P309" s="7"/>
      <c r="Q309" s="72">
        <f t="shared" si="185"/>
        <v>5.6674999999999995</v>
      </c>
      <c r="R309" s="72">
        <f t="shared" si="186"/>
        <v>5.61</v>
      </c>
      <c r="S309" s="72">
        <f t="shared" si="187"/>
        <v>0</v>
      </c>
      <c r="T309" s="7"/>
      <c r="U309" s="5">
        <f t="shared" si="188"/>
        <v>31</v>
      </c>
      <c r="V309" s="45">
        <f t="shared" si="189"/>
        <v>46023</v>
      </c>
      <c r="W309" s="5">
        <f t="shared" si="190"/>
        <v>9107</v>
      </c>
      <c r="X309" s="55">
        <f t="shared" si="191"/>
        <v>5.3904348595426005E-2</v>
      </c>
      <c r="Y309" s="47">
        <f t="shared" si="192"/>
        <v>0.26547447297834442</v>
      </c>
      <c r="Z309" s="5">
        <f t="shared" si="193"/>
        <v>0</v>
      </c>
      <c r="AA309" s="5">
        <f t="shared" si="194"/>
        <v>0</v>
      </c>
      <c r="AC309" s="39">
        <f t="shared" si="195"/>
        <v>0</v>
      </c>
      <c r="AD309" s="39">
        <f t="shared" si="196"/>
        <v>0</v>
      </c>
      <c r="AE309" s="39">
        <f t="shared" si="197"/>
        <v>0</v>
      </c>
      <c r="AF309" s="39">
        <f t="shared" si="198"/>
        <v>0</v>
      </c>
      <c r="AG309" s="39">
        <f t="shared" si="199"/>
        <v>0</v>
      </c>
      <c r="AH309" s="39">
        <f t="shared" si="200"/>
        <v>0</v>
      </c>
      <c r="AI309" s="39">
        <f t="shared" si="201"/>
        <v>0</v>
      </c>
      <c r="AJ309" s="39">
        <f t="shared" si="202"/>
        <v>0</v>
      </c>
      <c r="AK309" s="39">
        <f t="shared" si="203"/>
        <v>0</v>
      </c>
      <c r="AL309" s="43"/>
      <c r="AM309" s="39">
        <f t="shared" si="204"/>
        <v>0</v>
      </c>
      <c r="AN309" s="39">
        <f t="shared" si="205"/>
        <v>0</v>
      </c>
      <c r="AO309" s="39">
        <f t="shared" si="206"/>
        <v>0</v>
      </c>
      <c r="AP309" s="40">
        <f t="shared" si="207"/>
        <v>0</v>
      </c>
      <c r="AR309" s="39">
        <f t="shared" si="208"/>
        <v>0</v>
      </c>
      <c r="AS309" s="39">
        <f t="shared" si="209"/>
        <v>0</v>
      </c>
      <c r="AT309" s="39">
        <f t="shared" si="210"/>
        <v>0</v>
      </c>
      <c r="AU309" s="40">
        <f t="shared" si="211"/>
        <v>0</v>
      </c>
      <c r="AV309" s="40"/>
      <c r="AW309" s="52">
        <f t="shared" si="212"/>
        <v>0</v>
      </c>
      <c r="AY309" s="52">
        <f t="shared" si="213"/>
        <v>0</v>
      </c>
      <c r="AZ309" s="70"/>
    </row>
    <row r="310" spans="1:52" ht="12" customHeight="1">
      <c r="A310" s="44">
        <f t="shared" si="214"/>
        <v>46054</v>
      </c>
      <c r="B310" s="66">
        <f t="shared" si="215"/>
        <v>12500</v>
      </c>
      <c r="C310" s="67"/>
      <c r="D310" s="68">
        <f t="shared" si="182"/>
        <v>12500</v>
      </c>
      <c r="E310" s="35">
        <f t="shared" si="183"/>
        <v>0</v>
      </c>
      <c r="F310" s="35">
        <f t="shared" si="184"/>
        <v>0</v>
      </c>
      <c r="G310" s="55">
        <f t="shared" ref="G310:H329" si="223">VLOOKUP($A310,Table,MATCH(G$4,Curves,0))</f>
        <v>5.67</v>
      </c>
      <c r="H310" s="69">
        <f t="shared" si="223"/>
        <v>5.67</v>
      </c>
      <c r="I310" s="72">
        <f t="shared" si="216"/>
        <v>0</v>
      </c>
      <c r="J310" s="55">
        <f t="shared" ref="J310:K329" si="224">VLOOKUP($A310,Table,MATCH(J$4,Curves,0))</f>
        <v>-0.01</v>
      </c>
      <c r="K310" s="69">
        <f t="shared" si="224"/>
        <v>-0.06</v>
      </c>
      <c r="L310" s="72">
        <v>0</v>
      </c>
      <c r="M310" s="55">
        <f t="shared" ref="M310:N329" si="225">VLOOKUP($A310,Table,MATCH(M$4,Curves,0))</f>
        <v>7.4999999999999997E-3</v>
      </c>
      <c r="N310" s="69">
        <f t="shared" si="225"/>
        <v>0</v>
      </c>
      <c r="O310" s="72">
        <v>0</v>
      </c>
      <c r="P310" s="7"/>
      <c r="Q310" s="72">
        <f t="shared" si="185"/>
        <v>5.6674999999999995</v>
      </c>
      <c r="R310" s="72">
        <f t="shared" si="186"/>
        <v>5.61</v>
      </c>
      <c r="S310" s="72">
        <f t="shared" si="187"/>
        <v>0</v>
      </c>
      <c r="T310" s="7"/>
      <c r="U310" s="5">
        <f t="shared" si="188"/>
        <v>28</v>
      </c>
      <c r="V310" s="45">
        <f t="shared" si="189"/>
        <v>46054</v>
      </c>
      <c r="W310" s="5">
        <f t="shared" si="190"/>
        <v>9138</v>
      </c>
      <c r="X310" s="55">
        <f t="shared" si="191"/>
        <v>5.3904348595426005E-2</v>
      </c>
      <c r="Y310" s="47">
        <f t="shared" si="192"/>
        <v>0.2642786959862094</v>
      </c>
      <c r="Z310" s="5">
        <f t="shared" si="193"/>
        <v>0</v>
      </c>
      <c r="AA310" s="5">
        <f t="shared" si="194"/>
        <v>0</v>
      </c>
      <c r="AC310" s="39">
        <f t="shared" si="195"/>
        <v>0</v>
      </c>
      <c r="AD310" s="39">
        <f t="shared" si="196"/>
        <v>0</v>
      </c>
      <c r="AE310" s="39">
        <f t="shared" si="197"/>
        <v>0</v>
      </c>
      <c r="AF310" s="39">
        <f t="shared" si="198"/>
        <v>0</v>
      </c>
      <c r="AG310" s="39">
        <f t="shared" si="199"/>
        <v>0</v>
      </c>
      <c r="AH310" s="39">
        <f t="shared" si="200"/>
        <v>0</v>
      </c>
      <c r="AI310" s="39">
        <f t="shared" si="201"/>
        <v>0</v>
      </c>
      <c r="AJ310" s="39">
        <f t="shared" si="202"/>
        <v>0</v>
      </c>
      <c r="AK310" s="39">
        <f t="shared" si="203"/>
        <v>0</v>
      </c>
      <c r="AL310" s="43"/>
      <c r="AM310" s="39">
        <f t="shared" si="204"/>
        <v>0</v>
      </c>
      <c r="AN310" s="39">
        <f t="shared" si="205"/>
        <v>0</v>
      </c>
      <c r="AO310" s="39">
        <f t="shared" si="206"/>
        <v>0</v>
      </c>
      <c r="AP310" s="40">
        <f t="shared" si="207"/>
        <v>0</v>
      </c>
      <c r="AR310" s="39">
        <f t="shared" si="208"/>
        <v>0</v>
      </c>
      <c r="AS310" s="39">
        <f t="shared" si="209"/>
        <v>0</v>
      </c>
      <c r="AT310" s="39">
        <f t="shared" si="210"/>
        <v>0</v>
      </c>
      <c r="AU310" s="40">
        <f t="shared" si="211"/>
        <v>0</v>
      </c>
      <c r="AV310" s="40"/>
      <c r="AW310" s="52">
        <f t="shared" si="212"/>
        <v>0</v>
      </c>
      <c r="AY310" s="52">
        <f t="shared" si="213"/>
        <v>0</v>
      </c>
      <c r="AZ310" s="70"/>
    </row>
    <row r="311" spans="1:52" ht="12" customHeight="1">
      <c r="A311" s="44">
        <f t="shared" si="214"/>
        <v>46082</v>
      </c>
      <c r="B311" s="66">
        <f t="shared" si="215"/>
        <v>12500</v>
      </c>
      <c r="C311" s="67"/>
      <c r="D311" s="68">
        <f t="shared" si="182"/>
        <v>12500</v>
      </c>
      <c r="E311" s="35">
        <f t="shared" si="183"/>
        <v>0</v>
      </c>
      <c r="F311" s="35">
        <f t="shared" si="184"/>
        <v>0</v>
      </c>
      <c r="G311" s="55">
        <f t="shared" si="223"/>
        <v>5.67</v>
      </c>
      <c r="H311" s="69">
        <f t="shared" si="223"/>
        <v>5.67</v>
      </c>
      <c r="I311" s="72">
        <f t="shared" si="216"/>
        <v>0</v>
      </c>
      <c r="J311" s="55">
        <f t="shared" si="224"/>
        <v>-0.01</v>
      </c>
      <c r="K311" s="69">
        <f t="shared" si="224"/>
        <v>-0.06</v>
      </c>
      <c r="L311" s="72">
        <v>0</v>
      </c>
      <c r="M311" s="55">
        <f t="shared" si="225"/>
        <v>7.4999999999999997E-3</v>
      </c>
      <c r="N311" s="69">
        <f t="shared" si="225"/>
        <v>0</v>
      </c>
      <c r="O311" s="72">
        <v>0</v>
      </c>
      <c r="P311" s="7"/>
      <c r="Q311" s="72">
        <f t="shared" si="185"/>
        <v>5.6674999999999995</v>
      </c>
      <c r="R311" s="72">
        <f t="shared" si="186"/>
        <v>5.61</v>
      </c>
      <c r="S311" s="72">
        <f t="shared" si="187"/>
        <v>0</v>
      </c>
      <c r="T311" s="7"/>
      <c r="U311" s="5">
        <f t="shared" si="188"/>
        <v>31</v>
      </c>
      <c r="V311" s="45">
        <f t="shared" si="189"/>
        <v>46082</v>
      </c>
      <c r="W311" s="5">
        <f t="shared" si="190"/>
        <v>9166</v>
      </c>
      <c r="X311" s="55">
        <f t="shared" si="191"/>
        <v>5.3904348595426005E-2</v>
      </c>
      <c r="Y311" s="47">
        <f t="shared" si="192"/>
        <v>0.26320326952367423</v>
      </c>
      <c r="Z311" s="5">
        <f t="shared" si="193"/>
        <v>0</v>
      </c>
      <c r="AA311" s="5">
        <f t="shared" si="194"/>
        <v>0</v>
      </c>
      <c r="AC311" s="39">
        <f t="shared" si="195"/>
        <v>0</v>
      </c>
      <c r="AD311" s="39">
        <f t="shared" si="196"/>
        <v>0</v>
      </c>
      <c r="AE311" s="39">
        <f t="shared" si="197"/>
        <v>0</v>
      </c>
      <c r="AF311" s="39">
        <f t="shared" si="198"/>
        <v>0</v>
      </c>
      <c r="AG311" s="39">
        <f t="shared" si="199"/>
        <v>0</v>
      </c>
      <c r="AH311" s="39">
        <f t="shared" si="200"/>
        <v>0</v>
      </c>
      <c r="AI311" s="39">
        <f t="shared" si="201"/>
        <v>0</v>
      </c>
      <c r="AJ311" s="39">
        <f t="shared" si="202"/>
        <v>0</v>
      </c>
      <c r="AK311" s="39">
        <f t="shared" si="203"/>
        <v>0</v>
      </c>
      <c r="AL311" s="43"/>
      <c r="AM311" s="39">
        <f t="shared" si="204"/>
        <v>0</v>
      </c>
      <c r="AN311" s="39">
        <f t="shared" si="205"/>
        <v>0</v>
      </c>
      <c r="AO311" s="39">
        <f t="shared" si="206"/>
        <v>0</v>
      </c>
      <c r="AP311" s="40">
        <f t="shared" si="207"/>
        <v>0</v>
      </c>
      <c r="AR311" s="39">
        <f t="shared" si="208"/>
        <v>0</v>
      </c>
      <c r="AS311" s="39">
        <f t="shared" si="209"/>
        <v>0</v>
      </c>
      <c r="AT311" s="39">
        <f t="shared" si="210"/>
        <v>0</v>
      </c>
      <c r="AU311" s="40">
        <f t="shared" si="211"/>
        <v>0</v>
      </c>
      <c r="AV311" s="40"/>
      <c r="AW311" s="52">
        <f t="shared" si="212"/>
        <v>0</v>
      </c>
      <c r="AY311" s="52">
        <f t="shared" si="213"/>
        <v>0</v>
      </c>
      <c r="AZ311" s="70"/>
    </row>
    <row r="312" spans="1:52" ht="12" customHeight="1">
      <c r="A312" s="44">
        <f t="shared" si="214"/>
        <v>46113</v>
      </c>
      <c r="B312" s="66">
        <f t="shared" si="215"/>
        <v>12500</v>
      </c>
      <c r="C312" s="67"/>
      <c r="D312" s="68">
        <f t="shared" si="182"/>
        <v>12500</v>
      </c>
      <c r="E312" s="35">
        <f t="shared" si="183"/>
        <v>0</v>
      </c>
      <c r="F312" s="35">
        <f t="shared" si="184"/>
        <v>0</v>
      </c>
      <c r="G312" s="55">
        <f t="shared" si="223"/>
        <v>5.67</v>
      </c>
      <c r="H312" s="69">
        <f t="shared" si="223"/>
        <v>5.67</v>
      </c>
      <c r="I312" s="72">
        <f t="shared" si="216"/>
        <v>0</v>
      </c>
      <c r="J312" s="55">
        <f t="shared" si="224"/>
        <v>-0.01</v>
      </c>
      <c r="K312" s="69">
        <f t="shared" si="224"/>
        <v>-0.06</v>
      </c>
      <c r="L312" s="72">
        <v>0</v>
      </c>
      <c r="M312" s="55">
        <f t="shared" si="225"/>
        <v>7.4999999999999997E-3</v>
      </c>
      <c r="N312" s="69">
        <f t="shared" si="225"/>
        <v>0</v>
      </c>
      <c r="O312" s="72">
        <v>0</v>
      </c>
      <c r="P312" s="7"/>
      <c r="Q312" s="72">
        <f t="shared" si="185"/>
        <v>5.6674999999999995</v>
      </c>
      <c r="R312" s="72">
        <f t="shared" si="186"/>
        <v>5.61</v>
      </c>
      <c r="S312" s="72">
        <f t="shared" si="187"/>
        <v>0</v>
      </c>
      <c r="T312" s="7"/>
      <c r="U312" s="5">
        <f t="shared" si="188"/>
        <v>30</v>
      </c>
      <c r="V312" s="45">
        <f t="shared" si="189"/>
        <v>46113</v>
      </c>
      <c r="W312" s="5">
        <f t="shared" si="190"/>
        <v>9197</v>
      </c>
      <c r="X312" s="55">
        <f t="shared" si="191"/>
        <v>5.3904348595426005E-2</v>
      </c>
      <c r="Y312" s="47">
        <f t="shared" si="192"/>
        <v>0.26201772271602775</v>
      </c>
      <c r="Z312" s="5">
        <f t="shared" si="193"/>
        <v>0</v>
      </c>
      <c r="AA312" s="5">
        <f t="shared" si="194"/>
        <v>0</v>
      </c>
      <c r="AC312" s="39">
        <f t="shared" si="195"/>
        <v>0</v>
      </c>
      <c r="AD312" s="39">
        <f t="shared" si="196"/>
        <v>0</v>
      </c>
      <c r="AE312" s="39">
        <f t="shared" si="197"/>
        <v>0</v>
      </c>
      <c r="AF312" s="39">
        <f t="shared" si="198"/>
        <v>0</v>
      </c>
      <c r="AG312" s="39">
        <f t="shared" si="199"/>
        <v>0</v>
      </c>
      <c r="AH312" s="39">
        <f t="shared" si="200"/>
        <v>0</v>
      </c>
      <c r="AI312" s="39">
        <f t="shared" si="201"/>
        <v>0</v>
      </c>
      <c r="AJ312" s="39">
        <f t="shared" si="202"/>
        <v>0</v>
      </c>
      <c r="AK312" s="39">
        <f t="shared" si="203"/>
        <v>0</v>
      </c>
      <c r="AL312" s="43"/>
      <c r="AM312" s="39">
        <f t="shared" si="204"/>
        <v>0</v>
      </c>
      <c r="AN312" s="39">
        <f t="shared" si="205"/>
        <v>0</v>
      </c>
      <c r="AO312" s="39">
        <f t="shared" si="206"/>
        <v>0</v>
      </c>
      <c r="AP312" s="40">
        <f t="shared" si="207"/>
        <v>0</v>
      </c>
      <c r="AR312" s="39">
        <f t="shared" si="208"/>
        <v>0</v>
      </c>
      <c r="AS312" s="39">
        <f t="shared" si="209"/>
        <v>0</v>
      </c>
      <c r="AT312" s="39">
        <f t="shared" si="210"/>
        <v>0</v>
      </c>
      <c r="AU312" s="40">
        <f t="shared" si="211"/>
        <v>0</v>
      </c>
      <c r="AV312" s="40"/>
      <c r="AW312" s="52">
        <f t="shared" si="212"/>
        <v>0</v>
      </c>
      <c r="AY312" s="52">
        <f t="shared" si="213"/>
        <v>0</v>
      </c>
      <c r="AZ312" s="70"/>
    </row>
    <row r="313" spans="1:52" ht="12" customHeight="1">
      <c r="A313" s="44">
        <f t="shared" si="214"/>
        <v>46143</v>
      </c>
      <c r="B313" s="66">
        <f t="shared" si="215"/>
        <v>12500</v>
      </c>
      <c r="C313" s="67"/>
      <c r="D313" s="68">
        <f t="shared" si="182"/>
        <v>12500</v>
      </c>
      <c r="E313" s="35">
        <f t="shared" si="183"/>
        <v>0</v>
      </c>
      <c r="F313" s="35">
        <f t="shared" si="184"/>
        <v>0</v>
      </c>
      <c r="G313" s="55">
        <f t="shared" si="223"/>
        <v>5.67</v>
      </c>
      <c r="H313" s="69">
        <f t="shared" si="223"/>
        <v>5.67</v>
      </c>
      <c r="I313" s="72">
        <f t="shared" si="216"/>
        <v>0</v>
      </c>
      <c r="J313" s="55">
        <f t="shared" si="224"/>
        <v>-0.01</v>
      </c>
      <c r="K313" s="69">
        <f t="shared" si="224"/>
        <v>-0.06</v>
      </c>
      <c r="L313" s="72">
        <v>0</v>
      </c>
      <c r="M313" s="55">
        <f t="shared" si="225"/>
        <v>7.4999999999999997E-3</v>
      </c>
      <c r="N313" s="69">
        <f t="shared" si="225"/>
        <v>0</v>
      </c>
      <c r="O313" s="72">
        <v>0</v>
      </c>
      <c r="P313" s="7"/>
      <c r="Q313" s="72">
        <f t="shared" si="185"/>
        <v>5.6674999999999995</v>
      </c>
      <c r="R313" s="72">
        <f t="shared" si="186"/>
        <v>5.61</v>
      </c>
      <c r="S313" s="72">
        <f t="shared" si="187"/>
        <v>0</v>
      </c>
      <c r="T313" s="7"/>
      <c r="U313" s="5">
        <f t="shared" si="188"/>
        <v>31</v>
      </c>
      <c r="V313" s="45">
        <f t="shared" si="189"/>
        <v>46143</v>
      </c>
      <c r="W313" s="5">
        <f t="shared" si="190"/>
        <v>9227</v>
      </c>
      <c r="X313" s="55">
        <f t="shared" si="191"/>
        <v>5.3904348595426005E-2</v>
      </c>
      <c r="Y313" s="47">
        <f t="shared" si="192"/>
        <v>0.26087550404865362</v>
      </c>
      <c r="Z313" s="5">
        <f t="shared" si="193"/>
        <v>0</v>
      </c>
      <c r="AA313" s="5">
        <f t="shared" si="194"/>
        <v>0</v>
      </c>
      <c r="AC313" s="39">
        <f t="shared" si="195"/>
        <v>0</v>
      </c>
      <c r="AD313" s="39">
        <f t="shared" si="196"/>
        <v>0</v>
      </c>
      <c r="AE313" s="39">
        <f t="shared" si="197"/>
        <v>0</v>
      </c>
      <c r="AF313" s="39">
        <f t="shared" si="198"/>
        <v>0</v>
      </c>
      <c r="AG313" s="39">
        <f t="shared" si="199"/>
        <v>0</v>
      </c>
      <c r="AH313" s="39">
        <f t="shared" si="200"/>
        <v>0</v>
      </c>
      <c r="AI313" s="39">
        <f t="shared" si="201"/>
        <v>0</v>
      </c>
      <c r="AJ313" s="39">
        <f t="shared" si="202"/>
        <v>0</v>
      </c>
      <c r="AK313" s="39">
        <f t="shared" si="203"/>
        <v>0</v>
      </c>
      <c r="AL313" s="43"/>
      <c r="AM313" s="39">
        <f t="shared" si="204"/>
        <v>0</v>
      </c>
      <c r="AN313" s="39">
        <f t="shared" si="205"/>
        <v>0</v>
      </c>
      <c r="AO313" s="39">
        <f t="shared" si="206"/>
        <v>0</v>
      </c>
      <c r="AP313" s="40">
        <f t="shared" si="207"/>
        <v>0</v>
      </c>
      <c r="AR313" s="39">
        <f t="shared" si="208"/>
        <v>0</v>
      </c>
      <c r="AS313" s="39">
        <f t="shared" si="209"/>
        <v>0</v>
      </c>
      <c r="AT313" s="39">
        <f t="shared" si="210"/>
        <v>0</v>
      </c>
      <c r="AU313" s="40">
        <f t="shared" si="211"/>
        <v>0</v>
      </c>
      <c r="AV313" s="40"/>
      <c r="AW313" s="52">
        <f t="shared" si="212"/>
        <v>0</v>
      </c>
      <c r="AY313" s="52">
        <f t="shared" si="213"/>
        <v>0</v>
      </c>
      <c r="AZ313" s="70"/>
    </row>
    <row r="314" spans="1:52" ht="12" customHeight="1">
      <c r="A314" s="44">
        <f t="shared" si="214"/>
        <v>46174</v>
      </c>
      <c r="B314" s="66">
        <f t="shared" si="215"/>
        <v>12500</v>
      </c>
      <c r="C314" s="67"/>
      <c r="D314" s="68">
        <f t="shared" si="182"/>
        <v>12500</v>
      </c>
      <c r="E314" s="35">
        <f t="shared" si="183"/>
        <v>0</v>
      </c>
      <c r="F314" s="35">
        <f t="shared" si="184"/>
        <v>0</v>
      </c>
      <c r="G314" s="55">
        <f t="shared" si="223"/>
        <v>5.67</v>
      </c>
      <c r="H314" s="69">
        <f t="shared" si="223"/>
        <v>5.67</v>
      </c>
      <c r="I314" s="72">
        <f t="shared" si="216"/>
        <v>0</v>
      </c>
      <c r="J314" s="55">
        <f t="shared" si="224"/>
        <v>-0.01</v>
      </c>
      <c r="K314" s="69">
        <f t="shared" si="224"/>
        <v>-0.06</v>
      </c>
      <c r="L314" s="72">
        <v>0</v>
      </c>
      <c r="M314" s="55">
        <f t="shared" si="225"/>
        <v>7.4999999999999997E-3</v>
      </c>
      <c r="N314" s="69">
        <f t="shared" si="225"/>
        <v>0</v>
      </c>
      <c r="O314" s="72">
        <v>0</v>
      </c>
      <c r="P314" s="7"/>
      <c r="Q314" s="72">
        <f t="shared" si="185"/>
        <v>5.6674999999999995</v>
      </c>
      <c r="R314" s="72">
        <f t="shared" si="186"/>
        <v>5.61</v>
      </c>
      <c r="S314" s="72">
        <f t="shared" si="187"/>
        <v>0</v>
      </c>
      <c r="T314" s="7"/>
      <c r="U314" s="5">
        <f t="shared" si="188"/>
        <v>30</v>
      </c>
      <c r="V314" s="45">
        <f t="shared" si="189"/>
        <v>46174</v>
      </c>
      <c r="W314" s="5">
        <f t="shared" si="190"/>
        <v>9258</v>
      </c>
      <c r="X314" s="55">
        <f t="shared" si="191"/>
        <v>5.3904348595426005E-2</v>
      </c>
      <c r="Y314" s="47">
        <f t="shared" si="192"/>
        <v>0.25970044219787286</v>
      </c>
      <c r="Z314" s="5">
        <f t="shared" si="193"/>
        <v>0</v>
      </c>
      <c r="AA314" s="5">
        <f t="shared" si="194"/>
        <v>0</v>
      </c>
      <c r="AC314" s="39">
        <f t="shared" si="195"/>
        <v>0</v>
      </c>
      <c r="AD314" s="39">
        <f t="shared" si="196"/>
        <v>0</v>
      </c>
      <c r="AE314" s="39">
        <f t="shared" si="197"/>
        <v>0</v>
      </c>
      <c r="AF314" s="39">
        <f t="shared" si="198"/>
        <v>0</v>
      </c>
      <c r="AG314" s="39">
        <f t="shared" si="199"/>
        <v>0</v>
      </c>
      <c r="AH314" s="39">
        <f t="shared" si="200"/>
        <v>0</v>
      </c>
      <c r="AI314" s="39">
        <f t="shared" si="201"/>
        <v>0</v>
      </c>
      <c r="AJ314" s="39">
        <f t="shared" si="202"/>
        <v>0</v>
      </c>
      <c r="AK314" s="39">
        <f t="shared" si="203"/>
        <v>0</v>
      </c>
      <c r="AL314" s="43"/>
      <c r="AM314" s="39">
        <f t="shared" si="204"/>
        <v>0</v>
      </c>
      <c r="AN314" s="39">
        <f t="shared" si="205"/>
        <v>0</v>
      </c>
      <c r="AO314" s="39">
        <f t="shared" si="206"/>
        <v>0</v>
      </c>
      <c r="AP314" s="40">
        <f t="shared" si="207"/>
        <v>0</v>
      </c>
      <c r="AR314" s="39">
        <f t="shared" si="208"/>
        <v>0</v>
      </c>
      <c r="AS314" s="39">
        <f t="shared" si="209"/>
        <v>0</v>
      </c>
      <c r="AT314" s="39">
        <f t="shared" si="210"/>
        <v>0</v>
      </c>
      <c r="AU314" s="40">
        <f t="shared" si="211"/>
        <v>0</v>
      </c>
      <c r="AV314" s="40"/>
      <c r="AW314" s="52">
        <f t="shared" si="212"/>
        <v>0</v>
      </c>
      <c r="AY314" s="52">
        <f t="shared" si="213"/>
        <v>0</v>
      </c>
      <c r="AZ314" s="70"/>
    </row>
    <row r="315" spans="1:52" ht="12" customHeight="1">
      <c r="A315" s="44">
        <f t="shared" si="214"/>
        <v>46204</v>
      </c>
      <c r="B315" s="66">
        <f t="shared" si="215"/>
        <v>12500</v>
      </c>
      <c r="C315" s="67"/>
      <c r="D315" s="68">
        <f t="shared" si="182"/>
        <v>12500</v>
      </c>
      <c r="E315" s="35">
        <f t="shared" si="183"/>
        <v>0</v>
      </c>
      <c r="F315" s="35">
        <f t="shared" si="184"/>
        <v>0</v>
      </c>
      <c r="G315" s="55">
        <f t="shared" si="223"/>
        <v>5.67</v>
      </c>
      <c r="H315" s="69">
        <f t="shared" si="223"/>
        <v>5.67</v>
      </c>
      <c r="I315" s="72">
        <f t="shared" si="216"/>
        <v>0</v>
      </c>
      <c r="J315" s="55">
        <f t="shared" si="224"/>
        <v>-0.01</v>
      </c>
      <c r="K315" s="69">
        <f t="shared" si="224"/>
        <v>-0.06</v>
      </c>
      <c r="L315" s="72">
        <v>0</v>
      </c>
      <c r="M315" s="55">
        <f t="shared" si="225"/>
        <v>7.4999999999999997E-3</v>
      </c>
      <c r="N315" s="69">
        <f t="shared" si="225"/>
        <v>0</v>
      </c>
      <c r="O315" s="72">
        <v>0</v>
      </c>
      <c r="P315" s="7"/>
      <c r="Q315" s="72">
        <f t="shared" si="185"/>
        <v>5.6674999999999995</v>
      </c>
      <c r="R315" s="72">
        <f t="shared" si="186"/>
        <v>5.61</v>
      </c>
      <c r="S315" s="72">
        <f t="shared" si="187"/>
        <v>0</v>
      </c>
      <c r="T315" s="7"/>
      <c r="U315" s="5">
        <f t="shared" si="188"/>
        <v>31</v>
      </c>
      <c r="V315" s="45">
        <f t="shared" si="189"/>
        <v>46204</v>
      </c>
      <c r="W315" s="5">
        <f t="shared" si="190"/>
        <v>9288</v>
      </c>
      <c r="X315" s="55">
        <f t="shared" si="191"/>
        <v>5.3904348595426005E-2</v>
      </c>
      <c r="Y315" s="47">
        <f t="shared" si="192"/>
        <v>0.25856832529398999</v>
      </c>
      <c r="Z315" s="5">
        <f t="shared" si="193"/>
        <v>0</v>
      </c>
      <c r="AA315" s="5">
        <f t="shared" si="194"/>
        <v>0</v>
      </c>
      <c r="AC315" s="39">
        <f t="shared" si="195"/>
        <v>0</v>
      </c>
      <c r="AD315" s="39">
        <f t="shared" si="196"/>
        <v>0</v>
      </c>
      <c r="AE315" s="39">
        <f t="shared" si="197"/>
        <v>0</v>
      </c>
      <c r="AF315" s="39">
        <f t="shared" si="198"/>
        <v>0</v>
      </c>
      <c r="AG315" s="39">
        <f t="shared" si="199"/>
        <v>0</v>
      </c>
      <c r="AH315" s="39">
        <f t="shared" si="200"/>
        <v>0</v>
      </c>
      <c r="AI315" s="39">
        <f t="shared" si="201"/>
        <v>0</v>
      </c>
      <c r="AJ315" s="39">
        <f t="shared" si="202"/>
        <v>0</v>
      </c>
      <c r="AK315" s="39">
        <f t="shared" si="203"/>
        <v>0</v>
      </c>
      <c r="AL315" s="43"/>
      <c r="AM315" s="39">
        <f t="shared" si="204"/>
        <v>0</v>
      </c>
      <c r="AN315" s="39">
        <f t="shared" si="205"/>
        <v>0</v>
      </c>
      <c r="AO315" s="39">
        <f t="shared" si="206"/>
        <v>0</v>
      </c>
      <c r="AP315" s="40">
        <f t="shared" si="207"/>
        <v>0</v>
      </c>
      <c r="AR315" s="39">
        <f t="shared" si="208"/>
        <v>0</v>
      </c>
      <c r="AS315" s="39">
        <f t="shared" si="209"/>
        <v>0</v>
      </c>
      <c r="AT315" s="39">
        <f t="shared" si="210"/>
        <v>0</v>
      </c>
      <c r="AU315" s="40">
        <f t="shared" si="211"/>
        <v>0</v>
      </c>
      <c r="AV315" s="40"/>
      <c r="AW315" s="52">
        <f t="shared" si="212"/>
        <v>0</v>
      </c>
      <c r="AY315" s="52">
        <f t="shared" si="213"/>
        <v>0</v>
      </c>
      <c r="AZ315" s="70"/>
    </row>
    <row r="316" spans="1:52" ht="12" customHeight="1">
      <c r="A316" s="44">
        <f t="shared" si="214"/>
        <v>46235</v>
      </c>
      <c r="B316" s="66">
        <f t="shared" si="215"/>
        <v>12500</v>
      </c>
      <c r="C316" s="67"/>
      <c r="D316" s="68">
        <f t="shared" si="182"/>
        <v>12500</v>
      </c>
      <c r="E316" s="35">
        <f t="shared" si="183"/>
        <v>0</v>
      </c>
      <c r="F316" s="35">
        <f t="shared" si="184"/>
        <v>0</v>
      </c>
      <c r="G316" s="55">
        <f t="shared" si="223"/>
        <v>5.67</v>
      </c>
      <c r="H316" s="69">
        <f t="shared" si="223"/>
        <v>5.67</v>
      </c>
      <c r="I316" s="72">
        <f t="shared" si="216"/>
        <v>0</v>
      </c>
      <c r="J316" s="55">
        <f t="shared" si="224"/>
        <v>-0.01</v>
      </c>
      <c r="K316" s="69">
        <f t="shared" si="224"/>
        <v>-0.06</v>
      </c>
      <c r="L316" s="72">
        <v>0</v>
      </c>
      <c r="M316" s="55">
        <f t="shared" si="225"/>
        <v>7.4999999999999997E-3</v>
      </c>
      <c r="N316" s="69">
        <f t="shared" si="225"/>
        <v>0</v>
      </c>
      <c r="O316" s="72">
        <v>0</v>
      </c>
      <c r="P316" s="7"/>
      <c r="Q316" s="72">
        <f t="shared" si="185"/>
        <v>5.6674999999999995</v>
      </c>
      <c r="R316" s="72">
        <f t="shared" si="186"/>
        <v>5.61</v>
      </c>
      <c r="S316" s="72">
        <f t="shared" si="187"/>
        <v>0</v>
      </c>
      <c r="T316" s="7"/>
      <c r="U316" s="5">
        <f t="shared" si="188"/>
        <v>31</v>
      </c>
      <c r="V316" s="45">
        <f t="shared" si="189"/>
        <v>46235</v>
      </c>
      <c r="W316" s="5">
        <f t="shared" si="190"/>
        <v>9319</v>
      </c>
      <c r="X316" s="55">
        <f t="shared" si="191"/>
        <v>5.3904348595426005E-2</v>
      </c>
      <c r="Y316" s="47">
        <f t="shared" si="192"/>
        <v>0.25740365567128526</v>
      </c>
      <c r="Z316" s="5">
        <f t="shared" si="193"/>
        <v>0</v>
      </c>
      <c r="AA316" s="5">
        <f t="shared" si="194"/>
        <v>0</v>
      </c>
      <c r="AC316" s="39">
        <f t="shared" si="195"/>
        <v>0</v>
      </c>
      <c r="AD316" s="39">
        <f t="shared" si="196"/>
        <v>0</v>
      </c>
      <c r="AE316" s="39">
        <f t="shared" si="197"/>
        <v>0</v>
      </c>
      <c r="AF316" s="39">
        <f t="shared" si="198"/>
        <v>0</v>
      </c>
      <c r="AG316" s="39">
        <f t="shared" si="199"/>
        <v>0</v>
      </c>
      <c r="AH316" s="39">
        <f t="shared" si="200"/>
        <v>0</v>
      </c>
      <c r="AI316" s="39">
        <f t="shared" si="201"/>
        <v>0</v>
      </c>
      <c r="AJ316" s="39">
        <f t="shared" si="202"/>
        <v>0</v>
      </c>
      <c r="AK316" s="39">
        <f t="shared" si="203"/>
        <v>0</v>
      </c>
      <c r="AL316" s="43"/>
      <c r="AM316" s="39">
        <f t="shared" si="204"/>
        <v>0</v>
      </c>
      <c r="AN316" s="39">
        <f t="shared" si="205"/>
        <v>0</v>
      </c>
      <c r="AO316" s="39">
        <f t="shared" si="206"/>
        <v>0</v>
      </c>
      <c r="AP316" s="40">
        <f t="shared" si="207"/>
        <v>0</v>
      </c>
      <c r="AR316" s="39">
        <f t="shared" si="208"/>
        <v>0</v>
      </c>
      <c r="AS316" s="39">
        <f t="shared" si="209"/>
        <v>0</v>
      </c>
      <c r="AT316" s="39">
        <f t="shared" si="210"/>
        <v>0</v>
      </c>
      <c r="AU316" s="40">
        <f t="shared" si="211"/>
        <v>0</v>
      </c>
      <c r="AV316" s="40"/>
      <c r="AW316" s="52">
        <f t="shared" si="212"/>
        <v>0</v>
      </c>
      <c r="AY316" s="52">
        <f t="shared" si="213"/>
        <v>0</v>
      </c>
      <c r="AZ316" s="70"/>
    </row>
    <row r="317" spans="1:52" ht="12" customHeight="1">
      <c r="A317" s="44">
        <f t="shared" si="214"/>
        <v>46266</v>
      </c>
      <c r="B317" s="66">
        <f t="shared" si="215"/>
        <v>12500</v>
      </c>
      <c r="C317" s="67"/>
      <c r="D317" s="68">
        <f t="shared" si="182"/>
        <v>12500</v>
      </c>
      <c r="E317" s="35">
        <f t="shared" si="183"/>
        <v>0</v>
      </c>
      <c r="F317" s="35">
        <f t="shared" si="184"/>
        <v>0</v>
      </c>
      <c r="G317" s="55">
        <f t="shared" si="223"/>
        <v>5.67</v>
      </c>
      <c r="H317" s="69">
        <f t="shared" si="223"/>
        <v>5.67</v>
      </c>
      <c r="I317" s="72">
        <f t="shared" si="216"/>
        <v>0</v>
      </c>
      <c r="J317" s="55">
        <f t="shared" si="224"/>
        <v>-0.01</v>
      </c>
      <c r="K317" s="69">
        <f t="shared" si="224"/>
        <v>-0.06</v>
      </c>
      <c r="L317" s="72">
        <v>0</v>
      </c>
      <c r="M317" s="55">
        <f t="shared" si="225"/>
        <v>7.4999999999999997E-3</v>
      </c>
      <c r="N317" s="69">
        <f t="shared" si="225"/>
        <v>0</v>
      </c>
      <c r="O317" s="72">
        <v>0</v>
      </c>
      <c r="P317" s="7"/>
      <c r="Q317" s="72">
        <f t="shared" si="185"/>
        <v>5.6674999999999995</v>
      </c>
      <c r="R317" s="72">
        <f t="shared" si="186"/>
        <v>5.61</v>
      </c>
      <c r="S317" s="72">
        <f t="shared" si="187"/>
        <v>0</v>
      </c>
      <c r="T317" s="7"/>
      <c r="U317" s="5">
        <f t="shared" si="188"/>
        <v>30</v>
      </c>
      <c r="V317" s="45">
        <f t="shared" si="189"/>
        <v>46266</v>
      </c>
      <c r="W317" s="5">
        <f t="shared" si="190"/>
        <v>9350</v>
      </c>
      <c r="X317" s="55">
        <f t="shared" si="191"/>
        <v>5.3904348595426005E-2</v>
      </c>
      <c r="Y317" s="47">
        <f t="shared" si="192"/>
        <v>0.25624423207138131</v>
      </c>
      <c r="Z317" s="5">
        <f t="shared" si="193"/>
        <v>0</v>
      </c>
      <c r="AA317" s="5">
        <f t="shared" si="194"/>
        <v>0</v>
      </c>
      <c r="AC317" s="39">
        <f t="shared" si="195"/>
        <v>0</v>
      </c>
      <c r="AD317" s="39">
        <f t="shared" si="196"/>
        <v>0</v>
      </c>
      <c r="AE317" s="39">
        <f t="shared" si="197"/>
        <v>0</v>
      </c>
      <c r="AF317" s="39">
        <f t="shared" si="198"/>
        <v>0</v>
      </c>
      <c r="AG317" s="39">
        <f t="shared" si="199"/>
        <v>0</v>
      </c>
      <c r="AH317" s="39">
        <f t="shared" si="200"/>
        <v>0</v>
      </c>
      <c r="AI317" s="39">
        <f t="shared" si="201"/>
        <v>0</v>
      </c>
      <c r="AJ317" s="39">
        <f t="shared" si="202"/>
        <v>0</v>
      </c>
      <c r="AK317" s="39">
        <f t="shared" si="203"/>
        <v>0</v>
      </c>
      <c r="AL317" s="43"/>
      <c r="AM317" s="39">
        <f t="shared" si="204"/>
        <v>0</v>
      </c>
      <c r="AN317" s="39">
        <f t="shared" si="205"/>
        <v>0</v>
      </c>
      <c r="AO317" s="39">
        <f t="shared" si="206"/>
        <v>0</v>
      </c>
      <c r="AP317" s="40">
        <f t="shared" si="207"/>
        <v>0</v>
      </c>
      <c r="AR317" s="39">
        <f t="shared" si="208"/>
        <v>0</v>
      </c>
      <c r="AS317" s="39">
        <f t="shared" si="209"/>
        <v>0</v>
      </c>
      <c r="AT317" s="39">
        <f t="shared" si="210"/>
        <v>0</v>
      </c>
      <c r="AU317" s="40">
        <f t="shared" si="211"/>
        <v>0</v>
      </c>
      <c r="AV317" s="40"/>
      <c r="AW317" s="52">
        <f t="shared" si="212"/>
        <v>0</v>
      </c>
      <c r="AY317" s="52">
        <f t="shared" si="213"/>
        <v>0</v>
      </c>
      <c r="AZ317" s="70"/>
    </row>
    <row r="318" spans="1:52" ht="12" customHeight="1">
      <c r="A318" s="44">
        <f t="shared" si="214"/>
        <v>46296</v>
      </c>
      <c r="B318" s="66">
        <f t="shared" si="215"/>
        <v>12500</v>
      </c>
      <c r="C318" s="67"/>
      <c r="D318" s="68">
        <f t="shared" si="182"/>
        <v>12500</v>
      </c>
      <c r="E318" s="35">
        <f t="shared" si="183"/>
        <v>0</v>
      </c>
      <c r="F318" s="35">
        <f t="shared" si="184"/>
        <v>0</v>
      </c>
      <c r="G318" s="55">
        <f t="shared" si="223"/>
        <v>5.67</v>
      </c>
      <c r="H318" s="69">
        <f t="shared" si="223"/>
        <v>5.67</v>
      </c>
      <c r="I318" s="72">
        <f t="shared" si="216"/>
        <v>0</v>
      </c>
      <c r="J318" s="55">
        <f t="shared" si="224"/>
        <v>-0.01</v>
      </c>
      <c r="K318" s="69">
        <f t="shared" si="224"/>
        <v>-0.06</v>
      </c>
      <c r="L318" s="72">
        <v>0</v>
      </c>
      <c r="M318" s="55">
        <f t="shared" si="225"/>
        <v>7.4999999999999997E-3</v>
      </c>
      <c r="N318" s="69">
        <f t="shared" si="225"/>
        <v>0</v>
      </c>
      <c r="O318" s="72">
        <v>0</v>
      </c>
      <c r="P318" s="7"/>
      <c r="Q318" s="72">
        <f t="shared" si="185"/>
        <v>5.6674999999999995</v>
      </c>
      <c r="R318" s="72">
        <f t="shared" si="186"/>
        <v>5.61</v>
      </c>
      <c r="S318" s="72">
        <f t="shared" si="187"/>
        <v>0</v>
      </c>
      <c r="T318" s="7"/>
      <c r="U318" s="5">
        <f t="shared" si="188"/>
        <v>31</v>
      </c>
      <c r="V318" s="45">
        <f t="shared" si="189"/>
        <v>46296</v>
      </c>
      <c r="W318" s="5">
        <f t="shared" si="190"/>
        <v>9380</v>
      </c>
      <c r="X318" s="55">
        <f t="shared" si="191"/>
        <v>5.3904348595426005E-2</v>
      </c>
      <c r="Y318" s="47">
        <f t="shared" si="192"/>
        <v>0.25512718188773365</v>
      </c>
      <c r="Z318" s="5">
        <f t="shared" si="193"/>
        <v>0</v>
      </c>
      <c r="AA318" s="5">
        <f t="shared" si="194"/>
        <v>0</v>
      </c>
      <c r="AC318" s="39">
        <f t="shared" si="195"/>
        <v>0</v>
      </c>
      <c r="AD318" s="39">
        <f t="shared" si="196"/>
        <v>0</v>
      </c>
      <c r="AE318" s="39">
        <f t="shared" si="197"/>
        <v>0</v>
      </c>
      <c r="AF318" s="39">
        <f t="shared" si="198"/>
        <v>0</v>
      </c>
      <c r="AG318" s="39">
        <f t="shared" si="199"/>
        <v>0</v>
      </c>
      <c r="AH318" s="39">
        <f t="shared" si="200"/>
        <v>0</v>
      </c>
      <c r="AI318" s="39">
        <f t="shared" si="201"/>
        <v>0</v>
      </c>
      <c r="AJ318" s="39">
        <f t="shared" si="202"/>
        <v>0</v>
      </c>
      <c r="AK318" s="39">
        <f t="shared" si="203"/>
        <v>0</v>
      </c>
      <c r="AL318" s="43"/>
      <c r="AM318" s="39">
        <f t="shared" si="204"/>
        <v>0</v>
      </c>
      <c r="AN318" s="39">
        <f t="shared" si="205"/>
        <v>0</v>
      </c>
      <c r="AO318" s="39">
        <f t="shared" si="206"/>
        <v>0</v>
      </c>
      <c r="AP318" s="40">
        <f t="shared" si="207"/>
        <v>0</v>
      </c>
      <c r="AR318" s="39">
        <f t="shared" si="208"/>
        <v>0</v>
      </c>
      <c r="AS318" s="39">
        <f t="shared" si="209"/>
        <v>0</v>
      </c>
      <c r="AT318" s="39">
        <f t="shared" si="210"/>
        <v>0</v>
      </c>
      <c r="AU318" s="40">
        <f t="shared" si="211"/>
        <v>0</v>
      </c>
      <c r="AV318" s="40"/>
      <c r="AW318" s="52">
        <f t="shared" si="212"/>
        <v>0</v>
      </c>
      <c r="AY318" s="52">
        <f t="shared" si="213"/>
        <v>0</v>
      </c>
      <c r="AZ318" s="70"/>
    </row>
    <row r="319" spans="1:52" ht="12" customHeight="1">
      <c r="A319" s="44">
        <f t="shared" si="214"/>
        <v>46327</v>
      </c>
      <c r="B319" s="66">
        <f t="shared" si="215"/>
        <v>12500</v>
      </c>
      <c r="C319" s="67"/>
      <c r="D319" s="68">
        <f t="shared" si="182"/>
        <v>12500</v>
      </c>
      <c r="E319" s="35">
        <f t="shared" si="183"/>
        <v>0</v>
      </c>
      <c r="F319" s="35">
        <f t="shared" si="184"/>
        <v>0</v>
      </c>
      <c r="G319" s="55">
        <f t="shared" si="223"/>
        <v>5.67</v>
      </c>
      <c r="H319" s="69">
        <f t="shared" si="223"/>
        <v>5.67</v>
      </c>
      <c r="I319" s="72">
        <f t="shared" si="216"/>
        <v>0</v>
      </c>
      <c r="J319" s="55">
        <f t="shared" si="224"/>
        <v>-0.01</v>
      </c>
      <c r="K319" s="69">
        <f t="shared" si="224"/>
        <v>-0.06</v>
      </c>
      <c r="L319" s="72">
        <v>0</v>
      </c>
      <c r="M319" s="55">
        <f t="shared" si="225"/>
        <v>7.4999999999999997E-3</v>
      </c>
      <c r="N319" s="69">
        <f t="shared" si="225"/>
        <v>0</v>
      </c>
      <c r="O319" s="72">
        <v>0</v>
      </c>
      <c r="P319" s="7"/>
      <c r="Q319" s="72">
        <f t="shared" si="185"/>
        <v>5.6674999999999995</v>
      </c>
      <c r="R319" s="72">
        <f t="shared" si="186"/>
        <v>5.61</v>
      </c>
      <c r="S319" s="72">
        <f t="shared" si="187"/>
        <v>0</v>
      </c>
      <c r="T319" s="7"/>
      <c r="U319" s="5">
        <f t="shared" si="188"/>
        <v>30</v>
      </c>
      <c r="V319" s="45">
        <f t="shared" si="189"/>
        <v>46327</v>
      </c>
      <c r="W319" s="5">
        <f t="shared" si="190"/>
        <v>9411</v>
      </c>
      <c r="X319" s="55">
        <f t="shared" si="191"/>
        <v>5.3904348595426005E-2</v>
      </c>
      <c r="Y319" s="47">
        <f t="shared" si="192"/>
        <v>0.25397801221146704</v>
      </c>
      <c r="Z319" s="5">
        <f t="shared" si="193"/>
        <v>0</v>
      </c>
      <c r="AA319" s="5">
        <f t="shared" si="194"/>
        <v>0</v>
      </c>
      <c r="AC319" s="39">
        <f t="shared" si="195"/>
        <v>0</v>
      </c>
      <c r="AD319" s="39">
        <f t="shared" si="196"/>
        <v>0</v>
      </c>
      <c r="AE319" s="39">
        <f t="shared" si="197"/>
        <v>0</v>
      </c>
      <c r="AF319" s="39">
        <f t="shared" si="198"/>
        <v>0</v>
      </c>
      <c r="AG319" s="39">
        <f t="shared" si="199"/>
        <v>0</v>
      </c>
      <c r="AH319" s="39">
        <f t="shared" si="200"/>
        <v>0</v>
      </c>
      <c r="AI319" s="39">
        <f t="shared" si="201"/>
        <v>0</v>
      </c>
      <c r="AJ319" s="39">
        <f t="shared" si="202"/>
        <v>0</v>
      </c>
      <c r="AK319" s="39">
        <f t="shared" si="203"/>
        <v>0</v>
      </c>
      <c r="AL319" s="43"/>
      <c r="AM319" s="39">
        <f t="shared" si="204"/>
        <v>0</v>
      </c>
      <c r="AN319" s="39">
        <f t="shared" si="205"/>
        <v>0</v>
      </c>
      <c r="AO319" s="39">
        <f t="shared" si="206"/>
        <v>0</v>
      </c>
      <c r="AP319" s="40">
        <f t="shared" si="207"/>
        <v>0</v>
      </c>
      <c r="AR319" s="39">
        <f t="shared" si="208"/>
        <v>0</v>
      </c>
      <c r="AS319" s="39">
        <f t="shared" si="209"/>
        <v>0</v>
      </c>
      <c r="AT319" s="39">
        <f t="shared" si="210"/>
        <v>0</v>
      </c>
      <c r="AU319" s="40">
        <f t="shared" si="211"/>
        <v>0</v>
      </c>
      <c r="AV319" s="40"/>
      <c r="AW319" s="52">
        <f t="shared" si="212"/>
        <v>0</v>
      </c>
      <c r="AY319" s="52">
        <f t="shared" si="213"/>
        <v>0</v>
      </c>
      <c r="AZ319" s="70"/>
    </row>
    <row r="320" spans="1:52" ht="12" customHeight="1">
      <c r="A320" s="44">
        <f t="shared" si="214"/>
        <v>46357</v>
      </c>
      <c r="B320" s="66">
        <f t="shared" si="215"/>
        <v>12500</v>
      </c>
      <c r="C320" s="67"/>
      <c r="D320" s="68">
        <f t="shared" si="182"/>
        <v>12500</v>
      </c>
      <c r="E320" s="35">
        <f t="shared" si="183"/>
        <v>0</v>
      </c>
      <c r="F320" s="35">
        <f t="shared" si="184"/>
        <v>0</v>
      </c>
      <c r="G320" s="55">
        <f t="shared" si="223"/>
        <v>5.67</v>
      </c>
      <c r="H320" s="69">
        <f t="shared" si="223"/>
        <v>5.67</v>
      </c>
      <c r="I320" s="72">
        <f t="shared" si="216"/>
        <v>0</v>
      </c>
      <c r="J320" s="55">
        <f t="shared" si="224"/>
        <v>-0.01</v>
      </c>
      <c r="K320" s="69">
        <f t="shared" si="224"/>
        <v>-0.06</v>
      </c>
      <c r="L320" s="72">
        <v>0</v>
      </c>
      <c r="M320" s="55">
        <f t="shared" si="225"/>
        <v>7.4999999999999997E-3</v>
      </c>
      <c r="N320" s="69">
        <f t="shared" si="225"/>
        <v>0</v>
      </c>
      <c r="O320" s="72">
        <v>0</v>
      </c>
      <c r="P320" s="7"/>
      <c r="Q320" s="72">
        <f t="shared" si="185"/>
        <v>5.6674999999999995</v>
      </c>
      <c r="R320" s="72">
        <f t="shared" si="186"/>
        <v>5.61</v>
      </c>
      <c r="S320" s="72">
        <f t="shared" si="187"/>
        <v>0</v>
      </c>
      <c r="T320" s="7"/>
      <c r="U320" s="5">
        <f t="shared" si="188"/>
        <v>31</v>
      </c>
      <c r="V320" s="45">
        <f t="shared" si="189"/>
        <v>46357</v>
      </c>
      <c r="W320" s="5">
        <f t="shared" si="190"/>
        <v>9441</v>
      </c>
      <c r="X320" s="55">
        <f t="shared" si="191"/>
        <v>5.3904348595426005E-2</v>
      </c>
      <c r="Y320" s="47">
        <f t="shared" si="192"/>
        <v>0.25287084120164605</v>
      </c>
      <c r="Z320" s="5">
        <f t="shared" si="193"/>
        <v>0</v>
      </c>
      <c r="AA320" s="5">
        <f t="shared" si="194"/>
        <v>0</v>
      </c>
      <c r="AC320" s="39">
        <f t="shared" si="195"/>
        <v>0</v>
      </c>
      <c r="AD320" s="39">
        <f t="shared" si="196"/>
        <v>0</v>
      </c>
      <c r="AE320" s="39">
        <f t="shared" si="197"/>
        <v>0</v>
      </c>
      <c r="AF320" s="39">
        <f t="shared" si="198"/>
        <v>0</v>
      </c>
      <c r="AG320" s="39">
        <f t="shared" si="199"/>
        <v>0</v>
      </c>
      <c r="AH320" s="39">
        <f t="shared" si="200"/>
        <v>0</v>
      </c>
      <c r="AI320" s="39">
        <f t="shared" si="201"/>
        <v>0</v>
      </c>
      <c r="AJ320" s="39">
        <f t="shared" si="202"/>
        <v>0</v>
      </c>
      <c r="AK320" s="39">
        <f t="shared" si="203"/>
        <v>0</v>
      </c>
      <c r="AL320" s="43"/>
      <c r="AM320" s="39">
        <f t="shared" si="204"/>
        <v>0</v>
      </c>
      <c r="AN320" s="39">
        <f t="shared" si="205"/>
        <v>0</v>
      </c>
      <c r="AO320" s="39">
        <f t="shared" si="206"/>
        <v>0</v>
      </c>
      <c r="AP320" s="40">
        <f t="shared" si="207"/>
        <v>0</v>
      </c>
      <c r="AR320" s="39">
        <f t="shared" si="208"/>
        <v>0</v>
      </c>
      <c r="AS320" s="39">
        <f t="shared" si="209"/>
        <v>0</v>
      </c>
      <c r="AT320" s="39">
        <f t="shared" si="210"/>
        <v>0</v>
      </c>
      <c r="AU320" s="40">
        <f t="shared" si="211"/>
        <v>0</v>
      </c>
      <c r="AV320" s="40"/>
      <c r="AW320" s="52">
        <f t="shared" si="212"/>
        <v>0</v>
      </c>
      <c r="AY320" s="52">
        <f t="shared" si="213"/>
        <v>0</v>
      </c>
      <c r="AZ320" s="70"/>
    </row>
    <row r="321" spans="1:52" ht="12" customHeight="1">
      <c r="A321" s="44">
        <f t="shared" si="214"/>
        <v>46388</v>
      </c>
      <c r="B321" s="66">
        <f t="shared" si="215"/>
        <v>12500</v>
      </c>
      <c r="C321" s="67"/>
      <c r="D321" s="68">
        <f t="shared" si="182"/>
        <v>12500</v>
      </c>
      <c r="E321" s="35">
        <f t="shared" si="183"/>
        <v>0</v>
      </c>
      <c r="F321" s="35">
        <f t="shared" si="184"/>
        <v>0</v>
      </c>
      <c r="G321" s="55">
        <f t="shared" si="223"/>
        <v>5.67</v>
      </c>
      <c r="H321" s="69">
        <f t="shared" si="223"/>
        <v>5.67</v>
      </c>
      <c r="I321" s="72">
        <f t="shared" si="216"/>
        <v>0</v>
      </c>
      <c r="J321" s="55">
        <f t="shared" si="224"/>
        <v>-0.01</v>
      </c>
      <c r="K321" s="69">
        <f t="shared" si="224"/>
        <v>-0.06</v>
      </c>
      <c r="L321" s="72">
        <v>0</v>
      </c>
      <c r="M321" s="55">
        <f t="shared" si="225"/>
        <v>7.4999999999999997E-3</v>
      </c>
      <c r="N321" s="69">
        <f t="shared" si="225"/>
        <v>0</v>
      </c>
      <c r="O321" s="72">
        <v>0</v>
      </c>
      <c r="P321" s="7"/>
      <c r="Q321" s="72">
        <f t="shared" si="185"/>
        <v>5.6674999999999995</v>
      </c>
      <c r="R321" s="72">
        <f t="shared" si="186"/>
        <v>5.61</v>
      </c>
      <c r="S321" s="72">
        <f t="shared" si="187"/>
        <v>0</v>
      </c>
      <c r="T321" s="7"/>
      <c r="U321" s="5">
        <f t="shared" si="188"/>
        <v>31</v>
      </c>
      <c r="V321" s="45">
        <f t="shared" si="189"/>
        <v>46388</v>
      </c>
      <c r="W321" s="5">
        <f t="shared" si="190"/>
        <v>9472</v>
      </c>
      <c r="X321" s="55">
        <f t="shared" si="191"/>
        <v>5.3904348595426005E-2</v>
      </c>
      <c r="Y321" s="47">
        <f t="shared" si="192"/>
        <v>0.25173183476348121</v>
      </c>
      <c r="Z321" s="5">
        <f t="shared" si="193"/>
        <v>0</v>
      </c>
      <c r="AA321" s="5">
        <f t="shared" si="194"/>
        <v>0</v>
      </c>
      <c r="AC321" s="39">
        <f t="shared" si="195"/>
        <v>0</v>
      </c>
      <c r="AD321" s="39">
        <f t="shared" si="196"/>
        <v>0</v>
      </c>
      <c r="AE321" s="39">
        <f t="shared" si="197"/>
        <v>0</v>
      </c>
      <c r="AF321" s="39">
        <f t="shared" si="198"/>
        <v>0</v>
      </c>
      <c r="AG321" s="39">
        <f t="shared" si="199"/>
        <v>0</v>
      </c>
      <c r="AH321" s="39">
        <f t="shared" si="200"/>
        <v>0</v>
      </c>
      <c r="AI321" s="39">
        <f t="shared" si="201"/>
        <v>0</v>
      </c>
      <c r="AJ321" s="39">
        <f t="shared" si="202"/>
        <v>0</v>
      </c>
      <c r="AK321" s="39">
        <f t="shared" si="203"/>
        <v>0</v>
      </c>
      <c r="AL321" s="43"/>
      <c r="AM321" s="39">
        <f t="shared" si="204"/>
        <v>0</v>
      </c>
      <c r="AN321" s="39">
        <f t="shared" si="205"/>
        <v>0</v>
      </c>
      <c r="AO321" s="39">
        <f t="shared" si="206"/>
        <v>0</v>
      </c>
      <c r="AP321" s="40">
        <f t="shared" si="207"/>
        <v>0</v>
      </c>
      <c r="AR321" s="39">
        <f t="shared" si="208"/>
        <v>0</v>
      </c>
      <c r="AS321" s="39">
        <f t="shared" si="209"/>
        <v>0</v>
      </c>
      <c r="AT321" s="39">
        <f t="shared" si="210"/>
        <v>0</v>
      </c>
      <c r="AU321" s="40">
        <f t="shared" si="211"/>
        <v>0</v>
      </c>
      <c r="AV321" s="40"/>
      <c r="AW321" s="52">
        <f t="shared" si="212"/>
        <v>0</v>
      </c>
      <c r="AY321" s="52">
        <f t="shared" si="213"/>
        <v>0</v>
      </c>
      <c r="AZ321" s="70"/>
    </row>
    <row r="322" spans="1:52" ht="12" customHeight="1">
      <c r="A322" s="44">
        <f t="shared" si="214"/>
        <v>46419</v>
      </c>
      <c r="B322" s="66">
        <f t="shared" si="215"/>
        <v>12500</v>
      </c>
      <c r="C322" s="67"/>
      <c r="D322" s="68">
        <f t="shared" si="182"/>
        <v>12500</v>
      </c>
      <c r="E322" s="35">
        <f t="shared" si="183"/>
        <v>0</v>
      </c>
      <c r="F322" s="35">
        <f t="shared" si="184"/>
        <v>0</v>
      </c>
      <c r="G322" s="55">
        <f t="shared" si="223"/>
        <v>5.67</v>
      </c>
      <c r="H322" s="69">
        <f t="shared" si="223"/>
        <v>5.67</v>
      </c>
      <c r="I322" s="72">
        <f t="shared" si="216"/>
        <v>0</v>
      </c>
      <c r="J322" s="55">
        <f t="shared" si="224"/>
        <v>-0.01</v>
      </c>
      <c r="K322" s="69">
        <f t="shared" si="224"/>
        <v>-0.06</v>
      </c>
      <c r="L322" s="72">
        <v>0</v>
      </c>
      <c r="M322" s="55">
        <f t="shared" si="225"/>
        <v>7.4999999999999997E-3</v>
      </c>
      <c r="N322" s="69">
        <f t="shared" si="225"/>
        <v>0</v>
      </c>
      <c r="O322" s="72">
        <v>0</v>
      </c>
      <c r="P322" s="7"/>
      <c r="Q322" s="72">
        <f t="shared" si="185"/>
        <v>5.6674999999999995</v>
      </c>
      <c r="R322" s="72">
        <f t="shared" si="186"/>
        <v>5.61</v>
      </c>
      <c r="S322" s="72">
        <f t="shared" si="187"/>
        <v>0</v>
      </c>
      <c r="T322" s="7"/>
      <c r="U322" s="5">
        <f t="shared" si="188"/>
        <v>28</v>
      </c>
      <c r="V322" s="45">
        <f t="shared" si="189"/>
        <v>46419</v>
      </c>
      <c r="W322" s="5">
        <f t="shared" si="190"/>
        <v>9503</v>
      </c>
      <c r="X322" s="55">
        <f t="shared" si="191"/>
        <v>5.3904348595426005E-2</v>
      </c>
      <c r="Y322" s="47">
        <f t="shared" si="192"/>
        <v>0.25059795875340385</v>
      </c>
      <c r="Z322" s="5">
        <f t="shared" si="193"/>
        <v>0</v>
      </c>
      <c r="AA322" s="5">
        <f t="shared" si="194"/>
        <v>0</v>
      </c>
      <c r="AC322" s="39">
        <f t="shared" si="195"/>
        <v>0</v>
      </c>
      <c r="AD322" s="39">
        <f t="shared" si="196"/>
        <v>0</v>
      </c>
      <c r="AE322" s="39">
        <f t="shared" si="197"/>
        <v>0</v>
      </c>
      <c r="AF322" s="39">
        <f t="shared" si="198"/>
        <v>0</v>
      </c>
      <c r="AG322" s="39">
        <f t="shared" si="199"/>
        <v>0</v>
      </c>
      <c r="AH322" s="39">
        <f t="shared" si="200"/>
        <v>0</v>
      </c>
      <c r="AI322" s="39">
        <f t="shared" si="201"/>
        <v>0</v>
      </c>
      <c r="AJ322" s="39">
        <f t="shared" si="202"/>
        <v>0</v>
      </c>
      <c r="AK322" s="39">
        <f t="shared" si="203"/>
        <v>0</v>
      </c>
      <c r="AL322" s="43"/>
      <c r="AM322" s="39">
        <f t="shared" si="204"/>
        <v>0</v>
      </c>
      <c r="AN322" s="39">
        <f t="shared" si="205"/>
        <v>0</v>
      </c>
      <c r="AO322" s="39">
        <f t="shared" si="206"/>
        <v>0</v>
      </c>
      <c r="AP322" s="40">
        <f t="shared" si="207"/>
        <v>0</v>
      </c>
      <c r="AR322" s="39">
        <f t="shared" si="208"/>
        <v>0</v>
      </c>
      <c r="AS322" s="39">
        <f t="shared" si="209"/>
        <v>0</v>
      </c>
      <c r="AT322" s="39">
        <f t="shared" si="210"/>
        <v>0</v>
      </c>
      <c r="AU322" s="40">
        <f t="shared" si="211"/>
        <v>0</v>
      </c>
      <c r="AV322" s="40"/>
      <c r="AW322" s="52">
        <f t="shared" si="212"/>
        <v>0</v>
      </c>
      <c r="AY322" s="52">
        <f t="shared" si="213"/>
        <v>0</v>
      </c>
      <c r="AZ322" s="70"/>
    </row>
    <row r="323" spans="1:52" ht="12" customHeight="1">
      <c r="A323" s="44">
        <f t="shared" si="214"/>
        <v>46447</v>
      </c>
      <c r="B323" s="66">
        <f t="shared" si="215"/>
        <v>12500</v>
      </c>
      <c r="C323" s="67"/>
      <c r="D323" s="68">
        <f t="shared" si="182"/>
        <v>12500</v>
      </c>
      <c r="E323" s="35">
        <f t="shared" si="183"/>
        <v>0</v>
      </c>
      <c r="F323" s="35">
        <f t="shared" si="184"/>
        <v>0</v>
      </c>
      <c r="G323" s="55">
        <f t="shared" si="223"/>
        <v>5.67</v>
      </c>
      <c r="H323" s="69">
        <f t="shared" si="223"/>
        <v>5.67</v>
      </c>
      <c r="I323" s="72">
        <f t="shared" si="216"/>
        <v>0</v>
      </c>
      <c r="J323" s="55">
        <f t="shared" si="224"/>
        <v>-0.01</v>
      </c>
      <c r="K323" s="69">
        <f t="shared" si="224"/>
        <v>-0.06</v>
      </c>
      <c r="L323" s="72">
        <v>0</v>
      </c>
      <c r="M323" s="55">
        <f t="shared" si="225"/>
        <v>7.4999999999999997E-3</v>
      </c>
      <c r="N323" s="69">
        <f t="shared" si="225"/>
        <v>0</v>
      </c>
      <c r="O323" s="72">
        <v>0</v>
      </c>
      <c r="P323" s="7"/>
      <c r="Q323" s="72">
        <f t="shared" si="185"/>
        <v>5.6674999999999995</v>
      </c>
      <c r="R323" s="72">
        <f t="shared" si="186"/>
        <v>5.61</v>
      </c>
      <c r="S323" s="72">
        <f t="shared" si="187"/>
        <v>0</v>
      </c>
      <c r="T323" s="7"/>
      <c r="U323" s="5">
        <f t="shared" si="188"/>
        <v>31</v>
      </c>
      <c r="V323" s="45">
        <f t="shared" si="189"/>
        <v>46447</v>
      </c>
      <c r="W323" s="5">
        <f t="shared" si="190"/>
        <v>9531</v>
      </c>
      <c r="X323" s="55">
        <f t="shared" si="191"/>
        <v>5.3904348595426005E-2</v>
      </c>
      <c r="Y323" s="47">
        <f t="shared" si="192"/>
        <v>0.2495782031681304</v>
      </c>
      <c r="Z323" s="5">
        <f t="shared" si="193"/>
        <v>0</v>
      </c>
      <c r="AA323" s="5">
        <f t="shared" si="194"/>
        <v>0</v>
      </c>
      <c r="AC323" s="39">
        <f t="shared" si="195"/>
        <v>0</v>
      </c>
      <c r="AD323" s="39">
        <f t="shared" si="196"/>
        <v>0</v>
      </c>
      <c r="AE323" s="39">
        <f t="shared" si="197"/>
        <v>0</v>
      </c>
      <c r="AF323" s="39">
        <f t="shared" si="198"/>
        <v>0</v>
      </c>
      <c r="AG323" s="39">
        <f t="shared" si="199"/>
        <v>0</v>
      </c>
      <c r="AH323" s="39">
        <f t="shared" si="200"/>
        <v>0</v>
      </c>
      <c r="AI323" s="39">
        <f t="shared" si="201"/>
        <v>0</v>
      </c>
      <c r="AJ323" s="39">
        <f t="shared" si="202"/>
        <v>0</v>
      </c>
      <c r="AK323" s="39">
        <f t="shared" si="203"/>
        <v>0</v>
      </c>
      <c r="AL323" s="43"/>
      <c r="AM323" s="39">
        <f t="shared" si="204"/>
        <v>0</v>
      </c>
      <c r="AN323" s="39">
        <f t="shared" si="205"/>
        <v>0</v>
      </c>
      <c r="AO323" s="39">
        <f t="shared" si="206"/>
        <v>0</v>
      </c>
      <c r="AP323" s="40">
        <f t="shared" si="207"/>
        <v>0</v>
      </c>
      <c r="AR323" s="39">
        <f t="shared" si="208"/>
        <v>0</v>
      </c>
      <c r="AS323" s="39">
        <f t="shared" si="209"/>
        <v>0</v>
      </c>
      <c r="AT323" s="39">
        <f t="shared" si="210"/>
        <v>0</v>
      </c>
      <c r="AU323" s="40">
        <f t="shared" si="211"/>
        <v>0</v>
      </c>
      <c r="AV323" s="40"/>
      <c r="AW323" s="52">
        <f t="shared" si="212"/>
        <v>0</v>
      </c>
      <c r="AY323" s="52">
        <f t="shared" si="213"/>
        <v>0</v>
      </c>
      <c r="AZ323" s="70"/>
    </row>
    <row r="324" spans="1:52" ht="12" customHeight="1">
      <c r="A324" s="44">
        <f t="shared" si="214"/>
        <v>46478</v>
      </c>
      <c r="B324" s="66">
        <f t="shared" si="215"/>
        <v>12500</v>
      </c>
      <c r="C324" s="67"/>
      <c r="D324" s="68">
        <f t="shared" si="182"/>
        <v>12500</v>
      </c>
      <c r="E324" s="35">
        <f t="shared" si="183"/>
        <v>0</v>
      </c>
      <c r="F324" s="35">
        <f t="shared" si="184"/>
        <v>0</v>
      </c>
      <c r="G324" s="55">
        <f t="shared" si="223"/>
        <v>5.67</v>
      </c>
      <c r="H324" s="69">
        <f t="shared" si="223"/>
        <v>5.67</v>
      </c>
      <c r="I324" s="72">
        <f t="shared" si="216"/>
        <v>0</v>
      </c>
      <c r="J324" s="55">
        <f t="shared" si="224"/>
        <v>-0.01</v>
      </c>
      <c r="K324" s="69">
        <f t="shared" si="224"/>
        <v>-0.06</v>
      </c>
      <c r="L324" s="72">
        <v>0</v>
      </c>
      <c r="M324" s="55">
        <f t="shared" si="225"/>
        <v>7.4999999999999997E-3</v>
      </c>
      <c r="N324" s="69">
        <f t="shared" si="225"/>
        <v>0</v>
      </c>
      <c r="O324" s="72">
        <v>0</v>
      </c>
      <c r="P324" s="7"/>
      <c r="Q324" s="72">
        <f t="shared" si="185"/>
        <v>5.6674999999999995</v>
      </c>
      <c r="R324" s="72">
        <f t="shared" si="186"/>
        <v>5.61</v>
      </c>
      <c r="S324" s="72">
        <f t="shared" si="187"/>
        <v>0</v>
      </c>
      <c r="T324" s="7"/>
      <c r="U324" s="5">
        <f t="shared" si="188"/>
        <v>30</v>
      </c>
      <c r="V324" s="45">
        <f t="shared" si="189"/>
        <v>46478</v>
      </c>
      <c r="W324" s="5">
        <f t="shared" si="190"/>
        <v>9562</v>
      </c>
      <c r="X324" s="55">
        <f t="shared" si="191"/>
        <v>5.3904348595426005E-2</v>
      </c>
      <c r="Y324" s="47">
        <f t="shared" si="192"/>
        <v>0.24845402776347231</v>
      </c>
      <c r="Z324" s="5">
        <f t="shared" si="193"/>
        <v>0</v>
      </c>
      <c r="AA324" s="5">
        <f t="shared" si="194"/>
        <v>0</v>
      </c>
      <c r="AC324" s="39">
        <f t="shared" si="195"/>
        <v>0</v>
      </c>
      <c r="AD324" s="39">
        <f t="shared" si="196"/>
        <v>0</v>
      </c>
      <c r="AE324" s="39">
        <f t="shared" si="197"/>
        <v>0</v>
      </c>
      <c r="AF324" s="39">
        <f t="shared" si="198"/>
        <v>0</v>
      </c>
      <c r="AG324" s="39">
        <f t="shared" si="199"/>
        <v>0</v>
      </c>
      <c r="AH324" s="39">
        <f t="shared" si="200"/>
        <v>0</v>
      </c>
      <c r="AI324" s="39">
        <f t="shared" si="201"/>
        <v>0</v>
      </c>
      <c r="AJ324" s="39">
        <f t="shared" si="202"/>
        <v>0</v>
      </c>
      <c r="AK324" s="39">
        <f t="shared" si="203"/>
        <v>0</v>
      </c>
      <c r="AL324" s="43"/>
      <c r="AM324" s="39">
        <f t="shared" si="204"/>
        <v>0</v>
      </c>
      <c r="AN324" s="39">
        <f t="shared" si="205"/>
        <v>0</v>
      </c>
      <c r="AO324" s="39">
        <f t="shared" si="206"/>
        <v>0</v>
      </c>
      <c r="AP324" s="40">
        <f t="shared" si="207"/>
        <v>0</v>
      </c>
      <c r="AR324" s="39">
        <f t="shared" si="208"/>
        <v>0</v>
      </c>
      <c r="AS324" s="39">
        <f t="shared" si="209"/>
        <v>0</v>
      </c>
      <c r="AT324" s="39">
        <f t="shared" si="210"/>
        <v>0</v>
      </c>
      <c r="AU324" s="40">
        <f t="shared" si="211"/>
        <v>0</v>
      </c>
      <c r="AV324" s="40"/>
      <c r="AW324" s="52">
        <f t="shared" si="212"/>
        <v>0</v>
      </c>
      <c r="AY324" s="52">
        <f t="shared" si="213"/>
        <v>0</v>
      </c>
      <c r="AZ324" s="70"/>
    </row>
    <row r="325" spans="1:52" ht="12" customHeight="1">
      <c r="A325" s="44">
        <f t="shared" si="214"/>
        <v>46508</v>
      </c>
      <c r="B325" s="66">
        <f t="shared" si="215"/>
        <v>12500</v>
      </c>
      <c r="C325" s="67"/>
      <c r="D325" s="68">
        <f t="shared" si="182"/>
        <v>12500</v>
      </c>
      <c r="E325" s="35">
        <f t="shared" si="183"/>
        <v>0</v>
      </c>
      <c r="F325" s="35">
        <f t="shared" si="184"/>
        <v>0</v>
      </c>
      <c r="G325" s="55">
        <f t="shared" si="223"/>
        <v>5.67</v>
      </c>
      <c r="H325" s="69">
        <f t="shared" si="223"/>
        <v>5.67</v>
      </c>
      <c r="I325" s="72">
        <f t="shared" si="216"/>
        <v>0</v>
      </c>
      <c r="J325" s="55">
        <f t="shared" si="224"/>
        <v>-0.01</v>
      </c>
      <c r="K325" s="69">
        <f t="shared" si="224"/>
        <v>-0.06</v>
      </c>
      <c r="L325" s="72">
        <v>0</v>
      </c>
      <c r="M325" s="55">
        <f t="shared" si="225"/>
        <v>7.4999999999999997E-3</v>
      </c>
      <c r="N325" s="69">
        <f t="shared" si="225"/>
        <v>0</v>
      </c>
      <c r="O325" s="72">
        <v>0</v>
      </c>
      <c r="P325" s="7"/>
      <c r="Q325" s="72">
        <f t="shared" si="185"/>
        <v>5.6674999999999995</v>
      </c>
      <c r="R325" s="72">
        <f t="shared" si="186"/>
        <v>5.61</v>
      </c>
      <c r="S325" s="72">
        <f t="shared" si="187"/>
        <v>0</v>
      </c>
      <c r="T325" s="7"/>
      <c r="U325" s="5">
        <f t="shared" si="188"/>
        <v>31</v>
      </c>
      <c r="V325" s="45">
        <f t="shared" si="189"/>
        <v>46508</v>
      </c>
      <c r="W325" s="5">
        <f t="shared" si="190"/>
        <v>9592</v>
      </c>
      <c r="X325" s="55">
        <f t="shared" si="191"/>
        <v>5.3904348595426005E-2</v>
      </c>
      <c r="Y325" s="47">
        <f t="shared" si="192"/>
        <v>0.24737093756043552</v>
      </c>
      <c r="Z325" s="5">
        <f t="shared" si="193"/>
        <v>0</v>
      </c>
      <c r="AA325" s="5">
        <f t="shared" si="194"/>
        <v>0</v>
      </c>
      <c r="AC325" s="39">
        <f t="shared" si="195"/>
        <v>0</v>
      </c>
      <c r="AD325" s="39">
        <f t="shared" si="196"/>
        <v>0</v>
      </c>
      <c r="AE325" s="39">
        <f t="shared" si="197"/>
        <v>0</v>
      </c>
      <c r="AF325" s="39">
        <f t="shared" si="198"/>
        <v>0</v>
      </c>
      <c r="AG325" s="39">
        <f t="shared" si="199"/>
        <v>0</v>
      </c>
      <c r="AH325" s="39">
        <f t="shared" si="200"/>
        <v>0</v>
      </c>
      <c r="AI325" s="39">
        <f t="shared" si="201"/>
        <v>0</v>
      </c>
      <c r="AJ325" s="39">
        <f t="shared" si="202"/>
        <v>0</v>
      </c>
      <c r="AK325" s="39">
        <f t="shared" si="203"/>
        <v>0</v>
      </c>
      <c r="AL325" s="43"/>
      <c r="AM325" s="39">
        <f t="shared" si="204"/>
        <v>0</v>
      </c>
      <c r="AN325" s="39">
        <f t="shared" si="205"/>
        <v>0</v>
      </c>
      <c r="AO325" s="39">
        <f t="shared" si="206"/>
        <v>0</v>
      </c>
      <c r="AP325" s="40">
        <f t="shared" si="207"/>
        <v>0</v>
      </c>
      <c r="AR325" s="39">
        <f t="shared" si="208"/>
        <v>0</v>
      </c>
      <c r="AS325" s="39">
        <f t="shared" si="209"/>
        <v>0</v>
      </c>
      <c r="AT325" s="39">
        <f t="shared" si="210"/>
        <v>0</v>
      </c>
      <c r="AU325" s="40">
        <f t="shared" si="211"/>
        <v>0</v>
      </c>
      <c r="AV325" s="40"/>
      <c r="AW325" s="52">
        <f t="shared" si="212"/>
        <v>0</v>
      </c>
      <c r="AY325" s="52">
        <f t="shared" si="213"/>
        <v>0</v>
      </c>
      <c r="AZ325" s="70"/>
    </row>
    <row r="326" spans="1:52" ht="12" customHeight="1">
      <c r="A326" s="44">
        <f t="shared" si="214"/>
        <v>46539</v>
      </c>
      <c r="B326" s="66">
        <f t="shared" si="215"/>
        <v>12500</v>
      </c>
      <c r="C326" s="67"/>
      <c r="D326" s="68">
        <f t="shared" si="182"/>
        <v>12500</v>
      </c>
      <c r="E326" s="35">
        <f t="shared" si="183"/>
        <v>0</v>
      </c>
      <c r="F326" s="35">
        <f t="shared" si="184"/>
        <v>0</v>
      </c>
      <c r="G326" s="55">
        <f t="shared" si="223"/>
        <v>5.67</v>
      </c>
      <c r="H326" s="69">
        <f t="shared" si="223"/>
        <v>5.67</v>
      </c>
      <c r="I326" s="72">
        <f t="shared" si="216"/>
        <v>0</v>
      </c>
      <c r="J326" s="55">
        <f t="shared" si="224"/>
        <v>-0.01</v>
      </c>
      <c r="K326" s="69">
        <f t="shared" si="224"/>
        <v>-0.06</v>
      </c>
      <c r="L326" s="72">
        <v>0</v>
      </c>
      <c r="M326" s="55">
        <f t="shared" si="225"/>
        <v>7.4999999999999997E-3</v>
      </c>
      <c r="N326" s="69">
        <f t="shared" si="225"/>
        <v>0</v>
      </c>
      <c r="O326" s="72">
        <v>0</v>
      </c>
      <c r="P326" s="7"/>
      <c r="Q326" s="72">
        <f t="shared" si="185"/>
        <v>5.6674999999999995</v>
      </c>
      <c r="R326" s="72">
        <f t="shared" si="186"/>
        <v>5.61</v>
      </c>
      <c r="S326" s="72">
        <f t="shared" si="187"/>
        <v>0</v>
      </c>
      <c r="T326" s="7"/>
      <c r="U326" s="5">
        <f t="shared" si="188"/>
        <v>30</v>
      </c>
      <c r="V326" s="45">
        <f t="shared" si="189"/>
        <v>46539</v>
      </c>
      <c r="W326" s="5">
        <f t="shared" si="190"/>
        <v>9623</v>
      </c>
      <c r="X326" s="55">
        <f t="shared" si="191"/>
        <v>5.3904348595426005E-2</v>
      </c>
      <c r="Y326" s="47">
        <f t="shared" si="192"/>
        <v>0.24625670434494384</v>
      </c>
      <c r="Z326" s="5">
        <f t="shared" si="193"/>
        <v>0</v>
      </c>
      <c r="AA326" s="5">
        <f t="shared" si="194"/>
        <v>0</v>
      </c>
      <c r="AC326" s="39">
        <f t="shared" si="195"/>
        <v>0</v>
      </c>
      <c r="AD326" s="39">
        <f t="shared" si="196"/>
        <v>0</v>
      </c>
      <c r="AE326" s="39">
        <f t="shared" si="197"/>
        <v>0</v>
      </c>
      <c r="AF326" s="39">
        <f t="shared" si="198"/>
        <v>0</v>
      </c>
      <c r="AG326" s="39">
        <f t="shared" si="199"/>
        <v>0</v>
      </c>
      <c r="AH326" s="39">
        <f t="shared" si="200"/>
        <v>0</v>
      </c>
      <c r="AI326" s="39">
        <f t="shared" si="201"/>
        <v>0</v>
      </c>
      <c r="AJ326" s="39">
        <f t="shared" si="202"/>
        <v>0</v>
      </c>
      <c r="AK326" s="39">
        <f t="shared" si="203"/>
        <v>0</v>
      </c>
      <c r="AL326" s="43"/>
      <c r="AM326" s="39">
        <f t="shared" si="204"/>
        <v>0</v>
      </c>
      <c r="AN326" s="39">
        <f t="shared" si="205"/>
        <v>0</v>
      </c>
      <c r="AO326" s="39">
        <f t="shared" si="206"/>
        <v>0</v>
      </c>
      <c r="AP326" s="40">
        <f t="shared" si="207"/>
        <v>0</v>
      </c>
      <c r="AR326" s="39">
        <f t="shared" si="208"/>
        <v>0</v>
      </c>
      <c r="AS326" s="39">
        <f t="shared" si="209"/>
        <v>0</v>
      </c>
      <c r="AT326" s="39">
        <f t="shared" si="210"/>
        <v>0</v>
      </c>
      <c r="AU326" s="40">
        <f t="shared" si="211"/>
        <v>0</v>
      </c>
      <c r="AV326" s="40"/>
      <c r="AW326" s="52">
        <f t="shared" si="212"/>
        <v>0</v>
      </c>
      <c r="AY326" s="52">
        <f t="shared" si="213"/>
        <v>0</v>
      </c>
      <c r="AZ326" s="70"/>
    </row>
    <row r="327" spans="1:52" ht="12" customHeight="1">
      <c r="A327" s="44">
        <f t="shared" si="214"/>
        <v>46569</v>
      </c>
      <c r="B327" s="66">
        <f t="shared" si="215"/>
        <v>12500</v>
      </c>
      <c r="C327" s="67"/>
      <c r="D327" s="68">
        <f t="shared" si="182"/>
        <v>12500</v>
      </c>
      <c r="E327" s="35">
        <f t="shared" si="183"/>
        <v>0</v>
      </c>
      <c r="F327" s="35">
        <f t="shared" si="184"/>
        <v>0</v>
      </c>
      <c r="G327" s="55">
        <f t="shared" si="223"/>
        <v>5.67</v>
      </c>
      <c r="H327" s="69">
        <f t="shared" si="223"/>
        <v>5.67</v>
      </c>
      <c r="I327" s="72">
        <f t="shared" si="216"/>
        <v>0</v>
      </c>
      <c r="J327" s="55">
        <f t="shared" si="224"/>
        <v>-0.01</v>
      </c>
      <c r="K327" s="69">
        <f t="shared" si="224"/>
        <v>-0.06</v>
      </c>
      <c r="L327" s="72">
        <v>0</v>
      </c>
      <c r="M327" s="55">
        <f t="shared" si="225"/>
        <v>7.4999999999999997E-3</v>
      </c>
      <c r="N327" s="69">
        <f t="shared" si="225"/>
        <v>0</v>
      </c>
      <c r="O327" s="72">
        <v>0</v>
      </c>
      <c r="P327" s="7"/>
      <c r="Q327" s="72">
        <f t="shared" si="185"/>
        <v>5.6674999999999995</v>
      </c>
      <c r="R327" s="72">
        <f t="shared" si="186"/>
        <v>5.61</v>
      </c>
      <c r="S327" s="72">
        <f t="shared" si="187"/>
        <v>0</v>
      </c>
      <c r="T327" s="7"/>
      <c r="U327" s="5">
        <f t="shared" si="188"/>
        <v>31</v>
      </c>
      <c r="V327" s="45">
        <f t="shared" si="189"/>
        <v>46569</v>
      </c>
      <c r="W327" s="5">
        <f t="shared" si="190"/>
        <v>9653</v>
      </c>
      <c r="X327" s="55">
        <f t="shared" si="191"/>
        <v>5.3904348595426005E-2</v>
      </c>
      <c r="Y327" s="47">
        <f t="shared" si="192"/>
        <v>0.24518319297421237</v>
      </c>
      <c r="Z327" s="5">
        <f t="shared" si="193"/>
        <v>0</v>
      </c>
      <c r="AA327" s="5">
        <f t="shared" si="194"/>
        <v>0</v>
      </c>
      <c r="AC327" s="39">
        <f t="shared" si="195"/>
        <v>0</v>
      </c>
      <c r="AD327" s="39">
        <f t="shared" si="196"/>
        <v>0</v>
      </c>
      <c r="AE327" s="39">
        <f t="shared" si="197"/>
        <v>0</v>
      </c>
      <c r="AF327" s="39">
        <f t="shared" si="198"/>
        <v>0</v>
      </c>
      <c r="AG327" s="39">
        <f t="shared" si="199"/>
        <v>0</v>
      </c>
      <c r="AH327" s="39">
        <f t="shared" si="200"/>
        <v>0</v>
      </c>
      <c r="AI327" s="39">
        <f t="shared" si="201"/>
        <v>0</v>
      </c>
      <c r="AJ327" s="39">
        <f t="shared" si="202"/>
        <v>0</v>
      </c>
      <c r="AK327" s="39">
        <f t="shared" si="203"/>
        <v>0</v>
      </c>
      <c r="AL327" s="43"/>
      <c r="AM327" s="39">
        <f t="shared" si="204"/>
        <v>0</v>
      </c>
      <c r="AN327" s="39">
        <f t="shared" si="205"/>
        <v>0</v>
      </c>
      <c r="AO327" s="39">
        <f t="shared" si="206"/>
        <v>0</v>
      </c>
      <c r="AP327" s="40">
        <f t="shared" si="207"/>
        <v>0</v>
      </c>
      <c r="AR327" s="39">
        <f t="shared" si="208"/>
        <v>0</v>
      </c>
      <c r="AS327" s="39">
        <f t="shared" si="209"/>
        <v>0</v>
      </c>
      <c r="AT327" s="39">
        <f t="shared" si="210"/>
        <v>0</v>
      </c>
      <c r="AU327" s="40">
        <f t="shared" si="211"/>
        <v>0</v>
      </c>
      <c r="AV327" s="40"/>
      <c r="AW327" s="52">
        <f t="shared" si="212"/>
        <v>0</v>
      </c>
      <c r="AY327" s="52">
        <f t="shared" si="213"/>
        <v>0</v>
      </c>
      <c r="AZ327" s="70"/>
    </row>
    <row r="328" spans="1:52" ht="12" customHeight="1">
      <c r="A328" s="44">
        <f t="shared" si="214"/>
        <v>46600</v>
      </c>
      <c r="B328" s="66">
        <f t="shared" si="215"/>
        <v>12500</v>
      </c>
      <c r="C328" s="67"/>
      <c r="D328" s="68">
        <f t="shared" si="182"/>
        <v>12500</v>
      </c>
      <c r="E328" s="35">
        <f t="shared" si="183"/>
        <v>0</v>
      </c>
      <c r="F328" s="35">
        <f t="shared" si="184"/>
        <v>0</v>
      </c>
      <c r="G328" s="55">
        <f t="shared" si="223"/>
        <v>5.67</v>
      </c>
      <c r="H328" s="69">
        <f t="shared" si="223"/>
        <v>5.67</v>
      </c>
      <c r="I328" s="72">
        <f t="shared" si="216"/>
        <v>0</v>
      </c>
      <c r="J328" s="55">
        <f t="shared" si="224"/>
        <v>-0.01</v>
      </c>
      <c r="K328" s="69">
        <f t="shared" si="224"/>
        <v>-0.06</v>
      </c>
      <c r="L328" s="72">
        <v>0</v>
      </c>
      <c r="M328" s="55">
        <f t="shared" si="225"/>
        <v>7.4999999999999997E-3</v>
      </c>
      <c r="N328" s="69">
        <f t="shared" si="225"/>
        <v>0</v>
      </c>
      <c r="O328" s="72">
        <v>0</v>
      </c>
      <c r="P328" s="7"/>
      <c r="Q328" s="72">
        <f t="shared" si="185"/>
        <v>5.6674999999999995</v>
      </c>
      <c r="R328" s="72">
        <f t="shared" si="186"/>
        <v>5.61</v>
      </c>
      <c r="S328" s="72">
        <f t="shared" si="187"/>
        <v>0</v>
      </c>
      <c r="T328" s="7"/>
      <c r="U328" s="5">
        <f t="shared" si="188"/>
        <v>31</v>
      </c>
      <c r="V328" s="45">
        <f t="shared" si="189"/>
        <v>46600</v>
      </c>
      <c r="W328" s="5">
        <f t="shared" si="190"/>
        <v>9684</v>
      </c>
      <c r="X328" s="55">
        <f t="shared" si="191"/>
        <v>5.3904348595426005E-2</v>
      </c>
      <c r="Y328" s="47">
        <f t="shared" si="192"/>
        <v>0.24407881401932635</v>
      </c>
      <c r="Z328" s="5">
        <f t="shared" si="193"/>
        <v>0</v>
      </c>
      <c r="AA328" s="5">
        <f t="shared" si="194"/>
        <v>0</v>
      </c>
      <c r="AC328" s="39">
        <f t="shared" si="195"/>
        <v>0</v>
      </c>
      <c r="AD328" s="39">
        <f t="shared" si="196"/>
        <v>0</v>
      </c>
      <c r="AE328" s="39">
        <f t="shared" si="197"/>
        <v>0</v>
      </c>
      <c r="AF328" s="39">
        <f t="shared" si="198"/>
        <v>0</v>
      </c>
      <c r="AG328" s="39">
        <f t="shared" si="199"/>
        <v>0</v>
      </c>
      <c r="AH328" s="39">
        <f t="shared" si="200"/>
        <v>0</v>
      </c>
      <c r="AI328" s="39">
        <f t="shared" si="201"/>
        <v>0</v>
      </c>
      <c r="AJ328" s="39">
        <f t="shared" si="202"/>
        <v>0</v>
      </c>
      <c r="AK328" s="39">
        <f t="shared" si="203"/>
        <v>0</v>
      </c>
      <c r="AL328" s="43"/>
      <c r="AM328" s="39">
        <f t="shared" si="204"/>
        <v>0</v>
      </c>
      <c r="AN328" s="39">
        <f t="shared" si="205"/>
        <v>0</v>
      </c>
      <c r="AO328" s="39">
        <f t="shared" si="206"/>
        <v>0</v>
      </c>
      <c r="AP328" s="40">
        <f t="shared" si="207"/>
        <v>0</v>
      </c>
      <c r="AR328" s="39">
        <f t="shared" si="208"/>
        <v>0</v>
      </c>
      <c r="AS328" s="39">
        <f t="shared" si="209"/>
        <v>0</v>
      </c>
      <c r="AT328" s="39">
        <f t="shared" si="210"/>
        <v>0</v>
      </c>
      <c r="AU328" s="40">
        <f t="shared" si="211"/>
        <v>0</v>
      </c>
      <c r="AV328" s="40"/>
      <c r="AW328" s="52">
        <f t="shared" si="212"/>
        <v>0</v>
      </c>
      <c r="AY328" s="52">
        <f t="shared" si="213"/>
        <v>0</v>
      </c>
      <c r="AZ328" s="70"/>
    </row>
    <row r="329" spans="1:52" ht="12" customHeight="1">
      <c r="A329" s="44">
        <f t="shared" si="214"/>
        <v>46631</v>
      </c>
      <c r="B329" s="66">
        <f t="shared" si="215"/>
        <v>12500</v>
      </c>
      <c r="C329" s="67"/>
      <c r="D329" s="68">
        <f t="shared" si="182"/>
        <v>12500</v>
      </c>
      <c r="E329" s="35">
        <f t="shared" si="183"/>
        <v>0</v>
      </c>
      <c r="F329" s="35">
        <f t="shared" si="184"/>
        <v>0</v>
      </c>
      <c r="G329" s="55">
        <f t="shared" si="223"/>
        <v>5.67</v>
      </c>
      <c r="H329" s="69">
        <f t="shared" si="223"/>
        <v>5.67</v>
      </c>
      <c r="I329" s="72">
        <f t="shared" si="216"/>
        <v>0</v>
      </c>
      <c r="J329" s="55">
        <f t="shared" si="224"/>
        <v>-0.01</v>
      </c>
      <c r="K329" s="69">
        <f t="shared" si="224"/>
        <v>-0.06</v>
      </c>
      <c r="L329" s="72">
        <v>0</v>
      </c>
      <c r="M329" s="55">
        <f t="shared" si="225"/>
        <v>7.4999999999999997E-3</v>
      </c>
      <c r="N329" s="69">
        <f t="shared" si="225"/>
        <v>0</v>
      </c>
      <c r="O329" s="72">
        <v>0</v>
      </c>
      <c r="P329" s="7"/>
      <c r="Q329" s="72">
        <f t="shared" si="185"/>
        <v>5.6674999999999995</v>
      </c>
      <c r="R329" s="72">
        <f t="shared" si="186"/>
        <v>5.61</v>
      </c>
      <c r="S329" s="72">
        <f t="shared" si="187"/>
        <v>0</v>
      </c>
      <c r="T329" s="7"/>
      <c r="U329" s="5">
        <f t="shared" si="188"/>
        <v>30</v>
      </c>
      <c r="V329" s="45">
        <f t="shared" si="189"/>
        <v>46631</v>
      </c>
      <c r="W329" s="5">
        <f t="shared" si="190"/>
        <v>9715</v>
      </c>
      <c r="X329" s="55">
        <f t="shared" si="191"/>
        <v>5.3904348595426005E-2</v>
      </c>
      <c r="Y329" s="47">
        <f t="shared" si="192"/>
        <v>0.24297940951991256</v>
      </c>
      <c r="Z329" s="5">
        <f t="shared" si="193"/>
        <v>0</v>
      </c>
      <c r="AA329" s="5">
        <f t="shared" si="194"/>
        <v>0</v>
      </c>
      <c r="AC329" s="39">
        <f t="shared" si="195"/>
        <v>0</v>
      </c>
      <c r="AD329" s="39">
        <f t="shared" si="196"/>
        <v>0</v>
      </c>
      <c r="AE329" s="39">
        <f t="shared" si="197"/>
        <v>0</v>
      </c>
      <c r="AF329" s="39">
        <f t="shared" si="198"/>
        <v>0</v>
      </c>
      <c r="AG329" s="39">
        <f t="shared" si="199"/>
        <v>0</v>
      </c>
      <c r="AH329" s="39">
        <f t="shared" si="200"/>
        <v>0</v>
      </c>
      <c r="AI329" s="39">
        <f t="shared" si="201"/>
        <v>0</v>
      </c>
      <c r="AJ329" s="39">
        <f t="shared" si="202"/>
        <v>0</v>
      </c>
      <c r="AK329" s="39">
        <f t="shared" si="203"/>
        <v>0</v>
      </c>
      <c r="AL329" s="43"/>
      <c r="AM329" s="39">
        <f t="shared" si="204"/>
        <v>0</v>
      </c>
      <c r="AN329" s="39">
        <f t="shared" si="205"/>
        <v>0</v>
      </c>
      <c r="AO329" s="39">
        <f t="shared" si="206"/>
        <v>0</v>
      </c>
      <c r="AP329" s="40">
        <f t="shared" si="207"/>
        <v>0</v>
      </c>
      <c r="AR329" s="39">
        <f t="shared" si="208"/>
        <v>0</v>
      </c>
      <c r="AS329" s="39">
        <f t="shared" si="209"/>
        <v>0</v>
      </c>
      <c r="AT329" s="39">
        <f t="shared" si="210"/>
        <v>0</v>
      </c>
      <c r="AU329" s="40">
        <f t="shared" si="211"/>
        <v>0</v>
      </c>
      <c r="AV329" s="40"/>
      <c r="AW329" s="52">
        <f t="shared" si="212"/>
        <v>0</v>
      </c>
      <c r="AY329" s="52">
        <f t="shared" si="213"/>
        <v>0</v>
      </c>
      <c r="AZ329" s="70"/>
    </row>
    <row r="330" spans="1:52" ht="12" customHeight="1">
      <c r="A330" s="44">
        <f t="shared" si="214"/>
        <v>46661</v>
      </c>
      <c r="B330" s="66">
        <f t="shared" si="215"/>
        <v>12500</v>
      </c>
      <c r="C330" s="67"/>
      <c r="D330" s="68">
        <f t="shared" ref="D330:D369" si="226">B330+C330</f>
        <v>12500</v>
      </c>
      <c r="E330" s="35">
        <f t="shared" ref="E330:E369" si="227">IF(Z330=0,0,IF(AND(Z330=1,$H$3=1),D330*U330,IF($H$3=2,D330,"N/A")))</f>
        <v>0</v>
      </c>
      <c r="F330" s="35">
        <f t="shared" ref="F330:F369" si="228">E330*Y330</f>
        <v>0</v>
      </c>
      <c r="G330" s="55">
        <f t="shared" ref="G330:H349" si="229">VLOOKUP($A330,Table,MATCH(G$4,Curves,0))</f>
        <v>5.67</v>
      </c>
      <c r="H330" s="69">
        <f t="shared" si="229"/>
        <v>5.67</v>
      </c>
      <c r="I330" s="72">
        <f t="shared" si="216"/>
        <v>0</v>
      </c>
      <c r="J330" s="55">
        <f t="shared" ref="J330:K349" si="230">VLOOKUP($A330,Table,MATCH(J$4,Curves,0))</f>
        <v>-0.01</v>
      </c>
      <c r="K330" s="69">
        <f t="shared" si="230"/>
        <v>-0.06</v>
      </c>
      <c r="L330" s="72">
        <v>0</v>
      </c>
      <c r="M330" s="55">
        <f t="shared" ref="M330:N349" si="231">VLOOKUP($A330,Table,MATCH(M$4,Curves,0))</f>
        <v>7.4999999999999997E-3</v>
      </c>
      <c r="N330" s="69">
        <f t="shared" si="231"/>
        <v>0</v>
      </c>
      <c r="O330" s="72">
        <v>0</v>
      </c>
      <c r="P330" s="7"/>
      <c r="Q330" s="72">
        <f t="shared" ref="Q330:Q369" si="232">M330+J330+G330</f>
        <v>5.6674999999999995</v>
      </c>
      <c r="R330" s="72">
        <f t="shared" ref="R330:R369" si="233">N330+K330+H330</f>
        <v>5.61</v>
      </c>
      <c r="S330" s="72">
        <f t="shared" ref="S330:S369" si="234">O330+L330+I330</f>
        <v>0</v>
      </c>
      <c r="T330" s="7"/>
      <c r="U330" s="5">
        <f t="shared" ref="U330:U369" si="235">A331-A330</f>
        <v>31</v>
      </c>
      <c r="V330" s="45">
        <f t="shared" ref="V330:V369" si="236">CHOOSE(F$3,A331+24,A330)</f>
        <v>46661</v>
      </c>
      <c r="W330" s="5">
        <f t="shared" ref="W330:W369" si="237">V330-C$3</f>
        <v>9745</v>
      </c>
      <c r="X330" s="55">
        <f t="shared" ref="X330:X370" si="238">VLOOKUP($A330,Table,MATCH(X$4,Curves,0))</f>
        <v>5.3904348595426005E-2</v>
      </c>
      <c r="Y330" s="47">
        <f t="shared" ref="Y330:Y369" si="239">1/(1+CHOOSE(F$3,(X331+($K$3/10000))/2,(X330+($K$3/10000))/2))^(2*W330/365.25)</f>
        <v>0.24192018492065906</v>
      </c>
      <c r="Z330" s="5">
        <f t="shared" ref="Z330:Z369" si="240">IF(AND(mthbeg&lt;=A330,mthend&gt;=A330),1,0)</f>
        <v>0</v>
      </c>
      <c r="AA330" s="5">
        <f t="shared" ref="AA330:AA369" si="241">U330*Z330</f>
        <v>0</v>
      </c>
      <c r="AC330" s="39">
        <f t="shared" ref="AC330:AC369" si="242">F330*G330</f>
        <v>0</v>
      </c>
      <c r="AD330" s="39">
        <f t="shared" ref="AD330:AD369" si="243">$F330*H330</f>
        <v>0</v>
      </c>
      <c r="AE330" s="39">
        <f t="shared" ref="AE330:AE369" si="244">$F330*I330</f>
        <v>0</v>
      </c>
      <c r="AF330" s="39">
        <f t="shared" ref="AF330:AF369" si="245">$F330*J330</f>
        <v>0</v>
      </c>
      <c r="AG330" s="39">
        <f t="shared" ref="AG330:AG369" si="246">$F330*K330</f>
        <v>0</v>
      </c>
      <c r="AH330" s="39">
        <f t="shared" ref="AH330:AH369" si="247">$F330*L330</f>
        <v>0</v>
      </c>
      <c r="AI330" s="39">
        <f t="shared" ref="AI330:AI369" si="248">$F330*M330</f>
        <v>0</v>
      </c>
      <c r="AJ330" s="39">
        <f t="shared" ref="AJ330:AJ369" si="249">$F330*N330</f>
        <v>0</v>
      </c>
      <c r="AK330" s="39">
        <f t="shared" ref="AK330:AK369" si="250">F330*O330</f>
        <v>0</v>
      </c>
      <c r="AL330" s="43"/>
      <c r="AM330" s="39">
        <f t="shared" ref="AM330:AM369" si="251">CHOOSE($G$3,AD330-AE330,AE330-AD330)</f>
        <v>0</v>
      </c>
      <c r="AN330" s="39">
        <f t="shared" ref="AN330:AN369" si="252">CHOOSE($G$3,AG330-AH330,AH330-AG330)</f>
        <v>0</v>
      </c>
      <c r="AO330" s="39">
        <f t="shared" ref="AO330:AO369" si="253">CHOOSE($G$3,AJ330-AK330,AK330-AJ330)</f>
        <v>0</v>
      </c>
      <c r="AP330" s="40">
        <f t="shared" ref="AP330:AP369" si="254">SUM(AM330:AO330)</f>
        <v>0</v>
      </c>
      <c r="AR330" s="39">
        <f t="shared" ref="AR330:AR369" si="255">CHOOSE($G$3,AC330-AD330,AD330-AC330)</f>
        <v>0</v>
      </c>
      <c r="AS330" s="39">
        <f t="shared" ref="AS330:AS369" si="256">CHOOSE($G$3,AF330-AG330,AG330-AF330)</f>
        <v>0</v>
      </c>
      <c r="AT330" s="39">
        <f t="shared" ref="AT330:AT369" si="257">CHOOSE($G$3,AI330-AJ330,AJ330-AI330)</f>
        <v>0</v>
      </c>
      <c r="AU330" s="40">
        <f t="shared" ref="AU330:AU369" si="258">AR330+AS330+AT330</f>
        <v>0</v>
      </c>
      <c r="AV330" s="40"/>
      <c r="AW330" s="52">
        <f t="shared" ref="AW330:AW369" si="259">AU330+AP330</f>
        <v>0</v>
      </c>
      <c r="AY330" s="52">
        <f t="shared" ref="AY330:AY369" si="260">AK330+AH330+AE330</f>
        <v>0</v>
      </c>
      <c r="AZ330" s="70"/>
    </row>
    <row r="331" spans="1:52" ht="12" customHeight="1">
      <c r="A331" s="44">
        <f t="shared" ref="A331:A370" si="261">EDATE(A330,1)</f>
        <v>46692</v>
      </c>
      <c r="B331" s="66">
        <f t="shared" ref="B331:B369" si="262">B330</f>
        <v>12500</v>
      </c>
      <c r="C331" s="67"/>
      <c r="D331" s="68">
        <f t="shared" si="226"/>
        <v>12500</v>
      </c>
      <c r="E331" s="35">
        <f t="shared" si="227"/>
        <v>0</v>
      </c>
      <c r="F331" s="35">
        <f t="shared" si="228"/>
        <v>0</v>
      </c>
      <c r="G331" s="55">
        <f t="shared" si="229"/>
        <v>5.67</v>
      </c>
      <c r="H331" s="69">
        <f t="shared" si="229"/>
        <v>5.67</v>
      </c>
      <c r="I331" s="72">
        <f t="shared" si="216"/>
        <v>0</v>
      </c>
      <c r="J331" s="55">
        <f t="shared" si="230"/>
        <v>-0.01</v>
      </c>
      <c r="K331" s="69">
        <f t="shared" si="230"/>
        <v>-0.06</v>
      </c>
      <c r="L331" s="72">
        <v>0</v>
      </c>
      <c r="M331" s="55">
        <f t="shared" si="231"/>
        <v>7.4999999999999997E-3</v>
      </c>
      <c r="N331" s="69">
        <f t="shared" si="231"/>
        <v>0</v>
      </c>
      <c r="O331" s="72">
        <v>0</v>
      </c>
      <c r="P331" s="7"/>
      <c r="Q331" s="72">
        <f t="shared" si="232"/>
        <v>5.6674999999999995</v>
      </c>
      <c r="R331" s="72">
        <f t="shared" si="233"/>
        <v>5.61</v>
      </c>
      <c r="S331" s="72">
        <f t="shared" si="234"/>
        <v>0</v>
      </c>
      <c r="T331" s="7"/>
      <c r="U331" s="5">
        <f t="shared" si="235"/>
        <v>30</v>
      </c>
      <c r="V331" s="45">
        <f t="shared" si="236"/>
        <v>46692</v>
      </c>
      <c r="W331" s="5">
        <f t="shared" si="237"/>
        <v>9776</v>
      </c>
      <c r="X331" s="55">
        <f t="shared" si="238"/>
        <v>5.3904348595426005E-2</v>
      </c>
      <c r="Y331" s="47">
        <f t="shared" si="239"/>
        <v>0.24083050353692487</v>
      </c>
      <c r="Z331" s="5">
        <f t="shared" si="240"/>
        <v>0</v>
      </c>
      <c r="AA331" s="5">
        <f t="shared" si="241"/>
        <v>0</v>
      </c>
      <c r="AC331" s="39">
        <f t="shared" si="242"/>
        <v>0</v>
      </c>
      <c r="AD331" s="39">
        <f t="shared" si="243"/>
        <v>0</v>
      </c>
      <c r="AE331" s="39">
        <f t="shared" si="244"/>
        <v>0</v>
      </c>
      <c r="AF331" s="39">
        <f t="shared" si="245"/>
        <v>0</v>
      </c>
      <c r="AG331" s="39">
        <f t="shared" si="246"/>
        <v>0</v>
      </c>
      <c r="AH331" s="39">
        <f t="shared" si="247"/>
        <v>0</v>
      </c>
      <c r="AI331" s="39">
        <f t="shared" si="248"/>
        <v>0</v>
      </c>
      <c r="AJ331" s="39">
        <f t="shared" si="249"/>
        <v>0</v>
      </c>
      <c r="AK331" s="39">
        <f t="shared" si="250"/>
        <v>0</v>
      </c>
      <c r="AL331" s="43"/>
      <c r="AM331" s="39">
        <f t="shared" si="251"/>
        <v>0</v>
      </c>
      <c r="AN331" s="39">
        <f t="shared" si="252"/>
        <v>0</v>
      </c>
      <c r="AO331" s="39">
        <f t="shared" si="253"/>
        <v>0</v>
      </c>
      <c r="AP331" s="40">
        <f t="shared" si="254"/>
        <v>0</v>
      </c>
      <c r="AR331" s="39">
        <f t="shared" si="255"/>
        <v>0</v>
      </c>
      <c r="AS331" s="39">
        <f t="shared" si="256"/>
        <v>0</v>
      </c>
      <c r="AT331" s="39">
        <f t="shared" si="257"/>
        <v>0</v>
      </c>
      <c r="AU331" s="40">
        <f t="shared" si="258"/>
        <v>0</v>
      </c>
      <c r="AV331" s="40"/>
      <c r="AW331" s="52">
        <f t="shared" si="259"/>
        <v>0</v>
      </c>
      <c r="AY331" s="52">
        <f t="shared" si="260"/>
        <v>0</v>
      </c>
      <c r="AZ331" s="70"/>
    </row>
    <row r="332" spans="1:52" ht="12" customHeight="1">
      <c r="A332" s="44">
        <f t="shared" si="261"/>
        <v>46722</v>
      </c>
      <c r="B332" s="66">
        <f t="shared" si="262"/>
        <v>12500</v>
      </c>
      <c r="C332" s="67"/>
      <c r="D332" s="68">
        <f t="shared" si="226"/>
        <v>12500</v>
      </c>
      <c r="E332" s="35">
        <f t="shared" si="227"/>
        <v>0</v>
      </c>
      <c r="F332" s="35">
        <f t="shared" si="228"/>
        <v>0</v>
      </c>
      <c r="G332" s="55">
        <f t="shared" si="229"/>
        <v>5.67</v>
      </c>
      <c r="H332" s="69">
        <f t="shared" si="229"/>
        <v>5.67</v>
      </c>
      <c r="I332" s="72">
        <f t="shared" ref="I332:I369" si="263">I331</f>
        <v>0</v>
      </c>
      <c r="J332" s="55">
        <f t="shared" si="230"/>
        <v>-0.01</v>
      </c>
      <c r="K332" s="69">
        <f t="shared" si="230"/>
        <v>-0.06</v>
      </c>
      <c r="L332" s="72">
        <v>0</v>
      </c>
      <c r="M332" s="55">
        <f t="shared" si="231"/>
        <v>7.4999999999999997E-3</v>
      </c>
      <c r="N332" s="69">
        <f t="shared" si="231"/>
        <v>0</v>
      </c>
      <c r="O332" s="72">
        <v>0</v>
      </c>
      <c r="P332" s="7"/>
      <c r="Q332" s="72">
        <f t="shared" si="232"/>
        <v>5.6674999999999995</v>
      </c>
      <c r="R332" s="72">
        <f t="shared" si="233"/>
        <v>5.61</v>
      </c>
      <c r="S332" s="72">
        <f t="shared" si="234"/>
        <v>0</v>
      </c>
      <c r="T332" s="7"/>
      <c r="U332" s="5">
        <f t="shared" si="235"/>
        <v>31</v>
      </c>
      <c r="V332" s="45">
        <f t="shared" si="236"/>
        <v>46722</v>
      </c>
      <c r="W332" s="5">
        <f t="shared" si="237"/>
        <v>9806</v>
      </c>
      <c r="X332" s="55">
        <f t="shared" si="238"/>
        <v>5.3904348595426005E-2</v>
      </c>
      <c r="Y332" s="47">
        <f t="shared" si="239"/>
        <v>0.23978064670296134</v>
      </c>
      <c r="Z332" s="5">
        <f t="shared" si="240"/>
        <v>0</v>
      </c>
      <c r="AA332" s="5">
        <f t="shared" si="241"/>
        <v>0</v>
      </c>
      <c r="AC332" s="39">
        <f t="shared" si="242"/>
        <v>0</v>
      </c>
      <c r="AD332" s="39">
        <f t="shared" si="243"/>
        <v>0</v>
      </c>
      <c r="AE332" s="39">
        <f t="shared" si="244"/>
        <v>0</v>
      </c>
      <c r="AF332" s="39">
        <f t="shared" si="245"/>
        <v>0</v>
      </c>
      <c r="AG332" s="39">
        <f t="shared" si="246"/>
        <v>0</v>
      </c>
      <c r="AH332" s="39">
        <f t="shared" si="247"/>
        <v>0</v>
      </c>
      <c r="AI332" s="39">
        <f t="shared" si="248"/>
        <v>0</v>
      </c>
      <c r="AJ332" s="39">
        <f t="shared" si="249"/>
        <v>0</v>
      </c>
      <c r="AK332" s="39">
        <f t="shared" si="250"/>
        <v>0</v>
      </c>
      <c r="AL332" s="43"/>
      <c r="AM332" s="39">
        <f t="shared" si="251"/>
        <v>0</v>
      </c>
      <c r="AN332" s="39">
        <f t="shared" si="252"/>
        <v>0</v>
      </c>
      <c r="AO332" s="39">
        <f t="shared" si="253"/>
        <v>0</v>
      </c>
      <c r="AP332" s="40">
        <f t="shared" si="254"/>
        <v>0</v>
      </c>
      <c r="AR332" s="39">
        <f t="shared" si="255"/>
        <v>0</v>
      </c>
      <c r="AS332" s="39">
        <f t="shared" si="256"/>
        <v>0</v>
      </c>
      <c r="AT332" s="39">
        <f t="shared" si="257"/>
        <v>0</v>
      </c>
      <c r="AU332" s="40">
        <f t="shared" si="258"/>
        <v>0</v>
      </c>
      <c r="AV332" s="40"/>
      <c r="AW332" s="52">
        <f t="shared" si="259"/>
        <v>0</v>
      </c>
      <c r="AY332" s="52">
        <f t="shared" si="260"/>
        <v>0</v>
      </c>
      <c r="AZ332" s="70"/>
    </row>
    <row r="333" spans="1:52" ht="12" customHeight="1">
      <c r="A333" s="44">
        <f t="shared" si="261"/>
        <v>46753</v>
      </c>
      <c r="B333" s="66">
        <f t="shared" si="262"/>
        <v>12500</v>
      </c>
      <c r="C333" s="67"/>
      <c r="D333" s="68">
        <f t="shared" si="226"/>
        <v>12500</v>
      </c>
      <c r="E333" s="35">
        <f t="shared" si="227"/>
        <v>0</v>
      </c>
      <c r="F333" s="35">
        <f t="shared" si="228"/>
        <v>0</v>
      </c>
      <c r="G333" s="55">
        <f t="shared" si="229"/>
        <v>5.67</v>
      </c>
      <c r="H333" s="69">
        <f t="shared" si="229"/>
        <v>5.67</v>
      </c>
      <c r="I333" s="72">
        <f t="shared" si="263"/>
        <v>0</v>
      </c>
      <c r="J333" s="55">
        <f t="shared" si="230"/>
        <v>-0.01</v>
      </c>
      <c r="K333" s="69">
        <f t="shared" si="230"/>
        <v>-0.06</v>
      </c>
      <c r="L333" s="72">
        <v>0</v>
      </c>
      <c r="M333" s="55">
        <f t="shared" si="231"/>
        <v>7.4999999999999997E-3</v>
      </c>
      <c r="N333" s="69">
        <f t="shared" si="231"/>
        <v>0</v>
      </c>
      <c r="O333" s="72">
        <v>0</v>
      </c>
      <c r="P333" s="7"/>
      <c r="Q333" s="72">
        <f t="shared" si="232"/>
        <v>5.6674999999999995</v>
      </c>
      <c r="R333" s="72">
        <f t="shared" si="233"/>
        <v>5.61</v>
      </c>
      <c r="S333" s="72">
        <f t="shared" si="234"/>
        <v>0</v>
      </c>
      <c r="T333" s="7"/>
      <c r="U333" s="5">
        <f t="shared" si="235"/>
        <v>31</v>
      </c>
      <c r="V333" s="45">
        <f t="shared" si="236"/>
        <v>46753</v>
      </c>
      <c r="W333" s="5">
        <f t="shared" si="237"/>
        <v>9837</v>
      </c>
      <c r="X333" s="55">
        <f t="shared" si="238"/>
        <v>5.3904348595426005E-2</v>
      </c>
      <c r="Y333" s="47">
        <f t="shared" si="239"/>
        <v>0.23870060244382829</v>
      </c>
      <c r="Z333" s="5">
        <f t="shared" si="240"/>
        <v>0</v>
      </c>
      <c r="AA333" s="5">
        <f t="shared" si="241"/>
        <v>0</v>
      </c>
      <c r="AC333" s="39">
        <f t="shared" si="242"/>
        <v>0</v>
      </c>
      <c r="AD333" s="39">
        <f t="shared" si="243"/>
        <v>0</v>
      </c>
      <c r="AE333" s="39">
        <f t="shared" si="244"/>
        <v>0</v>
      </c>
      <c r="AF333" s="39">
        <f t="shared" si="245"/>
        <v>0</v>
      </c>
      <c r="AG333" s="39">
        <f t="shared" si="246"/>
        <v>0</v>
      </c>
      <c r="AH333" s="39">
        <f t="shared" si="247"/>
        <v>0</v>
      </c>
      <c r="AI333" s="39">
        <f t="shared" si="248"/>
        <v>0</v>
      </c>
      <c r="AJ333" s="39">
        <f t="shared" si="249"/>
        <v>0</v>
      </c>
      <c r="AK333" s="39">
        <f t="shared" si="250"/>
        <v>0</v>
      </c>
      <c r="AL333" s="43"/>
      <c r="AM333" s="39">
        <f t="shared" si="251"/>
        <v>0</v>
      </c>
      <c r="AN333" s="39">
        <f t="shared" si="252"/>
        <v>0</v>
      </c>
      <c r="AO333" s="39">
        <f t="shared" si="253"/>
        <v>0</v>
      </c>
      <c r="AP333" s="40">
        <f t="shared" si="254"/>
        <v>0</v>
      </c>
      <c r="AR333" s="39">
        <f t="shared" si="255"/>
        <v>0</v>
      </c>
      <c r="AS333" s="39">
        <f t="shared" si="256"/>
        <v>0</v>
      </c>
      <c r="AT333" s="39">
        <f t="shared" si="257"/>
        <v>0</v>
      </c>
      <c r="AU333" s="40">
        <f t="shared" si="258"/>
        <v>0</v>
      </c>
      <c r="AV333" s="40"/>
      <c r="AW333" s="52">
        <f t="shared" si="259"/>
        <v>0</v>
      </c>
      <c r="AY333" s="52">
        <f t="shared" si="260"/>
        <v>0</v>
      </c>
      <c r="AZ333" s="70"/>
    </row>
    <row r="334" spans="1:52" ht="12" customHeight="1">
      <c r="A334" s="44">
        <f t="shared" si="261"/>
        <v>46784</v>
      </c>
      <c r="B334" s="66">
        <f t="shared" si="262"/>
        <v>12500</v>
      </c>
      <c r="C334" s="67"/>
      <c r="D334" s="68">
        <f t="shared" si="226"/>
        <v>12500</v>
      </c>
      <c r="E334" s="35">
        <f t="shared" si="227"/>
        <v>0</v>
      </c>
      <c r="F334" s="35">
        <f t="shared" si="228"/>
        <v>0</v>
      </c>
      <c r="G334" s="55">
        <f t="shared" si="229"/>
        <v>5.67</v>
      </c>
      <c r="H334" s="69">
        <f t="shared" si="229"/>
        <v>5.67</v>
      </c>
      <c r="I334" s="72">
        <f t="shared" si="263"/>
        <v>0</v>
      </c>
      <c r="J334" s="55">
        <f t="shared" si="230"/>
        <v>-0.01</v>
      </c>
      <c r="K334" s="69">
        <f t="shared" si="230"/>
        <v>-0.06</v>
      </c>
      <c r="L334" s="72">
        <v>0</v>
      </c>
      <c r="M334" s="55">
        <f t="shared" si="231"/>
        <v>7.4999999999999997E-3</v>
      </c>
      <c r="N334" s="69">
        <f t="shared" si="231"/>
        <v>0</v>
      </c>
      <c r="O334" s="72">
        <v>0</v>
      </c>
      <c r="P334" s="7"/>
      <c r="Q334" s="72">
        <f t="shared" si="232"/>
        <v>5.6674999999999995</v>
      </c>
      <c r="R334" s="72">
        <f t="shared" si="233"/>
        <v>5.61</v>
      </c>
      <c r="S334" s="72">
        <f t="shared" si="234"/>
        <v>0</v>
      </c>
      <c r="T334" s="7"/>
      <c r="U334" s="5">
        <f t="shared" si="235"/>
        <v>29</v>
      </c>
      <c r="V334" s="45">
        <f t="shared" si="236"/>
        <v>46784</v>
      </c>
      <c r="W334" s="5">
        <f t="shared" si="237"/>
        <v>9868</v>
      </c>
      <c r="X334" s="55">
        <f t="shared" si="238"/>
        <v>5.3904348595426005E-2</v>
      </c>
      <c r="Y334" s="47">
        <f t="shared" si="239"/>
        <v>0.23762542302936768</v>
      </c>
      <c r="Z334" s="5">
        <f t="shared" si="240"/>
        <v>0</v>
      </c>
      <c r="AA334" s="5">
        <f t="shared" si="241"/>
        <v>0</v>
      </c>
      <c r="AC334" s="39">
        <f t="shared" si="242"/>
        <v>0</v>
      </c>
      <c r="AD334" s="39">
        <f t="shared" si="243"/>
        <v>0</v>
      </c>
      <c r="AE334" s="39">
        <f t="shared" si="244"/>
        <v>0</v>
      </c>
      <c r="AF334" s="39">
        <f t="shared" si="245"/>
        <v>0</v>
      </c>
      <c r="AG334" s="39">
        <f t="shared" si="246"/>
        <v>0</v>
      </c>
      <c r="AH334" s="39">
        <f t="shared" si="247"/>
        <v>0</v>
      </c>
      <c r="AI334" s="39">
        <f t="shared" si="248"/>
        <v>0</v>
      </c>
      <c r="AJ334" s="39">
        <f t="shared" si="249"/>
        <v>0</v>
      </c>
      <c r="AK334" s="39">
        <f t="shared" si="250"/>
        <v>0</v>
      </c>
      <c r="AL334" s="43"/>
      <c r="AM334" s="39">
        <f t="shared" si="251"/>
        <v>0</v>
      </c>
      <c r="AN334" s="39">
        <f t="shared" si="252"/>
        <v>0</v>
      </c>
      <c r="AO334" s="39">
        <f t="shared" si="253"/>
        <v>0</v>
      </c>
      <c r="AP334" s="40">
        <f t="shared" si="254"/>
        <v>0</v>
      </c>
      <c r="AR334" s="39">
        <f t="shared" si="255"/>
        <v>0</v>
      </c>
      <c r="AS334" s="39">
        <f t="shared" si="256"/>
        <v>0</v>
      </c>
      <c r="AT334" s="39">
        <f t="shared" si="257"/>
        <v>0</v>
      </c>
      <c r="AU334" s="40">
        <f t="shared" si="258"/>
        <v>0</v>
      </c>
      <c r="AV334" s="40"/>
      <c r="AW334" s="52">
        <f t="shared" si="259"/>
        <v>0</v>
      </c>
      <c r="AY334" s="52">
        <f t="shared" si="260"/>
        <v>0</v>
      </c>
      <c r="AZ334" s="70"/>
    </row>
    <row r="335" spans="1:52" ht="12" customHeight="1">
      <c r="A335" s="44">
        <f t="shared" si="261"/>
        <v>46813</v>
      </c>
      <c r="B335" s="66">
        <f t="shared" si="262"/>
        <v>12500</v>
      </c>
      <c r="C335" s="67"/>
      <c r="D335" s="68">
        <f t="shared" si="226"/>
        <v>12500</v>
      </c>
      <c r="E335" s="35">
        <f t="shared" si="227"/>
        <v>0</v>
      </c>
      <c r="F335" s="35">
        <f t="shared" si="228"/>
        <v>0</v>
      </c>
      <c r="G335" s="55">
        <f t="shared" si="229"/>
        <v>5.67</v>
      </c>
      <c r="H335" s="69">
        <f t="shared" si="229"/>
        <v>5.67</v>
      </c>
      <c r="I335" s="72">
        <f t="shared" si="263"/>
        <v>0</v>
      </c>
      <c r="J335" s="55">
        <f t="shared" si="230"/>
        <v>-0.01</v>
      </c>
      <c r="K335" s="69">
        <f t="shared" si="230"/>
        <v>-0.06</v>
      </c>
      <c r="L335" s="72">
        <v>0</v>
      </c>
      <c r="M335" s="55">
        <f t="shared" si="231"/>
        <v>7.4999999999999997E-3</v>
      </c>
      <c r="N335" s="69">
        <f t="shared" si="231"/>
        <v>0</v>
      </c>
      <c r="O335" s="72">
        <v>0</v>
      </c>
      <c r="P335" s="7"/>
      <c r="Q335" s="72">
        <f t="shared" si="232"/>
        <v>5.6674999999999995</v>
      </c>
      <c r="R335" s="72">
        <f t="shared" si="233"/>
        <v>5.61</v>
      </c>
      <c r="S335" s="72">
        <f t="shared" si="234"/>
        <v>0</v>
      </c>
      <c r="T335" s="7"/>
      <c r="U335" s="5">
        <f t="shared" si="235"/>
        <v>31</v>
      </c>
      <c r="V335" s="45">
        <f t="shared" si="236"/>
        <v>46813</v>
      </c>
      <c r="W335" s="5">
        <f t="shared" si="237"/>
        <v>9897</v>
      </c>
      <c r="X335" s="55">
        <f t="shared" si="238"/>
        <v>5.3904348595426005E-2</v>
      </c>
      <c r="Y335" s="47">
        <f t="shared" si="239"/>
        <v>0.23662399479400575</v>
      </c>
      <c r="Z335" s="5">
        <f t="shared" si="240"/>
        <v>0</v>
      </c>
      <c r="AA335" s="5">
        <f t="shared" si="241"/>
        <v>0</v>
      </c>
      <c r="AC335" s="39">
        <f t="shared" si="242"/>
        <v>0</v>
      </c>
      <c r="AD335" s="39">
        <f t="shared" si="243"/>
        <v>0</v>
      </c>
      <c r="AE335" s="39">
        <f t="shared" si="244"/>
        <v>0</v>
      </c>
      <c r="AF335" s="39">
        <f t="shared" si="245"/>
        <v>0</v>
      </c>
      <c r="AG335" s="39">
        <f t="shared" si="246"/>
        <v>0</v>
      </c>
      <c r="AH335" s="39">
        <f t="shared" si="247"/>
        <v>0</v>
      </c>
      <c r="AI335" s="39">
        <f t="shared" si="248"/>
        <v>0</v>
      </c>
      <c r="AJ335" s="39">
        <f t="shared" si="249"/>
        <v>0</v>
      </c>
      <c r="AK335" s="39">
        <f t="shared" si="250"/>
        <v>0</v>
      </c>
      <c r="AL335" s="43"/>
      <c r="AM335" s="39">
        <f t="shared" si="251"/>
        <v>0</v>
      </c>
      <c r="AN335" s="39">
        <f t="shared" si="252"/>
        <v>0</v>
      </c>
      <c r="AO335" s="39">
        <f t="shared" si="253"/>
        <v>0</v>
      </c>
      <c r="AP335" s="40">
        <f t="shared" si="254"/>
        <v>0</v>
      </c>
      <c r="AR335" s="39">
        <f t="shared" si="255"/>
        <v>0</v>
      </c>
      <c r="AS335" s="39">
        <f t="shared" si="256"/>
        <v>0</v>
      </c>
      <c r="AT335" s="39">
        <f t="shared" si="257"/>
        <v>0</v>
      </c>
      <c r="AU335" s="40">
        <f t="shared" si="258"/>
        <v>0</v>
      </c>
      <c r="AV335" s="40"/>
      <c r="AW335" s="52">
        <f t="shared" si="259"/>
        <v>0</v>
      </c>
      <c r="AY335" s="52">
        <f t="shared" si="260"/>
        <v>0</v>
      </c>
      <c r="AZ335" s="70"/>
    </row>
    <row r="336" spans="1:52" ht="12" customHeight="1">
      <c r="A336" s="44">
        <f t="shared" si="261"/>
        <v>46844</v>
      </c>
      <c r="B336" s="66">
        <f t="shared" si="262"/>
        <v>12500</v>
      </c>
      <c r="C336" s="67"/>
      <c r="D336" s="68">
        <f t="shared" si="226"/>
        <v>12500</v>
      </c>
      <c r="E336" s="35">
        <f t="shared" si="227"/>
        <v>0</v>
      </c>
      <c r="F336" s="35">
        <f t="shared" si="228"/>
        <v>0</v>
      </c>
      <c r="G336" s="55">
        <f t="shared" si="229"/>
        <v>5.67</v>
      </c>
      <c r="H336" s="69">
        <f t="shared" si="229"/>
        <v>5.67</v>
      </c>
      <c r="I336" s="72">
        <f t="shared" si="263"/>
        <v>0</v>
      </c>
      <c r="J336" s="55">
        <f t="shared" si="230"/>
        <v>-0.01</v>
      </c>
      <c r="K336" s="69">
        <f t="shared" si="230"/>
        <v>-0.06</v>
      </c>
      <c r="L336" s="72">
        <v>0</v>
      </c>
      <c r="M336" s="55">
        <f t="shared" si="231"/>
        <v>7.4999999999999997E-3</v>
      </c>
      <c r="N336" s="69">
        <f t="shared" si="231"/>
        <v>0</v>
      </c>
      <c r="O336" s="72">
        <v>0</v>
      </c>
      <c r="P336" s="7"/>
      <c r="Q336" s="72">
        <f t="shared" si="232"/>
        <v>5.6674999999999995</v>
      </c>
      <c r="R336" s="72">
        <f t="shared" si="233"/>
        <v>5.61</v>
      </c>
      <c r="S336" s="72">
        <f t="shared" si="234"/>
        <v>0</v>
      </c>
      <c r="T336" s="7"/>
      <c r="U336" s="5">
        <f t="shared" si="235"/>
        <v>30</v>
      </c>
      <c r="V336" s="45">
        <f t="shared" si="236"/>
        <v>46844</v>
      </c>
      <c r="W336" s="5">
        <f t="shared" si="237"/>
        <v>9928</v>
      </c>
      <c r="X336" s="55">
        <f t="shared" si="238"/>
        <v>5.3904348595426005E-2</v>
      </c>
      <c r="Y336" s="47">
        <f t="shared" si="239"/>
        <v>0.23555816904591281</v>
      </c>
      <c r="Z336" s="5">
        <f t="shared" si="240"/>
        <v>0</v>
      </c>
      <c r="AA336" s="5">
        <f t="shared" si="241"/>
        <v>0</v>
      </c>
      <c r="AC336" s="39">
        <f t="shared" si="242"/>
        <v>0</v>
      </c>
      <c r="AD336" s="39">
        <f t="shared" si="243"/>
        <v>0</v>
      </c>
      <c r="AE336" s="39">
        <f t="shared" si="244"/>
        <v>0</v>
      </c>
      <c r="AF336" s="39">
        <f t="shared" si="245"/>
        <v>0</v>
      </c>
      <c r="AG336" s="39">
        <f t="shared" si="246"/>
        <v>0</v>
      </c>
      <c r="AH336" s="39">
        <f t="shared" si="247"/>
        <v>0</v>
      </c>
      <c r="AI336" s="39">
        <f t="shared" si="248"/>
        <v>0</v>
      </c>
      <c r="AJ336" s="39">
        <f t="shared" si="249"/>
        <v>0</v>
      </c>
      <c r="AK336" s="39">
        <f t="shared" si="250"/>
        <v>0</v>
      </c>
      <c r="AL336" s="43"/>
      <c r="AM336" s="39">
        <f t="shared" si="251"/>
        <v>0</v>
      </c>
      <c r="AN336" s="39">
        <f t="shared" si="252"/>
        <v>0</v>
      </c>
      <c r="AO336" s="39">
        <f t="shared" si="253"/>
        <v>0</v>
      </c>
      <c r="AP336" s="40">
        <f t="shared" si="254"/>
        <v>0</v>
      </c>
      <c r="AR336" s="39">
        <f t="shared" si="255"/>
        <v>0</v>
      </c>
      <c r="AS336" s="39">
        <f t="shared" si="256"/>
        <v>0</v>
      </c>
      <c r="AT336" s="39">
        <f t="shared" si="257"/>
        <v>0</v>
      </c>
      <c r="AU336" s="40">
        <f t="shared" si="258"/>
        <v>0</v>
      </c>
      <c r="AV336" s="40"/>
      <c r="AW336" s="52">
        <f t="shared" si="259"/>
        <v>0</v>
      </c>
      <c r="AY336" s="52">
        <f t="shared" si="260"/>
        <v>0</v>
      </c>
      <c r="AZ336" s="70"/>
    </row>
    <row r="337" spans="1:52" ht="12" customHeight="1">
      <c r="A337" s="44">
        <f t="shared" si="261"/>
        <v>46874</v>
      </c>
      <c r="B337" s="66">
        <f t="shared" si="262"/>
        <v>12500</v>
      </c>
      <c r="C337" s="67"/>
      <c r="D337" s="68">
        <f t="shared" si="226"/>
        <v>12500</v>
      </c>
      <c r="E337" s="35">
        <f t="shared" si="227"/>
        <v>0</v>
      </c>
      <c r="F337" s="35">
        <f t="shared" si="228"/>
        <v>0</v>
      </c>
      <c r="G337" s="55">
        <f t="shared" si="229"/>
        <v>5.67</v>
      </c>
      <c r="H337" s="69">
        <f t="shared" si="229"/>
        <v>5.67</v>
      </c>
      <c r="I337" s="72">
        <f t="shared" si="263"/>
        <v>0</v>
      </c>
      <c r="J337" s="55">
        <f t="shared" si="230"/>
        <v>-0.01</v>
      </c>
      <c r="K337" s="69">
        <f t="shared" si="230"/>
        <v>-0.06</v>
      </c>
      <c r="L337" s="72">
        <v>0</v>
      </c>
      <c r="M337" s="55">
        <f t="shared" si="231"/>
        <v>7.4999999999999997E-3</v>
      </c>
      <c r="N337" s="69">
        <f t="shared" si="231"/>
        <v>0</v>
      </c>
      <c r="O337" s="72">
        <v>0</v>
      </c>
      <c r="P337" s="7"/>
      <c r="Q337" s="72">
        <f t="shared" si="232"/>
        <v>5.6674999999999995</v>
      </c>
      <c r="R337" s="72">
        <f t="shared" si="233"/>
        <v>5.61</v>
      </c>
      <c r="S337" s="72">
        <f t="shared" si="234"/>
        <v>0</v>
      </c>
      <c r="T337" s="7"/>
      <c r="U337" s="5">
        <f t="shared" si="235"/>
        <v>31</v>
      </c>
      <c r="V337" s="45">
        <f t="shared" si="236"/>
        <v>46874</v>
      </c>
      <c r="W337" s="5">
        <f t="shared" si="237"/>
        <v>9958</v>
      </c>
      <c r="X337" s="55">
        <f t="shared" si="238"/>
        <v>5.3904348595426005E-2</v>
      </c>
      <c r="Y337" s="47">
        <f t="shared" si="239"/>
        <v>0.23453129599645764</v>
      </c>
      <c r="Z337" s="5">
        <f t="shared" si="240"/>
        <v>0</v>
      </c>
      <c r="AA337" s="5">
        <f t="shared" si="241"/>
        <v>0</v>
      </c>
      <c r="AC337" s="39">
        <f t="shared" si="242"/>
        <v>0</v>
      </c>
      <c r="AD337" s="39">
        <f t="shared" si="243"/>
        <v>0</v>
      </c>
      <c r="AE337" s="39">
        <f t="shared" si="244"/>
        <v>0</v>
      </c>
      <c r="AF337" s="39">
        <f t="shared" si="245"/>
        <v>0</v>
      </c>
      <c r="AG337" s="39">
        <f t="shared" si="246"/>
        <v>0</v>
      </c>
      <c r="AH337" s="39">
        <f t="shared" si="247"/>
        <v>0</v>
      </c>
      <c r="AI337" s="39">
        <f t="shared" si="248"/>
        <v>0</v>
      </c>
      <c r="AJ337" s="39">
        <f t="shared" si="249"/>
        <v>0</v>
      </c>
      <c r="AK337" s="39">
        <f t="shared" si="250"/>
        <v>0</v>
      </c>
      <c r="AL337" s="43"/>
      <c r="AM337" s="39">
        <f t="shared" si="251"/>
        <v>0</v>
      </c>
      <c r="AN337" s="39">
        <f t="shared" si="252"/>
        <v>0</v>
      </c>
      <c r="AO337" s="39">
        <f t="shared" si="253"/>
        <v>0</v>
      </c>
      <c r="AP337" s="40">
        <f t="shared" si="254"/>
        <v>0</v>
      </c>
      <c r="AR337" s="39">
        <f t="shared" si="255"/>
        <v>0</v>
      </c>
      <c r="AS337" s="39">
        <f t="shared" si="256"/>
        <v>0</v>
      </c>
      <c r="AT337" s="39">
        <f t="shared" si="257"/>
        <v>0</v>
      </c>
      <c r="AU337" s="40">
        <f t="shared" si="258"/>
        <v>0</v>
      </c>
      <c r="AV337" s="40"/>
      <c r="AW337" s="52">
        <f t="shared" si="259"/>
        <v>0</v>
      </c>
      <c r="AY337" s="52">
        <f t="shared" si="260"/>
        <v>0</v>
      </c>
      <c r="AZ337" s="70"/>
    </row>
    <row r="338" spans="1:52" ht="12" customHeight="1">
      <c r="A338" s="44">
        <f t="shared" si="261"/>
        <v>46905</v>
      </c>
      <c r="B338" s="66">
        <f t="shared" si="262"/>
        <v>12500</v>
      </c>
      <c r="C338" s="67"/>
      <c r="D338" s="68">
        <f t="shared" si="226"/>
        <v>12500</v>
      </c>
      <c r="E338" s="35">
        <f t="shared" si="227"/>
        <v>0</v>
      </c>
      <c r="F338" s="35">
        <f t="shared" si="228"/>
        <v>0</v>
      </c>
      <c r="G338" s="55">
        <f t="shared" si="229"/>
        <v>5.67</v>
      </c>
      <c r="H338" s="69">
        <f t="shared" si="229"/>
        <v>5.67</v>
      </c>
      <c r="I338" s="72">
        <f t="shared" si="263"/>
        <v>0</v>
      </c>
      <c r="J338" s="55">
        <f t="shared" si="230"/>
        <v>-0.01</v>
      </c>
      <c r="K338" s="69">
        <f t="shared" si="230"/>
        <v>-0.06</v>
      </c>
      <c r="L338" s="72">
        <v>0</v>
      </c>
      <c r="M338" s="55">
        <f t="shared" si="231"/>
        <v>7.4999999999999997E-3</v>
      </c>
      <c r="N338" s="69">
        <f t="shared" si="231"/>
        <v>0</v>
      </c>
      <c r="O338" s="72">
        <v>0</v>
      </c>
      <c r="P338" s="7"/>
      <c r="Q338" s="72">
        <f t="shared" si="232"/>
        <v>5.6674999999999995</v>
      </c>
      <c r="R338" s="72">
        <f t="shared" si="233"/>
        <v>5.61</v>
      </c>
      <c r="S338" s="72">
        <f t="shared" si="234"/>
        <v>0</v>
      </c>
      <c r="T338" s="7"/>
      <c r="U338" s="5">
        <f t="shared" si="235"/>
        <v>30</v>
      </c>
      <c r="V338" s="45">
        <f t="shared" si="236"/>
        <v>46905</v>
      </c>
      <c r="W338" s="5">
        <f t="shared" si="237"/>
        <v>9989</v>
      </c>
      <c r="X338" s="55">
        <f t="shared" si="238"/>
        <v>5.3904348595426005E-2</v>
      </c>
      <c r="Y338" s="47">
        <f t="shared" si="239"/>
        <v>0.23347489639410851</v>
      </c>
      <c r="Z338" s="5">
        <f t="shared" si="240"/>
        <v>0</v>
      </c>
      <c r="AA338" s="5">
        <f t="shared" si="241"/>
        <v>0</v>
      </c>
      <c r="AC338" s="39">
        <f t="shared" si="242"/>
        <v>0</v>
      </c>
      <c r="AD338" s="39">
        <f t="shared" si="243"/>
        <v>0</v>
      </c>
      <c r="AE338" s="39">
        <f t="shared" si="244"/>
        <v>0</v>
      </c>
      <c r="AF338" s="39">
        <f t="shared" si="245"/>
        <v>0</v>
      </c>
      <c r="AG338" s="39">
        <f t="shared" si="246"/>
        <v>0</v>
      </c>
      <c r="AH338" s="39">
        <f t="shared" si="247"/>
        <v>0</v>
      </c>
      <c r="AI338" s="39">
        <f t="shared" si="248"/>
        <v>0</v>
      </c>
      <c r="AJ338" s="39">
        <f t="shared" si="249"/>
        <v>0</v>
      </c>
      <c r="AK338" s="39">
        <f t="shared" si="250"/>
        <v>0</v>
      </c>
      <c r="AL338" s="43"/>
      <c r="AM338" s="39">
        <f t="shared" si="251"/>
        <v>0</v>
      </c>
      <c r="AN338" s="39">
        <f t="shared" si="252"/>
        <v>0</v>
      </c>
      <c r="AO338" s="39">
        <f t="shared" si="253"/>
        <v>0</v>
      </c>
      <c r="AP338" s="40">
        <f t="shared" si="254"/>
        <v>0</v>
      </c>
      <c r="AR338" s="39">
        <f t="shared" si="255"/>
        <v>0</v>
      </c>
      <c r="AS338" s="39">
        <f t="shared" si="256"/>
        <v>0</v>
      </c>
      <c r="AT338" s="39">
        <f t="shared" si="257"/>
        <v>0</v>
      </c>
      <c r="AU338" s="40">
        <f t="shared" si="258"/>
        <v>0</v>
      </c>
      <c r="AV338" s="40"/>
      <c r="AW338" s="52">
        <f t="shared" si="259"/>
        <v>0</v>
      </c>
      <c r="AY338" s="52">
        <f t="shared" si="260"/>
        <v>0</v>
      </c>
      <c r="AZ338" s="70"/>
    </row>
    <row r="339" spans="1:52" ht="12" customHeight="1">
      <c r="A339" s="44">
        <f t="shared" si="261"/>
        <v>46935</v>
      </c>
      <c r="B339" s="66">
        <f t="shared" si="262"/>
        <v>12500</v>
      </c>
      <c r="C339" s="67"/>
      <c r="D339" s="68">
        <f t="shared" si="226"/>
        <v>12500</v>
      </c>
      <c r="E339" s="35">
        <f t="shared" si="227"/>
        <v>0</v>
      </c>
      <c r="F339" s="35">
        <f t="shared" si="228"/>
        <v>0</v>
      </c>
      <c r="G339" s="55">
        <f t="shared" si="229"/>
        <v>5.67</v>
      </c>
      <c r="H339" s="69">
        <f t="shared" si="229"/>
        <v>5.67</v>
      </c>
      <c r="I339" s="72">
        <f t="shared" si="263"/>
        <v>0</v>
      </c>
      <c r="J339" s="55">
        <f t="shared" si="230"/>
        <v>-0.01</v>
      </c>
      <c r="K339" s="69">
        <f t="shared" si="230"/>
        <v>-0.06</v>
      </c>
      <c r="L339" s="72">
        <v>0</v>
      </c>
      <c r="M339" s="55">
        <f t="shared" si="231"/>
        <v>7.4999999999999997E-3</v>
      </c>
      <c r="N339" s="69">
        <f t="shared" si="231"/>
        <v>0</v>
      </c>
      <c r="O339" s="72">
        <v>0</v>
      </c>
      <c r="P339" s="7"/>
      <c r="Q339" s="72">
        <f t="shared" si="232"/>
        <v>5.6674999999999995</v>
      </c>
      <c r="R339" s="72">
        <f t="shared" si="233"/>
        <v>5.61</v>
      </c>
      <c r="S339" s="72">
        <f t="shared" si="234"/>
        <v>0</v>
      </c>
      <c r="T339" s="7"/>
      <c r="U339" s="5">
        <f t="shared" si="235"/>
        <v>31</v>
      </c>
      <c r="V339" s="45">
        <f t="shared" si="236"/>
        <v>46935</v>
      </c>
      <c r="W339" s="5">
        <f t="shared" si="237"/>
        <v>10019</v>
      </c>
      <c r="X339" s="55">
        <f t="shared" si="238"/>
        <v>5.3904348595426005E-2</v>
      </c>
      <c r="Y339" s="47">
        <f t="shared" si="239"/>
        <v>0.23245710499335806</v>
      </c>
      <c r="Z339" s="5">
        <f t="shared" si="240"/>
        <v>0</v>
      </c>
      <c r="AA339" s="5">
        <f t="shared" si="241"/>
        <v>0</v>
      </c>
      <c r="AC339" s="39">
        <f t="shared" si="242"/>
        <v>0</v>
      </c>
      <c r="AD339" s="39">
        <f t="shared" si="243"/>
        <v>0</v>
      </c>
      <c r="AE339" s="39">
        <f t="shared" si="244"/>
        <v>0</v>
      </c>
      <c r="AF339" s="39">
        <f t="shared" si="245"/>
        <v>0</v>
      </c>
      <c r="AG339" s="39">
        <f t="shared" si="246"/>
        <v>0</v>
      </c>
      <c r="AH339" s="39">
        <f t="shared" si="247"/>
        <v>0</v>
      </c>
      <c r="AI339" s="39">
        <f t="shared" si="248"/>
        <v>0</v>
      </c>
      <c r="AJ339" s="39">
        <f t="shared" si="249"/>
        <v>0</v>
      </c>
      <c r="AK339" s="39">
        <f t="shared" si="250"/>
        <v>0</v>
      </c>
      <c r="AL339" s="43"/>
      <c r="AM339" s="39">
        <f t="shared" si="251"/>
        <v>0</v>
      </c>
      <c r="AN339" s="39">
        <f t="shared" si="252"/>
        <v>0</v>
      </c>
      <c r="AO339" s="39">
        <f t="shared" si="253"/>
        <v>0</v>
      </c>
      <c r="AP339" s="40">
        <f t="shared" si="254"/>
        <v>0</v>
      </c>
      <c r="AR339" s="39">
        <f t="shared" si="255"/>
        <v>0</v>
      </c>
      <c r="AS339" s="39">
        <f t="shared" si="256"/>
        <v>0</v>
      </c>
      <c r="AT339" s="39">
        <f t="shared" si="257"/>
        <v>0</v>
      </c>
      <c r="AU339" s="40">
        <f t="shared" si="258"/>
        <v>0</v>
      </c>
      <c r="AV339" s="40"/>
      <c r="AW339" s="52">
        <f t="shared" si="259"/>
        <v>0</v>
      </c>
      <c r="AY339" s="52">
        <f t="shared" si="260"/>
        <v>0</v>
      </c>
      <c r="AZ339" s="70"/>
    </row>
    <row r="340" spans="1:52" ht="12" customHeight="1">
      <c r="A340" s="44">
        <f t="shared" si="261"/>
        <v>46966</v>
      </c>
      <c r="B340" s="66">
        <f t="shared" si="262"/>
        <v>12500</v>
      </c>
      <c r="C340" s="67"/>
      <c r="D340" s="68">
        <f t="shared" si="226"/>
        <v>12500</v>
      </c>
      <c r="E340" s="35">
        <f t="shared" si="227"/>
        <v>0</v>
      </c>
      <c r="F340" s="35">
        <f t="shared" si="228"/>
        <v>0</v>
      </c>
      <c r="G340" s="55">
        <f t="shared" si="229"/>
        <v>5.67</v>
      </c>
      <c r="H340" s="69">
        <f t="shared" si="229"/>
        <v>5.67</v>
      </c>
      <c r="I340" s="72">
        <f t="shared" si="263"/>
        <v>0</v>
      </c>
      <c r="J340" s="55">
        <f t="shared" si="230"/>
        <v>-0.01</v>
      </c>
      <c r="K340" s="69">
        <f t="shared" si="230"/>
        <v>-0.06</v>
      </c>
      <c r="L340" s="72">
        <v>0</v>
      </c>
      <c r="M340" s="55">
        <f t="shared" si="231"/>
        <v>7.4999999999999997E-3</v>
      </c>
      <c r="N340" s="69">
        <f t="shared" si="231"/>
        <v>0</v>
      </c>
      <c r="O340" s="72">
        <v>0</v>
      </c>
      <c r="P340" s="7"/>
      <c r="Q340" s="72">
        <f t="shared" si="232"/>
        <v>5.6674999999999995</v>
      </c>
      <c r="R340" s="72">
        <f t="shared" si="233"/>
        <v>5.61</v>
      </c>
      <c r="S340" s="72">
        <f t="shared" si="234"/>
        <v>0</v>
      </c>
      <c r="T340" s="7"/>
      <c r="U340" s="5">
        <f t="shared" si="235"/>
        <v>31</v>
      </c>
      <c r="V340" s="45">
        <f t="shared" si="236"/>
        <v>46966</v>
      </c>
      <c r="W340" s="5">
        <f t="shared" si="237"/>
        <v>10050</v>
      </c>
      <c r="X340" s="55">
        <f t="shared" si="238"/>
        <v>5.3904348595426005E-2</v>
      </c>
      <c r="Y340" s="47">
        <f t="shared" si="239"/>
        <v>0.23141004817207181</v>
      </c>
      <c r="Z340" s="5">
        <f t="shared" si="240"/>
        <v>0</v>
      </c>
      <c r="AA340" s="5">
        <f t="shared" si="241"/>
        <v>0</v>
      </c>
      <c r="AC340" s="39">
        <f t="shared" si="242"/>
        <v>0</v>
      </c>
      <c r="AD340" s="39">
        <f t="shared" si="243"/>
        <v>0</v>
      </c>
      <c r="AE340" s="39">
        <f t="shared" si="244"/>
        <v>0</v>
      </c>
      <c r="AF340" s="39">
        <f t="shared" si="245"/>
        <v>0</v>
      </c>
      <c r="AG340" s="39">
        <f t="shared" si="246"/>
        <v>0</v>
      </c>
      <c r="AH340" s="39">
        <f t="shared" si="247"/>
        <v>0</v>
      </c>
      <c r="AI340" s="39">
        <f t="shared" si="248"/>
        <v>0</v>
      </c>
      <c r="AJ340" s="39">
        <f t="shared" si="249"/>
        <v>0</v>
      </c>
      <c r="AK340" s="39">
        <f t="shared" si="250"/>
        <v>0</v>
      </c>
      <c r="AL340" s="43"/>
      <c r="AM340" s="39">
        <f t="shared" si="251"/>
        <v>0</v>
      </c>
      <c r="AN340" s="39">
        <f t="shared" si="252"/>
        <v>0</v>
      </c>
      <c r="AO340" s="39">
        <f t="shared" si="253"/>
        <v>0</v>
      </c>
      <c r="AP340" s="40">
        <f t="shared" si="254"/>
        <v>0</v>
      </c>
      <c r="AR340" s="39">
        <f t="shared" si="255"/>
        <v>0</v>
      </c>
      <c r="AS340" s="39">
        <f t="shared" si="256"/>
        <v>0</v>
      </c>
      <c r="AT340" s="39">
        <f t="shared" si="257"/>
        <v>0</v>
      </c>
      <c r="AU340" s="40">
        <f t="shared" si="258"/>
        <v>0</v>
      </c>
      <c r="AV340" s="40"/>
      <c r="AW340" s="52">
        <f t="shared" si="259"/>
        <v>0</v>
      </c>
      <c r="AY340" s="52">
        <f t="shared" si="260"/>
        <v>0</v>
      </c>
      <c r="AZ340" s="70"/>
    </row>
    <row r="341" spans="1:52" ht="12" customHeight="1">
      <c r="A341" s="44">
        <f t="shared" si="261"/>
        <v>46997</v>
      </c>
      <c r="B341" s="66">
        <f t="shared" si="262"/>
        <v>12500</v>
      </c>
      <c r="C341" s="67"/>
      <c r="D341" s="68">
        <f t="shared" si="226"/>
        <v>12500</v>
      </c>
      <c r="E341" s="35">
        <f t="shared" si="227"/>
        <v>0</v>
      </c>
      <c r="F341" s="35">
        <f t="shared" si="228"/>
        <v>0</v>
      </c>
      <c r="G341" s="55">
        <f t="shared" si="229"/>
        <v>5.67</v>
      </c>
      <c r="H341" s="69">
        <f t="shared" si="229"/>
        <v>5.67</v>
      </c>
      <c r="I341" s="72">
        <f t="shared" si="263"/>
        <v>0</v>
      </c>
      <c r="J341" s="55">
        <f t="shared" si="230"/>
        <v>-0.01</v>
      </c>
      <c r="K341" s="69">
        <f t="shared" si="230"/>
        <v>-0.06</v>
      </c>
      <c r="L341" s="72">
        <v>0</v>
      </c>
      <c r="M341" s="55">
        <f t="shared" si="231"/>
        <v>7.4999999999999997E-3</v>
      </c>
      <c r="N341" s="69">
        <f t="shared" si="231"/>
        <v>0</v>
      </c>
      <c r="O341" s="72">
        <v>0</v>
      </c>
      <c r="P341" s="7"/>
      <c r="Q341" s="72">
        <f t="shared" si="232"/>
        <v>5.6674999999999995</v>
      </c>
      <c r="R341" s="72">
        <f t="shared" si="233"/>
        <v>5.61</v>
      </c>
      <c r="S341" s="72">
        <f t="shared" si="234"/>
        <v>0</v>
      </c>
      <c r="T341" s="7"/>
      <c r="U341" s="5">
        <f t="shared" si="235"/>
        <v>30</v>
      </c>
      <c r="V341" s="45">
        <f t="shared" si="236"/>
        <v>46997</v>
      </c>
      <c r="W341" s="5">
        <f t="shared" si="237"/>
        <v>10081</v>
      </c>
      <c r="X341" s="55">
        <f t="shared" si="238"/>
        <v>5.3904348595426005E-2</v>
      </c>
      <c r="Y341" s="47">
        <f t="shared" si="239"/>
        <v>0.23036770761010156</v>
      </c>
      <c r="Z341" s="5">
        <f t="shared" si="240"/>
        <v>0</v>
      </c>
      <c r="AA341" s="5">
        <f t="shared" si="241"/>
        <v>0</v>
      </c>
      <c r="AC341" s="39">
        <f t="shared" si="242"/>
        <v>0</v>
      </c>
      <c r="AD341" s="39">
        <f t="shared" si="243"/>
        <v>0</v>
      </c>
      <c r="AE341" s="39">
        <f t="shared" si="244"/>
        <v>0</v>
      </c>
      <c r="AF341" s="39">
        <f t="shared" si="245"/>
        <v>0</v>
      </c>
      <c r="AG341" s="39">
        <f t="shared" si="246"/>
        <v>0</v>
      </c>
      <c r="AH341" s="39">
        <f t="shared" si="247"/>
        <v>0</v>
      </c>
      <c r="AI341" s="39">
        <f t="shared" si="248"/>
        <v>0</v>
      </c>
      <c r="AJ341" s="39">
        <f t="shared" si="249"/>
        <v>0</v>
      </c>
      <c r="AK341" s="39">
        <f t="shared" si="250"/>
        <v>0</v>
      </c>
      <c r="AL341" s="43"/>
      <c r="AM341" s="39">
        <f t="shared" si="251"/>
        <v>0</v>
      </c>
      <c r="AN341" s="39">
        <f t="shared" si="252"/>
        <v>0</v>
      </c>
      <c r="AO341" s="39">
        <f t="shared" si="253"/>
        <v>0</v>
      </c>
      <c r="AP341" s="40">
        <f t="shared" si="254"/>
        <v>0</v>
      </c>
      <c r="AR341" s="39">
        <f t="shared" si="255"/>
        <v>0</v>
      </c>
      <c r="AS341" s="39">
        <f t="shared" si="256"/>
        <v>0</v>
      </c>
      <c r="AT341" s="39">
        <f t="shared" si="257"/>
        <v>0</v>
      </c>
      <c r="AU341" s="40">
        <f t="shared" si="258"/>
        <v>0</v>
      </c>
      <c r="AV341" s="40"/>
      <c r="AW341" s="52">
        <f t="shared" si="259"/>
        <v>0</v>
      </c>
      <c r="AY341" s="52">
        <f t="shared" si="260"/>
        <v>0</v>
      </c>
      <c r="AZ341" s="70"/>
    </row>
    <row r="342" spans="1:52" ht="12" customHeight="1">
      <c r="A342" s="44">
        <f t="shared" si="261"/>
        <v>47027</v>
      </c>
      <c r="B342" s="66">
        <f t="shared" si="262"/>
        <v>12500</v>
      </c>
      <c r="C342" s="67"/>
      <c r="D342" s="68">
        <f t="shared" si="226"/>
        <v>12500</v>
      </c>
      <c r="E342" s="35">
        <f t="shared" si="227"/>
        <v>0</v>
      </c>
      <c r="F342" s="35">
        <f t="shared" si="228"/>
        <v>0</v>
      </c>
      <c r="G342" s="55">
        <f t="shared" si="229"/>
        <v>5.67</v>
      </c>
      <c r="H342" s="69">
        <f t="shared" si="229"/>
        <v>5.67</v>
      </c>
      <c r="I342" s="72">
        <f t="shared" si="263"/>
        <v>0</v>
      </c>
      <c r="J342" s="55">
        <f t="shared" si="230"/>
        <v>-0.01</v>
      </c>
      <c r="K342" s="69">
        <f t="shared" si="230"/>
        <v>-0.06</v>
      </c>
      <c r="L342" s="72">
        <v>0</v>
      </c>
      <c r="M342" s="55">
        <f t="shared" si="231"/>
        <v>7.4999999999999997E-3</v>
      </c>
      <c r="N342" s="69">
        <f t="shared" si="231"/>
        <v>0</v>
      </c>
      <c r="O342" s="72">
        <v>0</v>
      </c>
      <c r="P342" s="7"/>
      <c r="Q342" s="72">
        <f t="shared" si="232"/>
        <v>5.6674999999999995</v>
      </c>
      <c r="R342" s="72">
        <f t="shared" si="233"/>
        <v>5.61</v>
      </c>
      <c r="S342" s="72">
        <f t="shared" si="234"/>
        <v>0</v>
      </c>
      <c r="T342" s="7"/>
      <c r="U342" s="5">
        <f t="shared" si="235"/>
        <v>31</v>
      </c>
      <c r="V342" s="45">
        <f t="shared" si="236"/>
        <v>47027</v>
      </c>
      <c r="W342" s="5">
        <f t="shared" si="237"/>
        <v>10111</v>
      </c>
      <c r="X342" s="55">
        <f t="shared" si="238"/>
        <v>5.3904348595426005E-2</v>
      </c>
      <c r="Y342" s="47">
        <f t="shared" si="239"/>
        <v>0.22936346143444258</v>
      </c>
      <c r="Z342" s="5">
        <f t="shared" si="240"/>
        <v>0</v>
      </c>
      <c r="AA342" s="5">
        <f t="shared" si="241"/>
        <v>0</v>
      </c>
      <c r="AC342" s="39">
        <f t="shared" si="242"/>
        <v>0</v>
      </c>
      <c r="AD342" s="39">
        <f t="shared" si="243"/>
        <v>0</v>
      </c>
      <c r="AE342" s="39">
        <f t="shared" si="244"/>
        <v>0</v>
      </c>
      <c r="AF342" s="39">
        <f t="shared" si="245"/>
        <v>0</v>
      </c>
      <c r="AG342" s="39">
        <f t="shared" si="246"/>
        <v>0</v>
      </c>
      <c r="AH342" s="39">
        <f t="shared" si="247"/>
        <v>0</v>
      </c>
      <c r="AI342" s="39">
        <f t="shared" si="248"/>
        <v>0</v>
      </c>
      <c r="AJ342" s="39">
        <f t="shared" si="249"/>
        <v>0</v>
      </c>
      <c r="AK342" s="39">
        <f t="shared" si="250"/>
        <v>0</v>
      </c>
      <c r="AL342" s="43"/>
      <c r="AM342" s="39">
        <f t="shared" si="251"/>
        <v>0</v>
      </c>
      <c r="AN342" s="39">
        <f t="shared" si="252"/>
        <v>0</v>
      </c>
      <c r="AO342" s="39">
        <f t="shared" si="253"/>
        <v>0</v>
      </c>
      <c r="AP342" s="40">
        <f t="shared" si="254"/>
        <v>0</v>
      </c>
      <c r="AR342" s="39">
        <f t="shared" si="255"/>
        <v>0</v>
      </c>
      <c r="AS342" s="39">
        <f t="shared" si="256"/>
        <v>0</v>
      </c>
      <c r="AT342" s="39">
        <f t="shared" si="257"/>
        <v>0</v>
      </c>
      <c r="AU342" s="40">
        <f t="shared" si="258"/>
        <v>0</v>
      </c>
      <c r="AV342" s="40"/>
      <c r="AW342" s="52">
        <f t="shared" si="259"/>
        <v>0</v>
      </c>
      <c r="AY342" s="52">
        <f t="shared" si="260"/>
        <v>0</v>
      </c>
      <c r="AZ342" s="70"/>
    </row>
    <row r="343" spans="1:52" ht="12" customHeight="1">
      <c r="A343" s="44">
        <f t="shared" si="261"/>
        <v>47058</v>
      </c>
      <c r="B343" s="66">
        <f t="shared" si="262"/>
        <v>12500</v>
      </c>
      <c r="C343" s="67"/>
      <c r="D343" s="68">
        <f t="shared" si="226"/>
        <v>12500</v>
      </c>
      <c r="E343" s="35">
        <f t="shared" si="227"/>
        <v>0</v>
      </c>
      <c r="F343" s="35">
        <f t="shared" si="228"/>
        <v>0</v>
      </c>
      <c r="G343" s="55">
        <f t="shared" si="229"/>
        <v>5.67</v>
      </c>
      <c r="H343" s="69">
        <f t="shared" si="229"/>
        <v>5.67</v>
      </c>
      <c r="I343" s="72">
        <f t="shared" si="263"/>
        <v>0</v>
      </c>
      <c r="J343" s="55">
        <f t="shared" si="230"/>
        <v>-0.01</v>
      </c>
      <c r="K343" s="69">
        <f t="shared" si="230"/>
        <v>-0.06</v>
      </c>
      <c r="L343" s="72">
        <v>0</v>
      </c>
      <c r="M343" s="55">
        <f t="shared" si="231"/>
        <v>7.4999999999999997E-3</v>
      </c>
      <c r="N343" s="69">
        <f t="shared" si="231"/>
        <v>0</v>
      </c>
      <c r="O343" s="72">
        <v>0</v>
      </c>
      <c r="P343" s="7"/>
      <c r="Q343" s="72">
        <f t="shared" si="232"/>
        <v>5.6674999999999995</v>
      </c>
      <c r="R343" s="72">
        <f t="shared" si="233"/>
        <v>5.61</v>
      </c>
      <c r="S343" s="72">
        <f t="shared" si="234"/>
        <v>0</v>
      </c>
      <c r="T343" s="7"/>
      <c r="U343" s="5">
        <f t="shared" si="235"/>
        <v>30</v>
      </c>
      <c r="V343" s="45">
        <f t="shared" si="236"/>
        <v>47058</v>
      </c>
      <c r="W343" s="5">
        <f t="shared" si="237"/>
        <v>10142</v>
      </c>
      <c r="X343" s="55">
        <f t="shared" si="238"/>
        <v>5.3904348595426005E-2</v>
      </c>
      <c r="Y343" s="47">
        <f t="shared" si="239"/>
        <v>0.2283303393156085</v>
      </c>
      <c r="Z343" s="5">
        <f t="shared" si="240"/>
        <v>0</v>
      </c>
      <c r="AA343" s="5">
        <f t="shared" si="241"/>
        <v>0</v>
      </c>
      <c r="AC343" s="39">
        <f t="shared" si="242"/>
        <v>0</v>
      </c>
      <c r="AD343" s="39">
        <f t="shared" si="243"/>
        <v>0</v>
      </c>
      <c r="AE343" s="39">
        <f t="shared" si="244"/>
        <v>0</v>
      </c>
      <c r="AF343" s="39">
        <f t="shared" si="245"/>
        <v>0</v>
      </c>
      <c r="AG343" s="39">
        <f t="shared" si="246"/>
        <v>0</v>
      </c>
      <c r="AH343" s="39">
        <f t="shared" si="247"/>
        <v>0</v>
      </c>
      <c r="AI343" s="39">
        <f t="shared" si="248"/>
        <v>0</v>
      </c>
      <c r="AJ343" s="39">
        <f t="shared" si="249"/>
        <v>0</v>
      </c>
      <c r="AK343" s="39">
        <f t="shared" si="250"/>
        <v>0</v>
      </c>
      <c r="AL343" s="43"/>
      <c r="AM343" s="39">
        <f t="shared" si="251"/>
        <v>0</v>
      </c>
      <c r="AN343" s="39">
        <f t="shared" si="252"/>
        <v>0</v>
      </c>
      <c r="AO343" s="39">
        <f t="shared" si="253"/>
        <v>0</v>
      </c>
      <c r="AP343" s="40">
        <f t="shared" si="254"/>
        <v>0</v>
      </c>
      <c r="AR343" s="39">
        <f t="shared" si="255"/>
        <v>0</v>
      </c>
      <c r="AS343" s="39">
        <f t="shared" si="256"/>
        <v>0</v>
      </c>
      <c r="AT343" s="39">
        <f t="shared" si="257"/>
        <v>0</v>
      </c>
      <c r="AU343" s="40">
        <f t="shared" si="258"/>
        <v>0</v>
      </c>
      <c r="AV343" s="40"/>
      <c r="AW343" s="52">
        <f t="shared" si="259"/>
        <v>0</v>
      </c>
      <c r="AY343" s="52">
        <f t="shared" si="260"/>
        <v>0</v>
      </c>
      <c r="AZ343" s="70"/>
    </row>
    <row r="344" spans="1:52" ht="12" customHeight="1">
      <c r="A344" s="44">
        <f t="shared" si="261"/>
        <v>47088</v>
      </c>
      <c r="B344" s="66">
        <f t="shared" si="262"/>
        <v>12500</v>
      </c>
      <c r="C344" s="67"/>
      <c r="D344" s="68">
        <f t="shared" si="226"/>
        <v>12500</v>
      </c>
      <c r="E344" s="35">
        <f t="shared" si="227"/>
        <v>0</v>
      </c>
      <c r="F344" s="35">
        <f t="shared" si="228"/>
        <v>0</v>
      </c>
      <c r="G344" s="55">
        <f t="shared" si="229"/>
        <v>5.67</v>
      </c>
      <c r="H344" s="69">
        <f t="shared" si="229"/>
        <v>5.67</v>
      </c>
      <c r="I344" s="72">
        <f t="shared" si="263"/>
        <v>0</v>
      </c>
      <c r="J344" s="55">
        <f t="shared" si="230"/>
        <v>-0.01</v>
      </c>
      <c r="K344" s="69">
        <f t="shared" si="230"/>
        <v>-0.06</v>
      </c>
      <c r="L344" s="72">
        <v>0</v>
      </c>
      <c r="M344" s="55">
        <f t="shared" si="231"/>
        <v>7.4999999999999997E-3</v>
      </c>
      <c r="N344" s="69">
        <f t="shared" si="231"/>
        <v>0</v>
      </c>
      <c r="O344" s="72">
        <v>0</v>
      </c>
      <c r="P344" s="7"/>
      <c r="Q344" s="72">
        <f t="shared" si="232"/>
        <v>5.6674999999999995</v>
      </c>
      <c r="R344" s="72">
        <f t="shared" si="233"/>
        <v>5.61</v>
      </c>
      <c r="S344" s="72">
        <f t="shared" si="234"/>
        <v>0</v>
      </c>
      <c r="T344" s="7"/>
      <c r="U344" s="5">
        <f t="shared" si="235"/>
        <v>31</v>
      </c>
      <c r="V344" s="45">
        <f t="shared" si="236"/>
        <v>47088</v>
      </c>
      <c r="W344" s="5">
        <f t="shared" si="237"/>
        <v>10172</v>
      </c>
      <c r="X344" s="55">
        <f t="shared" si="238"/>
        <v>5.3904348595426005E-2</v>
      </c>
      <c r="Y344" s="47">
        <f t="shared" si="239"/>
        <v>0.22733497467694705</v>
      </c>
      <c r="Z344" s="5">
        <f t="shared" si="240"/>
        <v>0</v>
      </c>
      <c r="AA344" s="5">
        <f t="shared" si="241"/>
        <v>0</v>
      </c>
      <c r="AC344" s="39">
        <f t="shared" si="242"/>
        <v>0</v>
      </c>
      <c r="AD344" s="39">
        <f t="shared" si="243"/>
        <v>0</v>
      </c>
      <c r="AE344" s="39">
        <f t="shared" si="244"/>
        <v>0</v>
      </c>
      <c r="AF344" s="39">
        <f t="shared" si="245"/>
        <v>0</v>
      </c>
      <c r="AG344" s="39">
        <f t="shared" si="246"/>
        <v>0</v>
      </c>
      <c r="AH344" s="39">
        <f t="shared" si="247"/>
        <v>0</v>
      </c>
      <c r="AI344" s="39">
        <f t="shared" si="248"/>
        <v>0</v>
      </c>
      <c r="AJ344" s="39">
        <f t="shared" si="249"/>
        <v>0</v>
      </c>
      <c r="AK344" s="39">
        <f t="shared" si="250"/>
        <v>0</v>
      </c>
      <c r="AL344" s="43"/>
      <c r="AM344" s="39">
        <f t="shared" si="251"/>
        <v>0</v>
      </c>
      <c r="AN344" s="39">
        <f t="shared" si="252"/>
        <v>0</v>
      </c>
      <c r="AO344" s="39">
        <f t="shared" si="253"/>
        <v>0</v>
      </c>
      <c r="AP344" s="40">
        <f t="shared" si="254"/>
        <v>0</v>
      </c>
      <c r="AR344" s="39">
        <f t="shared" si="255"/>
        <v>0</v>
      </c>
      <c r="AS344" s="39">
        <f t="shared" si="256"/>
        <v>0</v>
      </c>
      <c r="AT344" s="39">
        <f t="shared" si="257"/>
        <v>0</v>
      </c>
      <c r="AU344" s="40">
        <f t="shared" si="258"/>
        <v>0</v>
      </c>
      <c r="AV344" s="40"/>
      <c r="AW344" s="52">
        <f t="shared" si="259"/>
        <v>0</v>
      </c>
      <c r="AY344" s="52">
        <f t="shared" si="260"/>
        <v>0</v>
      </c>
      <c r="AZ344" s="70"/>
    </row>
    <row r="345" spans="1:52" ht="12" customHeight="1">
      <c r="A345" s="44">
        <f t="shared" si="261"/>
        <v>47119</v>
      </c>
      <c r="B345" s="66">
        <f t="shared" si="262"/>
        <v>12500</v>
      </c>
      <c r="C345" s="67"/>
      <c r="D345" s="68">
        <f t="shared" si="226"/>
        <v>12500</v>
      </c>
      <c r="E345" s="35">
        <f t="shared" si="227"/>
        <v>0</v>
      </c>
      <c r="F345" s="35">
        <f t="shared" si="228"/>
        <v>0</v>
      </c>
      <c r="G345" s="55">
        <f t="shared" si="229"/>
        <v>5.67</v>
      </c>
      <c r="H345" s="69">
        <f t="shared" si="229"/>
        <v>5.67</v>
      </c>
      <c r="I345" s="72">
        <f t="shared" si="263"/>
        <v>0</v>
      </c>
      <c r="J345" s="55">
        <f t="shared" si="230"/>
        <v>-0.01</v>
      </c>
      <c r="K345" s="69">
        <f t="shared" si="230"/>
        <v>-0.06</v>
      </c>
      <c r="L345" s="72">
        <v>0</v>
      </c>
      <c r="M345" s="55">
        <f t="shared" si="231"/>
        <v>7.4999999999999997E-3</v>
      </c>
      <c r="N345" s="69">
        <f t="shared" si="231"/>
        <v>0</v>
      </c>
      <c r="O345" s="72">
        <v>0</v>
      </c>
      <c r="P345" s="7"/>
      <c r="Q345" s="72">
        <f t="shared" si="232"/>
        <v>5.6674999999999995</v>
      </c>
      <c r="R345" s="72">
        <f t="shared" si="233"/>
        <v>5.61</v>
      </c>
      <c r="S345" s="72">
        <f t="shared" si="234"/>
        <v>0</v>
      </c>
      <c r="T345" s="7"/>
      <c r="U345" s="5">
        <f t="shared" si="235"/>
        <v>31</v>
      </c>
      <c r="V345" s="45">
        <f t="shared" si="236"/>
        <v>47119</v>
      </c>
      <c r="W345" s="5">
        <f t="shared" si="237"/>
        <v>10203</v>
      </c>
      <c r="X345" s="55">
        <f t="shared" si="238"/>
        <v>5.3904348595426005E-2</v>
      </c>
      <c r="Y345" s="47">
        <f t="shared" si="239"/>
        <v>0.22631098947348663</v>
      </c>
      <c r="Z345" s="5">
        <f t="shared" si="240"/>
        <v>0</v>
      </c>
      <c r="AA345" s="5">
        <f t="shared" si="241"/>
        <v>0</v>
      </c>
      <c r="AC345" s="39">
        <f t="shared" si="242"/>
        <v>0</v>
      </c>
      <c r="AD345" s="39">
        <f t="shared" si="243"/>
        <v>0</v>
      </c>
      <c r="AE345" s="39">
        <f t="shared" si="244"/>
        <v>0</v>
      </c>
      <c r="AF345" s="39">
        <f t="shared" si="245"/>
        <v>0</v>
      </c>
      <c r="AG345" s="39">
        <f t="shared" si="246"/>
        <v>0</v>
      </c>
      <c r="AH345" s="39">
        <f t="shared" si="247"/>
        <v>0</v>
      </c>
      <c r="AI345" s="39">
        <f t="shared" si="248"/>
        <v>0</v>
      </c>
      <c r="AJ345" s="39">
        <f t="shared" si="249"/>
        <v>0</v>
      </c>
      <c r="AK345" s="39">
        <f t="shared" si="250"/>
        <v>0</v>
      </c>
      <c r="AL345" s="43"/>
      <c r="AM345" s="39">
        <f t="shared" si="251"/>
        <v>0</v>
      </c>
      <c r="AN345" s="39">
        <f t="shared" si="252"/>
        <v>0</v>
      </c>
      <c r="AO345" s="39">
        <f t="shared" si="253"/>
        <v>0</v>
      </c>
      <c r="AP345" s="40">
        <f t="shared" si="254"/>
        <v>0</v>
      </c>
      <c r="AR345" s="39">
        <f t="shared" si="255"/>
        <v>0</v>
      </c>
      <c r="AS345" s="39">
        <f t="shared" si="256"/>
        <v>0</v>
      </c>
      <c r="AT345" s="39">
        <f t="shared" si="257"/>
        <v>0</v>
      </c>
      <c r="AU345" s="40">
        <f t="shared" si="258"/>
        <v>0</v>
      </c>
      <c r="AV345" s="40"/>
      <c r="AW345" s="52">
        <f t="shared" si="259"/>
        <v>0</v>
      </c>
      <c r="AY345" s="52">
        <f t="shared" si="260"/>
        <v>0</v>
      </c>
      <c r="AZ345" s="70"/>
    </row>
    <row r="346" spans="1:52" ht="12" customHeight="1">
      <c r="A346" s="44">
        <f t="shared" si="261"/>
        <v>47150</v>
      </c>
      <c r="B346" s="66">
        <f t="shared" si="262"/>
        <v>12500</v>
      </c>
      <c r="C346" s="67"/>
      <c r="D346" s="68">
        <f t="shared" si="226"/>
        <v>12500</v>
      </c>
      <c r="E346" s="35">
        <f t="shared" si="227"/>
        <v>0</v>
      </c>
      <c r="F346" s="35">
        <f t="shared" si="228"/>
        <v>0</v>
      </c>
      <c r="G346" s="55">
        <f t="shared" si="229"/>
        <v>5.67</v>
      </c>
      <c r="H346" s="69">
        <f t="shared" si="229"/>
        <v>5.67</v>
      </c>
      <c r="I346" s="72">
        <f t="shared" si="263"/>
        <v>0</v>
      </c>
      <c r="J346" s="55">
        <f t="shared" si="230"/>
        <v>-0.01</v>
      </c>
      <c r="K346" s="69">
        <f t="shared" si="230"/>
        <v>-0.06</v>
      </c>
      <c r="L346" s="72">
        <v>0</v>
      </c>
      <c r="M346" s="55">
        <f t="shared" si="231"/>
        <v>7.4999999999999997E-3</v>
      </c>
      <c r="N346" s="69">
        <f t="shared" si="231"/>
        <v>0</v>
      </c>
      <c r="O346" s="72">
        <v>0</v>
      </c>
      <c r="P346" s="7"/>
      <c r="Q346" s="72">
        <f t="shared" si="232"/>
        <v>5.6674999999999995</v>
      </c>
      <c r="R346" s="72">
        <f t="shared" si="233"/>
        <v>5.61</v>
      </c>
      <c r="S346" s="72">
        <f t="shared" si="234"/>
        <v>0</v>
      </c>
      <c r="T346" s="7"/>
      <c r="U346" s="5">
        <f t="shared" si="235"/>
        <v>28</v>
      </c>
      <c r="V346" s="45">
        <f t="shared" si="236"/>
        <v>47150</v>
      </c>
      <c r="W346" s="5">
        <f t="shared" si="237"/>
        <v>10234</v>
      </c>
      <c r="X346" s="55">
        <f t="shared" si="238"/>
        <v>5.3904348595426005E-2</v>
      </c>
      <c r="Y346" s="47">
        <f t="shared" si="239"/>
        <v>0.2252916166078259</v>
      </c>
      <c r="Z346" s="5">
        <f t="shared" si="240"/>
        <v>0</v>
      </c>
      <c r="AA346" s="5">
        <f t="shared" si="241"/>
        <v>0</v>
      </c>
      <c r="AC346" s="39">
        <f t="shared" si="242"/>
        <v>0</v>
      </c>
      <c r="AD346" s="39">
        <f t="shared" si="243"/>
        <v>0</v>
      </c>
      <c r="AE346" s="39">
        <f t="shared" si="244"/>
        <v>0</v>
      </c>
      <c r="AF346" s="39">
        <f t="shared" si="245"/>
        <v>0</v>
      </c>
      <c r="AG346" s="39">
        <f t="shared" si="246"/>
        <v>0</v>
      </c>
      <c r="AH346" s="39">
        <f t="shared" si="247"/>
        <v>0</v>
      </c>
      <c r="AI346" s="39">
        <f t="shared" si="248"/>
        <v>0</v>
      </c>
      <c r="AJ346" s="39">
        <f t="shared" si="249"/>
        <v>0</v>
      </c>
      <c r="AK346" s="39">
        <f t="shared" si="250"/>
        <v>0</v>
      </c>
      <c r="AL346" s="43"/>
      <c r="AM346" s="39">
        <f t="shared" si="251"/>
        <v>0</v>
      </c>
      <c r="AN346" s="39">
        <f t="shared" si="252"/>
        <v>0</v>
      </c>
      <c r="AO346" s="39">
        <f t="shared" si="253"/>
        <v>0</v>
      </c>
      <c r="AP346" s="40">
        <f t="shared" si="254"/>
        <v>0</v>
      </c>
      <c r="AR346" s="39">
        <f t="shared" si="255"/>
        <v>0</v>
      </c>
      <c r="AS346" s="39">
        <f t="shared" si="256"/>
        <v>0</v>
      </c>
      <c r="AT346" s="39">
        <f t="shared" si="257"/>
        <v>0</v>
      </c>
      <c r="AU346" s="40">
        <f t="shared" si="258"/>
        <v>0</v>
      </c>
      <c r="AV346" s="40"/>
      <c r="AW346" s="52">
        <f t="shared" si="259"/>
        <v>0</v>
      </c>
      <c r="AY346" s="52">
        <f t="shared" si="260"/>
        <v>0</v>
      </c>
      <c r="AZ346" s="70"/>
    </row>
    <row r="347" spans="1:52" ht="12" customHeight="1">
      <c r="A347" s="44">
        <f t="shared" si="261"/>
        <v>47178</v>
      </c>
      <c r="B347" s="66">
        <f t="shared" si="262"/>
        <v>12500</v>
      </c>
      <c r="C347" s="67"/>
      <c r="D347" s="68">
        <f t="shared" si="226"/>
        <v>12500</v>
      </c>
      <c r="E347" s="35">
        <f t="shared" si="227"/>
        <v>0</v>
      </c>
      <c r="F347" s="35">
        <f t="shared" si="228"/>
        <v>0</v>
      </c>
      <c r="G347" s="55">
        <f t="shared" si="229"/>
        <v>5.67</v>
      </c>
      <c r="H347" s="69">
        <f t="shared" si="229"/>
        <v>5.67</v>
      </c>
      <c r="I347" s="72">
        <f t="shared" si="263"/>
        <v>0</v>
      </c>
      <c r="J347" s="55">
        <f t="shared" si="230"/>
        <v>-0.01</v>
      </c>
      <c r="K347" s="69">
        <f t="shared" si="230"/>
        <v>-0.06</v>
      </c>
      <c r="L347" s="72">
        <v>0</v>
      </c>
      <c r="M347" s="55">
        <f t="shared" si="231"/>
        <v>7.4999999999999997E-3</v>
      </c>
      <c r="N347" s="69">
        <f t="shared" si="231"/>
        <v>0</v>
      </c>
      <c r="O347" s="72">
        <v>0</v>
      </c>
      <c r="P347" s="7"/>
      <c r="Q347" s="72">
        <f t="shared" si="232"/>
        <v>5.6674999999999995</v>
      </c>
      <c r="R347" s="72">
        <f t="shared" si="233"/>
        <v>5.61</v>
      </c>
      <c r="S347" s="72">
        <f t="shared" si="234"/>
        <v>0</v>
      </c>
      <c r="T347" s="7"/>
      <c r="U347" s="5">
        <f t="shared" si="235"/>
        <v>31</v>
      </c>
      <c r="V347" s="45">
        <f t="shared" si="236"/>
        <v>47178</v>
      </c>
      <c r="W347" s="5">
        <f t="shared" si="237"/>
        <v>10262</v>
      </c>
      <c r="X347" s="55">
        <f t="shared" si="238"/>
        <v>5.3904348595426005E-2</v>
      </c>
      <c r="Y347" s="47">
        <f t="shared" si="239"/>
        <v>0.2243748398491725</v>
      </c>
      <c r="Z347" s="5">
        <f t="shared" si="240"/>
        <v>0</v>
      </c>
      <c r="AA347" s="5">
        <f t="shared" si="241"/>
        <v>0</v>
      </c>
      <c r="AC347" s="39">
        <f t="shared" si="242"/>
        <v>0</v>
      </c>
      <c r="AD347" s="39">
        <f t="shared" si="243"/>
        <v>0</v>
      </c>
      <c r="AE347" s="39">
        <f t="shared" si="244"/>
        <v>0</v>
      </c>
      <c r="AF347" s="39">
        <f t="shared" si="245"/>
        <v>0</v>
      </c>
      <c r="AG347" s="39">
        <f t="shared" si="246"/>
        <v>0</v>
      </c>
      <c r="AH347" s="39">
        <f t="shared" si="247"/>
        <v>0</v>
      </c>
      <c r="AI347" s="39">
        <f t="shared" si="248"/>
        <v>0</v>
      </c>
      <c r="AJ347" s="39">
        <f t="shared" si="249"/>
        <v>0</v>
      </c>
      <c r="AK347" s="39">
        <f t="shared" si="250"/>
        <v>0</v>
      </c>
      <c r="AL347" s="43"/>
      <c r="AM347" s="39">
        <f t="shared" si="251"/>
        <v>0</v>
      </c>
      <c r="AN347" s="39">
        <f t="shared" si="252"/>
        <v>0</v>
      </c>
      <c r="AO347" s="39">
        <f t="shared" si="253"/>
        <v>0</v>
      </c>
      <c r="AP347" s="40">
        <f t="shared" si="254"/>
        <v>0</v>
      </c>
      <c r="AR347" s="39">
        <f t="shared" si="255"/>
        <v>0</v>
      </c>
      <c r="AS347" s="39">
        <f t="shared" si="256"/>
        <v>0</v>
      </c>
      <c r="AT347" s="39">
        <f t="shared" si="257"/>
        <v>0</v>
      </c>
      <c r="AU347" s="40">
        <f t="shared" si="258"/>
        <v>0</v>
      </c>
      <c r="AV347" s="40"/>
      <c r="AW347" s="52">
        <f t="shared" si="259"/>
        <v>0</v>
      </c>
      <c r="AY347" s="52">
        <f t="shared" si="260"/>
        <v>0</v>
      </c>
      <c r="AZ347" s="70"/>
    </row>
    <row r="348" spans="1:52" ht="12" customHeight="1">
      <c r="A348" s="44">
        <f t="shared" si="261"/>
        <v>47209</v>
      </c>
      <c r="B348" s="66">
        <f t="shared" si="262"/>
        <v>12500</v>
      </c>
      <c r="C348" s="67"/>
      <c r="D348" s="68">
        <f t="shared" si="226"/>
        <v>12500</v>
      </c>
      <c r="E348" s="35">
        <f t="shared" si="227"/>
        <v>0</v>
      </c>
      <c r="F348" s="35">
        <f t="shared" si="228"/>
        <v>0</v>
      </c>
      <c r="G348" s="55">
        <f t="shared" si="229"/>
        <v>5.67</v>
      </c>
      <c r="H348" s="69">
        <f t="shared" si="229"/>
        <v>5.67</v>
      </c>
      <c r="I348" s="72">
        <f t="shared" si="263"/>
        <v>0</v>
      </c>
      <c r="J348" s="55">
        <f t="shared" si="230"/>
        <v>-0.01</v>
      </c>
      <c r="K348" s="69">
        <f t="shared" si="230"/>
        <v>-0.06</v>
      </c>
      <c r="L348" s="72">
        <v>0</v>
      </c>
      <c r="M348" s="55">
        <f t="shared" si="231"/>
        <v>7.4999999999999997E-3</v>
      </c>
      <c r="N348" s="69">
        <f t="shared" si="231"/>
        <v>0</v>
      </c>
      <c r="O348" s="72">
        <v>0</v>
      </c>
      <c r="P348" s="7"/>
      <c r="Q348" s="72">
        <f t="shared" si="232"/>
        <v>5.6674999999999995</v>
      </c>
      <c r="R348" s="72">
        <f t="shared" si="233"/>
        <v>5.61</v>
      </c>
      <c r="S348" s="72">
        <f t="shared" si="234"/>
        <v>0</v>
      </c>
      <c r="T348" s="7"/>
      <c r="U348" s="5">
        <f t="shared" si="235"/>
        <v>30</v>
      </c>
      <c r="V348" s="45">
        <f t="shared" si="236"/>
        <v>47209</v>
      </c>
      <c r="W348" s="5">
        <f t="shared" si="237"/>
        <v>10293</v>
      </c>
      <c r="X348" s="55">
        <f t="shared" si="238"/>
        <v>5.3904348595426005E-2</v>
      </c>
      <c r="Y348" s="47">
        <f t="shared" si="239"/>
        <v>0.22336418798462393</v>
      </c>
      <c r="Z348" s="5">
        <f t="shared" si="240"/>
        <v>0</v>
      </c>
      <c r="AA348" s="5">
        <f t="shared" si="241"/>
        <v>0</v>
      </c>
      <c r="AC348" s="39">
        <f t="shared" si="242"/>
        <v>0</v>
      </c>
      <c r="AD348" s="39">
        <f t="shared" si="243"/>
        <v>0</v>
      </c>
      <c r="AE348" s="39">
        <f t="shared" si="244"/>
        <v>0</v>
      </c>
      <c r="AF348" s="39">
        <f t="shared" si="245"/>
        <v>0</v>
      </c>
      <c r="AG348" s="39">
        <f t="shared" si="246"/>
        <v>0</v>
      </c>
      <c r="AH348" s="39">
        <f t="shared" si="247"/>
        <v>0</v>
      </c>
      <c r="AI348" s="39">
        <f t="shared" si="248"/>
        <v>0</v>
      </c>
      <c r="AJ348" s="39">
        <f t="shared" si="249"/>
        <v>0</v>
      </c>
      <c r="AK348" s="39">
        <f t="shared" si="250"/>
        <v>0</v>
      </c>
      <c r="AL348" s="43"/>
      <c r="AM348" s="39">
        <f t="shared" si="251"/>
        <v>0</v>
      </c>
      <c r="AN348" s="39">
        <f t="shared" si="252"/>
        <v>0</v>
      </c>
      <c r="AO348" s="39">
        <f t="shared" si="253"/>
        <v>0</v>
      </c>
      <c r="AP348" s="40">
        <f t="shared" si="254"/>
        <v>0</v>
      </c>
      <c r="AR348" s="39">
        <f t="shared" si="255"/>
        <v>0</v>
      </c>
      <c r="AS348" s="39">
        <f t="shared" si="256"/>
        <v>0</v>
      </c>
      <c r="AT348" s="39">
        <f t="shared" si="257"/>
        <v>0</v>
      </c>
      <c r="AU348" s="40">
        <f t="shared" si="258"/>
        <v>0</v>
      </c>
      <c r="AV348" s="40"/>
      <c r="AW348" s="52">
        <f t="shared" si="259"/>
        <v>0</v>
      </c>
      <c r="AY348" s="52">
        <f t="shared" si="260"/>
        <v>0</v>
      </c>
      <c r="AZ348" s="70"/>
    </row>
    <row r="349" spans="1:52" ht="12" customHeight="1">
      <c r="A349" s="44">
        <f t="shared" si="261"/>
        <v>47239</v>
      </c>
      <c r="B349" s="66">
        <f t="shared" si="262"/>
        <v>12500</v>
      </c>
      <c r="C349" s="67"/>
      <c r="D349" s="68">
        <f t="shared" si="226"/>
        <v>12500</v>
      </c>
      <c r="E349" s="35">
        <f t="shared" si="227"/>
        <v>0</v>
      </c>
      <c r="F349" s="35">
        <f t="shared" si="228"/>
        <v>0</v>
      </c>
      <c r="G349" s="55">
        <f t="shared" si="229"/>
        <v>5.67</v>
      </c>
      <c r="H349" s="69">
        <f t="shared" si="229"/>
        <v>5.67</v>
      </c>
      <c r="I349" s="72">
        <f t="shared" si="263"/>
        <v>0</v>
      </c>
      <c r="J349" s="55">
        <f t="shared" si="230"/>
        <v>-0.01</v>
      </c>
      <c r="K349" s="69">
        <f t="shared" si="230"/>
        <v>-0.06</v>
      </c>
      <c r="L349" s="72">
        <v>0</v>
      </c>
      <c r="M349" s="55">
        <f t="shared" si="231"/>
        <v>7.4999999999999997E-3</v>
      </c>
      <c r="N349" s="69">
        <f t="shared" si="231"/>
        <v>0</v>
      </c>
      <c r="O349" s="72">
        <v>0</v>
      </c>
      <c r="P349" s="7"/>
      <c r="Q349" s="72">
        <f t="shared" si="232"/>
        <v>5.6674999999999995</v>
      </c>
      <c r="R349" s="72">
        <f t="shared" si="233"/>
        <v>5.61</v>
      </c>
      <c r="S349" s="72">
        <f t="shared" si="234"/>
        <v>0</v>
      </c>
      <c r="T349" s="7"/>
      <c r="U349" s="5">
        <f t="shared" si="235"/>
        <v>31</v>
      </c>
      <c r="V349" s="45">
        <f t="shared" si="236"/>
        <v>47239</v>
      </c>
      <c r="W349" s="5">
        <f t="shared" si="237"/>
        <v>10323</v>
      </c>
      <c r="X349" s="55">
        <f t="shared" si="238"/>
        <v>5.3904348595426005E-2</v>
      </c>
      <c r="Y349" s="47">
        <f t="shared" si="239"/>
        <v>0.22239047238060194</v>
      </c>
      <c r="Z349" s="5">
        <f t="shared" si="240"/>
        <v>0</v>
      </c>
      <c r="AA349" s="5">
        <f t="shared" si="241"/>
        <v>0</v>
      </c>
      <c r="AC349" s="39">
        <f t="shared" si="242"/>
        <v>0</v>
      </c>
      <c r="AD349" s="39">
        <f t="shared" si="243"/>
        <v>0</v>
      </c>
      <c r="AE349" s="39">
        <f t="shared" si="244"/>
        <v>0</v>
      </c>
      <c r="AF349" s="39">
        <f t="shared" si="245"/>
        <v>0</v>
      </c>
      <c r="AG349" s="39">
        <f t="shared" si="246"/>
        <v>0</v>
      </c>
      <c r="AH349" s="39">
        <f t="shared" si="247"/>
        <v>0</v>
      </c>
      <c r="AI349" s="39">
        <f t="shared" si="248"/>
        <v>0</v>
      </c>
      <c r="AJ349" s="39">
        <f t="shared" si="249"/>
        <v>0</v>
      </c>
      <c r="AK349" s="39">
        <f t="shared" si="250"/>
        <v>0</v>
      </c>
      <c r="AL349" s="43"/>
      <c r="AM349" s="39">
        <f t="shared" si="251"/>
        <v>0</v>
      </c>
      <c r="AN349" s="39">
        <f t="shared" si="252"/>
        <v>0</v>
      </c>
      <c r="AO349" s="39">
        <f t="shared" si="253"/>
        <v>0</v>
      </c>
      <c r="AP349" s="40">
        <f t="shared" si="254"/>
        <v>0</v>
      </c>
      <c r="AR349" s="39">
        <f t="shared" si="255"/>
        <v>0</v>
      </c>
      <c r="AS349" s="39">
        <f t="shared" si="256"/>
        <v>0</v>
      </c>
      <c r="AT349" s="39">
        <f t="shared" si="257"/>
        <v>0</v>
      </c>
      <c r="AU349" s="40">
        <f t="shared" si="258"/>
        <v>0</v>
      </c>
      <c r="AV349" s="40"/>
      <c r="AW349" s="52">
        <f t="shared" si="259"/>
        <v>0</v>
      </c>
      <c r="AY349" s="52">
        <f t="shared" si="260"/>
        <v>0</v>
      </c>
      <c r="AZ349" s="70"/>
    </row>
    <row r="350" spans="1:52" ht="12" customHeight="1">
      <c r="A350" s="44">
        <f t="shared" si="261"/>
        <v>47270</v>
      </c>
      <c r="B350" s="66">
        <f t="shared" si="262"/>
        <v>12500</v>
      </c>
      <c r="C350" s="67"/>
      <c r="D350" s="68">
        <f t="shared" si="226"/>
        <v>12500</v>
      </c>
      <c r="E350" s="35">
        <f t="shared" si="227"/>
        <v>0</v>
      </c>
      <c r="F350" s="35">
        <f t="shared" si="228"/>
        <v>0</v>
      </c>
      <c r="G350" s="55">
        <f t="shared" ref="G350:H369" si="264">VLOOKUP($A350,Table,MATCH(G$4,Curves,0))</f>
        <v>5.67</v>
      </c>
      <c r="H350" s="69">
        <f t="shared" si="264"/>
        <v>5.67</v>
      </c>
      <c r="I350" s="72">
        <f t="shared" si="263"/>
        <v>0</v>
      </c>
      <c r="J350" s="55">
        <f t="shared" ref="J350:K369" si="265">VLOOKUP($A350,Table,MATCH(J$4,Curves,0))</f>
        <v>-0.01</v>
      </c>
      <c r="K350" s="69">
        <f t="shared" si="265"/>
        <v>-0.06</v>
      </c>
      <c r="L350" s="72">
        <v>0</v>
      </c>
      <c r="M350" s="55">
        <f t="shared" ref="M350:N369" si="266">VLOOKUP($A350,Table,MATCH(M$4,Curves,0))</f>
        <v>7.4999999999999997E-3</v>
      </c>
      <c r="N350" s="69">
        <f t="shared" si="266"/>
        <v>0</v>
      </c>
      <c r="O350" s="72">
        <v>0</v>
      </c>
      <c r="P350" s="7"/>
      <c r="Q350" s="72">
        <f t="shared" si="232"/>
        <v>5.6674999999999995</v>
      </c>
      <c r="R350" s="72">
        <f t="shared" si="233"/>
        <v>5.61</v>
      </c>
      <c r="S350" s="72">
        <f t="shared" si="234"/>
        <v>0</v>
      </c>
      <c r="T350" s="7"/>
      <c r="U350" s="5">
        <f t="shared" si="235"/>
        <v>30</v>
      </c>
      <c r="V350" s="45">
        <f t="shared" si="236"/>
        <v>47270</v>
      </c>
      <c r="W350" s="5">
        <f t="shared" si="237"/>
        <v>10354</v>
      </c>
      <c r="X350" s="55">
        <f t="shared" si="238"/>
        <v>5.3904348595426005E-2</v>
      </c>
      <c r="Y350" s="47">
        <f t="shared" si="239"/>
        <v>0.22138875870486024</v>
      </c>
      <c r="Z350" s="5">
        <f t="shared" si="240"/>
        <v>0</v>
      </c>
      <c r="AA350" s="5">
        <f t="shared" si="241"/>
        <v>0</v>
      </c>
      <c r="AC350" s="39">
        <f t="shared" si="242"/>
        <v>0</v>
      </c>
      <c r="AD350" s="39">
        <f t="shared" si="243"/>
        <v>0</v>
      </c>
      <c r="AE350" s="39">
        <f t="shared" si="244"/>
        <v>0</v>
      </c>
      <c r="AF350" s="39">
        <f t="shared" si="245"/>
        <v>0</v>
      </c>
      <c r="AG350" s="39">
        <f t="shared" si="246"/>
        <v>0</v>
      </c>
      <c r="AH350" s="39">
        <f t="shared" si="247"/>
        <v>0</v>
      </c>
      <c r="AI350" s="39">
        <f t="shared" si="248"/>
        <v>0</v>
      </c>
      <c r="AJ350" s="39">
        <f t="shared" si="249"/>
        <v>0</v>
      </c>
      <c r="AK350" s="39">
        <f t="shared" si="250"/>
        <v>0</v>
      </c>
      <c r="AL350" s="43"/>
      <c r="AM350" s="39">
        <f t="shared" si="251"/>
        <v>0</v>
      </c>
      <c r="AN350" s="39">
        <f t="shared" si="252"/>
        <v>0</v>
      </c>
      <c r="AO350" s="39">
        <f t="shared" si="253"/>
        <v>0</v>
      </c>
      <c r="AP350" s="40">
        <f t="shared" si="254"/>
        <v>0</v>
      </c>
      <c r="AR350" s="39">
        <f t="shared" si="255"/>
        <v>0</v>
      </c>
      <c r="AS350" s="39">
        <f t="shared" si="256"/>
        <v>0</v>
      </c>
      <c r="AT350" s="39">
        <f t="shared" si="257"/>
        <v>0</v>
      </c>
      <c r="AU350" s="40">
        <f t="shared" si="258"/>
        <v>0</v>
      </c>
      <c r="AV350" s="40"/>
      <c r="AW350" s="52">
        <f t="shared" si="259"/>
        <v>0</v>
      </c>
      <c r="AY350" s="52">
        <f t="shared" si="260"/>
        <v>0</v>
      </c>
      <c r="AZ350" s="70"/>
    </row>
    <row r="351" spans="1:52" ht="12" customHeight="1">
      <c r="A351" s="44">
        <f t="shared" si="261"/>
        <v>47300</v>
      </c>
      <c r="B351" s="66">
        <f t="shared" si="262"/>
        <v>12500</v>
      </c>
      <c r="C351" s="67"/>
      <c r="D351" s="68">
        <f t="shared" si="226"/>
        <v>12500</v>
      </c>
      <c r="E351" s="35">
        <f t="shared" si="227"/>
        <v>0</v>
      </c>
      <c r="F351" s="35">
        <f t="shared" si="228"/>
        <v>0</v>
      </c>
      <c r="G351" s="55">
        <f t="shared" si="264"/>
        <v>5.67</v>
      </c>
      <c r="H351" s="69">
        <f t="shared" si="264"/>
        <v>5.67</v>
      </c>
      <c r="I351" s="72">
        <f t="shared" si="263"/>
        <v>0</v>
      </c>
      <c r="J351" s="55">
        <f t="shared" si="265"/>
        <v>-0.01</v>
      </c>
      <c r="K351" s="69">
        <f t="shared" si="265"/>
        <v>-0.06</v>
      </c>
      <c r="L351" s="72">
        <v>0</v>
      </c>
      <c r="M351" s="55">
        <f t="shared" si="266"/>
        <v>7.4999999999999997E-3</v>
      </c>
      <c r="N351" s="69">
        <f t="shared" si="266"/>
        <v>0</v>
      </c>
      <c r="O351" s="72">
        <v>0</v>
      </c>
      <c r="P351" s="7"/>
      <c r="Q351" s="72">
        <f t="shared" si="232"/>
        <v>5.6674999999999995</v>
      </c>
      <c r="R351" s="72">
        <f t="shared" si="233"/>
        <v>5.61</v>
      </c>
      <c r="S351" s="72">
        <f t="shared" si="234"/>
        <v>0</v>
      </c>
      <c r="T351" s="7"/>
      <c r="U351" s="5">
        <f t="shared" si="235"/>
        <v>31</v>
      </c>
      <c r="V351" s="45">
        <f t="shared" si="236"/>
        <v>47300</v>
      </c>
      <c r="W351" s="5">
        <f t="shared" si="237"/>
        <v>10384</v>
      </c>
      <c r="X351" s="55">
        <f t="shared" si="238"/>
        <v>5.3904348595426005E-2</v>
      </c>
      <c r="Y351" s="47">
        <f t="shared" si="239"/>
        <v>0.22042365462595204</v>
      </c>
      <c r="Z351" s="5">
        <f t="shared" si="240"/>
        <v>0</v>
      </c>
      <c r="AA351" s="5">
        <f t="shared" si="241"/>
        <v>0</v>
      </c>
      <c r="AC351" s="39">
        <f t="shared" si="242"/>
        <v>0</v>
      </c>
      <c r="AD351" s="39">
        <f t="shared" si="243"/>
        <v>0</v>
      </c>
      <c r="AE351" s="39">
        <f t="shared" si="244"/>
        <v>0</v>
      </c>
      <c r="AF351" s="39">
        <f t="shared" si="245"/>
        <v>0</v>
      </c>
      <c r="AG351" s="39">
        <f t="shared" si="246"/>
        <v>0</v>
      </c>
      <c r="AH351" s="39">
        <f t="shared" si="247"/>
        <v>0</v>
      </c>
      <c r="AI351" s="39">
        <f t="shared" si="248"/>
        <v>0</v>
      </c>
      <c r="AJ351" s="39">
        <f t="shared" si="249"/>
        <v>0</v>
      </c>
      <c r="AK351" s="39">
        <f t="shared" si="250"/>
        <v>0</v>
      </c>
      <c r="AL351" s="43"/>
      <c r="AM351" s="39">
        <f t="shared" si="251"/>
        <v>0</v>
      </c>
      <c r="AN351" s="39">
        <f t="shared" si="252"/>
        <v>0</v>
      </c>
      <c r="AO351" s="39">
        <f t="shared" si="253"/>
        <v>0</v>
      </c>
      <c r="AP351" s="40">
        <f t="shared" si="254"/>
        <v>0</v>
      </c>
      <c r="AR351" s="39">
        <f t="shared" si="255"/>
        <v>0</v>
      </c>
      <c r="AS351" s="39">
        <f t="shared" si="256"/>
        <v>0</v>
      </c>
      <c r="AT351" s="39">
        <f t="shared" si="257"/>
        <v>0</v>
      </c>
      <c r="AU351" s="40">
        <f t="shared" si="258"/>
        <v>0</v>
      </c>
      <c r="AV351" s="40"/>
      <c r="AW351" s="52">
        <f t="shared" si="259"/>
        <v>0</v>
      </c>
      <c r="AY351" s="52">
        <f t="shared" si="260"/>
        <v>0</v>
      </c>
      <c r="AZ351" s="70"/>
    </row>
    <row r="352" spans="1:52" ht="12" customHeight="1">
      <c r="A352" s="44">
        <f t="shared" si="261"/>
        <v>47331</v>
      </c>
      <c r="B352" s="66">
        <f t="shared" si="262"/>
        <v>12500</v>
      </c>
      <c r="C352" s="67"/>
      <c r="D352" s="68">
        <f t="shared" si="226"/>
        <v>12500</v>
      </c>
      <c r="E352" s="35">
        <f t="shared" si="227"/>
        <v>0</v>
      </c>
      <c r="F352" s="35">
        <f t="shared" si="228"/>
        <v>0</v>
      </c>
      <c r="G352" s="55">
        <f t="shared" si="264"/>
        <v>5.67</v>
      </c>
      <c r="H352" s="69">
        <f t="shared" si="264"/>
        <v>5.67</v>
      </c>
      <c r="I352" s="72">
        <f t="shared" si="263"/>
        <v>0</v>
      </c>
      <c r="J352" s="55">
        <f t="shared" si="265"/>
        <v>-0.01</v>
      </c>
      <c r="K352" s="69">
        <f t="shared" si="265"/>
        <v>-0.06</v>
      </c>
      <c r="L352" s="72">
        <v>0</v>
      </c>
      <c r="M352" s="55">
        <f t="shared" si="266"/>
        <v>7.4999999999999997E-3</v>
      </c>
      <c r="N352" s="69">
        <f t="shared" si="266"/>
        <v>0</v>
      </c>
      <c r="O352" s="72">
        <v>0</v>
      </c>
      <c r="P352" s="7"/>
      <c r="Q352" s="72">
        <f t="shared" si="232"/>
        <v>5.6674999999999995</v>
      </c>
      <c r="R352" s="72">
        <f t="shared" si="233"/>
        <v>5.61</v>
      </c>
      <c r="S352" s="72">
        <f t="shared" si="234"/>
        <v>0</v>
      </c>
      <c r="T352" s="7"/>
      <c r="U352" s="5">
        <f t="shared" si="235"/>
        <v>31</v>
      </c>
      <c r="V352" s="45">
        <f t="shared" si="236"/>
        <v>47331</v>
      </c>
      <c r="W352" s="5">
        <f t="shared" si="237"/>
        <v>10415</v>
      </c>
      <c r="X352" s="55">
        <f t="shared" si="238"/>
        <v>5.3904348595426005E-2</v>
      </c>
      <c r="Y352" s="47">
        <f t="shared" si="239"/>
        <v>0.21943080008981919</v>
      </c>
      <c r="Z352" s="5">
        <f t="shared" si="240"/>
        <v>0</v>
      </c>
      <c r="AA352" s="5">
        <f t="shared" si="241"/>
        <v>0</v>
      </c>
      <c r="AC352" s="39">
        <f t="shared" si="242"/>
        <v>0</v>
      </c>
      <c r="AD352" s="39">
        <f t="shared" si="243"/>
        <v>0</v>
      </c>
      <c r="AE352" s="39">
        <f t="shared" si="244"/>
        <v>0</v>
      </c>
      <c r="AF352" s="39">
        <f t="shared" si="245"/>
        <v>0</v>
      </c>
      <c r="AG352" s="39">
        <f t="shared" si="246"/>
        <v>0</v>
      </c>
      <c r="AH352" s="39">
        <f t="shared" si="247"/>
        <v>0</v>
      </c>
      <c r="AI352" s="39">
        <f t="shared" si="248"/>
        <v>0</v>
      </c>
      <c r="AJ352" s="39">
        <f t="shared" si="249"/>
        <v>0</v>
      </c>
      <c r="AK352" s="39">
        <f t="shared" si="250"/>
        <v>0</v>
      </c>
      <c r="AL352" s="43"/>
      <c r="AM352" s="39">
        <f t="shared" si="251"/>
        <v>0</v>
      </c>
      <c r="AN352" s="39">
        <f t="shared" si="252"/>
        <v>0</v>
      </c>
      <c r="AO352" s="39">
        <f t="shared" si="253"/>
        <v>0</v>
      </c>
      <c r="AP352" s="40">
        <f t="shared" si="254"/>
        <v>0</v>
      </c>
      <c r="AR352" s="39">
        <f t="shared" si="255"/>
        <v>0</v>
      </c>
      <c r="AS352" s="39">
        <f t="shared" si="256"/>
        <v>0</v>
      </c>
      <c r="AT352" s="39">
        <f t="shared" si="257"/>
        <v>0</v>
      </c>
      <c r="AU352" s="40">
        <f t="shared" si="258"/>
        <v>0</v>
      </c>
      <c r="AV352" s="40"/>
      <c r="AW352" s="52">
        <f t="shared" si="259"/>
        <v>0</v>
      </c>
      <c r="AY352" s="52">
        <f t="shared" si="260"/>
        <v>0</v>
      </c>
      <c r="AZ352" s="70"/>
    </row>
    <row r="353" spans="1:52" ht="12" customHeight="1">
      <c r="A353" s="44">
        <f t="shared" si="261"/>
        <v>47362</v>
      </c>
      <c r="B353" s="66">
        <f t="shared" si="262"/>
        <v>12500</v>
      </c>
      <c r="C353" s="67"/>
      <c r="D353" s="68">
        <f t="shared" si="226"/>
        <v>12500</v>
      </c>
      <c r="E353" s="35">
        <f t="shared" si="227"/>
        <v>0</v>
      </c>
      <c r="F353" s="35">
        <f t="shared" si="228"/>
        <v>0</v>
      </c>
      <c r="G353" s="55">
        <f t="shared" si="264"/>
        <v>5.67</v>
      </c>
      <c r="H353" s="69">
        <f t="shared" si="264"/>
        <v>5.67</v>
      </c>
      <c r="I353" s="72">
        <f t="shared" si="263"/>
        <v>0</v>
      </c>
      <c r="J353" s="55">
        <f t="shared" si="265"/>
        <v>-0.01</v>
      </c>
      <c r="K353" s="69">
        <f t="shared" si="265"/>
        <v>-0.06</v>
      </c>
      <c r="L353" s="72">
        <v>0</v>
      </c>
      <c r="M353" s="55">
        <f t="shared" si="266"/>
        <v>7.4999999999999997E-3</v>
      </c>
      <c r="N353" s="69">
        <f t="shared" si="266"/>
        <v>0</v>
      </c>
      <c r="O353" s="72">
        <v>0</v>
      </c>
      <c r="P353" s="7"/>
      <c r="Q353" s="72">
        <f t="shared" si="232"/>
        <v>5.6674999999999995</v>
      </c>
      <c r="R353" s="72">
        <f t="shared" si="233"/>
        <v>5.61</v>
      </c>
      <c r="S353" s="72">
        <f t="shared" si="234"/>
        <v>0</v>
      </c>
      <c r="T353" s="7"/>
      <c r="U353" s="5">
        <f t="shared" si="235"/>
        <v>30</v>
      </c>
      <c r="V353" s="45">
        <f t="shared" si="236"/>
        <v>47362</v>
      </c>
      <c r="W353" s="5">
        <f t="shared" si="237"/>
        <v>10446</v>
      </c>
      <c r="X353" s="55">
        <f t="shared" si="238"/>
        <v>5.3904348595426005E-2</v>
      </c>
      <c r="Y353" s="47">
        <f t="shared" si="239"/>
        <v>0.21844241766958339</v>
      </c>
      <c r="Z353" s="5">
        <f t="shared" si="240"/>
        <v>0</v>
      </c>
      <c r="AA353" s="5">
        <f t="shared" si="241"/>
        <v>0</v>
      </c>
      <c r="AC353" s="39">
        <f t="shared" si="242"/>
        <v>0</v>
      </c>
      <c r="AD353" s="39">
        <f t="shared" si="243"/>
        <v>0</v>
      </c>
      <c r="AE353" s="39">
        <f t="shared" si="244"/>
        <v>0</v>
      </c>
      <c r="AF353" s="39">
        <f t="shared" si="245"/>
        <v>0</v>
      </c>
      <c r="AG353" s="39">
        <f t="shared" si="246"/>
        <v>0</v>
      </c>
      <c r="AH353" s="39">
        <f t="shared" si="247"/>
        <v>0</v>
      </c>
      <c r="AI353" s="39">
        <f t="shared" si="248"/>
        <v>0</v>
      </c>
      <c r="AJ353" s="39">
        <f t="shared" si="249"/>
        <v>0</v>
      </c>
      <c r="AK353" s="39">
        <f t="shared" si="250"/>
        <v>0</v>
      </c>
      <c r="AL353" s="43"/>
      <c r="AM353" s="39">
        <f t="shared" si="251"/>
        <v>0</v>
      </c>
      <c r="AN353" s="39">
        <f t="shared" si="252"/>
        <v>0</v>
      </c>
      <c r="AO353" s="39">
        <f t="shared" si="253"/>
        <v>0</v>
      </c>
      <c r="AP353" s="40">
        <f t="shared" si="254"/>
        <v>0</v>
      </c>
      <c r="AR353" s="39">
        <f t="shared" si="255"/>
        <v>0</v>
      </c>
      <c r="AS353" s="39">
        <f t="shared" si="256"/>
        <v>0</v>
      </c>
      <c r="AT353" s="39">
        <f t="shared" si="257"/>
        <v>0</v>
      </c>
      <c r="AU353" s="40">
        <f t="shared" si="258"/>
        <v>0</v>
      </c>
      <c r="AV353" s="40"/>
      <c r="AW353" s="52">
        <f t="shared" si="259"/>
        <v>0</v>
      </c>
      <c r="AY353" s="52">
        <f t="shared" si="260"/>
        <v>0</v>
      </c>
      <c r="AZ353" s="70"/>
    </row>
    <row r="354" spans="1:52" ht="12" customHeight="1">
      <c r="A354" s="44">
        <f t="shared" si="261"/>
        <v>47392</v>
      </c>
      <c r="B354" s="66">
        <f t="shared" si="262"/>
        <v>12500</v>
      </c>
      <c r="C354" s="67"/>
      <c r="D354" s="68">
        <f t="shared" si="226"/>
        <v>12500</v>
      </c>
      <c r="E354" s="35">
        <f t="shared" si="227"/>
        <v>0</v>
      </c>
      <c r="F354" s="35">
        <f t="shared" si="228"/>
        <v>0</v>
      </c>
      <c r="G354" s="55">
        <f t="shared" si="264"/>
        <v>5.67</v>
      </c>
      <c r="H354" s="69">
        <f t="shared" si="264"/>
        <v>5.67</v>
      </c>
      <c r="I354" s="72">
        <f t="shared" si="263"/>
        <v>0</v>
      </c>
      <c r="J354" s="55">
        <f t="shared" si="265"/>
        <v>-0.01</v>
      </c>
      <c r="K354" s="69">
        <f t="shared" si="265"/>
        <v>-0.06</v>
      </c>
      <c r="L354" s="72">
        <v>0</v>
      </c>
      <c r="M354" s="55">
        <f t="shared" si="266"/>
        <v>7.4999999999999997E-3</v>
      </c>
      <c r="N354" s="69">
        <f t="shared" si="266"/>
        <v>0</v>
      </c>
      <c r="O354" s="72">
        <v>0</v>
      </c>
      <c r="P354" s="7"/>
      <c r="Q354" s="72">
        <f t="shared" si="232"/>
        <v>5.6674999999999995</v>
      </c>
      <c r="R354" s="72">
        <f t="shared" si="233"/>
        <v>5.61</v>
      </c>
      <c r="S354" s="72">
        <f t="shared" si="234"/>
        <v>0</v>
      </c>
      <c r="T354" s="7"/>
      <c r="U354" s="5">
        <f t="shared" si="235"/>
        <v>31</v>
      </c>
      <c r="V354" s="45">
        <f t="shared" si="236"/>
        <v>47392</v>
      </c>
      <c r="W354" s="5">
        <f t="shared" si="237"/>
        <v>10476</v>
      </c>
      <c r="X354" s="55">
        <f t="shared" si="238"/>
        <v>5.3904348595426005E-2</v>
      </c>
      <c r="Y354" s="47">
        <f t="shared" si="239"/>
        <v>0.21749015762922366</v>
      </c>
      <c r="Z354" s="5">
        <f t="shared" si="240"/>
        <v>0</v>
      </c>
      <c r="AA354" s="5">
        <f t="shared" si="241"/>
        <v>0</v>
      </c>
      <c r="AC354" s="39">
        <f t="shared" si="242"/>
        <v>0</v>
      </c>
      <c r="AD354" s="39">
        <f t="shared" si="243"/>
        <v>0</v>
      </c>
      <c r="AE354" s="39">
        <f t="shared" si="244"/>
        <v>0</v>
      </c>
      <c r="AF354" s="39">
        <f t="shared" si="245"/>
        <v>0</v>
      </c>
      <c r="AG354" s="39">
        <f t="shared" si="246"/>
        <v>0</v>
      </c>
      <c r="AH354" s="39">
        <f t="shared" si="247"/>
        <v>0</v>
      </c>
      <c r="AI354" s="39">
        <f t="shared" si="248"/>
        <v>0</v>
      </c>
      <c r="AJ354" s="39">
        <f t="shared" si="249"/>
        <v>0</v>
      </c>
      <c r="AK354" s="39">
        <f t="shared" si="250"/>
        <v>0</v>
      </c>
      <c r="AL354" s="43"/>
      <c r="AM354" s="39">
        <f t="shared" si="251"/>
        <v>0</v>
      </c>
      <c r="AN354" s="39">
        <f t="shared" si="252"/>
        <v>0</v>
      </c>
      <c r="AO354" s="39">
        <f t="shared" si="253"/>
        <v>0</v>
      </c>
      <c r="AP354" s="40">
        <f t="shared" si="254"/>
        <v>0</v>
      </c>
      <c r="AR354" s="39">
        <f t="shared" si="255"/>
        <v>0</v>
      </c>
      <c r="AS354" s="39">
        <f t="shared" si="256"/>
        <v>0</v>
      </c>
      <c r="AT354" s="39">
        <f t="shared" si="257"/>
        <v>0</v>
      </c>
      <c r="AU354" s="40">
        <f t="shared" si="258"/>
        <v>0</v>
      </c>
      <c r="AV354" s="40"/>
      <c r="AW354" s="52">
        <f t="shared" si="259"/>
        <v>0</v>
      </c>
      <c r="AY354" s="52">
        <f t="shared" si="260"/>
        <v>0</v>
      </c>
      <c r="AZ354" s="70"/>
    </row>
    <row r="355" spans="1:52" ht="12" customHeight="1">
      <c r="A355" s="44">
        <f t="shared" si="261"/>
        <v>47423</v>
      </c>
      <c r="B355" s="66">
        <f t="shared" si="262"/>
        <v>12500</v>
      </c>
      <c r="C355" s="67"/>
      <c r="D355" s="68">
        <f t="shared" si="226"/>
        <v>12500</v>
      </c>
      <c r="E355" s="35">
        <f t="shared" si="227"/>
        <v>0</v>
      </c>
      <c r="F355" s="35">
        <f t="shared" si="228"/>
        <v>0</v>
      </c>
      <c r="G355" s="55">
        <f t="shared" si="264"/>
        <v>5.67</v>
      </c>
      <c r="H355" s="69">
        <f t="shared" si="264"/>
        <v>5.67</v>
      </c>
      <c r="I355" s="72">
        <f t="shared" si="263"/>
        <v>0</v>
      </c>
      <c r="J355" s="55">
        <f t="shared" si="265"/>
        <v>-0.01</v>
      </c>
      <c r="K355" s="69">
        <f t="shared" si="265"/>
        <v>-0.06</v>
      </c>
      <c r="L355" s="72">
        <v>0</v>
      </c>
      <c r="M355" s="55">
        <f t="shared" si="266"/>
        <v>7.4999999999999997E-3</v>
      </c>
      <c r="N355" s="69">
        <f t="shared" si="266"/>
        <v>0</v>
      </c>
      <c r="O355" s="72">
        <v>0</v>
      </c>
      <c r="P355" s="7"/>
      <c r="Q355" s="72">
        <f t="shared" si="232"/>
        <v>5.6674999999999995</v>
      </c>
      <c r="R355" s="72">
        <f t="shared" si="233"/>
        <v>5.61</v>
      </c>
      <c r="S355" s="72">
        <f t="shared" si="234"/>
        <v>0</v>
      </c>
      <c r="T355" s="7"/>
      <c r="U355" s="5">
        <f t="shared" si="235"/>
        <v>30</v>
      </c>
      <c r="V355" s="45">
        <f t="shared" si="236"/>
        <v>47423</v>
      </c>
      <c r="W355" s="5">
        <f t="shared" si="237"/>
        <v>10507</v>
      </c>
      <c r="X355" s="55">
        <f t="shared" si="238"/>
        <v>5.3904348595426005E-2</v>
      </c>
      <c r="Y355" s="47">
        <f t="shared" si="239"/>
        <v>0.21651051644718786</v>
      </c>
      <c r="Z355" s="5">
        <f t="shared" si="240"/>
        <v>0</v>
      </c>
      <c r="AA355" s="5">
        <f t="shared" si="241"/>
        <v>0</v>
      </c>
      <c r="AC355" s="39">
        <f t="shared" si="242"/>
        <v>0</v>
      </c>
      <c r="AD355" s="39">
        <f t="shared" si="243"/>
        <v>0</v>
      </c>
      <c r="AE355" s="39">
        <f t="shared" si="244"/>
        <v>0</v>
      </c>
      <c r="AF355" s="39">
        <f t="shared" si="245"/>
        <v>0</v>
      </c>
      <c r="AG355" s="39">
        <f t="shared" si="246"/>
        <v>0</v>
      </c>
      <c r="AH355" s="39">
        <f t="shared" si="247"/>
        <v>0</v>
      </c>
      <c r="AI355" s="39">
        <f t="shared" si="248"/>
        <v>0</v>
      </c>
      <c r="AJ355" s="39">
        <f t="shared" si="249"/>
        <v>0</v>
      </c>
      <c r="AK355" s="39">
        <f t="shared" si="250"/>
        <v>0</v>
      </c>
      <c r="AL355" s="43"/>
      <c r="AM355" s="39">
        <f t="shared" si="251"/>
        <v>0</v>
      </c>
      <c r="AN355" s="39">
        <f t="shared" si="252"/>
        <v>0</v>
      </c>
      <c r="AO355" s="39">
        <f t="shared" si="253"/>
        <v>0</v>
      </c>
      <c r="AP355" s="40">
        <f t="shared" si="254"/>
        <v>0</v>
      </c>
      <c r="AR355" s="39">
        <f t="shared" si="255"/>
        <v>0</v>
      </c>
      <c r="AS355" s="39">
        <f t="shared" si="256"/>
        <v>0</v>
      </c>
      <c r="AT355" s="39">
        <f t="shared" si="257"/>
        <v>0</v>
      </c>
      <c r="AU355" s="40">
        <f t="shared" si="258"/>
        <v>0</v>
      </c>
      <c r="AV355" s="40"/>
      <c r="AW355" s="52">
        <f t="shared" si="259"/>
        <v>0</v>
      </c>
      <c r="AY355" s="52">
        <f t="shared" si="260"/>
        <v>0</v>
      </c>
      <c r="AZ355" s="70"/>
    </row>
    <row r="356" spans="1:52" ht="12" customHeight="1">
      <c r="A356" s="44">
        <f t="shared" si="261"/>
        <v>47453</v>
      </c>
      <c r="B356" s="66">
        <f t="shared" si="262"/>
        <v>12500</v>
      </c>
      <c r="C356" s="67"/>
      <c r="D356" s="68">
        <f t="shared" si="226"/>
        <v>12500</v>
      </c>
      <c r="E356" s="35">
        <f t="shared" si="227"/>
        <v>0</v>
      </c>
      <c r="F356" s="35">
        <f t="shared" si="228"/>
        <v>0</v>
      </c>
      <c r="G356" s="55">
        <f t="shared" si="264"/>
        <v>5.67</v>
      </c>
      <c r="H356" s="69">
        <f t="shared" si="264"/>
        <v>5.67</v>
      </c>
      <c r="I356" s="72">
        <f t="shared" si="263"/>
        <v>0</v>
      </c>
      <c r="J356" s="55">
        <f t="shared" si="265"/>
        <v>-0.01</v>
      </c>
      <c r="K356" s="69">
        <f t="shared" si="265"/>
        <v>-0.06</v>
      </c>
      <c r="L356" s="72">
        <v>0</v>
      </c>
      <c r="M356" s="55">
        <f t="shared" si="266"/>
        <v>7.4999999999999997E-3</v>
      </c>
      <c r="N356" s="69">
        <f t="shared" si="266"/>
        <v>0</v>
      </c>
      <c r="O356" s="72">
        <v>0</v>
      </c>
      <c r="P356" s="7"/>
      <c r="Q356" s="72">
        <f t="shared" si="232"/>
        <v>5.6674999999999995</v>
      </c>
      <c r="R356" s="72">
        <f t="shared" si="233"/>
        <v>5.61</v>
      </c>
      <c r="S356" s="72">
        <f t="shared" si="234"/>
        <v>0</v>
      </c>
      <c r="T356" s="7"/>
      <c r="U356" s="5">
        <f t="shared" si="235"/>
        <v>31</v>
      </c>
      <c r="V356" s="45">
        <f t="shared" si="236"/>
        <v>47453</v>
      </c>
      <c r="W356" s="5">
        <f t="shared" si="237"/>
        <v>10537</v>
      </c>
      <c r="X356" s="55">
        <f t="shared" si="238"/>
        <v>5.3904348595426005E-2</v>
      </c>
      <c r="Y356" s="47">
        <f t="shared" si="239"/>
        <v>0.2155666781792826</v>
      </c>
      <c r="Z356" s="5">
        <f t="shared" si="240"/>
        <v>0</v>
      </c>
      <c r="AA356" s="5">
        <f t="shared" si="241"/>
        <v>0</v>
      </c>
      <c r="AC356" s="39">
        <f t="shared" si="242"/>
        <v>0</v>
      </c>
      <c r="AD356" s="39">
        <f t="shared" si="243"/>
        <v>0</v>
      </c>
      <c r="AE356" s="39">
        <f t="shared" si="244"/>
        <v>0</v>
      </c>
      <c r="AF356" s="39">
        <f t="shared" si="245"/>
        <v>0</v>
      </c>
      <c r="AG356" s="39">
        <f t="shared" si="246"/>
        <v>0</v>
      </c>
      <c r="AH356" s="39">
        <f t="shared" si="247"/>
        <v>0</v>
      </c>
      <c r="AI356" s="39">
        <f t="shared" si="248"/>
        <v>0</v>
      </c>
      <c r="AJ356" s="39">
        <f t="shared" si="249"/>
        <v>0</v>
      </c>
      <c r="AK356" s="39">
        <f t="shared" si="250"/>
        <v>0</v>
      </c>
      <c r="AL356" s="43"/>
      <c r="AM356" s="39">
        <f t="shared" si="251"/>
        <v>0</v>
      </c>
      <c r="AN356" s="39">
        <f t="shared" si="252"/>
        <v>0</v>
      </c>
      <c r="AO356" s="39">
        <f t="shared" si="253"/>
        <v>0</v>
      </c>
      <c r="AP356" s="40">
        <f t="shared" si="254"/>
        <v>0</v>
      </c>
      <c r="AR356" s="39">
        <f t="shared" si="255"/>
        <v>0</v>
      </c>
      <c r="AS356" s="39">
        <f t="shared" si="256"/>
        <v>0</v>
      </c>
      <c r="AT356" s="39">
        <f t="shared" si="257"/>
        <v>0</v>
      </c>
      <c r="AU356" s="40">
        <f t="shared" si="258"/>
        <v>0</v>
      </c>
      <c r="AV356" s="40"/>
      <c r="AW356" s="52">
        <f t="shared" si="259"/>
        <v>0</v>
      </c>
      <c r="AY356" s="52">
        <f t="shared" si="260"/>
        <v>0</v>
      </c>
      <c r="AZ356" s="70"/>
    </row>
    <row r="357" spans="1:52" ht="12" customHeight="1">
      <c r="A357" s="44">
        <f t="shared" si="261"/>
        <v>47484</v>
      </c>
      <c r="B357" s="66">
        <f t="shared" si="262"/>
        <v>12500</v>
      </c>
      <c r="C357" s="67"/>
      <c r="D357" s="68">
        <f t="shared" si="226"/>
        <v>12500</v>
      </c>
      <c r="E357" s="35">
        <f t="shared" si="227"/>
        <v>0</v>
      </c>
      <c r="F357" s="35">
        <f t="shared" si="228"/>
        <v>0</v>
      </c>
      <c r="G357" s="55">
        <f t="shared" si="264"/>
        <v>5.67</v>
      </c>
      <c r="H357" s="69">
        <f t="shared" si="264"/>
        <v>5.67</v>
      </c>
      <c r="I357" s="72">
        <f t="shared" si="263"/>
        <v>0</v>
      </c>
      <c r="J357" s="55">
        <f t="shared" si="265"/>
        <v>-0.01</v>
      </c>
      <c r="K357" s="69">
        <f t="shared" si="265"/>
        <v>-0.06</v>
      </c>
      <c r="L357" s="72">
        <v>0</v>
      </c>
      <c r="M357" s="55">
        <f t="shared" si="266"/>
        <v>7.4999999999999997E-3</v>
      </c>
      <c r="N357" s="69">
        <f t="shared" si="266"/>
        <v>0</v>
      </c>
      <c r="O357" s="72">
        <v>0</v>
      </c>
      <c r="P357" s="7"/>
      <c r="Q357" s="72">
        <f t="shared" si="232"/>
        <v>5.6674999999999995</v>
      </c>
      <c r="R357" s="72">
        <f t="shared" si="233"/>
        <v>5.61</v>
      </c>
      <c r="S357" s="72">
        <f t="shared" si="234"/>
        <v>0</v>
      </c>
      <c r="T357" s="7"/>
      <c r="U357" s="5">
        <f t="shared" si="235"/>
        <v>31</v>
      </c>
      <c r="V357" s="45">
        <f t="shared" si="236"/>
        <v>47484</v>
      </c>
      <c r="W357" s="5">
        <f t="shared" si="237"/>
        <v>10568</v>
      </c>
      <c r="X357" s="55">
        <f t="shared" si="238"/>
        <v>5.3904348595426005E-2</v>
      </c>
      <c r="Y357" s="47">
        <f t="shared" si="239"/>
        <v>0.21459570092807706</v>
      </c>
      <c r="Z357" s="5">
        <f t="shared" si="240"/>
        <v>0</v>
      </c>
      <c r="AA357" s="5">
        <f t="shared" si="241"/>
        <v>0</v>
      </c>
      <c r="AC357" s="39">
        <f t="shared" si="242"/>
        <v>0</v>
      </c>
      <c r="AD357" s="39">
        <f t="shared" si="243"/>
        <v>0</v>
      </c>
      <c r="AE357" s="39">
        <f t="shared" si="244"/>
        <v>0</v>
      </c>
      <c r="AF357" s="39">
        <f t="shared" si="245"/>
        <v>0</v>
      </c>
      <c r="AG357" s="39">
        <f t="shared" si="246"/>
        <v>0</v>
      </c>
      <c r="AH357" s="39">
        <f t="shared" si="247"/>
        <v>0</v>
      </c>
      <c r="AI357" s="39">
        <f t="shared" si="248"/>
        <v>0</v>
      </c>
      <c r="AJ357" s="39">
        <f t="shared" si="249"/>
        <v>0</v>
      </c>
      <c r="AK357" s="39">
        <f t="shared" si="250"/>
        <v>0</v>
      </c>
      <c r="AL357" s="43"/>
      <c r="AM357" s="39">
        <f t="shared" si="251"/>
        <v>0</v>
      </c>
      <c r="AN357" s="39">
        <f t="shared" si="252"/>
        <v>0</v>
      </c>
      <c r="AO357" s="39">
        <f t="shared" si="253"/>
        <v>0</v>
      </c>
      <c r="AP357" s="40">
        <f t="shared" si="254"/>
        <v>0</v>
      </c>
      <c r="AR357" s="39">
        <f t="shared" si="255"/>
        <v>0</v>
      </c>
      <c r="AS357" s="39">
        <f t="shared" si="256"/>
        <v>0</v>
      </c>
      <c r="AT357" s="39">
        <f t="shared" si="257"/>
        <v>0</v>
      </c>
      <c r="AU357" s="40">
        <f t="shared" si="258"/>
        <v>0</v>
      </c>
      <c r="AV357" s="40"/>
      <c r="AW357" s="52">
        <f t="shared" si="259"/>
        <v>0</v>
      </c>
      <c r="AY357" s="52">
        <f t="shared" si="260"/>
        <v>0</v>
      </c>
      <c r="AZ357" s="70"/>
    </row>
    <row r="358" spans="1:52" ht="12" customHeight="1">
      <c r="A358" s="44">
        <f t="shared" si="261"/>
        <v>47515</v>
      </c>
      <c r="B358" s="66">
        <f t="shared" si="262"/>
        <v>12500</v>
      </c>
      <c r="C358" s="67"/>
      <c r="D358" s="68">
        <f t="shared" si="226"/>
        <v>12500</v>
      </c>
      <c r="E358" s="35">
        <f t="shared" si="227"/>
        <v>0</v>
      </c>
      <c r="F358" s="35">
        <f t="shared" si="228"/>
        <v>0</v>
      </c>
      <c r="G358" s="55">
        <f t="shared" si="264"/>
        <v>5.67</v>
      </c>
      <c r="H358" s="69">
        <f t="shared" si="264"/>
        <v>5.67</v>
      </c>
      <c r="I358" s="72">
        <f t="shared" si="263"/>
        <v>0</v>
      </c>
      <c r="J358" s="55">
        <f t="shared" si="265"/>
        <v>-0.01</v>
      </c>
      <c r="K358" s="69">
        <f t="shared" si="265"/>
        <v>-0.06</v>
      </c>
      <c r="L358" s="72">
        <v>0</v>
      </c>
      <c r="M358" s="55">
        <f t="shared" si="266"/>
        <v>7.4999999999999997E-3</v>
      </c>
      <c r="N358" s="69">
        <f t="shared" si="266"/>
        <v>0</v>
      </c>
      <c r="O358" s="72">
        <v>0</v>
      </c>
      <c r="P358" s="7"/>
      <c r="Q358" s="72">
        <f t="shared" si="232"/>
        <v>5.6674999999999995</v>
      </c>
      <c r="R358" s="72">
        <f t="shared" si="233"/>
        <v>5.61</v>
      </c>
      <c r="S358" s="72">
        <f t="shared" si="234"/>
        <v>0</v>
      </c>
      <c r="T358" s="7"/>
      <c r="U358" s="5">
        <f t="shared" si="235"/>
        <v>28</v>
      </c>
      <c r="V358" s="45">
        <f t="shared" si="236"/>
        <v>47515</v>
      </c>
      <c r="W358" s="5">
        <f t="shared" si="237"/>
        <v>10599</v>
      </c>
      <c r="X358" s="55">
        <f t="shared" si="238"/>
        <v>5.3904348595426005E-2</v>
      </c>
      <c r="Y358" s="47">
        <f t="shared" si="239"/>
        <v>0.21362909725088733</v>
      </c>
      <c r="Z358" s="5">
        <f t="shared" si="240"/>
        <v>0</v>
      </c>
      <c r="AA358" s="5">
        <f t="shared" si="241"/>
        <v>0</v>
      </c>
      <c r="AC358" s="39">
        <f t="shared" si="242"/>
        <v>0</v>
      </c>
      <c r="AD358" s="39">
        <f t="shared" si="243"/>
        <v>0</v>
      </c>
      <c r="AE358" s="39">
        <f t="shared" si="244"/>
        <v>0</v>
      </c>
      <c r="AF358" s="39">
        <f t="shared" si="245"/>
        <v>0</v>
      </c>
      <c r="AG358" s="39">
        <f t="shared" si="246"/>
        <v>0</v>
      </c>
      <c r="AH358" s="39">
        <f t="shared" si="247"/>
        <v>0</v>
      </c>
      <c r="AI358" s="39">
        <f t="shared" si="248"/>
        <v>0</v>
      </c>
      <c r="AJ358" s="39">
        <f t="shared" si="249"/>
        <v>0</v>
      </c>
      <c r="AK358" s="39">
        <f t="shared" si="250"/>
        <v>0</v>
      </c>
      <c r="AL358" s="43"/>
      <c r="AM358" s="39">
        <f t="shared" si="251"/>
        <v>0</v>
      </c>
      <c r="AN358" s="39">
        <f t="shared" si="252"/>
        <v>0</v>
      </c>
      <c r="AO358" s="39">
        <f t="shared" si="253"/>
        <v>0</v>
      </c>
      <c r="AP358" s="40">
        <f t="shared" si="254"/>
        <v>0</v>
      </c>
      <c r="AR358" s="39">
        <f t="shared" si="255"/>
        <v>0</v>
      </c>
      <c r="AS358" s="39">
        <f t="shared" si="256"/>
        <v>0</v>
      </c>
      <c r="AT358" s="39">
        <f t="shared" si="257"/>
        <v>0</v>
      </c>
      <c r="AU358" s="40">
        <f t="shared" si="258"/>
        <v>0</v>
      </c>
      <c r="AV358" s="40"/>
      <c r="AW358" s="52">
        <f t="shared" si="259"/>
        <v>0</v>
      </c>
      <c r="AY358" s="52">
        <f t="shared" si="260"/>
        <v>0</v>
      </c>
      <c r="AZ358" s="70"/>
    </row>
    <row r="359" spans="1:52" ht="12" customHeight="1">
      <c r="A359" s="44">
        <f t="shared" si="261"/>
        <v>47543</v>
      </c>
      <c r="B359" s="66">
        <f t="shared" si="262"/>
        <v>12500</v>
      </c>
      <c r="C359" s="67"/>
      <c r="D359" s="68">
        <f t="shared" si="226"/>
        <v>12500</v>
      </c>
      <c r="E359" s="35">
        <f t="shared" si="227"/>
        <v>0</v>
      </c>
      <c r="F359" s="35">
        <f t="shared" si="228"/>
        <v>0</v>
      </c>
      <c r="G359" s="55">
        <f t="shared" si="264"/>
        <v>5.67</v>
      </c>
      <c r="H359" s="69">
        <f t="shared" si="264"/>
        <v>5.67</v>
      </c>
      <c r="I359" s="72">
        <f t="shared" si="263"/>
        <v>0</v>
      </c>
      <c r="J359" s="55">
        <f t="shared" si="265"/>
        <v>-0.01</v>
      </c>
      <c r="K359" s="69">
        <f t="shared" si="265"/>
        <v>-0.06</v>
      </c>
      <c r="L359" s="72">
        <v>0</v>
      </c>
      <c r="M359" s="55">
        <f t="shared" si="266"/>
        <v>7.4999999999999997E-3</v>
      </c>
      <c r="N359" s="69">
        <f t="shared" si="266"/>
        <v>0</v>
      </c>
      <c r="O359" s="72">
        <v>0</v>
      </c>
      <c r="P359" s="7"/>
      <c r="Q359" s="72">
        <f t="shared" si="232"/>
        <v>5.6674999999999995</v>
      </c>
      <c r="R359" s="72">
        <f t="shared" si="233"/>
        <v>5.61</v>
      </c>
      <c r="S359" s="72">
        <f t="shared" si="234"/>
        <v>0</v>
      </c>
      <c r="T359" s="7"/>
      <c r="U359" s="5">
        <f t="shared" si="235"/>
        <v>31</v>
      </c>
      <c r="V359" s="45">
        <f t="shared" si="236"/>
        <v>47543</v>
      </c>
      <c r="W359" s="5">
        <f t="shared" si="237"/>
        <v>10627</v>
      </c>
      <c r="X359" s="55">
        <f t="shared" si="238"/>
        <v>5.3904348595426005E-2</v>
      </c>
      <c r="Y359" s="47">
        <f t="shared" si="239"/>
        <v>0.21275977865714382</v>
      </c>
      <c r="Z359" s="5">
        <f t="shared" si="240"/>
        <v>0</v>
      </c>
      <c r="AA359" s="5">
        <f t="shared" si="241"/>
        <v>0</v>
      </c>
      <c r="AC359" s="39">
        <f t="shared" si="242"/>
        <v>0</v>
      </c>
      <c r="AD359" s="39">
        <f t="shared" si="243"/>
        <v>0</v>
      </c>
      <c r="AE359" s="39">
        <f t="shared" si="244"/>
        <v>0</v>
      </c>
      <c r="AF359" s="39">
        <f t="shared" si="245"/>
        <v>0</v>
      </c>
      <c r="AG359" s="39">
        <f t="shared" si="246"/>
        <v>0</v>
      </c>
      <c r="AH359" s="39">
        <f t="shared" si="247"/>
        <v>0</v>
      </c>
      <c r="AI359" s="39">
        <f t="shared" si="248"/>
        <v>0</v>
      </c>
      <c r="AJ359" s="39">
        <f t="shared" si="249"/>
        <v>0</v>
      </c>
      <c r="AK359" s="39">
        <f t="shared" si="250"/>
        <v>0</v>
      </c>
      <c r="AL359" s="43"/>
      <c r="AM359" s="39">
        <f t="shared" si="251"/>
        <v>0</v>
      </c>
      <c r="AN359" s="39">
        <f t="shared" si="252"/>
        <v>0</v>
      </c>
      <c r="AO359" s="39">
        <f t="shared" si="253"/>
        <v>0</v>
      </c>
      <c r="AP359" s="40">
        <f t="shared" si="254"/>
        <v>0</v>
      </c>
      <c r="AR359" s="39">
        <f t="shared" si="255"/>
        <v>0</v>
      </c>
      <c r="AS359" s="39">
        <f t="shared" si="256"/>
        <v>0</v>
      </c>
      <c r="AT359" s="39">
        <f t="shared" si="257"/>
        <v>0</v>
      </c>
      <c r="AU359" s="40">
        <f t="shared" si="258"/>
        <v>0</v>
      </c>
      <c r="AV359" s="40"/>
      <c r="AW359" s="52">
        <f t="shared" si="259"/>
        <v>0</v>
      </c>
      <c r="AY359" s="52">
        <f t="shared" si="260"/>
        <v>0</v>
      </c>
      <c r="AZ359" s="70"/>
    </row>
    <row r="360" spans="1:52" ht="12" customHeight="1">
      <c r="A360" s="44">
        <f t="shared" si="261"/>
        <v>47574</v>
      </c>
      <c r="B360" s="66">
        <f t="shared" si="262"/>
        <v>12500</v>
      </c>
      <c r="C360" s="67"/>
      <c r="D360" s="68">
        <f t="shared" si="226"/>
        <v>12500</v>
      </c>
      <c r="E360" s="35">
        <f t="shared" si="227"/>
        <v>0</v>
      </c>
      <c r="F360" s="35">
        <f t="shared" si="228"/>
        <v>0</v>
      </c>
      <c r="G360" s="55">
        <f t="shared" si="264"/>
        <v>5.67</v>
      </c>
      <c r="H360" s="69">
        <f t="shared" si="264"/>
        <v>5.67</v>
      </c>
      <c r="I360" s="72">
        <f t="shared" si="263"/>
        <v>0</v>
      </c>
      <c r="J360" s="55">
        <f t="shared" si="265"/>
        <v>-0.01</v>
      </c>
      <c r="K360" s="69">
        <f t="shared" si="265"/>
        <v>-0.06</v>
      </c>
      <c r="L360" s="72">
        <v>0</v>
      </c>
      <c r="M360" s="55">
        <f t="shared" si="266"/>
        <v>7.4999999999999997E-3</v>
      </c>
      <c r="N360" s="69">
        <f t="shared" si="266"/>
        <v>0</v>
      </c>
      <c r="O360" s="72">
        <v>0</v>
      </c>
      <c r="P360" s="7"/>
      <c r="Q360" s="72">
        <f t="shared" si="232"/>
        <v>5.6674999999999995</v>
      </c>
      <c r="R360" s="72">
        <f t="shared" si="233"/>
        <v>5.61</v>
      </c>
      <c r="S360" s="72">
        <f t="shared" si="234"/>
        <v>0</v>
      </c>
      <c r="T360" s="7"/>
      <c r="U360" s="5">
        <f t="shared" si="235"/>
        <v>30</v>
      </c>
      <c r="V360" s="45">
        <f t="shared" si="236"/>
        <v>47574</v>
      </c>
      <c r="W360" s="5">
        <f t="shared" si="237"/>
        <v>10658</v>
      </c>
      <c r="X360" s="55">
        <f t="shared" si="238"/>
        <v>5.3904348595426005E-2</v>
      </c>
      <c r="Y360" s="47">
        <f t="shared" si="239"/>
        <v>0.21180144452687624</v>
      </c>
      <c r="Z360" s="5">
        <f t="shared" si="240"/>
        <v>0</v>
      </c>
      <c r="AA360" s="5">
        <f t="shared" si="241"/>
        <v>0</v>
      </c>
      <c r="AC360" s="39">
        <f t="shared" si="242"/>
        <v>0</v>
      </c>
      <c r="AD360" s="39">
        <f t="shared" si="243"/>
        <v>0</v>
      </c>
      <c r="AE360" s="39">
        <f t="shared" si="244"/>
        <v>0</v>
      </c>
      <c r="AF360" s="39">
        <f t="shared" si="245"/>
        <v>0</v>
      </c>
      <c r="AG360" s="39">
        <f t="shared" si="246"/>
        <v>0</v>
      </c>
      <c r="AH360" s="39">
        <f t="shared" si="247"/>
        <v>0</v>
      </c>
      <c r="AI360" s="39">
        <f t="shared" si="248"/>
        <v>0</v>
      </c>
      <c r="AJ360" s="39">
        <f t="shared" si="249"/>
        <v>0</v>
      </c>
      <c r="AK360" s="39">
        <f t="shared" si="250"/>
        <v>0</v>
      </c>
      <c r="AL360" s="43"/>
      <c r="AM360" s="39">
        <f t="shared" si="251"/>
        <v>0</v>
      </c>
      <c r="AN360" s="39">
        <f t="shared" si="252"/>
        <v>0</v>
      </c>
      <c r="AO360" s="39">
        <f t="shared" si="253"/>
        <v>0</v>
      </c>
      <c r="AP360" s="40">
        <f t="shared" si="254"/>
        <v>0</v>
      </c>
      <c r="AR360" s="39">
        <f t="shared" si="255"/>
        <v>0</v>
      </c>
      <c r="AS360" s="39">
        <f t="shared" si="256"/>
        <v>0</v>
      </c>
      <c r="AT360" s="39">
        <f t="shared" si="257"/>
        <v>0</v>
      </c>
      <c r="AU360" s="40">
        <f t="shared" si="258"/>
        <v>0</v>
      </c>
      <c r="AV360" s="40"/>
      <c r="AW360" s="52">
        <f t="shared" si="259"/>
        <v>0</v>
      </c>
      <c r="AY360" s="52">
        <f t="shared" si="260"/>
        <v>0</v>
      </c>
      <c r="AZ360" s="70"/>
    </row>
    <row r="361" spans="1:52" ht="12" customHeight="1">
      <c r="A361" s="44">
        <f t="shared" si="261"/>
        <v>47604</v>
      </c>
      <c r="B361" s="66">
        <f t="shared" si="262"/>
        <v>12500</v>
      </c>
      <c r="C361" s="67"/>
      <c r="D361" s="68">
        <f t="shared" si="226"/>
        <v>12500</v>
      </c>
      <c r="E361" s="35">
        <f t="shared" si="227"/>
        <v>0</v>
      </c>
      <c r="F361" s="35">
        <f t="shared" si="228"/>
        <v>0</v>
      </c>
      <c r="G361" s="55">
        <f t="shared" si="264"/>
        <v>5.67</v>
      </c>
      <c r="H361" s="69">
        <f t="shared" si="264"/>
        <v>5.67</v>
      </c>
      <c r="I361" s="72">
        <f t="shared" si="263"/>
        <v>0</v>
      </c>
      <c r="J361" s="55">
        <f t="shared" si="265"/>
        <v>-0.01</v>
      </c>
      <c r="K361" s="69">
        <f t="shared" si="265"/>
        <v>-0.06</v>
      </c>
      <c r="L361" s="72">
        <v>0</v>
      </c>
      <c r="M361" s="55">
        <f t="shared" si="266"/>
        <v>7.4999999999999997E-3</v>
      </c>
      <c r="N361" s="69">
        <f t="shared" si="266"/>
        <v>0</v>
      </c>
      <c r="O361" s="72">
        <v>0</v>
      </c>
      <c r="P361" s="7"/>
      <c r="Q361" s="72">
        <f t="shared" si="232"/>
        <v>5.6674999999999995</v>
      </c>
      <c r="R361" s="72">
        <f t="shared" si="233"/>
        <v>5.61</v>
      </c>
      <c r="S361" s="72">
        <f t="shared" si="234"/>
        <v>0</v>
      </c>
      <c r="T361" s="7"/>
      <c r="U361" s="5">
        <f t="shared" si="235"/>
        <v>31</v>
      </c>
      <c r="V361" s="45">
        <f t="shared" si="236"/>
        <v>47604</v>
      </c>
      <c r="W361" s="5">
        <f t="shared" si="237"/>
        <v>10688</v>
      </c>
      <c r="X361" s="55">
        <f t="shared" si="238"/>
        <v>5.3904348595426005E-2</v>
      </c>
      <c r="Y361" s="47">
        <f t="shared" si="239"/>
        <v>0.21087813460261742</v>
      </c>
      <c r="Z361" s="5">
        <f t="shared" si="240"/>
        <v>0</v>
      </c>
      <c r="AA361" s="5">
        <f t="shared" si="241"/>
        <v>0</v>
      </c>
      <c r="AC361" s="39">
        <f t="shared" si="242"/>
        <v>0</v>
      </c>
      <c r="AD361" s="39">
        <f t="shared" si="243"/>
        <v>0</v>
      </c>
      <c r="AE361" s="39">
        <f t="shared" si="244"/>
        <v>0</v>
      </c>
      <c r="AF361" s="39">
        <f t="shared" si="245"/>
        <v>0</v>
      </c>
      <c r="AG361" s="39">
        <f t="shared" si="246"/>
        <v>0</v>
      </c>
      <c r="AH361" s="39">
        <f t="shared" si="247"/>
        <v>0</v>
      </c>
      <c r="AI361" s="39">
        <f t="shared" si="248"/>
        <v>0</v>
      </c>
      <c r="AJ361" s="39">
        <f t="shared" si="249"/>
        <v>0</v>
      </c>
      <c r="AK361" s="39">
        <f t="shared" si="250"/>
        <v>0</v>
      </c>
      <c r="AL361" s="43"/>
      <c r="AM361" s="39">
        <f t="shared" si="251"/>
        <v>0</v>
      </c>
      <c r="AN361" s="39">
        <f t="shared" si="252"/>
        <v>0</v>
      </c>
      <c r="AO361" s="39">
        <f t="shared" si="253"/>
        <v>0</v>
      </c>
      <c r="AP361" s="40">
        <f t="shared" si="254"/>
        <v>0</v>
      </c>
      <c r="AR361" s="39">
        <f t="shared" si="255"/>
        <v>0</v>
      </c>
      <c r="AS361" s="39">
        <f t="shared" si="256"/>
        <v>0</v>
      </c>
      <c r="AT361" s="39">
        <f t="shared" si="257"/>
        <v>0</v>
      </c>
      <c r="AU361" s="40">
        <f t="shared" si="258"/>
        <v>0</v>
      </c>
      <c r="AV361" s="40"/>
      <c r="AW361" s="52">
        <f t="shared" si="259"/>
        <v>0</v>
      </c>
      <c r="AY361" s="52">
        <f t="shared" si="260"/>
        <v>0</v>
      </c>
      <c r="AZ361" s="70"/>
    </row>
    <row r="362" spans="1:52" ht="12" customHeight="1">
      <c r="A362" s="44">
        <f t="shared" si="261"/>
        <v>47635</v>
      </c>
      <c r="B362" s="66">
        <f t="shared" si="262"/>
        <v>12500</v>
      </c>
      <c r="C362" s="67"/>
      <c r="D362" s="68">
        <f t="shared" si="226"/>
        <v>12500</v>
      </c>
      <c r="E362" s="35">
        <f t="shared" si="227"/>
        <v>0</v>
      </c>
      <c r="F362" s="35">
        <f t="shared" si="228"/>
        <v>0</v>
      </c>
      <c r="G362" s="55">
        <f t="shared" si="264"/>
        <v>5.67</v>
      </c>
      <c r="H362" s="69">
        <f t="shared" si="264"/>
        <v>5.67</v>
      </c>
      <c r="I362" s="72">
        <f t="shared" si="263"/>
        <v>0</v>
      </c>
      <c r="J362" s="55">
        <f t="shared" si="265"/>
        <v>-0.01</v>
      </c>
      <c r="K362" s="69">
        <f t="shared" si="265"/>
        <v>-0.06</v>
      </c>
      <c r="L362" s="72">
        <v>0</v>
      </c>
      <c r="M362" s="55">
        <f t="shared" si="266"/>
        <v>7.4999999999999997E-3</v>
      </c>
      <c r="N362" s="69">
        <f t="shared" si="266"/>
        <v>0</v>
      </c>
      <c r="O362" s="72">
        <v>0</v>
      </c>
      <c r="P362" s="7"/>
      <c r="Q362" s="72">
        <f t="shared" si="232"/>
        <v>5.6674999999999995</v>
      </c>
      <c r="R362" s="72">
        <f t="shared" si="233"/>
        <v>5.61</v>
      </c>
      <c r="S362" s="72">
        <f t="shared" si="234"/>
        <v>0</v>
      </c>
      <c r="T362" s="7"/>
      <c r="U362" s="5">
        <f t="shared" si="235"/>
        <v>30</v>
      </c>
      <c r="V362" s="45">
        <f t="shared" si="236"/>
        <v>47635</v>
      </c>
      <c r="W362" s="5">
        <f t="shared" si="237"/>
        <v>10719</v>
      </c>
      <c r="X362" s="55">
        <f t="shared" si="238"/>
        <v>5.3904348595426005E-2</v>
      </c>
      <c r="Y362" s="47">
        <f t="shared" si="239"/>
        <v>0.20992827596395758</v>
      </c>
      <c r="Z362" s="5">
        <f t="shared" si="240"/>
        <v>0</v>
      </c>
      <c r="AA362" s="5">
        <f t="shared" si="241"/>
        <v>0</v>
      </c>
      <c r="AC362" s="39">
        <f t="shared" si="242"/>
        <v>0</v>
      </c>
      <c r="AD362" s="39">
        <f t="shared" si="243"/>
        <v>0</v>
      </c>
      <c r="AE362" s="39">
        <f t="shared" si="244"/>
        <v>0</v>
      </c>
      <c r="AF362" s="39">
        <f t="shared" si="245"/>
        <v>0</v>
      </c>
      <c r="AG362" s="39">
        <f t="shared" si="246"/>
        <v>0</v>
      </c>
      <c r="AH362" s="39">
        <f t="shared" si="247"/>
        <v>0</v>
      </c>
      <c r="AI362" s="39">
        <f t="shared" si="248"/>
        <v>0</v>
      </c>
      <c r="AJ362" s="39">
        <f t="shared" si="249"/>
        <v>0</v>
      </c>
      <c r="AK362" s="39">
        <f t="shared" si="250"/>
        <v>0</v>
      </c>
      <c r="AL362" s="43"/>
      <c r="AM362" s="39">
        <f t="shared" si="251"/>
        <v>0</v>
      </c>
      <c r="AN362" s="39">
        <f t="shared" si="252"/>
        <v>0</v>
      </c>
      <c r="AO362" s="39">
        <f t="shared" si="253"/>
        <v>0</v>
      </c>
      <c r="AP362" s="40">
        <f t="shared" si="254"/>
        <v>0</v>
      </c>
      <c r="AR362" s="39">
        <f t="shared" si="255"/>
        <v>0</v>
      </c>
      <c r="AS362" s="39">
        <f t="shared" si="256"/>
        <v>0</v>
      </c>
      <c r="AT362" s="39">
        <f t="shared" si="257"/>
        <v>0</v>
      </c>
      <c r="AU362" s="40">
        <f t="shared" si="258"/>
        <v>0</v>
      </c>
      <c r="AV362" s="40"/>
      <c r="AW362" s="52">
        <f t="shared" si="259"/>
        <v>0</v>
      </c>
      <c r="AY362" s="52">
        <f t="shared" si="260"/>
        <v>0</v>
      </c>
      <c r="AZ362" s="70"/>
    </row>
    <row r="363" spans="1:52" ht="12" customHeight="1">
      <c r="A363" s="44">
        <f t="shared" si="261"/>
        <v>47665</v>
      </c>
      <c r="B363" s="66">
        <f t="shared" si="262"/>
        <v>12500</v>
      </c>
      <c r="C363" s="67"/>
      <c r="D363" s="68">
        <f t="shared" si="226"/>
        <v>12500</v>
      </c>
      <c r="E363" s="35">
        <f t="shared" si="227"/>
        <v>0</v>
      </c>
      <c r="F363" s="35">
        <f t="shared" si="228"/>
        <v>0</v>
      </c>
      <c r="G363" s="55">
        <f t="shared" si="264"/>
        <v>5.67</v>
      </c>
      <c r="H363" s="69">
        <f t="shared" si="264"/>
        <v>5.67</v>
      </c>
      <c r="I363" s="72">
        <f t="shared" si="263"/>
        <v>0</v>
      </c>
      <c r="J363" s="55">
        <f t="shared" si="265"/>
        <v>-0.01</v>
      </c>
      <c r="K363" s="69">
        <f t="shared" si="265"/>
        <v>-0.06</v>
      </c>
      <c r="L363" s="72">
        <v>0</v>
      </c>
      <c r="M363" s="55">
        <f t="shared" si="266"/>
        <v>7.4999999999999997E-3</v>
      </c>
      <c r="N363" s="69">
        <f t="shared" si="266"/>
        <v>0</v>
      </c>
      <c r="O363" s="72">
        <v>0</v>
      </c>
      <c r="P363" s="7"/>
      <c r="Q363" s="72">
        <f t="shared" si="232"/>
        <v>5.6674999999999995</v>
      </c>
      <c r="R363" s="72">
        <f t="shared" si="233"/>
        <v>5.61</v>
      </c>
      <c r="S363" s="72">
        <f t="shared" si="234"/>
        <v>0</v>
      </c>
      <c r="T363" s="7"/>
      <c r="U363" s="5">
        <f t="shared" si="235"/>
        <v>31</v>
      </c>
      <c r="V363" s="45">
        <f t="shared" si="236"/>
        <v>47665</v>
      </c>
      <c r="W363" s="5">
        <f t="shared" si="237"/>
        <v>10749</v>
      </c>
      <c r="X363" s="55">
        <f t="shared" si="238"/>
        <v>5.3904348595426005E-2</v>
      </c>
      <c r="Y363" s="47">
        <f t="shared" si="239"/>
        <v>0.2090131317777929</v>
      </c>
      <c r="Z363" s="5">
        <f t="shared" si="240"/>
        <v>0</v>
      </c>
      <c r="AA363" s="5">
        <f t="shared" si="241"/>
        <v>0</v>
      </c>
      <c r="AC363" s="39">
        <f t="shared" si="242"/>
        <v>0</v>
      </c>
      <c r="AD363" s="39">
        <f t="shared" si="243"/>
        <v>0</v>
      </c>
      <c r="AE363" s="39">
        <f t="shared" si="244"/>
        <v>0</v>
      </c>
      <c r="AF363" s="39">
        <f t="shared" si="245"/>
        <v>0</v>
      </c>
      <c r="AG363" s="39">
        <f t="shared" si="246"/>
        <v>0</v>
      </c>
      <c r="AH363" s="39">
        <f t="shared" si="247"/>
        <v>0</v>
      </c>
      <c r="AI363" s="39">
        <f t="shared" si="248"/>
        <v>0</v>
      </c>
      <c r="AJ363" s="39">
        <f t="shared" si="249"/>
        <v>0</v>
      </c>
      <c r="AK363" s="39">
        <f t="shared" si="250"/>
        <v>0</v>
      </c>
      <c r="AL363" s="43"/>
      <c r="AM363" s="39">
        <f t="shared" si="251"/>
        <v>0</v>
      </c>
      <c r="AN363" s="39">
        <f t="shared" si="252"/>
        <v>0</v>
      </c>
      <c r="AO363" s="39">
        <f t="shared" si="253"/>
        <v>0</v>
      </c>
      <c r="AP363" s="40">
        <f t="shared" si="254"/>
        <v>0</v>
      </c>
      <c r="AR363" s="39">
        <f t="shared" si="255"/>
        <v>0</v>
      </c>
      <c r="AS363" s="39">
        <f t="shared" si="256"/>
        <v>0</v>
      </c>
      <c r="AT363" s="39">
        <f t="shared" si="257"/>
        <v>0</v>
      </c>
      <c r="AU363" s="40">
        <f t="shared" si="258"/>
        <v>0</v>
      </c>
      <c r="AV363" s="40"/>
      <c r="AW363" s="52">
        <f t="shared" si="259"/>
        <v>0</v>
      </c>
      <c r="AY363" s="52">
        <f t="shared" si="260"/>
        <v>0</v>
      </c>
      <c r="AZ363" s="70"/>
    </row>
    <row r="364" spans="1:52" ht="12" customHeight="1">
      <c r="A364" s="44">
        <f t="shared" si="261"/>
        <v>47696</v>
      </c>
      <c r="B364" s="66">
        <f t="shared" si="262"/>
        <v>12500</v>
      </c>
      <c r="C364" s="67"/>
      <c r="D364" s="68">
        <f t="shared" si="226"/>
        <v>12500</v>
      </c>
      <c r="E364" s="35">
        <f t="shared" si="227"/>
        <v>0</v>
      </c>
      <c r="F364" s="35">
        <f t="shared" si="228"/>
        <v>0</v>
      </c>
      <c r="G364" s="55">
        <f t="shared" si="264"/>
        <v>5.67</v>
      </c>
      <c r="H364" s="69">
        <f t="shared" si="264"/>
        <v>5.67</v>
      </c>
      <c r="I364" s="72">
        <f t="shared" si="263"/>
        <v>0</v>
      </c>
      <c r="J364" s="55">
        <f t="shared" si="265"/>
        <v>-0.01</v>
      </c>
      <c r="K364" s="69">
        <f t="shared" si="265"/>
        <v>-0.06</v>
      </c>
      <c r="L364" s="72">
        <v>0</v>
      </c>
      <c r="M364" s="55">
        <f t="shared" si="266"/>
        <v>7.4999999999999997E-3</v>
      </c>
      <c r="N364" s="69">
        <f t="shared" si="266"/>
        <v>0</v>
      </c>
      <c r="O364" s="72">
        <v>0</v>
      </c>
      <c r="P364" s="7"/>
      <c r="Q364" s="72">
        <f t="shared" si="232"/>
        <v>5.6674999999999995</v>
      </c>
      <c r="R364" s="72">
        <f t="shared" si="233"/>
        <v>5.61</v>
      </c>
      <c r="S364" s="72">
        <f t="shared" si="234"/>
        <v>0</v>
      </c>
      <c r="T364" s="7"/>
      <c r="U364" s="5">
        <f t="shared" si="235"/>
        <v>31</v>
      </c>
      <c r="V364" s="45">
        <f t="shared" si="236"/>
        <v>47696</v>
      </c>
      <c r="W364" s="5">
        <f t="shared" si="237"/>
        <v>10780</v>
      </c>
      <c r="X364" s="55">
        <f t="shared" si="238"/>
        <v>5.3904348595426005E-2</v>
      </c>
      <c r="Y364" s="47">
        <f t="shared" si="239"/>
        <v>0.20807167367362958</v>
      </c>
      <c r="Z364" s="5">
        <f t="shared" si="240"/>
        <v>0</v>
      </c>
      <c r="AA364" s="5">
        <f t="shared" si="241"/>
        <v>0</v>
      </c>
      <c r="AC364" s="39">
        <f t="shared" si="242"/>
        <v>0</v>
      </c>
      <c r="AD364" s="39">
        <f t="shared" si="243"/>
        <v>0</v>
      </c>
      <c r="AE364" s="39">
        <f t="shared" si="244"/>
        <v>0</v>
      </c>
      <c r="AF364" s="39">
        <f t="shared" si="245"/>
        <v>0</v>
      </c>
      <c r="AG364" s="39">
        <f t="shared" si="246"/>
        <v>0</v>
      </c>
      <c r="AH364" s="39">
        <f t="shared" si="247"/>
        <v>0</v>
      </c>
      <c r="AI364" s="39">
        <f t="shared" si="248"/>
        <v>0</v>
      </c>
      <c r="AJ364" s="39">
        <f t="shared" si="249"/>
        <v>0</v>
      </c>
      <c r="AK364" s="39">
        <f t="shared" si="250"/>
        <v>0</v>
      </c>
      <c r="AL364" s="43"/>
      <c r="AM364" s="39">
        <f t="shared" si="251"/>
        <v>0</v>
      </c>
      <c r="AN364" s="39">
        <f t="shared" si="252"/>
        <v>0</v>
      </c>
      <c r="AO364" s="39">
        <f t="shared" si="253"/>
        <v>0</v>
      </c>
      <c r="AP364" s="40">
        <f t="shared" si="254"/>
        <v>0</v>
      </c>
      <c r="AR364" s="39">
        <f t="shared" si="255"/>
        <v>0</v>
      </c>
      <c r="AS364" s="39">
        <f t="shared" si="256"/>
        <v>0</v>
      </c>
      <c r="AT364" s="39">
        <f t="shared" si="257"/>
        <v>0</v>
      </c>
      <c r="AU364" s="40">
        <f t="shared" si="258"/>
        <v>0</v>
      </c>
      <c r="AV364" s="40"/>
      <c r="AW364" s="52">
        <f t="shared" si="259"/>
        <v>0</v>
      </c>
      <c r="AY364" s="52">
        <f t="shared" si="260"/>
        <v>0</v>
      </c>
      <c r="AZ364" s="70"/>
    </row>
    <row r="365" spans="1:52" ht="12" customHeight="1">
      <c r="A365" s="44">
        <f t="shared" si="261"/>
        <v>47727</v>
      </c>
      <c r="B365" s="66">
        <f t="shared" si="262"/>
        <v>12500</v>
      </c>
      <c r="C365" s="67"/>
      <c r="D365" s="68">
        <f t="shared" si="226"/>
        <v>12500</v>
      </c>
      <c r="E365" s="35">
        <f t="shared" si="227"/>
        <v>0</v>
      </c>
      <c r="F365" s="35">
        <f t="shared" si="228"/>
        <v>0</v>
      </c>
      <c r="G365" s="55">
        <f t="shared" si="264"/>
        <v>5.67</v>
      </c>
      <c r="H365" s="69">
        <f t="shared" si="264"/>
        <v>5.67</v>
      </c>
      <c r="I365" s="72">
        <f t="shared" si="263"/>
        <v>0</v>
      </c>
      <c r="J365" s="55">
        <f t="shared" si="265"/>
        <v>-0.01</v>
      </c>
      <c r="K365" s="69">
        <f t="shared" si="265"/>
        <v>-0.06</v>
      </c>
      <c r="L365" s="72">
        <v>0</v>
      </c>
      <c r="M365" s="55">
        <f t="shared" si="266"/>
        <v>7.4999999999999997E-3</v>
      </c>
      <c r="N365" s="69">
        <f t="shared" si="266"/>
        <v>0</v>
      </c>
      <c r="O365" s="72">
        <v>0</v>
      </c>
      <c r="P365" s="7"/>
      <c r="Q365" s="72">
        <f t="shared" si="232"/>
        <v>5.6674999999999995</v>
      </c>
      <c r="R365" s="72">
        <f t="shared" si="233"/>
        <v>5.61</v>
      </c>
      <c r="S365" s="72">
        <f t="shared" si="234"/>
        <v>0</v>
      </c>
      <c r="T365" s="7"/>
      <c r="U365" s="5">
        <f t="shared" si="235"/>
        <v>30</v>
      </c>
      <c r="V365" s="45">
        <f t="shared" si="236"/>
        <v>47727</v>
      </c>
      <c r="W365" s="5">
        <f t="shared" si="237"/>
        <v>10811</v>
      </c>
      <c r="X365" s="55">
        <f t="shared" si="238"/>
        <v>5.3904348595426005E-2</v>
      </c>
      <c r="Y365" s="47">
        <f t="shared" si="239"/>
        <v>0.20713445618035201</v>
      </c>
      <c r="Z365" s="5">
        <f t="shared" si="240"/>
        <v>0</v>
      </c>
      <c r="AA365" s="5">
        <f t="shared" si="241"/>
        <v>0</v>
      </c>
      <c r="AC365" s="39">
        <f t="shared" si="242"/>
        <v>0</v>
      </c>
      <c r="AD365" s="39">
        <f t="shared" si="243"/>
        <v>0</v>
      </c>
      <c r="AE365" s="39">
        <f t="shared" si="244"/>
        <v>0</v>
      </c>
      <c r="AF365" s="39">
        <f t="shared" si="245"/>
        <v>0</v>
      </c>
      <c r="AG365" s="39">
        <f t="shared" si="246"/>
        <v>0</v>
      </c>
      <c r="AH365" s="39">
        <f t="shared" si="247"/>
        <v>0</v>
      </c>
      <c r="AI365" s="39">
        <f t="shared" si="248"/>
        <v>0</v>
      </c>
      <c r="AJ365" s="39">
        <f t="shared" si="249"/>
        <v>0</v>
      </c>
      <c r="AK365" s="39">
        <f t="shared" si="250"/>
        <v>0</v>
      </c>
      <c r="AL365" s="43"/>
      <c r="AM365" s="39">
        <f t="shared" si="251"/>
        <v>0</v>
      </c>
      <c r="AN365" s="39">
        <f t="shared" si="252"/>
        <v>0</v>
      </c>
      <c r="AO365" s="39">
        <f t="shared" si="253"/>
        <v>0</v>
      </c>
      <c r="AP365" s="40">
        <f t="shared" si="254"/>
        <v>0</v>
      </c>
      <c r="AR365" s="39">
        <f t="shared" si="255"/>
        <v>0</v>
      </c>
      <c r="AS365" s="39">
        <f t="shared" si="256"/>
        <v>0</v>
      </c>
      <c r="AT365" s="39">
        <f t="shared" si="257"/>
        <v>0</v>
      </c>
      <c r="AU365" s="40">
        <f t="shared" si="258"/>
        <v>0</v>
      </c>
      <c r="AV365" s="40"/>
      <c r="AW365" s="52">
        <f t="shared" si="259"/>
        <v>0</v>
      </c>
      <c r="AY365" s="52">
        <f t="shared" si="260"/>
        <v>0</v>
      </c>
      <c r="AZ365" s="70"/>
    </row>
    <row r="366" spans="1:52" ht="12" customHeight="1">
      <c r="A366" s="44">
        <f t="shared" si="261"/>
        <v>47757</v>
      </c>
      <c r="B366" s="66">
        <f t="shared" si="262"/>
        <v>12500</v>
      </c>
      <c r="C366" s="67"/>
      <c r="D366" s="68">
        <f t="shared" si="226"/>
        <v>12500</v>
      </c>
      <c r="E366" s="35">
        <f t="shared" si="227"/>
        <v>0</v>
      </c>
      <c r="F366" s="35">
        <f t="shared" si="228"/>
        <v>0</v>
      </c>
      <c r="G366" s="55">
        <f t="shared" si="264"/>
        <v>5.67</v>
      </c>
      <c r="H366" s="69">
        <f t="shared" si="264"/>
        <v>5.67</v>
      </c>
      <c r="I366" s="72">
        <f t="shared" si="263"/>
        <v>0</v>
      </c>
      <c r="J366" s="55">
        <f t="shared" si="265"/>
        <v>-0.01</v>
      </c>
      <c r="K366" s="69">
        <f t="shared" si="265"/>
        <v>-0.06</v>
      </c>
      <c r="L366" s="72">
        <v>0</v>
      </c>
      <c r="M366" s="55">
        <f t="shared" si="266"/>
        <v>7.4999999999999997E-3</v>
      </c>
      <c r="N366" s="69">
        <f t="shared" si="266"/>
        <v>0</v>
      </c>
      <c r="O366" s="72">
        <v>0</v>
      </c>
      <c r="P366" s="7"/>
      <c r="Q366" s="72">
        <f t="shared" si="232"/>
        <v>5.6674999999999995</v>
      </c>
      <c r="R366" s="72">
        <f t="shared" si="233"/>
        <v>5.61</v>
      </c>
      <c r="S366" s="72">
        <f t="shared" si="234"/>
        <v>0</v>
      </c>
      <c r="T366" s="7"/>
      <c r="U366" s="5">
        <f t="shared" si="235"/>
        <v>31</v>
      </c>
      <c r="V366" s="45">
        <f t="shared" si="236"/>
        <v>47757</v>
      </c>
      <c r="W366" s="5">
        <f t="shared" si="237"/>
        <v>10841</v>
      </c>
      <c r="X366" s="55">
        <f t="shared" si="238"/>
        <v>5.3904348595426005E-2</v>
      </c>
      <c r="Y366" s="47">
        <f t="shared" si="239"/>
        <v>0.20623149114404413</v>
      </c>
      <c r="Z366" s="5">
        <f t="shared" si="240"/>
        <v>0</v>
      </c>
      <c r="AA366" s="5">
        <f t="shared" si="241"/>
        <v>0</v>
      </c>
      <c r="AC366" s="39">
        <f t="shared" si="242"/>
        <v>0</v>
      </c>
      <c r="AD366" s="39">
        <f t="shared" si="243"/>
        <v>0</v>
      </c>
      <c r="AE366" s="39">
        <f t="shared" si="244"/>
        <v>0</v>
      </c>
      <c r="AF366" s="39">
        <f t="shared" si="245"/>
        <v>0</v>
      </c>
      <c r="AG366" s="39">
        <f t="shared" si="246"/>
        <v>0</v>
      </c>
      <c r="AH366" s="39">
        <f t="shared" si="247"/>
        <v>0</v>
      </c>
      <c r="AI366" s="39">
        <f t="shared" si="248"/>
        <v>0</v>
      </c>
      <c r="AJ366" s="39">
        <f t="shared" si="249"/>
        <v>0</v>
      </c>
      <c r="AK366" s="39">
        <f t="shared" si="250"/>
        <v>0</v>
      </c>
      <c r="AL366" s="43"/>
      <c r="AM366" s="39">
        <f t="shared" si="251"/>
        <v>0</v>
      </c>
      <c r="AN366" s="39">
        <f t="shared" si="252"/>
        <v>0</v>
      </c>
      <c r="AO366" s="39">
        <f t="shared" si="253"/>
        <v>0</v>
      </c>
      <c r="AP366" s="40">
        <f t="shared" si="254"/>
        <v>0</v>
      </c>
      <c r="AR366" s="39">
        <f t="shared" si="255"/>
        <v>0</v>
      </c>
      <c r="AS366" s="39">
        <f t="shared" si="256"/>
        <v>0</v>
      </c>
      <c r="AT366" s="39">
        <f t="shared" si="257"/>
        <v>0</v>
      </c>
      <c r="AU366" s="40">
        <f t="shared" si="258"/>
        <v>0</v>
      </c>
      <c r="AV366" s="40"/>
      <c r="AW366" s="52">
        <f t="shared" si="259"/>
        <v>0</v>
      </c>
      <c r="AY366" s="52">
        <f t="shared" si="260"/>
        <v>0</v>
      </c>
      <c r="AZ366" s="70"/>
    </row>
    <row r="367" spans="1:52" ht="12" customHeight="1">
      <c r="A367" s="44">
        <f t="shared" si="261"/>
        <v>47788</v>
      </c>
      <c r="B367" s="66">
        <f t="shared" si="262"/>
        <v>12500</v>
      </c>
      <c r="C367" s="67"/>
      <c r="D367" s="68">
        <f t="shared" si="226"/>
        <v>12500</v>
      </c>
      <c r="E367" s="35">
        <f t="shared" si="227"/>
        <v>0</v>
      </c>
      <c r="F367" s="35">
        <f t="shared" si="228"/>
        <v>0</v>
      </c>
      <c r="G367" s="55">
        <f t="shared" si="264"/>
        <v>5.67</v>
      </c>
      <c r="H367" s="69">
        <f t="shared" si="264"/>
        <v>5.67</v>
      </c>
      <c r="I367" s="72">
        <f t="shared" si="263"/>
        <v>0</v>
      </c>
      <c r="J367" s="55">
        <f t="shared" si="265"/>
        <v>-0.01</v>
      </c>
      <c r="K367" s="69">
        <f t="shared" si="265"/>
        <v>-0.06</v>
      </c>
      <c r="L367" s="72">
        <v>0</v>
      </c>
      <c r="M367" s="55">
        <f t="shared" si="266"/>
        <v>7.4999999999999997E-3</v>
      </c>
      <c r="N367" s="69">
        <f t="shared" si="266"/>
        <v>0</v>
      </c>
      <c r="O367" s="72">
        <v>0</v>
      </c>
      <c r="P367" s="7"/>
      <c r="Q367" s="72">
        <f t="shared" si="232"/>
        <v>5.6674999999999995</v>
      </c>
      <c r="R367" s="72">
        <f t="shared" si="233"/>
        <v>5.61</v>
      </c>
      <c r="S367" s="72">
        <f t="shared" si="234"/>
        <v>0</v>
      </c>
      <c r="T367" s="7"/>
      <c r="U367" s="5">
        <f t="shared" si="235"/>
        <v>30</v>
      </c>
      <c r="V367" s="45">
        <f t="shared" si="236"/>
        <v>47788</v>
      </c>
      <c r="W367" s="5">
        <f t="shared" si="237"/>
        <v>10872</v>
      </c>
      <c r="X367" s="55">
        <f t="shared" si="238"/>
        <v>5.3904348595426005E-2</v>
      </c>
      <c r="Y367" s="47">
        <f t="shared" si="239"/>
        <v>0.20530256238717703</v>
      </c>
      <c r="Z367" s="5">
        <f t="shared" si="240"/>
        <v>0</v>
      </c>
      <c r="AA367" s="5">
        <f t="shared" si="241"/>
        <v>0</v>
      </c>
      <c r="AC367" s="39">
        <f t="shared" si="242"/>
        <v>0</v>
      </c>
      <c r="AD367" s="39">
        <f t="shared" si="243"/>
        <v>0</v>
      </c>
      <c r="AE367" s="39">
        <f t="shared" si="244"/>
        <v>0</v>
      </c>
      <c r="AF367" s="39">
        <f t="shared" si="245"/>
        <v>0</v>
      </c>
      <c r="AG367" s="39">
        <f t="shared" si="246"/>
        <v>0</v>
      </c>
      <c r="AH367" s="39">
        <f t="shared" si="247"/>
        <v>0</v>
      </c>
      <c r="AI367" s="39">
        <f t="shared" si="248"/>
        <v>0</v>
      </c>
      <c r="AJ367" s="39">
        <f t="shared" si="249"/>
        <v>0</v>
      </c>
      <c r="AK367" s="39">
        <f t="shared" si="250"/>
        <v>0</v>
      </c>
      <c r="AL367" s="43"/>
      <c r="AM367" s="39">
        <f t="shared" si="251"/>
        <v>0</v>
      </c>
      <c r="AN367" s="39">
        <f t="shared" si="252"/>
        <v>0</v>
      </c>
      <c r="AO367" s="39">
        <f t="shared" si="253"/>
        <v>0</v>
      </c>
      <c r="AP367" s="40">
        <f t="shared" si="254"/>
        <v>0</v>
      </c>
      <c r="AR367" s="39">
        <f t="shared" si="255"/>
        <v>0</v>
      </c>
      <c r="AS367" s="39">
        <f t="shared" si="256"/>
        <v>0</v>
      </c>
      <c r="AT367" s="39">
        <f t="shared" si="257"/>
        <v>0</v>
      </c>
      <c r="AU367" s="40">
        <f t="shared" si="258"/>
        <v>0</v>
      </c>
      <c r="AV367" s="40"/>
      <c r="AW367" s="52">
        <f t="shared" si="259"/>
        <v>0</v>
      </c>
      <c r="AY367" s="52">
        <f t="shared" si="260"/>
        <v>0</v>
      </c>
      <c r="AZ367" s="70"/>
    </row>
    <row r="368" spans="1:52" ht="12" customHeight="1">
      <c r="A368" s="44">
        <f t="shared" si="261"/>
        <v>47818</v>
      </c>
      <c r="B368" s="66">
        <f t="shared" si="262"/>
        <v>12500</v>
      </c>
      <c r="C368" s="67"/>
      <c r="D368" s="68">
        <f t="shared" si="226"/>
        <v>12500</v>
      </c>
      <c r="E368" s="35">
        <f t="shared" si="227"/>
        <v>0</v>
      </c>
      <c r="F368" s="35">
        <f t="shared" si="228"/>
        <v>0</v>
      </c>
      <c r="G368" s="55">
        <f t="shared" si="264"/>
        <v>5.67</v>
      </c>
      <c r="H368" s="69">
        <f t="shared" si="264"/>
        <v>5.67</v>
      </c>
      <c r="I368" s="72">
        <f t="shared" si="263"/>
        <v>0</v>
      </c>
      <c r="J368" s="55">
        <f t="shared" si="265"/>
        <v>-0.01</v>
      </c>
      <c r="K368" s="69">
        <f t="shared" si="265"/>
        <v>-0.06</v>
      </c>
      <c r="L368" s="72">
        <v>0</v>
      </c>
      <c r="M368" s="55">
        <f t="shared" si="266"/>
        <v>7.4999999999999997E-3</v>
      </c>
      <c r="N368" s="69">
        <f t="shared" si="266"/>
        <v>0</v>
      </c>
      <c r="O368" s="72">
        <v>0</v>
      </c>
      <c r="P368" s="7"/>
      <c r="Q368" s="72">
        <f t="shared" si="232"/>
        <v>5.6674999999999995</v>
      </c>
      <c r="R368" s="72">
        <f t="shared" si="233"/>
        <v>5.61</v>
      </c>
      <c r="S368" s="72">
        <f t="shared" si="234"/>
        <v>0</v>
      </c>
      <c r="T368" s="7"/>
      <c r="U368" s="5">
        <f t="shared" si="235"/>
        <v>31</v>
      </c>
      <c r="V368" s="45">
        <f t="shared" si="236"/>
        <v>47818</v>
      </c>
      <c r="W368" s="5">
        <f t="shared" si="237"/>
        <v>10902</v>
      </c>
      <c r="X368" s="55">
        <f t="shared" si="238"/>
        <v>5.3904348595426005E-2</v>
      </c>
      <c r="Y368" s="47">
        <f t="shared" si="239"/>
        <v>0.20440758315910199</v>
      </c>
      <c r="Z368" s="5">
        <f t="shared" si="240"/>
        <v>0</v>
      </c>
      <c r="AA368" s="5">
        <f t="shared" si="241"/>
        <v>0</v>
      </c>
      <c r="AC368" s="39">
        <f t="shared" si="242"/>
        <v>0</v>
      </c>
      <c r="AD368" s="39">
        <f t="shared" si="243"/>
        <v>0</v>
      </c>
      <c r="AE368" s="39">
        <f t="shared" si="244"/>
        <v>0</v>
      </c>
      <c r="AF368" s="39">
        <f t="shared" si="245"/>
        <v>0</v>
      </c>
      <c r="AG368" s="39">
        <f t="shared" si="246"/>
        <v>0</v>
      </c>
      <c r="AH368" s="39">
        <f t="shared" si="247"/>
        <v>0</v>
      </c>
      <c r="AI368" s="39">
        <f t="shared" si="248"/>
        <v>0</v>
      </c>
      <c r="AJ368" s="39">
        <f t="shared" si="249"/>
        <v>0</v>
      </c>
      <c r="AK368" s="39">
        <f t="shared" si="250"/>
        <v>0</v>
      </c>
      <c r="AL368" s="43"/>
      <c r="AM368" s="39">
        <f t="shared" si="251"/>
        <v>0</v>
      </c>
      <c r="AN368" s="39">
        <f t="shared" si="252"/>
        <v>0</v>
      </c>
      <c r="AO368" s="39">
        <f t="shared" si="253"/>
        <v>0</v>
      </c>
      <c r="AP368" s="40">
        <f t="shared" si="254"/>
        <v>0</v>
      </c>
      <c r="AR368" s="39">
        <f t="shared" si="255"/>
        <v>0</v>
      </c>
      <c r="AS368" s="39">
        <f t="shared" si="256"/>
        <v>0</v>
      </c>
      <c r="AT368" s="39">
        <f t="shared" si="257"/>
        <v>0</v>
      </c>
      <c r="AU368" s="40">
        <f t="shared" si="258"/>
        <v>0</v>
      </c>
      <c r="AV368" s="40"/>
      <c r="AW368" s="52">
        <f t="shared" si="259"/>
        <v>0</v>
      </c>
      <c r="AY368" s="52">
        <f t="shared" si="260"/>
        <v>0</v>
      </c>
      <c r="AZ368" s="70"/>
    </row>
    <row r="369" spans="1:52" ht="12" customHeight="1" thickBot="1">
      <c r="A369" s="44">
        <f t="shared" si="261"/>
        <v>47849</v>
      </c>
      <c r="B369" s="66">
        <f t="shared" si="262"/>
        <v>12500</v>
      </c>
      <c r="C369" s="67"/>
      <c r="D369" s="68">
        <f t="shared" si="226"/>
        <v>12500</v>
      </c>
      <c r="E369" s="35">
        <f t="shared" si="227"/>
        <v>0</v>
      </c>
      <c r="F369" s="35">
        <f t="shared" si="228"/>
        <v>0</v>
      </c>
      <c r="G369" s="55">
        <f t="shared" si="264"/>
        <v>5.67</v>
      </c>
      <c r="H369" s="69">
        <f t="shared" si="264"/>
        <v>5.67</v>
      </c>
      <c r="I369" s="72">
        <f t="shared" si="263"/>
        <v>0</v>
      </c>
      <c r="J369" s="55">
        <f t="shared" si="265"/>
        <v>-0.01</v>
      </c>
      <c r="K369" s="69">
        <f t="shared" si="265"/>
        <v>-0.06</v>
      </c>
      <c r="L369" s="72">
        <v>0</v>
      </c>
      <c r="M369" s="55">
        <f t="shared" si="266"/>
        <v>7.4999999999999997E-3</v>
      </c>
      <c r="N369" s="69">
        <f t="shared" si="266"/>
        <v>0</v>
      </c>
      <c r="O369" s="72">
        <v>0</v>
      </c>
      <c r="P369" s="7"/>
      <c r="Q369" s="72">
        <f t="shared" si="232"/>
        <v>5.6674999999999995</v>
      </c>
      <c r="R369" s="72">
        <f t="shared" si="233"/>
        <v>5.61</v>
      </c>
      <c r="S369" s="72">
        <f t="shared" si="234"/>
        <v>0</v>
      </c>
      <c r="T369" s="7"/>
      <c r="U369" s="5">
        <f t="shared" si="235"/>
        <v>31</v>
      </c>
      <c r="V369" s="45">
        <f t="shared" si="236"/>
        <v>47849</v>
      </c>
      <c r="W369" s="5">
        <f t="shared" si="237"/>
        <v>10933</v>
      </c>
      <c r="X369" s="55">
        <f t="shared" si="238"/>
        <v>5.3904348595426005E-2</v>
      </c>
      <c r="Y369" s="47">
        <f t="shared" si="239"/>
        <v>0.20348686983319397</v>
      </c>
      <c r="Z369" s="5">
        <f t="shared" si="240"/>
        <v>0</v>
      </c>
      <c r="AA369" s="5">
        <f t="shared" si="241"/>
        <v>0</v>
      </c>
      <c r="AC369" s="39">
        <f t="shared" si="242"/>
        <v>0</v>
      </c>
      <c r="AD369" s="39">
        <f t="shared" si="243"/>
        <v>0</v>
      </c>
      <c r="AE369" s="39">
        <f t="shared" si="244"/>
        <v>0</v>
      </c>
      <c r="AF369" s="39">
        <f t="shared" si="245"/>
        <v>0</v>
      </c>
      <c r="AG369" s="39">
        <f t="shared" si="246"/>
        <v>0</v>
      </c>
      <c r="AH369" s="39">
        <f t="shared" si="247"/>
        <v>0</v>
      </c>
      <c r="AI369" s="39">
        <f t="shared" si="248"/>
        <v>0</v>
      </c>
      <c r="AJ369" s="39">
        <f t="shared" si="249"/>
        <v>0</v>
      </c>
      <c r="AK369" s="39">
        <f t="shared" si="250"/>
        <v>0</v>
      </c>
      <c r="AL369" s="43"/>
      <c r="AM369" s="39">
        <f t="shared" si="251"/>
        <v>0</v>
      </c>
      <c r="AN369" s="39">
        <f t="shared" si="252"/>
        <v>0</v>
      </c>
      <c r="AO369" s="39">
        <f t="shared" si="253"/>
        <v>0</v>
      </c>
      <c r="AP369" s="40">
        <f t="shared" si="254"/>
        <v>0</v>
      </c>
      <c r="AR369" s="39">
        <f t="shared" si="255"/>
        <v>0</v>
      </c>
      <c r="AS369" s="39">
        <f t="shared" si="256"/>
        <v>0</v>
      </c>
      <c r="AT369" s="39">
        <f t="shared" si="257"/>
        <v>0</v>
      </c>
      <c r="AU369" s="40">
        <f t="shared" si="258"/>
        <v>0</v>
      </c>
      <c r="AV369" s="40"/>
      <c r="AW369" s="73">
        <f t="shared" si="259"/>
        <v>0</v>
      </c>
      <c r="AY369" s="73">
        <f t="shared" si="260"/>
        <v>0</v>
      </c>
      <c r="AZ369" s="70"/>
    </row>
    <row r="370" spans="1:52">
      <c r="A370" s="44">
        <f t="shared" si="261"/>
        <v>47880</v>
      </c>
      <c r="X370" s="55">
        <f t="shared" si="238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BC370"/>
  <sheetViews>
    <sheetView zoomScale="75" workbookViewId="0">
      <selection activeCell="K4" sqref="K4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Summary!B13</f>
        <v>36923</v>
      </c>
      <c r="B3" s="79">
        <f>Summary!C13</f>
        <v>36923</v>
      </c>
      <c r="C3" s="15">
        <f>Summary!C4</f>
        <v>36916</v>
      </c>
      <c r="D3" s="15">
        <f ca="1">IF(WEEKDAY(TODAY())=2,TODAY()-3,TODAY()-1)</f>
        <v>41884</v>
      </c>
      <c r="E3" s="16" t="str">
        <f>CONCATENATE(INT(Z8/12)," Y - ",Z8-INT(Z8/12)*12," M")</f>
        <v>0 Y - 1 M</v>
      </c>
      <c r="F3" s="77">
        <f>'FGT Z1 Supply'!F3</f>
        <v>2</v>
      </c>
      <c r="G3" s="77">
        <v>1</v>
      </c>
      <c r="H3" s="76">
        <v>1</v>
      </c>
      <c r="I3" s="75" t="s">
        <v>65</v>
      </c>
      <c r="J3" s="75" t="s">
        <v>65</v>
      </c>
      <c r="K3" s="75">
        <f>Summary!F4</f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70</v>
      </c>
      <c r="I4" s="18"/>
      <c r="J4" s="63" t="str">
        <f>CONCATENATE(I3,"-","D")</f>
        <v>IF-FGT/Z3-D</v>
      </c>
      <c r="K4" s="18" t="s">
        <v>85</v>
      </c>
      <c r="L4" s="18" t="str">
        <f>I3</f>
        <v>IF-FGT/Z3</v>
      </c>
      <c r="M4" s="63" t="str">
        <f>CONCATENATE(J3,"-","I")</f>
        <v>IF-FGT/Z3-I</v>
      </c>
      <c r="N4" s="18" t="s">
        <v>86</v>
      </c>
      <c r="O4" s="18" t="str">
        <f>J3</f>
        <v>IF-FGT/Z3</v>
      </c>
      <c r="Q4" s="18" t="str">
        <f>K4</f>
        <v>IF-FGT/Z3-D b/o</v>
      </c>
      <c r="R4" s="18" t="str">
        <f>J4</f>
        <v>IF-FGT/Z3-D</v>
      </c>
      <c r="S4" s="18" t="str">
        <f>K4</f>
        <v>IF-FGT/Z3-D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IF-FGT/Z3-D b/o</v>
      </c>
      <c r="AG4" s="20" t="str">
        <f>AF4</f>
        <v>IF-FGT/Z3-D b/o</v>
      </c>
      <c r="AH4" s="20" t="str">
        <f>AG4</f>
        <v>IF-FGT/Z3-D b/o</v>
      </c>
      <c r="AI4" s="20" t="str">
        <f>AH4</f>
        <v>IF-FGT/Z3-D b/o</v>
      </c>
      <c r="AJ4" s="20" t="str">
        <f>AI4</f>
        <v>IF-FGT/Z3-D b/o</v>
      </c>
      <c r="AK4" s="20" t="str">
        <f>AJ4</f>
        <v>IF-FGT/Z3-D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Bid-Contract</v>
      </c>
      <c r="AN5" s="26" t="str">
        <f>AM5</f>
        <v>Bid-Contract</v>
      </c>
      <c r="AO5" s="26" t="str">
        <f>AM5</f>
        <v>Bid-Contract</v>
      </c>
      <c r="AP5" s="26" t="str">
        <f>AM5</f>
        <v>Bid-Contract</v>
      </c>
      <c r="AR5" s="26" t="str">
        <f>CHOOSE(G3,"Mid-Bid","Offer-Mid")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Bid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7200000</v>
      </c>
      <c r="E8" s="35">
        <f>SUM(E10:E370)</f>
        <v>560000</v>
      </c>
      <c r="F8" s="35">
        <f>SUM(F10:F370)</f>
        <v>559348.13409689604</v>
      </c>
      <c r="G8" s="36">
        <f t="shared" ref="G8:O8" si="1">AC8/$F$8</f>
        <v>7.1150000000000002</v>
      </c>
      <c r="H8" s="36">
        <f t="shared" si="1"/>
        <v>7.21</v>
      </c>
      <c r="I8" s="36">
        <f t="shared" si="1"/>
        <v>0</v>
      </c>
      <c r="J8" s="36">
        <f t="shared" si="1"/>
        <v>-4.7500000000000001E-2</v>
      </c>
      <c r="K8" s="36">
        <f t="shared" si="1"/>
        <v>-6.0000000000000005E-2</v>
      </c>
      <c r="L8" s="36">
        <f t="shared" si="1"/>
        <v>0</v>
      </c>
      <c r="M8" s="65">
        <f t="shared" si="1"/>
        <v>7.5200000000000006E-3</v>
      </c>
      <c r="N8" s="36">
        <f t="shared" si="1"/>
        <v>0</v>
      </c>
      <c r="O8" s="36">
        <f t="shared" si="1"/>
        <v>0</v>
      </c>
      <c r="Q8" s="36">
        <f>(AC8+AF8+AI8)/F8</f>
        <v>7.0750199999999994</v>
      </c>
      <c r="R8" s="36">
        <f>(AD8+AG8+AJ8)/F8</f>
        <v>7.15</v>
      </c>
      <c r="S8" s="36">
        <f>AY8/$F$8</f>
        <v>0</v>
      </c>
      <c r="X8" s="37"/>
      <c r="Y8" s="14"/>
      <c r="Z8" s="38">
        <f>SUM(Z10:Z370)</f>
        <v>1</v>
      </c>
      <c r="AA8" s="38">
        <f>SUM(AA10:AA370)</f>
        <v>28</v>
      </c>
      <c r="AC8" s="39">
        <f t="shared" ref="AC8:AK8" si="2">SUM(AC10:AC370)</f>
        <v>3979761.9740994154</v>
      </c>
      <c r="AD8" s="39">
        <f t="shared" si="2"/>
        <v>4032900.0468386207</v>
      </c>
      <c r="AE8" s="39">
        <f t="shared" si="2"/>
        <v>0</v>
      </c>
      <c r="AF8" s="39">
        <f t="shared" si="2"/>
        <v>-26569.036369602563</v>
      </c>
      <c r="AG8" s="39">
        <f t="shared" si="2"/>
        <v>-33560.888045813765</v>
      </c>
      <c r="AH8" s="39">
        <f t="shared" si="2"/>
        <v>0</v>
      </c>
      <c r="AI8" s="39">
        <f t="shared" si="2"/>
        <v>4206.2979684086586</v>
      </c>
      <c r="AJ8" s="39">
        <f t="shared" si="2"/>
        <v>0</v>
      </c>
      <c r="AK8" s="39">
        <f t="shared" si="2"/>
        <v>0</v>
      </c>
      <c r="AL8" s="39"/>
      <c r="AM8" s="39">
        <f>SUM(AM10:AM370)</f>
        <v>4032900.0468386207</v>
      </c>
      <c r="AN8" s="39">
        <f>SUM(AN10:AN370)</f>
        <v>-33560.888045813765</v>
      </c>
      <c r="AO8" s="39">
        <f>SUM(AO10:AO370)</f>
        <v>0</v>
      </c>
      <c r="AP8" s="39">
        <f>SUM(AP10:AP370)</f>
        <v>3999339.1587928068</v>
      </c>
      <c r="AR8" s="39">
        <f>SUM(AR10:AR370)</f>
        <v>-53138.072739205323</v>
      </c>
      <c r="AS8" s="39">
        <f>SUM(AS10:AS370)</f>
        <v>6991.8516762112013</v>
      </c>
      <c r="AT8" s="39">
        <f>SUM(AT10:AT370)</f>
        <v>4206.2979684086586</v>
      </c>
      <c r="AU8" s="39">
        <f>SUM(AU10:AU370)</f>
        <v>-41939.923094585465</v>
      </c>
      <c r="AV8" s="39"/>
      <c r="AW8" s="52">
        <f>SUM(AW10:AW370)</f>
        <v>3957399.2356982213</v>
      </c>
      <c r="AY8" s="52">
        <f>SUM(AY10:AY370)</f>
        <v>0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47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36923</v>
      </c>
      <c r="B10" s="66">
        <f>Summary!D13</f>
        <v>20000</v>
      </c>
      <c r="C10" s="80"/>
      <c r="D10" s="68">
        <f t="shared" ref="D10:D73" si="3">B10+C10</f>
        <v>20000</v>
      </c>
      <c r="E10" s="35">
        <f t="shared" ref="E10:E73" si="4">IF(Z10=0,0,IF(AND(Z10=1,$H$3=1),D10*U10,IF($H$3=2,D10,"N/A")))</f>
        <v>560000</v>
      </c>
      <c r="F10" s="35">
        <f t="shared" ref="F10:F73" si="5">E10*Y10</f>
        <v>559348.13409689604</v>
      </c>
      <c r="G10" s="55">
        <f t="shared" ref="G10:H29" si="6">VLOOKUP($A10,Table,MATCH(G$4,Curves,0))</f>
        <v>7.1150000000000002</v>
      </c>
      <c r="H10" s="69">
        <f t="shared" si="6"/>
        <v>7.21</v>
      </c>
      <c r="I10" s="72">
        <f>Summary!H13</f>
        <v>0</v>
      </c>
      <c r="J10" s="55">
        <f t="shared" ref="J10:K29" si="7">VLOOKUP($A10,Table,MATCH(J$4,Curves,0))</f>
        <v>-4.7500000000000001E-2</v>
      </c>
      <c r="K10" s="69">
        <f t="shared" si="7"/>
        <v>-0.06</v>
      </c>
      <c r="L10" s="72">
        <v>0</v>
      </c>
      <c r="M10" s="55">
        <f t="shared" ref="M10:N29" si="8">VLOOKUP($A10,Table,MATCH(M$4,Curves,0))</f>
        <v>7.5199999999999998E-3</v>
      </c>
      <c r="N10" s="69">
        <f t="shared" si="8"/>
        <v>0</v>
      </c>
      <c r="O10" s="72">
        <v>0</v>
      </c>
      <c r="P10" s="7"/>
      <c r="Q10" s="72">
        <f t="shared" ref="Q10:Q73" si="9">M10+J10+G10</f>
        <v>7.0750200000000003</v>
      </c>
      <c r="R10" s="72">
        <f t="shared" ref="R10:R73" si="10">N10+K10+H10</f>
        <v>7.15</v>
      </c>
      <c r="S10" s="72">
        <f t="shared" ref="S10:S73" si="11">O10+L10+I10</f>
        <v>0</v>
      </c>
      <c r="T10" s="7"/>
      <c r="U10" s="5">
        <f t="shared" ref="U10:U73" si="12">A11-A10</f>
        <v>28</v>
      </c>
      <c r="V10" s="45">
        <f t="shared" ref="V10:V73" si="13">CHOOSE(F$3,A11+24,A10)</f>
        <v>36923</v>
      </c>
      <c r="W10" s="5">
        <f t="shared" ref="W10:W73" si="14">V10-C$3</f>
        <v>7</v>
      </c>
      <c r="X10" s="55">
        <f t="shared" ref="X10:X73" si="15">VLOOKUP($A10,Table,MATCH(X$4,Curves,0))</f>
        <v>6.1706432470638006E-2</v>
      </c>
      <c r="Y10" s="47">
        <f t="shared" ref="Y10:Y73" si="16">1/(1+CHOOSE(F$3,(X11+($K$3/10000))/2,(X10+($K$3/10000))/2))^(2*W10/365.25)</f>
        <v>0.99883595374445722</v>
      </c>
      <c r="Z10" s="5">
        <f t="shared" ref="Z10:Z73" si="17">IF(AND(mthbeg&lt;=A10,mthend&gt;=A10),1,0)</f>
        <v>1</v>
      </c>
      <c r="AA10" s="5">
        <f t="shared" ref="AA10:AA73" si="18">U10*Z10</f>
        <v>28</v>
      </c>
      <c r="AC10" s="39">
        <f t="shared" ref="AC10:AC73" si="19">F10*G10</f>
        <v>3979761.9740994154</v>
      </c>
      <c r="AD10" s="39">
        <f t="shared" ref="AD10:AD73" si="20">$F10*H10</f>
        <v>4032900.0468386207</v>
      </c>
      <c r="AE10" s="39">
        <f t="shared" ref="AE10:AE73" si="21">$F10*I10</f>
        <v>0</v>
      </c>
      <c r="AF10" s="39">
        <f t="shared" ref="AF10:AF73" si="22">$F10*J10</f>
        <v>-26569.036369602563</v>
      </c>
      <c r="AG10" s="39">
        <f t="shared" ref="AG10:AG73" si="23">$F10*K10</f>
        <v>-33560.888045813765</v>
      </c>
      <c r="AH10" s="39">
        <f t="shared" ref="AH10:AH73" si="24">$F10*L10</f>
        <v>0</v>
      </c>
      <c r="AI10" s="39">
        <f t="shared" ref="AI10:AI73" si="25">$F10*M10</f>
        <v>4206.2979684086586</v>
      </c>
      <c r="AJ10" s="39">
        <f t="shared" ref="AJ10:AJ73" si="26">$F10*N10</f>
        <v>0</v>
      </c>
      <c r="AK10" s="39">
        <f t="shared" ref="AK10:AK73" si="27">F10*O10</f>
        <v>0</v>
      </c>
      <c r="AL10" s="43"/>
      <c r="AM10" s="39">
        <f t="shared" ref="AM10:AM73" si="28">CHOOSE($G$3,AD10-AE10,AE10-AD10)</f>
        <v>4032900.0468386207</v>
      </c>
      <c r="AN10" s="39">
        <f t="shared" ref="AN10:AN73" si="29">CHOOSE($G$3,AG10-AH10,AH10-AG10)</f>
        <v>-33560.888045813765</v>
      </c>
      <c r="AO10" s="39">
        <f t="shared" ref="AO10:AO73" si="30">CHOOSE($G$3,AJ10-AK10,AK10-AJ10)</f>
        <v>0</v>
      </c>
      <c r="AP10" s="40">
        <f t="shared" ref="AP10:AP73" si="31">SUM(AM10:AO10)</f>
        <v>3999339.1587928068</v>
      </c>
      <c r="AR10" s="39">
        <f t="shared" ref="AR10:AR73" si="32">CHOOSE($G$3,AC10-AD10,AD10-AC10)</f>
        <v>-53138.072739205323</v>
      </c>
      <c r="AS10" s="39">
        <f t="shared" ref="AS10:AS73" si="33">CHOOSE($G$3,AF10-AG10,AG10-AF10)</f>
        <v>6991.8516762112013</v>
      </c>
      <c r="AT10" s="39">
        <f t="shared" ref="AT10:AT73" si="34">CHOOSE($G$3,AI10-AJ10,AJ10-AI10)</f>
        <v>4206.2979684086586</v>
      </c>
      <c r="AU10" s="40">
        <f t="shared" ref="AU10:AU73" si="35">AR10+AS10+AT10</f>
        <v>-41939.923094585465</v>
      </c>
      <c r="AV10" s="40"/>
      <c r="AW10" s="52">
        <f t="shared" ref="AW10:AW73" si="36">AU10+AP10</f>
        <v>3957399.2356982213</v>
      </c>
      <c r="AY10" s="52">
        <f t="shared" ref="AY10:AY73" si="37">AK10+AH10+AE10</f>
        <v>0</v>
      </c>
      <c r="AZ10" s="70"/>
      <c r="BC10" s="71"/>
    </row>
    <row r="11" spans="1:55">
      <c r="A11" s="44">
        <f t="shared" ref="A11:A74" si="38">EDATE(A10,1)</f>
        <v>36951</v>
      </c>
      <c r="B11" s="66">
        <f t="shared" ref="B11:B74" si="39">B10</f>
        <v>20000</v>
      </c>
      <c r="C11" s="67"/>
      <c r="D11" s="68">
        <f t="shared" si="3"/>
        <v>20000</v>
      </c>
      <c r="E11" s="35">
        <f t="shared" si="4"/>
        <v>0</v>
      </c>
      <c r="F11" s="35">
        <f t="shared" si="5"/>
        <v>0</v>
      </c>
      <c r="G11" s="55">
        <f t="shared" si="6"/>
        <v>6.6920000000000002</v>
      </c>
      <c r="H11" s="69">
        <f t="shared" si="6"/>
        <v>6.6920000000000002</v>
      </c>
      <c r="I11" s="72">
        <f>I10</f>
        <v>0</v>
      </c>
      <c r="J11" s="55">
        <f t="shared" si="7"/>
        <v>-4.7500000000000001E-2</v>
      </c>
      <c r="K11" s="69">
        <f t="shared" si="7"/>
        <v>-5.7500000000000002E-2</v>
      </c>
      <c r="L11" s="72">
        <v>0</v>
      </c>
      <c r="M11" s="55">
        <f t="shared" si="8"/>
        <v>7.5199999999999998E-3</v>
      </c>
      <c r="N11" s="69">
        <f t="shared" si="8"/>
        <v>0</v>
      </c>
      <c r="O11" s="72">
        <v>0</v>
      </c>
      <c r="P11" s="7"/>
      <c r="Q11" s="72">
        <f t="shared" si="9"/>
        <v>6.6520200000000003</v>
      </c>
      <c r="R11" s="72">
        <f t="shared" si="10"/>
        <v>6.6345000000000001</v>
      </c>
      <c r="S11" s="72">
        <f t="shared" si="11"/>
        <v>0</v>
      </c>
      <c r="T11" s="7"/>
      <c r="U11" s="5">
        <f t="shared" si="12"/>
        <v>31</v>
      </c>
      <c r="V11" s="45">
        <f t="shared" si="13"/>
        <v>36951</v>
      </c>
      <c r="W11" s="5">
        <f t="shared" si="14"/>
        <v>35</v>
      </c>
      <c r="X11" s="55">
        <f t="shared" si="15"/>
        <v>5.9047660484835007E-2</v>
      </c>
      <c r="Y11" s="47">
        <f t="shared" si="16"/>
        <v>0.99443920768102645</v>
      </c>
      <c r="Z11" s="5">
        <f t="shared" si="17"/>
        <v>0</v>
      </c>
      <c r="AA11" s="5">
        <f t="shared" si="18"/>
        <v>0</v>
      </c>
      <c r="AC11" s="39">
        <f t="shared" si="19"/>
        <v>0</v>
      </c>
      <c r="AD11" s="39">
        <f t="shared" si="20"/>
        <v>0</v>
      </c>
      <c r="AE11" s="39">
        <f t="shared" si="21"/>
        <v>0</v>
      </c>
      <c r="AF11" s="39">
        <f t="shared" si="22"/>
        <v>0</v>
      </c>
      <c r="AG11" s="39">
        <f t="shared" si="23"/>
        <v>0</v>
      </c>
      <c r="AH11" s="39">
        <f t="shared" si="24"/>
        <v>0</v>
      </c>
      <c r="AI11" s="39">
        <f t="shared" si="25"/>
        <v>0</v>
      </c>
      <c r="AJ11" s="39">
        <f t="shared" si="26"/>
        <v>0</v>
      </c>
      <c r="AK11" s="39">
        <f t="shared" si="27"/>
        <v>0</v>
      </c>
      <c r="AL11" s="43"/>
      <c r="AM11" s="39">
        <f t="shared" si="28"/>
        <v>0</v>
      </c>
      <c r="AN11" s="39">
        <f t="shared" si="29"/>
        <v>0</v>
      </c>
      <c r="AO11" s="39">
        <f t="shared" si="30"/>
        <v>0</v>
      </c>
      <c r="AP11" s="40">
        <f t="shared" si="31"/>
        <v>0</v>
      </c>
      <c r="AR11" s="39">
        <f t="shared" si="32"/>
        <v>0</v>
      </c>
      <c r="AS11" s="39">
        <f t="shared" si="33"/>
        <v>0</v>
      </c>
      <c r="AT11" s="39">
        <f t="shared" si="34"/>
        <v>0</v>
      </c>
      <c r="AU11" s="40">
        <f t="shared" si="35"/>
        <v>0</v>
      </c>
      <c r="AV11" s="40"/>
      <c r="AW11" s="52">
        <f t="shared" si="36"/>
        <v>0</v>
      </c>
      <c r="AY11" s="52">
        <f t="shared" si="37"/>
        <v>0</v>
      </c>
      <c r="AZ11" s="70"/>
    </row>
    <row r="12" spans="1:55">
      <c r="A12" s="44">
        <f t="shared" si="38"/>
        <v>36982</v>
      </c>
      <c r="B12" s="66">
        <f t="shared" si="39"/>
        <v>20000</v>
      </c>
      <c r="C12" s="67"/>
      <c r="D12" s="68">
        <f t="shared" si="3"/>
        <v>20000</v>
      </c>
      <c r="E12" s="35">
        <f t="shared" si="4"/>
        <v>0</v>
      </c>
      <c r="F12" s="35">
        <f t="shared" si="5"/>
        <v>0</v>
      </c>
      <c r="G12" s="55">
        <f t="shared" si="6"/>
        <v>5.835</v>
      </c>
      <c r="H12" s="69">
        <f t="shared" si="6"/>
        <v>5.835</v>
      </c>
      <c r="I12" s="72">
        <f t="shared" ref="I12:I75" si="40">I11</f>
        <v>0</v>
      </c>
      <c r="J12" s="55">
        <f t="shared" si="7"/>
        <v>-3.5000000000000003E-2</v>
      </c>
      <c r="K12" s="69">
        <f t="shared" si="7"/>
        <v>-4.4999999999999998E-2</v>
      </c>
      <c r="L12" s="72">
        <v>0</v>
      </c>
      <c r="M12" s="55">
        <f t="shared" si="8"/>
        <v>7.5199999999999998E-3</v>
      </c>
      <c r="N12" s="69">
        <f t="shared" si="8"/>
        <v>0</v>
      </c>
      <c r="O12" s="72">
        <v>0</v>
      </c>
      <c r="P12" s="7"/>
      <c r="Q12" s="72">
        <f t="shared" si="9"/>
        <v>5.8075200000000002</v>
      </c>
      <c r="R12" s="72">
        <f t="shared" si="10"/>
        <v>5.79</v>
      </c>
      <c r="S12" s="72">
        <f t="shared" si="11"/>
        <v>0</v>
      </c>
      <c r="T12" s="7"/>
      <c r="U12" s="5">
        <f t="shared" si="12"/>
        <v>30</v>
      </c>
      <c r="V12" s="45">
        <f t="shared" si="13"/>
        <v>36982</v>
      </c>
      <c r="W12" s="5">
        <f t="shared" si="14"/>
        <v>66</v>
      </c>
      <c r="X12" s="55">
        <f t="shared" si="15"/>
        <v>5.8119283562962018E-2</v>
      </c>
      <c r="Y12" s="47">
        <f t="shared" si="16"/>
        <v>0.98970105361722949</v>
      </c>
      <c r="Z12" s="5">
        <f t="shared" si="17"/>
        <v>0</v>
      </c>
      <c r="AA12" s="5">
        <f t="shared" si="18"/>
        <v>0</v>
      </c>
      <c r="AC12" s="39">
        <f t="shared" si="19"/>
        <v>0</v>
      </c>
      <c r="AD12" s="39">
        <f t="shared" si="20"/>
        <v>0</v>
      </c>
      <c r="AE12" s="39">
        <f t="shared" si="21"/>
        <v>0</v>
      </c>
      <c r="AF12" s="39">
        <f t="shared" si="22"/>
        <v>0</v>
      </c>
      <c r="AG12" s="39">
        <f t="shared" si="23"/>
        <v>0</v>
      </c>
      <c r="AH12" s="39">
        <f t="shared" si="24"/>
        <v>0</v>
      </c>
      <c r="AI12" s="39">
        <f t="shared" si="25"/>
        <v>0</v>
      </c>
      <c r="AJ12" s="39">
        <f t="shared" si="26"/>
        <v>0</v>
      </c>
      <c r="AK12" s="39">
        <f t="shared" si="27"/>
        <v>0</v>
      </c>
      <c r="AL12" s="43"/>
      <c r="AM12" s="39">
        <f t="shared" si="28"/>
        <v>0</v>
      </c>
      <c r="AN12" s="39">
        <f t="shared" si="29"/>
        <v>0</v>
      </c>
      <c r="AO12" s="39">
        <f t="shared" si="30"/>
        <v>0</v>
      </c>
      <c r="AP12" s="40">
        <f t="shared" si="31"/>
        <v>0</v>
      </c>
      <c r="AR12" s="39">
        <f t="shared" si="32"/>
        <v>0</v>
      </c>
      <c r="AS12" s="39">
        <f t="shared" si="33"/>
        <v>0</v>
      </c>
      <c r="AT12" s="39">
        <f t="shared" si="34"/>
        <v>0</v>
      </c>
      <c r="AU12" s="40">
        <f t="shared" si="35"/>
        <v>0</v>
      </c>
      <c r="AV12" s="40"/>
      <c r="AW12" s="52">
        <f t="shared" si="36"/>
        <v>0</v>
      </c>
      <c r="AY12" s="52">
        <f t="shared" si="37"/>
        <v>0</v>
      </c>
      <c r="AZ12" s="70"/>
    </row>
    <row r="13" spans="1:55">
      <c r="A13" s="44">
        <f t="shared" si="38"/>
        <v>37012</v>
      </c>
      <c r="B13" s="66">
        <f t="shared" si="39"/>
        <v>20000</v>
      </c>
      <c r="C13" s="67"/>
      <c r="D13" s="68">
        <f t="shared" si="3"/>
        <v>20000</v>
      </c>
      <c r="E13" s="35">
        <f t="shared" si="4"/>
        <v>0</v>
      </c>
      <c r="F13" s="35">
        <f t="shared" si="5"/>
        <v>0</v>
      </c>
      <c r="G13" s="55">
        <f t="shared" si="6"/>
        <v>5.5149999999999997</v>
      </c>
      <c r="H13" s="69">
        <f t="shared" si="6"/>
        <v>5.5149999999999997</v>
      </c>
      <c r="I13" s="72">
        <f t="shared" si="40"/>
        <v>0</v>
      </c>
      <c r="J13" s="55">
        <f t="shared" si="7"/>
        <v>-3.5249999999999997E-2</v>
      </c>
      <c r="K13" s="69">
        <f t="shared" si="7"/>
        <v>-4.5250000000000005E-2</v>
      </c>
      <c r="L13" s="72">
        <v>0</v>
      </c>
      <c r="M13" s="55">
        <f t="shared" si="8"/>
        <v>7.5199999999999998E-3</v>
      </c>
      <c r="N13" s="69">
        <f t="shared" si="8"/>
        <v>0</v>
      </c>
      <c r="O13" s="72">
        <v>0</v>
      </c>
      <c r="P13" s="7"/>
      <c r="Q13" s="72">
        <f t="shared" si="9"/>
        <v>5.4872699999999996</v>
      </c>
      <c r="R13" s="72">
        <f t="shared" si="10"/>
        <v>5.4697499999999994</v>
      </c>
      <c r="S13" s="72">
        <f t="shared" si="11"/>
        <v>0</v>
      </c>
      <c r="T13" s="7"/>
      <c r="U13" s="5">
        <f t="shared" si="12"/>
        <v>31</v>
      </c>
      <c r="V13" s="45">
        <f t="shared" si="13"/>
        <v>37012</v>
      </c>
      <c r="W13" s="5">
        <f t="shared" si="14"/>
        <v>96</v>
      </c>
      <c r="X13" s="55">
        <f t="shared" si="15"/>
        <v>5.7304079376340016E-2</v>
      </c>
      <c r="Y13" s="47">
        <f t="shared" si="16"/>
        <v>0.98526000692780746</v>
      </c>
      <c r="Z13" s="5">
        <f t="shared" si="17"/>
        <v>0</v>
      </c>
      <c r="AA13" s="5">
        <f t="shared" si="18"/>
        <v>0</v>
      </c>
      <c r="AC13" s="39">
        <f t="shared" si="19"/>
        <v>0</v>
      </c>
      <c r="AD13" s="39">
        <f t="shared" si="20"/>
        <v>0</v>
      </c>
      <c r="AE13" s="39">
        <f t="shared" si="21"/>
        <v>0</v>
      </c>
      <c r="AF13" s="39">
        <f t="shared" si="22"/>
        <v>0</v>
      </c>
      <c r="AG13" s="39">
        <f t="shared" si="23"/>
        <v>0</v>
      </c>
      <c r="AH13" s="39">
        <f t="shared" si="24"/>
        <v>0</v>
      </c>
      <c r="AI13" s="39">
        <f t="shared" si="25"/>
        <v>0</v>
      </c>
      <c r="AJ13" s="39">
        <f t="shared" si="26"/>
        <v>0</v>
      </c>
      <c r="AK13" s="39">
        <f t="shared" si="27"/>
        <v>0</v>
      </c>
      <c r="AL13" s="43"/>
      <c r="AM13" s="39">
        <f t="shared" si="28"/>
        <v>0</v>
      </c>
      <c r="AN13" s="39">
        <f t="shared" si="29"/>
        <v>0</v>
      </c>
      <c r="AO13" s="39">
        <f t="shared" si="30"/>
        <v>0</v>
      </c>
      <c r="AP13" s="40">
        <f t="shared" si="31"/>
        <v>0</v>
      </c>
      <c r="AR13" s="39">
        <f t="shared" si="32"/>
        <v>0</v>
      </c>
      <c r="AS13" s="39">
        <f t="shared" si="33"/>
        <v>0</v>
      </c>
      <c r="AT13" s="39">
        <f t="shared" si="34"/>
        <v>0</v>
      </c>
      <c r="AU13" s="40">
        <f t="shared" si="35"/>
        <v>0</v>
      </c>
      <c r="AV13" s="40"/>
      <c r="AW13" s="52">
        <f t="shared" si="36"/>
        <v>0</v>
      </c>
      <c r="AY13" s="52">
        <f t="shared" si="37"/>
        <v>0</v>
      </c>
      <c r="AZ13" s="70"/>
    </row>
    <row r="14" spans="1:55">
      <c r="A14" s="44">
        <f t="shared" si="38"/>
        <v>37043</v>
      </c>
      <c r="B14" s="66">
        <f t="shared" si="39"/>
        <v>20000</v>
      </c>
      <c r="C14" s="67"/>
      <c r="D14" s="68">
        <f t="shared" si="3"/>
        <v>20000</v>
      </c>
      <c r="E14" s="35">
        <f t="shared" si="4"/>
        <v>0</v>
      </c>
      <c r="F14" s="35">
        <f t="shared" si="5"/>
        <v>0</v>
      </c>
      <c r="G14" s="55">
        <f t="shared" si="6"/>
        <v>5.4950000000000001</v>
      </c>
      <c r="H14" s="69">
        <f t="shared" si="6"/>
        <v>5.59</v>
      </c>
      <c r="I14" s="72">
        <f t="shared" si="40"/>
        <v>0</v>
      </c>
      <c r="J14" s="55">
        <f t="shared" si="7"/>
        <v>-3.5249999999999997E-2</v>
      </c>
      <c r="K14" s="69">
        <f t="shared" si="7"/>
        <v>-7.4999999999999997E-3</v>
      </c>
      <c r="L14" s="72">
        <v>0</v>
      </c>
      <c r="M14" s="55">
        <f t="shared" si="8"/>
        <v>7.5199999999999998E-3</v>
      </c>
      <c r="N14" s="69">
        <f t="shared" si="8"/>
        <v>0</v>
      </c>
      <c r="O14" s="72">
        <v>0</v>
      </c>
      <c r="P14" s="7"/>
      <c r="Q14" s="72">
        <f t="shared" si="9"/>
        <v>5.4672700000000001</v>
      </c>
      <c r="R14" s="72">
        <f t="shared" si="10"/>
        <v>5.5824999999999996</v>
      </c>
      <c r="S14" s="72">
        <f t="shared" si="11"/>
        <v>0</v>
      </c>
      <c r="T14" s="7"/>
      <c r="U14" s="5">
        <f t="shared" si="12"/>
        <v>30</v>
      </c>
      <c r="V14" s="45">
        <f t="shared" si="13"/>
        <v>37043</v>
      </c>
      <c r="W14" s="5">
        <f t="shared" si="14"/>
        <v>127</v>
      </c>
      <c r="X14" s="55">
        <f t="shared" si="15"/>
        <v>5.6547072099687998E-2</v>
      </c>
      <c r="Y14" s="47">
        <f t="shared" si="16"/>
        <v>0.98079776591023871</v>
      </c>
      <c r="Z14" s="5">
        <f t="shared" si="17"/>
        <v>0</v>
      </c>
      <c r="AA14" s="5">
        <f t="shared" si="18"/>
        <v>0</v>
      </c>
      <c r="AC14" s="39">
        <f t="shared" si="19"/>
        <v>0</v>
      </c>
      <c r="AD14" s="39">
        <f t="shared" si="20"/>
        <v>0</v>
      </c>
      <c r="AE14" s="39">
        <f t="shared" si="21"/>
        <v>0</v>
      </c>
      <c r="AF14" s="39">
        <f t="shared" si="22"/>
        <v>0</v>
      </c>
      <c r="AG14" s="39">
        <f t="shared" si="23"/>
        <v>0</v>
      </c>
      <c r="AH14" s="39">
        <f t="shared" si="24"/>
        <v>0</v>
      </c>
      <c r="AI14" s="39">
        <f t="shared" si="25"/>
        <v>0</v>
      </c>
      <c r="AJ14" s="39">
        <f t="shared" si="26"/>
        <v>0</v>
      </c>
      <c r="AK14" s="39">
        <f t="shared" si="27"/>
        <v>0</v>
      </c>
      <c r="AL14" s="43"/>
      <c r="AM14" s="39">
        <f t="shared" si="28"/>
        <v>0</v>
      </c>
      <c r="AN14" s="39">
        <f t="shared" si="29"/>
        <v>0</v>
      </c>
      <c r="AO14" s="39">
        <f t="shared" si="30"/>
        <v>0</v>
      </c>
      <c r="AP14" s="40">
        <f t="shared" si="31"/>
        <v>0</v>
      </c>
      <c r="AR14" s="39">
        <f t="shared" si="32"/>
        <v>0</v>
      </c>
      <c r="AS14" s="39">
        <f t="shared" si="33"/>
        <v>0</v>
      </c>
      <c r="AT14" s="39">
        <f t="shared" si="34"/>
        <v>0</v>
      </c>
      <c r="AU14" s="40">
        <f t="shared" si="35"/>
        <v>0</v>
      </c>
      <c r="AV14" s="40"/>
      <c r="AW14" s="52">
        <f t="shared" si="36"/>
        <v>0</v>
      </c>
      <c r="AY14" s="52">
        <f t="shared" si="37"/>
        <v>0</v>
      </c>
      <c r="AZ14" s="70"/>
    </row>
    <row r="15" spans="1:55">
      <c r="A15" s="44">
        <f t="shared" si="38"/>
        <v>37073</v>
      </c>
      <c r="B15" s="66">
        <f t="shared" si="39"/>
        <v>20000</v>
      </c>
      <c r="C15" s="67"/>
      <c r="D15" s="68">
        <f t="shared" si="3"/>
        <v>20000</v>
      </c>
      <c r="E15" s="35">
        <f t="shared" si="4"/>
        <v>0</v>
      </c>
      <c r="F15" s="35">
        <f t="shared" si="5"/>
        <v>0</v>
      </c>
      <c r="G15" s="55">
        <f t="shared" si="6"/>
        <v>5.51</v>
      </c>
      <c r="H15" s="69">
        <f t="shared" si="6"/>
        <v>5.59</v>
      </c>
      <c r="I15" s="72">
        <f t="shared" si="40"/>
        <v>0</v>
      </c>
      <c r="J15" s="55">
        <f t="shared" si="7"/>
        <v>-3.5249999999999997E-2</v>
      </c>
      <c r="K15" s="69">
        <f t="shared" si="7"/>
        <v>-7.4999999999999997E-3</v>
      </c>
      <c r="L15" s="72">
        <v>0</v>
      </c>
      <c r="M15" s="55">
        <f t="shared" si="8"/>
        <v>7.5199999999999998E-3</v>
      </c>
      <c r="N15" s="69">
        <f t="shared" si="8"/>
        <v>0</v>
      </c>
      <c r="O15" s="72">
        <v>0</v>
      </c>
      <c r="P15" s="7"/>
      <c r="Q15" s="72">
        <f t="shared" si="9"/>
        <v>5.4822699999999998</v>
      </c>
      <c r="R15" s="72">
        <f t="shared" si="10"/>
        <v>5.5824999999999996</v>
      </c>
      <c r="S15" s="72">
        <f t="shared" si="11"/>
        <v>0</v>
      </c>
      <c r="T15" s="7"/>
      <c r="U15" s="5">
        <f t="shared" si="12"/>
        <v>31</v>
      </c>
      <c r="V15" s="45">
        <f t="shared" si="13"/>
        <v>37073</v>
      </c>
      <c r="W15" s="5">
        <f t="shared" si="14"/>
        <v>157</v>
      </c>
      <c r="X15" s="55">
        <f t="shared" si="15"/>
        <v>5.5893076000179009E-2</v>
      </c>
      <c r="Y15" s="47">
        <f t="shared" si="16"/>
        <v>0.97658289815300448</v>
      </c>
      <c r="Z15" s="5">
        <f t="shared" si="17"/>
        <v>0</v>
      </c>
      <c r="AA15" s="5">
        <f t="shared" si="18"/>
        <v>0</v>
      </c>
      <c r="AC15" s="39">
        <f t="shared" si="19"/>
        <v>0</v>
      </c>
      <c r="AD15" s="39">
        <f t="shared" si="20"/>
        <v>0</v>
      </c>
      <c r="AE15" s="39">
        <f t="shared" si="21"/>
        <v>0</v>
      </c>
      <c r="AF15" s="39">
        <f t="shared" si="22"/>
        <v>0</v>
      </c>
      <c r="AG15" s="39">
        <f t="shared" si="23"/>
        <v>0</v>
      </c>
      <c r="AH15" s="39">
        <f t="shared" si="24"/>
        <v>0</v>
      </c>
      <c r="AI15" s="39">
        <f t="shared" si="25"/>
        <v>0</v>
      </c>
      <c r="AJ15" s="39">
        <f t="shared" si="26"/>
        <v>0</v>
      </c>
      <c r="AK15" s="39">
        <f t="shared" si="27"/>
        <v>0</v>
      </c>
      <c r="AL15" s="43"/>
      <c r="AM15" s="39">
        <f t="shared" si="28"/>
        <v>0</v>
      </c>
      <c r="AN15" s="39">
        <f t="shared" si="29"/>
        <v>0</v>
      </c>
      <c r="AO15" s="39">
        <f t="shared" si="30"/>
        <v>0</v>
      </c>
      <c r="AP15" s="40">
        <f t="shared" si="31"/>
        <v>0</v>
      </c>
      <c r="AR15" s="39">
        <f t="shared" si="32"/>
        <v>0</v>
      </c>
      <c r="AS15" s="39">
        <f t="shared" si="33"/>
        <v>0</v>
      </c>
      <c r="AT15" s="39">
        <f t="shared" si="34"/>
        <v>0</v>
      </c>
      <c r="AU15" s="40">
        <f t="shared" si="35"/>
        <v>0</v>
      </c>
      <c r="AV15" s="40"/>
      <c r="AW15" s="52">
        <f t="shared" si="36"/>
        <v>0</v>
      </c>
      <c r="AY15" s="52">
        <f t="shared" si="37"/>
        <v>0</v>
      </c>
      <c r="AZ15" s="70"/>
    </row>
    <row r="16" spans="1:55">
      <c r="A16" s="44">
        <f t="shared" si="38"/>
        <v>37104</v>
      </c>
      <c r="B16" s="66">
        <f t="shared" si="39"/>
        <v>20000</v>
      </c>
      <c r="C16" s="67"/>
      <c r="D16" s="68">
        <f t="shared" si="3"/>
        <v>20000</v>
      </c>
      <c r="E16" s="35">
        <f t="shared" si="4"/>
        <v>0</v>
      </c>
      <c r="F16" s="35">
        <f t="shared" si="5"/>
        <v>0</v>
      </c>
      <c r="G16" s="55">
        <f t="shared" si="6"/>
        <v>5.51</v>
      </c>
      <c r="H16" s="69">
        <f t="shared" si="6"/>
        <v>5.59</v>
      </c>
      <c r="I16" s="72">
        <f t="shared" si="40"/>
        <v>0</v>
      </c>
      <c r="J16" s="55">
        <f t="shared" si="7"/>
        <v>-3.5249999999999997E-2</v>
      </c>
      <c r="K16" s="69">
        <f t="shared" si="7"/>
        <v>-7.4999999999999997E-3</v>
      </c>
      <c r="L16" s="72">
        <v>0</v>
      </c>
      <c r="M16" s="55">
        <f t="shared" si="8"/>
        <v>7.5199999999999998E-3</v>
      </c>
      <c r="N16" s="69">
        <f t="shared" si="8"/>
        <v>0</v>
      </c>
      <c r="O16" s="72">
        <v>0</v>
      </c>
      <c r="P16" s="7"/>
      <c r="Q16" s="72">
        <f t="shared" si="9"/>
        <v>5.4822699999999998</v>
      </c>
      <c r="R16" s="72">
        <f t="shared" si="10"/>
        <v>5.5824999999999996</v>
      </c>
      <c r="S16" s="72">
        <f t="shared" si="11"/>
        <v>0</v>
      </c>
      <c r="T16" s="7"/>
      <c r="U16" s="5">
        <f t="shared" si="12"/>
        <v>31</v>
      </c>
      <c r="V16" s="45">
        <f t="shared" si="13"/>
        <v>37104</v>
      </c>
      <c r="W16" s="5">
        <f t="shared" si="14"/>
        <v>188</v>
      </c>
      <c r="X16" s="55">
        <f t="shared" si="15"/>
        <v>5.5369911069327017E-2</v>
      </c>
      <c r="Y16" s="47">
        <f t="shared" si="16"/>
        <v>0.97227907443472583</v>
      </c>
      <c r="Z16" s="5">
        <f t="shared" si="17"/>
        <v>0</v>
      </c>
      <c r="AA16" s="5">
        <f t="shared" si="18"/>
        <v>0</v>
      </c>
      <c r="AC16" s="39">
        <f t="shared" si="19"/>
        <v>0</v>
      </c>
      <c r="AD16" s="39">
        <f t="shared" si="20"/>
        <v>0</v>
      </c>
      <c r="AE16" s="39">
        <f t="shared" si="21"/>
        <v>0</v>
      </c>
      <c r="AF16" s="39">
        <f t="shared" si="22"/>
        <v>0</v>
      </c>
      <c r="AG16" s="39">
        <f t="shared" si="23"/>
        <v>0</v>
      </c>
      <c r="AH16" s="39">
        <f t="shared" si="24"/>
        <v>0</v>
      </c>
      <c r="AI16" s="39">
        <f t="shared" si="25"/>
        <v>0</v>
      </c>
      <c r="AJ16" s="39">
        <f t="shared" si="26"/>
        <v>0</v>
      </c>
      <c r="AK16" s="39">
        <f t="shared" si="27"/>
        <v>0</v>
      </c>
      <c r="AL16" s="43"/>
      <c r="AM16" s="39">
        <f t="shared" si="28"/>
        <v>0</v>
      </c>
      <c r="AN16" s="39">
        <f t="shared" si="29"/>
        <v>0</v>
      </c>
      <c r="AO16" s="39">
        <f t="shared" si="30"/>
        <v>0</v>
      </c>
      <c r="AP16" s="40">
        <f t="shared" si="31"/>
        <v>0</v>
      </c>
      <c r="AR16" s="39">
        <f t="shared" si="32"/>
        <v>0</v>
      </c>
      <c r="AS16" s="39">
        <f t="shared" si="33"/>
        <v>0</v>
      </c>
      <c r="AT16" s="39">
        <f t="shared" si="34"/>
        <v>0</v>
      </c>
      <c r="AU16" s="40">
        <f t="shared" si="35"/>
        <v>0</v>
      </c>
      <c r="AV16" s="40"/>
      <c r="AW16" s="52">
        <f t="shared" si="36"/>
        <v>0</v>
      </c>
      <c r="AY16" s="52">
        <f t="shared" si="37"/>
        <v>0</v>
      </c>
      <c r="AZ16" s="70"/>
    </row>
    <row r="17" spans="1:52">
      <c r="A17" s="44">
        <f t="shared" si="38"/>
        <v>37135</v>
      </c>
      <c r="B17" s="66">
        <f t="shared" si="39"/>
        <v>20000</v>
      </c>
      <c r="C17" s="67"/>
      <c r="D17" s="68">
        <f t="shared" si="3"/>
        <v>20000</v>
      </c>
      <c r="E17" s="35">
        <f t="shared" si="4"/>
        <v>0</v>
      </c>
      <c r="F17" s="35">
        <f t="shared" si="5"/>
        <v>0</v>
      </c>
      <c r="G17" s="55">
        <f t="shared" si="6"/>
        <v>5.4749999999999996</v>
      </c>
      <c r="H17" s="69">
        <f t="shared" si="6"/>
        <v>5.59</v>
      </c>
      <c r="I17" s="72">
        <f t="shared" si="40"/>
        <v>0</v>
      </c>
      <c r="J17" s="55">
        <f t="shared" si="7"/>
        <v>-3.5249999999999997E-2</v>
      </c>
      <c r="K17" s="69">
        <f t="shared" si="7"/>
        <v>-7.4999999999999997E-3</v>
      </c>
      <c r="L17" s="72">
        <v>0</v>
      </c>
      <c r="M17" s="55">
        <f t="shared" si="8"/>
        <v>7.5199999999999998E-3</v>
      </c>
      <c r="N17" s="69">
        <f t="shared" si="8"/>
        <v>0</v>
      </c>
      <c r="O17" s="72">
        <v>0</v>
      </c>
      <c r="P17" s="7"/>
      <c r="Q17" s="72">
        <f t="shared" si="9"/>
        <v>5.4472699999999996</v>
      </c>
      <c r="R17" s="72">
        <f t="shared" si="10"/>
        <v>5.5824999999999996</v>
      </c>
      <c r="S17" s="72">
        <f t="shared" si="11"/>
        <v>0</v>
      </c>
      <c r="T17" s="7"/>
      <c r="U17" s="5">
        <f t="shared" si="12"/>
        <v>30</v>
      </c>
      <c r="V17" s="45">
        <f t="shared" si="13"/>
        <v>37135</v>
      </c>
      <c r="W17" s="5">
        <f t="shared" si="14"/>
        <v>219</v>
      </c>
      <c r="X17" s="55">
        <f t="shared" si="15"/>
        <v>5.4846746229620012E-2</v>
      </c>
      <c r="Y17" s="47">
        <f t="shared" si="16"/>
        <v>0.96807793337758008</v>
      </c>
      <c r="Z17" s="5">
        <f t="shared" si="17"/>
        <v>0</v>
      </c>
      <c r="AA17" s="5">
        <f t="shared" si="18"/>
        <v>0</v>
      </c>
      <c r="AC17" s="39">
        <f t="shared" si="19"/>
        <v>0</v>
      </c>
      <c r="AD17" s="39">
        <f t="shared" si="20"/>
        <v>0</v>
      </c>
      <c r="AE17" s="39">
        <f t="shared" si="21"/>
        <v>0</v>
      </c>
      <c r="AF17" s="39">
        <f t="shared" si="22"/>
        <v>0</v>
      </c>
      <c r="AG17" s="39">
        <f t="shared" si="23"/>
        <v>0</v>
      </c>
      <c r="AH17" s="39">
        <f t="shared" si="24"/>
        <v>0</v>
      </c>
      <c r="AI17" s="39">
        <f t="shared" si="25"/>
        <v>0</v>
      </c>
      <c r="AJ17" s="39">
        <f t="shared" si="26"/>
        <v>0</v>
      </c>
      <c r="AK17" s="39">
        <f t="shared" si="27"/>
        <v>0</v>
      </c>
      <c r="AL17" s="43"/>
      <c r="AM17" s="39">
        <f t="shared" si="28"/>
        <v>0</v>
      </c>
      <c r="AN17" s="39">
        <f t="shared" si="29"/>
        <v>0</v>
      </c>
      <c r="AO17" s="39">
        <f t="shared" si="30"/>
        <v>0</v>
      </c>
      <c r="AP17" s="40">
        <f t="shared" si="31"/>
        <v>0</v>
      </c>
      <c r="AR17" s="39">
        <f t="shared" si="32"/>
        <v>0</v>
      </c>
      <c r="AS17" s="39">
        <f t="shared" si="33"/>
        <v>0</v>
      </c>
      <c r="AT17" s="39">
        <f t="shared" si="34"/>
        <v>0</v>
      </c>
      <c r="AU17" s="40">
        <f t="shared" si="35"/>
        <v>0</v>
      </c>
      <c r="AV17" s="40"/>
      <c r="AW17" s="52">
        <f t="shared" si="36"/>
        <v>0</v>
      </c>
      <c r="AY17" s="52">
        <f t="shared" si="37"/>
        <v>0</v>
      </c>
      <c r="AZ17" s="70"/>
    </row>
    <row r="18" spans="1:52">
      <c r="A18" s="44">
        <f t="shared" si="38"/>
        <v>37165</v>
      </c>
      <c r="B18" s="66">
        <f t="shared" si="39"/>
        <v>20000</v>
      </c>
      <c r="C18" s="67"/>
      <c r="D18" s="68">
        <f t="shared" si="3"/>
        <v>20000</v>
      </c>
      <c r="E18" s="35">
        <f t="shared" si="4"/>
        <v>0</v>
      </c>
      <c r="F18" s="35">
        <f t="shared" si="5"/>
        <v>0</v>
      </c>
      <c r="G18" s="55">
        <f t="shared" si="6"/>
        <v>5.4649999999999999</v>
      </c>
      <c r="H18" s="69">
        <f t="shared" si="6"/>
        <v>5.4649999999999999</v>
      </c>
      <c r="I18" s="72">
        <f t="shared" si="40"/>
        <v>0</v>
      </c>
      <c r="J18" s="55">
        <f t="shared" si="7"/>
        <v>-3.5249999999999997E-2</v>
      </c>
      <c r="K18" s="69">
        <f t="shared" si="7"/>
        <v>-4.5250000000000005E-2</v>
      </c>
      <c r="L18" s="72">
        <v>0</v>
      </c>
      <c r="M18" s="55">
        <f t="shared" si="8"/>
        <v>7.5199999999999998E-3</v>
      </c>
      <c r="N18" s="69">
        <f t="shared" si="8"/>
        <v>0</v>
      </c>
      <c r="O18" s="72">
        <v>0</v>
      </c>
      <c r="P18" s="7"/>
      <c r="Q18" s="72">
        <f t="shared" si="9"/>
        <v>5.4372699999999998</v>
      </c>
      <c r="R18" s="72">
        <f t="shared" si="10"/>
        <v>5.4197499999999996</v>
      </c>
      <c r="S18" s="72">
        <f t="shared" si="11"/>
        <v>0</v>
      </c>
      <c r="T18" s="7"/>
      <c r="U18" s="5">
        <f t="shared" si="12"/>
        <v>31</v>
      </c>
      <c r="V18" s="45">
        <f t="shared" si="13"/>
        <v>37165</v>
      </c>
      <c r="W18" s="5">
        <f t="shared" si="14"/>
        <v>249</v>
      </c>
      <c r="X18" s="55">
        <f t="shared" si="15"/>
        <v>5.4435878078851009E-2</v>
      </c>
      <c r="Y18" s="47">
        <f t="shared" si="16"/>
        <v>0.96404795604980609</v>
      </c>
      <c r="Z18" s="5">
        <f t="shared" si="17"/>
        <v>0</v>
      </c>
      <c r="AA18" s="5">
        <f t="shared" si="18"/>
        <v>0</v>
      </c>
      <c r="AC18" s="39">
        <f t="shared" si="19"/>
        <v>0</v>
      </c>
      <c r="AD18" s="39">
        <f t="shared" si="20"/>
        <v>0</v>
      </c>
      <c r="AE18" s="39">
        <f t="shared" si="21"/>
        <v>0</v>
      </c>
      <c r="AF18" s="39">
        <f t="shared" si="22"/>
        <v>0</v>
      </c>
      <c r="AG18" s="39">
        <f t="shared" si="23"/>
        <v>0</v>
      </c>
      <c r="AH18" s="39">
        <f t="shared" si="24"/>
        <v>0</v>
      </c>
      <c r="AI18" s="39">
        <f t="shared" si="25"/>
        <v>0</v>
      </c>
      <c r="AJ18" s="39">
        <f t="shared" si="26"/>
        <v>0</v>
      </c>
      <c r="AK18" s="39">
        <f t="shared" si="27"/>
        <v>0</v>
      </c>
      <c r="AL18" s="43"/>
      <c r="AM18" s="39">
        <f t="shared" si="28"/>
        <v>0</v>
      </c>
      <c r="AN18" s="39">
        <f t="shared" si="29"/>
        <v>0</v>
      </c>
      <c r="AO18" s="39">
        <f t="shared" si="30"/>
        <v>0</v>
      </c>
      <c r="AP18" s="40">
        <f t="shared" si="31"/>
        <v>0</v>
      </c>
      <c r="AR18" s="39">
        <f t="shared" si="32"/>
        <v>0</v>
      </c>
      <c r="AS18" s="39">
        <f t="shared" si="33"/>
        <v>0</v>
      </c>
      <c r="AT18" s="39">
        <f t="shared" si="34"/>
        <v>0</v>
      </c>
      <c r="AU18" s="40">
        <f t="shared" si="35"/>
        <v>0</v>
      </c>
      <c r="AV18" s="40"/>
      <c r="AW18" s="52">
        <f t="shared" si="36"/>
        <v>0</v>
      </c>
      <c r="AY18" s="52">
        <f t="shared" si="37"/>
        <v>0</v>
      </c>
      <c r="AZ18" s="70"/>
    </row>
    <row r="19" spans="1:52">
      <c r="A19" s="44">
        <f t="shared" si="38"/>
        <v>37196</v>
      </c>
      <c r="B19" s="66">
        <f t="shared" si="39"/>
        <v>20000</v>
      </c>
      <c r="C19" s="67"/>
      <c r="D19" s="68">
        <f t="shared" si="3"/>
        <v>20000</v>
      </c>
      <c r="E19" s="35">
        <f t="shared" si="4"/>
        <v>0</v>
      </c>
      <c r="F19" s="35">
        <f t="shared" si="5"/>
        <v>0</v>
      </c>
      <c r="G19" s="55">
        <f t="shared" si="6"/>
        <v>5.5449999999999999</v>
      </c>
      <c r="H19" s="69">
        <f t="shared" si="6"/>
        <v>5.5449999999999999</v>
      </c>
      <c r="I19" s="72">
        <f t="shared" si="40"/>
        <v>0</v>
      </c>
      <c r="J19" s="55">
        <f t="shared" si="7"/>
        <v>-4.7500000000000001E-2</v>
      </c>
      <c r="K19" s="69">
        <f t="shared" si="7"/>
        <v>-0.06</v>
      </c>
      <c r="L19" s="72">
        <v>0</v>
      </c>
      <c r="M19" s="55">
        <f t="shared" si="8"/>
        <v>0.01</v>
      </c>
      <c r="N19" s="69">
        <f t="shared" si="8"/>
        <v>0</v>
      </c>
      <c r="O19" s="72">
        <v>0</v>
      </c>
      <c r="P19" s="7"/>
      <c r="Q19" s="72">
        <f t="shared" si="9"/>
        <v>5.5075000000000003</v>
      </c>
      <c r="R19" s="72">
        <f t="shared" si="10"/>
        <v>5.4850000000000003</v>
      </c>
      <c r="S19" s="72">
        <f t="shared" si="11"/>
        <v>0</v>
      </c>
      <c r="T19" s="7"/>
      <c r="U19" s="5">
        <f t="shared" si="12"/>
        <v>30</v>
      </c>
      <c r="V19" s="45">
        <f t="shared" si="13"/>
        <v>37196</v>
      </c>
      <c r="W19" s="5">
        <f t="shared" si="14"/>
        <v>280</v>
      </c>
      <c r="X19" s="55">
        <f t="shared" si="15"/>
        <v>5.4165756526329004E-2</v>
      </c>
      <c r="Y19" s="47">
        <f t="shared" si="16"/>
        <v>0.95985693015708418</v>
      </c>
      <c r="Z19" s="5">
        <f t="shared" si="17"/>
        <v>0</v>
      </c>
      <c r="AA19" s="5">
        <f t="shared" si="18"/>
        <v>0</v>
      </c>
      <c r="AC19" s="39">
        <f t="shared" si="19"/>
        <v>0</v>
      </c>
      <c r="AD19" s="39">
        <f t="shared" si="20"/>
        <v>0</v>
      </c>
      <c r="AE19" s="39">
        <f t="shared" si="21"/>
        <v>0</v>
      </c>
      <c r="AF19" s="39">
        <f t="shared" si="22"/>
        <v>0</v>
      </c>
      <c r="AG19" s="39">
        <f t="shared" si="23"/>
        <v>0</v>
      </c>
      <c r="AH19" s="39">
        <f t="shared" si="24"/>
        <v>0</v>
      </c>
      <c r="AI19" s="39">
        <f t="shared" si="25"/>
        <v>0</v>
      </c>
      <c r="AJ19" s="39">
        <f t="shared" si="26"/>
        <v>0</v>
      </c>
      <c r="AK19" s="39">
        <f t="shared" si="27"/>
        <v>0</v>
      </c>
      <c r="AL19" s="43"/>
      <c r="AM19" s="39">
        <f t="shared" si="28"/>
        <v>0</v>
      </c>
      <c r="AN19" s="39">
        <f t="shared" si="29"/>
        <v>0</v>
      </c>
      <c r="AO19" s="39">
        <f t="shared" si="30"/>
        <v>0</v>
      </c>
      <c r="AP19" s="40">
        <f t="shared" si="31"/>
        <v>0</v>
      </c>
      <c r="AR19" s="39">
        <f t="shared" si="32"/>
        <v>0</v>
      </c>
      <c r="AS19" s="39">
        <f t="shared" si="33"/>
        <v>0</v>
      </c>
      <c r="AT19" s="39">
        <f t="shared" si="34"/>
        <v>0</v>
      </c>
      <c r="AU19" s="40">
        <f t="shared" si="35"/>
        <v>0</v>
      </c>
      <c r="AV19" s="40"/>
      <c r="AW19" s="52">
        <f t="shared" si="36"/>
        <v>0</v>
      </c>
      <c r="AY19" s="52">
        <f t="shared" si="37"/>
        <v>0</v>
      </c>
      <c r="AZ19" s="70"/>
    </row>
    <row r="20" spans="1:52">
      <c r="A20" s="44">
        <f t="shared" si="38"/>
        <v>37226</v>
      </c>
      <c r="B20" s="66">
        <f t="shared" si="39"/>
        <v>20000</v>
      </c>
      <c r="C20" s="67"/>
      <c r="D20" s="68">
        <f t="shared" si="3"/>
        <v>20000</v>
      </c>
      <c r="E20" s="35">
        <f t="shared" si="4"/>
        <v>0</v>
      </c>
      <c r="F20" s="35">
        <f t="shared" si="5"/>
        <v>0</v>
      </c>
      <c r="G20" s="55">
        <f t="shared" si="6"/>
        <v>5.67</v>
      </c>
      <c r="H20" s="69">
        <f t="shared" si="6"/>
        <v>5.67</v>
      </c>
      <c r="I20" s="72">
        <f t="shared" si="40"/>
        <v>0</v>
      </c>
      <c r="J20" s="55">
        <f t="shared" si="7"/>
        <v>-4.7500000000000001E-2</v>
      </c>
      <c r="K20" s="69">
        <f t="shared" si="7"/>
        <v>-0.06</v>
      </c>
      <c r="L20" s="72">
        <v>0</v>
      </c>
      <c r="M20" s="55">
        <f t="shared" si="8"/>
        <v>0.01</v>
      </c>
      <c r="N20" s="69">
        <f t="shared" si="8"/>
        <v>0</v>
      </c>
      <c r="O20" s="72">
        <v>0</v>
      </c>
      <c r="P20" s="7"/>
      <c r="Q20" s="72">
        <f t="shared" si="9"/>
        <v>5.6325000000000003</v>
      </c>
      <c r="R20" s="72">
        <f t="shared" si="10"/>
        <v>5.61</v>
      </c>
      <c r="S20" s="72">
        <f t="shared" si="11"/>
        <v>0</v>
      </c>
      <c r="T20" s="7"/>
      <c r="U20" s="5">
        <f t="shared" si="12"/>
        <v>31</v>
      </c>
      <c r="V20" s="45">
        <f t="shared" si="13"/>
        <v>37226</v>
      </c>
      <c r="W20" s="5">
        <f t="shared" si="14"/>
        <v>310</v>
      </c>
      <c r="X20" s="55">
        <f t="shared" si="15"/>
        <v>5.3904348595426005E-2</v>
      </c>
      <c r="Y20" s="47">
        <f t="shared" si="16"/>
        <v>0.95585910023184772</v>
      </c>
      <c r="Z20" s="5">
        <f t="shared" si="17"/>
        <v>0</v>
      </c>
      <c r="AA20" s="5">
        <f t="shared" si="18"/>
        <v>0</v>
      </c>
      <c r="AC20" s="39">
        <f t="shared" si="19"/>
        <v>0</v>
      </c>
      <c r="AD20" s="39">
        <f t="shared" si="20"/>
        <v>0</v>
      </c>
      <c r="AE20" s="39">
        <f t="shared" si="21"/>
        <v>0</v>
      </c>
      <c r="AF20" s="39">
        <f t="shared" si="22"/>
        <v>0</v>
      </c>
      <c r="AG20" s="39">
        <f t="shared" si="23"/>
        <v>0</v>
      </c>
      <c r="AH20" s="39">
        <f t="shared" si="24"/>
        <v>0</v>
      </c>
      <c r="AI20" s="39">
        <f t="shared" si="25"/>
        <v>0</v>
      </c>
      <c r="AJ20" s="39">
        <f t="shared" si="26"/>
        <v>0</v>
      </c>
      <c r="AK20" s="39">
        <f t="shared" si="27"/>
        <v>0</v>
      </c>
      <c r="AL20" s="43"/>
      <c r="AM20" s="39">
        <f t="shared" si="28"/>
        <v>0</v>
      </c>
      <c r="AN20" s="39">
        <f t="shared" si="29"/>
        <v>0</v>
      </c>
      <c r="AO20" s="39">
        <f t="shared" si="30"/>
        <v>0</v>
      </c>
      <c r="AP20" s="40">
        <f t="shared" si="31"/>
        <v>0</v>
      </c>
      <c r="AR20" s="39">
        <f t="shared" si="32"/>
        <v>0</v>
      </c>
      <c r="AS20" s="39">
        <f t="shared" si="33"/>
        <v>0</v>
      </c>
      <c r="AT20" s="39">
        <f t="shared" si="34"/>
        <v>0</v>
      </c>
      <c r="AU20" s="40">
        <f t="shared" si="35"/>
        <v>0</v>
      </c>
      <c r="AV20" s="40"/>
      <c r="AW20" s="52">
        <f t="shared" si="36"/>
        <v>0</v>
      </c>
      <c r="AY20" s="52">
        <f t="shared" si="37"/>
        <v>0</v>
      </c>
      <c r="AZ20" s="70"/>
    </row>
    <row r="21" spans="1:52">
      <c r="A21" s="44">
        <f t="shared" si="38"/>
        <v>37257</v>
      </c>
      <c r="B21" s="66">
        <f t="shared" si="39"/>
        <v>20000</v>
      </c>
      <c r="C21" s="67"/>
      <c r="D21" s="68">
        <f t="shared" si="3"/>
        <v>20000</v>
      </c>
      <c r="E21" s="35">
        <f t="shared" si="4"/>
        <v>0</v>
      </c>
      <c r="F21" s="35">
        <f t="shared" si="5"/>
        <v>0</v>
      </c>
      <c r="G21" s="55">
        <f t="shared" si="6"/>
        <v>5.67</v>
      </c>
      <c r="H21" s="69">
        <f t="shared" si="6"/>
        <v>5.67</v>
      </c>
      <c r="I21" s="72">
        <f t="shared" si="40"/>
        <v>0</v>
      </c>
      <c r="J21" s="55">
        <f t="shared" si="7"/>
        <v>-4.7500000000000001E-2</v>
      </c>
      <c r="K21" s="69">
        <f t="shared" si="7"/>
        <v>-0.06</v>
      </c>
      <c r="L21" s="72">
        <v>0</v>
      </c>
      <c r="M21" s="55">
        <f t="shared" si="8"/>
        <v>0.01</v>
      </c>
      <c r="N21" s="69">
        <f t="shared" si="8"/>
        <v>0</v>
      </c>
      <c r="O21" s="72">
        <v>0</v>
      </c>
      <c r="P21" s="7"/>
      <c r="Q21" s="72">
        <f t="shared" si="9"/>
        <v>5.6325000000000003</v>
      </c>
      <c r="R21" s="72">
        <f t="shared" si="10"/>
        <v>5.61</v>
      </c>
      <c r="S21" s="72">
        <f t="shared" si="11"/>
        <v>0</v>
      </c>
      <c r="T21" s="7"/>
      <c r="U21" s="5">
        <f t="shared" si="12"/>
        <v>31</v>
      </c>
      <c r="V21" s="45">
        <f t="shared" si="13"/>
        <v>37257</v>
      </c>
      <c r="W21" s="5">
        <f t="shared" si="14"/>
        <v>341</v>
      </c>
      <c r="X21" s="55">
        <f t="shared" si="15"/>
        <v>5.3904348595426005E-2</v>
      </c>
      <c r="Y21" s="47">
        <f t="shared" si="16"/>
        <v>0.9515536229218946</v>
      </c>
      <c r="Z21" s="5">
        <f t="shared" si="17"/>
        <v>0</v>
      </c>
      <c r="AA21" s="5">
        <f t="shared" si="18"/>
        <v>0</v>
      </c>
      <c r="AC21" s="39">
        <f t="shared" si="19"/>
        <v>0</v>
      </c>
      <c r="AD21" s="39">
        <f t="shared" si="20"/>
        <v>0</v>
      </c>
      <c r="AE21" s="39">
        <f t="shared" si="21"/>
        <v>0</v>
      </c>
      <c r="AF21" s="39">
        <f t="shared" si="22"/>
        <v>0</v>
      </c>
      <c r="AG21" s="39">
        <f t="shared" si="23"/>
        <v>0</v>
      </c>
      <c r="AH21" s="39">
        <f t="shared" si="24"/>
        <v>0</v>
      </c>
      <c r="AI21" s="39">
        <f t="shared" si="25"/>
        <v>0</v>
      </c>
      <c r="AJ21" s="39">
        <f t="shared" si="26"/>
        <v>0</v>
      </c>
      <c r="AK21" s="39">
        <f t="shared" si="27"/>
        <v>0</v>
      </c>
      <c r="AL21" s="43"/>
      <c r="AM21" s="39">
        <f t="shared" si="28"/>
        <v>0</v>
      </c>
      <c r="AN21" s="39">
        <f t="shared" si="29"/>
        <v>0</v>
      </c>
      <c r="AO21" s="39">
        <f t="shared" si="30"/>
        <v>0</v>
      </c>
      <c r="AP21" s="40">
        <f t="shared" si="31"/>
        <v>0</v>
      </c>
      <c r="AR21" s="39">
        <f t="shared" si="32"/>
        <v>0</v>
      </c>
      <c r="AS21" s="39">
        <f t="shared" si="33"/>
        <v>0</v>
      </c>
      <c r="AT21" s="39">
        <f t="shared" si="34"/>
        <v>0</v>
      </c>
      <c r="AU21" s="40">
        <f t="shared" si="35"/>
        <v>0</v>
      </c>
      <c r="AV21" s="40"/>
      <c r="AW21" s="52">
        <f t="shared" si="36"/>
        <v>0</v>
      </c>
      <c r="AY21" s="52">
        <f t="shared" si="37"/>
        <v>0</v>
      </c>
      <c r="AZ21" s="70"/>
    </row>
    <row r="22" spans="1:52">
      <c r="A22" s="44">
        <f t="shared" si="38"/>
        <v>37288</v>
      </c>
      <c r="B22" s="66">
        <f t="shared" si="39"/>
        <v>20000</v>
      </c>
      <c r="C22" s="67"/>
      <c r="D22" s="68">
        <f t="shared" si="3"/>
        <v>20000</v>
      </c>
      <c r="E22" s="35">
        <f t="shared" si="4"/>
        <v>0</v>
      </c>
      <c r="F22" s="35">
        <f t="shared" si="5"/>
        <v>0</v>
      </c>
      <c r="G22" s="55">
        <f t="shared" si="6"/>
        <v>5.67</v>
      </c>
      <c r="H22" s="69">
        <f t="shared" si="6"/>
        <v>5.67</v>
      </c>
      <c r="I22" s="72">
        <f t="shared" si="40"/>
        <v>0</v>
      </c>
      <c r="J22" s="55">
        <f t="shared" si="7"/>
        <v>-4.7500000000000001E-2</v>
      </c>
      <c r="K22" s="69">
        <f t="shared" si="7"/>
        <v>-0.06</v>
      </c>
      <c r="L22" s="72">
        <v>0</v>
      </c>
      <c r="M22" s="55">
        <f t="shared" si="8"/>
        <v>0.01</v>
      </c>
      <c r="N22" s="69">
        <f t="shared" si="8"/>
        <v>0</v>
      </c>
      <c r="O22" s="72">
        <v>0</v>
      </c>
      <c r="P22" s="7"/>
      <c r="Q22" s="72">
        <f t="shared" si="9"/>
        <v>5.6325000000000003</v>
      </c>
      <c r="R22" s="72">
        <f t="shared" si="10"/>
        <v>5.61</v>
      </c>
      <c r="S22" s="72">
        <f t="shared" si="11"/>
        <v>0</v>
      </c>
      <c r="T22" s="7"/>
      <c r="U22" s="5">
        <f t="shared" si="12"/>
        <v>28</v>
      </c>
      <c r="V22" s="45">
        <f t="shared" si="13"/>
        <v>37288</v>
      </c>
      <c r="W22" s="5">
        <f t="shared" si="14"/>
        <v>372</v>
      </c>
      <c r="X22" s="55">
        <f t="shared" si="15"/>
        <v>5.3904348595426005E-2</v>
      </c>
      <c r="Y22" s="47">
        <f t="shared" si="16"/>
        <v>0.94726753877863512</v>
      </c>
      <c r="Z22" s="5">
        <f t="shared" si="17"/>
        <v>0</v>
      </c>
      <c r="AA22" s="5">
        <f t="shared" si="18"/>
        <v>0</v>
      </c>
      <c r="AC22" s="39">
        <f t="shared" si="19"/>
        <v>0</v>
      </c>
      <c r="AD22" s="39">
        <f t="shared" si="20"/>
        <v>0</v>
      </c>
      <c r="AE22" s="39">
        <f t="shared" si="21"/>
        <v>0</v>
      </c>
      <c r="AF22" s="39">
        <f t="shared" si="22"/>
        <v>0</v>
      </c>
      <c r="AG22" s="39">
        <f t="shared" si="23"/>
        <v>0</v>
      </c>
      <c r="AH22" s="39">
        <f t="shared" si="24"/>
        <v>0</v>
      </c>
      <c r="AI22" s="39">
        <f t="shared" si="25"/>
        <v>0</v>
      </c>
      <c r="AJ22" s="39">
        <f t="shared" si="26"/>
        <v>0</v>
      </c>
      <c r="AK22" s="39">
        <f t="shared" si="27"/>
        <v>0</v>
      </c>
      <c r="AL22" s="43"/>
      <c r="AM22" s="39">
        <f t="shared" si="28"/>
        <v>0</v>
      </c>
      <c r="AN22" s="39">
        <f t="shared" si="29"/>
        <v>0</v>
      </c>
      <c r="AO22" s="39">
        <f t="shared" si="30"/>
        <v>0</v>
      </c>
      <c r="AP22" s="40">
        <f t="shared" si="31"/>
        <v>0</v>
      </c>
      <c r="AR22" s="39">
        <f t="shared" si="32"/>
        <v>0</v>
      </c>
      <c r="AS22" s="39">
        <f t="shared" si="33"/>
        <v>0</v>
      </c>
      <c r="AT22" s="39">
        <f t="shared" si="34"/>
        <v>0</v>
      </c>
      <c r="AU22" s="40">
        <f t="shared" si="35"/>
        <v>0</v>
      </c>
      <c r="AV22" s="40"/>
      <c r="AW22" s="52">
        <f t="shared" si="36"/>
        <v>0</v>
      </c>
      <c r="AY22" s="52">
        <f t="shared" si="37"/>
        <v>0</v>
      </c>
      <c r="AZ22" s="70"/>
    </row>
    <row r="23" spans="1:52">
      <c r="A23" s="44">
        <f t="shared" si="38"/>
        <v>37316</v>
      </c>
      <c r="B23" s="66">
        <f t="shared" si="39"/>
        <v>20000</v>
      </c>
      <c r="C23" s="67"/>
      <c r="D23" s="68">
        <f t="shared" si="3"/>
        <v>20000</v>
      </c>
      <c r="E23" s="35">
        <f t="shared" si="4"/>
        <v>0</v>
      </c>
      <c r="F23" s="35">
        <f t="shared" si="5"/>
        <v>0</v>
      </c>
      <c r="G23" s="55">
        <f t="shared" si="6"/>
        <v>5.67</v>
      </c>
      <c r="H23" s="69">
        <f t="shared" si="6"/>
        <v>5.67</v>
      </c>
      <c r="I23" s="72">
        <f t="shared" si="40"/>
        <v>0</v>
      </c>
      <c r="J23" s="55">
        <f t="shared" si="7"/>
        <v>-4.7500000000000001E-2</v>
      </c>
      <c r="K23" s="69">
        <f t="shared" si="7"/>
        <v>-0.06</v>
      </c>
      <c r="L23" s="72">
        <v>0</v>
      </c>
      <c r="M23" s="55">
        <f t="shared" si="8"/>
        <v>0.01</v>
      </c>
      <c r="N23" s="69">
        <f t="shared" si="8"/>
        <v>0</v>
      </c>
      <c r="O23" s="72">
        <v>0</v>
      </c>
      <c r="P23" s="7"/>
      <c r="Q23" s="72">
        <f t="shared" si="9"/>
        <v>5.6325000000000003</v>
      </c>
      <c r="R23" s="72">
        <f t="shared" si="10"/>
        <v>5.61</v>
      </c>
      <c r="S23" s="72">
        <f t="shared" si="11"/>
        <v>0</v>
      </c>
      <c r="T23" s="7"/>
      <c r="U23" s="5">
        <f t="shared" si="12"/>
        <v>31</v>
      </c>
      <c r="V23" s="45">
        <f t="shared" si="13"/>
        <v>37316</v>
      </c>
      <c r="W23" s="5">
        <f t="shared" si="14"/>
        <v>400</v>
      </c>
      <c r="X23" s="55">
        <f t="shared" si="15"/>
        <v>5.3904348595426005E-2</v>
      </c>
      <c r="Y23" s="47">
        <f t="shared" si="16"/>
        <v>0.94341283314486601</v>
      </c>
      <c r="Z23" s="5">
        <f t="shared" si="17"/>
        <v>0</v>
      </c>
      <c r="AA23" s="5">
        <f t="shared" si="18"/>
        <v>0</v>
      </c>
      <c r="AC23" s="39">
        <f t="shared" si="19"/>
        <v>0</v>
      </c>
      <c r="AD23" s="39">
        <f t="shared" si="20"/>
        <v>0</v>
      </c>
      <c r="AE23" s="39">
        <f t="shared" si="21"/>
        <v>0</v>
      </c>
      <c r="AF23" s="39">
        <f t="shared" si="22"/>
        <v>0</v>
      </c>
      <c r="AG23" s="39">
        <f t="shared" si="23"/>
        <v>0</v>
      </c>
      <c r="AH23" s="39">
        <f t="shared" si="24"/>
        <v>0</v>
      </c>
      <c r="AI23" s="39">
        <f t="shared" si="25"/>
        <v>0</v>
      </c>
      <c r="AJ23" s="39">
        <f t="shared" si="26"/>
        <v>0</v>
      </c>
      <c r="AK23" s="39">
        <f t="shared" si="27"/>
        <v>0</v>
      </c>
      <c r="AL23" s="43"/>
      <c r="AM23" s="39">
        <f t="shared" si="28"/>
        <v>0</v>
      </c>
      <c r="AN23" s="39">
        <f t="shared" si="29"/>
        <v>0</v>
      </c>
      <c r="AO23" s="39">
        <f t="shared" si="30"/>
        <v>0</v>
      </c>
      <c r="AP23" s="40">
        <f t="shared" si="31"/>
        <v>0</v>
      </c>
      <c r="AR23" s="39">
        <f t="shared" si="32"/>
        <v>0</v>
      </c>
      <c r="AS23" s="39">
        <f t="shared" si="33"/>
        <v>0</v>
      </c>
      <c r="AT23" s="39">
        <f t="shared" si="34"/>
        <v>0</v>
      </c>
      <c r="AU23" s="40">
        <f t="shared" si="35"/>
        <v>0</v>
      </c>
      <c r="AV23" s="40"/>
      <c r="AW23" s="52">
        <f t="shared" si="36"/>
        <v>0</v>
      </c>
      <c r="AY23" s="52">
        <f t="shared" si="37"/>
        <v>0</v>
      </c>
      <c r="AZ23" s="70"/>
    </row>
    <row r="24" spans="1:52">
      <c r="A24" s="44">
        <f t="shared" si="38"/>
        <v>37347</v>
      </c>
      <c r="B24" s="66">
        <f t="shared" si="39"/>
        <v>20000</v>
      </c>
      <c r="C24" s="67"/>
      <c r="D24" s="68">
        <f t="shared" si="3"/>
        <v>20000</v>
      </c>
      <c r="E24" s="35">
        <f t="shared" si="4"/>
        <v>0</v>
      </c>
      <c r="F24" s="35">
        <f t="shared" si="5"/>
        <v>0</v>
      </c>
      <c r="G24" s="55">
        <f t="shared" si="6"/>
        <v>5.67</v>
      </c>
      <c r="H24" s="69">
        <f t="shared" si="6"/>
        <v>5.67</v>
      </c>
      <c r="I24" s="72">
        <f t="shared" si="40"/>
        <v>0</v>
      </c>
      <c r="J24" s="55">
        <f t="shared" si="7"/>
        <v>-4.7500000000000001E-2</v>
      </c>
      <c r="K24" s="69">
        <f t="shared" si="7"/>
        <v>-0.06</v>
      </c>
      <c r="L24" s="72">
        <v>0</v>
      </c>
      <c r="M24" s="55">
        <f t="shared" si="8"/>
        <v>0.01</v>
      </c>
      <c r="N24" s="69">
        <f t="shared" si="8"/>
        <v>0</v>
      </c>
      <c r="O24" s="72">
        <v>0</v>
      </c>
      <c r="P24" s="7"/>
      <c r="Q24" s="72">
        <f t="shared" si="9"/>
        <v>5.6325000000000003</v>
      </c>
      <c r="R24" s="72">
        <f t="shared" si="10"/>
        <v>5.61</v>
      </c>
      <c r="S24" s="72">
        <f t="shared" si="11"/>
        <v>0</v>
      </c>
      <c r="T24" s="7"/>
      <c r="U24" s="5">
        <f t="shared" si="12"/>
        <v>30</v>
      </c>
      <c r="V24" s="45">
        <f t="shared" si="13"/>
        <v>37347</v>
      </c>
      <c r="W24" s="5">
        <f t="shared" si="14"/>
        <v>431</v>
      </c>
      <c r="X24" s="55">
        <f t="shared" si="15"/>
        <v>5.3904348595426005E-2</v>
      </c>
      <c r="Y24" s="47">
        <f t="shared" si="16"/>
        <v>0.93916341757091937</v>
      </c>
      <c r="Z24" s="5">
        <f t="shared" si="17"/>
        <v>0</v>
      </c>
      <c r="AA24" s="5">
        <f t="shared" si="18"/>
        <v>0</v>
      </c>
      <c r="AC24" s="39">
        <f t="shared" si="19"/>
        <v>0</v>
      </c>
      <c r="AD24" s="39">
        <f t="shared" si="20"/>
        <v>0</v>
      </c>
      <c r="AE24" s="39">
        <f t="shared" si="21"/>
        <v>0</v>
      </c>
      <c r="AF24" s="39">
        <f t="shared" si="22"/>
        <v>0</v>
      </c>
      <c r="AG24" s="39">
        <f t="shared" si="23"/>
        <v>0</v>
      </c>
      <c r="AH24" s="39">
        <f t="shared" si="24"/>
        <v>0</v>
      </c>
      <c r="AI24" s="39">
        <f t="shared" si="25"/>
        <v>0</v>
      </c>
      <c r="AJ24" s="39">
        <f t="shared" si="26"/>
        <v>0</v>
      </c>
      <c r="AK24" s="39">
        <f t="shared" si="27"/>
        <v>0</v>
      </c>
      <c r="AL24" s="43"/>
      <c r="AM24" s="39">
        <f t="shared" si="28"/>
        <v>0</v>
      </c>
      <c r="AN24" s="39">
        <f t="shared" si="29"/>
        <v>0</v>
      </c>
      <c r="AO24" s="39">
        <f t="shared" si="30"/>
        <v>0</v>
      </c>
      <c r="AP24" s="40">
        <f t="shared" si="31"/>
        <v>0</v>
      </c>
      <c r="AR24" s="39">
        <f t="shared" si="32"/>
        <v>0</v>
      </c>
      <c r="AS24" s="39">
        <f t="shared" si="33"/>
        <v>0</v>
      </c>
      <c r="AT24" s="39">
        <f t="shared" si="34"/>
        <v>0</v>
      </c>
      <c r="AU24" s="40">
        <f t="shared" si="35"/>
        <v>0</v>
      </c>
      <c r="AV24" s="40"/>
      <c r="AW24" s="52">
        <f t="shared" si="36"/>
        <v>0</v>
      </c>
      <c r="AY24" s="52">
        <f t="shared" si="37"/>
        <v>0</v>
      </c>
      <c r="AZ24" s="70"/>
    </row>
    <row r="25" spans="1:52">
      <c r="A25" s="44">
        <f t="shared" si="38"/>
        <v>37377</v>
      </c>
      <c r="B25" s="66">
        <f t="shared" si="39"/>
        <v>20000</v>
      </c>
      <c r="C25" s="67"/>
      <c r="D25" s="68">
        <f t="shared" si="3"/>
        <v>20000</v>
      </c>
      <c r="E25" s="35">
        <f t="shared" si="4"/>
        <v>0</v>
      </c>
      <c r="F25" s="35">
        <f t="shared" si="5"/>
        <v>0</v>
      </c>
      <c r="G25" s="55">
        <f t="shared" si="6"/>
        <v>5.67</v>
      </c>
      <c r="H25" s="69">
        <f t="shared" si="6"/>
        <v>5.67</v>
      </c>
      <c r="I25" s="72">
        <f t="shared" si="40"/>
        <v>0</v>
      </c>
      <c r="J25" s="55">
        <f t="shared" si="7"/>
        <v>-4.7500000000000001E-2</v>
      </c>
      <c r="K25" s="69">
        <f t="shared" si="7"/>
        <v>-0.06</v>
      </c>
      <c r="L25" s="72">
        <v>0</v>
      </c>
      <c r="M25" s="55">
        <f t="shared" si="8"/>
        <v>0.01</v>
      </c>
      <c r="N25" s="69">
        <f t="shared" si="8"/>
        <v>0</v>
      </c>
      <c r="O25" s="72">
        <v>0</v>
      </c>
      <c r="P25" s="7"/>
      <c r="Q25" s="72">
        <f t="shared" si="9"/>
        <v>5.6325000000000003</v>
      </c>
      <c r="R25" s="72">
        <f t="shared" si="10"/>
        <v>5.61</v>
      </c>
      <c r="S25" s="72">
        <f t="shared" si="11"/>
        <v>0</v>
      </c>
      <c r="T25" s="7"/>
      <c r="U25" s="5">
        <f t="shared" si="12"/>
        <v>31</v>
      </c>
      <c r="V25" s="45">
        <f t="shared" si="13"/>
        <v>37377</v>
      </c>
      <c r="W25" s="5">
        <f t="shared" si="14"/>
        <v>461</v>
      </c>
      <c r="X25" s="55">
        <f t="shared" si="15"/>
        <v>5.3904348595426005E-2</v>
      </c>
      <c r="Y25" s="47">
        <f t="shared" si="16"/>
        <v>0.93506930524849829</v>
      </c>
      <c r="Z25" s="5">
        <f t="shared" si="17"/>
        <v>0</v>
      </c>
      <c r="AA25" s="5">
        <f t="shared" si="18"/>
        <v>0</v>
      </c>
      <c r="AC25" s="39">
        <f t="shared" si="19"/>
        <v>0</v>
      </c>
      <c r="AD25" s="39">
        <f t="shared" si="20"/>
        <v>0</v>
      </c>
      <c r="AE25" s="39">
        <f t="shared" si="21"/>
        <v>0</v>
      </c>
      <c r="AF25" s="39">
        <f t="shared" si="22"/>
        <v>0</v>
      </c>
      <c r="AG25" s="39">
        <f t="shared" si="23"/>
        <v>0</v>
      </c>
      <c r="AH25" s="39">
        <f t="shared" si="24"/>
        <v>0</v>
      </c>
      <c r="AI25" s="39">
        <f t="shared" si="25"/>
        <v>0</v>
      </c>
      <c r="AJ25" s="39">
        <f t="shared" si="26"/>
        <v>0</v>
      </c>
      <c r="AK25" s="39">
        <f t="shared" si="27"/>
        <v>0</v>
      </c>
      <c r="AL25" s="43"/>
      <c r="AM25" s="39">
        <f t="shared" si="28"/>
        <v>0</v>
      </c>
      <c r="AN25" s="39">
        <f t="shared" si="29"/>
        <v>0</v>
      </c>
      <c r="AO25" s="39">
        <f t="shared" si="30"/>
        <v>0</v>
      </c>
      <c r="AP25" s="40">
        <f t="shared" si="31"/>
        <v>0</v>
      </c>
      <c r="AR25" s="39">
        <f t="shared" si="32"/>
        <v>0</v>
      </c>
      <c r="AS25" s="39">
        <f t="shared" si="33"/>
        <v>0</v>
      </c>
      <c r="AT25" s="39">
        <f t="shared" si="34"/>
        <v>0</v>
      </c>
      <c r="AU25" s="40">
        <f t="shared" si="35"/>
        <v>0</v>
      </c>
      <c r="AV25" s="40"/>
      <c r="AW25" s="52">
        <f t="shared" si="36"/>
        <v>0</v>
      </c>
      <c r="AY25" s="52">
        <f t="shared" si="37"/>
        <v>0</v>
      </c>
      <c r="AZ25" s="70"/>
    </row>
    <row r="26" spans="1:52">
      <c r="A26" s="44">
        <f t="shared" si="38"/>
        <v>37408</v>
      </c>
      <c r="B26" s="66">
        <f t="shared" si="39"/>
        <v>20000</v>
      </c>
      <c r="C26" s="67"/>
      <c r="D26" s="68">
        <f t="shared" si="3"/>
        <v>20000</v>
      </c>
      <c r="E26" s="35">
        <f t="shared" si="4"/>
        <v>0</v>
      </c>
      <c r="F26" s="35">
        <f t="shared" si="5"/>
        <v>0</v>
      </c>
      <c r="G26" s="55">
        <f t="shared" si="6"/>
        <v>5.67</v>
      </c>
      <c r="H26" s="69">
        <f t="shared" si="6"/>
        <v>5.67</v>
      </c>
      <c r="I26" s="72">
        <f t="shared" si="40"/>
        <v>0</v>
      </c>
      <c r="J26" s="55">
        <f t="shared" si="7"/>
        <v>-4.7500000000000001E-2</v>
      </c>
      <c r="K26" s="69">
        <f t="shared" si="7"/>
        <v>-0.06</v>
      </c>
      <c r="L26" s="72">
        <v>0</v>
      </c>
      <c r="M26" s="55">
        <f t="shared" si="8"/>
        <v>0.01</v>
      </c>
      <c r="N26" s="69">
        <f t="shared" si="8"/>
        <v>0</v>
      </c>
      <c r="O26" s="72">
        <v>0</v>
      </c>
      <c r="P26" s="7"/>
      <c r="Q26" s="72">
        <f t="shared" si="9"/>
        <v>5.6325000000000003</v>
      </c>
      <c r="R26" s="72">
        <f t="shared" si="10"/>
        <v>5.61</v>
      </c>
      <c r="S26" s="72">
        <f t="shared" si="11"/>
        <v>0</v>
      </c>
      <c r="T26" s="7"/>
      <c r="U26" s="5">
        <f t="shared" si="12"/>
        <v>30</v>
      </c>
      <c r="V26" s="45">
        <f t="shared" si="13"/>
        <v>37408</v>
      </c>
      <c r="W26" s="5">
        <f t="shared" si="14"/>
        <v>492</v>
      </c>
      <c r="X26" s="55">
        <f t="shared" si="15"/>
        <v>5.3904348595426005E-2</v>
      </c>
      <c r="Y26" s="47">
        <f t="shared" si="16"/>
        <v>0.93085747143742248</v>
      </c>
      <c r="Z26" s="5">
        <f t="shared" si="17"/>
        <v>0</v>
      </c>
      <c r="AA26" s="5">
        <f t="shared" si="18"/>
        <v>0</v>
      </c>
      <c r="AC26" s="39">
        <f t="shared" si="19"/>
        <v>0</v>
      </c>
      <c r="AD26" s="39">
        <f t="shared" si="20"/>
        <v>0</v>
      </c>
      <c r="AE26" s="39">
        <f t="shared" si="21"/>
        <v>0</v>
      </c>
      <c r="AF26" s="39">
        <f t="shared" si="22"/>
        <v>0</v>
      </c>
      <c r="AG26" s="39">
        <f t="shared" si="23"/>
        <v>0</v>
      </c>
      <c r="AH26" s="39">
        <f t="shared" si="24"/>
        <v>0</v>
      </c>
      <c r="AI26" s="39">
        <f t="shared" si="25"/>
        <v>0</v>
      </c>
      <c r="AJ26" s="39">
        <f t="shared" si="26"/>
        <v>0</v>
      </c>
      <c r="AK26" s="39">
        <f t="shared" si="27"/>
        <v>0</v>
      </c>
      <c r="AL26" s="43"/>
      <c r="AM26" s="39">
        <f t="shared" si="28"/>
        <v>0</v>
      </c>
      <c r="AN26" s="39">
        <f t="shared" si="29"/>
        <v>0</v>
      </c>
      <c r="AO26" s="39">
        <f t="shared" si="30"/>
        <v>0</v>
      </c>
      <c r="AP26" s="40">
        <f t="shared" si="31"/>
        <v>0</v>
      </c>
      <c r="AR26" s="39">
        <f t="shared" si="32"/>
        <v>0</v>
      </c>
      <c r="AS26" s="39">
        <f t="shared" si="33"/>
        <v>0</v>
      </c>
      <c r="AT26" s="39">
        <f t="shared" si="34"/>
        <v>0</v>
      </c>
      <c r="AU26" s="40">
        <f t="shared" si="35"/>
        <v>0</v>
      </c>
      <c r="AV26" s="40"/>
      <c r="AW26" s="52">
        <f t="shared" si="36"/>
        <v>0</v>
      </c>
      <c r="AY26" s="52">
        <f t="shared" si="37"/>
        <v>0</v>
      </c>
      <c r="AZ26" s="70"/>
    </row>
    <row r="27" spans="1:52">
      <c r="A27" s="44">
        <f t="shared" si="38"/>
        <v>37438</v>
      </c>
      <c r="B27" s="66">
        <f t="shared" si="39"/>
        <v>20000</v>
      </c>
      <c r="C27" s="67"/>
      <c r="D27" s="68">
        <f t="shared" si="3"/>
        <v>20000</v>
      </c>
      <c r="E27" s="35">
        <f t="shared" si="4"/>
        <v>0</v>
      </c>
      <c r="F27" s="35">
        <f t="shared" si="5"/>
        <v>0</v>
      </c>
      <c r="G27" s="55">
        <f t="shared" si="6"/>
        <v>5.67</v>
      </c>
      <c r="H27" s="69">
        <f t="shared" si="6"/>
        <v>5.67</v>
      </c>
      <c r="I27" s="72">
        <f t="shared" si="40"/>
        <v>0</v>
      </c>
      <c r="J27" s="55">
        <f t="shared" si="7"/>
        <v>-4.7500000000000001E-2</v>
      </c>
      <c r="K27" s="69">
        <f t="shared" si="7"/>
        <v>-0.06</v>
      </c>
      <c r="L27" s="72">
        <v>0</v>
      </c>
      <c r="M27" s="55">
        <f t="shared" si="8"/>
        <v>0.01</v>
      </c>
      <c r="N27" s="69">
        <f t="shared" si="8"/>
        <v>0</v>
      </c>
      <c r="O27" s="72">
        <v>0</v>
      </c>
      <c r="P27" s="7"/>
      <c r="Q27" s="72">
        <f t="shared" si="9"/>
        <v>5.6325000000000003</v>
      </c>
      <c r="R27" s="72">
        <f t="shared" si="10"/>
        <v>5.61</v>
      </c>
      <c r="S27" s="72">
        <f t="shared" si="11"/>
        <v>0</v>
      </c>
      <c r="T27" s="7"/>
      <c r="U27" s="5">
        <f t="shared" si="12"/>
        <v>31</v>
      </c>
      <c r="V27" s="45">
        <f t="shared" si="13"/>
        <v>37438</v>
      </c>
      <c r="W27" s="5">
        <f t="shared" si="14"/>
        <v>522</v>
      </c>
      <c r="X27" s="55">
        <f t="shared" si="15"/>
        <v>5.3904348595426005E-2</v>
      </c>
      <c r="Y27" s="47">
        <f t="shared" si="16"/>
        <v>0.92679956737841784</v>
      </c>
      <c r="Z27" s="5">
        <f t="shared" si="17"/>
        <v>0</v>
      </c>
      <c r="AA27" s="5">
        <f t="shared" si="18"/>
        <v>0</v>
      </c>
      <c r="AC27" s="39">
        <f t="shared" si="19"/>
        <v>0</v>
      </c>
      <c r="AD27" s="39">
        <f t="shared" si="20"/>
        <v>0</v>
      </c>
      <c r="AE27" s="39">
        <f t="shared" si="21"/>
        <v>0</v>
      </c>
      <c r="AF27" s="39">
        <f t="shared" si="22"/>
        <v>0</v>
      </c>
      <c r="AG27" s="39">
        <f t="shared" si="23"/>
        <v>0</v>
      </c>
      <c r="AH27" s="39">
        <f t="shared" si="24"/>
        <v>0</v>
      </c>
      <c r="AI27" s="39">
        <f t="shared" si="25"/>
        <v>0</v>
      </c>
      <c r="AJ27" s="39">
        <f t="shared" si="26"/>
        <v>0</v>
      </c>
      <c r="AK27" s="39">
        <f t="shared" si="27"/>
        <v>0</v>
      </c>
      <c r="AL27" s="43"/>
      <c r="AM27" s="39">
        <f t="shared" si="28"/>
        <v>0</v>
      </c>
      <c r="AN27" s="39">
        <f t="shared" si="29"/>
        <v>0</v>
      </c>
      <c r="AO27" s="39">
        <f t="shared" si="30"/>
        <v>0</v>
      </c>
      <c r="AP27" s="40">
        <f t="shared" si="31"/>
        <v>0</v>
      </c>
      <c r="AR27" s="39">
        <f t="shared" si="32"/>
        <v>0</v>
      </c>
      <c r="AS27" s="39">
        <f t="shared" si="33"/>
        <v>0</v>
      </c>
      <c r="AT27" s="39">
        <f t="shared" si="34"/>
        <v>0</v>
      </c>
      <c r="AU27" s="40">
        <f t="shared" si="35"/>
        <v>0</v>
      </c>
      <c r="AV27" s="40"/>
      <c r="AW27" s="52">
        <f t="shared" si="36"/>
        <v>0</v>
      </c>
      <c r="AY27" s="52">
        <f t="shared" si="37"/>
        <v>0</v>
      </c>
      <c r="AZ27" s="70"/>
    </row>
    <row r="28" spans="1:52">
      <c r="A28" s="44">
        <f t="shared" si="38"/>
        <v>37469</v>
      </c>
      <c r="B28" s="66">
        <f t="shared" si="39"/>
        <v>20000</v>
      </c>
      <c r="C28" s="67"/>
      <c r="D28" s="68">
        <f t="shared" si="3"/>
        <v>20000</v>
      </c>
      <c r="E28" s="35">
        <f t="shared" si="4"/>
        <v>0</v>
      </c>
      <c r="F28" s="35">
        <f t="shared" si="5"/>
        <v>0</v>
      </c>
      <c r="G28" s="55">
        <f t="shared" si="6"/>
        <v>5.67</v>
      </c>
      <c r="H28" s="69">
        <f t="shared" si="6"/>
        <v>5.67</v>
      </c>
      <c r="I28" s="72">
        <f t="shared" si="40"/>
        <v>0</v>
      </c>
      <c r="J28" s="55">
        <f t="shared" si="7"/>
        <v>-4.7500000000000001E-2</v>
      </c>
      <c r="K28" s="69">
        <f t="shared" si="7"/>
        <v>-0.06</v>
      </c>
      <c r="L28" s="72">
        <v>0</v>
      </c>
      <c r="M28" s="55">
        <f t="shared" si="8"/>
        <v>0.01</v>
      </c>
      <c r="N28" s="69">
        <f t="shared" si="8"/>
        <v>0</v>
      </c>
      <c r="O28" s="72">
        <v>0</v>
      </c>
      <c r="P28" s="7"/>
      <c r="Q28" s="72">
        <f t="shared" si="9"/>
        <v>5.6325000000000003</v>
      </c>
      <c r="R28" s="72">
        <f t="shared" si="10"/>
        <v>5.61</v>
      </c>
      <c r="S28" s="72">
        <f t="shared" si="11"/>
        <v>0</v>
      </c>
      <c r="T28" s="7"/>
      <c r="U28" s="5">
        <f t="shared" si="12"/>
        <v>31</v>
      </c>
      <c r="V28" s="45">
        <f t="shared" si="13"/>
        <v>37469</v>
      </c>
      <c r="W28" s="5">
        <f t="shared" si="14"/>
        <v>553</v>
      </c>
      <c r="X28" s="55">
        <f t="shared" si="15"/>
        <v>5.3904348595426005E-2</v>
      </c>
      <c r="Y28" s="47">
        <f t="shared" si="16"/>
        <v>0.92262498295770734</v>
      </c>
      <c r="Z28" s="5">
        <f t="shared" si="17"/>
        <v>0</v>
      </c>
      <c r="AA28" s="5">
        <f t="shared" si="18"/>
        <v>0</v>
      </c>
      <c r="AC28" s="39">
        <f t="shared" si="19"/>
        <v>0</v>
      </c>
      <c r="AD28" s="39">
        <f t="shared" si="20"/>
        <v>0</v>
      </c>
      <c r="AE28" s="39">
        <f t="shared" si="21"/>
        <v>0</v>
      </c>
      <c r="AF28" s="39">
        <f t="shared" si="22"/>
        <v>0</v>
      </c>
      <c r="AG28" s="39">
        <f t="shared" si="23"/>
        <v>0</v>
      </c>
      <c r="AH28" s="39">
        <f t="shared" si="24"/>
        <v>0</v>
      </c>
      <c r="AI28" s="39">
        <f t="shared" si="25"/>
        <v>0</v>
      </c>
      <c r="AJ28" s="39">
        <f t="shared" si="26"/>
        <v>0</v>
      </c>
      <c r="AK28" s="39">
        <f t="shared" si="27"/>
        <v>0</v>
      </c>
      <c r="AL28" s="43"/>
      <c r="AM28" s="39">
        <f t="shared" si="28"/>
        <v>0</v>
      </c>
      <c r="AN28" s="39">
        <f t="shared" si="29"/>
        <v>0</v>
      </c>
      <c r="AO28" s="39">
        <f t="shared" si="30"/>
        <v>0</v>
      </c>
      <c r="AP28" s="40">
        <f t="shared" si="31"/>
        <v>0</v>
      </c>
      <c r="AR28" s="39">
        <f t="shared" si="32"/>
        <v>0</v>
      </c>
      <c r="AS28" s="39">
        <f t="shared" si="33"/>
        <v>0</v>
      </c>
      <c r="AT28" s="39">
        <f t="shared" si="34"/>
        <v>0</v>
      </c>
      <c r="AU28" s="40">
        <f t="shared" si="35"/>
        <v>0</v>
      </c>
      <c r="AV28" s="40"/>
      <c r="AW28" s="52">
        <f t="shared" si="36"/>
        <v>0</v>
      </c>
      <c r="AY28" s="52">
        <f t="shared" si="37"/>
        <v>0</v>
      </c>
      <c r="AZ28" s="70"/>
    </row>
    <row r="29" spans="1:52">
      <c r="A29" s="44">
        <f t="shared" si="38"/>
        <v>37500</v>
      </c>
      <c r="B29" s="66">
        <f t="shared" si="39"/>
        <v>20000</v>
      </c>
      <c r="C29" s="67"/>
      <c r="D29" s="68">
        <f t="shared" si="3"/>
        <v>20000</v>
      </c>
      <c r="E29" s="35">
        <f t="shared" si="4"/>
        <v>0</v>
      </c>
      <c r="F29" s="35">
        <f t="shared" si="5"/>
        <v>0</v>
      </c>
      <c r="G29" s="55">
        <f t="shared" si="6"/>
        <v>5.67</v>
      </c>
      <c r="H29" s="69">
        <f t="shared" si="6"/>
        <v>5.67</v>
      </c>
      <c r="I29" s="72">
        <f t="shared" si="40"/>
        <v>0</v>
      </c>
      <c r="J29" s="55">
        <f t="shared" si="7"/>
        <v>-4.7500000000000001E-2</v>
      </c>
      <c r="K29" s="69">
        <f t="shared" si="7"/>
        <v>-0.06</v>
      </c>
      <c r="L29" s="72">
        <v>0</v>
      </c>
      <c r="M29" s="55">
        <f t="shared" si="8"/>
        <v>0.01</v>
      </c>
      <c r="N29" s="69">
        <f t="shared" si="8"/>
        <v>0</v>
      </c>
      <c r="O29" s="72">
        <v>0</v>
      </c>
      <c r="P29" s="7"/>
      <c r="Q29" s="72">
        <f t="shared" si="9"/>
        <v>5.6325000000000003</v>
      </c>
      <c r="R29" s="72">
        <f t="shared" si="10"/>
        <v>5.61</v>
      </c>
      <c r="S29" s="72">
        <f t="shared" si="11"/>
        <v>0</v>
      </c>
      <c r="T29" s="7"/>
      <c r="U29" s="5">
        <f t="shared" si="12"/>
        <v>30</v>
      </c>
      <c r="V29" s="45">
        <f t="shared" si="13"/>
        <v>37500</v>
      </c>
      <c r="W29" s="5">
        <f t="shared" si="14"/>
        <v>584</v>
      </c>
      <c r="X29" s="55">
        <f t="shared" si="15"/>
        <v>5.3904348595426005E-2</v>
      </c>
      <c r="Y29" s="47">
        <f t="shared" si="16"/>
        <v>0.91846920212269012</v>
      </c>
      <c r="Z29" s="5">
        <f t="shared" si="17"/>
        <v>0</v>
      </c>
      <c r="AA29" s="5">
        <f t="shared" si="18"/>
        <v>0</v>
      </c>
      <c r="AC29" s="39">
        <f t="shared" si="19"/>
        <v>0</v>
      </c>
      <c r="AD29" s="39">
        <f t="shared" si="20"/>
        <v>0</v>
      </c>
      <c r="AE29" s="39">
        <f t="shared" si="21"/>
        <v>0</v>
      </c>
      <c r="AF29" s="39">
        <f t="shared" si="22"/>
        <v>0</v>
      </c>
      <c r="AG29" s="39">
        <f t="shared" si="23"/>
        <v>0</v>
      </c>
      <c r="AH29" s="39">
        <f t="shared" si="24"/>
        <v>0</v>
      </c>
      <c r="AI29" s="39">
        <f t="shared" si="25"/>
        <v>0</v>
      </c>
      <c r="AJ29" s="39">
        <f t="shared" si="26"/>
        <v>0</v>
      </c>
      <c r="AK29" s="39">
        <f t="shared" si="27"/>
        <v>0</v>
      </c>
      <c r="AL29" s="43"/>
      <c r="AM29" s="39">
        <f t="shared" si="28"/>
        <v>0</v>
      </c>
      <c r="AN29" s="39">
        <f t="shared" si="29"/>
        <v>0</v>
      </c>
      <c r="AO29" s="39">
        <f t="shared" si="30"/>
        <v>0</v>
      </c>
      <c r="AP29" s="40">
        <f t="shared" si="31"/>
        <v>0</v>
      </c>
      <c r="AR29" s="39">
        <f t="shared" si="32"/>
        <v>0</v>
      </c>
      <c r="AS29" s="39">
        <f t="shared" si="33"/>
        <v>0</v>
      </c>
      <c r="AT29" s="39">
        <f t="shared" si="34"/>
        <v>0</v>
      </c>
      <c r="AU29" s="40">
        <f t="shared" si="35"/>
        <v>0</v>
      </c>
      <c r="AV29" s="40"/>
      <c r="AW29" s="52">
        <f t="shared" si="36"/>
        <v>0</v>
      </c>
      <c r="AY29" s="52">
        <f t="shared" si="37"/>
        <v>0</v>
      </c>
      <c r="AZ29" s="70"/>
    </row>
    <row r="30" spans="1:52">
      <c r="A30" s="44">
        <f t="shared" si="38"/>
        <v>37530</v>
      </c>
      <c r="B30" s="66">
        <f t="shared" si="39"/>
        <v>20000</v>
      </c>
      <c r="C30" s="67"/>
      <c r="D30" s="68">
        <f t="shared" si="3"/>
        <v>20000</v>
      </c>
      <c r="E30" s="35">
        <f t="shared" si="4"/>
        <v>0</v>
      </c>
      <c r="F30" s="35">
        <f t="shared" si="5"/>
        <v>0</v>
      </c>
      <c r="G30" s="55">
        <f t="shared" ref="G30:H49" si="41">VLOOKUP($A30,Table,MATCH(G$4,Curves,0))</f>
        <v>5.67</v>
      </c>
      <c r="H30" s="69">
        <f t="shared" si="41"/>
        <v>5.67</v>
      </c>
      <c r="I30" s="72">
        <f t="shared" si="40"/>
        <v>0</v>
      </c>
      <c r="J30" s="55">
        <f t="shared" ref="J30:K49" si="42">VLOOKUP($A30,Table,MATCH(J$4,Curves,0))</f>
        <v>-4.7500000000000001E-2</v>
      </c>
      <c r="K30" s="69">
        <f t="shared" si="42"/>
        <v>-0.06</v>
      </c>
      <c r="L30" s="72">
        <v>0</v>
      </c>
      <c r="M30" s="55">
        <f t="shared" ref="M30:N49" si="43">VLOOKUP($A30,Table,MATCH(M$4,Curves,0))</f>
        <v>0.01</v>
      </c>
      <c r="N30" s="69">
        <f t="shared" si="43"/>
        <v>0</v>
      </c>
      <c r="O30" s="72">
        <v>0</v>
      </c>
      <c r="P30" s="7"/>
      <c r="Q30" s="72">
        <f t="shared" si="9"/>
        <v>5.6325000000000003</v>
      </c>
      <c r="R30" s="72">
        <f t="shared" si="10"/>
        <v>5.61</v>
      </c>
      <c r="S30" s="72">
        <f t="shared" si="11"/>
        <v>0</v>
      </c>
      <c r="T30" s="7"/>
      <c r="U30" s="5">
        <f t="shared" si="12"/>
        <v>31</v>
      </c>
      <c r="V30" s="45">
        <f t="shared" si="13"/>
        <v>37530</v>
      </c>
      <c r="W30" s="5">
        <f t="shared" si="14"/>
        <v>614</v>
      </c>
      <c r="X30" s="55">
        <f t="shared" si="15"/>
        <v>5.3904348595426005E-2</v>
      </c>
      <c r="Y30" s="47">
        <f t="shared" si="16"/>
        <v>0.91446530247346769</v>
      </c>
      <c r="Z30" s="5">
        <f t="shared" si="17"/>
        <v>0</v>
      </c>
      <c r="AA30" s="5">
        <f t="shared" si="18"/>
        <v>0</v>
      </c>
      <c r="AC30" s="39">
        <f t="shared" si="19"/>
        <v>0</v>
      </c>
      <c r="AD30" s="39">
        <f t="shared" si="20"/>
        <v>0</v>
      </c>
      <c r="AE30" s="39">
        <f t="shared" si="21"/>
        <v>0</v>
      </c>
      <c r="AF30" s="39">
        <f t="shared" si="22"/>
        <v>0</v>
      </c>
      <c r="AG30" s="39">
        <f t="shared" si="23"/>
        <v>0</v>
      </c>
      <c r="AH30" s="39">
        <f t="shared" si="24"/>
        <v>0</v>
      </c>
      <c r="AI30" s="39">
        <f t="shared" si="25"/>
        <v>0</v>
      </c>
      <c r="AJ30" s="39">
        <f t="shared" si="26"/>
        <v>0</v>
      </c>
      <c r="AK30" s="39">
        <f t="shared" si="27"/>
        <v>0</v>
      </c>
      <c r="AL30" s="43"/>
      <c r="AM30" s="39">
        <f t="shared" si="28"/>
        <v>0</v>
      </c>
      <c r="AN30" s="39">
        <f t="shared" si="29"/>
        <v>0</v>
      </c>
      <c r="AO30" s="39">
        <f t="shared" si="30"/>
        <v>0</v>
      </c>
      <c r="AP30" s="40">
        <f t="shared" si="31"/>
        <v>0</v>
      </c>
      <c r="AR30" s="39">
        <f t="shared" si="32"/>
        <v>0</v>
      </c>
      <c r="AS30" s="39">
        <f t="shared" si="33"/>
        <v>0</v>
      </c>
      <c r="AT30" s="39">
        <f t="shared" si="34"/>
        <v>0</v>
      </c>
      <c r="AU30" s="40">
        <f t="shared" si="35"/>
        <v>0</v>
      </c>
      <c r="AV30" s="40"/>
      <c r="AW30" s="52">
        <f t="shared" si="36"/>
        <v>0</v>
      </c>
      <c r="AY30" s="52">
        <f t="shared" si="37"/>
        <v>0</v>
      </c>
      <c r="AZ30" s="70"/>
    </row>
    <row r="31" spans="1:52">
      <c r="A31" s="44">
        <f t="shared" si="38"/>
        <v>37561</v>
      </c>
      <c r="B31" s="66">
        <f t="shared" si="39"/>
        <v>20000</v>
      </c>
      <c r="C31" s="67"/>
      <c r="D31" s="68">
        <f t="shared" si="3"/>
        <v>20000</v>
      </c>
      <c r="E31" s="35">
        <f t="shared" si="4"/>
        <v>0</v>
      </c>
      <c r="F31" s="35">
        <f t="shared" si="5"/>
        <v>0</v>
      </c>
      <c r="G31" s="55">
        <f t="shared" si="41"/>
        <v>5.67</v>
      </c>
      <c r="H31" s="69">
        <f t="shared" si="41"/>
        <v>5.67</v>
      </c>
      <c r="I31" s="72">
        <f t="shared" si="40"/>
        <v>0</v>
      </c>
      <c r="J31" s="55">
        <f t="shared" si="42"/>
        <v>-4.7500000000000001E-2</v>
      </c>
      <c r="K31" s="69">
        <f t="shared" si="42"/>
        <v>-0.06</v>
      </c>
      <c r="L31" s="72">
        <v>0</v>
      </c>
      <c r="M31" s="55">
        <f t="shared" si="43"/>
        <v>0.01</v>
      </c>
      <c r="N31" s="69">
        <f t="shared" si="43"/>
        <v>0</v>
      </c>
      <c r="O31" s="72">
        <v>0</v>
      </c>
      <c r="P31" s="7"/>
      <c r="Q31" s="72">
        <f t="shared" si="9"/>
        <v>5.6325000000000003</v>
      </c>
      <c r="R31" s="72">
        <f t="shared" si="10"/>
        <v>5.61</v>
      </c>
      <c r="S31" s="72">
        <f t="shared" si="11"/>
        <v>0</v>
      </c>
      <c r="T31" s="7"/>
      <c r="U31" s="5">
        <f t="shared" si="12"/>
        <v>30</v>
      </c>
      <c r="V31" s="45">
        <f t="shared" si="13"/>
        <v>37561</v>
      </c>
      <c r="W31" s="5">
        <f t="shared" si="14"/>
        <v>645</v>
      </c>
      <c r="X31" s="55">
        <f t="shared" si="15"/>
        <v>5.3904348595426005E-2</v>
      </c>
      <c r="Y31" s="47">
        <f t="shared" si="16"/>
        <v>0.91034627529719869</v>
      </c>
      <c r="Z31" s="5">
        <f t="shared" si="17"/>
        <v>0</v>
      </c>
      <c r="AA31" s="5">
        <f t="shared" si="18"/>
        <v>0</v>
      </c>
      <c r="AC31" s="39">
        <f t="shared" si="19"/>
        <v>0</v>
      </c>
      <c r="AD31" s="39">
        <f t="shared" si="20"/>
        <v>0</v>
      </c>
      <c r="AE31" s="39">
        <f t="shared" si="21"/>
        <v>0</v>
      </c>
      <c r="AF31" s="39">
        <f t="shared" si="22"/>
        <v>0</v>
      </c>
      <c r="AG31" s="39">
        <f t="shared" si="23"/>
        <v>0</v>
      </c>
      <c r="AH31" s="39">
        <f t="shared" si="24"/>
        <v>0</v>
      </c>
      <c r="AI31" s="39">
        <f t="shared" si="25"/>
        <v>0</v>
      </c>
      <c r="AJ31" s="39">
        <f t="shared" si="26"/>
        <v>0</v>
      </c>
      <c r="AK31" s="39">
        <f t="shared" si="27"/>
        <v>0</v>
      </c>
      <c r="AL31" s="43"/>
      <c r="AM31" s="39">
        <f t="shared" si="28"/>
        <v>0</v>
      </c>
      <c r="AN31" s="39">
        <f t="shared" si="29"/>
        <v>0</v>
      </c>
      <c r="AO31" s="39">
        <f t="shared" si="30"/>
        <v>0</v>
      </c>
      <c r="AP31" s="40">
        <f t="shared" si="31"/>
        <v>0</v>
      </c>
      <c r="AR31" s="39">
        <f t="shared" si="32"/>
        <v>0</v>
      </c>
      <c r="AS31" s="39">
        <f t="shared" si="33"/>
        <v>0</v>
      </c>
      <c r="AT31" s="39">
        <f t="shared" si="34"/>
        <v>0</v>
      </c>
      <c r="AU31" s="40">
        <f t="shared" si="35"/>
        <v>0</v>
      </c>
      <c r="AV31" s="40"/>
      <c r="AW31" s="52">
        <f t="shared" si="36"/>
        <v>0</v>
      </c>
      <c r="AY31" s="52">
        <f t="shared" si="37"/>
        <v>0</v>
      </c>
      <c r="AZ31" s="70"/>
    </row>
    <row r="32" spans="1:52">
      <c r="A32" s="44">
        <f t="shared" si="38"/>
        <v>37591</v>
      </c>
      <c r="B32" s="66">
        <f t="shared" si="39"/>
        <v>20000</v>
      </c>
      <c r="C32" s="67"/>
      <c r="D32" s="68">
        <f t="shared" si="3"/>
        <v>20000</v>
      </c>
      <c r="E32" s="35">
        <f t="shared" si="4"/>
        <v>0</v>
      </c>
      <c r="F32" s="35">
        <f t="shared" si="5"/>
        <v>0</v>
      </c>
      <c r="G32" s="55">
        <f t="shared" si="41"/>
        <v>5.67</v>
      </c>
      <c r="H32" s="69">
        <f t="shared" si="41"/>
        <v>5.67</v>
      </c>
      <c r="I32" s="72">
        <f t="shared" si="40"/>
        <v>0</v>
      </c>
      <c r="J32" s="55">
        <f t="shared" si="42"/>
        <v>-4.7500000000000001E-2</v>
      </c>
      <c r="K32" s="69">
        <f t="shared" si="42"/>
        <v>-0.06</v>
      </c>
      <c r="L32" s="72">
        <v>0</v>
      </c>
      <c r="M32" s="55">
        <f t="shared" si="43"/>
        <v>0.01</v>
      </c>
      <c r="N32" s="69">
        <f t="shared" si="43"/>
        <v>0</v>
      </c>
      <c r="O32" s="72">
        <v>0</v>
      </c>
      <c r="P32" s="7"/>
      <c r="Q32" s="72">
        <f t="shared" si="9"/>
        <v>5.6325000000000003</v>
      </c>
      <c r="R32" s="72">
        <f t="shared" si="10"/>
        <v>5.61</v>
      </c>
      <c r="S32" s="72">
        <f t="shared" si="11"/>
        <v>0</v>
      </c>
      <c r="T32" s="7"/>
      <c r="U32" s="5">
        <f t="shared" si="12"/>
        <v>31</v>
      </c>
      <c r="V32" s="45">
        <f t="shared" si="13"/>
        <v>37591</v>
      </c>
      <c r="W32" s="5">
        <f t="shared" si="14"/>
        <v>675</v>
      </c>
      <c r="X32" s="55">
        <f t="shared" si="15"/>
        <v>5.3904348595426005E-2</v>
      </c>
      <c r="Y32" s="47">
        <f t="shared" si="16"/>
        <v>0.90637778607196451</v>
      </c>
      <c r="Z32" s="5">
        <f t="shared" si="17"/>
        <v>0</v>
      </c>
      <c r="AA32" s="5">
        <f t="shared" si="18"/>
        <v>0</v>
      </c>
      <c r="AC32" s="39">
        <f t="shared" si="19"/>
        <v>0</v>
      </c>
      <c r="AD32" s="39">
        <f t="shared" si="20"/>
        <v>0</v>
      </c>
      <c r="AE32" s="39">
        <f t="shared" si="21"/>
        <v>0</v>
      </c>
      <c r="AF32" s="39">
        <f t="shared" si="22"/>
        <v>0</v>
      </c>
      <c r="AG32" s="39">
        <f t="shared" si="23"/>
        <v>0</v>
      </c>
      <c r="AH32" s="39">
        <f t="shared" si="24"/>
        <v>0</v>
      </c>
      <c r="AI32" s="39">
        <f t="shared" si="25"/>
        <v>0</v>
      </c>
      <c r="AJ32" s="39">
        <f t="shared" si="26"/>
        <v>0</v>
      </c>
      <c r="AK32" s="39">
        <f t="shared" si="27"/>
        <v>0</v>
      </c>
      <c r="AL32" s="43"/>
      <c r="AM32" s="39">
        <f t="shared" si="28"/>
        <v>0</v>
      </c>
      <c r="AN32" s="39">
        <f t="shared" si="29"/>
        <v>0</v>
      </c>
      <c r="AO32" s="39">
        <f t="shared" si="30"/>
        <v>0</v>
      </c>
      <c r="AP32" s="40">
        <f t="shared" si="31"/>
        <v>0</v>
      </c>
      <c r="AR32" s="39">
        <f t="shared" si="32"/>
        <v>0</v>
      </c>
      <c r="AS32" s="39">
        <f t="shared" si="33"/>
        <v>0</v>
      </c>
      <c r="AT32" s="39">
        <f t="shared" si="34"/>
        <v>0</v>
      </c>
      <c r="AU32" s="40">
        <f t="shared" si="35"/>
        <v>0</v>
      </c>
      <c r="AV32" s="40"/>
      <c r="AW32" s="52">
        <f t="shared" si="36"/>
        <v>0</v>
      </c>
      <c r="AY32" s="52">
        <f t="shared" si="37"/>
        <v>0</v>
      </c>
      <c r="AZ32" s="70"/>
    </row>
    <row r="33" spans="1:52">
      <c r="A33" s="44">
        <f t="shared" si="38"/>
        <v>37622</v>
      </c>
      <c r="B33" s="66">
        <f t="shared" si="39"/>
        <v>20000</v>
      </c>
      <c r="C33" s="67"/>
      <c r="D33" s="68">
        <f t="shared" si="3"/>
        <v>20000</v>
      </c>
      <c r="E33" s="35">
        <f t="shared" si="4"/>
        <v>0</v>
      </c>
      <c r="F33" s="35">
        <f t="shared" si="5"/>
        <v>0</v>
      </c>
      <c r="G33" s="55">
        <f t="shared" si="41"/>
        <v>5.67</v>
      </c>
      <c r="H33" s="69">
        <f t="shared" si="41"/>
        <v>5.67</v>
      </c>
      <c r="I33" s="72">
        <f t="shared" si="40"/>
        <v>0</v>
      </c>
      <c r="J33" s="55">
        <f t="shared" si="42"/>
        <v>-4.7500000000000001E-2</v>
      </c>
      <c r="K33" s="69">
        <f t="shared" si="42"/>
        <v>-0.06</v>
      </c>
      <c r="L33" s="72">
        <v>0</v>
      </c>
      <c r="M33" s="55">
        <f t="shared" si="43"/>
        <v>0.01</v>
      </c>
      <c r="N33" s="69">
        <f t="shared" si="43"/>
        <v>0</v>
      </c>
      <c r="O33" s="72">
        <v>0</v>
      </c>
      <c r="P33" s="7"/>
      <c r="Q33" s="72">
        <f t="shared" si="9"/>
        <v>5.6325000000000003</v>
      </c>
      <c r="R33" s="72">
        <f t="shared" si="10"/>
        <v>5.61</v>
      </c>
      <c r="S33" s="72">
        <f t="shared" si="11"/>
        <v>0</v>
      </c>
      <c r="T33" s="7"/>
      <c r="U33" s="5">
        <f t="shared" si="12"/>
        <v>31</v>
      </c>
      <c r="V33" s="45">
        <f t="shared" si="13"/>
        <v>37622</v>
      </c>
      <c r="W33" s="5">
        <f t="shared" si="14"/>
        <v>706</v>
      </c>
      <c r="X33" s="55">
        <f t="shared" si="15"/>
        <v>5.3904348595426005E-2</v>
      </c>
      <c r="Y33" s="47">
        <f t="shared" si="16"/>
        <v>0.90229518750567794</v>
      </c>
      <c r="Z33" s="5">
        <f t="shared" si="17"/>
        <v>0</v>
      </c>
      <c r="AA33" s="5">
        <f t="shared" si="18"/>
        <v>0</v>
      </c>
      <c r="AC33" s="39">
        <f t="shared" si="19"/>
        <v>0</v>
      </c>
      <c r="AD33" s="39">
        <f t="shared" si="20"/>
        <v>0</v>
      </c>
      <c r="AE33" s="39">
        <f t="shared" si="21"/>
        <v>0</v>
      </c>
      <c r="AF33" s="39">
        <f t="shared" si="22"/>
        <v>0</v>
      </c>
      <c r="AG33" s="39">
        <f t="shared" si="23"/>
        <v>0</v>
      </c>
      <c r="AH33" s="39">
        <f t="shared" si="24"/>
        <v>0</v>
      </c>
      <c r="AI33" s="39">
        <f t="shared" si="25"/>
        <v>0</v>
      </c>
      <c r="AJ33" s="39">
        <f t="shared" si="26"/>
        <v>0</v>
      </c>
      <c r="AK33" s="39">
        <f t="shared" si="27"/>
        <v>0</v>
      </c>
      <c r="AL33" s="43"/>
      <c r="AM33" s="39">
        <f t="shared" si="28"/>
        <v>0</v>
      </c>
      <c r="AN33" s="39">
        <f t="shared" si="29"/>
        <v>0</v>
      </c>
      <c r="AO33" s="39">
        <f t="shared" si="30"/>
        <v>0</v>
      </c>
      <c r="AP33" s="40">
        <f t="shared" si="31"/>
        <v>0</v>
      </c>
      <c r="AR33" s="39">
        <f t="shared" si="32"/>
        <v>0</v>
      </c>
      <c r="AS33" s="39">
        <f t="shared" si="33"/>
        <v>0</v>
      </c>
      <c r="AT33" s="39">
        <f t="shared" si="34"/>
        <v>0</v>
      </c>
      <c r="AU33" s="40">
        <f t="shared" si="35"/>
        <v>0</v>
      </c>
      <c r="AV33" s="40"/>
      <c r="AW33" s="52">
        <f t="shared" si="36"/>
        <v>0</v>
      </c>
      <c r="AY33" s="52">
        <f t="shared" si="37"/>
        <v>0</v>
      </c>
      <c r="AZ33" s="70"/>
    </row>
    <row r="34" spans="1:52">
      <c r="A34" s="44">
        <f t="shared" si="38"/>
        <v>37653</v>
      </c>
      <c r="B34" s="66">
        <f t="shared" si="39"/>
        <v>20000</v>
      </c>
      <c r="C34" s="67"/>
      <c r="D34" s="68">
        <f t="shared" si="3"/>
        <v>20000</v>
      </c>
      <c r="E34" s="35">
        <f t="shared" si="4"/>
        <v>0</v>
      </c>
      <c r="F34" s="35">
        <f t="shared" si="5"/>
        <v>0</v>
      </c>
      <c r="G34" s="55">
        <f t="shared" si="41"/>
        <v>5.67</v>
      </c>
      <c r="H34" s="69">
        <f t="shared" si="41"/>
        <v>5.67</v>
      </c>
      <c r="I34" s="72">
        <f t="shared" si="40"/>
        <v>0</v>
      </c>
      <c r="J34" s="55">
        <f t="shared" si="42"/>
        <v>-4.7500000000000001E-2</v>
      </c>
      <c r="K34" s="69">
        <f t="shared" si="42"/>
        <v>-0.06</v>
      </c>
      <c r="L34" s="72">
        <v>0</v>
      </c>
      <c r="M34" s="55">
        <f t="shared" si="43"/>
        <v>0.01</v>
      </c>
      <c r="N34" s="69">
        <f t="shared" si="43"/>
        <v>0</v>
      </c>
      <c r="O34" s="72">
        <v>0</v>
      </c>
      <c r="P34" s="7"/>
      <c r="Q34" s="72">
        <f t="shared" si="9"/>
        <v>5.6325000000000003</v>
      </c>
      <c r="R34" s="72">
        <f t="shared" si="10"/>
        <v>5.61</v>
      </c>
      <c r="S34" s="72">
        <f t="shared" si="11"/>
        <v>0</v>
      </c>
      <c r="T34" s="7"/>
      <c r="U34" s="5">
        <f t="shared" si="12"/>
        <v>28</v>
      </c>
      <c r="V34" s="45">
        <f t="shared" si="13"/>
        <v>37653</v>
      </c>
      <c r="W34" s="5">
        <f t="shared" si="14"/>
        <v>737</v>
      </c>
      <c r="X34" s="55">
        <f t="shared" si="15"/>
        <v>5.3904348595426005E-2</v>
      </c>
      <c r="Y34" s="47">
        <f t="shared" si="16"/>
        <v>0.8982309781930885</v>
      </c>
      <c r="Z34" s="5">
        <f t="shared" si="17"/>
        <v>0</v>
      </c>
      <c r="AA34" s="5">
        <f t="shared" si="18"/>
        <v>0</v>
      </c>
      <c r="AC34" s="39">
        <f t="shared" si="19"/>
        <v>0</v>
      </c>
      <c r="AD34" s="39">
        <f t="shared" si="20"/>
        <v>0</v>
      </c>
      <c r="AE34" s="39">
        <f t="shared" si="21"/>
        <v>0</v>
      </c>
      <c r="AF34" s="39">
        <f t="shared" si="22"/>
        <v>0</v>
      </c>
      <c r="AG34" s="39">
        <f t="shared" si="23"/>
        <v>0</v>
      </c>
      <c r="AH34" s="39">
        <f t="shared" si="24"/>
        <v>0</v>
      </c>
      <c r="AI34" s="39">
        <f t="shared" si="25"/>
        <v>0</v>
      </c>
      <c r="AJ34" s="39">
        <f t="shared" si="26"/>
        <v>0</v>
      </c>
      <c r="AK34" s="39">
        <f t="shared" si="27"/>
        <v>0</v>
      </c>
      <c r="AL34" s="43"/>
      <c r="AM34" s="39">
        <f t="shared" si="28"/>
        <v>0</v>
      </c>
      <c r="AN34" s="39">
        <f t="shared" si="29"/>
        <v>0</v>
      </c>
      <c r="AO34" s="39">
        <f t="shared" si="30"/>
        <v>0</v>
      </c>
      <c r="AP34" s="40">
        <f t="shared" si="31"/>
        <v>0</v>
      </c>
      <c r="AR34" s="39">
        <f t="shared" si="32"/>
        <v>0</v>
      </c>
      <c r="AS34" s="39">
        <f t="shared" si="33"/>
        <v>0</v>
      </c>
      <c r="AT34" s="39">
        <f t="shared" si="34"/>
        <v>0</v>
      </c>
      <c r="AU34" s="40">
        <f t="shared" si="35"/>
        <v>0</v>
      </c>
      <c r="AV34" s="40"/>
      <c r="AW34" s="52">
        <f t="shared" si="36"/>
        <v>0</v>
      </c>
      <c r="AY34" s="52">
        <f t="shared" si="37"/>
        <v>0</v>
      </c>
      <c r="AZ34" s="70"/>
    </row>
    <row r="35" spans="1:52">
      <c r="A35" s="44">
        <f t="shared" si="38"/>
        <v>37681</v>
      </c>
      <c r="B35" s="66">
        <f t="shared" si="39"/>
        <v>20000</v>
      </c>
      <c r="C35" s="67"/>
      <c r="D35" s="68">
        <f t="shared" si="3"/>
        <v>20000</v>
      </c>
      <c r="E35" s="35">
        <f t="shared" si="4"/>
        <v>0</v>
      </c>
      <c r="F35" s="35">
        <f t="shared" si="5"/>
        <v>0</v>
      </c>
      <c r="G35" s="55">
        <f t="shared" si="41"/>
        <v>5.67</v>
      </c>
      <c r="H35" s="69">
        <f t="shared" si="41"/>
        <v>5.67</v>
      </c>
      <c r="I35" s="72">
        <f t="shared" si="40"/>
        <v>0</v>
      </c>
      <c r="J35" s="55">
        <f t="shared" si="42"/>
        <v>-4.7500000000000001E-2</v>
      </c>
      <c r="K35" s="69">
        <f t="shared" si="42"/>
        <v>-0.06</v>
      </c>
      <c r="L35" s="72">
        <v>0</v>
      </c>
      <c r="M35" s="55">
        <f t="shared" si="43"/>
        <v>0.01</v>
      </c>
      <c r="N35" s="69">
        <f t="shared" si="43"/>
        <v>0</v>
      </c>
      <c r="O35" s="72">
        <v>0</v>
      </c>
      <c r="P35" s="7"/>
      <c r="Q35" s="72">
        <f t="shared" si="9"/>
        <v>5.6325000000000003</v>
      </c>
      <c r="R35" s="72">
        <f t="shared" si="10"/>
        <v>5.61</v>
      </c>
      <c r="S35" s="72">
        <f t="shared" si="11"/>
        <v>0</v>
      </c>
      <c r="T35" s="7"/>
      <c r="U35" s="5">
        <f t="shared" si="12"/>
        <v>31</v>
      </c>
      <c r="V35" s="45">
        <f t="shared" si="13"/>
        <v>37681</v>
      </c>
      <c r="W35" s="5">
        <f t="shared" si="14"/>
        <v>765</v>
      </c>
      <c r="X35" s="55">
        <f t="shared" si="15"/>
        <v>5.3904348595426005E-2</v>
      </c>
      <c r="Y35" s="47">
        <f t="shared" si="16"/>
        <v>0.89457581650927209</v>
      </c>
      <c r="Z35" s="5">
        <f t="shared" si="17"/>
        <v>0</v>
      </c>
      <c r="AA35" s="5">
        <f t="shared" si="18"/>
        <v>0</v>
      </c>
      <c r="AC35" s="39">
        <f t="shared" si="19"/>
        <v>0</v>
      </c>
      <c r="AD35" s="39">
        <f t="shared" si="20"/>
        <v>0</v>
      </c>
      <c r="AE35" s="39">
        <f t="shared" si="21"/>
        <v>0</v>
      </c>
      <c r="AF35" s="39">
        <f t="shared" si="22"/>
        <v>0</v>
      </c>
      <c r="AG35" s="39">
        <f t="shared" si="23"/>
        <v>0</v>
      </c>
      <c r="AH35" s="39">
        <f t="shared" si="24"/>
        <v>0</v>
      </c>
      <c r="AI35" s="39">
        <f t="shared" si="25"/>
        <v>0</v>
      </c>
      <c r="AJ35" s="39">
        <f t="shared" si="26"/>
        <v>0</v>
      </c>
      <c r="AK35" s="39">
        <f t="shared" si="27"/>
        <v>0</v>
      </c>
      <c r="AL35" s="43"/>
      <c r="AM35" s="39">
        <f t="shared" si="28"/>
        <v>0</v>
      </c>
      <c r="AN35" s="39">
        <f t="shared" si="29"/>
        <v>0</v>
      </c>
      <c r="AO35" s="39">
        <f t="shared" si="30"/>
        <v>0</v>
      </c>
      <c r="AP35" s="40">
        <f t="shared" si="31"/>
        <v>0</v>
      </c>
      <c r="AR35" s="39">
        <f t="shared" si="32"/>
        <v>0</v>
      </c>
      <c r="AS35" s="39">
        <f t="shared" si="33"/>
        <v>0</v>
      </c>
      <c r="AT35" s="39">
        <f t="shared" si="34"/>
        <v>0</v>
      </c>
      <c r="AU35" s="40">
        <f t="shared" si="35"/>
        <v>0</v>
      </c>
      <c r="AV35" s="40"/>
      <c r="AW35" s="52">
        <f t="shared" si="36"/>
        <v>0</v>
      </c>
      <c r="AY35" s="52">
        <f t="shared" si="37"/>
        <v>0</v>
      </c>
      <c r="AZ35" s="70"/>
    </row>
    <row r="36" spans="1:52">
      <c r="A36" s="44">
        <f t="shared" si="38"/>
        <v>37712</v>
      </c>
      <c r="B36" s="66">
        <f t="shared" si="39"/>
        <v>20000</v>
      </c>
      <c r="C36" s="67"/>
      <c r="D36" s="68">
        <f t="shared" si="3"/>
        <v>20000</v>
      </c>
      <c r="E36" s="35">
        <f t="shared" si="4"/>
        <v>0</v>
      </c>
      <c r="F36" s="35">
        <f t="shared" si="5"/>
        <v>0</v>
      </c>
      <c r="G36" s="55">
        <f t="shared" si="41"/>
        <v>5.67</v>
      </c>
      <c r="H36" s="69">
        <f t="shared" si="41"/>
        <v>5.67</v>
      </c>
      <c r="I36" s="72">
        <f t="shared" si="40"/>
        <v>0</v>
      </c>
      <c r="J36" s="55">
        <f t="shared" si="42"/>
        <v>-4.7500000000000001E-2</v>
      </c>
      <c r="K36" s="69">
        <f t="shared" si="42"/>
        <v>-0.06</v>
      </c>
      <c r="L36" s="72">
        <v>0</v>
      </c>
      <c r="M36" s="55">
        <f t="shared" si="43"/>
        <v>0.01</v>
      </c>
      <c r="N36" s="69">
        <f t="shared" si="43"/>
        <v>0</v>
      </c>
      <c r="O36" s="72">
        <v>0</v>
      </c>
      <c r="P36" s="7"/>
      <c r="Q36" s="72">
        <f t="shared" si="9"/>
        <v>5.6325000000000003</v>
      </c>
      <c r="R36" s="72">
        <f t="shared" si="10"/>
        <v>5.61</v>
      </c>
      <c r="S36" s="72">
        <f t="shared" si="11"/>
        <v>0</v>
      </c>
      <c r="T36" s="7"/>
      <c r="U36" s="5">
        <f t="shared" si="12"/>
        <v>30</v>
      </c>
      <c r="V36" s="45">
        <f t="shared" si="13"/>
        <v>37712</v>
      </c>
      <c r="W36" s="5">
        <f t="shared" si="14"/>
        <v>796</v>
      </c>
      <c r="X36" s="55">
        <f t="shared" si="15"/>
        <v>5.3904348595426005E-2</v>
      </c>
      <c r="Y36" s="47">
        <f t="shared" si="16"/>
        <v>0.89054637756886834</v>
      </c>
      <c r="Z36" s="5">
        <f t="shared" si="17"/>
        <v>0</v>
      </c>
      <c r="AA36" s="5">
        <f t="shared" si="18"/>
        <v>0</v>
      </c>
      <c r="AC36" s="39">
        <f t="shared" si="19"/>
        <v>0</v>
      </c>
      <c r="AD36" s="39">
        <f t="shared" si="20"/>
        <v>0</v>
      </c>
      <c r="AE36" s="39">
        <f t="shared" si="21"/>
        <v>0</v>
      </c>
      <c r="AF36" s="39">
        <f t="shared" si="22"/>
        <v>0</v>
      </c>
      <c r="AG36" s="39">
        <f t="shared" si="23"/>
        <v>0</v>
      </c>
      <c r="AH36" s="39">
        <f t="shared" si="24"/>
        <v>0</v>
      </c>
      <c r="AI36" s="39">
        <f t="shared" si="25"/>
        <v>0</v>
      </c>
      <c r="AJ36" s="39">
        <f t="shared" si="26"/>
        <v>0</v>
      </c>
      <c r="AK36" s="39">
        <f t="shared" si="27"/>
        <v>0</v>
      </c>
      <c r="AL36" s="43"/>
      <c r="AM36" s="39">
        <f t="shared" si="28"/>
        <v>0</v>
      </c>
      <c r="AN36" s="39">
        <f t="shared" si="29"/>
        <v>0</v>
      </c>
      <c r="AO36" s="39">
        <f t="shared" si="30"/>
        <v>0</v>
      </c>
      <c r="AP36" s="40">
        <f t="shared" si="31"/>
        <v>0</v>
      </c>
      <c r="AR36" s="39">
        <f t="shared" si="32"/>
        <v>0</v>
      </c>
      <c r="AS36" s="39">
        <f t="shared" si="33"/>
        <v>0</v>
      </c>
      <c r="AT36" s="39">
        <f t="shared" si="34"/>
        <v>0</v>
      </c>
      <c r="AU36" s="40">
        <f t="shared" si="35"/>
        <v>0</v>
      </c>
      <c r="AV36" s="40"/>
      <c r="AW36" s="52">
        <f t="shared" si="36"/>
        <v>0</v>
      </c>
      <c r="AY36" s="52">
        <f t="shared" si="37"/>
        <v>0</v>
      </c>
      <c r="AZ36" s="70"/>
    </row>
    <row r="37" spans="1:52">
      <c r="A37" s="44">
        <f t="shared" si="38"/>
        <v>37742</v>
      </c>
      <c r="B37" s="66">
        <f t="shared" si="39"/>
        <v>20000</v>
      </c>
      <c r="C37" s="67"/>
      <c r="D37" s="68">
        <f t="shared" si="3"/>
        <v>20000</v>
      </c>
      <c r="E37" s="35">
        <f t="shared" si="4"/>
        <v>0</v>
      </c>
      <c r="F37" s="35">
        <f t="shared" si="5"/>
        <v>0</v>
      </c>
      <c r="G37" s="55">
        <f t="shared" si="41"/>
        <v>5.67</v>
      </c>
      <c r="H37" s="69">
        <f t="shared" si="41"/>
        <v>5.67</v>
      </c>
      <c r="I37" s="72">
        <f t="shared" si="40"/>
        <v>0</v>
      </c>
      <c r="J37" s="55">
        <f t="shared" si="42"/>
        <v>-4.7500000000000001E-2</v>
      </c>
      <c r="K37" s="69">
        <f t="shared" si="42"/>
        <v>-0.06</v>
      </c>
      <c r="L37" s="72">
        <v>0</v>
      </c>
      <c r="M37" s="55">
        <f t="shared" si="43"/>
        <v>0.01</v>
      </c>
      <c r="N37" s="69">
        <f t="shared" si="43"/>
        <v>0</v>
      </c>
      <c r="O37" s="72">
        <v>0</v>
      </c>
      <c r="P37" s="7"/>
      <c r="Q37" s="72">
        <f t="shared" si="9"/>
        <v>5.6325000000000003</v>
      </c>
      <c r="R37" s="72">
        <f t="shared" si="10"/>
        <v>5.61</v>
      </c>
      <c r="S37" s="72">
        <f t="shared" si="11"/>
        <v>0</v>
      </c>
      <c r="T37" s="7"/>
      <c r="U37" s="5">
        <f t="shared" si="12"/>
        <v>31</v>
      </c>
      <c r="V37" s="45">
        <f t="shared" si="13"/>
        <v>37742</v>
      </c>
      <c r="W37" s="5">
        <f t="shared" si="14"/>
        <v>826</v>
      </c>
      <c r="X37" s="55">
        <f t="shared" si="15"/>
        <v>5.3904348595426005E-2</v>
      </c>
      <c r="Y37" s="47">
        <f t="shared" si="16"/>
        <v>0.88666420240118315</v>
      </c>
      <c r="Z37" s="5">
        <f t="shared" si="17"/>
        <v>0</v>
      </c>
      <c r="AA37" s="5">
        <f t="shared" si="18"/>
        <v>0</v>
      </c>
      <c r="AC37" s="39">
        <f t="shared" si="19"/>
        <v>0</v>
      </c>
      <c r="AD37" s="39">
        <f t="shared" si="20"/>
        <v>0</v>
      </c>
      <c r="AE37" s="39">
        <f t="shared" si="21"/>
        <v>0</v>
      </c>
      <c r="AF37" s="39">
        <f t="shared" si="22"/>
        <v>0</v>
      </c>
      <c r="AG37" s="39">
        <f t="shared" si="23"/>
        <v>0</v>
      </c>
      <c r="AH37" s="39">
        <f t="shared" si="24"/>
        <v>0</v>
      </c>
      <c r="AI37" s="39">
        <f t="shared" si="25"/>
        <v>0</v>
      </c>
      <c r="AJ37" s="39">
        <f t="shared" si="26"/>
        <v>0</v>
      </c>
      <c r="AK37" s="39">
        <f t="shared" si="27"/>
        <v>0</v>
      </c>
      <c r="AL37" s="43"/>
      <c r="AM37" s="39">
        <f t="shared" si="28"/>
        <v>0</v>
      </c>
      <c r="AN37" s="39">
        <f t="shared" si="29"/>
        <v>0</v>
      </c>
      <c r="AO37" s="39">
        <f t="shared" si="30"/>
        <v>0</v>
      </c>
      <c r="AP37" s="40">
        <f t="shared" si="31"/>
        <v>0</v>
      </c>
      <c r="AR37" s="39">
        <f t="shared" si="32"/>
        <v>0</v>
      </c>
      <c r="AS37" s="39">
        <f t="shared" si="33"/>
        <v>0</v>
      </c>
      <c r="AT37" s="39">
        <f t="shared" si="34"/>
        <v>0</v>
      </c>
      <c r="AU37" s="40">
        <f t="shared" si="35"/>
        <v>0</v>
      </c>
      <c r="AV37" s="40"/>
      <c r="AW37" s="52">
        <f t="shared" si="36"/>
        <v>0</v>
      </c>
      <c r="AY37" s="52">
        <f t="shared" si="37"/>
        <v>0</v>
      </c>
      <c r="AZ37" s="70"/>
    </row>
    <row r="38" spans="1:52">
      <c r="A38" s="44">
        <f t="shared" si="38"/>
        <v>37773</v>
      </c>
      <c r="B38" s="66">
        <f t="shared" si="39"/>
        <v>20000</v>
      </c>
      <c r="C38" s="67"/>
      <c r="D38" s="68">
        <f t="shared" si="3"/>
        <v>20000</v>
      </c>
      <c r="E38" s="35">
        <f t="shared" si="4"/>
        <v>0</v>
      </c>
      <c r="F38" s="35">
        <f t="shared" si="5"/>
        <v>0</v>
      </c>
      <c r="G38" s="55">
        <f t="shared" si="41"/>
        <v>5.67</v>
      </c>
      <c r="H38" s="69">
        <f t="shared" si="41"/>
        <v>5.67</v>
      </c>
      <c r="I38" s="72">
        <f t="shared" si="40"/>
        <v>0</v>
      </c>
      <c r="J38" s="55">
        <f t="shared" si="42"/>
        <v>-4.7500000000000001E-2</v>
      </c>
      <c r="K38" s="69">
        <f t="shared" si="42"/>
        <v>-0.06</v>
      </c>
      <c r="L38" s="72">
        <v>0</v>
      </c>
      <c r="M38" s="55">
        <f t="shared" si="43"/>
        <v>0.01</v>
      </c>
      <c r="N38" s="69">
        <f t="shared" si="43"/>
        <v>0</v>
      </c>
      <c r="O38" s="72">
        <v>0</v>
      </c>
      <c r="P38" s="7"/>
      <c r="Q38" s="72">
        <f t="shared" si="9"/>
        <v>5.6325000000000003</v>
      </c>
      <c r="R38" s="72">
        <f t="shared" si="10"/>
        <v>5.61</v>
      </c>
      <c r="S38" s="72">
        <f t="shared" si="11"/>
        <v>0</v>
      </c>
      <c r="T38" s="7"/>
      <c r="U38" s="5">
        <f t="shared" si="12"/>
        <v>30</v>
      </c>
      <c r="V38" s="45">
        <f t="shared" si="13"/>
        <v>37773</v>
      </c>
      <c r="W38" s="5">
        <f t="shared" si="14"/>
        <v>857</v>
      </c>
      <c r="X38" s="55">
        <f t="shared" si="15"/>
        <v>5.3904348595426005E-2</v>
      </c>
      <c r="Y38" s="47">
        <f t="shared" si="16"/>
        <v>0.8826703997538472</v>
      </c>
      <c r="Z38" s="5">
        <f t="shared" si="17"/>
        <v>0</v>
      </c>
      <c r="AA38" s="5">
        <f t="shared" si="18"/>
        <v>0</v>
      </c>
      <c r="AC38" s="39">
        <f t="shared" si="19"/>
        <v>0</v>
      </c>
      <c r="AD38" s="39">
        <f t="shared" si="20"/>
        <v>0</v>
      </c>
      <c r="AE38" s="39">
        <f t="shared" si="21"/>
        <v>0</v>
      </c>
      <c r="AF38" s="39">
        <f t="shared" si="22"/>
        <v>0</v>
      </c>
      <c r="AG38" s="39">
        <f t="shared" si="23"/>
        <v>0</v>
      </c>
      <c r="AH38" s="39">
        <f t="shared" si="24"/>
        <v>0</v>
      </c>
      <c r="AI38" s="39">
        <f t="shared" si="25"/>
        <v>0</v>
      </c>
      <c r="AJ38" s="39">
        <f t="shared" si="26"/>
        <v>0</v>
      </c>
      <c r="AK38" s="39">
        <f t="shared" si="27"/>
        <v>0</v>
      </c>
      <c r="AL38" s="43"/>
      <c r="AM38" s="39">
        <f t="shared" si="28"/>
        <v>0</v>
      </c>
      <c r="AN38" s="39">
        <f t="shared" si="29"/>
        <v>0</v>
      </c>
      <c r="AO38" s="39">
        <f t="shared" si="30"/>
        <v>0</v>
      </c>
      <c r="AP38" s="40">
        <f t="shared" si="31"/>
        <v>0</v>
      </c>
      <c r="AR38" s="39">
        <f t="shared" si="32"/>
        <v>0</v>
      </c>
      <c r="AS38" s="39">
        <f t="shared" si="33"/>
        <v>0</v>
      </c>
      <c r="AT38" s="39">
        <f t="shared" si="34"/>
        <v>0</v>
      </c>
      <c r="AU38" s="40">
        <f t="shared" si="35"/>
        <v>0</v>
      </c>
      <c r="AV38" s="40"/>
      <c r="AW38" s="52">
        <f t="shared" si="36"/>
        <v>0</v>
      </c>
      <c r="AY38" s="52">
        <f t="shared" si="37"/>
        <v>0</v>
      </c>
      <c r="AZ38" s="70"/>
    </row>
    <row r="39" spans="1:52">
      <c r="A39" s="44">
        <f t="shared" si="38"/>
        <v>37803</v>
      </c>
      <c r="B39" s="66">
        <f t="shared" si="39"/>
        <v>20000</v>
      </c>
      <c r="C39" s="67"/>
      <c r="D39" s="68">
        <f t="shared" si="3"/>
        <v>20000</v>
      </c>
      <c r="E39" s="35">
        <f t="shared" si="4"/>
        <v>0</v>
      </c>
      <c r="F39" s="35">
        <f t="shared" si="5"/>
        <v>0</v>
      </c>
      <c r="G39" s="55">
        <f t="shared" si="41"/>
        <v>5.67</v>
      </c>
      <c r="H39" s="69">
        <f t="shared" si="41"/>
        <v>5.67</v>
      </c>
      <c r="I39" s="72">
        <f t="shared" si="40"/>
        <v>0</v>
      </c>
      <c r="J39" s="55">
        <f t="shared" si="42"/>
        <v>-4.7500000000000001E-2</v>
      </c>
      <c r="K39" s="69">
        <f t="shared" si="42"/>
        <v>-0.06</v>
      </c>
      <c r="L39" s="72">
        <v>0</v>
      </c>
      <c r="M39" s="55">
        <f t="shared" si="43"/>
        <v>0.01</v>
      </c>
      <c r="N39" s="69">
        <f t="shared" si="43"/>
        <v>0</v>
      </c>
      <c r="O39" s="72">
        <v>0</v>
      </c>
      <c r="P39" s="7"/>
      <c r="Q39" s="72">
        <f t="shared" si="9"/>
        <v>5.6325000000000003</v>
      </c>
      <c r="R39" s="72">
        <f t="shared" si="10"/>
        <v>5.61</v>
      </c>
      <c r="S39" s="72">
        <f t="shared" si="11"/>
        <v>0</v>
      </c>
      <c r="T39" s="7"/>
      <c r="U39" s="5">
        <f t="shared" si="12"/>
        <v>31</v>
      </c>
      <c r="V39" s="45">
        <f t="shared" si="13"/>
        <v>37803</v>
      </c>
      <c r="W39" s="5">
        <f t="shared" si="14"/>
        <v>887</v>
      </c>
      <c r="X39" s="55">
        <f t="shared" si="15"/>
        <v>5.3904348595426005E-2</v>
      </c>
      <c r="Y39" s="47">
        <f t="shared" si="16"/>
        <v>0.87882255848079682</v>
      </c>
      <c r="Z39" s="5">
        <f t="shared" si="17"/>
        <v>0</v>
      </c>
      <c r="AA39" s="5">
        <f t="shared" si="18"/>
        <v>0</v>
      </c>
      <c r="AC39" s="39">
        <f t="shared" si="19"/>
        <v>0</v>
      </c>
      <c r="AD39" s="39">
        <f t="shared" si="20"/>
        <v>0</v>
      </c>
      <c r="AE39" s="39">
        <f t="shared" si="21"/>
        <v>0</v>
      </c>
      <c r="AF39" s="39">
        <f t="shared" si="22"/>
        <v>0</v>
      </c>
      <c r="AG39" s="39">
        <f t="shared" si="23"/>
        <v>0</v>
      </c>
      <c r="AH39" s="39">
        <f t="shared" si="24"/>
        <v>0</v>
      </c>
      <c r="AI39" s="39">
        <f t="shared" si="25"/>
        <v>0</v>
      </c>
      <c r="AJ39" s="39">
        <f t="shared" si="26"/>
        <v>0</v>
      </c>
      <c r="AK39" s="39">
        <f t="shared" si="27"/>
        <v>0</v>
      </c>
      <c r="AL39" s="43"/>
      <c r="AM39" s="39">
        <f t="shared" si="28"/>
        <v>0</v>
      </c>
      <c r="AN39" s="39">
        <f t="shared" si="29"/>
        <v>0</v>
      </c>
      <c r="AO39" s="39">
        <f t="shared" si="30"/>
        <v>0</v>
      </c>
      <c r="AP39" s="40">
        <f t="shared" si="31"/>
        <v>0</v>
      </c>
      <c r="AR39" s="39">
        <f t="shared" si="32"/>
        <v>0</v>
      </c>
      <c r="AS39" s="39">
        <f t="shared" si="33"/>
        <v>0</v>
      </c>
      <c r="AT39" s="39">
        <f t="shared" si="34"/>
        <v>0</v>
      </c>
      <c r="AU39" s="40">
        <f t="shared" si="35"/>
        <v>0</v>
      </c>
      <c r="AV39" s="40"/>
      <c r="AW39" s="52">
        <f t="shared" si="36"/>
        <v>0</v>
      </c>
      <c r="AY39" s="52">
        <f t="shared" si="37"/>
        <v>0</v>
      </c>
      <c r="AZ39" s="70"/>
    </row>
    <row r="40" spans="1:52">
      <c r="A40" s="44">
        <f t="shared" si="38"/>
        <v>37834</v>
      </c>
      <c r="B40" s="66">
        <f t="shared" si="39"/>
        <v>20000</v>
      </c>
      <c r="C40" s="67"/>
      <c r="D40" s="68">
        <f t="shared" si="3"/>
        <v>20000</v>
      </c>
      <c r="E40" s="35">
        <f t="shared" si="4"/>
        <v>0</v>
      </c>
      <c r="F40" s="35">
        <f t="shared" si="5"/>
        <v>0</v>
      </c>
      <c r="G40" s="55">
        <f t="shared" si="41"/>
        <v>5.67</v>
      </c>
      <c r="H40" s="69">
        <f t="shared" si="41"/>
        <v>5.67</v>
      </c>
      <c r="I40" s="72">
        <f t="shared" si="40"/>
        <v>0</v>
      </c>
      <c r="J40" s="55">
        <f t="shared" si="42"/>
        <v>-4.7500000000000001E-2</v>
      </c>
      <c r="K40" s="69">
        <f t="shared" si="42"/>
        <v>-0.06</v>
      </c>
      <c r="L40" s="72">
        <v>0</v>
      </c>
      <c r="M40" s="55">
        <f t="shared" si="43"/>
        <v>0.01</v>
      </c>
      <c r="N40" s="69">
        <f t="shared" si="43"/>
        <v>0</v>
      </c>
      <c r="O40" s="72">
        <v>0</v>
      </c>
      <c r="P40" s="7"/>
      <c r="Q40" s="72">
        <f t="shared" si="9"/>
        <v>5.6325000000000003</v>
      </c>
      <c r="R40" s="72">
        <f t="shared" si="10"/>
        <v>5.61</v>
      </c>
      <c r="S40" s="72">
        <f t="shared" si="11"/>
        <v>0</v>
      </c>
      <c r="T40" s="7"/>
      <c r="U40" s="5">
        <f t="shared" si="12"/>
        <v>31</v>
      </c>
      <c r="V40" s="45">
        <f t="shared" si="13"/>
        <v>37834</v>
      </c>
      <c r="W40" s="5">
        <f t="shared" si="14"/>
        <v>918</v>
      </c>
      <c r="X40" s="55">
        <f t="shared" si="15"/>
        <v>5.3904348595426005E-2</v>
      </c>
      <c r="Y40" s="47">
        <f t="shared" si="16"/>
        <v>0.87486407695972701</v>
      </c>
      <c r="Z40" s="5">
        <f t="shared" si="17"/>
        <v>0</v>
      </c>
      <c r="AA40" s="5">
        <f t="shared" si="18"/>
        <v>0</v>
      </c>
      <c r="AC40" s="39">
        <f t="shared" si="19"/>
        <v>0</v>
      </c>
      <c r="AD40" s="39">
        <f t="shared" si="20"/>
        <v>0</v>
      </c>
      <c r="AE40" s="39">
        <f t="shared" si="21"/>
        <v>0</v>
      </c>
      <c r="AF40" s="39">
        <f t="shared" si="22"/>
        <v>0</v>
      </c>
      <c r="AG40" s="39">
        <f t="shared" si="23"/>
        <v>0</v>
      </c>
      <c r="AH40" s="39">
        <f t="shared" si="24"/>
        <v>0</v>
      </c>
      <c r="AI40" s="39">
        <f t="shared" si="25"/>
        <v>0</v>
      </c>
      <c r="AJ40" s="39">
        <f t="shared" si="26"/>
        <v>0</v>
      </c>
      <c r="AK40" s="39">
        <f t="shared" si="27"/>
        <v>0</v>
      </c>
      <c r="AL40" s="43"/>
      <c r="AM40" s="39">
        <f t="shared" si="28"/>
        <v>0</v>
      </c>
      <c r="AN40" s="39">
        <f t="shared" si="29"/>
        <v>0</v>
      </c>
      <c r="AO40" s="39">
        <f t="shared" si="30"/>
        <v>0</v>
      </c>
      <c r="AP40" s="40">
        <f t="shared" si="31"/>
        <v>0</v>
      </c>
      <c r="AR40" s="39">
        <f t="shared" si="32"/>
        <v>0</v>
      </c>
      <c r="AS40" s="39">
        <f t="shared" si="33"/>
        <v>0</v>
      </c>
      <c r="AT40" s="39">
        <f t="shared" si="34"/>
        <v>0</v>
      </c>
      <c r="AU40" s="40">
        <f t="shared" si="35"/>
        <v>0</v>
      </c>
      <c r="AV40" s="40"/>
      <c r="AW40" s="52">
        <f t="shared" si="36"/>
        <v>0</v>
      </c>
      <c r="AY40" s="52">
        <f t="shared" si="37"/>
        <v>0</v>
      </c>
      <c r="AZ40" s="70"/>
    </row>
    <row r="41" spans="1:52">
      <c r="A41" s="44">
        <f t="shared" si="38"/>
        <v>37865</v>
      </c>
      <c r="B41" s="66">
        <f t="shared" si="39"/>
        <v>20000</v>
      </c>
      <c r="C41" s="67"/>
      <c r="D41" s="68">
        <f t="shared" si="3"/>
        <v>20000</v>
      </c>
      <c r="E41" s="35">
        <f t="shared" si="4"/>
        <v>0</v>
      </c>
      <c r="F41" s="35">
        <f t="shared" si="5"/>
        <v>0</v>
      </c>
      <c r="G41" s="55">
        <f t="shared" si="41"/>
        <v>5.67</v>
      </c>
      <c r="H41" s="69">
        <f t="shared" si="41"/>
        <v>5.67</v>
      </c>
      <c r="I41" s="72">
        <f t="shared" si="40"/>
        <v>0</v>
      </c>
      <c r="J41" s="55">
        <f t="shared" si="42"/>
        <v>-4.7500000000000001E-2</v>
      </c>
      <c r="K41" s="69">
        <f t="shared" si="42"/>
        <v>-0.06</v>
      </c>
      <c r="L41" s="72">
        <v>0</v>
      </c>
      <c r="M41" s="55">
        <f t="shared" si="43"/>
        <v>0.01</v>
      </c>
      <c r="N41" s="69">
        <f t="shared" si="43"/>
        <v>0</v>
      </c>
      <c r="O41" s="72">
        <v>0</v>
      </c>
      <c r="P41" s="7"/>
      <c r="Q41" s="72">
        <f t="shared" si="9"/>
        <v>5.6325000000000003</v>
      </c>
      <c r="R41" s="72">
        <f t="shared" si="10"/>
        <v>5.61</v>
      </c>
      <c r="S41" s="72">
        <f t="shared" si="11"/>
        <v>0</v>
      </c>
      <c r="T41" s="7"/>
      <c r="U41" s="5">
        <f t="shared" si="12"/>
        <v>30</v>
      </c>
      <c r="V41" s="45">
        <f t="shared" si="13"/>
        <v>37865</v>
      </c>
      <c r="W41" s="5">
        <f t="shared" si="14"/>
        <v>949</v>
      </c>
      <c r="X41" s="55">
        <f t="shared" si="15"/>
        <v>5.3904348595426005E-2</v>
      </c>
      <c r="Y41" s="47">
        <f t="shared" si="16"/>
        <v>0.87092342563179648</v>
      </c>
      <c r="Z41" s="5">
        <f t="shared" si="17"/>
        <v>0</v>
      </c>
      <c r="AA41" s="5">
        <f t="shared" si="18"/>
        <v>0</v>
      </c>
      <c r="AC41" s="39">
        <f t="shared" si="19"/>
        <v>0</v>
      </c>
      <c r="AD41" s="39">
        <f t="shared" si="20"/>
        <v>0</v>
      </c>
      <c r="AE41" s="39">
        <f t="shared" si="21"/>
        <v>0</v>
      </c>
      <c r="AF41" s="39">
        <f t="shared" si="22"/>
        <v>0</v>
      </c>
      <c r="AG41" s="39">
        <f t="shared" si="23"/>
        <v>0</v>
      </c>
      <c r="AH41" s="39">
        <f t="shared" si="24"/>
        <v>0</v>
      </c>
      <c r="AI41" s="39">
        <f t="shared" si="25"/>
        <v>0</v>
      </c>
      <c r="AJ41" s="39">
        <f t="shared" si="26"/>
        <v>0</v>
      </c>
      <c r="AK41" s="39">
        <f t="shared" si="27"/>
        <v>0</v>
      </c>
      <c r="AL41" s="43"/>
      <c r="AM41" s="39">
        <f t="shared" si="28"/>
        <v>0</v>
      </c>
      <c r="AN41" s="39">
        <f t="shared" si="29"/>
        <v>0</v>
      </c>
      <c r="AO41" s="39">
        <f t="shared" si="30"/>
        <v>0</v>
      </c>
      <c r="AP41" s="40">
        <f t="shared" si="31"/>
        <v>0</v>
      </c>
      <c r="AR41" s="39">
        <f t="shared" si="32"/>
        <v>0</v>
      </c>
      <c r="AS41" s="39">
        <f t="shared" si="33"/>
        <v>0</v>
      </c>
      <c r="AT41" s="39">
        <f t="shared" si="34"/>
        <v>0</v>
      </c>
      <c r="AU41" s="40">
        <f t="shared" si="35"/>
        <v>0</v>
      </c>
      <c r="AV41" s="40"/>
      <c r="AW41" s="52">
        <f t="shared" si="36"/>
        <v>0</v>
      </c>
      <c r="AY41" s="52">
        <f t="shared" si="37"/>
        <v>0</v>
      </c>
      <c r="AZ41" s="70"/>
    </row>
    <row r="42" spans="1:52">
      <c r="A42" s="44">
        <f t="shared" si="38"/>
        <v>37895</v>
      </c>
      <c r="B42" s="66">
        <f t="shared" si="39"/>
        <v>20000</v>
      </c>
      <c r="C42" s="67"/>
      <c r="D42" s="68">
        <f t="shared" si="3"/>
        <v>20000</v>
      </c>
      <c r="E42" s="35">
        <f t="shared" si="4"/>
        <v>0</v>
      </c>
      <c r="F42" s="35">
        <f t="shared" si="5"/>
        <v>0</v>
      </c>
      <c r="G42" s="55">
        <f t="shared" si="41"/>
        <v>5.67</v>
      </c>
      <c r="H42" s="69">
        <f t="shared" si="41"/>
        <v>5.67</v>
      </c>
      <c r="I42" s="72">
        <f t="shared" si="40"/>
        <v>0</v>
      </c>
      <c r="J42" s="55">
        <f t="shared" si="42"/>
        <v>-4.7500000000000001E-2</v>
      </c>
      <c r="K42" s="69">
        <f t="shared" si="42"/>
        <v>-0.06</v>
      </c>
      <c r="L42" s="72">
        <v>0</v>
      </c>
      <c r="M42" s="55">
        <f t="shared" si="43"/>
        <v>0.01</v>
      </c>
      <c r="N42" s="69">
        <f t="shared" si="43"/>
        <v>0</v>
      </c>
      <c r="O42" s="72">
        <v>0</v>
      </c>
      <c r="P42" s="7"/>
      <c r="Q42" s="72">
        <f t="shared" si="9"/>
        <v>5.6325000000000003</v>
      </c>
      <c r="R42" s="72">
        <f t="shared" si="10"/>
        <v>5.61</v>
      </c>
      <c r="S42" s="72">
        <f t="shared" si="11"/>
        <v>0</v>
      </c>
      <c r="T42" s="7"/>
      <c r="U42" s="5">
        <f t="shared" si="12"/>
        <v>31</v>
      </c>
      <c r="V42" s="45">
        <f t="shared" si="13"/>
        <v>37895</v>
      </c>
      <c r="W42" s="5">
        <f t="shared" si="14"/>
        <v>979</v>
      </c>
      <c r="X42" s="55">
        <f t="shared" si="15"/>
        <v>5.3904348595426005E-2</v>
      </c>
      <c r="Y42" s="47">
        <f t="shared" si="16"/>
        <v>0.86712679315862506</v>
      </c>
      <c r="Z42" s="5">
        <f t="shared" si="17"/>
        <v>0</v>
      </c>
      <c r="AA42" s="5">
        <f t="shared" si="18"/>
        <v>0</v>
      </c>
      <c r="AC42" s="39">
        <f t="shared" si="19"/>
        <v>0</v>
      </c>
      <c r="AD42" s="39">
        <f t="shared" si="20"/>
        <v>0</v>
      </c>
      <c r="AE42" s="39">
        <f t="shared" si="21"/>
        <v>0</v>
      </c>
      <c r="AF42" s="39">
        <f t="shared" si="22"/>
        <v>0</v>
      </c>
      <c r="AG42" s="39">
        <f t="shared" si="23"/>
        <v>0</v>
      </c>
      <c r="AH42" s="39">
        <f t="shared" si="24"/>
        <v>0</v>
      </c>
      <c r="AI42" s="39">
        <f t="shared" si="25"/>
        <v>0</v>
      </c>
      <c r="AJ42" s="39">
        <f t="shared" si="26"/>
        <v>0</v>
      </c>
      <c r="AK42" s="39">
        <f t="shared" si="27"/>
        <v>0</v>
      </c>
      <c r="AL42" s="43"/>
      <c r="AM42" s="39">
        <f t="shared" si="28"/>
        <v>0</v>
      </c>
      <c r="AN42" s="39">
        <f t="shared" si="29"/>
        <v>0</v>
      </c>
      <c r="AO42" s="39">
        <f t="shared" si="30"/>
        <v>0</v>
      </c>
      <c r="AP42" s="40">
        <f t="shared" si="31"/>
        <v>0</v>
      </c>
      <c r="AR42" s="39">
        <f t="shared" si="32"/>
        <v>0</v>
      </c>
      <c r="AS42" s="39">
        <f t="shared" si="33"/>
        <v>0</v>
      </c>
      <c r="AT42" s="39">
        <f t="shared" si="34"/>
        <v>0</v>
      </c>
      <c r="AU42" s="40">
        <f t="shared" si="35"/>
        <v>0</v>
      </c>
      <c r="AV42" s="40"/>
      <c r="AW42" s="52">
        <f t="shared" si="36"/>
        <v>0</v>
      </c>
      <c r="AY42" s="52">
        <f t="shared" si="37"/>
        <v>0</v>
      </c>
      <c r="AZ42" s="70"/>
    </row>
    <row r="43" spans="1:52">
      <c r="A43" s="44">
        <f t="shared" si="38"/>
        <v>37926</v>
      </c>
      <c r="B43" s="66">
        <f t="shared" si="39"/>
        <v>20000</v>
      </c>
      <c r="C43" s="67"/>
      <c r="D43" s="68">
        <f t="shared" si="3"/>
        <v>20000</v>
      </c>
      <c r="E43" s="35">
        <f t="shared" si="4"/>
        <v>0</v>
      </c>
      <c r="F43" s="35">
        <f t="shared" si="5"/>
        <v>0</v>
      </c>
      <c r="G43" s="55">
        <f t="shared" si="41"/>
        <v>5.67</v>
      </c>
      <c r="H43" s="69">
        <f t="shared" si="41"/>
        <v>5.67</v>
      </c>
      <c r="I43" s="72">
        <f t="shared" si="40"/>
        <v>0</v>
      </c>
      <c r="J43" s="55">
        <f t="shared" si="42"/>
        <v>-4.7500000000000001E-2</v>
      </c>
      <c r="K43" s="69">
        <f t="shared" si="42"/>
        <v>-0.06</v>
      </c>
      <c r="L43" s="72">
        <v>0</v>
      </c>
      <c r="M43" s="55">
        <f t="shared" si="43"/>
        <v>0.01</v>
      </c>
      <c r="N43" s="69">
        <f t="shared" si="43"/>
        <v>0</v>
      </c>
      <c r="O43" s="72">
        <v>0</v>
      </c>
      <c r="P43" s="7"/>
      <c r="Q43" s="72">
        <f t="shared" si="9"/>
        <v>5.6325000000000003</v>
      </c>
      <c r="R43" s="72">
        <f t="shared" si="10"/>
        <v>5.61</v>
      </c>
      <c r="S43" s="72">
        <f t="shared" si="11"/>
        <v>0</v>
      </c>
      <c r="T43" s="7"/>
      <c r="U43" s="5">
        <f t="shared" si="12"/>
        <v>30</v>
      </c>
      <c r="V43" s="45">
        <f t="shared" si="13"/>
        <v>37926</v>
      </c>
      <c r="W43" s="5">
        <f t="shared" si="14"/>
        <v>1010</v>
      </c>
      <c r="X43" s="55">
        <f t="shared" si="15"/>
        <v>5.3904348595426005E-2</v>
      </c>
      <c r="Y43" s="47">
        <f t="shared" si="16"/>
        <v>0.86322099288754817</v>
      </c>
      <c r="Z43" s="5">
        <f t="shared" si="17"/>
        <v>0</v>
      </c>
      <c r="AA43" s="5">
        <f t="shared" si="18"/>
        <v>0</v>
      </c>
      <c r="AC43" s="39">
        <f t="shared" si="19"/>
        <v>0</v>
      </c>
      <c r="AD43" s="39">
        <f t="shared" si="20"/>
        <v>0</v>
      </c>
      <c r="AE43" s="39">
        <f t="shared" si="21"/>
        <v>0</v>
      </c>
      <c r="AF43" s="39">
        <f t="shared" si="22"/>
        <v>0</v>
      </c>
      <c r="AG43" s="39">
        <f t="shared" si="23"/>
        <v>0</v>
      </c>
      <c r="AH43" s="39">
        <f t="shared" si="24"/>
        <v>0</v>
      </c>
      <c r="AI43" s="39">
        <f t="shared" si="25"/>
        <v>0</v>
      </c>
      <c r="AJ43" s="39">
        <f t="shared" si="26"/>
        <v>0</v>
      </c>
      <c r="AK43" s="39">
        <f t="shared" si="27"/>
        <v>0</v>
      </c>
      <c r="AL43" s="43"/>
      <c r="AM43" s="39">
        <f t="shared" si="28"/>
        <v>0</v>
      </c>
      <c r="AN43" s="39">
        <f t="shared" si="29"/>
        <v>0</v>
      </c>
      <c r="AO43" s="39">
        <f t="shared" si="30"/>
        <v>0</v>
      </c>
      <c r="AP43" s="40">
        <f t="shared" si="31"/>
        <v>0</v>
      </c>
      <c r="AR43" s="39">
        <f t="shared" si="32"/>
        <v>0</v>
      </c>
      <c r="AS43" s="39">
        <f t="shared" si="33"/>
        <v>0</v>
      </c>
      <c r="AT43" s="39">
        <f t="shared" si="34"/>
        <v>0</v>
      </c>
      <c r="AU43" s="40">
        <f t="shared" si="35"/>
        <v>0</v>
      </c>
      <c r="AV43" s="40"/>
      <c r="AW43" s="52">
        <f t="shared" si="36"/>
        <v>0</v>
      </c>
      <c r="AY43" s="52">
        <f t="shared" si="37"/>
        <v>0</v>
      </c>
      <c r="AZ43" s="70"/>
    </row>
    <row r="44" spans="1:52">
      <c r="A44" s="44">
        <f t="shared" si="38"/>
        <v>37956</v>
      </c>
      <c r="B44" s="66">
        <f t="shared" si="39"/>
        <v>20000</v>
      </c>
      <c r="C44" s="67"/>
      <c r="D44" s="68">
        <f t="shared" si="3"/>
        <v>20000</v>
      </c>
      <c r="E44" s="35">
        <f t="shared" si="4"/>
        <v>0</v>
      </c>
      <c r="F44" s="35">
        <f t="shared" si="5"/>
        <v>0</v>
      </c>
      <c r="G44" s="55">
        <f t="shared" si="41"/>
        <v>5.67</v>
      </c>
      <c r="H44" s="69">
        <f t="shared" si="41"/>
        <v>5.67</v>
      </c>
      <c r="I44" s="72">
        <f t="shared" si="40"/>
        <v>0</v>
      </c>
      <c r="J44" s="55">
        <f t="shared" si="42"/>
        <v>-4.7500000000000001E-2</v>
      </c>
      <c r="K44" s="69">
        <f t="shared" si="42"/>
        <v>-0.06</v>
      </c>
      <c r="L44" s="72">
        <v>0</v>
      </c>
      <c r="M44" s="55">
        <f t="shared" si="43"/>
        <v>0.01</v>
      </c>
      <c r="N44" s="69">
        <f t="shared" si="43"/>
        <v>0</v>
      </c>
      <c r="O44" s="72">
        <v>0</v>
      </c>
      <c r="P44" s="7"/>
      <c r="Q44" s="72">
        <f t="shared" si="9"/>
        <v>5.6325000000000003</v>
      </c>
      <c r="R44" s="72">
        <f t="shared" si="10"/>
        <v>5.61</v>
      </c>
      <c r="S44" s="72">
        <f t="shared" si="11"/>
        <v>0</v>
      </c>
      <c r="T44" s="7"/>
      <c r="U44" s="5">
        <f t="shared" si="12"/>
        <v>31</v>
      </c>
      <c r="V44" s="45">
        <f t="shared" si="13"/>
        <v>37956</v>
      </c>
      <c r="W44" s="5">
        <f t="shared" si="14"/>
        <v>1040</v>
      </c>
      <c r="X44" s="55">
        <f t="shared" si="15"/>
        <v>5.3904348595426005E-2</v>
      </c>
      <c r="Y44" s="47">
        <f t="shared" si="16"/>
        <v>0.85945793777079948</v>
      </c>
      <c r="Z44" s="5">
        <f t="shared" si="17"/>
        <v>0</v>
      </c>
      <c r="AA44" s="5">
        <f t="shared" si="18"/>
        <v>0</v>
      </c>
      <c r="AC44" s="39">
        <f t="shared" si="19"/>
        <v>0</v>
      </c>
      <c r="AD44" s="39">
        <f t="shared" si="20"/>
        <v>0</v>
      </c>
      <c r="AE44" s="39">
        <f t="shared" si="21"/>
        <v>0</v>
      </c>
      <c r="AF44" s="39">
        <f t="shared" si="22"/>
        <v>0</v>
      </c>
      <c r="AG44" s="39">
        <f t="shared" si="23"/>
        <v>0</v>
      </c>
      <c r="AH44" s="39">
        <f t="shared" si="24"/>
        <v>0</v>
      </c>
      <c r="AI44" s="39">
        <f t="shared" si="25"/>
        <v>0</v>
      </c>
      <c r="AJ44" s="39">
        <f t="shared" si="26"/>
        <v>0</v>
      </c>
      <c r="AK44" s="39">
        <f t="shared" si="27"/>
        <v>0</v>
      </c>
      <c r="AL44" s="43"/>
      <c r="AM44" s="39">
        <f t="shared" si="28"/>
        <v>0</v>
      </c>
      <c r="AN44" s="39">
        <f t="shared" si="29"/>
        <v>0</v>
      </c>
      <c r="AO44" s="39">
        <f t="shared" si="30"/>
        <v>0</v>
      </c>
      <c r="AP44" s="40">
        <f t="shared" si="31"/>
        <v>0</v>
      </c>
      <c r="AR44" s="39">
        <f t="shared" si="32"/>
        <v>0</v>
      </c>
      <c r="AS44" s="39">
        <f t="shared" si="33"/>
        <v>0</v>
      </c>
      <c r="AT44" s="39">
        <f t="shared" si="34"/>
        <v>0</v>
      </c>
      <c r="AU44" s="40">
        <f t="shared" si="35"/>
        <v>0</v>
      </c>
      <c r="AV44" s="40"/>
      <c r="AW44" s="52">
        <f t="shared" si="36"/>
        <v>0</v>
      </c>
      <c r="AY44" s="52">
        <f t="shared" si="37"/>
        <v>0</v>
      </c>
      <c r="AZ44" s="70"/>
    </row>
    <row r="45" spans="1:52">
      <c r="A45" s="44">
        <f t="shared" si="38"/>
        <v>37987</v>
      </c>
      <c r="B45" s="66">
        <f t="shared" si="39"/>
        <v>20000</v>
      </c>
      <c r="C45" s="67"/>
      <c r="D45" s="68">
        <f t="shared" si="3"/>
        <v>20000</v>
      </c>
      <c r="E45" s="35">
        <f t="shared" si="4"/>
        <v>0</v>
      </c>
      <c r="F45" s="35">
        <f t="shared" si="5"/>
        <v>0</v>
      </c>
      <c r="G45" s="55">
        <f t="shared" si="41"/>
        <v>5.67</v>
      </c>
      <c r="H45" s="69">
        <f t="shared" si="41"/>
        <v>5.67</v>
      </c>
      <c r="I45" s="72">
        <f t="shared" si="40"/>
        <v>0</v>
      </c>
      <c r="J45" s="55">
        <f t="shared" si="42"/>
        <v>-4.7500000000000001E-2</v>
      </c>
      <c r="K45" s="69">
        <f t="shared" si="42"/>
        <v>-0.06</v>
      </c>
      <c r="L45" s="72">
        <v>0</v>
      </c>
      <c r="M45" s="55">
        <f t="shared" si="43"/>
        <v>0.01</v>
      </c>
      <c r="N45" s="69">
        <f t="shared" si="43"/>
        <v>0</v>
      </c>
      <c r="O45" s="72">
        <v>0</v>
      </c>
      <c r="P45" s="7"/>
      <c r="Q45" s="72">
        <f t="shared" si="9"/>
        <v>5.6325000000000003</v>
      </c>
      <c r="R45" s="72">
        <f t="shared" si="10"/>
        <v>5.61</v>
      </c>
      <c r="S45" s="72">
        <f t="shared" si="11"/>
        <v>0</v>
      </c>
      <c r="T45" s="7"/>
      <c r="U45" s="5">
        <f t="shared" si="12"/>
        <v>31</v>
      </c>
      <c r="V45" s="45">
        <f t="shared" si="13"/>
        <v>37987</v>
      </c>
      <c r="W45" s="5">
        <f t="shared" si="14"/>
        <v>1071</v>
      </c>
      <c r="X45" s="55">
        <f t="shared" si="15"/>
        <v>5.3904348595426005E-2</v>
      </c>
      <c r="Y45" s="47">
        <f t="shared" si="16"/>
        <v>0.85558668033439089</v>
      </c>
      <c r="Z45" s="5">
        <f t="shared" si="17"/>
        <v>0</v>
      </c>
      <c r="AA45" s="5">
        <f t="shared" si="18"/>
        <v>0</v>
      </c>
      <c r="AC45" s="39">
        <f t="shared" si="19"/>
        <v>0</v>
      </c>
      <c r="AD45" s="39">
        <f t="shared" si="20"/>
        <v>0</v>
      </c>
      <c r="AE45" s="39">
        <f t="shared" si="21"/>
        <v>0</v>
      </c>
      <c r="AF45" s="39">
        <f t="shared" si="22"/>
        <v>0</v>
      </c>
      <c r="AG45" s="39">
        <f t="shared" si="23"/>
        <v>0</v>
      </c>
      <c r="AH45" s="39">
        <f t="shared" si="24"/>
        <v>0</v>
      </c>
      <c r="AI45" s="39">
        <f t="shared" si="25"/>
        <v>0</v>
      </c>
      <c r="AJ45" s="39">
        <f t="shared" si="26"/>
        <v>0</v>
      </c>
      <c r="AK45" s="39">
        <f t="shared" si="27"/>
        <v>0</v>
      </c>
      <c r="AL45" s="43"/>
      <c r="AM45" s="39">
        <f t="shared" si="28"/>
        <v>0</v>
      </c>
      <c r="AN45" s="39">
        <f t="shared" si="29"/>
        <v>0</v>
      </c>
      <c r="AO45" s="39">
        <f t="shared" si="30"/>
        <v>0</v>
      </c>
      <c r="AP45" s="40">
        <f t="shared" si="31"/>
        <v>0</v>
      </c>
      <c r="AR45" s="39">
        <f t="shared" si="32"/>
        <v>0</v>
      </c>
      <c r="AS45" s="39">
        <f t="shared" si="33"/>
        <v>0</v>
      </c>
      <c r="AT45" s="39">
        <f t="shared" si="34"/>
        <v>0</v>
      </c>
      <c r="AU45" s="40">
        <f t="shared" si="35"/>
        <v>0</v>
      </c>
      <c r="AV45" s="40"/>
      <c r="AW45" s="52">
        <f t="shared" si="36"/>
        <v>0</v>
      </c>
      <c r="AY45" s="52">
        <f t="shared" si="37"/>
        <v>0</v>
      </c>
      <c r="AZ45" s="70"/>
    </row>
    <row r="46" spans="1:52">
      <c r="A46" s="44">
        <f t="shared" si="38"/>
        <v>38018</v>
      </c>
      <c r="B46" s="66">
        <f t="shared" si="39"/>
        <v>20000</v>
      </c>
      <c r="C46" s="67"/>
      <c r="D46" s="68">
        <f t="shared" si="3"/>
        <v>20000</v>
      </c>
      <c r="E46" s="35">
        <f t="shared" si="4"/>
        <v>0</v>
      </c>
      <c r="F46" s="35">
        <f t="shared" si="5"/>
        <v>0</v>
      </c>
      <c r="G46" s="55">
        <f t="shared" si="41"/>
        <v>5.67</v>
      </c>
      <c r="H46" s="69">
        <f t="shared" si="41"/>
        <v>5.67</v>
      </c>
      <c r="I46" s="72">
        <f t="shared" si="40"/>
        <v>0</v>
      </c>
      <c r="J46" s="55">
        <f t="shared" si="42"/>
        <v>-4.7500000000000001E-2</v>
      </c>
      <c r="K46" s="69">
        <f t="shared" si="42"/>
        <v>-0.06</v>
      </c>
      <c r="L46" s="72">
        <v>0</v>
      </c>
      <c r="M46" s="55">
        <f t="shared" si="43"/>
        <v>0.01</v>
      </c>
      <c r="N46" s="69">
        <f t="shared" si="43"/>
        <v>0</v>
      </c>
      <c r="O46" s="72">
        <v>0</v>
      </c>
      <c r="P46" s="7"/>
      <c r="Q46" s="72">
        <f t="shared" si="9"/>
        <v>5.6325000000000003</v>
      </c>
      <c r="R46" s="72">
        <f t="shared" si="10"/>
        <v>5.61</v>
      </c>
      <c r="S46" s="72">
        <f t="shared" si="11"/>
        <v>0</v>
      </c>
      <c r="T46" s="7"/>
      <c r="U46" s="5">
        <f t="shared" si="12"/>
        <v>29</v>
      </c>
      <c r="V46" s="45">
        <f t="shared" si="13"/>
        <v>38018</v>
      </c>
      <c r="W46" s="5">
        <f t="shared" si="14"/>
        <v>1102</v>
      </c>
      <c r="X46" s="55">
        <f t="shared" si="15"/>
        <v>5.3904348595426005E-2</v>
      </c>
      <c r="Y46" s="47">
        <f t="shared" si="16"/>
        <v>0.85173286020757044</v>
      </c>
      <c r="Z46" s="5">
        <f t="shared" si="17"/>
        <v>0</v>
      </c>
      <c r="AA46" s="5">
        <f t="shared" si="18"/>
        <v>0</v>
      </c>
      <c r="AC46" s="39">
        <f t="shared" si="19"/>
        <v>0</v>
      </c>
      <c r="AD46" s="39">
        <f t="shared" si="20"/>
        <v>0</v>
      </c>
      <c r="AE46" s="39">
        <f t="shared" si="21"/>
        <v>0</v>
      </c>
      <c r="AF46" s="39">
        <f t="shared" si="22"/>
        <v>0</v>
      </c>
      <c r="AG46" s="39">
        <f t="shared" si="23"/>
        <v>0</v>
      </c>
      <c r="AH46" s="39">
        <f t="shared" si="24"/>
        <v>0</v>
      </c>
      <c r="AI46" s="39">
        <f t="shared" si="25"/>
        <v>0</v>
      </c>
      <c r="AJ46" s="39">
        <f t="shared" si="26"/>
        <v>0</v>
      </c>
      <c r="AK46" s="39">
        <f t="shared" si="27"/>
        <v>0</v>
      </c>
      <c r="AL46" s="43"/>
      <c r="AM46" s="39">
        <f t="shared" si="28"/>
        <v>0</v>
      </c>
      <c r="AN46" s="39">
        <f t="shared" si="29"/>
        <v>0</v>
      </c>
      <c r="AO46" s="39">
        <f t="shared" si="30"/>
        <v>0</v>
      </c>
      <c r="AP46" s="40">
        <f t="shared" si="31"/>
        <v>0</v>
      </c>
      <c r="AR46" s="39">
        <f t="shared" si="32"/>
        <v>0</v>
      </c>
      <c r="AS46" s="39">
        <f t="shared" si="33"/>
        <v>0</v>
      </c>
      <c r="AT46" s="39">
        <f t="shared" si="34"/>
        <v>0</v>
      </c>
      <c r="AU46" s="40">
        <f t="shared" si="35"/>
        <v>0</v>
      </c>
      <c r="AV46" s="40"/>
      <c r="AW46" s="52">
        <f t="shared" si="36"/>
        <v>0</v>
      </c>
      <c r="AY46" s="52">
        <f t="shared" si="37"/>
        <v>0</v>
      </c>
      <c r="AZ46" s="70"/>
    </row>
    <row r="47" spans="1:52">
      <c r="A47" s="44">
        <f t="shared" si="38"/>
        <v>38047</v>
      </c>
      <c r="B47" s="66">
        <f t="shared" si="39"/>
        <v>20000</v>
      </c>
      <c r="C47" s="67"/>
      <c r="D47" s="68">
        <f t="shared" si="3"/>
        <v>20000</v>
      </c>
      <c r="E47" s="35">
        <f t="shared" si="4"/>
        <v>0</v>
      </c>
      <c r="F47" s="35">
        <f t="shared" si="5"/>
        <v>0</v>
      </c>
      <c r="G47" s="55">
        <f t="shared" si="41"/>
        <v>5.67</v>
      </c>
      <c r="H47" s="69">
        <f t="shared" si="41"/>
        <v>5.67</v>
      </c>
      <c r="I47" s="72">
        <f t="shared" si="40"/>
        <v>0</v>
      </c>
      <c r="J47" s="55">
        <f t="shared" si="42"/>
        <v>-4.7500000000000001E-2</v>
      </c>
      <c r="K47" s="69">
        <f t="shared" si="42"/>
        <v>-0.06</v>
      </c>
      <c r="L47" s="72">
        <v>0</v>
      </c>
      <c r="M47" s="55">
        <f t="shared" si="43"/>
        <v>0.01</v>
      </c>
      <c r="N47" s="69">
        <f t="shared" si="43"/>
        <v>0</v>
      </c>
      <c r="O47" s="72">
        <v>0</v>
      </c>
      <c r="P47" s="7"/>
      <c r="Q47" s="72">
        <f t="shared" si="9"/>
        <v>5.6325000000000003</v>
      </c>
      <c r="R47" s="72">
        <f t="shared" si="10"/>
        <v>5.61</v>
      </c>
      <c r="S47" s="72">
        <f t="shared" si="11"/>
        <v>0</v>
      </c>
      <c r="T47" s="7"/>
      <c r="U47" s="5">
        <f t="shared" si="12"/>
        <v>31</v>
      </c>
      <c r="V47" s="45">
        <f t="shared" si="13"/>
        <v>38047</v>
      </c>
      <c r="W47" s="5">
        <f t="shared" si="14"/>
        <v>1131</v>
      </c>
      <c r="X47" s="55">
        <f t="shared" si="15"/>
        <v>5.3904348595426005E-2</v>
      </c>
      <c r="Y47" s="47">
        <f t="shared" si="16"/>
        <v>0.84814339017391982</v>
      </c>
      <c r="Z47" s="5">
        <f t="shared" si="17"/>
        <v>0</v>
      </c>
      <c r="AA47" s="5">
        <f t="shared" si="18"/>
        <v>0</v>
      </c>
      <c r="AC47" s="39">
        <f t="shared" si="19"/>
        <v>0</v>
      </c>
      <c r="AD47" s="39">
        <f t="shared" si="20"/>
        <v>0</v>
      </c>
      <c r="AE47" s="39">
        <f t="shared" si="21"/>
        <v>0</v>
      </c>
      <c r="AF47" s="39">
        <f t="shared" si="22"/>
        <v>0</v>
      </c>
      <c r="AG47" s="39">
        <f t="shared" si="23"/>
        <v>0</v>
      </c>
      <c r="AH47" s="39">
        <f t="shared" si="24"/>
        <v>0</v>
      </c>
      <c r="AI47" s="39">
        <f t="shared" si="25"/>
        <v>0</v>
      </c>
      <c r="AJ47" s="39">
        <f t="shared" si="26"/>
        <v>0</v>
      </c>
      <c r="AK47" s="39">
        <f t="shared" si="27"/>
        <v>0</v>
      </c>
      <c r="AL47" s="43"/>
      <c r="AM47" s="39">
        <f t="shared" si="28"/>
        <v>0</v>
      </c>
      <c r="AN47" s="39">
        <f t="shared" si="29"/>
        <v>0</v>
      </c>
      <c r="AO47" s="39">
        <f t="shared" si="30"/>
        <v>0</v>
      </c>
      <c r="AP47" s="40">
        <f t="shared" si="31"/>
        <v>0</v>
      </c>
      <c r="AR47" s="39">
        <f t="shared" si="32"/>
        <v>0</v>
      </c>
      <c r="AS47" s="39">
        <f t="shared" si="33"/>
        <v>0</v>
      </c>
      <c r="AT47" s="39">
        <f t="shared" si="34"/>
        <v>0</v>
      </c>
      <c r="AU47" s="40">
        <f t="shared" si="35"/>
        <v>0</v>
      </c>
      <c r="AV47" s="40"/>
      <c r="AW47" s="52">
        <f t="shared" si="36"/>
        <v>0</v>
      </c>
      <c r="AY47" s="52">
        <f t="shared" si="37"/>
        <v>0</v>
      </c>
      <c r="AZ47" s="70"/>
    </row>
    <row r="48" spans="1:52">
      <c r="A48" s="44">
        <f t="shared" si="38"/>
        <v>38078</v>
      </c>
      <c r="B48" s="66">
        <f t="shared" si="39"/>
        <v>20000</v>
      </c>
      <c r="C48" s="67"/>
      <c r="D48" s="68">
        <f t="shared" si="3"/>
        <v>20000</v>
      </c>
      <c r="E48" s="35">
        <f t="shared" si="4"/>
        <v>0</v>
      </c>
      <c r="F48" s="35">
        <f t="shared" si="5"/>
        <v>0</v>
      </c>
      <c r="G48" s="55">
        <f t="shared" si="41"/>
        <v>5.67</v>
      </c>
      <c r="H48" s="69">
        <f t="shared" si="41"/>
        <v>5.67</v>
      </c>
      <c r="I48" s="72">
        <f t="shared" si="40"/>
        <v>0</v>
      </c>
      <c r="J48" s="55">
        <f t="shared" si="42"/>
        <v>-4.7500000000000001E-2</v>
      </c>
      <c r="K48" s="69">
        <f t="shared" si="42"/>
        <v>-0.06</v>
      </c>
      <c r="L48" s="72">
        <v>0</v>
      </c>
      <c r="M48" s="55">
        <f t="shared" si="43"/>
        <v>0.01</v>
      </c>
      <c r="N48" s="69">
        <f t="shared" si="43"/>
        <v>0</v>
      </c>
      <c r="O48" s="72">
        <v>0</v>
      </c>
      <c r="P48" s="7"/>
      <c r="Q48" s="72">
        <f t="shared" si="9"/>
        <v>5.6325000000000003</v>
      </c>
      <c r="R48" s="72">
        <f t="shared" si="10"/>
        <v>5.61</v>
      </c>
      <c r="S48" s="72">
        <f t="shared" si="11"/>
        <v>0</v>
      </c>
      <c r="T48" s="7"/>
      <c r="U48" s="5">
        <f t="shared" si="12"/>
        <v>30</v>
      </c>
      <c r="V48" s="45">
        <f t="shared" si="13"/>
        <v>38078</v>
      </c>
      <c r="W48" s="5">
        <f t="shared" si="14"/>
        <v>1162</v>
      </c>
      <c r="X48" s="55">
        <f t="shared" si="15"/>
        <v>5.3904348595426005E-2</v>
      </c>
      <c r="Y48" s="47">
        <f t="shared" si="16"/>
        <v>0.84432309686803941</v>
      </c>
      <c r="Z48" s="5">
        <f t="shared" si="17"/>
        <v>0</v>
      </c>
      <c r="AA48" s="5">
        <f t="shared" si="18"/>
        <v>0</v>
      </c>
      <c r="AC48" s="39">
        <f t="shared" si="19"/>
        <v>0</v>
      </c>
      <c r="AD48" s="39">
        <f t="shared" si="20"/>
        <v>0</v>
      </c>
      <c r="AE48" s="39">
        <f t="shared" si="21"/>
        <v>0</v>
      </c>
      <c r="AF48" s="39">
        <f t="shared" si="22"/>
        <v>0</v>
      </c>
      <c r="AG48" s="39">
        <f t="shared" si="23"/>
        <v>0</v>
      </c>
      <c r="AH48" s="39">
        <f t="shared" si="24"/>
        <v>0</v>
      </c>
      <c r="AI48" s="39">
        <f t="shared" si="25"/>
        <v>0</v>
      </c>
      <c r="AJ48" s="39">
        <f t="shared" si="26"/>
        <v>0</v>
      </c>
      <c r="AK48" s="39">
        <f t="shared" si="27"/>
        <v>0</v>
      </c>
      <c r="AL48" s="43"/>
      <c r="AM48" s="39">
        <f t="shared" si="28"/>
        <v>0</v>
      </c>
      <c r="AN48" s="39">
        <f t="shared" si="29"/>
        <v>0</v>
      </c>
      <c r="AO48" s="39">
        <f t="shared" si="30"/>
        <v>0</v>
      </c>
      <c r="AP48" s="40">
        <f t="shared" si="31"/>
        <v>0</v>
      </c>
      <c r="AR48" s="39">
        <f t="shared" si="32"/>
        <v>0</v>
      </c>
      <c r="AS48" s="39">
        <f t="shared" si="33"/>
        <v>0</v>
      </c>
      <c r="AT48" s="39">
        <f t="shared" si="34"/>
        <v>0</v>
      </c>
      <c r="AU48" s="40">
        <f t="shared" si="35"/>
        <v>0</v>
      </c>
      <c r="AV48" s="40"/>
      <c r="AW48" s="52">
        <f t="shared" si="36"/>
        <v>0</v>
      </c>
      <c r="AY48" s="52">
        <f t="shared" si="37"/>
        <v>0</v>
      </c>
      <c r="AZ48" s="70"/>
    </row>
    <row r="49" spans="1:52">
      <c r="A49" s="44">
        <f t="shared" si="38"/>
        <v>38108</v>
      </c>
      <c r="B49" s="66">
        <f t="shared" si="39"/>
        <v>20000</v>
      </c>
      <c r="C49" s="67"/>
      <c r="D49" s="68">
        <f t="shared" si="3"/>
        <v>20000</v>
      </c>
      <c r="E49" s="35">
        <f t="shared" si="4"/>
        <v>0</v>
      </c>
      <c r="F49" s="35">
        <f t="shared" si="5"/>
        <v>0</v>
      </c>
      <c r="G49" s="55">
        <f t="shared" si="41"/>
        <v>5.67</v>
      </c>
      <c r="H49" s="69">
        <f t="shared" si="41"/>
        <v>5.67</v>
      </c>
      <c r="I49" s="72">
        <f t="shared" si="40"/>
        <v>0</v>
      </c>
      <c r="J49" s="55">
        <f t="shared" si="42"/>
        <v>-4.7500000000000001E-2</v>
      </c>
      <c r="K49" s="69">
        <f t="shared" si="42"/>
        <v>-0.06</v>
      </c>
      <c r="L49" s="72">
        <v>0</v>
      </c>
      <c r="M49" s="55">
        <f t="shared" si="43"/>
        <v>0.01</v>
      </c>
      <c r="N49" s="69">
        <f t="shared" si="43"/>
        <v>0</v>
      </c>
      <c r="O49" s="72">
        <v>0</v>
      </c>
      <c r="P49" s="7"/>
      <c r="Q49" s="72">
        <f t="shared" si="9"/>
        <v>5.6325000000000003</v>
      </c>
      <c r="R49" s="72">
        <f t="shared" si="10"/>
        <v>5.61</v>
      </c>
      <c r="S49" s="72">
        <f t="shared" si="11"/>
        <v>0</v>
      </c>
      <c r="T49" s="7"/>
      <c r="U49" s="5">
        <f t="shared" si="12"/>
        <v>31</v>
      </c>
      <c r="V49" s="45">
        <f t="shared" si="13"/>
        <v>38108</v>
      </c>
      <c r="W49" s="5">
        <f t="shared" si="14"/>
        <v>1192</v>
      </c>
      <c r="X49" s="55">
        <f t="shared" si="15"/>
        <v>5.3904348595426005E-2</v>
      </c>
      <c r="Y49" s="47">
        <f t="shared" si="16"/>
        <v>0.84064242369623632</v>
      </c>
      <c r="Z49" s="5">
        <f t="shared" si="17"/>
        <v>0</v>
      </c>
      <c r="AA49" s="5">
        <f t="shared" si="18"/>
        <v>0</v>
      </c>
      <c r="AC49" s="39">
        <f t="shared" si="19"/>
        <v>0</v>
      </c>
      <c r="AD49" s="39">
        <f t="shared" si="20"/>
        <v>0</v>
      </c>
      <c r="AE49" s="39">
        <f t="shared" si="21"/>
        <v>0</v>
      </c>
      <c r="AF49" s="39">
        <f t="shared" si="22"/>
        <v>0</v>
      </c>
      <c r="AG49" s="39">
        <f t="shared" si="23"/>
        <v>0</v>
      </c>
      <c r="AH49" s="39">
        <f t="shared" si="24"/>
        <v>0</v>
      </c>
      <c r="AI49" s="39">
        <f t="shared" si="25"/>
        <v>0</v>
      </c>
      <c r="AJ49" s="39">
        <f t="shared" si="26"/>
        <v>0</v>
      </c>
      <c r="AK49" s="39">
        <f t="shared" si="27"/>
        <v>0</v>
      </c>
      <c r="AL49" s="43"/>
      <c r="AM49" s="39">
        <f t="shared" si="28"/>
        <v>0</v>
      </c>
      <c r="AN49" s="39">
        <f t="shared" si="29"/>
        <v>0</v>
      </c>
      <c r="AO49" s="39">
        <f t="shared" si="30"/>
        <v>0</v>
      </c>
      <c r="AP49" s="40">
        <f t="shared" si="31"/>
        <v>0</v>
      </c>
      <c r="AR49" s="39">
        <f t="shared" si="32"/>
        <v>0</v>
      </c>
      <c r="AS49" s="39">
        <f t="shared" si="33"/>
        <v>0</v>
      </c>
      <c r="AT49" s="39">
        <f t="shared" si="34"/>
        <v>0</v>
      </c>
      <c r="AU49" s="40">
        <f t="shared" si="35"/>
        <v>0</v>
      </c>
      <c r="AV49" s="40"/>
      <c r="AW49" s="52">
        <f t="shared" si="36"/>
        <v>0</v>
      </c>
      <c r="AY49" s="52">
        <f t="shared" si="37"/>
        <v>0</v>
      </c>
      <c r="AZ49" s="70"/>
    </row>
    <row r="50" spans="1:52">
      <c r="A50" s="44">
        <f t="shared" si="38"/>
        <v>38139</v>
      </c>
      <c r="B50" s="66">
        <f t="shared" si="39"/>
        <v>20000</v>
      </c>
      <c r="C50" s="67"/>
      <c r="D50" s="68">
        <f t="shared" si="3"/>
        <v>20000</v>
      </c>
      <c r="E50" s="35">
        <f t="shared" si="4"/>
        <v>0</v>
      </c>
      <c r="F50" s="35">
        <f t="shared" si="5"/>
        <v>0</v>
      </c>
      <c r="G50" s="55">
        <f t="shared" ref="G50:H69" si="44">VLOOKUP($A50,Table,MATCH(G$4,Curves,0))</f>
        <v>5.67</v>
      </c>
      <c r="H50" s="69">
        <f t="shared" si="44"/>
        <v>5.67</v>
      </c>
      <c r="I50" s="72">
        <f t="shared" si="40"/>
        <v>0</v>
      </c>
      <c r="J50" s="55">
        <f t="shared" ref="J50:K69" si="45">VLOOKUP($A50,Table,MATCH(J$4,Curves,0))</f>
        <v>-4.7500000000000001E-2</v>
      </c>
      <c r="K50" s="69">
        <f t="shared" si="45"/>
        <v>-0.06</v>
      </c>
      <c r="L50" s="72">
        <v>0</v>
      </c>
      <c r="M50" s="55">
        <f t="shared" ref="M50:N69" si="46">VLOOKUP($A50,Table,MATCH(M$4,Curves,0))</f>
        <v>0.01</v>
      </c>
      <c r="N50" s="69">
        <f t="shared" si="46"/>
        <v>0</v>
      </c>
      <c r="O50" s="72">
        <v>0</v>
      </c>
      <c r="P50" s="7"/>
      <c r="Q50" s="72">
        <f t="shared" si="9"/>
        <v>5.6325000000000003</v>
      </c>
      <c r="R50" s="72">
        <f t="shared" si="10"/>
        <v>5.61</v>
      </c>
      <c r="S50" s="72">
        <f t="shared" si="11"/>
        <v>0</v>
      </c>
      <c r="T50" s="7"/>
      <c r="U50" s="5">
        <f t="shared" si="12"/>
        <v>30</v>
      </c>
      <c r="V50" s="45">
        <f t="shared" si="13"/>
        <v>38139</v>
      </c>
      <c r="W50" s="5">
        <f t="shared" si="14"/>
        <v>1223</v>
      </c>
      <c r="X50" s="55">
        <f t="shared" si="15"/>
        <v>5.3904348595426005E-2</v>
      </c>
      <c r="Y50" s="47">
        <f t="shared" si="16"/>
        <v>0.83685591700280171</v>
      </c>
      <c r="Z50" s="5">
        <f t="shared" si="17"/>
        <v>0</v>
      </c>
      <c r="AA50" s="5">
        <f t="shared" si="18"/>
        <v>0</v>
      </c>
      <c r="AC50" s="39">
        <f t="shared" si="19"/>
        <v>0</v>
      </c>
      <c r="AD50" s="39">
        <f t="shared" si="20"/>
        <v>0</v>
      </c>
      <c r="AE50" s="39">
        <f t="shared" si="21"/>
        <v>0</v>
      </c>
      <c r="AF50" s="39">
        <f t="shared" si="22"/>
        <v>0</v>
      </c>
      <c r="AG50" s="39">
        <f t="shared" si="23"/>
        <v>0</v>
      </c>
      <c r="AH50" s="39">
        <f t="shared" si="24"/>
        <v>0</v>
      </c>
      <c r="AI50" s="39">
        <f t="shared" si="25"/>
        <v>0</v>
      </c>
      <c r="AJ50" s="39">
        <f t="shared" si="26"/>
        <v>0</v>
      </c>
      <c r="AK50" s="39">
        <f t="shared" si="27"/>
        <v>0</v>
      </c>
      <c r="AL50" s="43"/>
      <c r="AM50" s="39">
        <f t="shared" si="28"/>
        <v>0</v>
      </c>
      <c r="AN50" s="39">
        <f t="shared" si="29"/>
        <v>0</v>
      </c>
      <c r="AO50" s="39">
        <f t="shared" si="30"/>
        <v>0</v>
      </c>
      <c r="AP50" s="40">
        <f t="shared" si="31"/>
        <v>0</v>
      </c>
      <c r="AR50" s="39">
        <f t="shared" si="32"/>
        <v>0</v>
      </c>
      <c r="AS50" s="39">
        <f t="shared" si="33"/>
        <v>0</v>
      </c>
      <c r="AT50" s="39">
        <f t="shared" si="34"/>
        <v>0</v>
      </c>
      <c r="AU50" s="40">
        <f t="shared" si="35"/>
        <v>0</v>
      </c>
      <c r="AV50" s="40"/>
      <c r="AW50" s="52">
        <f t="shared" si="36"/>
        <v>0</v>
      </c>
      <c r="AY50" s="52">
        <f t="shared" si="37"/>
        <v>0</v>
      </c>
      <c r="AZ50" s="70"/>
    </row>
    <row r="51" spans="1:52">
      <c r="A51" s="44">
        <f t="shared" si="38"/>
        <v>38169</v>
      </c>
      <c r="B51" s="66">
        <f t="shared" si="39"/>
        <v>20000</v>
      </c>
      <c r="C51" s="67"/>
      <c r="D51" s="68">
        <f t="shared" si="3"/>
        <v>20000</v>
      </c>
      <c r="E51" s="35">
        <f t="shared" si="4"/>
        <v>0</v>
      </c>
      <c r="F51" s="35">
        <f t="shared" si="5"/>
        <v>0</v>
      </c>
      <c r="G51" s="55">
        <f t="shared" si="44"/>
        <v>5.67</v>
      </c>
      <c r="H51" s="69">
        <f t="shared" si="44"/>
        <v>5.67</v>
      </c>
      <c r="I51" s="72">
        <f t="shared" si="40"/>
        <v>0</v>
      </c>
      <c r="J51" s="55">
        <f t="shared" si="45"/>
        <v>-4.7500000000000001E-2</v>
      </c>
      <c r="K51" s="69">
        <f t="shared" si="45"/>
        <v>-0.06</v>
      </c>
      <c r="L51" s="72">
        <v>0</v>
      </c>
      <c r="M51" s="55">
        <f t="shared" si="46"/>
        <v>0.01</v>
      </c>
      <c r="N51" s="69">
        <f t="shared" si="46"/>
        <v>0</v>
      </c>
      <c r="O51" s="72">
        <v>0</v>
      </c>
      <c r="P51" s="7"/>
      <c r="Q51" s="72">
        <f t="shared" si="9"/>
        <v>5.6325000000000003</v>
      </c>
      <c r="R51" s="72">
        <f t="shared" si="10"/>
        <v>5.61</v>
      </c>
      <c r="S51" s="72">
        <f t="shared" si="11"/>
        <v>0</v>
      </c>
      <c r="T51" s="7"/>
      <c r="U51" s="5">
        <f t="shared" si="12"/>
        <v>31</v>
      </c>
      <c r="V51" s="45">
        <f t="shared" si="13"/>
        <v>38169</v>
      </c>
      <c r="W51" s="5">
        <f t="shared" si="14"/>
        <v>1253</v>
      </c>
      <c r="X51" s="55">
        <f t="shared" si="15"/>
        <v>5.3904348595426005E-2</v>
      </c>
      <c r="Y51" s="47">
        <f t="shared" si="16"/>
        <v>0.8332077956452284</v>
      </c>
      <c r="Z51" s="5">
        <f t="shared" si="17"/>
        <v>0</v>
      </c>
      <c r="AA51" s="5">
        <f t="shared" si="18"/>
        <v>0</v>
      </c>
      <c r="AC51" s="39">
        <f t="shared" si="19"/>
        <v>0</v>
      </c>
      <c r="AD51" s="39">
        <f t="shared" si="20"/>
        <v>0</v>
      </c>
      <c r="AE51" s="39">
        <f t="shared" si="21"/>
        <v>0</v>
      </c>
      <c r="AF51" s="39">
        <f t="shared" si="22"/>
        <v>0</v>
      </c>
      <c r="AG51" s="39">
        <f t="shared" si="23"/>
        <v>0</v>
      </c>
      <c r="AH51" s="39">
        <f t="shared" si="24"/>
        <v>0</v>
      </c>
      <c r="AI51" s="39">
        <f t="shared" si="25"/>
        <v>0</v>
      </c>
      <c r="AJ51" s="39">
        <f t="shared" si="26"/>
        <v>0</v>
      </c>
      <c r="AK51" s="39">
        <f t="shared" si="27"/>
        <v>0</v>
      </c>
      <c r="AL51" s="43"/>
      <c r="AM51" s="39">
        <f t="shared" si="28"/>
        <v>0</v>
      </c>
      <c r="AN51" s="39">
        <f t="shared" si="29"/>
        <v>0</v>
      </c>
      <c r="AO51" s="39">
        <f t="shared" si="30"/>
        <v>0</v>
      </c>
      <c r="AP51" s="40">
        <f t="shared" si="31"/>
        <v>0</v>
      </c>
      <c r="AR51" s="39">
        <f t="shared" si="32"/>
        <v>0</v>
      </c>
      <c r="AS51" s="39">
        <f t="shared" si="33"/>
        <v>0</v>
      </c>
      <c r="AT51" s="39">
        <f t="shared" si="34"/>
        <v>0</v>
      </c>
      <c r="AU51" s="40">
        <f t="shared" si="35"/>
        <v>0</v>
      </c>
      <c r="AV51" s="40"/>
      <c r="AW51" s="52">
        <f t="shared" si="36"/>
        <v>0</v>
      </c>
      <c r="AY51" s="52">
        <f t="shared" si="37"/>
        <v>0</v>
      </c>
      <c r="AZ51" s="70"/>
    </row>
    <row r="52" spans="1:52">
      <c r="A52" s="44">
        <f t="shared" si="38"/>
        <v>38200</v>
      </c>
      <c r="B52" s="66">
        <f t="shared" si="39"/>
        <v>20000</v>
      </c>
      <c r="C52" s="67"/>
      <c r="D52" s="68">
        <f t="shared" si="3"/>
        <v>20000</v>
      </c>
      <c r="E52" s="35">
        <f t="shared" si="4"/>
        <v>0</v>
      </c>
      <c r="F52" s="35">
        <f t="shared" si="5"/>
        <v>0</v>
      </c>
      <c r="G52" s="55">
        <f t="shared" si="44"/>
        <v>5.67</v>
      </c>
      <c r="H52" s="69">
        <f t="shared" si="44"/>
        <v>5.67</v>
      </c>
      <c r="I52" s="72">
        <f t="shared" si="40"/>
        <v>0</v>
      </c>
      <c r="J52" s="55">
        <f t="shared" si="45"/>
        <v>-4.7500000000000001E-2</v>
      </c>
      <c r="K52" s="69">
        <f t="shared" si="45"/>
        <v>-0.06</v>
      </c>
      <c r="L52" s="72">
        <v>0</v>
      </c>
      <c r="M52" s="55">
        <f t="shared" si="46"/>
        <v>0.01</v>
      </c>
      <c r="N52" s="69">
        <f t="shared" si="46"/>
        <v>0</v>
      </c>
      <c r="O52" s="72">
        <v>0</v>
      </c>
      <c r="P52" s="7"/>
      <c r="Q52" s="72">
        <f t="shared" si="9"/>
        <v>5.6325000000000003</v>
      </c>
      <c r="R52" s="72">
        <f t="shared" si="10"/>
        <v>5.61</v>
      </c>
      <c r="S52" s="72">
        <f t="shared" si="11"/>
        <v>0</v>
      </c>
      <c r="T52" s="7"/>
      <c r="U52" s="5">
        <f t="shared" si="12"/>
        <v>31</v>
      </c>
      <c r="V52" s="45">
        <f t="shared" si="13"/>
        <v>38200</v>
      </c>
      <c r="W52" s="5">
        <f t="shared" si="14"/>
        <v>1284</v>
      </c>
      <c r="X52" s="55">
        <f t="shared" si="15"/>
        <v>5.3904348595426005E-2</v>
      </c>
      <c r="Y52" s="47">
        <f t="shared" si="16"/>
        <v>0.82945477675598356</v>
      </c>
      <c r="Z52" s="5">
        <f t="shared" si="17"/>
        <v>0</v>
      </c>
      <c r="AA52" s="5">
        <f t="shared" si="18"/>
        <v>0</v>
      </c>
      <c r="AC52" s="39">
        <f t="shared" si="19"/>
        <v>0</v>
      </c>
      <c r="AD52" s="39">
        <f t="shared" si="20"/>
        <v>0</v>
      </c>
      <c r="AE52" s="39">
        <f t="shared" si="21"/>
        <v>0</v>
      </c>
      <c r="AF52" s="39">
        <f t="shared" si="22"/>
        <v>0</v>
      </c>
      <c r="AG52" s="39">
        <f t="shared" si="23"/>
        <v>0</v>
      </c>
      <c r="AH52" s="39">
        <f t="shared" si="24"/>
        <v>0</v>
      </c>
      <c r="AI52" s="39">
        <f t="shared" si="25"/>
        <v>0</v>
      </c>
      <c r="AJ52" s="39">
        <f t="shared" si="26"/>
        <v>0</v>
      </c>
      <c r="AK52" s="39">
        <f t="shared" si="27"/>
        <v>0</v>
      </c>
      <c r="AL52" s="43"/>
      <c r="AM52" s="39">
        <f t="shared" si="28"/>
        <v>0</v>
      </c>
      <c r="AN52" s="39">
        <f t="shared" si="29"/>
        <v>0</v>
      </c>
      <c r="AO52" s="39">
        <f t="shared" si="30"/>
        <v>0</v>
      </c>
      <c r="AP52" s="40">
        <f t="shared" si="31"/>
        <v>0</v>
      </c>
      <c r="AR52" s="39">
        <f t="shared" si="32"/>
        <v>0</v>
      </c>
      <c r="AS52" s="39">
        <f t="shared" si="33"/>
        <v>0</v>
      </c>
      <c r="AT52" s="39">
        <f t="shared" si="34"/>
        <v>0</v>
      </c>
      <c r="AU52" s="40">
        <f t="shared" si="35"/>
        <v>0</v>
      </c>
      <c r="AV52" s="40"/>
      <c r="AW52" s="52">
        <f t="shared" si="36"/>
        <v>0</v>
      </c>
      <c r="AY52" s="52">
        <f t="shared" si="37"/>
        <v>0</v>
      </c>
      <c r="AZ52" s="70"/>
    </row>
    <row r="53" spans="1:52">
      <c r="A53" s="44">
        <f t="shared" si="38"/>
        <v>38231</v>
      </c>
      <c r="B53" s="66">
        <f t="shared" si="39"/>
        <v>20000</v>
      </c>
      <c r="C53" s="67"/>
      <c r="D53" s="68">
        <f t="shared" si="3"/>
        <v>20000</v>
      </c>
      <c r="E53" s="35">
        <f t="shared" si="4"/>
        <v>0</v>
      </c>
      <c r="F53" s="35">
        <f t="shared" si="5"/>
        <v>0</v>
      </c>
      <c r="G53" s="55">
        <f t="shared" si="44"/>
        <v>5.67</v>
      </c>
      <c r="H53" s="69">
        <f t="shared" si="44"/>
        <v>5.67</v>
      </c>
      <c r="I53" s="72">
        <f t="shared" si="40"/>
        <v>0</v>
      </c>
      <c r="J53" s="55">
        <f t="shared" si="45"/>
        <v>-4.7500000000000001E-2</v>
      </c>
      <c r="K53" s="69">
        <f t="shared" si="45"/>
        <v>-0.06</v>
      </c>
      <c r="L53" s="72">
        <v>0</v>
      </c>
      <c r="M53" s="55">
        <f t="shared" si="46"/>
        <v>0.01</v>
      </c>
      <c r="N53" s="69">
        <f t="shared" si="46"/>
        <v>0</v>
      </c>
      <c r="O53" s="72">
        <v>0</v>
      </c>
      <c r="P53" s="7"/>
      <c r="Q53" s="72">
        <f t="shared" si="9"/>
        <v>5.6325000000000003</v>
      </c>
      <c r="R53" s="72">
        <f t="shared" si="10"/>
        <v>5.61</v>
      </c>
      <c r="S53" s="72">
        <f t="shared" si="11"/>
        <v>0</v>
      </c>
      <c r="T53" s="7"/>
      <c r="U53" s="5">
        <f t="shared" si="12"/>
        <v>30</v>
      </c>
      <c r="V53" s="45">
        <f t="shared" si="13"/>
        <v>38231</v>
      </c>
      <c r="W53" s="5">
        <f t="shared" si="14"/>
        <v>1315</v>
      </c>
      <c r="X53" s="55">
        <f t="shared" si="15"/>
        <v>5.3904348595426005E-2</v>
      </c>
      <c r="Y53" s="47">
        <f t="shared" si="16"/>
        <v>0.82571866259429483</v>
      </c>
      <c r="Z53" s="5">
        <f t="shared" si="17"/>
        <v>0</v>
      </c>
      <c r="AA53" s="5">
        <f t="shared" si="18"/>
        <v>0</v>
      </c>
      <c r="AC53" s="39">
        <f t="shared" si="19"/>
        <v>0</v>
      </c>
      <c r="AD53" s="39">
        <f t="shared" si="20"/>
        <v>0</v>
      </c>
      <c r="AE53" s="39">
        <f t="shared" si="21"/>
        <v>0</v>
      </c>
      <c r="AF53" s="39">
        <f t="shared" si="22"/>
        <v>0</v>
      </c>
      <c r="AG53" s="39">
        <f t="shared" si="23"/>
        <v>0</v>
      </c>
      <c r="AH53" s="39">
        <f t="shared" si="24"/>
        <v>0</v>
      </c>
      <c r="AI53" s="39">
        <f t="shared" si="25"/>
        <v>0</v>
      </c>
      <c r="AJ53" s="39">
        <f t="shared" si="26"/>
        <v>0</v>
      </c>
      <c r="AK53" s="39">
        <f t="shared" si="27"/>
        <v>0</v>
      </c>
      <c r="AL53" s="43"/>
      <c r="AM53" s="39">
        <f t="shared" si="28"/>
        <v>0</v>
      </c>
      <c r="AN53" s="39">
        <f t="shared" si="29"/>
        <v>0</v>
      </c>
      <c r="AO53" s="39">
        <f t="shared" si="30"/>
        <v>0</v>
      </c>
      <c r="AP53" s="40">
        <f t="shared" si="31"/>
        <v>0</v>
      </c>
      <c r="AR53" s="39">
        <f t="shared" si="32"/>
        <v>0</v>
      </c>
      <c r="AS53" s="39">
        <f t="shared" si="33"/>
        <v>0</v>
      </c>
      <c r="AT53" s="39">
        <f t="shared" si="34"/>
        <v>0</v>
      </c>
      <c r="AU53" s="40">
        <f t="shared" si="35"/>
        <v>0</v>
      </c>
      <c r="AV53" s="40"/>
      <c r="AW53" s="52">
        <f t="shared" si="36"/>
        <v>0</v>
      </c>
      <c r="AY53" s="52">
        <f t="shared" si="37"/>
        <v>0</v>
      </c>
      <c r="AZ53" s="70"/>
    </row>
    <row r="54" spans="1:52">
      <c r="A54" s="44">
        <f t="shared" si="38"/>
        <v>38261</v>
      </c>
      <c r="B54" s="66">
        <f t="shared" si="39"/>
        <v>20000</v>
      </c>
      <c r="C54" s="67"/>
      <c r="D54" s="68">
        <f t="shared" si="3"/>
        <v>20000</v>
      </c>
      <c r="E54" s="35">
        <f t="shared" si="4"/>
        <v>0</v>
      </c>
      <c r="F54" s="35">
        <f t="shared" si="5"/>
        <v>0</v>
      </c>
      <c r="G54" s="55">
        <f t="shared" si="44"/>
        <v>5.67</v>
      </c>
      <c r="H54" s="69">
        <f t="shared" si="44"/>
        <v>5.67</v>
      </c>
      <c r="I54" s="72">
        <f t="shared" si="40"/>
        <v>0</v>
      </c>
      <c r="J54" s="55">
        <f t="shared" si="45"/>
        <v>-4.7500000000000001E-2</v>
      </c>
      <c r="K54" s="69">
        <f t="shared" si="45"/>
        <v>-0.06</v>
      </c>
      <c r="L54" s="72">
        <v>0</v>
      </c>
      <c r="M54" s="55">
        <f t="shared" si="46"/>
        <v>0.01</v>
      </c>
      <c r="N54" s="69">
        <f t="shared" si="46"/>
        <v>0</v>
      </c>
      <c r="O54" s="72">
        <v>0</v>
      </c>
      <c r="P54" s="7"/>
      <c r="Q54" s="72">
        <f t="shared" si="9"/>
        <v>5.6325000000000003</v>
      </c>
      <c r="R54" s="72">
        <f t="shared" si="10"/>
        <v>5.61</v>
      </c>
      <c r="S54" s="72">
        <f t="shared" si="11"/>
        <v>0</v>
      </c>
      <c r="T54" s="7"/>
      <c r="U54" s="5">
        <f t="shared" si="12"/>
        <v>31</v>
      </c>
      <c r="V54" s="45">
        <f t="shared" si="13"/>
        <v>38261</v>
      </c>
      <c r="W54" s="5">
        <f t="shared" si="14"/>
        <v>1345</v>
      </c>
      <c r="X54" s="55">
        <f t="shared" si="15"/>
        <v>5.3904348595426005E-2</v>
      </c>
      <c r="Y54" s="47">
        <f t="shared" si="16"/>
        <v>0.82211909207426337</v>
      </c>
      <c r="Z54" s="5">
        <f t="shared" si="17"/>
        <v>0</v>
      </c>
      <c r="AA54" s="5">
        <f t="shared" si="18"/>
        <v>0</v>
      </c>
      <c r="AC54" s="39">
        <f t="shared" si="19"/>
        <v>0</v>
      </c>
      <c r="AD54" s="39">
        <f t="shared" si="20"/>
        <v>0</v>
      </c>
      <c r="AE54" s="39">
        <f t="shared" si="21"/>
        <v>0</v>
      </c>
      <c r="AF54" s="39">
        <f t="shared" si="22"/>
        <v>0</v>
      </c>
      <c r="AG54" s="39">
        <f t="shared" si="23"/>
        <v>0</v>
      </c>
      <c r="AH54" s="39">
        <f t="shared" si="24"/>
        <v>0</v>
      </c>
      <c r="AI54" s="39">
        <f t="shared" si="25"/>
        <v>0</v>
      </c>
      <c r="AJ54" s="39">
        <f t="shared" si="26"/>
        <v>0</v>
      </c>
      <c r="AK54" s="39">
        <f t="shared" si="27"/>
        <v>0</v>
      </c>
      <c r="AL54" s="43"/>
      <c r="AM54" s="39">
        <f t="shared" si="28"/>
        <v>0</v>
      </c>
      <c r="AN54" s="39">
        <f t="shared" si="29"/>
        <v>0</v>
      </c>
      <c r="AO54" s="39">
        <f t="shared" si="30"/>
        <v>0</v>
      </c>
      <c r="AP54" s="40">
        <f t="shared" si="31"/>
        <v>0</v>
      </c>
      <c r="AR54" s="39">
        <f t="shared" si="32"/>
        <v>0</v>
      </c>
      <c r="AS54" s="39">
        <f t="shared" si="33"/>
        <v>0</v>
      </c>
      <c r="AT54" s="39">
        <f t="shared" si="34"/>
        <v>0</v>
      </c>
      <c r="AU54" s="40">
        <f t="shared" si="35"/>
        <v>0</v>
      </c>
      <c r="AV54" s="40"/>
      <c r="AW54" s="52">
        <f t="shared" si="36"/>
        <v>0</v>
      </c>
      <c r="AY54" s="52">
        <f t="shared" si="37"/>
        <v>0</v>
      </c>
      <c r="AZ54" s="70"/>
    </row>
    <row r="55" spans="1:52">
      <c r="A55" s="44">
        <f t="shared" si="38"/>
        <v>38292</v>
      </c>
      <c r="B55" s="66">
        <f t="shared" si="39"/>
        <v>20000</v>
      </c>
      <c r="C55" s="67"/>
      <c r="D55" s="68">
        <f t="shared" si="3"/>
        <v>20000</v>
      </c>
      <c r="E55" s="35">
        <f t="shared" si="4"/>
        <v>0</v>
      </c>
      <c r="F55" s="35">
        <f t="shared" si="5"/>
        <v>0</v>
      </c>
      <c r="G55" s="55">
        <f t="shared" si="44"/>
        <v>5.67</v>
      </c>
      <c r="H55" s="69">
        <f t="shared" si="44"/>
        <v>5.67</v>
      </c>
      <c r="I55" s="72">
        <f t="shared" si="40"/>
        <v>0</v>
      </c>
      <c r="J55" s="55">
        <f t="shared" si="45"/>
        <v>-4.7500000000000001E-2</v>
      </c>
      <c r="K55" s="69">
        <f t="shared" si="45"/>
        <v>-0.06</v>
      </c>
      <c r="L55" s="72">
        <v>0</v>
      </c>
      <c r="M55" s="55">
        <f t="shared" si="46"/>
        <v>0.01</v>
      </c>
      <c r="N55" s="69">
        <f t="shared" si="46"/>
        <v>0</v>
      </c>
      <c r="O55" s="72">
        <v>0</v>
      </c>
      <c r="P55" s="7"/>
      <c r="Q55" s="72">
        <f t="shared" si="9"/>
        <v>5.6325000000000003</v>
      </c>
      <c r="R55" s="72">
        <f t="shared" si="10"/>
        <v>5.61</v>
      </c>
      <c r="S55" s="72">
        <f t="shared" si="11"/>
        <v>0</v>
      </c>
      <c r="T55" s="7"/>
      <c r="U55" s="5">
        <f t="shared" si="12"/>
        <v>30</v>
      </c>
      <c r="V55" s="45">
        <f t="shared" si="13"/>
        <v>38292</v>
      </c>
      <c r="W55" s="5">
        <f t="shared" si="14"/>
        <v>1376</v>
      </c>
      <c r="X55" s="55">
        <f t="shared" si="15"/>
        <v>5.3904348595426005E-2</v>
      </c>
      <c r="Y55" s="47">
        <f t="shared" si="16"/>
        <v>0.81841602004602565</v>
      </c>
      <c r="Z55" s="5">
        <f t="shared" si="17"/>
        <v>0</v>
      </c>
      <c r="AA55" s="5">
        <f t="shared" si="18"/>
        <v>0</v>
      </c>
      <c r="AC55" s="39">
        <f t="shared" si="19"/>
        <v>0</v>
      </c>
      <c r="AD55" s="39">
        <f t="shared" si="20"/>
        <v>0</v>
      </c>
      <c r="AE55" s="39">
        <f t="shared" si="21"/>
        <v>0</v>
      </c>
      <c r="AF55" s="39">
        <f t="shared" si="22"/>
        <v>0</v>
      </c>
      <c r="AG55" s="39">
        <f t="shared" si="23"/>
        <v>0</v>
      </c>
      <c r="AH55" s="39">
        <f t="shared" si="24"/>
        <v>0</v>
      </c>
      <c r="AI55" s="39">
        <f t="shared" si="25"/>
        <v>0</v>
      </c>
      <c r="AJ55" s="39">
        <f t="shared" si="26"/>
        <v>0</v>
      </c>
      <c r="AK55" s="39">
        <f t="shared" si="27"/>
        <v>0</v>
      </c>
      <c r="AL55" s="43"/>
      <c r="AM55" s="39">
        <f t="shared" si="28"/>
        <v>0</v>
      </c>
      <c r="AN55" s="39">
        <f t="shared" si="29"/>
        <v>0</v>
      </c>
      <c r="AO55" s="39">
        <f t="shared" si="30"/>
        <v>0</v>
      </c>
      <c r="AP55" s="40">
        <f t="shared" si="31"/>
        <v>0</v>
      </c>
      <c r="AR55" s="39">
        <f t="shared" si="32"/>
        <v>0</v>
      </c>
      <c r="AS55" s="39">
        <f t="shared" si="33"/>
        <v>0</v>
      </c>
      <c r="AT55" s="39">
        <f t="shared" si="34"/>
        <v>0</v>
      </c>
      <c r="AU55" s="40">
        <f t="shared" si="35"/>
        <v>0</v>
      </c>
      <c r="AV55" s="40"/>
      <c r="AW55" s="52">
        <f t="shared" si="36"/>
        <v>0</v>
      </c>
      <c r="AY55" s="52">
        <f t="shared" si="37"/>
        <v>0</v>
      </c>
      <c r="AZ55" s="70"/>
    </row>
    <row r="56" spans="1:52">
      <c r="A56" s="44">
        <f t="shared" si="38"/>
        <v>38322</v>
      </c>
      <c r="B56" s="66">
        <f t="shared" si="39"/>
        <v>20000</v>
      </c>
      <c r="C56" s="67"/>
      <c r="D56" s="68">
        <f t="shared" si="3"/>
        <v>20000</v>
      </c>
      <c r="E56" s="35">
        <f t="shared" si="4"/>
        <v>0</v>
      </c>
      <c r="F56" s="35">
        <f t="shared" si="5"/>
        <v>0</v>
      </c>
      <c r="G56" s="55">
        <f t="shared" si="44"/>
        <v>5.67</v>
      </c>
      <c r="H56" s="69">
        <f t="shared" si="44"/>
        <v>5.67</v>
      </c>
      <c r="I56" s="72">
        <f t="shared" si="40"/>
        <v>0</v>
      </c>
      <c r="J56" s="55">
        <f t="shared" si="45"/>
        <v>-4.7500000000000001E-2</v>
      </c>
      <c r="K56" s="69">
        <f t="shared" si="45"/>
        <v>-0.06</v>
      </c>
      <c r="L56" s="72">
        <v>0</v>
      </c>
      <c r="M56" s="55">
        <f t="shared" si="46"/>
        <v>0.01</v>
      </c>
      <c r="N56" s="69">
        <f t="shared" si="46"/>
        <v>0</v>
      </c>
      <c r="O56" s="72">
        <v>0</v>
      </c>
      <c r="P56" s="7"/>
      <c r="Q56" s="72">
        <f t="shared" si="9"/>
        <v>5.6325000000000003</v>
      </c>
      <c r="R56" s="72">
        <f t="shared" si="10"/>
        <v>5.61</v>
      </c>
      <c r="S56" s="72">
        <f t="shared" si="11"/>
        <v>0</v>
      </c>
      <c r="T56" s="7"/>
      <c r="U56" s="5">
        <f t="shared" si="12"/>
        <v>31</v>
      </c>
      <c r="V56" s="45">
        <f t="shared" si="13"/>
        <v>38322</v>
      </c>
      <c r="W56" s="5">
        <f t="shared" si="14"/>
        <v>1406</v>
      </c>
      <c r="X56" s="55">
        <f t="shared" si="15"/>
        <v>5.3904348595426005E-2</v>
      </c>
      <c r="Y56" s="47">
        <f t="shared" si="16"/>
        <v>0.81484828406967824</v>
      </c>
      <c r="Z56" s="5">
        <f t="shared" si="17"/>
        <v>0</v>
      </c>
      <c r="AA56" s="5">
        <f t="shared" si="18"/>
        <v>0</v>
      </c>
      <c r="AC56" s="39">
        <f t="shared" si="19"/>
        <v>0</v>
      </c>
      <c r="AD56" s="39">
        <f t="shared" si="20"/>
        <v>0</v>
      </c>
      <c r="AE56" s="39">
        <f t="shared" si="21"/>
        <v>0</v>
      </c>
      <c r="AF56" s="39">
        <f t="shared" si="22"/>
        <v>0</v>
      </c>
      <c r="AG56" s="39">
        <f t="shared" si="23"/>
        <v>0</v>
      </c>
      <c r="AH56" s="39">
        <f t="shared" si="24"/>
        <v>0</v>
      </c>
      <c r="AI56" s="39">
        <f t="shared" si="25"/>
        <v>0</v>
      </c>
      <c r="AJ56" s="39">
        <f t="shared" si="26"/>
        <v>0</v>
      </c>
      <c r="AK56" s="39">
        <f t="shared" si="27"/>
        <v>0</v>
      </c>
      <c r="AL56" s="43"/>
      <c r="AM56" s="39">
        <f t="shared" si="28"/>
        <v>0</v>
      </c>
      <c r="AN56" s="39">
        <f t="shared" si="29"/>
        <v>0</v>
      </c>
      <c r="AO56" s="39">
        <f t="shared" si="30"/>
        <v>0</v>
      </c>
      <c r="AP56" s="40">
        <f t="shared" si="31"/>
        <v>0</v>
      </c>
      <c r="AR56" s="39">
        <f t="shared" si="32"/>
        <v>0</v>
      </c>
      <c r="AS56" s="39">
        <f t="shared" si="33"/>
        <v>0</v>
      </c>
      <c r="AT56" s="39">
        <f t="shared" si="34"/>
        <v>0</v>
      </c>
      <c r="AU56" s="40">
        <f t="shared" si="35"/>
        <v>0</v>
      </c>
      <c r="AV56" s="40"/>
      <c r="AW56" s="52">
        <f t="shared" si="36"/>
        <v>0</v>
      </c>
      <c r="AY56" s="52">
        <f t="shared" si="37"/>
        <v>0</v>
      </c>
      <c r="AZ56" s="70"/>
    </row>
    <row r="57" spans="1:52">
      <c r="A57" s="44">
        <f t="shared" si="38"/>
        <v>38353</v>
      </c>
      <c r="B57" s="66">
        <f t="shared" si="39"/>
        <v>20000</v>
      </c>
      <c r="C57" s="67"/>
      <c r="D57" s="68">
        <f t="shared" si="3"/>
        <v>20000</v>
      </c>
      <c r="E57" s="35">
        <f t="shared" si="4"/>
        <v>0</v>
      </c>
      <c r="F57" s="35">
        <f t="shared" si="5"/>
        <v>0</v>
      </c>
      <c r="G57" s="55">
        <f t="shared" si="44"/>
        <v>5.67</v>
      </c>
      <c r="H57" s="69">
        <f t="shared" si="44"/>
        <v>5.67</v>
      </c>
      <c r="I57" s="72">
        <f t="shared" si="40"/>
        <v>0</v>
      </c>
      <c r="J57" s="55">
        <f t="shared" si="45"/>
        <v>-4.7500000000000001E-2</v>
      </c>
      <c r="K57" s="69">
        <f t="shared" si="45"/>
        <v>-0.06</v>
      </c>
      <c r="L57" s="72">
        <v>0</v>
      </c>
      <c r="M57" s="55">
        <f t="shared" si="46"/>
        <v>0.01</v>
      </c>
      <c r="N57" s="69">
        <f t="shared" si="46"/>
        <v>0</v>
      </c>
      <c r="O57" s="72">
        <v>0</v>
      </c>
      <c r="P57" s="7"/>
      <c r="Q57" s="72">
        <f t="shared" si="9"/>
        <v>5.6325000000000003</v>
      </c>
      <c r="R57" s="72">
        <f t="shared" si="10"/>
        <v>5.61</v>
      </c>
      <c r="S57" s="72">
        <f t="shared" si="11"/>
        <v>0</v>
      </c>
      <c r="T57" s="7"/>
      <c r="U57" s="5">
        <f t="shared" si="12"/>
        <v>31</v>
      </c>
      <c r="V57" s="45">
        <f t="shared" si="13"/>
        <v>38353</v>
      </c>
      <c r="W57" s="5">
        <f t="shared" si="14"/>
        <v>1437</v>
      </c>
      <c r="X57" s="55">
        <f t="shared" si="15"/>
        <v>5.3904348595426005E-2</v>
      </c>
      <c r="Y57" s="47">
        <f t="shared" si="16"/>
        <v>0.81117796195079539</v>
      </c>
      <c r="Z57" s="5">
        <f t="shared" si="17"/>
        <v>0</v>
      </c>
      <c r="AA57" s="5">
        <f t="shared" si="18"/>
        <v>0</v>
      </c>
      <c r="AC57" s="39">
        <f t="shared" si="19"/>
        <v>0</v>
      </c>
      <c r="AD57" s="39">
        <f t="shared" si="20"/>
        <v>0</v>
      </c>
      <c r="AE57" s="39">
        <f t="shared" si="21"/>
        <v>0</v>
      </c>
      <c r="AF57" s="39">
        <f t="shared" si="22"/>
        <v>0</v>
      </c>
      <c r="AG57" s="39">
        <f t="shared" si="23"/>
        <v>0</v>
      </c>
      <c r="AH57" s="39">
        <f t="shared" si="24"/>
        <v>0</v>
      </c>
      <c r="AI57" s="39">
        <f t="shared" si="25"/>
        <v>0</v>
      </c>
      <c r="AJ57" s="39">
        <f t="shared" si="26"/>
        <v>0</v>
      </c>
      <c r="AK57" s="39">
        <f t="shared" si="27"/>
        <v>0</v>
      </c>
      <c r="AL57" s="43"/>
      <c r="AM57" s="39">
        <f t="shared" si="28"/>
        <v>0</v>
      </c>
      <c r="AN57" s="39">
        <f t="shared" si="29"/>
        <v>0</v>
      </c>
      <c r="AO57" s="39">
        <f t="shared" si="30"/>
        <v>0</v>
      </c>
      <c r="AP57" s="40">
        <f t="shared" si="31"/>
        <v>0</v>
      </c>
      <c r="AR57" s="39">
        <f t="shared" si="32"/>
        <v>0</v>
      </c>
      <c r="AS57" s="39">
        <f t="shared" si="33"/>
        <v>0</v>
      </c>
      <c r="AT57" s="39">
        <f t="shared" si="34"/>
        <v>0</v>
      </c>
      <c r="AU57" s="40">
        <f t="shared" si="35"/>
        <v>0</v>
      </c>
      <c r="AV57" s="40"/>
      <c r="AW57" s="52">
        <f t="shared" si="36"/>
        <v>0</v>
      </c>
      <c r="AY57" s="52">
        <f t="shared" si="37"/>
        <v>0</v>
      </c>
      <c r="AZ57" s="70"/>
    </row>
    <row r="58" spans="1:52">
      <c r="A58" s="44">
        <f t="shared" si="38"/>
        <v>38384</v>
      </c>
      <c r="B58" s="66">
        <f t="shared" si="39"/>
        <v>20000</v>
      </c>
      <c r="C58" s="67"/>
      <c r="D58" s="68">
        <f t="shared" si="3"/>
        <v>20000</v>
      </c>
      <c r="E58" s="35">
        <f t="shared" si="4"/>
        <v>0</v>
      </c>
      <c r="F58" s="35">
        <f t="shared" si="5"/>
        <v>0</v>
      </c>
      <c r="G58" s="55">
        <f t="shared" si="44"/>
        <v>5.67</v>
      </c>
      <c r="H58" s="69">
        <f t="shared" si="44"/>
        <v>5.67</v>
      </c>
      <c r="I58" s="72">
        <f t="shared" si="40"/>
        <v>0</v>
      </c>
      <c r="J58" s="55">
        <f t="shared" si="45"/>
        <v>-4.7500000000000001E-2</v>
      </c>
      <c r="K58" s="69">
        <f t="shared" si="45"/>
        <v>-0.06</v>
      </c>
      <c r="L58" s="72">
        <v>0</v>
      </c>
      <c r="M58" s="55">
        <f t="shared" si="46"/>
        <v>0.01</v>
      </c>
      <c r="N58" s="69">
        <f t="shared" si="46"/>
        <v>0</v>
      </c>
      <c r="O58" s="72">
        <v>0</v>
      </c>
      <c r="P58" s="7"/>
      <c r="Q58" s="72">
        <f t="shared" si="9"/>
        <v>5.6325000000000003</v>
      </c>
      <c r="R58" s="72">
        <f t="shared" si="10"/>
        <v>5.61</v>
      </c>
      <c r="S58" s="72">
        <f t="shared" si="11"/>
        <v>0</v>
      </c>
      <c r="T58" s="7"/>
      <c r="U58" s="5">
        <f t="shared" si="12"/>
        <v>28</v>
      </c>
      <c r="V58" s="45">
        <f t="shared" si="13"/>
        <v>38384</v>
      </c>
      <c r="W58" s="5">
        <f t="shared" si="14"/>
        <v>1468</v>
      </c>
      <c r="X58" s="55">
        <f t="shared" si="15"/>
        <v>5.3904348595426005E-2</v>
      </c>
      <c r="Y58" s="47">
        <f t="shared" si="16"/>
        <v>0.80752417206830529</v>
      </c>
      <c r="Z58" s="5">
        <f t="shared" si="17"/>
        <v>0</v>
      </c>
      <c r="AA58" s="5">
        <f t="shared" si="18"/>
        <v>0</v>
      </c>
      <c r="AC58" s="39">
        <f t="shared" si="19"/>
        <v>0</v>
      </c>
      <c r="AD58" s="39">
        <f t="shared" si="20"/>
        <v>0</v>
      </c>
      <c r="AE58" s="39">
        <f t="shared" si="21"/>
        <v>0</v>
      </c>
      <c r="AF58" s="39">
        <f t="shared" si="22"/>
        <v>0</v>
      </c>
      <c r="AG58" s="39">
        <f t="shared" si="23"/>
        <v>0</v>
      </c>
      <c r="AH58" s="39">
        <f t="shared" si="24"/>
        <v>0</v>
      </c>
      <c r="AI58" s="39">
        <f t="shared" si="25"/>
        <v>0</v>
      </c>
      <c r="AJ58" s="39">
        <f t="shared" si="26"/>
        <v>0</v>
      </c>
      <c r="AK58" s="39">
        <f t="shared" si="27"/>
        <v>0</v>
      </c>
      <c r="AL58" s="43"/>
      <c r="AM58" s="39">
        <f t="shared" si="28"/>
        <v>0</v>
      </c>
      <c r="AN58" s="39">
        <f t="shared" si="29"/>
        <v>0</v>
      </c>
      <c r="AO58" s="39">
        <f t="shared" si="30"/>
        <v>0</v>
      </c>
      <c r="AP58" s="40">
        <f t="shared" si="31"/>
        <v>0</v>
      </c>
      <c r="AR58" s="39">
        <f t="shared" si="32"/>
        <v>0</v>
      </c>
      <c r="AS58" s="39">
        <f t="shared" si="33"/>
        <v>0</v>
      </c>
      <c r="AT58" s="39">
        <f t="shared" si="34"/>
        <v>0</v>
      </c>
      <c r="AU58" s="40">
        <f t="shared" si="35"/>
        <v>0</v>
      </c>
      <c r="AV58" s="40"/>
      <c r="AW58" s="52">
        <f t="shared" si="36"/>
        <v>0</v>
      </c>
      <c r="AY58" s="52">
        <f t="shared" si="37"/>
        <v>0</v>
      </c>
      <c r="AZ58" s="70"/>
    </row>
    <row r="59" spans="1:52">
      <c r="A59" s="44">
        <f t="shared" si="38"/>
        <v>38412</v>
      </c>
      <c r="B59" s="66">
        <f t="shared" si="39"/>
        <v>20000</v>
      </c>
      <c r="C59" s="67"/>
      <c r="D59" s="68">
        <f t="shared" si="3"/>
        <v>20000</v>
      </c>
      <c r="E59" s="35">
        <f t="shared" si="4"/>
        <v>0</v>
      </c>
      <c r="F59" s="35">
        <f t="shared" si="5"/>
        <v>0</v>
      </c>
      <c r="G59" s="55">
        <f t="shared" si="44"/>
        <v>5.67</v>
      </c>
      <c r="H59" s="69">
        <f t="shared" si="44"/>
        <v>5.67</v>
      </c>
      <c r="I59" s="72">
        <f t="shared" si="40"/>
        <v>0</v>
      </c>
      <c r="J59" s="55">
        <f t="shared" si="45"/>
        <v>-4.7500000000000001E-2</v>
      </c>
      <c r="K59" s="69">
        <f t="shared" si="45"/>
        <v>-0.06</v>
      </c>
      <c r="L59" s="72">
        <v>0</v>
      </c>
      <c r="M59" s="55">
        <f t="shared" si="46"/>
        <v>0.01</v>
      </c>
      <c r="N59" s="69">
        <f t="shared" si="46"/>
        <v>0</v>
      </c>
      <c r="O59" s="72">
        <v>0</v>
      </c>
      <c r="P59" s="7"/>
      <c r="Q59" s="72">
        <f t="shared" si="9"/>
        <v>5.6325000000000003</v>
      </c>
      <c r="R59" s="72">
        <f t="shared" si="10"/>
        <v>5.61</v>
      </c>
      <c r="S59" s="72">
        <f t="shared" si="11"/>
        <v>0</v>
      </c>
      <c r="T59" s="7"/>
      <c r="U59" s="5">
        <f t="shared" si="12"/>
        <v>31</v>
      </c>
      <c r="V59" s="45">
        <f t="shared" si="13"/>
        <v>38412</v>
      </c>
      <c r="W59" s="5">
        <f t="shared" si="14"/>
        <v>1496</v>
      </c>
      <c r="X59" s="55">
        <f t="shared" si="15"/>
        <v>5.3904348595426005E-2</v>
      </c>
      <c r="Y59" s="47">
        <f t="shared" si="16"/>
        <v>0.80423812261759808</v>
      </c>
      <c r="Z59" s="5">
        <f t="shared" si="17"/>
        <v>0</v>
      </c>
      <c r="AA59" s="5">
        <f t="shared" si="18"/>
        <v>0</v>
      </c>
      <c r="AC59" s="39">
        <f t="shared" si="19"/>
        <v>0</v>
      </c>
      <c r="AD59" s="39">
        <f t="shared" si="20"/>
        <v>0</v>
      </c>
      <c r="AE59" s="39">
        <f t="shared" si="21"/>
        <v>0</v>
      </c>
      <c r="AF59" s="39">
        <f t="shared" si="22"/>
        <v>0</v>
      </c>
      <c r="AG59" s="39">
        <f t="shared" si="23"/>
        <v>0</v>
      </c>
      <c r="AH59" s="39">
        <f t="shared" si="24"/>
        <v>0</v>
      </c>
      <c r="AI59" s="39">
        <f t="shared" si="25"/>
        <v>0</v>
      </c>
      <c r="AJ59" s="39">
        <f t="shared" si="26"/>
        <v>0</v>
      </c>
      <c r="AK59" s="39">
        <f t="shared" si="27"/>
        <v>0</v>
      </c>
      <c r="AL59" s="43"/>
      <c r="AM59" s="39">
        <f t="shared" si="28"/>
        <v>0</v>
      </c>
      <c r="AN59" s="39">
        <f t="shared" si="29"/>
        <v>0</v>
      </c>
      <c r="AO59" s="39">
        <f t="shared" si="30"/>
        <v>0</v>
      </c>
      <c r="AP59" s="40">
        <f t="shared" si="31"/>
        <v>0</v>
      </c>
      <c r="AR59" s="39">
        <f t="shared" si="32"/>
        <v>0</v>
      </c>
      <c r="AS59" s="39">
        <f t="shared" si="33"/>
        <v>0</v>
      </c>
      <c r="AT59" s="39">
        <f t="shared" si="34"/>
        <v>0</v>
      </c>
      <c r="AU59" s="40">
        <f t="shared" si="35"/>
        <v>0</v>
      </c>
      <c r="AV59" s="40"/>
      <c r="AW59" s="52">
        <f t="shared" si="36"/>
        <v>0</v>
      </c>
      <c r="AY59" s="52">
        <f t="shared" si="37"/>
        <v>0</v>
      </c>
      <c r="AZ59" s="70"/>
    </row>
    <row r="60" spans="1:52">
      <c r="A60" s="44">
        <f t="shared" si="38"/>
        <v>38443</v>
      </c>
      <c r="B60" s="66">
        <f t="shared" si="39"/>
        <v>20000</v>
      </c>
      <c r="C60" s="67"/>
      <c r="D60" s="68">
        <f t="shared" si="3"/>
        <v>20000</v>
      </c>
      <c r="E60" s="35">
        <f t="shared" si="4"/>
        <v>0</v>
      </c>
      <c r="F60" s="35">
        <f t="shared" si="5"/>
        <v>0</v>
      </c>
      <c r="G60" s="55">
        <f t="shared" si="44"/>
        <v>5.67</v>
      </c>
      <c r="H60" s="69">
        <f t="shared" si="44"/>
        <v>5.67</v>
      </c>
      <c r="I60" s="72">
        <f t="shared" si="40"/>
        <v>0</v>
      </c>
      <c r="J60" s="55">
        <f t="shared" si="45"/>
        <v>-4.7500000000000001E-2</v>
      </c>
      <c r="K60" s="69">
        <f t="shared" si="45"/>
        <v>-0.06</v>
      </c>
      <c r="L60" s="72">
        <v>0</v>
      </c>
      <c r="M60" s="55">
        <f t="shared" si="46"/>
        <v>0.01</v>
      </c>
      <c r="N60" s="69">
        <f t="shared" si="46"/>
        <v>0</v>
      </c>
      <c r="O60" s="72">
        <v>0</v>
      </c>
      <c r="P60" s="7"/>
      <c r="Q60" s="72">
        <f t="shared" si="9"/>
        <v>5.6325000000000003</v>
      </c>
      <c r="R60" s="72">
        <f t="shared" si="10"/>
        <v>5.61</v>
      </c>
      <c r="S60" s="72">
        <f t="shared" si="11"/>
        <v>0</v>
      </c>
      <c r="T60" s="7"/>
      <c r="U60" s="5">
        <f t="shared" si="12"/>
        <v>30</v>
      </c>
      <c r="V60" s="45">
        <f t="shared" si="13"/>
        <v>38443</v>
      </c>
      <c r="W60" s="5">
        <f t="shared" si="14"/>
        <v>1527</v>
      </c>
      <c r="X60" s="55">
        <f t="shared" si="15"/>
        <v>5.3904348595426005E-2</v>
      </c>
      <c r="Y60" s="47">
        <f t="shared" si="16"/>
        <v>0.80061559186187314</v>
      </c>
      <c r="Z60" s="5">
        <f t="shared" si="17"/>
        <v>0</v>
      </c>
      <c r="AA60" s="5">
        <f t="shared" si="18"/>
        <v>0</v>
      </c>
      <c r="AC60" s="39">
        <f t="shared" si="19"/>
        <v>0</v>
      </c>
      <c r="AD60" s="39">
        <f t="shared" si="20"/>
        <v>0</v>
      </c>
      <c r="AE60" s="39">
        <f t="shared" si="21"/>
        <v>0</v>
      </c>
      <c r="AF60" s="39">
        <f t="shared" si="22"/>
        <v>0</v>
      </c>
      <c r="AG60" s="39">
        <f t="shared" si="23"/>
        <v>0</v>
      </c>
      <c r="AH60" s="39">
        <f t="shared" si="24"/>
        <v>0</v>
      </c>
      <c r="AI60" s="39">
        <f t="shared" si="25"/>
        <v>0</v>
      </c>
      <c r="AJ60" s="39">
        <f t="shared" si="26"/>
        <v>0</v>
      </c>
      <c r="AK60" s="39">
        <f t="shared" si="27"/>
        <v>0</v>
      </c>
      <c r="AL60" s="43"/>
      <c r="AM60" s="39">
        <f t="shared" si="28"/>
        <v>0</v>
      </c>
      <c r="AN60" s="39">
        <f t="shared" si="29"/>
        <v>0</v>
      </c>
      <c r="AO60" s="39">
        <f t="shared" si="30"/>
        <v>0</v>
      </c>
      <c r="AP60" s="40">
        <f t="shared" si="31"/>
        <v>0</v>
      </c>
      <c r="AR60" s="39">
        <f t="shared" si="32"/>
        <v>0</v>
      </c>
      <c r="AS60" s="39">
        <f t="shared" si="33"/>
        <v>0</v>
      </c>
      <c r="AT60" s="39">
        <f t="shared" si="34"/>
        <v>0</v>
      </c>
      <c r="AU60" s="40">
        <f t="shared" si="35"/>
        <v>0</v>
      </c>
      <c r="AV60" s="40"/>
      <c r="AW60" s="52">
        <f t="shared" si="36"/>
        <v>0</v>
      </c>
      <c r="AY60" s="52">
        <f t="shared" si="37"/>
        <v>0</v>
      </c>
      <c r="AZ60" s="70"/>
    </row>
    <row r="61" spans="1:52">
      <c r="A61" s="44">
        <f t="shared" si="38"/>
        <v>38473</v>
      </c>
      <c r="B61" s="66">
        <f t="shared" si="39"/>
        <v>20000</v>
      </c>
      <c r="C61" s="67"/>
      <c r="D61" s="68">
        <f t="shared" si="3"/>
        <v>20000</v>
      </c>
      <c r="E61" s="35">
        <f t="shared" si="4"/>
        <v>0</v>
      </c>
      <c r="F61" s="35">
        <f t="shared" si="5"/>
        <v>0</v>
      </c>
      <c r="G61" s="55">
        <f t="shared" si="44"/>
        <v>5.67</v>
      </c>
      <c r="H61" s="69">
        <f t="shared" si="44"/>
        <v>5.67</v>
      </c>
      <c r="I61" s="72">
        <f t="shared" si="40"/>
        <v>0</v>
      </c>
      <c r="J61" s="55">
        <f t="shared" si="45"/>
        <v>-4.7500000000000001E-2</v>
      </c>
      <c r="K61" s="69">
        <f t="shared" si="45"/>
        <v>-0.06</v>
      </c>
      <c r="L61" s="72">
        <v>0</v>
      </c>
      <c r="M61" s="55">
        <f t="shared" si="46"/>
        <v>0.01</v>
      </c>
      <c r="N61" s="69">
        <f t="shared" si="46"/>
        <v>0</v>
      </c>
      <c r="O61" s="72">
        <v>0</v>
      </c>
      <c r="P61" s="7"/>
      <c r="Q61" s="72">
        <f t="shared" si="9"/>
        <v>5.6325000000000003</v>
      </c>
      <c r="R61" s="72">
        <f t="shared" si="10"/>
        <v>5.61</v>
      </c>
      <c r="S61" s="72">
        <f t="shared" si="11"/>
        <v>0</v>
      </c>
      <c r="T61" s="7"/>
      <c r="U61" s="5">
        <f t="shared" si="12"/>
        <v>31</v>
      </c>
      <c r="V61" s="45">
        <f t="shared" si="13"/>
        <v>38473</v>
      </c>
      <c r="W61" s="5">
        <f t="shared" si="14"/>
        <v>1557</v>
      </c>
      <c r="X61" s="55">
        <f t="shared" si="15"/>
        <v>5.3904348595426005E-2</v>
      </c>
      <c r="Y61" s="47">
        <f t="shared" si="16"/>
        <v>0.79712545361879517</v>
      </c>
      <c r="Z61" s="5">
        <f t="shared" si="17"/>
        <v>0</v>
      </c>
      <c r="AA61" s="5">
        <f t="shared" si="18"/>
        <v>0</v>
      </c>
      <c r="AC61" s="39">
        <f t="shared" si="19"/>
        <v>0</v>
      </c>
      <c r="AD61" s="39">
        <f t="shared" si="20"/>
        <v>0</v>
      </c>
      <c r="AE61" s="39">
        <f t="shared" si="21"/>
        <v>0</v>
      </c>
      <c r="AF61" s="39">
        <f t="shared" si="22"/>
        <v>0</v>
      </c>
      <c r="AG61" s="39">
        <f t="shared" si="23"/>
        <v>0</v>
      </c>
      <c r="AH61" s="39">
        <f t="shared" si="24"/>
        <v>0</v>
      </c>
      <c r="AI61" s="39">
        <f t="shared" si="25"/>
        <v>0</v>
      </c>
      <c r="AJ61" s="39">
        <f t="shared" si="26"/>
        <v>0</v>
      </c>
      <c r="AK61" s="39">
        <f t="shared" si="27"/>
        <v>0</v>
      </c>
      <c r="AL61" s="43"/>
      <c r="AM61" s="39">
        <f t="shared" si="28"/>
        <v>0</v>
      </c>
      <c r="AN61" s="39">
        <f t="shared" si="29"/>
        <v>0</v>
      </c>
      <c r="AO61" s="39">
        <f t="shared" si="30"/>
        <v>0</v>
      </c>
      <c r="AP61" s="40">
        <f t="shared" si="31"/>
        <v>0</v>
      </c>
      <c r="AR61" s="39">
        <f t="shared" si="32"/>
        <v>0</v>
      </c>
      <c r="AS61" s="39">
        <f t="shared" si="33"/>
        <v>0</v>
      </c>
      <c r="AT61" s="39">
        <f t="shared" si="34"/>
        <v>0</v>
      </c>
      <c r="AU61" s="40">
        <f t="shared" si="35"/>
        <v>0</v>
      </c>
      <c r="AV61" s="40"/>
      <c r="AW61" s="52">
        <f t="shared" si="36"/>
        <v>0</v>
      </c>
      <c r="AY61" s="52">
        <f t="shared" si="37"/>
        <v>0</v>
      </c>
      <c r="AZ61" s="70"/>
    </row>
    <row r="62" spans="1:52">
      <c r="A62" s="44">
        <f t="shared" si="38"/>
        <v>38504</v>
      </c>
      <c r="B62" s="66">
        <f t="shared" si="39"/>
        <v>20000</v>
      </c>
      <c r="C62" s="67"/>
      <c r="D62" s="68">
        <f t="shared" si="3"/>
        <v>20000</v>
      </c>
      <c r="E62" s="35">
        <f t="shared" si="4"/>
        <v>0</v>
      </c>
      <c r="F62" s="35">
        <f t="shared" si="5"/>
        <v>0</v>
      </c>
      <c r="G62" s="55">
        <f t="shared" si="44"/>
        <v>5.67</v>
      </c>
      <c r="H62" s="69">
        <f t="shared" si="44"/>
        <v>5.67</v>
      </c>
      <c r="I62" s="72">
        <f t="shared" si="40"/>
        <v>0</v>
      </c>
      <c r="J62" s="55">
        <f t="shared" si="45"/>
        <v>-4.7500000000000001E-2</v>
      </c>
      <c r="K62" s="69">
        <f t="shared" si="45"/>
        <v>-0.06</v>
      </c>
      <c r="L62" s="72">
        <v>0</v>
      </c>
      <c r="M62" s="55">
        <f t="shared" si="46"/>
        <v>0.01</v>
      </c>
      <c r="N62" s="69">
        <f t="shared" si="46"/>
        <v>0</v>
      </c>
      <c r="O62" s="72">
        <v>0</v>
      </c>
      <c r="P62" s="7"/>
      <c r="Q62" s="72">
        <f t="shared" si="9"/>
        <v>5.6325000000000003</v>
      </c>
      <c r="R62" s="72">
        <f t="shared" si="10"/>
        <v>5.61</v>
      </c>
      <c r="S62" s="72">
        <f t="shared" si="11"/>
        <v>0</v>
      </c>
      <c r="T62" s="7"/>
      <c r="U62" s="5">
        <f t="shared" si="12"/>
        <v>30</v>
      </c>
      <c r="V62" s="45">
        <f t="shared" si="13"/>
        <v>38504</v>
      </c>
      <c r="W62" s="5">
        <f t="shared" si="14"/>
        <v>1588</v>
      </c>
      <c r="X62" s="55">
        <f t="shared" si="15"/>
        <v>5.3904348595426005E-2</v>
      </c>
      <c r="Y62" s="47">
        <f t="shared" si="16"/>
        <v>0.79353496046670879</v>
      </c>
      <c r="Z62" s="5">
        <f t="shared" si="17"/>
        <v>0</v>
      </c>
      <c r="AA62" s="5">
        <f t="shared" si="18"/>
        <v>0</v>
      </c>
      <c r="AC62" s="39">
        <f t="shared" si="19"/>
        <v>0</v>
      </c>
      <c r="AD62" s="39">
        <f t="shared" si="20"/>
        <v>0</v>
      </c>
      <c r="AE62" s="39">
        <f t="shared" si="21"/>
        <v>0</v>
      </c>
      <c r="AF62" s="39">
        <f t="shared" si="22"/>
        <v>0</v>
      </c>
      <c r="AG62" s="39">
        <f t="shared" si="23"/>
        <v>0</v>
      </c>
      <c r="AH62" s="39">
        <f t="shared" si="24"/>
        <v>0</v>
      </c>
      <c r="AI62" s="39">
        <f t="shared" si="25"/>
        <v>0</v>
      </c>
      <c r="AJ62" s="39">
        <f t="shared" si="26"/>
        <v>0</v>
      </c>
      <c r="AK62" s="39">
        <f t="shared" si="27"/>
        <v>0</v>
      </c>
      <c r="AL62" s="43"/>
      <c r="AM62" s="39">
        <f t="shared" si="28"/>
        <v>0</v>
      </c>
      <c r="AN62" s="39">
        <f t="shared" si="29"/>
        <v>0</v>
      </c>
      <c r="AO62" s="39">
        <f t="shared" si="30"/>
        <v>0</v>
      </c>
      <c r="AP62" s="40">
        <f t="shared" si="31"/>
        <v>0</v>
      </c>
      <c r="AR62" s="39">
        <f t="shared" si="32"/>
        <v>0</v>
      </c>
      <c r="AS62" s="39">
        <f t="shared" si="33"/>
        <v>0</v>
      </c>
      <c r="AT62" s="39">
        <f t="shared" si="34"/>
        <v>0</v>
      </c>
      <c r="AU62" s="40">
        <f t="shared" si="35"/>
        <v>0</v>
      </c>
      <c r="AV62" s="40"/>
      <c r="AW62" s="52">
        <f t="shared" si="36"/>
        <v>0</v>
      </c>
      <c r="AY62" s="52">
        <f t="shared" si="37"/>
        <v>0</v>
      </c>
      <c r="AZ62" s="70"/>
    </row>
    <row r="63" spans="1:52">
      <c r="A63" s="44">
        <f t="shared" si="38"/>
        <v>38534</v>
      </c>
      <c r="B63" s="66">
        <f t="shared" si="39"/>
        <v>20000</v>
      </c>
      <c r="C63" s="67"/>
      <c r="D63" s="68">
        <f t="shared" si="3"/>
        <v>20000</v>
      </c>
      <c r="E63" s="35">
        <f t="shared" si="4"/>
        <v>0</v>
      </c>
      <c r="F63" s="35">
        <f t="shared" si="5"/>
        <v>0</v>
      </c>
      <c r="G63" s="55">
        <f t="shared" si="44"/>
        <v>5.67</v>
      </c>
      <c r="H63" s="69">
        <f t="shared" si="44"/>
        <v>5.67</v>
      </c>
      <c r="I63" s="72">
        <f t="shared" si="40"/>
        <v>0</v>
      </c>
      <c r="J63" s="55">
        <f t="shared" si="45"/>
        <v>-4.7500000000000001E-2</v>
      </c>
      <c r="K63" s="69">
        <f t="shared" si="45"/>
        <v>-0.06</v>
      </c>
      <c r="L63" s="72">
        <v>0</v>
      </c>
      <c r="M63" s="55">
        <f t="shared" si="46"/>
        <v>0.01</v>
      </c>
      <c r="N63" s="69">
        <f t="shared" si="46"/>
        <v>0</v>
      </c>
      <c r="O63" s="72">
        <v>0</v>
      </c>
      <c r="P63" s="7"/>
      <c r="Q63" s="72">
        <f t="shared" si="9"/>
        <v>5.6325000000000003</v>
      </c>
      <c r="R63" s="72">
        <f t="shared" si="10"/>
        <v>5.61</v>
      </c>
      <c r="S63" s="72">
        <f t="shared" si="11"/>
        <v>0</v>
      </c>
      <c r="T63" s="7"/>
      <c r="U63" s="5">
        <f t="shared" si="12"/>
        <v>31</v>
      </c>
      <c r="V63" s="45">
        <f t="shared" si="13"/>
        <v>38534</v>
      </c>
      <c r="W63" s="5">
        <f t="shared" si="14"/>
        <v>1618</v>
      </c>
      <c r="X63" s="55">
        <f t="shared" si="15"/>
        <v>5.3904348595426005E-2</v>
      </c>
      <c r="Y63" s="47">
        <f t="shared" si="16"/>
        <v>0.79007568895002056</v>
      </c>
      <c r="Z63" s="5">
        <f t="shared" si="17"/>
        <v>0</v>
      </c>
      <c r="AA63" s="5">
        <f t="shared" si="18"/>
        <v>0</v>
      </c>
      <c r="AC63" s="39">
        <f t="shared" si="19"/>
        <v>0</v>
      </c>
      <c r="AD63" s="39">
        <f t="shared" si="20"/>
        <v>0</v>
      </c>
      <c r="AE63" s="39">
        <f t="shared" si="21"/>
        <v>0</v>
      </c>
      <c r="AF63" s="39">
        <f t="shared" si="22"/>
        <v>0</v>
      </c>
      <c r="AG63" s="39">
        <f t="shared" si="23"/>
        <v>0</v>
      </c>
      <c r="AH63" s="39">
        <f t="shared" si="24"/>
        <v>0</v>
      </c>
      <c r="AI63" s="39">
        <f t="shared" si="25"/>
        <v>0</v>
      </c>
      <c r="AJ63" s="39">
        <f t="shared" si="26"/>
        <v>0</v>
      </c>
      <c r="AK63" s="39">
        <f t="shared" si="27"/>
        <v>0</v>
      </c>
      <c r="AL63" s="43"/>
      <c r="AM63" s="39">
        <f t="shared" si="28"/>
        <v>0</v>
      </c>
      <c r="AN63" s="39">
        <f t="shared" si="29"/>
        <v>0</v>
      </c>
      <c r="AO63" s="39">
        <f t="shared" si="30"/>
        <v>0</v>
      </c>
      <c r="AP63" s="40">
        <f t="shared" si="31"/>
        <v>0</v>
      </c>
      <c r="AR63" s="39">
        <f t="shared" si="32"/>
        <v>0</v>
      </c>
      <c r="AS63" s="39">
        <f t="shared" si="33"/>
        <v>0</v>
      </c>
      <c r="AT63" s="39">
        <f t="shared" si="34"/>
        <v>0</v>
      </c>
      <c r="AU63" s="40">
        <f t="shared" si="35"/>
        <v>0</v>
      </c>
      <c r="AV63" s="40"/>
      <c r="AW63" s="52">
        <f t="shared" si="36"/>
        <v>0</v>
      </c>
      <c r="AY63" s="52">
        <f t="shared" si="37"/>
        <v>0</v>
      </c>
      <c r="AZ63" s="70"/>
    </row>
    <row r="64" spans="1:52">
      <c r="A64" s="44">
        <f t="shared" si="38"/>
        <v>38565</v>
      </c>
      <c r="B64" s="66">
        <f t="shared" si="39"/>
        <v>20000</v>
      </c>
      <c r="C64" s="67"/>
      <c r="D64" s="68">
        <f t="shared" si="3"/>
        <v>20000</v>
      </c>
      <c r="E64" s="35">
        <f t="shared" si="4"/>
        <v>0</v>
      </c>
      <c r="F64" s="35">
        <f t="shared" si="5"/>
        <v>0</v>
      </c>
      <c r="G64" s="55">
        <f t="shared" si="44"/>
        <v>5.67</v>
      </c>
      <c r="H64" s="69">
        <f t="shared" si="44"/>
        <v>5.67</v>
      </c>
      <c r="I64" s="72">
        <f t="shared" si="40"/>
        <v>0</v>
      </c>
      <c r="J64" s="55">
        <f t="shared" si="45"/>
        <v>-4.7500000000000001E-2</v>
      </c>
      <c r="K64" s="69">
        <f t="shared" si="45"/>
        <v>-0.06</v>
      </c>
      <c r="L64" s="72">
        <v>0</v>
      </c>
      <c r="M64" s="55">
        <f t="shared" si="46"/>
        <v>0.01</v>
      </c>
      <c r="N64" s="69">
        <f t="shared" si="46"/>
        <v>0</v>
      </c>
      <c r="O64" s="72">
        <v>0</v>
      </c>
      <c r="P64" s="7"/>
      <c r="Q64" s="72">
        <f t="shared" si="9"/>
        <v>5.6325000000000003</v>
      </c>
      <c r="R64" s="72">
        <f t="shared" si="10"/>
        <v>5.61</v>
      </c>
      <c r="S64" s="72">
        <f t="shared" si="11"/>
        <v>0</v>
      </c>
      <c r="T64" s="7"/>
      <c r="U64" s="5">
        <f t="shared" si="12"/>
        <v>31</v>
      </c>
      <c r="V64" s="45">
        <f t="shared" si="13"/>
        <v>38565</v>
      </c>
      <c r="W64" s="5">
        <f t="shared" si="14"/>
        <v>1649</v>
      </c>
      <c r="X64" s="55">
        <f t="shared" si="15"/>
        <v>5.3904348595426005E-2</v>
      </c>
      <c r="Y64" s="47">
        <f t="shared" si="16"/>
        <v>0.78651695006152245</v>
      </c>
      <c r="Z64" s="5">
        <f t="shared" si="17"/>
        <v>0</v>
      </c>
      <c r="AA64" s="5">
        <f t="shared" si="18"/>
        <v>0</v>
      </c>
      <c r="AC64" s="39">
        <f t="shared" si="19"/>
        <v>0</v>
      </c>
      <c r="AD64" s="39">
        <f t="shared" si="20"/>
        <v>0</v>
      </c>
      <c r="AE64" s="39">
        <f t="shared" si="21"/>
        <v>0</v>
      </c>
      <c r="AF64" s="39">
        <f t="shared" si="22"/>
        <v>0</v>
      </c>
      <c r="AG64" s="39">
        <f t="shared" si="23"/>
        <v>0</v>
      </c>
      <c r="AH64" s="39">
        <f t="shared" si="24"/>
        <v>0</v>
      </c>
      <c r="AI64" s="39">
        <f t="shared" si="25"/>
        <v>0</v>
      </c>
      <c r="AJ64" s="39">
        <f t="shared" si="26"/>
        <v>0</v>
      </c>
      <c r="AK64" s="39">
        <f t="shared" si="27"/>
        <v>0</v>
      </c>
      <c r="AL64" s="43"/>
      <c r="AM64" s="39">
        <f t="shared" si="28"/>
        <v>0</v>
      </c>
      <c r="AN64" s="39">
        <f t="shared" si="29"/>
        <v>0</v>
      </c>
      <c r="AO64" s="39">
        <f t="shared" si="30"/>
        <v>0</v>
      </c>
      <c r="AP64" s="40">
        <f t="shared" si="31"/>
        <v>0</v>
      </c>
      <c r="AR64" s="39">
        <f t="shared" si="32"/>
        <v>0</v>
      </c>
      <c r="AS64" s="39">
        <f t="shared" si="33"/>
        <v>0</v>
      </c>
      <c r="AT64" s="39">
        <f t="shared" si="34"/>
        <v>0</v>
      </c>
      <c r="AU64" s="40">
        <f t="shared" si="35"/>
        <v>0</v>
      </c>
      <c r="AV64" s="40"/>
      <c r="AW64" s="52">
        <f t="shared" si="36"/>
        <v>0</v>
      </c>
      <c r="AY64" s="52">
        <f t="shared" si="37"/>
        <v>0</v>
      </c>
      <c r="AZ64" s="70"/>
    </row>
    <row r="65" spans="1:52">
      <c r="A65" s="44">
        <f t="shared" si="38"/>
        <v>38596</v>
      </c>
      <c r="B65" s="66">
        <f t="shared" si="39"/>
        <v>20000</v>
      </c>
      <c r="C65" s="67"/>
      <c r="D65" s="68">
        <f t="shared" si="3"/>
        <v>20000</v>
      </c>
      <c r="E65" s="35">
        <f t="shared" si="4"/>
        <v>0</v>
      </c>
      <c r="F65" s="35">
        <f t="shared" si="5"/>
        <v>0</v>
      </c>
      <c r="G65" s="55">
        <f t="shared" si="44"/>
        <v>5.67</v>
      </c>
      <c r="H65" s="69">
        <f t="shared" si="44"/>
        <v>5.67</v>
      </c>
      <c r="I65" s="72">
        <f t="shared" si="40"/>
        <v>0</v>
      </c>
      <c r="J65" s="55">
        <f t="shared" si="45"/>
        <v>-4.7500000000000001E-2</v>
      </c>
      <c r="K65" s="69">
        <f t="shared" si="45"/>
        <v>-0.06</v>
      </c>
      <c r="L65" s="72">
        <v>0</v>
      </c>
      <c r="M65" s="55">
        <f t="shared" si="46"/>
        <v>0.01</v>
      </c>
      <c r="N65" s="69">
        <f t="shared" si="46"/>
        <v>0</v>
      </c>
      <c r="O65" s="72">
        <v>0</v>
      </c>
      <c r="P65" s="7"/>
      <c r="Q65" s="72">
        <f t="shared" si="9"/>
        <v>5.6325000000000003</v>
      </c>
      <c r="R65" s="72">
        <f t="shared" si="10"/>
        <v>5.61</v>
      </c>
      <c r="S65" s="72">
        <f t="shared" si="11"/>
        <v>0</v>
      </c>
      <c r="T65" s="7"/>
      <c r="U65" s="5">
        <f t="shared" si="12"/>
        <v>30</v>
      </c>
      <c r="V65" s="45">
        <f t="shared" si="13"/>
        <v>38596</v>
      </c>
      <c r="W65" s="5">
        <f t="shared" si="14"/>
        <v>1680</v>
      </c>
      <c r="X65" s="55">
        <f t="shared" si="15"/>
        <v>5.3904348595426005E-2</v>
      </c>
      <c r="Y65" s="47">
        <f t="shared" si="16"/>
        <v>0.78297424080493627</v>
      </c>
      <c r="Z65" s="5">
        <f t="shared" si="17"/>
        <v>0</v>
      </c>
      <c r="AA65" s="5">
        <f t="shared" si="18"/>
        <v>0</v>
      </c>
      <c r="AC65" s="39">
        <f t="shared" si="19"/>
        <v>0</v>
      </c>
      <c r="AD65" s="39">
        <f t="shared" si="20"/>
        <v>0</v>
      </c>
      <c r="AE65" s="39">
        <f t="shared" si="21"/>
        <v>0</v>
      </c>
      <c r="AF65" s="39">
        <f t="shared" si="22"/>
        <v>0</v>
      </c>
      <c r="AG65" s="39">
        <f t="shared" si="23"/>
        <v>0</v>
      </c>
      <c r="AH65" s="39">
        <f t="shared" si="24"/>
        <v>0</v>
      </c>
      <c r="AI65" s="39">
        <f t="shared" si="25"/>
        <v>0</v>
      </c>
      <c r="AJ65" s="39">
        <f t="shared" si="26"/>
        <v>0</v>
      </c>
      <c r="AK65" s="39">
        <f t="shared" si="27"/>
        <v>0</v>
      </c>
      <c r="AL65" s="43"/>
      <c r="AM65" s="39">
        <f t="shared" si="28"/>
        <v>0</v>
      </c>
      <c r="AN65" s="39">
        <f t="shared" si="29"/>
        <v>0</v>
      </c>
      <c r="AO65" s="39">
        <f t="shared" si="30"/>
        <v>0</v>
      </c>
      <c r="AP65" s="40">
        <f t="shared" si="31"/>
        <v>0</v>
      </c>
      <c r="AR65" s="39">
        <f t="shared" si="32"/>
        <v>0</v>
      </c>
      <c r="AS65" s="39">
        <f t="shared" si="33"/>
        <v>0</v>
      </c>
      <c r="AT65" s="39">
        <f t="shared" si="34"/>
        <v>0</v>
      </c>
      <c r="AU65" s="40">
        <f t="shared" si="35"/>
        <v>0</v>
      </c>
      <c r="AV65" s="40"/>
      <c r="AW65" s="52">
        <f t="shared" si="36"/>
        <v>0</v>
      </c>
      <c r="AY65" s="52">
        <f t="shared" si="37"/>
        <v>0</v>
      </c>
      <c r="AZ65" s="70"/>
    </row>
    <row r="66" spans="1:52">
      <c r="A66" s="44">
        <f t="shared" si="38"/>
        <v>38626</v>
      </c>
      <c r="B66" s="66">
        <f t="shared" si="39"/>
        <v>20000</v>
      </c>
      <c r="C66" s="67"/>
      <c r="D66" s="68">
        <f t="shared" si="3"/>
        <v>20000</v>
      </c>
      <c r="E66" s="35">
        <f t="shared" si="4"/>
        <v>0</v>
      </c>
      <c r="F66" s="35">
        <f t="shared" si="5"/>
        <v>0</v>
      </c>
      <c r="G66" s="55">
        <f t="shared" si="44"/>
        <v>5.67</v>
      </c>
      <c r="H66" s="69">
        <f t="shared" si="44"/>
        <v>5.67</v>
      </c>
      <c r="I66" s="72">
        <f t="shared" si="40"/>
        <v>0</v>
      </c>
      <c r="J66" s="55">
        <f t="shared" si="45"/>
        <v>-4.7500000000000001E-2</v>
      </c>
      <c r="K66" s="69">
        <f t="shared" si="45"/>
        <v>-0.06</v>
      </c>
      <c r="L66" s="72">
        <v>0</v>
      </c>
      <c r="M66" s="55">
        <f t="shared" si="46"/>
        <v>0.01</v>
      </c>
      <c r="N66" s="69">
        <f t="shared" si="46"/>
        <v>0</v>
      </c>
      <c r="O66" s="72">
        <v>0</v>
      </c>
      <c r="P66" s="7"/>
      <c r="Q66" s="72">
        <f t="shared" si="9"/>
        <v>5.6325000000000003</v>
      </c>
      <c r="R66" s="72">
        <f t="shared" si="10"/>
        <v>5.61</v>
      </c>
      <c r="S66" s="72">
        <f t="shared" si="11"/>
        <v>0</v>
      </c>
      <c r="T66" s="7"/>
      <c r="U66" s="5">
        <f t="shared" si="12"/>
        <v>31</v>
      </c>
      <c r="V66" s="45">
        <f t="shared" si="13"/>
        <v>38626</v>
      </c>
      <c r="W66" s="5">
        <f t="shared" si="14"/>
        <v>1710</v>
      </c>
      <c r="X66" s="55">
        <f t="shared" si="15"/>
        <v>5.3904348595426005E-2</v>
      </c>
      <c r="Y66" s="47">
        <f t="shared" si="16"/>
        <v>0.77956100682728757</v>
      </c>
      <c r="Z66" s="5">
        <f t="shared" si="17"/>
        <v>0</v>
      </c>
      <c r="AA66" s="5">
        <f t="shared" si="18"/>
        <v>0</v>
      </c>
      <c r="AC66" s="39">
        <f t="shared" si="19"/>
        <v>0</v>
      </c>
      <c r="AD66" s="39">
        <f t="shared" si="20"/>
        <v>0</v>
      </c>
      <c r="AE66" s="39">
        <f t="shared" si="21"/>
        <v>0</v>
      </c>
      <c r="AF66" s="39">
        <f t="shared" si="22"/>
        <v>0</v>
      </c>
      <c r="AG66" s="39">
        <f t="shared" si="23"/>
        <v>0</v>
      </c>
      <c r="AH66" s="39">
        <f t="shared" si="24"/>
        <v>0</v>
      </c>
      <c r="AI66" s="39">
        <f t="shared" si="25"/>
        <v>0</v>
      </c>
      <c r="AJ66" s="39">
        <f t="shared" si="26"/>
        <v>0</v>
      </c>
      <c r="AK66" s="39">
        <f t="shared" si="27"/>
        <v>0</v>
      </c>
      <c r="AL66" s="43"/>
      <c r="AM66" s="39">
        <f t="shared" si="28"/>
        <v>0</v>
      </c>
      <c r="AN66" s="39">
        <f t="shared" si="29"/>
        <v>0</v>
      </c>
      <c r="AO66" s="39">
        <f t="shared" si="30"/>
        <v>0</v>
      </c>
      <c r="AP66" s="40">
        <f t="shared" si="31"/>
        <v>0</v>
      </c>
      <c r="AR66" s="39">
        <f t="shared" si="32"/>
        <v>0</v>
      </c>
      <c r="AS66" s="39">
        <f t="shared" si="33"/>
        <v>0</v>
      </c>
      <c r="AT66" s="39">
        <f t="shared" si="34"/>
        <v>0</v>
      </c>
      <c r="AU66" s="40">
        <f t="shared" si="35"/>
        <v>0</v>
      </c>
      <c r="AV66" s="40"/>
      <c r="AW66" s="52">
        <f t="shared" si="36"/>
        <v>0</v>
      </c>
      <c r="AY66" s="52">
        <f t="shared" si="37"/>
        <v>0</v>
      </c>
      <c r="AZ66" s="70"/>
    </row>
    <row r="67" spans="1:52">
      <c r="A67" s="44">
        <f t="shared" si="38"/>
        <v>38657</v>
      </c>
      <c r="B67" s="66">
        <f t="shared" si="39"/>
        <v>20000</v>
      </c>
      <c r="C67" s="67"/>
      <c r="D67" s="68">
        <f t="shared" si="3"/>
        <v>20000</v>
      </c>
      <c r="E67" s="35">
        <f t="shared" si="4"/>
        <v>0</v>
      </c>
      <c r="F67" s="35">
        <f t="shared" si="5"/>
        <v>0</v>
      </c>
      <c r="G67" s="55">
        <f t="shared" si="44"/>
        <v>5.67</v>
      </c>
      <c r="H67" s="69">
        <f t="shared" si="44"/>
        <v>5.67</v>
      </c>
      <c r="I67" s="72">
        <f t="shared" si="40"/>
        <v>0</v>
      </c>
      <c r="J67" s="55">
        <f t="shared" si="45"/>
        <v>-4.7500000000000001E-2</v>
      </c>
      <c r="K67" s="69">
        <f t="shared" si="45"/>
        <v>-0.06</v>
      </c>
      <c r="L67" s="72">
        <v>0</v>
      </c>
      <c r="M67" s="55">
        <f t="shared" si="46"/>
        <v>0.01</v>
      </c>
      <c r="N67" s="69">
        <f t="shared" si="46"/>
        <v>0</v>
      </c>
      <c r="O67" s="72">
        <v>0</v>
      </c>
      <c r="P67" s="7"/>
      <c r="Q67" s="72">
        <f t="shared" si="9"/>
        <v>5.6325000000000003</v>
      </c>
      <c r="R67" s="72">
        <f t="shared" si="10"/>
        <v>5.61</v>
      </c>
      <c r="S67" s="72">
        <f t="shared" si="11"/>
        <v>0</v>
      </c>
      <c r="T67" s="7"/>
      <c r="U67" s="5">
        <f t="shared" si="12"/>
        <v>30</v>
      </c>
      <c r="V67" s="45">
        <f t="shared" si="13"/>
        <v>38657</v>
      </c>
      <c r="W67" s="5">
        <f t="shared" si="14"/>
        <v>1741</v>
      </c>
      <c r="X67" s="55">
        <f t="shared" si="15"/>
        <v>5.3904348595426005E-2</v>
      </c>
      <c r="Y67" s="47">
        <f t="shared" si="16"/>
        <v>0.77604962923428755</v>
      </c>
      <c r="Z67" s="5">
        <f t="shared" si="17"/>
        <v>0</v>
      </c>
      <c r="AA67" s="5">
        <f t="shared" si="18"/>
        <v>0</v>
      </c>
      <c r="AC67" s="39">
        <f t="shared" si="19"/>
        <v>0</v>
      </c>
      <c r="AD67" s="39">
        <f t="shared" si="20"/>
        <v>0</v>
      </c>
      <c r="AE67" s="39">
        <f t="shared" si="21"/>
        <v>0</v>
      </c>
      <c r="AF67" s="39">
        <f t="shared" si="22"/>
        <v>0</v>
      </c>
      <c r="AG67" s="39">
        <f t="shared" si="23"/>
        <v>0</v>
      </c>
      <c r="AH67" s="39">
        <f t="shared" si="24"/>
        <v>0</v>
      </c>
      <c r="AI67" s="39">
        <f t="shared" si="25"/>
        <v>0</v>
      </c>
      <c r="AJ67" s="39">
        <f t="shared" si="26"/>
        <v>0</v>
      </c>
      <c r="AK67" s="39">
        <f t="shared" si="27"/>
        <v>0</v>
      </c>
      <c r="AL67" s="43"/>
      <c r="AM67" s="39">
        <f t="shared" si="28"/>
        <v>0</v>
      </c>
      <c r="AN67" s="39">
        <f t="shared" si="29"/>
        <v>0</v>
      </c>
      <c r="AO67" s="39">
        <f t="shared" si="30"/>
        <v>0</v>
      </c>
      <c r="AP67" s="40">
        <f t="shared" si="31"/>
        <v>0</v>
      </c>
      <c r="AR67" s="39">
        <f t="shared" si="32"/>
        <v>0</v>
      </c>
      <c r="AS67" s="39">
        <f t="shared" si="33"/>
        <v>0</v>
      </c>
      <c r="AT67" s="39">
        <f t="shared" si="34"/>
        <v>0</v>
      </c>
      <c r="AU67" s="40">
        <f t="shared" si="35"/>
        <v>0</v>
      </c>
      <c r="AV67" s="40"/>
      <c r="AW67" s="52">
        <f t="shared" si="36"/>
        <v>0</v>
      </c>
      <c r="AY67" s="52">
        <f t="shared" si="37"/>
        <v>0</v>
      </c>
      <c r="AZ67" s="70"/>
    </row>
    <row r="68" spans="1:52">
      <c r="A68" s="44">
        <f t="shared" si="38"/>
        <v>38687</v>
      </c>
      <c r="B68" s="66">
        <f t="shared" si="39"/>
        <v>20000</v>
      </c>
      <c r="C68" s="67"/>
      <c r="D68" s="68">
        <f t="shared" si="3"/>
        <v>20000</v>
      </c>
      <c r="E68" s="35">
        <f t="shared" si="4"/>
        <v>0</v>
      </c>
      <c r="F68" s="35">
        <f t="shared" si="5"/>
        <v>0</v>
      </c>
      <c r="G68" s="55">
        <f t="shared" si="44"/>
        <v>5.67</v>
      </c>
      <c r="H68" s="69">
        <f t="shared" si="44"/>
        <v>5.67</v>
      </c>
      <c r="I68" s="72">
        <f t="shared" si="40"/>
        <v>0</v>
      </c>
      <c r="J68" s="55">
        <f t="shared" si="45"/>
        <v>-4.7500000000000001E-2</v>
      </c>
      <c r="K68" s="69">
        <f t="shared" si="45"/>
        <v>-0.06</v>
      </c>
      <c r="L68" s="72">
        <v>0</v>
      </c>
      <c r="M68" s="55">
        <f t="shared" si="46"/>
        <v>0.01</v>
      </c>
      <c r="N68" s="69">
        <f t="shared" si="46"/>
        <v>0</v>
      </c>
      <c r="O68" s="72">
        <v>0</v>
      </c>
      <c r="P68" s="7"/>
      <c r="Q68" s="72">
        <f t="shared" si="9"/>
        <v>5.6325000000000003</v>
      </c>
      <c r="R68" s="72">
        <f t="shared" si="10"/>
        <v>5.61</v>
      </c>
      <c r="S68" s="72">
        <f t="shared" si="11"/>
        <v>0</v>
      </c>
      <c r="T68" s="7"/>
      <c r="U68" s="5">
        <f t="shared" si="12"/>
        <v>31</v>
      </c>
      <c r="V68" s="45">
        <f t="shared" si="13"/>
        <v>38687</v>
      </c>
      <c r="W68" s="5">
        <f t="shared" si="14"/>
        <v>1771</v>
      </c>
      <c r="X68" s="55">
        <f t="shared" si="15"/>
        <v>5.3904348595426005E-2</v>
      </c>
      <c r="Y68" s="47">
        <f t="shared" si="16"/>
        <v>0.77266658184294434</v>
      </c>
      <c r="Z68" s="5">
        <f t="shared" si="17"/>
        <v>0</v>
      </c>
      <c r="AA68" s="5">
        <f t="shared" si="18"/>
        <v>0</v>
      </c>
      <c r="AC68" s="39">
        <f t="shared" si="19"/>
        <v>0</v>
      </c>
      <c r="AD68" s="39">
        <f t="shared" si="20"/>
        <v>0</v>
      </c>
      <c r="AE68" s="39">
        <f t="shared" si="21"/>
        <v>0</v>
      </c>
      <c r="AF68" s="39">
        <f t="shared" si="22"/>
        <v>0</v>
      </c>
      <c r="AG68" s="39">
        <f t="shared" si="23"/>
        <v>0</v>
      </c>
      <c r="AH68" s="39">
        <f t="shared" si="24"/>
        <v>0</v>
      </c>
      <c r="AI68" s="39">
        <f t="shared" si="25"/>
        <v>0</v>
      </c>
      <c r="AJ68" s="39">
        <f t="shared" si="26"/>
        <v>0</v>
      </c>
      <c r="AK68" s="39">
        <f t="shared" si="27"/>
        <v>0</v>
      </c>
      <c r="AL68" s="43"/>
      <c r="AM68" s="39">
        <f t="shared" si="28"/>
        <v>0</v>
      </c>
      <c r="AN68" s="39">
        <f t="shared" si="29"/>
        <v>0</v>
      </c>
      <c r="AO68" s="39">
        <f t="shared" si="30"/>
        <v>0</v>
      </c>
      <c r="AP68" s="40">
        <f t="shared" si="31"/>
        <v>0</v>
      </c>
      <c r="AR68" s="39">
        <f t="shared" si="32"/>
        <v>0</v>
      </c>
      <c r="AS68" s="39">
        <f t="shared" si="33"/>
        <v>0</v>
      </c>
      <c r="AT68" s="39">
        <f t="shared" si="34"/>
        <v>0</v>
      </c>
      <c r="AU68" s="40">
        <f t="shared" si="35"/>
        <v>0</v>
      </c>
      <c r="AV68" s="40"/>
      <c r="AW68" s="52">
        <f t="shared" si="36"/>
        <v>0</v>
      </c>
      <c r="AY68" s="52">
        <f t="shared" si="37"/>
        <v>0</v>
      </c>
      <c r="AZ68" s="70"/>
    </row>
    <row r="69" spans="1:52">
      <c r="A69" s="44">
        <f t="shared" si="38"/>
        <v>38718</v>
      </c>
      <c r="B69" s="66">
        <f t="shared" si="39"/>
        <v>20000</v>
      </c>
      <c r="C69" s="67"/>
      <c r="D69" s="68">
        <f t="shared" si="3"/>
        <v>20000</v>
      </c>
      <c r="E69" s="35">
        <f t="shared" si="4"/>
        <v>0</v>
      </c>
      <c r="F69" s="35">
        <f t="shared" si="5"/>
        <v>0</v>
      </c>
      <c r="G69" s="55">
        <f t="shared" si="44"/>
        <v>5.67</v>
      </c>
      <c r="H69" s="69">
        <f t="shared" si="44"/>
        <v>5.67</v>
      </c>
      <c r="I69" s="72">
        <f t="shared" si="40"/>
        <v>0</v>
      </c>
      <c r="J69" s="55">
        <f t="shared" si="45"/>
        <v>-4.7500000000000001E-2</v>
      </c>
      <c r="K69" s="69">
        <f t="shared" si="45"/>
        <v>-0.06</v>
      </c>
      <c r="L69" s="72">
        <v>0</v>
      </c>
      <c r="M69" s="55">
        <f t="shared" si="46"/>
        <v>0.01</v>
      </c>
      <c r="N69" s="69">
        <f t="shared" si="46"/>
        <v>0</v>
      </c>
      <c r="O69" s="72">
        <v>0</v>
      </c>
      <c r="P69" s="7"/>
      <c r="Q69" s="72">
        <f t="shared" si="9"/>
        <v>5.6325000000000003</v>
      </c>
      <c r="R69" s="72">
        <f t="shared" si="10"/>
        <v>5.61</v>
      </c>
      <c r="S69" s="72">
        <f t="shared" si="11"/>
        <v>0</v>
      </c>
      <c r="T69" s="7"/>
      <c r="U69" s="5">
        <f t="shared" si="12"/>
        <v>31</v>
      </c>
      <c r="V69" s="45">
        <f t="shared" si="13"/>
        <v>38718</v>
      </c>
      <c r="W69" s="5">
        <f t="shared" si="14"/>
        <v>1802</v>
      </c>
      <c r="X69" s="55">
        <f t="shared" si="15"/>
        <v>5.3904348595426005E-2</v>
      </c>
      <c r="Y69" s="47">
        <f t="shared" si="16"/>
        <v>0.76918625881680269</v>
      </c>
      <c r="Z69" s="5">
        <f t="shared" si="17"/>
        <v>0</v>
      </c>
      <c r="AA69" s="5">
        <f t="shared" si="18"/>
        <v>0</v>
      </c>
      <c r="AC69" s="39">
        <f t="shared" si="19"/>
        <v>0</v>
      </c>
      <c r="AD69" s="39">
        <f t="shared" si="20"/>
        <v>0</v>
      </c>
      <c r="AE69" s="39">
        <f t="shared" si="21"/>
        <v>0</v>
      </c>
      <c r="AF69" s="39">
        <f t="shared" si="22"/>
        <v>0</v>
      </c>
      <c r="AG69" s="39">
        <f t="shared" si="23"/>
        <v>0</v>
      </c>
      <c r="AH69" s="39">
        <f t="shared" si="24"/>
        <v>0</v>
      </c>
      <c r="AI69" s="39">
        <f t="shared" si="25"/>
        <v>0</v>
      </c>
      <c r="AJ69" s="39">
        <f t="shared" si="26"/>
        <v>0</v>
      </c>
      <c r="AK69" s="39">
        <f t="shared" si="27"/>
        <v>0</v>
      </c>
      <c r="AL69" s="43"/>
      <c r="AM69" s="39">
        <f t="shared" si="28"/>
        <v>0</v>
      </c>
      <c r="AN69" s="39">
        <f t="shared" si="29"/>
        <v>0</v>
      </c>
      <c r="AO69" s="39">
        <f t="shared" si="30"/>
        <v>0</v>
      </c>
      <c r="AP69" s="40">
        <f t="shared" si="31"/>
        <v>0</v>
      </c>
      <c r="AR69" s="39">
        <f t="shared" si="32"/>
        <v>0</v>
      </c>
      <c r="AS69" s="39">
        <f t="shared" si="33"/>
        <v>0</v>
      </c>
      <c r="AT69" s="39">
        <f t="shared" si="34"/>
        <v>0</v>
      </c>
      <c r="AU69" s="40">
        <f t="shared" si="35"/>
        <v>0</v>
      </c>
      <c r="AV69" s="40"/>
      <c r="AW69" s="52">
        <f t="shared" si="36"/>
        <v>0</v>
      </c>
      <c r="AY69" s="52">
        <f t="shared" si="37"/>
        <v>0</v>
      </c>
      <c r="AZ69" s="70"/>
    </row>
    <row r="70" spans="1:52">
      <c r="A70" s="44">
        <f t="shared" si="38"/>
        <v>38749</v>
      </c>
      <c r="B70" s="66">
        <f t="shared" si="39"/>
        <v>20000</v>
      </c>
      <c r="C70" s="67"/>
      <c r="D70" s="68">
        <f t="shared" si="3"/>
        <v>20000</v>
      </c>
      <c r="E70" s="35">
        <f t="shared" si="4"/>
        <v>0</v>
      </c>
      <c r="F70" s="35">
        <f t="shared" si="5"/>
        <v>0</v>
      </c>
      <c r="G70" s="55">
        <f t="shared" ref="G70:H89" si="47">VLOOKUP($A70,Table,MATCH(G$4,Curves,0))</f>
        <v>5.67</v>
      </c>
      <c r="H70" s="69">
        <f t="shared" si="47"/>
        <v>5.67</v>
      </c>
      <c r="I70" s="72">
        <f t="shared" si="40"/>
        <v>0</v>
      </c>
      <c r="J70" s="55">
        <f t="shared" ref="J70:K89" si="48">VLOOKUP($A70,Table,MATCH(J$4,Curves,0))</f>
        <v>-4.7500000000000001E-2</v>
      </c>
      <c r="K70" s="69">
        <f t="shared" si="48"/>
        <v>-0.06</v>
      </c>
      <c r="L70" s="72">
        <v>0</v>
      </c>
      <c r="M70" s="55">
        <f t="shared" ref="M70:N89" si="49">VLOOKUP($A70,Table,MATCH(M$4,Curves,0))</f>
        <v>0.01</v>
      </c>
      <c r="N70" s="69">
        <f t="shared" si="49"/>
        <v>0</v>
      </c>
      <c r="O70" s="72">
        <v>0</v>
      </c>
      <c r="P70" s="7"/>
      <c r="Q70" s="72">
        <f t="shared" si="9"/>
        <v>5.6325000000000003</v>
      </c>
      <c r="R70" s="72">
        <f t="shared" si="10"/>
        <v>5.61</v>
      </c>
      <c r="S70" s="72">
        <f t="shared" si="11"/>
        <v>0</v>
      </c>
      <c r="T70" s="7"/>
      <c r="U70" s="5">
        <f t="shared" si="12"/>
        <v>28</v>
      </c>
      <c r="V70" s="45">
        <f t="shared" si="13"/>
        <v>38749</v>
      </c>
      <c r="W70" s="5">
        <f t="shared" si="14"/>
        <v>1833</v>
      </c>
      <c r="X70" s="55">
        <f t="shared" si="15"/>
        <v>5.3904348595426005E-2</v>
      </c>
      <c r="Y70" s="47">
        <f t="shared" si="16"/>
        <v>0.76572161221390878</v>
      </c>
      <c r="Z70" s="5">
        <f t="shared" si="17"/>
        <v>0</v>
      </c>
      <c r="AA70" s="5">
        <f t="shared" si="18"/>
        <v>0</v>
      </c>
      <c r="AC70" s="39">
        <f t="shared" si="19"/>
        <v>0</v>
      </c>
      <c r="AD70" s="39">
        <f t="shared" si="20"/>
        <v>0</v>
      </c>
      <c r="AE70" s="39">
        <f t="shared" si="21"/>
        <v>0</v>
      </c>
      <c r="AF70" s="39">
        <f t="shared" si="22"/>
        <v>0</v>
      </c>
      <c r="AG70" s="39">
        <f t="shared" si="23"/>
        <v>0</v>
      </c>
      <c r="AH70" s="39">
        <f t="shared" si="24"/>
        <v>0</v>
      </c>
      <c r="AI70" s="39">
        <f t="shared" si="25"/>
        <v>0</v>
      </c>
      <c r="AJ70" s="39">
        <f t="shared" si="26"/>
        <v>0</v>
      </c>
      <c r="AK70" s="39">
        <f t="shared" si="27"/>
        <v>0</v>
      </c>
      <c r="AL70" s="43"/>
      <c r="AM70" s="39">
        <f t="shared" si="28"/>
        <v>0</v>
      </c>
      <c r="AN70" s="39">
        <f t="shared" si="29"/>
        <v>0</v>
      </c>
      <c r="AO70" s="39">
        <f t="shared" si="30"/>
        <v>0</v>
      </c>
      <c r="AP70" s="40">
        <f t="shared" si="31"/>
        <v>0</v>
      </c>
      <c r="AR70" s="39">
        <f t="shared" si="32"/>
        <v>0</v>
      </c>
      <c r="AS70" s="39">
        <f t="shared" si="33"/>
        <v>0</v>
      </c>
      <c r="AT70" s="39">
        <f t="shared" si="34"/>
        <v>0</v>
      </c>
      <c r="AU70" s="40">
        <f t="shared" si="35"/>
        <v>0</v>
      </c>
      <c r="AV70" s="40"/>
      <c r="AW70" s="52">
        <f t="shared" si="36"/>
        <v>0</v>
      </c>
      <c r="AY70" s="52">
        <f t="shared" si="37"/>
        <v>0</v>
      </c>
      <c r="AZ70" s="70"/>
    </row>
    <row r="71" spans="1:52">
      <c r="A71" s="44">
        <f t="shared" si="38"/>
        <v>38777</v>
      </c>
      <c r="B71" s="66">
        <f t="shared" si="39"/>
        <v>20000</v>
      </c>
      <c r="C71" s="67"/>
      <c r="D71" s="68">
        <f t="shared" si="3"/>
        <v>20000</v>
      </c>
      <c r="E71" s="35">
        <f t="shared" si="4"/>
        <v>0</v>
      </c>
      <c r="F71" s="35">
        <f t="shared" si="5"/>
        <v>0</v>
      </c>
      <c r="G71" s="55">
        <f t="shared" si="47"/>
        <v>5.67</v>
      </c>
      <c r="H71" s="69">
        <f t="shared" si="47"/>
        <v>5.67</v>
      </c>
      <c r="I71" s="72">
        <f t="shared" si="40"/>
        <v>0</v>
      </c>
      <c r="J71" s="55">
        <f t="shared" si="48"/>
        <v>-4.7500000000000001E-2</v>
      </c>
      <c r="K71" s="69">
        <f t="shared" si="48"/>
        <v>-0.06</v>
      </c>
      <c r="L71" s="72">
        <v>0</v>
      </c>
      <c r="M71" s="55">
        <f t="shared" si="49"/>
        <v>0.01</v>
      </c>
      <c r="N71" s="69">
        <f t="shared" si="49"/>
        <v>0</v>
      </c>
      <c r="O71" s="72">
        <v>0</v>
      </c>
      <c r="P71" s="7"/>
      <c r="Q71" s="72">
        <f t="shared" si="9"/>
        <v>5.6325000000000003</v>
      </c>
      <c r="R71" s="72">
        <f t="shared" si="10"/>
        <v>5.61</v>
      </c>
      <c r="S71" s="72">
        <f t="shared" si="11"/>
        <v>0</v>
      </c>
      <c r="T71" s="7"/>
      <c r="U71" s="5">
        <f t="shared" si="12"/>
        <v>31</v>
      </c>
      <c r="V71" s="45">
        <f t="shared" si="13"/>
        <v>38777</v>
      </c>
      <c r="W71" s="5">
        <f t="shared" si="14"/>
        <v>1861</v>
      </c>
      <c r="X71" s="55">
        <f t="shared" si="15"/>
        <v>5.3904348595426005E-2</v>
      </c>
      <c r="Y71" s="47">
        <f t="shared" si="16"/>
        <v>0.76260566947158137</v>
      </c>
      <c r="Z71" s="5">
        <f t="shared" si="17"/>
        <v>0</v>
      </c>
      <c r="AA71" s="5">
        <f t="shared" si="18"/>
        <v>0</v>
      </c>
      <c r="AC71" s="39">
        <f t="shared" si="19"/>
        <v>0</v>
      </c>
      <c r="AD71" s="39">
        <f t="shared" si="20"/>
        <v>0</v>
      </c>
      <c r="AE71" s="39">
        <f t="shared" si="21"/>
        <v>0</v>
      </c>
      <c r="AF71" s="39">
        <f t="shared" si="22"/>
        <v>0</v>
      </c>
      <c r="AG71" s="39">
        <f t="shared" si="23"/>
        <v>0</v>
      </c>
      <c r="AH71" s="39">
        <f t="shared" si="24"/>
        <v>0</v>
      </c>
      <c r="AI71" s="39">
        <f t="shared" si="25"/>
        <v>0</v>
      </c>
      <c r="AJ71" s="39">
        <f t="shared" si="26"/>
        <v>0</v>
      </c>
      <c r="AK71" s="39">
        <f t="shared" si="27"/>
        <v>0</v>
      </c>
      <c r="AL71" s="43"/>
      <c r="AM71" s="39">
        <f t="shared" si="28"/>
        <v>0</v>
      </c>
      <c r="AN71" s="39">
        <f t="shared" si="29"/>
        <v>0</v>
      </c>
      <c r="AO71" s="39">
        <f t="shared" si="30"/>
        <v>0</v>
      </c>
      <c r="AP71" s="40">
        <f t="shared" si="31"/>
        <v>0</v>
      </c>
      <c r="AR71" s="39">
        <f t="shared" si="32"/>
        <v>0</v>
      </c>
      <c r="AS71" s="39">
        <f t="shared" si="33"/>
        <v>0</v>
      </c>
      <c r="AT71" s="39">
        <f t="shared" si="34"/>
        <v>0</v>
      </c>
      <c r="AU71" s="40">
        <f t="shared" si="35"/>
        <v>0</v>
      </c>
      <c r="AV71" s="40"/>
      <c r="AW71" s="52">
        <f t="shared" si="36"/>
        <v>0</v>
      </c>
      <c r="AY71" s="52">
        <f t="shared" si="37"/>
        <v>0</v>
      </c>
      <c r="AZ71" s="70"/>
    </row>
    <row r="72" spans="1:52">
      <c r="A72" s="44">
        <f t="shared" si="38"/>
        <v>38808</v>
      </c>
      <c r="B72" s="66">
        <f t="shared" si="39"/>
        <v>20000</v>
      </c>
      <c r="C72" s="67"/>
      <c r="D72" s="68">
        <f t="shared" si="3"/>
        <v>20000</v>
      </c>
      <c r="E72" s="35">
        <f t="shared" si="4"/>
        <v>0</v>
      </c>
      <c r="F72" s="35">
        <f t="shared" si="5"/>
        <v>0</v>
      </c>
      <c r="G72" s="55">
        <f t="shared" si="47"/>
        <v>5.67</v>
      </c>
      <c r="H72" s="69">
        <f t="shared" si="47"/>
        <v>5.67</v>
      </c>
      <c r="I72" s="72">
        <f t="shared" si="40"/>
        <v>0</v>
      </c>
      <c r="J72" s="55">
        <f t="shared" si="48"/>
        <v>-4.7500000000000001E-2</v>
      </c>
      <c r="K72" s="69">
        <f t="shared" si="48"/>
        <v>-0.06</v>
      </c>
      <c r="L72" s="72">
        <v>0</v>
      </c>
      <c r="M72" s="55">
        <f t="shared" si="49"/>
        <v>0.01</v>
      </c>
      <c r="N72" s="69">
        <f t="shared" si="49"/>
        <v>0</v>
      </c>
      <c r="O72" s="72">
        <v>0</v>
      </c>
      <c r="P72" s="7"/>
      <c r="Q72" s="72">
        <f t="shared" si="9"/>
        <v>5.6325000000000003</v>
      </c>
      <c r="R72" s="72">
        <f t="shared" si="10"/>
        <v>5.61</v>
      </c>
      <c r="S72" s="72">
        <f t="shared" si="11"/>
        <v>0</v>
      </c>
      <c r="T72" s="7"/>
      <c r="U72" s="5">
        <f t="shared" si="12"/>
        <v>30</v>
      </c>
      <c r="V72" s="45">
        <f t="shared" si="13"/>
        <v>38808</v>
      </c>
      <c r="W72" s="5">
        <f t="shared" si="14"/>
        <v>1892</v>
      </c>
      <c r="X72" s="55">
        <f t="shared" si="15"/>
        <v>5.3904348595426005E-2</v>
      </c>
      <c r="Y72" s="47">
        <f t="shared" si="16"/>
        <v>0.75917066382529397</v>
      </c>
      <c r="Z72" s="5">
        <f t="shared" si="17"/>
        <v>0</v>
      </c>
      <c r="AA72" s="5">
        <f t="shared" si="18"/>
        <v>0</v>
      </c>
      <c r="AC72" s="39">
        <f t="shared" si="19"/>
        <v>0</v>
      </c>
      <c r="AD72" s="39">
        <f t="shared" si="20"/>
        <v>0</v>
      </c>
      <c r="AE72" s="39">
        <f t="shared" si="21"/>
        <v>0</v>
      </c>
      <c r="AF72" s="39">
        <f t="shared" si="22"/>
        <v>0</v>
      </c>
      <c r="AG72" s="39">
        <f t="shared" si="23"/>
        <v>0</v>
      </c>
      <c r="AH72" s="39">
        <f t="shared" si="24"/>
        <v>0</v>
      </c>
      <c r="AI72" s="39">
        <f t="shared" si="25"/>
        <v>0</v>
      </c>
      <c r="AJ72" s="39">
        <f t="shared" si="26"/>
        <v>0</v>
      </c>
      <c r="AK72" s="39">
        <f t="shared" si="27"/>
        <v>0</v>
      </c>
      <c r="AL72" s="43"/>
      <c r="AM72" s="39">
        <f t="shared" si="28"/>
        <v>0</v>
      </c>
      <c r="AN72" s="39">
        <f t="shared" si="29"/>
        <v>0</v>
      </c>
      <c r="AO72" s="39">
        <f t="shared" si="30"/>
        <v>0</v>
      </c>
      <c r="AP72" s="40">
        <f t="shared" si="31"/>
        <v>0</v>
      </c>
      <c r="AR72" s="39">
        <f t="shared" si="32"/>
        <v>0</v>
      </c>
      <c r="AS72" s="39">
        <f t="shared" si="33"/>
        <v>0</v>
      </c>
      <c r="AT72" s="39">
        <f t="shared" si="34"/>
        <v>0</v>
      </c>
      <c r="AU72" s="40">
        <f t="shared" si="35"/>
        <v>0</v>
      </c>
      <c r="AV72" s="40"/>
      <c r="AW72" s="52">
        <f t="shared" si="36"/>
        <v>0</v>
      </c>
      <c r="AY72" s="52">
        <f t="shared" si="37"/>
        <v>0</v>
      </c>
      <c r="AZ72" s="70"/>
    </row>
    <row r="73" spans="1:52">
      <c r="A73" s="44">
        <f t="shared" si="38"/>
        <v>38838</v>
      </c>
      <c r="B73" s="66">
        <f t="shared" si="39"/>
        <v>20000</v>
      </c>
      <c r="C73" s="67"/>
      <c r="D73" s="68">
        <f t="shared" si="3"/>
        <v>20000</v>
      </c>
      <c r="E73" s="35">
        <f t="shared" si="4"/>
        <v>0</v>
      </c>
      <c r="F73" s="35">
        <f t="shared" si="5"/>
        <v>0</v>
      </c>
      <c r="G73" s="55">
        <f t="shared" si="47"/>
        <v>5.67</v>
      </c>
      <c r="H73" s="69">
        <f t="shared" si="47"/>
        <v>5.67</v>
      </c>
      <c r="I73" s="72">
        <f t="shared" si="40"/>
        <v>0</v>
      </c>
      <c r="J73" s="55">
        <f t="shared" si="48"/>
        <v>-4.7500000000000001E-2</v>
      </c>
      <c r="K73" s="69">
        <f t="shared" si="48"/>
        <v>-0.06</v>
      </c>
      <c r="L73" s="72">
        <v>0</v>
      </c>
      <c r="M73" s="55">
        <f t="shared" si="49"/>
        <v>0.01</v>
      </c>
      <c r="N73" s="69">
        <f t="shared" si="49"/>
        <v>0</v>
      </c>
      <c r="O73" s="72">
        <v>0</v>
      </c>
      <c r="P73" s="7"/>
      <c r="Q73" s="72">
        <f t="shared" si="9"/>
        <v>5.6325000000000003</v>
      </c>
      <c r="R73" s="72">
        <f t="shared" si="10"/>
        <v>5.61</v>
      </c>
      <c r="S73" s="72">
        <f t="shared" si="11"/>
        <v>0</v>
      </c>
      <c r="T73" s="7"/>
      <c r="U73" s="5">
        <f t="shared" si="12"/>
        <v>31</v>
      </c>
      <c r="V73" s="45">
        <f t="shared" si="13"/>
        <v>38838</v>
      </c>
      <c r="W73" s="5">
        <f t="shared" si="14"/>
        <v>1922</v>
      </c>
      <c r="X73" s="55">
        <f t="shared" si="15"/>
        <v>5.3904348595426005E-2</v>
      </c>
      <c r="Y73" s="47">
        <f t="shared" si="16"/>
        <v>0.75586119721763301</v>
      </c>
      <c r="Z73" s="5">
        <f t="shared" si="17"/>
        <v>0</v>
      </c>
      <c r="AA73" s="5">
        <f t="shared" si="18"/>
        <v>0</v>
      </c>
      <c r="AC73" s="39">
        <f t="shared" si="19"/>
        <v>0</v>
      </c>
      <c r="AD73" s="39">
        <f t="shared" si="20"/>
        <v>0</v>
      </c>
      <c r="AE73" s="39">
        <f t="shared" si="21"/>
        <v>0</v>
      </c>
      <c r="AF73" s="39">
        <f t="shared" si="22"/>
        <v>0</v>
      </c>
      <c r="AG73" s="39">
        <f t="shared" si="23"/>
        <v>0</v>
      </c>
      <c r="AH73" s="39">
        <f t="shared" si="24"/>
        <v>0</v>
      </c>
      <c r="AI73" s="39">
        <f t="shared" si="25"/>
        <v>0</v>
      </c>
      <c r="AJ73" s="39">
        <f t="shared" si="26"/>
        <v>0</v>
      </c>
      <c r="AK73" s="39">
        <f t="shared" si="27"/>
        <v>0</v>
      </c>
      <c r="AL73" s="43"/>
      <c r="AM73" s="39">
        <f t="shared" si="28"/>
        <v>0</v>
      </c>
      <c r="AN73" s="39">
        <f t="shared" si="29"/>
        <v>0</v>
      </c>
      <c r="AO73" s="39">
        <f t="shared" si="30"/>
        <v>0</v>
      </c>
      <c r="AP73" s="40">
        <f t="shared" si="31"/>
        <v>0</v>
      </c>
      <c r="AR73" s="39">
        <f t="shared" si="32"/>
        <v>0</v>
      </c>
      <c r="AS73" s="39">
        <f t="shared" si="33"/>
        <v>0</v>
      </c>
      <c r="AT73" s="39">
        <f t="shared" si="34"/>
        <v>0</v>
      </c>
      <c r="AU73" s="40">
        <f t="shared" si="35"/>
        <v>0</v>
      </c>
      <c r="AV73" s="40"/>
      <c r="AW73" s="52">
        <f t="shared" si="36"/>
        <v>0</v>
      </c>
      <c r="AY73" s="52">
        <f t="shared" si="37"/>
        <v>0</v>
      </c>
      <c r="AZ73" s="70"/>
    </row>
    <row r="74" spans="1:52">
      <c r="A74" s="44">
        <f t="shared" si="38"/>
        <v>38869</v>
      </c>
      <c r="B74" s="66">
        <f t="shared" si="39"/>
        <v>20000</v>
      </c>
      <c r="C74" s="67"/>
      <c r="D74" s="68">
        <f t="shared" ref="D74:D137" si="50">B74+C74</f>
        <v>20000</v>
      </c>
      <c r="E74" s="35">
        <f t="shared" ref="E74:E137" si="51">IF(Z74=0,0,IF(AND(Z74=1,$H$3=1),D74*U74,IF($H$3=2,D74,"N/A")))</f>
        <v>0</v>
      </c>
      <c r="F74" s="35">
        <f t="shared" ref="F74:F137" si="52">E74*Y74</f>
        <v>0</v>
      </c>
      <c r="G74" s="55">
        <f t="shared" si="47"/>
        <v>5.67</v>
      </c>
      <c r="H74" s="69">
        <f t="shared" si="47"/>
        <v>5.67</v>
      </c>
      <c r="I74" s="72">
        <f t="shared" si="40"/>
        <v>0</v>
      </c>
      <c r="J74" s="55">
        <f t="shared" si="48"/>
        <v>-4.7500000000000001E-2</v>
      </c>
      <c r="K74" s="69">
        <f t="shared" si="48"/>
        <v>-0.06</v>
      </c>
      <c r="L74" s="72">
        <v>0</v>
      </c>
      <c r="M74" s="55">
        <f t="shared" si="49"/>
        <v>0.01</v>
      </c>
      <c r="N74" s="69">
        <f t="shared" si="49"/>
        <v>0</v>
      </c>
      <c r="O74" s="72">
        <v>0</v>
      </c>
      <c r="P74" s="7"/>
      <c r="Q74" s="72">
        <f t="shared" ref="Q74:Q137" si="53">M74+J74+G74</f>
        <v>5.6325000000000003</v>
      </c>
      <c r="R74" s="72">
        <f t="shared" ref="R74:R137" si="54">N74+K74+H74</f>
        <v>5.61</v>
      </c>
      <c r="S74" s="72">
        <f t="shared" ref="S74:S137" si="55">O74+L74+I74</f>
        <v>0</v>
      </c>
      <c r="T74" s="7"/>
      <c r="U74" s="5">
        <f t="shared" ref="U74:U137" si="56">A75-A74</f>
        <v>30</v>
      </c>
      <c r="V74" s="45">
        <f t="shared" ref="V74:V137" si="57">CHOOSE(F$3,A75+24,A74)</f>
        <v>38869</v>
      </c>
      <c r="W74" s="5">
        <f t="shared" ref="W74:W137" si="58">V74-C$3</f>
        <v>1953</v>
      </c>
      <c r="X74" s="55">
        <f t="shared" ref="X74:X137" si="59">VLOOKUP($A74,Table,MATCH(X$4,Curves,0))</f>
        <v>5.3904348595426005E-2</v>
      </c>
      <c r="Y74" s="47">
        <f t="shared" ref="Y74:Y137" si="60">1/(1+CHOOSE(F$3,(X75+($K$3/10000))/2,(X74+($K$3/10000))/2))^(2*W74/365.25)</f>
        <v>0.75245657070593763</v>
      </c>
      <c r="Z74" s="5">
        <f t="shared" ref="Z74:Z137" si="61">IF(AND(mthbeg&lt;=A74,mthend&gt;=A74),1,0)</f>
        <v>0</v>
      </c>
      <c r="AA74" s="5">
        <f t="shared" ref="AA74:AA137" si="62">U74*Z74</f>
        <v>0</v>
      </c>
      <c r="AC74" s="39">
        <f t="shared" ref="AC74:AC137" si="63">F74*G74</f>
        <v>0</v>
      </c>
      <c r="AD74" s="39">
        <f t="shared" ref="AD74:AD137" si="64">$F74*H74</f>
        <v>0</v>
      </c>
      <c r="AE74" s="39">
        <f t="shared" ref="AE74:AE137" si="65">$F74*I74</f>
        <v>0</v>
      </c>
      <c r="AF74" s="39">
        <f t="shared" ref="AF74:AF137" si="66">$F74*J74</f>
        <v>0</v>
      </c>
      <c r="AG74" s="39">
        <f t="shared" ref="AG74:AG137" si="67">$F74*K74</f>
        <v>0</v>
      </c>
      <c r="AH74" s="39">
        <f t="shared" ref="AH74:AH137" si="68">$F74*L74</f>
        <v>0</v>
      </c>
      <c r="AI74" s="39">
        <f t="shared" ref="AI74:AI137" si="69">$F74*M74</f>
        <v>0</v>
      </c>
      <c r="AJ74" s="39">
        <f t="shared" ref="AJ74:AJ137" si="70">$F74*N74</f>
        <v>0</v>
      </c>
      <c r="AK74" s="39">
        <f t="shared" ref="AK74:AK137" si="71">F74*O74</f>
        <v>0</v>
      </c>
      <c r="AL74" s="43"/>
      <c r="AM74" s="39">
        <f t="shared" ref="AM74:AM137" si="72">CHOOSE($G$3,AD74-AE74,AE74-AD74)</f>
        <v>0</v>
      </c>
      <c r="AN74" s="39">
        <f t="shared" ref="AN74:AN137" si="73">CHOOSE($G$3,AG74-AH74,AH74-AG74)</f>
        <v>0</v>
      </c>
      <c r="AO74" s="39">
        <f t="shared" ref="AO74:AO137" si="74">CHOOSE($G$3,AJ74-AK74,AK74-AJ74)</f>
        <v>0</v>
      </c>
      <c r="AP74" s="40">
        <f t="shared" ref="AP74:AP137" si="75">SUM(AM74:AO74)</f>
        <v>0</v>
      </c>
      <c r="AR74" s="39">
        <f t="shared" ref="AR74:AR137" si="76">CHOOSE($G$3,AC74-AD74,AD74-AC74)</f>
        <v>0</v>
      </c>
      <c r="AS74" s="39">
        <f t="shared" ref="AS74:AS137" si="77">CHOOSE($G$3,AF74-AG74,AG74-AF74)</f>
        <v>0</v>
      </c>
      <c r="AT74" s="39">
        <f t="shared" ref="AT74:AT137" si="78">CHOOSE($G$3,AI74-AJ74,AJ74-AI74)</f>
        <v>0</v>
      </c>
      <c r="AU74" s="40">
        <f t="shared" ref="AU74:AU137" si="79">AR74+AS74+AT74</f>
        <v>0</v>
      </c>
      <c r="AV74" s="40"/>
      <c r="AW74" s="52">
        <f t="shared" ref="AW74:AW137" si="80">AU74+AP74</f>
        <v>0</v>
      </c>
      <c r="AY74" s="52">
        <f t="shared" ref="AY74:AY137" si="81">AK74+AH74+AE74</f>
        <v>0</v>
      </c>
      <c r="AZ74" s="70"/>
    </row>
    <row r="75" spans="1:52">
      <c r="A75" s="44">
        <f t="shared" ref="A75:A138" si="82">EDATE(A74,1)</f>
        <v>38899</v>
      </c>
      <c r="B75" s="66">
        <f t="shared" ref="B75:B138" si="83">B74</f>
        <v>20000</v>
      </c>
      <c r="C75" s="67"/>
      <c r="D75" s="68">
        <f t="shared" si="50"/>
        <v>20000</v>
      </c>
      <c r="E75" s="35">
        <f t="shared" si="51"/>
        <v>0</v>
      </c>
      <c r="F75" s="35">
        <f t="shared" si="52"/>
        <v>0</v>
      </c>
      <c r="G75" s="55">
        <f t="shared" si="47"/>
        <v>5.67</v>
      </c>
      <c r="H75" s="69">
        <f t="shared" si="47"/>
        <v>5.67</v>
      </c>
      <c r="I75" s="72">
        <f t="shared" si="40"/>
        <v>0</v>
      </c>
      <c r="J75" s="55">
        <f t="shared" si="48"/>
        <v>-4.7500000000000001E-2</v>
      </c>
      <c r="K75" s="69">
        <f t="shared" si="48"/>
        <v>-0.06</v>
      </c>
      <c r="L75" s="72">
        <v>0</v>
      </c>
      <c r="M75" s="55">
        <f t="shared" si="49"/>
        <v>0.01</v>
      </c>
      <c r="N75" s="69">
        <f t="shared" si="49"/>
        <v>0</v>
      </c>
      <c r="O75" s="72">
        <v>0</v>
      </c>
      <c r="P75" s="7"/>
      <c r="Q75" s="72">
        <f t="shared" si="53"/>
        <v>5.6325000000000003</v>
      </c>
      <c r="R75" s="72">
        <f t="shared" si="54"/>
        <v>5.61</v>
      </c>
      <c r="S75" s="72">
        <f t="shared" si="55"/>
        <v>0</v>
      </c>
      <c r="T75" s="7"/>
      <c r="U75" s="5">
        <f t="shared" si="56"/>
        <v>31</v>
      </c>
      <c r="V75" s="45">
        <f t="shared" si="57"/>
        <v>38899</v>
      </c>
      <c r="W75" s="5">
        <f t="shared" si="58"/>
        <v>1983</v>
      </c>
      <c r="X75" s="55">
        <f t="shared" si="59"/>
        <v>5.3904348595426005E-2</v>
      </c>
      <c r="Y75" s="47">
        <f t="shared" si="60"/>
        <v>0.74917637296763384</v>
      </c>
      <c r="Z75" s="5">
        <f t="shared" si="61"/>
        <v>0</v>
      </c>
      <c r="AA75" s="5">
        <f t="shared" si="62"/>
        <v>0</v>
      </c>
      <c r="AC75" s="39">
        <f t="shared" si="63"/>
        <v>0</v>
      </c>
      <c r="AD75" s="39">
        <f t="shared" si="64"/>
        <v>0</v>
      </c>
      <c r="AE75" s="39">
        <f t="shared" si="65"/>
        <v>0</v>
      </c>
      <c r="AF75" s="39">
        <f t="shared" si="66"/>
        <v>0</v>
      </c>
      <c r="AG75" s="39">
        <f t="shared" si="67"/>
        <v>0</v>
      </c>
      <c r="AH75" s="39">
        <f t="shared" si="68"/>
        <v>0</v>
      </c>
      <c r="AI75" s="39">
        <f t="shared" si="69"/>
        <v>0</v>
      </c>
      <c r="AJ75" s="39">
        <f t="shared" si="70"/>
        <v>0</v>
      </c>
      <c r="AK75" s="39">
        <f t="shared" si="71"/>
        <v>0</v>
      </c>
      <c r="AL75" s="43"/>
      <c r="AM75" s="39">
        <f t="shared" si="72"/>
        <v>0</v>
      </c>
      <c r="AN75" s="39">
        <f t="shared" si="73"/>
        <v>0</v>
      </c>
      <c r="AO75" s="39">
        <f t="shared" si="74"/>
        <v>0</v>
      </c>
      <c r="AP75" s="40">
        <f t="shared" si="75"/>
        <v>0</v>
      </c>
      <c r="AR75" s="39">
        <f t="shared" si="76"/>
        <v>0</v>
      </c>
      <c r="AS75" s="39">
        <f t="shared" si="77"/>
        <v>0</v>
      </c>
      <c r="AT75" s="39">
        <f t="shared" si="78"/>
        <v>0</v>
      </c>
      <c r="AU75" s="40">
        <f t="shared" si="79"/>
        <v>0</v>
      </c>
      <c r="AV75" s="40"/>
      <c r="AW75" s="52">
        <f t="shared" si="80"/>
        <v>0</v>
      </c>
      <c r="AY75" s="52">
        <f t="shared" si="81"/>
        <v>0</v>
      </c>
      <c r="AZ75" s="70"/>
    </row>
    <row r="76" spans="1:52">
      <c r="A76" s="44">
        <f t="shared" si="82"/>
        <v>38930</v>
      </c>
      <c r="B76" s="66">
        <f t="shared" si="83"/>
        <v>20000</v>
      </c>
      <c r="C76" s="67"/>
      <c r="D76" s="68">
        <f t="shared" si="50"/>
        <v>20000</v>
      </c>
      <c r="E76" s="35">
        <f t="shared" si="51"/>
        <v>0</v>
      </c>
      <c r="F76" s="35">
        <f t="shared" si="52"/>
        <v>0</v>
      </c>
      <c r="G76" s="55">
        <f t="shared" si="47"/>
        <v>5.67</v>
      </c>
      <c r="H76" s="69">
        <f t="shared" si="47"/>
        <v>5.67</v>
      </c>
      <c r="I76" s="72">
        <f t="shared" ref="I76:I139" si="84">I75</f>
        <v>0</v>
      </c>
      <c r="J76" s="55">
        <f t="shared" si="48"/>
        <v>-4.7500000000000001E-2</v>
      </c>
      <c r="K76" s="69">
        <f t="shared" si="48"/>
        <v>-0.06</v>
      </c>
      <c r="L76" s="72">
        <v>0</v>
      </c>
      <c r="M76" s="55">
        <f t="shared" si="49"/>
        <v>0.01</v>
      </c>
      <c r="N76" s="69">
        <f t="shared" si="49"/>
        <v>0</v>
      </c>
      <c r="O76" s="72">
        <v>0</v>
      </c>
      <c r="P76" s="7"/>
      <c r="Q76" s="72">
        <f t="shared" si="53"/>
        <v>5.6325000000000003</v>
      </c>
      <c r="R76" s="72">
        <f t="shared" si="54"/>
        <v>5.61</v>
      </c>
      <c r="S76" s="72">
        <f t="shared" si="55"/>
        <v>0</v>
      </c>
      <c r="T76" s="7"/>
      <c r="U76" s="5">
        <f t="shared" si="56"/>
        <v>31</v>
      </c>
      <c r="V76" s="45">
        <f t="shared" si="57"/>
        <v>38930</v>
      </c>
      <c r="W76" s="5">
        <f t="shared" si="58"/>
        <v>2014</v>
      </c>
      <c r="X76" s="55">
        <f t="shared" si="59"/>
        <v>5.3904348595426005E-2</v>
      </c>
      <c r="Y76" s="47">
        <f t="shared" si="60"/>
        <v>0.74580185691795364</v>
      </c>
      <c r="Z76" s="5">
        <f t="shared" si="61"/>
        <v>0</v>
      </c>
      <c r="AA76" s="5">
        <f t="shared" si="62"/>
        <v>0</v>
      </c>
      <c r="AC76" s="39">
        <f t="shared" si="63"/>
        <v>0</v>
      </c>
      <c r="AD76" s="39">
        <f t="shared" si="64"/>
        <v>0</v>
      </c>
      <c r="AE76" s="39">
        <f t="shared" si="65"/>
        <v>0</v>
      </c>
      <c r="AF76" s="39">
        <f t="shared" si="66"/>
        <v>0</v>
      </c>
      <c r="AG76" s="39">
        <f t="shared" si="67"/>
        <v>0</v>
      </c>
      <c r="AH76" s="39">
        <f t="shared" si="68"/>
        <v>0</v>
      </c>
      <c r="AI76" s="39">
        <f t="shared" si="69"/>
        <v>0</v>
      </c>
      <c r="AJ76" s="39">
        <f t="shared" si="70"/>
        <v>0</v>
      </c>
      <c r="AK76" s="39">
        <f t="shared" si="71"/>
        <v>0</v>
      </c>
      <c r="AL76" s="43"/>
      <c r="AM76" s="39">
        <f t="shared" si="72"/>
        <v>0</v>
      </c>
      <c r="AN76" s="39">
        <f t="shared" si="73"/>
        <v>0</v>
      </c>
      <c r="AO76" s="39">
        <f t="shared" si="74"/>
        <v>0</v>
      </c>
      <c r="AP76" s="40">
        <f t="shared" si="75"/>
        <v>0</v>
      </c>
      <c r="AR76" s="39">
        <f t="shared" si="76"/>
        <v>0</v>
      </c>
      <c r="AS76" s="39">
        <f t="shared" si="77"/>
        <v>0</v>
      </c>
      <c r="AT76" s="39">
        <f t="shared" si="78"/>
        <v>0</v>
      </c>
      <c r="AU76" s="40">
        <f t="shared" si="79"/>
        <v>0</v>
      </c>
      <c r="AV76" s="40"/>
      <c r="AW76" s="52">
        <f t="shared" si="80"/>
        <v>0</v>
      </c>
      <c r="AY76" s="52">
        <f t="shared" si="81"/>
        <v>0</v>
      </c>
      <c r="AZ76" s="70"/>
    </row>
    <row r="77" spans="1:52">
      <c r="A77" s="44">
        <f t="shared" si="82"/>
        <v>38961</v>
      </c>
      <c r="B77" s="66">
        <f t="shared" si="83"/>
        <v>20000</v>
      </c>
      <c r="C77" s="67"/>
      <c r="D77" s="68">
        <f t="shared" si="50"/>
        <v>20000</v>
      </c>
      <c r="E77" s="35">
        <f t="shared" si="51"/>
        <v>0</v>
      </c>
      <c r="F77" s="35">
        <f t="shared" si="52"/>
        <v>0</v>
      </c>
      <c r="G77" s="55">
        <f t="shared" si="47"/>
        <v>5.67</v>
      </c>
      <c r="H77" s="69">
        <f t="shared" si="47"/>
        <v>5.67</v>
      </c>
      <c r="I77" s="72">
        <f t="shared" si="84"/>
        <v>0</v>
      </c>
      <c r="J77" s="55">
        <f t="shared" si="48"/>
        <v>-4.7500000000000001E-2</v>
      </c>
      <c r="K77" s="69">
        <f t="shared" si="48"/>
        <v>-0.06</v>
      </c>
      <c r="L77" s="72">
        <v>0</v>
      </c>
      <c r="M77" s="55">
        <f t="shared" si="49"/>
        <v>0.01</v>
      </c>
      <c r="N77" s="69">
        <f t="shared" si="49"/>
        <v>0</v>
      </c>
      <c r="O77" s="72">
        <v>0</v>
      </c>
      <c r="P77" s="7"/>
      <c r="Q77" s="72">
        <f t="shared" si="53"/>
        <v>5.6325000000000003</v>
      </c>
      <c r="R77" s="72">
        <f t="shared" si="54"/>
        <v>5.61</v>
      </c>
      <c r="S77" s="72">
        <f t="shared" si="55"/>
        <v>0</v>
      </c>
      <c r="T77" s="7"/>
      <c r="U77" s="5">
        <f t="shared" si="56"/>
        <v>30</v>
      </c>
      <c r="V77" s="45">
        <f t="shared" si="57"/>
        <v>38961</v>
      </c>
      <c r="W77" s="5">
        <f t="shared" si="58"/>
        <v>2045</v>
      </c>
      <c r="X77" s="55">
        <f t="shared" si="59"/>
        <v>5.3904348595426005E-2</v>
      </c>
      <c r="Y77" s="47">
        <f t="shared" si="60"/>
        <v>0.74244254070502813</v>
      </c>
      <c r="Z77" s="5">
        <f t="shared" si="61"/>
        <v>0</v>
      </c>
      <c r="AA77" s="5">
        <f t="shared" si="62"/>
        <v>0</v>
      </c>
      <c r="AC77" s="39">
        <f t="shared" si="63"/>
        <v>0</v>
      </c>
      <c r="AD77" s="39">
        <f t="shared" si="64"/>
        <v>0</v>
      </c>
      <c r="AE77" s="39">
        <f t="shared" si="65"/>
        <v>0</v>
      </c>
      <c r="AF77" s="39">
        <f t="shared" si="66"/>
        <v>0</v>
      </c>
      <c r="AG77" s="39">
        <f t="shared" si="67"/>
        <v>0</v>
      </c>
      <c r="AH77" s="39">
        <f t="shared" si="68"/>
        <v>0</v>
      </c>
      <c r="AI77" s="39">
        <f t="shared" si="69"/>
        <v>0</v>
      </c>
      <c r="AJ77" s="39">
        <f t="shared" si="70"/>
        <v>0</v>
      </c>
      <c r="AK77" s="39">
        <f t="shared" si="71"/>
        <v>0</v>
      </c>
      <c r="AL77" s="43"/>
      <c r="AM77" s="39">
        <f t="shared" si="72"/>
        <v>0</v>
      </c>
      <c r="AN77" s="39">
        <f t="shared" si="73"/>
        <v>0</v>
      </c>
      <c r="AO77" s="39">
        <f t="shared" si="74"/>
        <v>0</v>
      </c>
      <c r="AP77" s="40">
        <f t="shared" si="75"/>
        <v>0</v>
      </c>
      <c r="AR77" s="39">
        <f t="shared" si="76"/>
        <v>0</v>
      </c>
      <c r="AS77" s="39">
        <f t="shared" si="77"/>
        <v>0</v>
      </c>
      <c r="AT77" s="39">
        <f t="shared" si="78"/>
        <v>0</v>
      </c>
      <c r="AU77" s="40">
        <f t="shared" si="79"/>
        <v>0</v>
      </c>
      <c r="AV77" s="40"/>
      <c r="AW77" s="52">
        <f t="shared" si="80"/>
        <v>0</v>
      </c>
      <c r="AY77" s="52">
        <f t="shared" si="81"/>
        <v>0</v>
      </c>
      <c r="AZ77" s="70"/>
    </row>
    <row r="78" spans="1:52">
      <c r="A78" s="44">
        <f t="shared" si="82"/>
        <v>38991</v>
      </c>
      <c r="B78" s="66">
        <f t="shared" si="83"/>
        <v>20000</v>
      </c>
      <c r="C78" s="67"/>
      <c r="D78" s="68">
        <f t="shared" si="50"/>
        <v>20000</v>
      </c>
      <c r="E78" s="35">
        <f t="shared" si="51"/>
        <v>0</v>
      </c>
      <c r="F78" s="35">
        <f t="shared" si="52"/>
        <v>0</v>
      </c>
      <c r="G78" s="55">
        <f t="shared" si="47"/>
        <v>5.67</v>
      </c>
      <c r="H78" s="69">
        <f t="shared" si="47"/>
        <v>5.67</v>
      </c>
      <c r="I78" s="72">
        <f t="shared" si="84"/>
        <v>0</v>
      </c>
      <c r="J78" s="55">
        <f t="shared" si="48"/>
        <v>-4.7500000000000001E-2</v>
      </c>
      <c r="K78" s="69">
        <f t="shared" si="48"/>
        <v>-0.06</v>
      </c>
      <c r="L78" s="72">
        <v>0</v>
      </c>
      <c r="M78" s="55">
        <f t="shared" si="49"/>
        <v>0.01</v>
      </c>
      <c r="N78" s="69">
        <f t="shared" si="49"/>
        <v>0</v>
      </c>
      <c r="O78" s="72">
        <v>0</v>
      </c>
      <c r="P78" s="7"/>
      <c r="Q78" s="72">
        <f t="shared" si="53"/>
        <v>5.6325000000000003</v>
      </c>
      <c r="R78" s="72">
        <f t="shared" si="54"/>
        <v>5.61</v>
      </c>
      <c r="S78" s="72">
        <f t="shared" si="55"/>
        <v>0</v>
      </c>
      <c r="T78" s="7"/>
      <c r="U78" s="5">
        <f t="shared" si="56"/>
        <v>31</v>
      </c>
      <c r="V78" s="45">
        <f t="shared" si="57"/>
        <v>38991</v>
      </c>
      <c r="W78" s="5">
        <f t="shared" si="58"/>
        <v>2075</v>
      </c>
      <c r="X78" s="55">
        <f t="shared" si="59"/>
        <v>5.3904348595426005E-2</v>
      </c>
      <c r="Y78" s="47">
        <f t="shared" si="60"/>
        <v>0.73920599731149206</v>
      </c>
      <c r="Z78" s="5">
        <f t="shared" si="61"/>
        <v>0</v>
      </c>
      <c r="AA78" s="5">
        <f t="shared" si="62"/>
        <v>0</v>
      </c>
      <c r="AC78" s="39">
        <f t="shared" si="63"/>
        <v>0</v>
      </c>
      <c r="AD78" s="39">
        <f t="shared" si="64"/>
        <v>0</v>
      </c>
      <c r="AE78" s="39">
        <f t="shared" si="65"/>
        <v>0</v>
      </c>
      <c r="AF78" s="39">
        <f t="shared" si="66"/>
        <v>0</v>
      </c>
      <c r="AG78" s="39">
        <f t="shared" si="67"/>
        <v>0</v>
      </c>
      <c r="AH78" s="39">
        <f t="shared" si="68"/>
        <v>0</v>
      </c>
      <c r="AI78" s="39">
        <f t="shared" si="69"/>
        <v>0</v>
      </c>
      <c r="AJ78" s="39">
        <f t="shared" si="70"/>
        <v>0</v>
      </c>
      <c r="AK78" s="39">
        <f t="shared" si="71"/>
        <v>0</v>
      </c>
      <c r="AL78" s="43"/>
      <c r="AM78" s="39">
        <f t="shared" si="72"/>
        <v>0</v>
      </c>
      <c r="AN78" s="39">
        <f t="shared" si="73"/>
        <v>0</v>
      </c>
      <c r="AO78" s="39">
        <f t="shared" si="74"/>
        <v>0</v>
      </c>
      <c r="AP78" s="40">
        <f t="shared" si="75"/>
        <v>0</v>
      </c>
      <c r="AR78" s="39">
        <f t="shared" si="76"/>
        <v>0</v>
      </c>
      <c r="AS78" s="39">
        <f t="shared" si="77"/>
        <v>0</v>
      </c>
      <c r="AT78" s="39">
        <f t="shared" si="78"/>
        <v>0</v>
      </c>
      <c r="AU78" s="40">
        <f t="shared" si="79"/>
        <v>0</v>
      </c>
      <c r="AV78" s="40"/>
      <c r="AW78" s="52">
        <f t="shared" si="80"/>
        <v>0</v>
      </c>
      <c r="AY78" s="52">
        <f t="shared" si="81"/>
        <v>0</v>
      </c>
      <c r="AZ78" s="70"/>
    </row>
    <row r="79" spans="1:52">
      <c r="A79" s="44">
        <f t="shared" si="82"/>
        <v>39022</v>
      </c>
      <c r="B79" s="66">
        <f t="shared" si="83"/>
        <v>20000</v>
      </c>
      <c r="C79" s="67"/>
      <c r="D79" s="68">
        <f t="shared" si="50"/>
        <v>20000</v>
      </c>
      <c r="E79" s="35">
        <f t="shared" si="51"/>
        <v>0</v>
      </c>
      <c r="F79" s="35">
        <f t="shared" si="52"/>
        <v>0</v>
      </c>
      <c r="G79" s="55">
        <f t="shared" si="47"/>
        <v>5.67</v>
      </c>
      <c r="H79" s="69">
        <f t="shared" si="47"/>
        <v>5.67</v>
      </c>
      <c r="I79" s="72">
        <f t="shared" si="84"/>
        <v>0</v>
      </c>
      <c r="J79" s="55">
        <f t="shared" si="48"/>
        <v>-4.7500000000000001E-2</v>
      </c>
      <c r="K79" s="69">
        <f t="shared" si="48"/>
        <v>-0.06</v>
      </c>
      <c r="L79" s="72">
        <v>0</v>
      </c>
      <c r="M79" s="55">
        <f t="shared" si="49"/>
        <v>0.01</v>
      </c>
      <c r="N79" s="69">
        <f t="shared" si="49"/>
        <v>0</v>
      </c>
      <c r="O79" s="72">
        <v>0</v>
      </c>
      <c r="P79" s="7"/>
      <c r="Q79" s="72">
        <f t="shared" si="53"/>
        <v>5.6325000000000003</v>
      </c>
      <c r="R79" s="72">
        <f t="shared" si="54"/>
        <v>5.61</v>
      </c>
      <c r="S79" s="72">
        <f t="shared" si="55"/>
        <v>0</v>
      </c>
      <c r="T79" s="7"/>
      <c r="U79" s="5">
        <f t="shared" si="56"/>
        <v>30</v>
      </c>
      <c r="V79" s="45">
        <f t="shared" si="57"/>
        <v>39022</v>
      </c>
      <c r="W79" s="5">
        <f t="shared" si="58"/>
        <v>2106</v>
      </c>
      <c r="X79" s="55">
        <f t="shared" si="59"/>
        <v>5.3904348595426005E-2</v>
      </c>
      <c r="Y79" s="47">
        <f t="shared" si="60"/>
        <v>0.73587639083702938</v>
      </c>
      <c r="Z79" s="5">
        <f t="shared" si="61"/>
        <v>0</v>
      </c>
      <c r="AA79" s="5">
        <f t="shared" si="62"/>
        <v>0</v>
      </c>
      <c r="AC79" s="39">
        <f t="shared" si="63"/>
        <v>0</v>
      </c>
      <c r="AD79" s="39">
        <f t="shared" si="64"/>
        <v>0</v>
      </c>
      <c r="AE79" s="39">
        <f t="shared" si="65"/>
        <v>0</v>
      </c>
      <c r="AF79" s="39">
        <f t="shared" si="66"/>
        <v>0</v>
      </c>
      <c r="AG79" s="39">
        <f t="shared" si="67"/>
        <v>0</v>
      </c>
      <c r="AH79" s="39">
        <f t="shared" si="68"/>
        <v>0</v>
      </c>
      <c r="AI79" s="39">
        <f t="shared" si="69"/>
        <v>0</v>
      </c>
      <c r="AJ79" s="39">
        <f t="shared" si="70"/>
        <v>0</v>
      </c>
      <c r="AK79" s="39">
        <f t="shared" si="71"/>
        <v>0</v>
      </c>
      <c r="AL79" s="43"/>
      <c r="AM79" s="39">
        <f t="shared" si="72"/>
        <v>0</v>
      </c>
      <c r="AN79" s="39">
        <f t="shared" si="73"/>
        <v>0</v>
      </c>
      <c r="AO79" s="39">
        <f t="shared" si="74"/>
        <v>0</v>
      </c>
      <c r="AP79" s="40">
        <f t="shared" si="75"/>
        <v>0</v>
      </c>
      <c r="AR79" s="39">
        <f t="shared" si="76"/>
        <v>0</v>
      </c>
      <c r="AS79" s="39">
        <f t="shared" si="77"/>
        <v>0</v>
      </c>
      <c r="AT79" s="39">
        <f t="shared" si="78"/>
        <v>0</v>
      </c>
      <c r="AU79" s="40">
        <f t="shared" si="79"/>
        <v>0</v>
      </c>
      <c r="AV79" s="40"/>
      <c r="AW79" s="52">
        <f t="shared" si="80"/>
        <v>0</v>
      </c>
      <c r="AY79" s="52">
        <f t="shared" si="81"/>
        <v>0</v>
      </c>
      <c r="AZ79" s="70"/>
    </row>
    <row r="80" spans="1:52">
      <c r="A80" s="44">
        <f t="shared" si="82"/>
        <v>39052</v>
      </c>
      <c r="B80" s="66">
        <f t="shared" si="83"/>
        <v>20000</v>
      </c>
      <c r="C80" s="67"/>
      <c r="D80" s="68">
        <f t="shared" si="50"/>
        <v>20000</v>
      </c>
      <c r="E80" s="35">
        <f t="shared" si="51"/>
        <v>0</v>
      </c>
      <c r="F80" s="35">
        <f t="shared" si="52"/>
        <v>0</v>
      </c>
      <c r="G80" s="55">
        <f t="shared" si="47"/>
        <v>5.67</v>
      </c>
      <c r="H80" s="69">
        <f t="shared" si="47"/>
        <v>5.67</v>
      </c>
      <c r="I80" s="72">
        <f t="shared" si="84"/>
        <v>0</v>
      </c>
      <c r="J80" s="55">
        <f t="shared" si="48"/>
        <v>-4.7500000000000001E-2</v>
      </c>
      <c r="K80" s="69">
        <f t="shared" si="48"/>
        <v>-0.06</v>
      </c>
      <c r="L80" s="72">
        <v>0</v>
      </c>
      <c r="M80" s="55">
        <f t="shared" si="49"/>
        <v>0.01</v>
      </c>
      <c r="N80" s="69">
        <f t="shared" si="49"/>
        <v>0</v>
      </c>
      <c r="O80" s="72">
        <v>0</v>
      </c>
      <c r="P80" s="7"/>
      <c r="Q80" s="72">
        <f t="shared" si="53"/>
        <v>5.6325000000000003</v>
      </c>
      <c r="R80" s="72">
        <f t="shared" si="54"/>
        <v>5.61</v>
      </c>
      <c r="S80" s="72">
        <f t="shared" si="55"/>
        <v>0</v>
      </c>
      <c r="T80" s="7"/>
      <c r="U80" s="5">
        <f t="shared" si="56"/>
        <v>31</v>
      </c>
      <c r="V80" s="45">
        <f t="shared" si="57"/>
        <v>39052</v>
      </c>
      <c r="W80" s="5">
        <f t="shared" si="58"/>
        <v>2136</v>
      </c>
      <c r="X80" s="55">
        <f t="shared" si="59"/>
        <v>5.3904348595426005E-2</v>
      </c>
      <c r="Y80" s="47">
        <f t="shared" si="60"/>
        <v>0.73266847138111957</v>
      </c>
      <c r="Z80" s="5">
        <f t="shared" si="61"/>
        <v>0</v>
      </c>
      <c r="AA80" s="5">
        <f t="shared" si="62"/>
        <v>0</v>
      </c>
      <c r="AC80" s="39">
        <f t="shared" si="63"/>
        <v>0</v>
      </c>
      <c r="AD80" s="39">
        <f t="shared" si="64"/>
        <v>0</v>
      </c>
      <c r="AE80" s="39">
        <f t="shared" si="65"/>
        <v>0</v>
      </c>
      <c r="AF80" s="39">
        <f t="shared" si="66"/>
        <v>0</v>
      </c>
      <c r="AG80" s="39">
        <f t="shared" si="67"/>
        <v>0</v>
      </c>
      <c r="AH80" s="39">
        <f t="shared" si="68"/>
        <v>0</v>
      </c>
      <c r="AI80" s="39">
        <f t="shared" si="69"/>
        <v>0</v>
      </c>
      <c r="AJ80" s="39">
        <f t="shared" si="70"/>
        <v>0</v>
      </c>
      <c r="AK80" s="39">
        <f t="shared" si="71"/>
        <v>0</v>
      </c>
      <c r="AL80" s="43"/>
      <c r="AM80" s="39">
        <f t="shared" si="72"/>
        <v>0</v>
      </c>
      <c r="AN80" s="39">
        <f t="shared" si="73"/>
        <v>0</v>
      </c>
      <c r="AO80" s="39">
        <f t="shared" si="74"/>
        <v>0</v>
      </c>
      <c r="AP80" s="40">
        <f t="shared" si="75"/>
        <v>0</v>
      </c>
      <c r="AR80" s="39">
        <f t="shared" si="76"/>
        <v>0</v>
      </c>
      <c r="AS80" s="39">
        <f t="shared" si="77"/>
        <v>0</v>
      </c>
      <c r="AT80" s="39">
        <f t="shared" si="78"/>
        <v>0</v>
      </c>
      <c r="AU80" s="40">
        <f t="shared" si="79"/>
        <v>0</v>
      </c>
      <c r="AV80" s="40"/>
      <c r="AW80" s="52">
        <f t="shared" si="80"/>
        <v>0</v>
      </c>
      <c r="AY80" s="52">
        <f t="shared" si="81"/>
        <v>0</v>
      </c>
      <c r="AZ80" s="70"/>
    </row>
    <row r="81" spans="1:52">
      <c r="A81" s="44">
        <f t="shared" si="82"/>
        <v>39083</v>
      </c>
      <c r="B81" s="66">
        <f t="shared" si="83"/>
        <v>20000</v>
      </c>
      <c r="C81" s="67"/>
      <c r="D81" s="68">
        <f t="shared" si="50"/>
        <v>20000</v>
      </c>
      <c r="E81" s="35">
        <f t="shared" si="51"/>
        <v>0</v>
      </c>
      <c r="F81" s="35">
        <f t="shared" si="52"/>
        <v>0</v>
      </c>
      <c r="G81" s="55">
        <f t="shared" si="47"/>
        <v>5.67</v>
      </c>
      <c r="H81" s="69">
        <f t="shared" si="47"/>
        <v>5.67</v>
      </c>
      <c r="I81" s="72">
        <f t="shared" si="84"/>
        <v>0</v>
      </c>
      <c r="J81" s="55">
        <f t="shared" si="48"/>
        <v>-4.7500000000000001E-2</v>
      </c>
      <c r="K81" s="69">
        <f t="shared" si="48"/>
        <v>-0.06</v>
      </c>
      <c r="L81" s="72">
        <v>0</v>
      </c>
      <c r="M81" s="55">
        <f t="shared" si="49"/>
        <v>0.01</v>
      </c>
      <c r="N81" s="69">
        <f t="shared" si="49"/>
        <v>0</v>
      </c>
      <c r="O81" s="72">
        <v>0</v>
      </c>
      <c r="P81" s="7"/>
      <c r="Q81" s="72">
        <f t="shared" si="53"/>
        <v>5.6325000000000003</v>
      </c>
      <c r="R81" s="72">
        <f t="shared" si="54"/>
        <v>5.61</v>
      </c>
      <c r="S81" s="72">
        <f t="shared" si="55"/>
        <v>0</v>
      </c>
      <c r="T81" s="7"/>
      <c r="U81" s="5">
        <f t="shared" si="56"/>
        <v>31</v>
      </c>
      <c r="V81" s="45">
        <f t="shared" si="57"/>
        <v>39083</v>
      </c>
      <c r="W81" s="5">
        <f t="shared" si="58"/>
        <v>2167</v>
      </c>
      <c r="X81" s="55">
        <f t="shared" si="59"/>
        <v>5.3904348595426005E-2</v>
      </c>
      <c r="Y81" s="47">
        <f t="shared" si="60"/>
        <v>0.72936831189267148</v>
      </c>
      <c r="Z81" s="5">
        <f t="shared" si="61"/>
        <v>0</v>
      </c>
      <c r="AA81" s="5">
        <f t="shared" si="62"/>
        <v>0</v>
      </c>
      <c r="AC81" s="39">
        <f t="shared" si="63"/>
        <v>0</v>
      </c>
      <c r="AD81" s="39">
        <f t="shared" si="64"/>
        <v>0</v>
      </c>
      <c r="AE81" s="39">
        <f t="shared" si="65"/>
        <v>0</v>
      </c>
      <c r="AF81" s="39">
        <f t="shared" si="66"/>
        <v>0</v>
      </c>
      <c r="AG81" s="39">
        <f t="shared" si="67"/>
        <v>0</v>
      </c>
      <c r="AH81" s="39">
        <f t="shared" si="68"/>
        <v>0</v>
      </c>
      <c r="AI81" s="39">
        <f t="shared" si="69"/>
        <v>0</v>
      </c>
      <c r="AJ81" s="39">
        <f t="shared" si="70"/>
        <v>0</v>
      </c>
      <c r="AK81" s="39">
        <f t="shared" si="71"/>
        <v>0</v>
      </c>
      <c r="AL81" s="43"/>
      <c r="AM81" s="39">
        <f t="shared" si="72"/>
        <v>0</v>
      </c>
      <c r="AN81" s="39">
        <f t="shared" si="73"/>
        <v>0</v>
      </c>
      <c r="AO81" s="39">
        <f t="shared" si="74"/>
        <v>0</v>
      </c>
      <c r="AP81" s="40">
        <f t="shared" si="75"/>
        <v>0</v>
      </c>
      <c r="AR81" s="39">
        <f t="shared" si="76"/>
        <v>0</v>
      </c>
      <c r="AS81" s="39">
        <f t="shared" si="77"/>
        <v>0</v>
      </c>
      <c r="AT81" s="39">
        <f t="shared" si="78"/>
        <v>0</v>
      </c>
      <c r="AU81" s="40">
        <f t="shared" si="79"/>
        <v>0</v>
      </c>
      <c r="AV81" s="40"/>
      <c r="AW81" s="52">
        <f t="shared" si="80"/>
        <v>0</v>
      </c>
      <c r="AY81" s="52">
        <f t="shared" si="81"/>
        <v>0</v>
      </c>
      <c r="AZ81" s="70"/>
    </row>
    <row r="82" spans="1:52">
      <c r="A82" s="44">
        <f t="shared" si="82"/>
        <v>39114</v>
      </c>
      <c r="B82" s="66">
        <f t="shared" si="83"/>
        <v>20000</v>
      </c>
      <c r="C82" s="67"/>
      <c r="D82" s="68">
        <f t="shared" si="50"/>
        <v>20000</v>
      </c>
      <c r="E82" s="35">
        <f t="shared" si="51"/>
        <v>0</v>
      </c>
      <c r="F82" s="35">
        <f t="shared" si="52"/>
        <v>0</v>
      </c>
      <c r="G82" s="55">
        <f t="shared" si="47"/>
        <v>5.67</v>
      </c>
      <c r="H82" s="69">
        <f t="shared" si="47"/>
        <v>5.67</v>
      </c>
      <c r="I82" s="72">
        <f t="shared" si="84"/>
        <v>0</v>
      </c>
      <c r="J82" s="55">
        <f t="shared" si="48"/>
        <v>-4.7500000000000001E-2</v>
      </c>
      <c r="K82" s="69">
        <f t="shared" si="48"/>
        <v>-0.06</v>
      </c>
      <c r="L82" s="72">
        <v>0</v>
      </c>
      <c r="M82" s="55">
        <f t="shared" si="49"/>
        <v>0.01</v>
      </c>
      <c r="N82" s="69">
        <f t="shared" si="49"/>
        <v>0</v>
      </c>
      <c r="O82" s="72">
        <v>0</v>
      </c>
      <c r="P82" s="7"/>
      <c r="Q82" s="72">
        <f t="shared" si="53"/>
        <v>5.6325000000000003</v>
      </c>
      <c r="R82" s="72">
        <f t="shared" si="54"/>
        <v>5.61</v>
      </c>
      <c r="S82" s="72">
        <f t="shared" si="55"/>
        <v>0</v>
      </c>
      <c r="T82" s="7"/>
      <c r="U82" s="5">
        <f t="shared" si="56"/>
        <v>28</v>
      </c>
      <c r="V82" s="45">
        <f t="shared" si="57"/>
        <v>39114</v>
      </c>
      <c r="W82" s="5">
        <f t="shared" si="58"/>
        <v>2198</v>
      </c>
      <c r="X82" s="55">
        <f t="shared" si="59"/>
        <v>5.3904348595426005E-2</v>
      </c>
      <c r="Y82" s="47">
        <f t="shared" si="60"/>
        <v>0.72608301731662872</v>
      </c>
      <c r="Z82" s="5">
        <f t="shared" si="61"/>
        <v>0</v>
      </c>
      <c r="AA82" s="5">
        <f t="shared" si="62"/>
        <v>0</v>
      </c>
      <c r="AC82" s="39">
        <f t="shared" si="63"/>
        <v>0</v>
      </c>
      <c r="AD82" s="39">
        <f t="shared" si="64"/>
        <v>0</v>
      </c>
      <c r="AE82" s="39">
        <f t="shared" si="65"/>
        <v>0</v>
      </c>
      <c r="AF82" s="39">
        <f t="shared" si="66"/>
        <v>0</v>
      </c>
      <c r="AG82" s="39">
        <f t="shared" si="67"/>
        <v>0</v>
      </c>
      <c r="AH82" s="39">
        <f t="shared" si="68"/>
        <v>0</v>
      </c>
      <c r="AI82" s="39">
        <f t="shared" si="69"/>
        <v>0</v>
      </c>
      <c r="AJ82" s="39">
        <f t="shared" si="70"/>
        <v>0</v>
      </c>
      <c r="AK82" s="39">
        <f t="shared" si="71"/>
        <v>0</v>
      </c>
      <c r="AL82" s="43"/>
      <c r="AM82" s="39">
        <f t="shared" si="72"/>
        <v>0</v>
      </c>
      <c r="AN82" s="39">
        <f t="shared" si="73"/>
        <v>0</v>
      </c>
      <c r="AO82" s="39">
        <f t="shared" si="74"/>
        <v>0</v>
      </c>
      <c r="AP82" s="40">
        <f t="shared" si="75"/>
        <v>0</v>
      </c>
      <c r="AR82" s="39">
        <f t="shared" si="76"/>
        <v>0</v>
      </c>
      <c r="AS82" s="39">
        <f t="shared" si="77"/>
        <v>0</v>
      </c>
      <c r="AT82" s="39">
        <f t="shared" si="78"/>
        <v>0</v>
      </c>
      <c r="AU82" s="40">
        <f t="shared" si="79"/>
        <v>0</v>
      </c>
      <c r="AV82" s="40"/>
      <c r="AW82" s="52">
        <f t="shared" si="80"/>
        <v>0</v>
      </c>
      <c r="AY82" s="52">
        <f t="shared" si="81"/>
        <v>0</v>
      </c>
      <c r="AZ82" s="70"/>
    </row>
    <row r="83" spans="1:52">
      <c r="A83" s="44">
        <f t="shared" si="82"/>
        <v>39142</v>
      </c>
      <c r="B83" s="66">
        <f t="shared" si="83"/>
        <v>20000</v>
      </c>
      <c r="C83" s="67"/>
      <c r="D83" s="68">
        <f t="shared" si="50"/>
        <v>20000</v>
      </c>
      <c r="E83" s="35">
        <f t="shared" si="51"/>
        <v>0</v>
      </c>
      <c r="F83" s="35">
        <f t="shared" si="52"/>
        <v>0</v>
      </c>
      <c r="G83" s="55">
        <f t="shared" si="47"/>
        <v>5.67</v>
      </c>
      <c r="H83" s="69">
        <f t="shared" si="47"/>
        <v>5.67</v>
      </c>
      <c r="I83" s="72">
        <f t="shared" si="84"/>
        <v>0</v>
      </c>
      <c r="J83" s="55">
        <f t="shared" si="48"/>
        <v>-4.7500000000000001E-2</v>
      </c>
      <c r="K83" s="69">
        <f t="shared" si="48"/>
        <v>-0.06</v>
      </c>
      <c r="L83" s="72">
        <v>0</v>
      </c>
      <c r="M83" s="55">
        <f t="shared" si="49"/>
        <v>0.01</v>
      </c>
      <c r="N83" s="69">
        <f t="shared" si="49"/>
        <v>0</v>
      </c>
      <c r="O83" s="72">
        <v>0</v>
      </c>
      <c r="P83" s="7"/>
      <c r="Q83" s="72">
        <f t="shared" si="53"/>
        <v>5.6325000000000003</v>
      </c>
      <c r="R83" s="72">
        <f t="shared" si="54"/>
        <v>5.61</v>
      </c>
      <c r="S83" s="72">
        <f t="shared" si="55"/>
        <v>0</v>
      </c>
      <c r="T83" s="7"/>
      <c r="U83" s="5">
        <f t="shared" si="56"/>
        <v>31</v>
      </c>
      <c r="V83" s="45">
        <f t="shared" si="57"/>
        <v>39142</v>
      </c>
      <c r="W83" s="5">
        <f t="shared" si="58"/>
        <v>2226</v>
      </c>
      <c r="X83" s="55">
        <f t="shared" si="59"/>
        <v>5.3904348595426005E-2</v>
      </c>
      <c r="Y83" s="47">
        <f t="shared" si="60"/>
        <v>0.72312837548329512</v>
      </c>
      <c r="Z83" s="5">
        <f t="shared" si="61"/>
        <v>0</v>
      </c>
      <c r="AA83" s="5">
        <f t="shared" si="62"/>
        <v>0</v>
      </c>
      <c r="AC83" s="39">
        <f t="shared" si="63"/>
        <v>0</v>
      </c>
      <c r="AD83" s="39">
        <f t="shared" si="64"/>
        <v>0</v>
      </c>
      <c r="AE83" s="39">
        <f t="shared" si="65"/>
        <v>0</v>
      </c>
      <c r="AF83" s="39">
        <f t="shared" si="66"/>
        <v>0</v>
      </c>
      <c r="AG83" s="39">
        <f t="shared" si="67"/>
        <v>0</v>
      </c>
      <c r="AH83" s="39">
        <f t="shared" si="68"/>
        <v>0</v>
      </c>
      <c r="AI83" s="39">
        <f t="shared" si="69"/>
        <v>0</v>
      </c>
      <c r="AJ83" s="39">
        <f t="shared" si="70"/>
        <v>0</v>
      </c>
      <c r="AK83" s="39">
        <f t="shared" si="71"/>
        <v>0</v>
      </c>
      <c r="AL83" s="43"/>
      <c r="AM83" s="39">
        <f t="shared" si="72"/>
        <v>0</v>
      </c>
      <c r="AN83" s="39">
        <f t="shared" si="73"/>
        <v>0</v>
      </c>
      <c r="AO83" s="39">
        <f t="shared" si="74"/>
        <v>0</v>
      </c>
      <c r="AP83" s="40">
        <f t="shared" si="75"/>
        <v>0</v>
      </c>
      <c r="AR83" s="39">
        <f t="shared" si="76"/>
        <v>0</v>
      </c>
      <c r="AS83" s="39">
        <f t="shared" si="77"/>
        <v>0</v>
      </c>
      <c r="AT83" s="39">
        <f t="shared" si="78"/>
        <v>0</v>
      </c>
      <c r="AU83" s="40">
        <f t="shared" si="79"/>
        <v>0</v>
      </c>
      <c r="AV83" s="40"/>
      <c r="AW83" s="52">
        <f t="shared" si="80"/>
        <v>0</v>
      </c>
      <c r="AY83" s="52">
        <f t="shared" si="81"/>
        <v>0</v>
      </c>
      <c r="AZ83" s="70"/>
    </row>
    <row r="84" spans="1:52">
      <c r="A84" s="44">
        <f t="shared" si="82"/>
        <v>39173</v>
      </c>
      <c r="B84" s="66">
        <f t="shared" si="83"/>
        <v>20000</v>
      </c>
      <c r="C84" s="67"/>
      <c r="D84" s="68">
        <f t="shared" si="50"/>
        <v>20000</v>
      </c>
      <c r="E84" s="35">
        <f t="shared" si="51"/>
        <v>0</v>
      </c>
      <c r="F84" s="35">
        <f t="shared" si="52"/>
        <v>0</v>
      </c>
      <c r="G84" s="55">
        <f t="shared" si="47"/>
        <v>5.67</v>
      </c>
      <c r="H84" s="69">
        <f t="shared" si="47"/>
        <v>5.67</v>
      </c>
      <c r="I84" s="72">
        <f t="shared" si="84"/>
        <v>0</v>
      </c>
      <c r="J84" s="55">
        <f t="shared" si="48"/>
        <v>-4.7500000000000001E-2</v>
      </c>
      <c r="K84" s="69">
        <f t="shared" si="48"/>
        <v>-0.06</v>
      </c>
      <c r="L84" s="72">
        <v>0</v>
      </c>
      <c r="M84" s="55">
        <f t="shared" si="49"/>
        <v>0.01</v>
      </c>
      <c r="N84" s="69">
        <f t="shared" si="49"/>
        <v>0</v>
      </c>
      <c r="O84" s="72">
        <v>0</v>
      </c>
      <c r="P84" s="7"/>
      <c r="Q84" s="72">
        <f t="shared" si="53"/>
        <v>5.6325000000000003</v>
      </c>
      <c r="R84" s="72">
        <f t="shared" si="54"/>
        <v>5.61</v>
      </c>
      <c r="S84" s="72">
        <f t="shared" si="55"/>
        <v>0</v>
      </c>
      <c r="T84" s="7"/>
      <c r="U84" s="5">
        <f t="shared" si="56"/>
        <v>30</v>
      </c>
      <c r="V84" s="45">
        <f t="shared" si="57"/>
        <v>39173</v>
      </c>
      <c r="W84" s="5">
        <f t="shared" si="58"/>
        <v>2257</v>
      </c>
      <c r="X84" s="55">
        <f t="shared" si="59"/>
        <v>5.3904348595426005E-2</v>
      </c>
      <c r="Y84" s="47">
        <f t="shared" si="60"/>
        <v>0.71987118746042489</v>
      </c>
      <c r="Z84" s="5">
        <f t="shared" si="61"/>
        <v>0</v>
      </c>
      <c r="AA84" s="5">
        <f t="shared" si="62"/>
        <v>0</v>
      </c>
      <c r="AC84" s="39">
        <f t="shared" si="63"/>
        <v>0</v>
      </c>
      <c r="AD84" s="39">
        <f t="shared" si="64"/>
        <v>0</v>
      </c>
      <c r="AE84" s="39">
        <f t="shared" si="65"/>
        <v>0</v>
      </c>
      <c r="AF84" s="39">
        <f t="shared" si="66"/>
        <v>0</v>
      </c>
      <c r="AG84" s="39">
        <f t="shared" si="67"/>
        <v>0</v>
      </c>
      <c r="AH84" s="39">
        <f t="shared" si="68"/>
        <v>0</v>
      </c>
      <c r="AI84" s="39">
        <f t="shared" si="69"/>
        <v>0</v>
      </c>
      <c r="AJ84" s="39">
        <f t="shared" si="70"/>
        <v>0</v>
      </c>
      <c r="AK84" s="39">
        <f t="shared" si="71"/>
        <v>0</v>
      </c>
      <c r="AL84" s="43"/>
      <c r="AM84" s="39">
        <f t="shared" si="72"/>
        <v>0</v>
      </c>
      <c r="AN84" s="39">
        <f t="shared" si="73"/>
        <v>0</v>
      </c>
      <c r="AO84" s="39">
        <f t="shared" si="74"/>
        <v>0</v>
      </c>
      <c r="AP84" s="40">
        <f t="shared" si="75"/>
        <v>0</v>
      </c>
      <c r="AR84" s="39">
        <f t="shared" si="76"/>
        <v>0</v>
      </c>
      <c r="AS84" s="39">
        <f t="shared" si="77"/>
        <v>0</v>
      </c>
      <c r="AT84" s="39">
        <f t="shared" si="78"/>
        <v>0</v>
      </c>
      <c r="AU84" s="40">
        <f t="shared" si="79"/>
        <v>0</v>
      </c>
      <c r="AV84" s="40"/>
      <c r="AW84" s="52">
        <f t="shared" si="80"/>
        <v>0</v>
      </c>
      <c r="AY84" s="52">
        <f t="shared" si="81"/>
        <v>0</v>
      </c>
      <c r="AZ84" s="70"/>
    </row>
    <row r="85" spans="1:52">
      <c r="A85" s="44">
        <f t="shared" si="82"/>
        <v>39203</v>
      </c>
      <c r="B85" s="66">
        <f t="shared" si="83"/>
        <v>20000</v>
      </c>
      <c r="C85" s="67"/>
      <c r="D85" s="68">
        <f t="shared" si="50"/>
        <v>20000</v>
      </c>
      <c r="E85" s="35">
        <f t="shared" si="51"/>
        <v>0</v>
      </c>
      <c r="F85" s="35">
        <f t="shared" si="52"/>
        <v>0</v>
      </c>
      <c r="G85" s="55">
        <f t="shared" si="47"/>
        <v>5.67</v>
      </c>
      <c r="H85" s="69">
        <f t="shared" si="47"/>
        <v>5.67</v>
      </c>
      <c r="I85" s="72">
        <f t="shared" si="84"/>
        <v>0</v>
      </c>
      <c r="J85" s="55">
        <f t="shared" si="48"/>
        <v>-4.7500000000000001E-2</v>
      </c>
      <c r="K85" s="69">
        <f t="shared" si="48"/>
        <v>-0.06</v>
      </c>
      <c r="L85" s="72">
        <v>0</v>
      </c>
      <c r="M85" s="55">
        <f t="shared" si="49"/>
        <v>0.01</v>
      </c>
      <c r="N85" s="69">
        <f t="shared" si="49"/>
        <v>0</v>
      </c>
      <c r="O85" s="72">
        <v>0</v>
      </c>
      <c r="P85" s="7"/>
      <c r="Q85" s="72">
        <f t="shared" si="53"/>
        <v>5.6325000000000003</v>
      </c>
      <c r="R85" s="72">
        <f t="shared" si="54"/>
        <v>5.61</v>
      </c>
      <c r="S85" s="72">
        <f t="shared" si="55"/>
        <v>0</v>
      </c>
      <c r="T85" s="7"/>
      <c r="U85" s="5">
        <f t="shared" si="56"/>
        <v>31</v>
      </c>
      <c r="V85" s="45">
        <f t="shared" si="57"/>
        <v>39203</v>
      </c>
      <c r="W85" s="5">
        <f t="shared" si="58"/>
        <v>2287</v>
      </c>
      <c r="X85" s="55">
        <f t="shared" si="59"/>
        <v>5.3904348595426005E-2</v>
      </c>
      <c r="Y85" s="47">
        <f t="shared" si="60"/>
        <v>0.71673303978133363</v>
      </c>
      <c r="Z85" s="5">
        <f t="shared" si="61"/>
        <v>0</v>
      </c>
      <c r="AA85" s="5">
        <f t="shared" si="62"/>
        <v>0</v>
      </c>
      <c r="AC85" s="39">
        <f t="shared" si="63"/>
        <v>0</v>
      </c>
      <c r="AD85" s="39">
        <f t="shared" si="64"/>
        <v>0</v>
      </c>
      <c r="AE85" s="39">
        <f t="shared" si="65"/>
        <v>0</v>
      </c>
      <c r="AF85" s="39">
        <f t="shared" si="66"/>
        <v>0</v>
      </c>
      <c r="AG85" s="39">
        <f t="shared" si="67"/>
        <v>0</v>
      </c>
      <c r="AH85" s="39">
        <f t="shared" si="68"/>
        <v>0</v>
      </c>
      <c r="AI85" s="39">
        <f t="shared" si="69"/>
        <v>0</v>
      </c>
      <c r="AJ85" s="39">
        <f t="shared" si="70"/>
        <v>0</v>
      </c>
      <c r="AK85" s="39">
        <f t="shared" si="71"/>
        <v>0</v>
      </c>
      <c r="AL85" s="43"/>
      <c r="AM85" s="39">
        <f t="shared" si="72"/>
        <v>0</v>
      </c>
      <c r="AN85" s="39">
        <f t="shared" si="73"/>
        <v>0</v>
      </c>
      <c r="AO85" s="39">
        <f t="shared" si="74"/>
        <v>0</v>
      </c>
      <c r="AP85" s="40">
        <f t="shared" si="75"/>
        <v>0</v>
      </c>
      <c r="AR85" s="39">
        <f t="shared" si="76"/>
        <v>0</v>
      </c>
      <c r="AS85" s="39">
        <f t="shared" si="77"/>
        <v>0</v>
      </c>
      <c r="AT85" s="39">
        <f t="shared" si="78"/>
        <v>0</v>
      </c>
      <c r="AU85" s="40">
        <f t="shared" si="79"/>
        <v>0</v>
      </c>
      <c r="AV85" s="40"/>
      <c r="AW85" s="52">
        <f t="shared" si="80"/>
        <v>0</v>
      </c>
      <c r="AY85" s="52">
        <f t="shared" si="81"/>
        <v>0</v>
      </c>
      <c r="AZ85" s="70"/>
    </row>
    <row r="86" spans="1:52">
      <c r="A86" s="44">
        <f t="shared" si="82"/>
        <v>39234</v>
      </c>
      <c r="B86" s="66">
        <f t="shared" si="83"/>
        <v>20000</v>
      </c>
      <c r="C86" s="67"/>
      <c r="D86" s="68">
        <f t="shared" si="50"/>
        <v>20000</v>
      </c>
      <c r="E86" s="35">
        <f t="shared" si="51"/>
        <v>0</v>
      </c>
      <c r="F86" s="35">
        <f t="shared" si="52"/>
        <v>0</v>
      </c>
      <c r="G86" s="55">
        <f t="shared" si="47"/>
        <v>5.67</v>
      </c>
      <c r="H86" s="69">
        <f t="shared" si="47"/>
        <v>5.67</v>
      </c>
      <c r="I86" s="72">
        <f t="shared" si="84"/>
        <v>0</v>
      </c>
      <c r="J86" s="55">
        <f t="shared" si="48"/>
        <v>-4.7500000000000001E-2</v>
      </c>
      <c r="K86" s="69">
        <f t="shared" si="48"/>
        <v>-0.06</v>
      </c>
      <c r="L86" s="72">
        <v>0</v>
      </c>
      <c r="M86" s="55">
        <f t="shared" si="49"/>
        <v>0.01</v>
      </c>
      <c r="N86" s="69">
        <f t="shared" si="49"/>
        <v>0</v>
      </c>
      <c r="O86" s="72">
        <v>0</v>
      </c>
      <c r="P86" s="7"/>
      <c r="Q86" s="72">
        <f t="shared" si="53"/>
        <v>5.6325000000000003</v>
      </c>
      <c r="R86" s="72">
        <f t="shared" si="54"/>
        <v>5.61</v>
      </c>
      <c r="S86" s="72">
        <f t="shared" si="55"/>
        <v>0</v>
      </c>
      <c r="T86" s="7"/>
      <c r="U86" s="5">
        <f t="shared" si="56"/>
        <v>30</v>
      </c>
      <c r="V86" s="45">
        <f t="shared" si="57"/>
        <v>39234</v>
      </c>
      <c r="W86" s="5">
        <f t="shared" si="58"/>
        <v>2318</v>
      </c>
      <c r="X86" s="55">
        <f t="shared" si="59"/>
        <v>5.3904348595426005E-2</v>
      </c>
      <c r="Y86" s="47">
        <f t="shared" si="60"/>
        <v>0.71350465827685894</v>
      </c>
      <c r="Z86" s="5">
        <f t="shared" si="61"/>
        <v>0</v>
      </c>
      <c r="AA86" s="5">
        <f t="shared" si="62"/>
        <v>0</v>
      </c>
      <c r="AC86" s="39">
        <f t="shared" si="63"/>
        <v>0</v>
      </c>
      <c r="AD86" s="39">
        <f t="shared" si="64"/>
        <v>0</v>
      </c>
      <c r="AE86" s="39">
        <f t="shared" si="65"/>
        <v>0</v>
      </c>
      <c r="AF86" s="39">
        <f t="shared" si="66"/>
        <v>0</v>
      </c>
      <c r="AG86" s="39">
        <f t="shared" si="67"/>
        <v>0</v>
      </c>
      <c r="AH86" s="39">
        <f t="shared" si="68"/>
        <v>0</v>
      </c>
      <c r="AI86" s="39">
        <f t="shared" si="69"/>
        <v>0</v>
      </c>
      <c r="AJ86" s="39">
        <f t="shared" si="70"/>
        <v>0</v>
      </c>
      <c r="AK86" s="39">
        <f t="shared" si="71"/>
        <v>0</v>
      </c>
      <c r="AL86" s="43"/>
      <c r="AM86" s="39">
        <f t="shared" si="72"/>
        <v>0</v>
      </c>
      <c r="AN86" s="39">
        <f t="shared" si="73"/>
        <v>0</v>
      </c>
      <c r="AO86" s="39">
        <f t="shared" si="74"/>
        <v>0</v>
      </c>
      <c r="AP86" s="40">
        <f t="shared" si="75"/>
        <v>0</v>
      </c>
      <c r="AR86" s="39">
        <f t="shared" si="76"/>
        <v>0</v>
      </c>
      <c r="AS86" s="39">
        <f t="shared" si="77"/>
        <v>0</v>
      </c>
      <c r="AT86" s="39">
        <f t="shared" si="78"/>
        <v>0</v>
      </c>
      <c r="AU86" s="40">
        <f t="shared" si="79"/>
        <v>0</v>
      </c>
      <c r="AV86" s="40"/>
      <c r="AW86" s="52">
        <f t="shared" si="80"/>
        <v>0</v>
      </c>
      <c r="AY86" s="52">
        <f t="shared" si="81"/>
        <v>0</v>
      </c>
      <c r="AZ86" s="70"/>
    </row>
    <row r="87" spans="1:52">
      <c r="A87" s="44">
        <f t="shared" si="82"/>
        <v>39264</v>
      </c>
      <c r="B87" s="66">
        <f t="shared" si="83"/>
        <v>20000</v>
      </c>
      <c r="C87" s="67"/>
      <c r="D87" s="68">
        <f t="shared" si="50"/>
        <v>20000</v>
      </c>
      <c r="E87" s="35">
        <f t="shared" si="51"/>
        <v>0</v>
      </c>
      <c r="F87" s="35">
        <f t="shared" si="52"/>
        <v>0</v>
      </c>
      <c r="G87" s="55">
        <f t="shared" si="47"/>
        <v>5.67</v>
      </c>
      <c r="H87" s="69">
        <f t="shared" si="47"/>
        <v>5.67</v>
      </c>
      <c r="I87" s="72">
        <f t="shared" si="84"/>
        <v>0</v>
      </c>
      <c r="J87" s="55">
        <f t="shared" si="48"/>
        <v>-4.7500000000000001E-2</v>
      </c>
      <c r="K87" s="69">
        <f t="shared" si="48"/>
        <v>-0.06</v>
      </c>
      <c r="L87" s="72">
        <v>0</v>
      </c>
      <c r="M87" s="55">
        <f t="shared" si="49"/>
        <v>0.01</v>
      </c>
      <c r="N87" s="69">
        <f t="shared" si="49"/>
        <v>0</v>
      </c>
      <c r="O87" s="72">
        <v>0</v>
      </c>
      <c r="P87" s="7"/>
      <c r="Q87" s="72">
        <f t="shared" si="53"/>
        <v>5.6325000000000003</v>
      </c>
      <c r="R87" s="72">
        <f t="shared" si="54"/>
        <v>5.61</v>
      </c>
      <c r="S87" s="72">
        <f t="shared" si="55"/>
        <v>0</v>
      </c>
      <c r="T87" s="7"/>
      <c r="U87" s="5">
        <f t="shared" si="56"/>
        <v>31</v>
      </c>
      <c r="V87" s="45">
        <f t="shared" si="57"/>
        <v>39264</v>
      </c>
      <c r="W87" s="5">
        <f t="shared" si="58"/>
        <v>2348</v>
      </c>
      <c r="X87" s="55">
        <f t="shared" si="59"/>
        <v>5.3904348595426005E-2</v>
      </c>
      <c r="Y87" s="47">
        <f t="shared" si="60"/>
        <v>0.71039426432528086</v>
      </c>
      <c r="Z87" s="5">
        <f t="shared" si="61"/>
        <v>0</v>
      </c>
      <c r="AA87" s="5">
        <f t="shared" si="62"/>
        <v>0</v>
      </c>
      <c r="AC87" s="39">
        <f t="shared" si="63"/>
        <v>0</v>
      </c>
      <c r="AD87" s="39">
        <f t="shared" si="64"/>
        <v>0</v>
      </c>
      <c r="AE87" s="39">
        <f t="shared" si="65"/>
        <v>0</v>
      </c>
      <c r="AF87" s="39">
        <f t="shared" si="66"/>
        <v>0</v>
      </c>
      <c r="AG87" s="39">
        <f t="shared" si="67"/>
        <v>0</v>
      </c>
      <c r="AH87" s="39">
        <f t="shared" si="68"/>
        <v>0</v>
      </c>
      <c r="AI87" s="39">
        <f t="shared" si="69"/>
        <v>0</v>
      </c>
      <c r="AJ87" s="39">
        <f t="shared" si="70"/>
        <v>0</v>
      </c>
      <c r="AK87" s="39">
        <f t="shared" si="71"/>
        <v>0</v>
      </c>
      <c r="AL87" s="43"/>
      <c r="AM87" s="39">
        <f t="shared" si="72"/>
        <v>0</v>
      </c>
      <c r="AN87" s="39">
        <f t="shared" si="73"/>
        <v>0</v>
      </c>
      <c r="AO87" s="39">
        <f t="shared" si="74"/>
        <v>0</v>
      </c>
      <c r="AP87" s="40">
        <f t="shared" si="75"/>
        <v>0</v>
      </c>
      <c r="AR87" s="39">
        <f t="shared" si="76"/>
        <v>0</v>
      </c>
      <c r="AS87" s="39">
        <f t="shared" si="77"/>
        <v>0</v>
      </c>
      <c r="AT87" s="39">
        <f t="shared" si="78"/>
        <v>0</v>
      </c>
      <c r="AU87" s="40">
        <f t="shared" si="79"/>
        <v>0</v>
      </c>
      <c r="AV87" s="40"/>
      <c r="AW87" s="52">
        <f t="shared" si="80"/>
        <v>0</v>
      </c>
      <c r="AY87" s="52">
        <f t="shared" si="81"/>
        <v>0</v>
      </c>
      <c r="AZ87" s="70"/>
    </row>
    <row r="88" spans="1:52">
      <c r="A88" s="44">
        <f t="shared" si="82"/>
        <v>39295</v>
      </c>
      <c r="B88" s="66">
        <f t="shared" si="83"/>
        <v>20000</v>
      </c>
      <c r="C88" s="67"/>
      <c r="D88" s="68">
        <f t="shared" si="50"/>
        <v>20000</v>
      </c>
      <c r="E88" s="35">
        <f t="shared" si="51"/>
        <v>0</v>
      </c>
      <c r="F88" s="35">
        <f t="shared" si="52"/>
        <v>0</v>
      </c>
      <c r="G88" s="55">
        <f t="shared" si="47"/>
        <v>5.67</v>
      </c>
      <c r="H88" s="69">
        <f t="shared" si="47"/>
        <v>5.67</v>
      </c>
      <c r="I88" s="72">
        <f t="shared" si="84"/>
        <v>0</v>
      </c>
      <c r="J88" s="55">
        <f t="shared" si="48"/>
        <v>-4.7500000000000001E-2</v>
      </c>
      <c r="K88" s="69">
        <f t="shared" si="48"/>
        <v>-0.06</v>
      </c>
      <c r="L88" s="72">
        <v>0</v>
      </c>
      <c r="M88" s="55">
        <f t="shared" si="49"/>
        <v>0.01</v>
      </c>
      <c r="N88" s="69">
        <f t="shared" si="49"/>
        <v>0</v>
      </c>
      <c r="O88" s="72">
        <v>0</v>
      </c>
      <c r="P88" s="7"/>
      <c r="Q88" s="72">
        <f t="shared" si="53"/>
        <v>5.6325000000000003</v>
      </c>
      <c r="R88" s="72">
        <f t="shared" si="54"/>
        <v>5.61</v>
      </c>
      <c r="S88" s="72">
        <f t="shared" si="55"/>
        <v>0</v>
      </c>
      <c r="T88" s="7"/>
      <c r="U88" s="5">
        <f t="shared" si="56"/>
        <v>31</v>
      </c>
      <c r="V88" s="45">
        <f t="shared" si="57"/>
        <v>39295</v>
      </c>
      <c r="W88" s="5">
        <f t="shared" si="58"/>
        <v>2379</v>
      </c>
      <c r="X88" s="55">
        <f t="shared" si="59"/>
        <v>5.3904348595426005E-2</v>
      </c>
      <c r="Y88" s="47">
        <f t="shared" si="60"/>
        <v>0.7071944345748169</v>
      </c>
      <c r="Z88" s="5">
        <f t="shared" si="61"/>
        <v>0</v>
      </c>
      <c r="AA88" s="5">
        <f t="shared" si="62"/>
        <v>0</v>
      </c>
      <c r="AC88" s="39">
        <f t="shared" si="63"/>
        <v>0</v>
      </c>
      <c r="AD88" s="39">
        <f t="shared" si="64"/>
        <v>0</v>
      </c>
      <c r="AE88" s="39">
        <f t="shared" si="65"/>
        <v>0</v>
      </c>
      <c r="AF88" s="39">
        <f t="shared" si="66"/>
        <v>0</v>
      </c>
      <c r="AG88" s="39">
        <f t="shared" si="67"/>
        <v>0</v>
      </c>
      <c r="AH88" s="39">
        <f t="shared" si="68"/>
        <v>0</v>
      </c>
      <c r="AI88" s="39">
        <f t="shared" si="69"/>
        <v>0</v>
      </c>
      <c r="AJ88" s="39">
        <f t="shared" si="70"/>
        <v>0</v>
      </c>
      <c r="AK88" s="39">
        <f t="shared" si="71"/>
        <v>0</v>
      </c>
      <c r="AL88" s="43"/>
      <c r="AM88" s="39">
        <f t="shared" si="72"/>
        <v>0</v>
      </c>
      <c r="AN88" s="39">
        <f t="shared" si="73"/>
        <v>0</v>
      </c>
      <c r="AO88" s="39">
        <f t="shared" si="74"/>
        <v>0</v>
      </c>
      <c r="AP88" s="40">
        <f t="shared" si="75"/>
        <v>0</v>
      </c>
      <c r="AR88" s="39">
        <f t="shared" si="76"/>
        <v>0</v>
      </c>
      <c r="AS88" s="39">
        <f t="shared" si="77"/>
        <v>0</v>
      </c>
      <c r="AT88" s="39">
        <f t="shared" si="78"/>
        <v>0</v>
      </c>
      <c r="AU88" s="40">
        <f t="shared" si="79"/>
        <v>0</v>
      </c>
      <c r="AV88" s="40"/>
      <c r="AW88" s="52">
        <f t="shared" si="80"/>
        <v>0</v>
      </c>
      <c r="AY88" s="52">
        <f t="shared" si="81"/>
        <v>0</v>
      </c>
      <c r="AZ88" s="70"/>
    </row>
    <row r="89" spans="1:52">
      <c r="A89" s="44">
        <f t="shared" si="82"/>
        <v>39326</v>
      </c>
      <c r="B89" s="66">
        <f t="shared" si="83"/>
        <v>20000</v>
      </c>
      <c r="C89" s="67"/>
      <c r="D89" s="68">
        <f t="shared" si="50"/>
        <v>20000</v>
      </c>
      <c r="E89" s="35">
        <f t="shared" si="51"/>
        <v>0</v>
      </c>
      <c r="F89" s="35">
        <f t="shared" si="52"/>
        <v>0</v>
      </c>
      <c r="G89" s="55">
        <f t="shared" si="47"/>
        <v>5.67</v>
      </c>
      <c r="H89" s="69">
        <f t="shared" si="47"/>
        <v>5.67</v>
      </c>
      <c r="I89" s="72">
        <f t="shared" si="84"/>
        <v>0</v>
      </c>
      <c r="J89" s="55">
        <f t="shared" si="48"/>
        <v>-4.7500000000000001E-2</v>
      </c>
      <c r="K89" s="69">
        <f t="shared" si="48"/>
        <v>-0.06</v>
      </c>
      <c r="L89" s="72">
        <v>0</v>
      </c>
      <c r="M89" s="55">
        <f t="shared" si="49"/>
        <v>0.01</v>
      </c>
      <c r="N89" s="69">
        <f t="shared" si="49"/>
        <v>0</v>
      </c>
      <c r="O89" s="72">
        <v>0</v>
      </c>
      <c r="P89" s="7"/>
      <c r="Q89" s="72">
        <f t="shared" si="53"/>
        <v>5.6325000000000003</v>
      </c>
      <c r="R89" s="72">
        <f t="shared" si="54"/>
        <v>5.61</v>
      </c>
      <c r="S89" s="72">
        <f t="shared" si="55"/>
        <v>0</v>
      </c>
      <c r="T89" s="7"/>
      <c r="U89" s="5">
        <f t="shared" si="56"/>
        <v>30</v>
      </c>
      <c r="V89" s="45">
        <f t="shared" si="57"/>
        <v>39326</v>
      </c>
      <c r="W89" s="5">
        <f t="shared" si="58"/>
        <v>2410</v>
      </c>
      <c r="X89" s="55">
        <f t="shared" si="59"/>
        <v>5.3904348595426005E-2</v>
      </c>
      <c r="Y89" s="47">
        <f t="shared" si="60"/>
        <v>0.70400901782139746</v>
      </c>
      <c r="Z89" s="5">
        <f t="shared" si="61"/>
        <v>0</v>
      </c>
      <c r="AA89" s="5">
        <f t="shared" si="62"/>
        <v>0</v>
      </c>
      <c r="AC89" s="39">
        <f t="shared" si="63"/>
        <v>0</v>
      </c>
      <c r="AD89" s="39">
        <f t="shared" si="64"/>
        <v>0</v>
      </c>
      <c r="AE89" s="39">
        <f t="shared" si="65"/>
        <v>0</v>
      </c>
      <c r="AF89" s="39">
        <f t="shared" si="66"/>
        <v>0</v>
      </c>
      <c r="AG89" s="39">
        <f t="shared" si="67"/>
        <v>0</v>
      </c>
      <c r="AH89" s="39">
        <f t="shared" si="68"/>
        <v>0</v>
      </c>
      <c r="AI89" s="39">
        <f t="shared" si="69"/>
        <v>0</v>
      </c>
      <c r="AJ89" s="39">
        <f t="shared" si="70"/>
        <v>0</v>
      </c>
      <c r="AK89" s="39">
        <f t="shared" si="71"/>
        <v>0</v>
      </c>
      <c r="AL89" s="43"/>
      <c r="AM89" s="39">
        <f t="shared" si="72"/>
        <v>0</v>
      </c>
      <c r="AN89" s="39">
        <f t="shared" si="73"/>
        <v>0</v>
      </c>
      <c r="AO89" s="39">
        <f t="shared" si="74"/>
        <v>0</v>
      </c>
      <c r="AP89" s="40">
        <f t="shared" si="75"/>
        <v>0</v>
      </c>
      <c r="AR89" s="39">
        <f t="shared" si="76"/>
        <v>0</v>
      </c>
      <c r="AS89" s="39">
        <f t="shared" si="77"/>
        <v>0</v>
      </c>
      <c r="AT89" s="39">
        <f t="shared" si="78"/>
        <v>0</v>
      </c>
      <c r="AU89" s="40">
        <f t="shared" si="79"/>
        <v>0</v>
      </c>
      <c r="AV89" s="40"/>
      <c r="AW89" s="52">
        <f t="shared" si="80"/>
        <v>0</v>
      </c>
      <c r="AY89" s="52">
        <f t="shared" si="81"/>
        <v>0</v>
      </c>
      <c r="AZ89" s="70"/>
    </row>
    <row r="90" spans="1:52">
      <c r="A90" s="44">
        <f t="shared" si="82"/>
        <v>39356</v>
      </c>
      <c r="B90" s="66">
        <f t="shared" si="83"/>
        <v>20000</v>
      </c>
      <c r="C90" s="67"/>
      <c r="D90" s="68">
        <f t="shared" si="50"/>
        <v>20000</v>
      </c>
      <c r="E90" s="35">
        <f t="shared" si="51"/>
        <v>0</v>
      </c>
      <c r="F90" s="35">
        <f t="shared" si="52"/>
        <v>0</v>
      </c>
      <c r="G90" s="55">
        <f t="shared" ref="G90:H109" si="85">VLOOKUP($A90,Table,MATCH(G$4,Curves,0))</f>
        <v>5.67</v>
      </c>
      <c r="H90" s="69">
        <f t="shared" si="85"/>
        <v>5.67</v>
      </c>
      <c r="I90" s="72">
        <f t="shared" si="84"/>
        <v>0</v>
      </c>
      <c r="J90" s="55">
        <f t="shared" ref="J90:K109" si="86">VLOOKUP($A90,Table,MATCH(J$4,Curves,0))</f>
        <v>-4.7500000000000001E-2</v>
      </c>
      <c r="K90" s="69">
        <f t="shared" si="86"/>
        <v>-0.06</v>
      </c>
      <c r="L90" s="72">
        <v>0</v>
      </c>
      <c r="M90" s="55">
        <f t="shared" ref="M90:N109" si="87">VLOOKUP($A90,Table,MATCH(M$4,Curves,0))</f>
        <v>0.01</v>
      </c>
      <c r="N90" s="69">
        <f t="shared" si="87"/>
        <v>0</v>
      </c>
      <c r="O90" s="72">
        <v>0</v>
      </c>
      <c r="P90" s="7"/>
      <c r="Q90" s="72">
        <f t="shared" si="53"/>
        <v>5.6325000000000003</v>
      </c>
      <c r="R90" s="72">
        <f t="shared" si="54"/>
        <v>5.61</v>
      </c>
      <c r="S90" s="72">
        <f t="shared" si="55"/>
        <v>0</v>
      </c>
      <c r="T90" s="7"/>
      <c r="U90" s="5">
        <f t="shared" si="56"/>
        <v>31</v>
      </c>
      <c r="V90" s="45">
        <f t="shared" si="57"/>
        <v>39356</v>
      </c>
      <c r="W90" s="5">
        <f t="shared" si="58"/>
        <v>2440</v>
      </c>
      <c r="X90" s="55">
        <f t="shared" si="59"/>
        <v>5.3904348595426005E-2</v>
      </c>
      <c r="Y90" s="47">
        <f t="shared" si="60"/>
        <v>0.70094001838952757</v>
      </c>
      <c r="Z90" s="5">
        <f t="shared" si="61"/>
        <v>0</v>
      </c>
      <c r="AA90" s="5">
        <f t="shared" si="62"/>
        <v>0</v>
      </c>
      <c r="AC90" s="39">
        <f t="shared" si="63"/>
        <v>0</v>
      </c>
      <c r="AD90" s="39">
        <f t="shared" si="64"/>
        <v>0</v>
      </c>
      <c r="AE90" s="39">
        <f t="shared" si="65"/>
        <v>0</v>
      </c>
      <c r="AF90" s="39">
        <f t="shared" si="66"/>
        <v>0</v>
      </c>
      <c r="AG90" s="39">
        <f t="shared" si="67"/>
        <v>0</v>
      </c>
      <c r="AH90" s="39">
        <f t="shared" si="68"/>
        <v>0</v>
      </c>
      <c r="AI90" s="39">
        <f t="shared" si="69"/>
        <v>0</v>
      </c>
      <c r="AJ90" s="39">
        <f t="shared" si="70"/>
        <v>0</v>
      </c>
      <c r="AK90" s="39">
        <f t="shared" si="71"/>
        <v>0</v>
      </c>
      <c r="AL90" s="43"/>
      <c r="AM90" s="39">
        <f t="shared" si="72"/>
        <v>0</v>
      </c>
      <c r="AN90" s="39">
        <f t="shared" si="73"/>
        <v>0</v>
      </c>
      <c r="AO90" s="39">
        <f t="shared" si="74"/>
        <v>0</v>
      </c>
      <c r="AP90" s="40">
        <f t="shared" si="75"/>
        <v>0</v>
      </c>
      <c r="AR90" s="39">
        <f t="shared" si="76"/>
        <v>0</v>
      </c>
      <c r="AS90" s="39">
        <f t="shared" si="77"/>
        <v>0</v>
      </c>
      <c r="AT90" s="39">
        <f t="shared" si="78"/>
        <v>0</v>
      </c>
      <c r="AU90" s="40">
        <f t="shared" si="79"/>
        <v>0</v>
      </c>
      <c r="AV90" s="40"/>
      <c r="AW90" s="52">
        <f t="shared" si="80"/>
        <v>0</v>
      </c>
      <c r="AY90" s="52">
        <f t="shared" si="81"/>
        <v>0</v>
      </c>
      <c r="AZ90" s="70"/>
    </row>
    <row r="91" spans="1:52">
      <c r="A91" s="44">
        <f t="shared" si="82"/>
        <v>39387</v>
      </c>
      <c r="B91" s="66">
        <f t="shared" si="83"/>
        <v>20000</v>
      </c>
      <c r="C91" s="67"/>
      <c r="D91" s="68">
        <f t="shared" si="50"/>
        <v>20000</v>
      </c>
      <c r="E91" s="35">
        <f t="shared" si="51"/>
        <v>0</v>
      </c>
      <c r="F91" s="35">
        <f t="shared" si="52"/>
        <v>0</v>
      </c>
      <c r="G91" s="55">
        <f t="shared" si="85"/>
        <v>5.67</v>
      </c>
      <c r="H91" s="69">
        <f t="shared" si="85"/>
        <v>5.67</v>
      </c>
      <c r="I91" s="72">
        <f t="shared" si="84"/>
        <v>0</v>
      </c>
      <c r="J91" s="55">
        <f t="shared" si="86"/>
        <v>-4.7500000000000001E-2</v>
      </c>
      <c r="K91" s="69">
        <f t="shared" si="86"/>
        <v>-0.06</v>
      </c>
      <c r="L91" s="72">
        <v>0</v>
      </c>
      <c r="M91" s="55">
        <f t="shared" si="87"/>
        <v>0.01</v>
      </c>
      <c r="N91" s="69">
        <f t="shared" si="87"/>
        <v>0</v>
      </c>
      <c r="O91" s="72">
        <v>0</v>
      </c>
      <c r="P91" s="7"/>
      <c r="Q91" s="72">
        <f t="shared" si="53"/>
        <v>5.6325000000000003</v>
      </c>
      <c r="R91" s="72">
        <f t="shared" si="54"/>
        <v>5.61</v>
      </c>
      <c r="S91" s="72">
        <f t="shared" si="55"/>
        <v>0</v>
      </c>
      <c r="T91" s="7"/>
      <c r="U91" s="5">
        <f t="shared" si="56"/>
        <v>30</v>
      </c>
      <c r="V91" s="45">
        <f t="shared" si="57"/>
        <v>39387</v>
      </c>
      <c r="W91" s="5">
        <f t="shared" si="58"/>
        <v>2471</v>
      </c>
      <c r="X91" s="55">
        <f t="shared" si="59"/>
        <v>5.3904348595426005E-2</v>
      </c>
      <c r="Y91" s="47">
        <f t="shared" si="60"/>
        <v>0.69778277341055284</v>
      </c>
      <c r="Z91" s="5">
        <f t="shared" si="61"/>
        <v>0</v>
      </c>
      <c r="AA91" s="5">
        <f t="shared" si="62"/>
        <v>0</v>
      </c>
      <c r="AC91" s="39">
        <f t="shared" si="63"/>
        <v>0</v>
      </c>
      <c r="AD91" s="39">
        <f t="shared" si="64"/>
        <v>0</v>
      </c>
      <c r="AE91" s="39">
        <f t="shared" si="65"/>
        <v>0</v>
      </c>
      <c r="AF91" s="39">
        <f t="shared" si="66"/>
        <v>0</v>
      </c>
      <c r="AG91" s="39">
        <f t="shared" si="67"/>
        <v>0</v>
      </c>
      <c r="AH91" s="39">
        <f t="shared" si="68"/>
        <v>0</v>
      </c>
      <c r="AI91" s="39">
        <f t="shared" si="69"/>
        <v>0</v>
      </c>
      <c r="AJ91" s="39">
        <f t="shared" si="70"/>
        <v>0</v>
      </c>
      <c r="AK91" s="39">
        <f t="shared" si="71"/>
        <v>0</v>
      </c>
      <c r="AL91" s="43"/>
      <c r="AM91" s="39">
        <f t="shared" si="72"/>
        <v>0</v>
      </c>
      <c r="AN91" s="39">
        <f t="shared" si="73"/>
        <v>0</v>
      </c>
      <c r="AO91" s="39">
        <f t="shared" si="74"/>
        <v>0</v>
      </c>
      <c r="AP91" s="40">
        <f t="shared" si="75"/>
        <v>0</v>
      </c>
      <c r="AR91" s="39">
        <f t="shared" si="76"/>
        <v>0</v>
      </c>
      <c r="AS91" s="39">
        <f t="shared" si="77"/>
        <v>0</v>
      </c>
      <c r="AT91" s="39">
        <f t="shared" si="78"/>
        <v>0</v>
      </c>
      <c r="AU91" s="40">
        <f t="shared" si="79"/>
        <v>0</v>
      </c>
      <c r="AV91" s="40"/>
      <c r="AW91" s="52">
        <f t="shared" si="80"/>
        <v>0</v>
      </c>
      <c r="AY91" s="52">
        <f t="shared" si="81"/>
        <v>0</v>
      </c>
      <c r="AZ91" s="70"/>
    </row>
    <row r="92" spans="1:52">
      <c r="A92" s="44">
        <f t="shared" si="82"/>
        <v>39417</v>
      </c>
      <c r="B92" s="66">
        <f t="shared" si="83"/>
        <v>20000</v>
      </c>
      <c r="C92" s="67"/>
      <c r="D92" s="68">
        <f t="shared" si="50"/>
        <v>20000</v>
      </c>
      <c r="E92" s="35">
        <f t="shared" si="51"/>
        <v>0</v>
      </c>
      <c r="F92" s="35">
        <f t="shared" si="52"/>
        <v>0</v>
      </c>
      <c r="G92" s="55">
        <f t="shared" si="85"/>
        <v>5.67</v>
      </c>
      <c r="H92" s="69">
        <f t="shared" si="85"/>
        <v>5.67</v>
      </c>
      <c r="I92" s="72">
        <f t="shared" si="84"/>
        <v>0</v>
      </c>
      <c r="J92" s="55">
        <f t="shared" si="86"/>
        <v>-4.7500000000000001E-2</v>
      </c>
      <c r="K92" s="69">
        <f t="shared" si="86"/>
        <v>-0.06</v>
      </c>
      <c r="L92" s="72">
        <v>0</v>
      </c>
      <c r="M92" s="55">
        <f t="shared" si="87"/>
        <v>0.01</v>
      </c>
      <c r="N92" s="69">
        <f t="shared" si="87"/>
        <v>0</v>
      </c>
      <c r="O92" s="72">
        <v>0</v>
      </c>
      <c r="P92" s="7"/>
      <c r="Q92" s="72">
        <f t="shared" si="53"/>
        <v>5.6325000000000003</v>
      </c>
      <c r="R92" s="72">
        <f t="shared" si="54"/>
        <v>5.61</v>
      </c>
      <c r="S92" s="72">
        <f t="shared" si="55"/>
        <v>0</v>
      </c>
      <c r="T92" s="7"/>
      <c r="U92" s="5">
        <f t="shared" si="56"/>
        <v>31</v>
      </c>
      <c r="V92" s="45">
        <f t="shared" si="57"/>
        <v>39417</v>
      </c>
      <c r="W92" s="5">
        <f t="shared" si="58"/>
        <v>2501</v>
      </c>
      <c r="X92" s="55">
        <f t="shared" si="59"/>
        <v>5.3904348595426005E-2</v>
      </c>
      <c r="Y92" s="47">
        <f t="shared" si="60"/>
        <v>0.69474091616021183</v>
      </c>
      <c r="Z92" s="5">
        <f t="shared" si="61"/>
        <v>0</v>
      </c>
      <c r="AA92" s="5">
        <f t="shared" si="62"/>
        <v>0</v>
      </c>
      <c r="AC92" s="39">
        <f t="shared" si="63"/>
        <v>0</v>
      </c>
      <c r="AD92" s="39">
        <f t="shared" si="64"/>
        <v>0</v>
      </c>
      <c r="AE92" s="39">
        <f t="shared" si="65"/>
        <v>0</v>
      </c>
      <c r="AF92" s="39">
        <f t="shared" si="66"/>
        <v>0</v>
      </c>
      <c r="AG92" s="39">
        <f t="shared" si="67"/>
        <v>0</v>
      </c>
      <c r="AH92" s="39">
        <f t="shared" si="68"/>
        <v>0</v>
      </c>
      <c r="AI92" s="39">
        <f t="shared" si="69"/>
        <v>0</v>
      </c>
      <c r="AJ92" s="39">
        <f t="shared" si="70"/>
        <v>0</v>
      </c>
      <c r="AK92" s="39">
        <f t="shared" si="71"/>
        <v>0</v>
      </c>
      <c r="AL92" s="43"/>
      <c r="AM92" s="39">
        <f t="shared" si="72"/>
        <v>0</v>
      </c>
      <c r="AN92" s="39">
        <f t="shared" si="73"/>
        <v>0</v>
      </c>
      <c r="AO92" s="39">
        <f t="shared" si="74"/>
        <v>0</v>
      </c>
      <c r="AP92" s="40">
        <f t="shared" si="75"/>
        <v>0</v>
      </c>
      <c r="AR92" s="39">
        <f t="shared" si="76"/>
        <v>0</v>
      </c>
      <c r="AS92" s="39">
        <f t="shared" si="77"/>
        <v>0</v>
      </c>
      <c r="AT92" s="39">
        <f t="shared" si="78"/>
        <v>0</v>
      </c>
      <c r="AU92" s="40">
        <f t="shared" si="79"/>
        <v>0</v>
      </c>
      <c r="AV92" s="40"/>
      <c r="AW92" s="52">
        <f t="shared" si="80"/>
        <v>0</v>
      </c>
      <c r="AY92" s="52">
        <f t="shared" si="81"/>
        <v>0</v>
      </c>
      <c r="AZ92" s="70"/>
    </row>
    <row r="93" spans="1:52">
      <c r="A93" s="44">
        <f t="shared" si="82"/>
        <v>39448</v>
      </c>
      <c r="B93" s="66">
        <f t="shared" si="83"/>
        <v>20000</v>
      </c>
      <c r="C93" s="67"/>
      <c r="D93" s="68">
        <f t="shared" si="50"/>
        <v>20000</v>
      </c>
      <c r="E93" s="35">
        <f t="shared" si="51"/>
        <v>0</v>
      </c>
      <c r="F93" s="35">
        <f t="shared" si="52"/>
        <v>0</v>
      </c>
      <c r="G93" s="55">
        <f t="shared" si="85"/>
        <v>5.67</v>
      </c>
      <c r="H93" s="69">
        <f t="shared" si="85"/>
        <v>5.67</v>
      </c>
      <c r="I93" s="72">
        <f t="shared" si="84"/>
        <v>0</v>
      </c>
      <c r="J93" s="55">
        <f t="shared" si="86"/>
        <v>-4.7500000000000001E-2</v>
      </c>
      <c r="K93" s="69">
        <f t="shared" si="86"/>
        <v>-0.06</v>
      </c>
      <c r="L93" s="72">
        <v>0</v>
      </c>
      <c r="M93" s="55">
        <f t="shared" si="87"/>
        <v>0.01</v>
      </c>
      <c r="N93" s="69">
        <f t="shared" si="87"/>
        <v>0</v>
      </c>
      <c r="O93" s="72">
        <v>0</v>
      </c>
      <c r="P93" s="7"/>
      <c r="Q93" s="72">
        <f t="shared" si="53"/>
        <v>5.6325000000000003</v>
      </c>
      <c r="R93" s="72">
        <f t="shared" si="54"/>
        <v>5.61</v>
      </c>
      <c r="S93" s="72">
        <f t="shared" si="55"/>
        <v>0</v>
      </c>
      <c r="T93" s="7"/>
      <c r="U93" s="5">
        <f t="shared" si="56"/>
        <v>31</v>
      </c>
      <c r="V93" s="45">
        <f t="shared" si="57"/>
        <v>39448</v>
      </c>
      <c r="W93" s="5">
        <f t="shared" si="58"/>
        <v>2532</v>
      </c>
      <c r="X93" s="55">
        <f t="shared" si="59"/>
        <v>5.3904348595426005E-2</v>
      </c>
      <c r="Y93" s="47">
        <f t="shared" si="60"/>
        <v>0.69161159380496262</v>
      </c>
      <c r="Z93" s="5">
        <f t="shared" si="61"/>
        <v>0</v>
      </c>
      <c r="AA93" s="5">
        <f t="shared" si="62"/>
        <v>0</v>
      </c>
      <c r="AC93" s="39">
        <f t="shared" si="63"/>
        <v>0</v>
      </c>
      <c r="AD93" s="39">
        <f t="shared" si="64"/>
        <v>0</v>
      </c>
      <c r="AE93" s="39">
        <f t="shared" si="65"/>
        <v>0</v>
      </c>
      <c r="AF93" s="39">
        <f t="shared" si="66"/>
        <v>0</v>
      </c>
      <c r="AG93" s="39">
        <f t="shared" si="67"/>
        <v>0</v>
      </c>
      <c r="AH93" s="39">
        <f t="shared" si="68"/>
        <v>0</v>
      </c>
      <c r="AI93" s="39">
        <f t="shared" si="69"/>
        <v>0</v>
      </c>
      <c r="AJ93" s="39">
        <f t="shared" si="70"/>
        <v>0</v>
      </c>
      <c r="AK93" s="39">
        <f t="shared" si="71"/>
        <v>0</v>
      </c>
      <c r="AL93" s="43"/>
      <c r="AM93" s="39">
        <f t="shared" si="72"/>
        <v>0</v>
      </c>
      <c r="AN93" s="39">
        <f t="shared" si="73"/>
        <v>0</v>
      </c>
      <c r="AO93" s="39">
        <f t="shared" si="74"/>
        <v>0</v>
      </c>
      <c r="AP93" s="40">
        <f t="shared" si="75"/>
        <v>0</v>
      </c>
      <c r="AR93" s="39">
        <f t="shared" si="76"/>
        <v>0</v>
      </c>
      <c r="AS93" s="39">
        <f t="shared" si="77"/>
        <v>0</v>
      </c>
      <c r="AT93" s="39">
        <f t="shared" si="78"/>
        <v>0</v>
      </c>
      <c r="AU93" s="40">
        <f t="shared" si="79"/>
        <v>0</v>
      </c>
      <c r="AV93" s="40"/>
      <c r="AW93" s="52">
        <f t="shared" si="80"/>
        <v>0</v>
      </c>
      <c r="AY93" s="52">
        <f t="shared" si="81"/>
        <v>0</v>
      </c>
      <c r="AZ93" s="70"/>
    </row>
    <row r="94" spans="1:52">
      <c r="A94" s="44">
        <f t="shared" si="82"/>
        <v>39479</v>
      </c>
      <c r="B94" s="66">
        <f t="shared" si="83"/>
        <v>20000</v>
      </c>
      <c r="C94" s="67"/>
      <c r="D94" s="68">
        <f t="shared" si="50"/>
        <v>20000</v>
      </c>
      <c r="E94" s="35">
        <f t="shared" si="51"/>
        <v>0</v>
      </c>
      <c r="F94" s="35">
        <f t="shared" si="52"/>
        <v>0</v>
      </c>
      <c r="G94" s="55">
        <f t="shared" si="85"/>
        <v>5.67</v>
      </c>
      <c r="H94" s="69">
        <f t="shared" si="85"/>
        <v>5.67</v>
      </c>
      <c r="I94" s="72">
        <f t="shared" si="84"/>
        <v>0</v>
      </c>
      <c r="J94" s="55">
        <f t="shared" si="86"/>
        <v>-4.7500000000000001E-2</v>
      </c>
      <c r="K94" s="69">
        <f t="shared" si="86"/>
        <v>-0.06</v>
      </c>
      <c r="L94" s="72">
        <v>0</v>
      </c>
      <c r="M94" s="55">
        <f t="shared" si="87"/>
        <v>0.01</v>
      </c>
      <c r="N94" s="69">
        <f t="shared" si="87"/>
        <v>0</v>
      </c>
      <c r="O94" s="72">
        <v>0</v>
      </c>
      <c r="P94" s="7"/>
      <c r="Q94" s="72">
        <f t="shared" si="53"/>
        <v>5.6325000000000003</v>
      </c>
      <c r="R94" s="72">
        <f t="shared" si="54"/>
        <v>5.61</v>
      </c>
      <c r="S94" s="72">
        <f t="shared" si="55"/>
        <v>0</v>
      </c>
      <c r="T94" s="7"/>
      <c r="U94" s="5">
        <f t="shared" si="56"/>
        <v>29</v>
      </c>
      <c r="V94" s="45">
        <f t="shared" si="57"/>
        <v>39479</v>
      </c>
      <c r="W94" s="5">
        <f t="shared" si="58"/>
        <v>2563</v>
      </c>
      <c r="X94" s="55">
        <f t="shared" si="59"/>
        <v>5.3904348595426005E-2</v>
      </c>
      <c r="Y94" s="47">
        <f t="shared" si="60"/>
        <v>0.68849636686021132</v>
      </c>
      <c r="Z94" s="5">
        <f t="shared" si="61"/>
        <v>0</v>
      </c>
      <c r="AA94" s="5">
        <f t="shared" si="62"/>
        <v>0</v>
      </c>
      <c r="AC94" s="39">
        <f t="shared" si="63"/>
        <v>0</v>
      </c>
      <c r="AD94" s="39">
        <f t="shared" si="64"/>
        <v>0</v>
      </c>
      <c r="AE94" s="39">
        <f t="shared" si="65"/>
        <v>0</v>
      </c>
      <c r="AF94" s="39">
        <f t="shared" si="66"/>
        <v>0</v>
      </c>
      <c r="AG94" s="39">
        <f t="shared" si="67"/>
        <v>0</v>
      </c>
      <c r="AH94" s="39">
        <f t="shared" si="68"/>
        <v>0</v>
      </c>
      <c r="AI94" s="39">
        <f t="shared" si="69"/>
        <v>0</v>
      </c>
      <c r="AJ94" s="39">
        <f t="shared" si="70"/>
        <v>0</v>
      </c>
      <c r="AK94" s="39">
        <f t="shared" si="71"/>
        <v>0</v>
      </c>
      <c r="AL94" s="43"/>
      <c r="AM94" s="39">
        <f t="shared" si="72"/>
        <v>0</v>
      </c>
      <c r="AN94" s="39">
        <f t="shared" si="73"/>
        <v>0</v>
      </c>
      <c r="AO94" s="39">
        <f t="shared" si="74"/>
        <v>0</v>
      </c>
      <c r="AP94" s="40">
        <f t="shared" si="75"/>
        <v>0</v>
      </c>
      <c r="AR94" s="39">
        <f t="shared" si="76"/>
        <v>0</v>
      </c>
      <c r="AS94" s="39">
        <f t="shared" si="77"/>
        <v>0</v>
      </c>
      <c r="AT94" s="39">
        <f t="shared" si="78"/>
        <v>0</v>
      </c>
      <c r="AU94" s="40">
        <f t="shared" si="79"/>
        <v>0</v>
      </c>
      <c r="AV94" s="40"/>
      <c r="AW94" s="52">
        <f t="shared" si="80"/>
        <v>0</v>
      </c>
      <c r="AY94" s="52">
        <f t="shared" si="81"/>
        <v>0</v>
      </c>
      <c r="AZ94" s="70"/>
    </row>
    <row r="95" spans="1:52">
      <c r="A95" s="44">
        <f t="shared" si="82"/>
        <v>39508</v>
      </c>
      <c r="B95" s="66">
        <f t="shared" si="83"/>
        <v>20000</v>
      </c>
      <c r="C95" s="67"/>
      <c r="D95" s="68">
        <f t="shared" si="50"/>
        <v>20000</v>
      </c>
      <c r="E95" s="35">
        <f t="shared" si="51"/>
        <v>0</v>
      </c>
      <c r="F95" s="35">
        <f t="shared" si="52"/>
        <v>0</v>
      </c>
      <c r="G95" s="55">
        <f t="shared" si="85"/>
        <v>5.67</v>
      </c>
      <c r="H95" s="69">
        <f t="shared" si="85"/>
        <v>5.67</v>
      </c>
      <c r="I95" s="72">
        <f t="shared" si="84"/>
        <v>0</v>
      </c>
      <c r="J95" s="55">
        <f t="shared" si="86"/>
        <v>-4.7500000000000001E-2</v>
      </c>
      <c r="K95" s="69">
        <f t="shared" si="86"/>
        <v>-0.06</v>
      </c>
      <c r="L95" s="72">
        <v>0</v>
      </c>
      <c r="M95" s="55">
        <f t="shared" si="87"/>
        <v>0.01</v>
      </c>
      <c r="N95" s="69">
        <f t="shared" si="87"/>
        <v>0</v>
      </c>
      <c r="O95" s="72">
        <v>0</v>
      </c>
      <c r="P95" s="7"/>
      <c r="Q95" s="72">
        <f t="shared" si="53"/>
        <v>5.6325000000000003</v>
      </c>
      <c r="R95" s="72">
        <f t="shared" si="54"/>
        <v>5.61</v>
      </c>
      <c r="S95" s="72">
        <f t="shared" si="55"/>
        <v>0</v>
      </c>
      <c r="T95" s="7"/>
      <c r="U95" s="5">
        <f t="shared" si="56"/>
        <v>31</v>
      </c>
      <c r="V95" s="45">
        <f t="shared" si="57"/>
        <v>39508</v>
      </c>
      <c r="W95" s="5">
        <f t="shared" si="58"/>
        <v>2592</v>
      </c>
      <c r="X95" s="55">
        <f t="shared" si="59"/>
        <v>5.3904348595426005E-2</v>
      </c>
      <c r="Y95" s="47">
        <f t="shared" si="60"/>
        <v>0.68559482672646577</v>
      </c>
      <c r="Z95" s="5">
        <f t="shared" si="61"/>
        <v>0</v>
      </c>
      <c r="AA95" s="5">
        <f t="shared" si="62"/>
        <v>0</v>
      </c>
      <c r="AC95" s="39">
        <f t="shared" si="63"/>
        <v>0</v>
      </c>
      <c r="AD95" s="39">
        <f t="shared" si="64"/>
        <v>0</v>
      </c>
      <c r="AE95" s="39">
        <f t="shared" si="65"/>
        <v>0</v>
      </c>
      <c r="AF95" s="39">
        <f t="shared" si="66"/>
        <v>0</v>
      </c>
      <c r="AG95" s="39">
        <f t="shared" si="67"/>
        <v>0</v>
      </c>
      <c r="AH95" s="39">
        <f t="shared" si="68"/>
        <v>0</v>
      </c>
      <c r="AI95" s="39">
        <f t="shared" si="69"/>
        <v>0</v>
      </c>
      <c r="AJ95" s="39">
        <f t="shared" si="70"/>
        <v>0</v>
      </c>
      <c r="AK95" s="39">
        <f t="shared" si="71"/>
        <v>0</v>
      </c>
      <c r="AL95" s="43"/>
      <c r="AM95" s="39">
        <f t="shared" si="72"/>
        <v>0</v>
      </c>
      <c r="AN95" s="39">
        <f t="shared" si="73"/>
        <v>0</v>
      </c>
      <c r="AO95" s="39">
        <f t="shared" si="74"/>
        <v>0</v>
      </c>
      <c r="AP95" s="40">
        <f t="shared" si="75"/>
        <v>0</v>
      </c>
      <c r="AR95" s="39">
        <f t="shared" si="76"/>
        <v>0</v>
      </c>
      <c r="AS95" s="39">
        <f t="shared" si="77"/>
        <v>0</v>
      </c>
      <c r="AT95" s="39">
        <f t="shared" si="78"/>
        <v>0</v>
      </c>
      <c r="AU95" s="40">
        <f t="shared" si="79"/>
        <v>0</v>
      </c>
      <c r="AV95" s="40"/>
      <c r="AW95" s="52">
        <f t="shared" si="80"/>
        <v>0</v>
      </c>
      <c r="AY95" s="52">
        <f t="shared" si="81"/>
        <v>0</v>
      </c>
      <c r="AZ95" s="70"/>
    </row>
    <row r="96" spans="1:52">
      <c r="A96" s="44">
        <f t="shared" si="82"/>
        <v>39539</v>
      </c>
      <c r="B96" s="66">
        <f t="shared" si="83"/>
        <v>20000</v>
      </c>
      <c r="C96" s="67"/>
      <c r="D96" s="68">
        <f t="shared" si="50"/>
        <v>20000</v>
      </c>
      <c r="E96" s="35">
        <f t="shared" si="51"/>
        <v>0</v>
      </c>
      <c r="F96" s="35">
        <f t="shared" si="52"/>
        <v>0</v>
      </c>
      <c r="G96" s="55">
        <f t="shared" si="85"/>
        <v>5.67</v>
      </c>
      <c r="H96" s="69">
        <f t="shared" si="85"/>
        <v>5.67</v>
      </c>
      <c r="I96" s="72">
        <f t="shared" si="84"/>
        <v>0</v>
      </c>
      <c r="J96" s="55">
        <f t="shared" si="86"/>
        <v>-4.7500000000000001E-2</v>
      </c>
      <c r="K96" s="69">
        <f t="shared" si="86"/>
        <v>-0.06</v>
      </c>
      <c r="L96" s="72">
        <v>0</v>
      </c>
      <c r="M96" s="55">
        <f t="shared" si="87"/>
        <v>0.01</v>
      </c>
      <c r="N96" s="69">
        <f t="shared" si="87"/>
        <v>0</v>
      </c>
      <c r="O96" s="72">
        <v>0</v>
      </c>
      <c r="P96" s="7"/>
      <c r="Q96" s="72">
        <f t="shared" si="53"/>
        <v>5.6325000000000003</v>
      </c>
      <c r="R96" s="72">
        <f t="shared" si="54"/>
        <v>5.61</v>
      </c>
      <c r="S96" s="72">
        <f t="shared" si="55"/>
        <v>0</v>
      </c>
      <c r="T96" s="7"/>
      <c r="U96" s="5">
        <f t="shared" si="56"/>
        <v>30</v>
      </c>
      <c r="V96" s="45">
        <f t="shared" si="57"/>
        <v>39539</v>
      </c>
      <c r="W96" s="5">
        <f t="shared" si="58"/>
        <v>2623</v>
      </c>
      <c r="X96" s="55">
        <f t="shared" si="59"/>
        <v>5.3904348595426005E-2</v>
      </c>
      <c r="Y96" s="47">
        <f t="shared" si="60"/>
        <v>0.68250670111299816</v>
      </c>
      <c r="Z96" s="5">
        <f t="shared" si="61"/>
        <v>0</v>
      </c>
      <c r="AA96" s="5">
        <f t="shared" si="62"/>
        <v>0</v>
      </c>
      <c r="AC96" s="39">
        <f t="shared" si="63"/>
        <v>0</v>
      </c>
      <c r="AD96" s="39">
        <f t="shared" si="64"/>
        <v>0</v>
      </c>
      <c r="AE96" s="39">
        <f t="shared" si="65"/>
        <v>0</v>
      </c>
      <c r="AF96" s="39">
        <f t="shared" si="66"/>
        <v>0</v>
      </c>
      <c r="AG96" s="39">
        <f t="shared" si="67"/>
        <v>0</v>
      </c>
      <c r="AH96" s="39">
        <f t="shared" si="68"/>
        <v>0</v>
      </c>
      <c r="AI96" s="39">
        <f t="shared" si="69"/>
        <v>0</v>
      </c>
      <c r="AJ96" s="39">
        <f t="shared" si="70"/>
        <v>0</v>
      </c>
      <c r="AK96" s="39">
        <f t="shared" si="71"/>
        <v>0</v>
      </c>
      <c r="AL96" s="43"/>
      <c r="AM96" s="39">
        <f t="shared" si="72"/>
        <v>0</v>
      </c>
      <c r="AN96" s="39">
        <f t="shared" si="73"/>
        <v>0</v>
      </c>
      <c r="AO96" s="39">
        <f t="shared" si="74"/>
        <v>0</v>
      </c>
      <c r="AP96" s="40">
        <f t="shared" si="75"/>
        <v>0</v>
      </c>
      <c r="AR96" s="39">
        <f t="shared" si="76"/>
        <v>0</v>
      </c>
      <c r="AS96" s="39">
        <f t="shared" si="77"/>
        <v>0</v>
      </c>
      <c r="AT96" s="39">
        <f t="shared" si="78"/>
        <v>0</v>
      </c>
      <c r="AU96" s="40">
        <f t="shared" si="79"/>
        <v>0</v>
      </c>
      <c r="AV96" s="40"/>
      <c r="AW96" s="52">
        <f t="shared" si="80"/>
        <v>0</v>
      </c>
      <c r="AY96" s="52">
        <f t="shared" si="81"/>
        <v>0</v>
      </c>
      <c r="AZ96" s="70"/>
    </row>
    <row r="97" spans="1:52">
      <c r="A97" s="44">
        <f t="shared" si="82"/>
        <v>39569</v>
      </c>
      <c r="B97" s="66">
        <f t="shared" si="83"/>
        <v>20000</v>
      </c>
      <c r="C97" s="67"/>
      <c r="D97" s="68">
        <f t="shared" si="50"/>
        <v>20000</v>
      </c>
      <c r="E97" s="35">
        <f t="shared" si="51"/>
        <v>0</v>
      </c>
      <c r="F97" s="35">
        <f t="shared" si="52"/>
        <v>0</v>
      </c>
      <c r="G97" s="55">
        <f t="shared" si="85"/>
        <v>5.67</v>
      </c>
      <c r="H97" s="69">
        <f t="shared" si="85"/>
        <v>5.67</v>
      </c>
      <c r="I97" s="72">
        <f t="shared" si="84"/>
        <v>0</v>
      </c>
      <c r="J97" s="55">
        <f t="shared" si="86"/>
        <v>-4.7500000000000001E-2</v>
      </c>
      <c r="K97" s="69">
        <f t="shared" si="86"/>
        <v>-0.06</v>
      </c>
      <c r="L97" s="72">
        <v>0</v>
      </c>
      <c r="M97" s="55">
        <f t="shared" si="87"/>
        <v>0.01</v>
      </c>
      <c r="N97" s="69">
        <f t="shared" si="87"/>
        <v>0</v>
      </c>
      <c r="O97" s="72">
        <v>0</v>
      </c>
      <c r="P97" s="7"/>
      <c r="Q97" s="72">
        <f t="shared" si="53"/>
        <v>5.6325000000000003</v>
      </c>
      <c r="R97" s="72">
        <f t="shared" si="54"/>
        <v>5.61</v>
      </c>
      <c r="S97" s="72">
        <f t="shared" si="55"/>
        <v>0</v>
      </c>
      <c r="T97" s="7"/>
      <c r="U97" s="5">
        <f t="shared" si="56"/>
        <v>31</v>
      </c>
      <c r="V97" s="45">
        <f t="shared" si="57"/>
        <v>39569</v>
      </c>
      <c r="W97" s="5">
        <f t="shared" si="58"/>
        <v>2653</v>
      </c>
      <c r="X97" s="55">
        <f t="shared" si="59"/>
        <v>5.3904348595426005E-2</v>
      </c>
      <c r="Y97" s="47">
        <f t="shared" si="60"/>
        <v>0.67953143712498143</v>
      </c>
      <c r="Z97" s="5">
        <f t="shared" si="61"/>
        <v>0</v>
      </c>
      <c r="AA97" s="5">
        <f t="shared" si="62"/>
        <v>0</v>
      </c>
      <c r="AC97" s="39">
        <f t="shared" si="63"/>
        <v>0</v>
      </c>
      <c r="AD97" s="39">
        <f t="shared" si="64"/>
        <v>0</v>
      </c>
      <c r="AE97" s="39">
        <f t="shared" si="65"/>
        <v>0</v>
      </c>
      <c r="AF97" s="39">
        <f t="shared" si="66"/>
        <v>0</v>
      </c>
      <c r="AG97" s="39">
        <f t="shared" si="67"/>
        <v>0</v>
      </c>
      <c r="AH97" s="39">
        <f t="shared" si="68"/>
        <v>0</v>
      </c>
      <c r="AI97" s="39">
        <f t="shared" si="69"/>
        <v>0</v>
      </c>
      <c r="AJ97" s="39">
        <f t="shared" si="70"/>
        <v>0</v>
      </c>
      <c r="AK97" s="39">
        <f t="shared" si="71"/>
        <v>0</v>
      </c>
      <c r="AL97" s="43"/>
      <c r="AM97" s="39">
        <f t="shared" si="72"/>
        <v>0</v>
      </c>
      <c r="AN97" s="39">
        <f t="shared" si="73"/>
        <v>0</v>
      </c>
      <c r="AO97" s="39">
        <f t="shared" si="74"/>
        <v>0</v>
      </c>
      <c r="AP97" s="40">
        <f t="shared" si="75"/>
        <v>0</v>
      </c>
      <c r="AR97" s="39">
        <f t="shared" si="76"/>
        <v>0</v>
      </c>
      <c r="AS97" s="39">
        <f t="shared" si="77"/>
        <v>0</v>
      </c>
      <c r="AT97" s="39">
        <f t="shared" si="78"/>
        <v>0</v>
      </c>
      <c r="AU97" s="40">
        <f t="shared" si="79"/>
        <v>0</v>
      </c>
      <c r="AV97" s="40"/>
      <c r="AW97" s="52">
        <f t="shared" si="80"/>
        <v>0</v>
      </c>
      <c r="AY97" s="52">
        <f t="shared" si="81"/>
        <v>0</v>
      </c>
      <c r="AZ97" s="70"/>
    </row>
    <row r="98" spans="1:52">
      <c r="A98" s="44">
        <f t="shared" si="82"/>
        <v>39600</v>
      </c>
      <c r="B98" s="66">
        <f t="shared" si="83"/>
        <v>20000</v>
      </c>
      <c r="C98" s="67"/>
      <c r="D98" s="68">
        <f t="shared" si="50"/>
        <v>20000</v>
      </c>
      <c r="E98" s="35">
        <f t="shared" si="51"/>
        <v>0</v>
      </c>
      <c r="F98" s="35">
        <f t="shared" si="52"/>
        <v>0</v>
      </c>
      <c r="G98" s="55">
        <f t="shared" si="85"/>
        <v>5.67</v>
      </c>
      <c r="H98" s="69">
        <f t="shared" si="85"/>
        <v>5.67</v>
      </c>
      <c r="I98" s="72">
        <f t="shared" si="84"/>
        <v>0</v>
      </c>
      <c r="J98" s="55">
        <f t="shared" si="86"/>
        <v>-4.7500000000000001E-2</v>
      </c>
      <c r="K98" s="69">
        <f t="shared" si="86"/>
        <v>-0.06</v>
      </c>
      <c r="L98" s="72">
        <v>0</v>
      </c>
      <c r="M98" s="55">
        <f t="shared" si="87"/>
        <v>0.01</v>
      </c>
      <c r="N98" s="69">
        <f t="shared" si="87"/>
        <v>0</v>
      </c>
      <c r="O98" s="72">
        <v>0</v>
      </c>
      <c r="P98" s="7"/>
      <c r="Q98" s="72">
        <f t="shared" si="53"/>
        <v>5.6325000000000003</v>
      </c>
      <c r="R98" s="72">
        <f t="shared" si="54"/>
        <v>5.61</v>
      </c>
      <c r="S98" s="72">
        <f t="shared" si="55"/>
        <v>0</v>
      </c>
      <c r="T98" s="7"/>
      <c r="U98" s="5">
        <f t="shared" si="56"/>
        <v>30</v>
      </c>
      <c r="V98" s="45">
        <f t="shared" si="57"/>
        <v>39600</v>
      </c>
      <c r="W98" s="5">
        <f t="shared" si="58"/>
        <v>2684</v>
      </c>
      <c r="X98" s="55">
        <f t="shared" si="59"/>
        <v>5.3904348595426005E-2</v>
      </c>
      <c r="Y98" s="47">
        <f t="shared" si="60"/>
        <v>0.67647062284468429</v>
      </c>
      <c r="Z98" s="5">
        <f t="shared" si="61"/>
        <v>0</v>
      </c>
      <c r="AA98" s="5">
        <f t="shared" si="62"/>
        <v>0</v>
      </c>
      <c r="AC98" s="39">
        <f t="shared" si="63"/>
        <v>0</v>
      </c>
      <c r="AD98" s="39">
        <f t="shared" si="64"/>
        <v>0</v>
      </c>
      <c r="AE98" s="39">
        <f t="shared" si="65"/>
        <v>0</v>
      </c>
      <c r="AF98" s="39">
        <f t="shared" si="66"/>
        <v>0</v>
      </c>
      <c r="AG98" s="39">
        <f t="shared" si="67"/>
        <v>0</v>
      </c>
      <c r="AH98" s="39">
        <f t="shared" si="68"/>
        <v>0</v>
      </c>
      <c r="AI98" s="39">
        <f t="shared" si="69"/>
        <v>0</v>
      </c>
      <c r="AJ98" s="39">
        <f t="shared" si="70"/>
        <v>0</v>
      </c>
      <c r="AK98" s="39">
        <f t="shared" si="71"/>
        <v>0</v>
      </c>
      <c r="AL98" s="43"/>
      <c r="AM98" s="39">
        <f t="shared" si="72"/>
        <v>0</v>
      </c>
      <c r="AN98" s="39">
        <f t="shared" si="73"/>
        <v>0</v>
      </c>
      <c r="AO98" s="39">
        <f t="shared" si="74"/>
        <v>0</v>
      </c>
      <c r="AP98" s="40">
        <f t="shared" si="75"/>
        <v>0</v>
      </c>
      <c r="AR98" s="39">
        <f t="shared" si="76"/>
        <v>0</v>
      </c>
      <c r="AS98" s="39">
        <f t="shared" si="77"/>
        <v>0</v>
      </c>
      <c r="AT98" s="39">
        <f t="shared" si="78"/>
        <v>0</v>
      </c>
      <c r="AU98" s="40">
        <f t="shared" si="79"/>
        <v>0</v>
      </c>
      <c r="AV98" s="40"/>
      <c r="AW98" s="52">
        <f t="shared" si="80"/>
        <v>0</v>
      </c>
      <c r="AY98" s="52">
        <f t="shared" si="81"/>
        <v>0</v>
      </c>
      <c r="AZ98" s="70"/>
    </row>
    <row r="99" spans="1:52">
      <c r="A99" s="44">
        <f t="shared" si="82"/>
        <v>39630</v>
      </c>
      <c r="B99" s="66">
        <f t="shared" si="83"/>
        <v>20000</v>
      </c>
      <c r="C99" s="67"/>
      <c r="D99" s="68">
        <f t="shared" si="50"/>
        <v>20000</v>
      </c>
      <c r="E99" s="35">
        <f t="shared" si="51"/>
        <v>0</v>
      </c>
      <c r="F99" s="35">
        <f t="shared" si="52"/>
        <v>0</v>
      </c>
      <c r="G99" s="55">
        <f t="shared" si="85"/>
        <v>5.67</v>
      </c>
      <c r="H99" s="69">
        <f t="shared" si="85"/>
        <v>5.67</v>
      </c>
      <c r="I99" s="72">
        <f t="shared" si="84"/>
        <v>0</v>
      </c>
      <c r="J99" s="55">
        <f t="shared" si="86"/>
        <v>-4.7500000000000001E-2</v>
      </c>
      <c r="K99" s="69">
        <f t="shared" si="86"/>
        <v>-0.06</v>
      </c>
      <c r="L99" s="72">
        <v>0</v>
      </c>
      <c r="M99" s="55">
        <f t="shared" si="87"/>
        <v>0.01</v>
      </c>
      <c r="N99" s="69">
        <f t="shared" si="87"/>
        <v>0</v>
      </c>
      <c r="O99" s="72">
        <v>0</v>
      </c>
      <c r="P99" s="7"/>
      <c r="Q99" s="72">
        <f t="shared" si="53"/>
        <v>5.6325000000000003</v>
      </c>
      <c r="R99" s="72">
        <f t="shared" si="54"/>
        <v>5.61</v>
      </c>
      <c r="S99" s="72">
        <f t="shared" si="55"/>
        <v>0</v>
      </c>
      <c r="T99" s="7"/>
      <c r="U99" s="5">
        <f t="shared" si="56"/>
        <v>31</v>
      </c>
      <c r="V99" s="45">
        <f t="shared" si="57"/>
        <v>39630</v>
      </c>
      <c r="W99" s="5">
        <f t="shared" si="58"/>
        <v>2714</v>
      </c>
      <c r="X99" s="55">
        <f t="shared" si="59"/>
        <v>5.3904348595426005E-2</v>
      </c>
      <c r="Y99" s="47">
        <f t="shared" si="60"/>
        <v>0.67352167204344093</v>
      </c>
      <c r="Z99" s="5">
        <f t="shared" si="61"/>
        <v>0</v>
      </c>
      <c r="AA99" s="5">
        <f t="shared" si="62"/>
        <v>0</v>
      </c>
      <c r="AC99" s="39">
        <f t="shared" si="63"/>
        <v>0</v>
      </c>
      <c r="AD99" s="39">
        <f t="shared" si="64"/>
        <v>0</v>
      </c>
      <c r="AE99" s="39">
        <f t="shared" si="65"/>
        <v>0</v>
      </c>
      <c r="AF99" s="39">
        <f t="shared" si="66"/>
        <v>0</v>
      </c>
      <c r="AG99" s="39">
        <f t="shared" si="67"/>
        <v>0</v>
      </c>
      <c r="AH99" s="39">
        <f t="shared" si="68"/>
        <v>0</v>
      </c>
      <c r="AI99" s="39">
        <f t="shared" si="69"/>
        <v>0</v>
      </c>
      <c r="AJ99" s="39">
        <f t="shared" si="70"/>
        <v>0</v>
      </c>
      <c r="AK99" s="39">
        <f t="shared" si="71"/>
        <v>0</v>
      </c>
      <c r="AL99" s="43"/>
      <c r="AM99" s="39">
        <f t="shared" si="72"/>
        <v>0</v>
      </c>
      <c r="AN99" s="39">
        <f t="shared" si="73"/>
        <v>0</v>
      </c>
      <c r="AO99" s="39">
        <f t="shared" si="74"/>
        <v>0</v>
      </c>
      <c r="AP99" s="40">
        <f t="shared" si="75"/>
        <v>0</v>
      </c>
      <c r="AR99" s="39">
        <f t="shared" si="76"/>
        <v>0</v>
      </c>
      <c r="AS99" s="39">
        <f t="shared" si="77"/>
        <v>0</v>
      </c>
      <c r="AT99" s="39">
        <f t="shared" si="78"/>
        <v>0</v>
      </c>
      <c r="AU99" s="40">
        <f t="shared" si="79"/>
        <v>0</v>
      </c>
      <c r="AV99" s="40"/>
      <c r="AW99" s="52">
        <f t="shared" si="80"/>
        <v>0</v>
      </c>
      <c r="AY99" s="52">
        <f t="shared" si="81"/>
        <v>0</v>
      </c>
      <c r="AZ99" s="70"/>
    </row>
    <row r="100" spans="1:52">
      <c r="A100" s="44">
        <f t="shared" si="82"/>
        <v>39661</v>
      </c>
      <c r="B100" s="66">
        <f t="shared" si="83"/>
        <v>20000</v>
      </c>
      <c r="C100" s="67"/>
      <c r="D100" s="68">
        <f t="shared" si="50"/>
        <v>20000</v>
      </c>
      <c r="E100" s="35">
        <f t="shared" si="51"/>
        <v>0</v>
      </c>
      <c r="F100" s="35">
        <f t="shared" si="52"/>
        <v>0</v>
      </c>
      <c r="G100" s="55">
        <f t="shared" si="85"/>
        <v>5.67</v>
      </c>
      <c r="H100" s="69">
        <f t="shared" si="85"/>
        <v>5.67</v>
      </c>
      <c r="I100" s="72">
        <f t="shared" si="84"/>
        <v>0</v>
      </c>
      <c r="J100" s="55">
        <f t="shared" si="86"/>
        <v>-4.7500000000000001E-2</v>
      </c>
      <c r="K100" s="69">
        <f t="shared" si="86"/>
        <v>-0.06</v>
      </c>
      <c r="L100" s="72">
        <v>0</v>
      </c>
      <c r="M100" s="55">
        <f t="shared" si="87"/>
        <v>0.01</v>
      </c>
      <c r="N100" s="69">
        <f t="shared" si="87"/>
        <v>0</v>
      </c>
      <c r="O100" s="72">
        <v>0</v>
      </c>
      <c r="P100" s="7"/>
      <c r="Q100" s="72">
        <f t="shared" si="53"/>
        <v>5.6325000000000003</v>
      </c>
      <c r="R100" s="72">
        <f t="shared" si="54"/>
        <v>5.61</v>
      </c>
      <c r="S100" s="72">
        <f t="shared" si="55"/>
        <v>0</v>
      </c>
      <c r="T100" s="7"/>
      <c r="U100" s="5">
        <f t="shared" si="56"/>
        <v>31</v>
      </c>
      <c r="V100" s="45">
        <f t="shared" si="57"/>
        <v>39661</v>
      </c>
      <c r="W100" s="5">
        <f t="shared" si="58"/>
        <v>2745</v>
      </c>
      <c r="X100" s="55">
        <f t="shared" si="59"/>
        <v>5.3904348595426005E-2</v>
      </c>
      <c r="Y100" s="47">
        <f t="shared" si="60"/>
        <v>0.67048792755532405</v>
      </c>
      <c r="Z100" s="5">
        <f t="shared" si="61"/>
        <v>0</v>
      </c>
      <c r="AA100" s="5">
        <f t="shared" si="62"/>
        <v>0</v>
      </c>
      <c r="AC100" s="39">
        <f t="shared" si="63"/>
        <v>0</v>
      </c>
      <c r="AD100" s="39">
        <f t="shared" si="64"/>
        <v>0</v>
      </c>
      <c r="AE100" s="39">
        <f t="shared" si="65"/>
        <v>0</v>
      </c>
      <c r="AF100" s="39">
        <f t="shared" si="66"/>
        <v>0</v>
      </c>
      <c r="AG100" s="39">
        <f t="shared" si="67"/>
        <v>0</v>
      </c>
      <c r="AH100" s="39">
        <f t="shared" si="68"/>
        <v>0</v>
      </c>
      <c r="AI100" s="39">
        <f t="shared" si="69"/>
        <v>0</v>
      </c>
      <c r="AJ100" s="39">
        <f t="shared" si="70"/>
        <v>0</v>
      </c>
      <c r="AK100" s="39">
        <f t="shared" si="71"/>
        <v>0</v>
      </c>
      <c r="AL100" s="43"/>
      <c r="AM100" s="39">
        <f t="shared" si="72"/>
        <v>0</v>
      </c>
      <c r="AN100" s="39">
        <f t="shared" si="73"/>
        <v>0</v>
      </c>
      <c r="AO100" s="39">
        <f t="shared" si="74"/>
        <v>0</v>
      </c>
      <c r="AP100" s="40">
        <f t="shared" si="75"/>
        <v>0</v>
      </c>
      <c r="AR100" s="39">
        <f t="shared" si="76"/>
        <v>0</v>
      </c>
      <c r="AS100" s="39">
        <f t="shared" si="77"/>
        <v>0</v>
      </c>
      <c r="AT100" s="39">
        <f t="shared" si="78"/>
        <v>0</v>
      </c>
      <c r="AU100" s="40">
        <f t="shared" si="79"/>
        <v>0</v>
      </c>
      <c r="AV100" s="40"/>
      <c r="AW100" s="52">
        <f t="shared" si="80"/>
        <v>0</v>
      </c>
      <c r="AY100" s="52">
        <f t="shared" si="81"/>
        <v>0</v>
      </c>
      <c r="AZ100" s="70"/>
    </row>
    <row r="101" spans="1:52">
      <c r="A101" s="44">
        <f t="shared" si="82"/>
        <v>39692</v>
      </c>
      <c r="B101" s="66">
        <f t="shared" si="83"/>
        <v>20000</v>
      </c>
      <c r="C101" s="67"/>
      <c r="D101" s="68">
        <f t="shared" si="50"/>
        <v>20000</v>
      </c>
      <c r="E101" s="35">
        <f t="shared" si="51"/>
        <v>0</v>
      </c>
      <c r="F101" s="35">
        <f t="shared" si="52"/>
        <v>0</v>
      </c>
      <c r="G101" s="55">
        <f t="shared" si="85"/>
        <v>5.67</v>
      </c>
      <c r="H101" s="69">
        <f t="shared" si="85"/>
        <v>5.67</v>
      </c>
      <c r="I101" s="72">
        <f t="shared" si="84"/>
        <v>0</v>
      </c>
      <c r="J101" s="55">
        <f t="shared" si="86"/>
        <v>-4.7500000000000001E-2</v>
      </c>
      <c r="K101" s="69">
        <f t="shared" si="86"/>
        <v>-0.06</v>
      </c>
      <c r="L101" s="72">
        <v>0</v>
      </c>
      <c r="M101" s="55">
        <f t="shared" si="87"/>
        <v>0.01</v>
      </c>
      <c r="N101" s="69">
        <f t="shared" si="87"/>
        <v>0</v>
      </c>
      <c r="O101" s="72">
        <v>0</v>
      </c>
      <c r="P101" s="7"/>
      <c r="Q101" s="72">
        <f t="shared" si="53"/>
        <v>5.6325000000000003</v>
      </c>
      <c r="R101" s="72">
        <f t="shared" si="54"/>
        <v>5.61</v>
      </c>
      <c r="S101" s="72">
        <f t="shared" si="55"/>
        <v>0</v>
      </c>
      <c r="T101" s="7"/>
      <c r="U101" s="5">
        <f t="shared" si="56"/>
        <v>30</v>
      </c>
      <c r="V101" s="45">
        <f t="shared" si="57"/>
        <v>39692</v>
      </c>
      <c r="W101" s="5">
        <f t="shared" si="58"/>
        <v>2776</v>
      </c>
      <c r="X101" s="55">
        <f t="shared" si="59"/>
        <v>5.3904348595426005E-2</v>
      </c>
      <c r="Y101" s="47">
        <f t="shared" si="60"/>
        <v>0.66746784796620162</v>
      </c>
      <c r="Z101" s="5">
        <f t="shared" si="61"/>
        <v>0</v>
      </c>
      <c r="AA101" s="5">
        <f t="shared" si="62"/>
        <v>0</v>
      </c>
      <c r="AC101" s="39">
        <f t="shared" si="63"/>
        <v>0</v>
      </c>
      <c r="AD101" s="39">
        <f t="shared" si="64"/>
        <v>0</v>
      </c>
      <c r="AE101" s="39">
        <f t="shared" si="65"/>
        <v>0</v>
      </c>
      <c r="AF101" s="39">
        <f t="shared" si="66"/>
        <v>0</v>
      </c>
      <c r="AG101" s="39">
        <f t="shared" si="67"/>
        <v>0</v>
      </c>
      <c r="AH101" s="39">
        <f t="shared" si="68"/>
        <v>0</v>
      </c>
      <c r="AI101" s="39">
        <f t="shared" si="69"/>
        <v>0</v>
      </c>
      <c r="AJ101" s="39">
        <f t="shared" si="70"/>
        <v>0</v>
      </c>
      <c r="AK101" s="39">
        <f t="shared" si="71"/>
        <v>0</v>
      </c>
      <c r="AL101" s="43"/>
      <c r="AM101" s="39">
        <f t="shared" si="72"/>
        <v>0</v>
      </c>
      <c r="AN101" s="39">
        <f t="shared" si="73"/>
        <v>0</v>
      </c>
      <c r="AO101" s="39">
        <f t="shared" si="74"/>
        <v>0</v>
      </c>
      <c r="AP101" s="40">
        <f t="shared" si="75"/>
        <v>0</v>
      </c>
      <c r="AR101" s="39">
        <f t="shared" si="76"/>
        <v>0</v>
      </c>
      <c r="AS101" s="39">
        <f t="shared" si="77"/>
        <v>0</v>
      </c>
      <c r="AT101" s="39">
        <f t="shared" si="78"/>
        <v>0</v>
      </c>
      <c r="AU101" s="40">
        <f t="shared" si="79"/>
        <v>0</v>
      </c>
      <c r="AV101" s="40"/>
      <c r="AW101" s="52">
        <f t="shared" si="80"/>
        <v>0</v>
      </c>
      <c r="AY101" s="52">
        <f t="shared" si="81"/>
        <v>0</v>
      </c>
      <c r="AZ101" s="70"/>
    </row>
    <row r="102" spans="1:52">
      <c r="A102" s="44">
        <f t="shared" si="82"/>
        <v>39722</v>
      </c>
      <c r="B102" s="66">
        <f t="shared" si="83"/>
        <v>20000</v>
      </c>
      <c r="C102" s="67"/>
      <c r="D102" s="68">
        <f t="shared" si="50"/>
        <v>20000</v>
      </c>
      <c r="E102" s="35">
        <f t="shared" si="51"/>
        <v>0</v>
      </c>
      <c r="F102" s="35">
        <f t="shared" si="52"/>
        <v>0</v>
      </c>
      <c r="G102" s="55">
        <f t="shared" si="85"/>
        <v>5.67</v>
      </c>
      <c r="H102" s="69">
        <f t="shared" si="85"/>
        <v>5.67</v>
      </c>
      <c r="I102" s="72">
        <f t="shared" si="84"/>
        <v>0</v>
      </c>
      <c r="J102" s="55">
        <f t="shared" si="86"/>
        <v>-4.7500000000000001E-2</v>
      </c>
      <c r="K102" s="69">
        <f t="shared" si="86"/>
        <v>-0.06</v>
      </c>
      <c r="L102" s="72">
        <v>0</v>
      </c>
      <c r="M102" s="55">
        <f t="shared" si="87"/>
        <v>0.01</v>
      </c>
      <c r="N102" s="69">
        <f t="shared" si="87"/>
        <v>0</v>
      </c>
      <c r="O102" s="72">
        <v>0</v>
      </c>
      <c r="P102" s="7"/>
      <c r="Q102" s="72">
        <f t="shared" si="53"/>
        <v>5.6325000000000003</v>
      </c>
      <c r="R102" s="72">
        <f t="shared" si="54"/>
        <v>5.61</v>
      </c>
      <c r="S102" s="72">
        <f t="shared" si="55"/>
        <v>0</v>
      </c>
      <c r="T102" s="7"/>
      <c r="U102" s="5">
        <f t="shared" si="56"/>
        <v>31</v>
      </c>
      <c r="V102" s="45">
        <f t="shared" si="57"/>
        <v>39722</v>
      </c>
      <c r="W102" s="5">
        <f t="shared" si="58"/>
        <v>2806</v>
      </c>
      <c r="X102" s="55">
        <f t="shared" si="59"/>
        <v>5.3904348595426005E-2</v>
      </c>
      <c r="Y102" s="47">
        <f t="shared" si="60"/>
        <v>0.66455814312671146</v>
      </c>
      <c r="Z102" s="5">
        <f t="shared" si="61"/>
        <v>0</v>
      </c>
      <c r="AA102" s="5">
        <f t="shared" si="62"/>
        <v>0</v>
      </c>
      <c r="AC102" s="39">
        <f t="shared" si="63"/>
        <v>0</v>
      </c>
      <c r="AD102" s="39">
        <f t="shared" si="64"/>
        <v>0</v>
      </c>
      <c r="AE102" s="39">
        <f t="shared" si="65"/>
        <v>0</v>
      </c>
      <c r="AF102" s="39">
        <f t="shared" si="66"/>
        <v>0</v>
      </c>
      <c r="AG102" s="39">
        <f t="shared" si="67"/>
        <v>0</v>
      </c>
      <c r="AH102" s="39">
        <f t="shared" si="68"/>
        <v>0</v>
      </c>
      <c r="AI102" s="39">
        <f t="shared" si="69"/>
        <v>0</v>
      </c>
      <c r="AJ102" s="39">
        <f t="shared" si="70"/>
        <v>0</v>
      </c>
      <c r="AK102" s="39">
        <f t="shared" si="71"/>
        <v>0</v>
      </c>
      <c r="AL102" s="43"/>
      <c r="AM102" s="39">
        <f t="shared" si="72"/>
        <v>0</v>
      </c>
      <c r="AN102" s="39">
        <f t="shared" si="73"/>
        <v>0</v>
      </c>
      <c r="AO102" s="39">
        <f t="shared" si="74"/>
        <v>0</v>
      </c>
      <c r="AP102" s="40">
        <f t="shared" si="75"/>
        <v>0</v>
      </c>
      <c r="AR102" s="39">
        <f t="shared" si="76"/>
        <v>0</v>
      </c>
      <c r="AS102" s="39">
        <f t="shared" si="77"/>
        <v>0</v>
      </c>
      <c r="AT102" s="39">
        <f t="shared" si="78"/>
        <v>0</v>
      </c>
      <c r="AU102" s="40">
        <f t="shared" si="79"/>
        <v>0</v>
      </c>
      <c r="AV102" s="40"/>
      <c r="AW102" s="52">
        <f t="shared" si="80"/>
        <v>0</v>
      </c>
      <c r="AY102" s="52">
        <f t="shared" si="81"/>
        <v>0</v>
      </c>
      <c r="AZ102" s="70"/>
    </row>
    <row r="103" spans="1:52">
      <c r="A103" s="44">
        <f t="shared" si="82"/>
        <v>39753</v>
      </c>
      <c r="B103" s="66">
        <f t="shared" si="83"/>
        <v>20000</v>
      </c>
      <c r="C103" s="67"/>
      <c r="D103" s="68">
        <f t="shared" si="50"/>
        <v>20000</v>
      </c>
      <c r="E103" s="35">
        <f t="shared" si="51"/>
        <v>0</v>
      </c>
      <c r="F103" s="35">
        <f t="shared" si="52"/>
        <v>0</v>
      </c>
      <c r="G103" s="55">
        <f t="shared" si="85"/>
        <v>5.67</v>
      </c>
      <c r="H103" s="69">
        <f t="shared" si="85"/>
        <v>5.67</v>
      </c>
      <c r="I103" s="72">
        <f t="shared" si="84"/>
        <v>0</v>
      </c>
      <c r="J103" s="55">
        <f t="shared" si="86"/>
        <v>-4.7500000000000001E-2</v>
      </c>
      <c r="K103" s="69">
        <f t="shared" si="86"/>
        <v>-0.06</v>
      </c>
      <c r="L103" s="72">
        <v>0</v>
      </c>
      <c r="M103" s="55">
        <f t="shared" si="87"/>
        <v>0.01</v>
      </c>
      <c r="N103" s="69">
        <f t="shared" si="87"/>
        <v>0</v>
      </c>
      <c r="O103" s="72">
        <v>0</v>
      </c>
      <c r="P103" s="7"/>
      <c r="Q103" s="72">
        <f t="shared" si="53"/>
        <v>5.6325000000000003</v>
      </c>
      <c r="R103" s="72">
        <f t="shared" si="54"/>
        <v>5.61</v>
      </c>
      <c r="S103" s="72">
        <f t="shared" si="55"/>
        <v>0</v>
      </c>
      <c r="T103" s="7"/>
      <c r="U103" s="5">
        <f t="shared" si="56"/>
        <v>30</v>
      </c>
      <c r="V103" s="45">
        <f t="shared" si="57"/>
        <v>39753</v>
      </c>
      <c r="W103" s="5">
        <f t="shared" si="58"/>
        <v>2837</v>
      </c>
      <c r="X103" s="55">
        <f t="shared" si="59"/>
        <v>5.3904348595426005E-2</v>
      </c>
      <c r="Y103" s="47">
        <f t="shared" si="60"/>
        <v>0.6615647730728168</v>
      </c>
      <c r="Z103" s="5">
        <f t="shared" si="61"/>
        <v>0</v>
      </c>
      <c r="AA103" s="5">
        <f t="shared" si="62"/>
        <v>0</v>
      </c>
      <c r="AC103" s="39">
        <f t="shared" si="63"/>
        <v>0</v>
      </c>
      <c r="AD103" s="39">
        <f t="shared" si="64"/>
        <v>0</v>
      </c>
      <c r="AE103" s="39">
        <f t="shared" si="65"/>
        <v>0</v>
      </c>
      <c r="AF103" s="39">
        <f t="shared" si="66"/>
        <v>0</v>
      </c>
      <c r="AG103" s="39">
        <f t="shared" si="67"/>
        <v>0</v>
      </c>
      <c r="AH103" s="39">
        <f t="shared" si="68"/>
        <v>0</v>
      </c>
      <c r="AI103" s="39">
        <f t="shared" si="69"/>
        <v>0</v>
      </c>
      <c r="AJ103" s="39">
        <f t="shared" si="70"/>
        <v>0</v>
      </c>
      <c r="AK103" s="39">
        <f t="shared" si="71"/>
        <v>0</v>
      </c>
      <c r="AL103" s="43"/>
      <c r="AM103" s="39">
        <f t="shared" si="72"/>
        <v>0</v>
      </c>
      <c r="AN103" s="39">
        <f t="shared" si="73"/>
        <v>0</v>
      </c>
      <c r="AO103" s="39">
        <f t="shared" si="74"/>
        <v>0</v>
      </c>
      <c r="AP103" s="40">
        <f t="shared" si="75"/>
        <v>0</v>
      </c>
      <c r="AR103" s="39">
        <f t="shared" si="76"/>
        <v>0</v>
      </c>
      <c r="AS103" s="39">
        <f t="shared" si="77"/>
        <v>0</v>
      </c>
      <c r="AT103" s="39">
        <f t="shared" si="78"/>
        <v>0</v>
      </c>
      <c r="AU103" s="40">
        <f t="shared" si="79"/>
        <v>0</v>
      </c>
      <c r="AV103" s="40"/>
      <c r="AW103" s="52">
        <f t="shared" si="80"/>
        <v>0</v>
      </c>
      <c r="AY103" s="52">
        <f t="shared" si="81"/>
        <v>0</v>
      </c>
      <c r="AZ103" s="70"/>
    </row>
    <row r="104" spans="1:52">
      <c r="A104" s="44">
        <f t="shared" si="82"/>
        <v>39783</v>
      </c>
      <c r="B104" s="66">
        <f t="shared" si="83"/>
        <v>20000</v>
      </c>
      <c r="C104" s="67"/>
      <c r="D104" s="68">
        <f t="shared" si="50"/>
        <v>20000</v>
      </c>
      <c r="E104" s="35">
        <f t="shared" si="51"/>
        <v>0</v>
      </c>
      <c r="F104" s="35">
        <f t="shared" si="52"/>
        <v>0</v>
      </c>
      <c r="G104" s="55">
        <f t="shared" si="85"/>
        <v>5.67</v>
      </c>
      <c r="H104" s="69">
        <f t="shared" si="85"/>
        <v>5.67</v>
      </c>
      <c r="I104" s="72">
        <f t="shared" si="84"/>
        <v>0</v>
      </c>
      <c r="J104" s="55">
        <f t="shared" si="86"/>
        <v>-4.7500000000000001E-2</v>
      </c>
      <c r="K104" s="69">
        <f t="shared" si="86"/>
        <v>-0.06</v>
      </c>
      <c r="L104" s="72">
        <v>0</v>
      </c>
      <c r="M104" s="55">
        <f t="shared" si="87"/>
        <v>0.01</v>
      </c>
      <c r="N104" s="69">
        <f t="shared" si="87"/>
        <v>0</v>
      </c>
      <c r="O104" s="72">
        <v>0</v>
      </c>
      <c r="P104" s="7"/>
      <c r="Q104" s="72">
        <f t="shared" si="53"/>
        <v>5.6325000000000003</v>
      </c>
      <c r="R104" s="72">
        <f t="shared" si="54"/>
        <v>5.61</v>
      </c>
      <c r="S104" s="72">
        <f t="shared" si="55"/>
        <v>0</v>
      </c>
      <c r="T104" s="7"/>
      <c r="U104" s="5">
        <f t="shared" si="56"/>
        <v>31</v>
      </c>
      <c r="V104" s="45">
        <f t="shared" si="57"/>
        <v>39783</v>
      </c>
      <c r="W104" s="5">
        <f t="shared" si="58"/>
        <v>2867</v>
      </c>
      <c r="X104" s="55">
        <f t="shared" si="59"/>
        <v>5.3904348595426005E-2</v>
      </c>
      <c r="Y104" s="47">
        <f t="shared" si="60"/>
        <v>0.65868080161604681</v>
      </c>
      <c r="Z104" s="5">
        <f t="shared" si="61"/>
        <v>0</v>
      </c>
      <c r="AA104" s="5">
        <f t="shared" si="62"/>
        <v>0</v>
      </c>
      <c r="AC104" s="39">
        <f t="shared" si="63"/>
        <v>0</v>
      </c>
      <c r="AD104" s="39">
        <f t="shared" si="64"/>
        <v>0</v>
      </c>
      <c r="AE104" s="39">
        <f t="shared" si="65"/>
        <v>0</v>
      </c>
      <c r="AF104" s="39">
        <f t="shared" si="66"/>
        <v>0</v>
      </c>
      <c r="AG104" s="39">
        <f t="shared" si="67"/>
        <v>0</v>
      </c>
      <c r="AH104" s="39">
        <f t="shared" si="68"/>
        <v>0</v>
      </c>
      <c r="AI104" s="39">
        <f t="shared" si="69"/>
        <v>0</v>
      </c>
      <c r="AJ104" s="39">
        <f t="shared" si="70"/>
        <v>0</v>
      </c>
      <c r="AK104" s="39">
        <f t="shared" si="71"/>
        <v>0</v>
      </c>
      <c r="AL104" s="43"/>
      <c r="AM104" s="39">
        <f t="shared" si="72"/>
        <v>0</v>
      </c>
      <c r="AN104" s="39">
        <f t="shared" si="73"/>
        <v>0</v>
      </c>
      <c r="AO104" s="39">
        <f t="shared" si="74"/>
        <v>0</v>
      </c>
      <c r="AP104" s="40">
        <f t="shared" si="75"/>
        <v>0</v>
      </c>
      <c r="AR104" s="39">
        <f t="shared" si="76"/>
        <v>0</v>
      </c>
      <c r="AS104" s="39">
        <f t="shared" si="77"/>
        <v>0</v>
      </c>
      <c r="AT104" s="39">
        <f t="shared" si="78"/>
        <v>0</v>
      </c>
      <c r="AU104" s="40">
        <f t="shared" si="79"/>
        <v>0</v>
      </c>
      <c r="AV104" s="40"/>
      <c r="AW104" s="52">
        <f t="shared" si="80"/>
        <v>0</v>
      </c>
      <c r="AY104" s="52">
        <f t="shared" si="81"/>
        <v>0</v>
      </c>
      <c r="AZ104" s="70"/>
    </row>
    <row r="105" spans="1:52">
      <c r="A105" s="44">
        <f t="shared" si="82"/>
        <v>39814</v>
      </c>
      <c r="B105" s="66">
        <f t="shared" si="83"/>
        <v>20000</v>
      </c>
      <c r="C105" s="67"/>
      <c r="D105" s="68">
        <f t="shared" si="50"/>
        <v>20000</v>
      </c>
      <c r="E105" s="35">
        <f t="shared" si="51"/>
        <v>0</v>
      </c>
      <c r="F105" s="35">
        <f t="shared" si="52"/>
        <v>0</v>
      </c>
      <c r="G105" s="55">
        <f t="shared" si="85"/>
        <v>5.67</v>
      </c>
      <c r="H105" s="69">
        <f t="shared" si="85"/>
        <v>5.67</v>
      </c>
      <c r="I105" s="72">
        <f t="shared" si="84"/>
        <v>0</v>
      </c>
      <c r="J105" s="55">
        <f t="shared" si="86"/>
        <v>-4.7500000000000001E-2</v>
      </c>
      <c r="K105" s="69">
        <f t="shared" si="86"/>
        <v>-0.06</v>
      </c>
      <c r="L105" s="72">
        <v>0</v>
      </c>
      <c r="M105" s="55">
        <f t="shared" si="87"/>
        <v>0.01</v>
      </c>
      <c r="N105" s="69">
        <f t="shared" si="87"/>
        <v>0</v>
      </c>
      <c r="O105" s="72">
        <v>0</v>
      </c>
      <c r="P105" s="7"/>
      <c r="Q105" s="72">
        <f t="shared" si="53"/>
        <v>5.6325000000000003</v>
      </c>
      <c r="R105" s="72">
        <f t="shared" si="54"/>
        <v>5.61</v>
      </c>
      <c r="S105" s="72">
        <f t="shared" si="55"/>
        <v>0</v>
      </c>
      <c r="T105" s="7"/>
      <c r="U105" s="5">
        <f t="shared" si="56"/>
        <v>31</v>
      </c>
      <c r="V105" s="45">
        <f t="shared" si="57"/>
        <v>39814</v>
      </c>
      <c r="W105" s="5">
        <f t="shared" si="58"/>
        <v>2898</v>
      </c>
      <c r="X105" s="55">
        <f t="shared" si="59"/>
        <v>5.3904348595426005E-2</v>
      </c>
      <c r="Y105" s="47">
        <f t="shared" si="60"/>
        <v>0.65571390487868064</v>
      </c>
      <c r="Z105" s="5">
        <f t="shared" si="61"/>
        <v>0</v>
      </c>
      <c r="AA105" s="5">
        <f t="shared" si="62"/>
        <v>0</v>
      </c>
      <c r="AC105" s="39">
        <f t="shared" si="63"/>
        <v>0</v>
      </c>
      <c r="AD105" s="39">
        <f t="shared" si="64"/>
        <v>0</v>
      </c>
      <c r="AE105" s="39">
        <f t="shared" si="65"/>
        <v>0</v>
      </c>
      <c r="AF105" s="39">
        <f t="shared" si="66"/>
        <v>0</v>
      </c>
      <c r="AG105" s="39">
        <f t="shared" si="67"/>
        <v>0</v>
      </c>
      <c r="AH105" s="39">
        <f t="shared" si="68"/>
        <v>0</v>
      </c>
      <c r="AI105" s="39">
        <f t="shared" si="69"/>
        <v>0</v>
      </c>
      <c r="AJ105" s="39">
        <f t="shared" si="70"/>
        <v>0</v>
      </c>
      <c r="AK105" s="39">
        <f t="shared" si="71"/>
        <v>0</v>
      </c>
      <c r="AL105" s="43"/>
      <c r="AM105" s="39">
        <f t="shared" si="72"/>
        <v>0</v>
      </c>
      <c r="AN105" s="39">
        <f t="shared" si="73"/>
        <v>0</v>
      </c>
      <c r="AO105" s="39">
        <f t="shared" si="74"/>
        <v>0</v>
      </c>
      <c r="AP105" s="40">
        <f t="shared" si="75"/>
        <v>0</v>
      </c>
      <c r="AR105" s="39">
        <f t="shared" si="76"/>
        <v>0</v>
      </c>
      <c r="AS105" s="39">
        <f t="shared" si="77"/>
        <v>0</v>
      </c>
      <c r="AT105" s="39">
        <f t="shared" si="78"/>
        <v>0</v>
      </c>
      <c r="AU105" s="40">
        <f t="shared" si="79"/>
        <v>0</v>
      </c>
      <c r="AV105" s="40"/>
      <c r="AW105" s="52">
        <f t="shared" si="80"/>
        <v>0</v>
      </c>
      <c r="AY105" s="52">
        <f t="shared" si="81"/>
        <v>0</v>
      </c>
      <c r="AZ105" s="70"/>
    </row>
    <row r="106" spans="1:52">
      <c r="A106" s="44">
        <f t="shared" si="82"/>
        <v>39845</v>
      </c>
      <c r="B106" s="66">
        <f t="shared" si="83"/>
        <v>20000</v>
      </c>
      <c r="C106" s="67"/>
      <c r="D106" s="68">
        <f t="shared" si="50"/>
        <v>20000</v>
      </c>
      <c r="E106" s="35">
        <f t="shared" si="51"/>
        <v>0</v>
      </c>
      <c r="F106" s="35">
        <f t="shared" si="52"/>
        <v>0</v>
      </c>
      <c r="G106" s="55">
        <f t="shared" si="85"/>
        <v>5.67</v>
      </c>
      <c r="H106" s="69">
        <f t="shared" si="85"/>
        <v>5.67</v>
      </c>
      <c r="I106" s="72">
        <f t="shared" si="84"/>
        <v>0</v>
      </c>
      <c r="J106" s="55">
        <f t="shared" si="86"/>
        <v>-4.7500000000000001E-2</v>
      </c>
      <c r="K106" s="69">
        <f t="shared" si="86"/>
        <v>-0.06</v>
      </c>
      <c r="L106" s="72">
        <v>0</v>
      </c>
      <c r="M106" s="55">
        <f t="shared" si="87"/>
        <v>0.01</v>
      </c>
      <c r="N106" s="69">
        <f t="shared" si="87"/>
        <v>0</v>
      </c>
      <c r="O106" s="72">
        <v>0</v>
      </c>
      <c r="P106" s="7"/>
      <c r="Q106" s="72">
        <f t="shared" si="53"/>
        <v>5.6325000000000003</v>
      </c>
      <c r="R106" s="72">
        <f t="shared" si="54"/>
        <v>5.61</v>
      </c>
      <c r="S106" s="72">
        <f t="shared" si="55"/>
        <v>0</v>
      </c>
      <c r="T106" s="7"/>
      <c r="U106" s="5">
        <f t="shared" si="56"/>
        <v>28</v>
      </c>
      <c r="V106" s="45">
        <f t="shared" si="57"/>
        <v>39845</v>
      </c>
      <c r="W106" s="5">
        <f t="shared" si="58"/>
        <v>2929</v>
      </c>
      <c r="X106" s="55">
        <f t="shared" si="59"/>
        <v>5.3904348595426005E-2</v>
      </c>
      <c r="Y106" s="47">
        <f t="shared" si="60"/>
        <v>0.65276037193790382</v>
      </c>
      <c r="Z106" s="5">
        <f t="shared" si="61"/>
        <v>0</v>
      </c>
      <c r="AA106" s="5">
        <f t="shared" si="62"/>
        <v>0</v>
      </c>
      <c r="AC106" s="39">
        <f t="shared" si="63"/>
        <v>0</v>
      </c>
      <c r="AD106" s="39">
        <f t="shared" si="64"/>
        <v>0</v>
      </c>
      <c r="AE106" s="39">
        <f t="shared" si="65"/>
        <v>0</v>
      </c>
      <c r="AF106" s="39">
        <f t="shared" si="66"/>
        <v>0</v>
      </c>
      <c r="AG106" s="39">
        <f t="shared" si="67"/>
        <v>0</v>
      </c>
      <c r="AH106" s="39">
        <f t="shared" si="68"/>
        <v>0</v>
      </c>
      <c r="AI106" s="39">
        <f t="shared" si="69"/>
        <v>0</v>
      </c>
      <c r="AJ106" s="39">
        <f t="shared" si="70"/>
        <v>0</v>
      </c>
      <c r="AK106" s="39">
        <f t="shared" si="71"/>
        <v>0</v>
      </c>
      <c r="AL106" s="43"/>
      <c r="AM106" s="39">
        <f t="shared" si="72"/>
        <v>0</v>
      </c>
      <c r="AN106" s="39">
        <f t="shared" si="73"/>
        <v>0</v>
      </c>
      <c r="AO106" s="39">
        <f t="shared" si="74"/>
        <v>0</v>
      </c>
      <c r="AP106" s="40">
        <f t="shared" si="75"/>
        <v>0</v>
      </c>
      <c r="AR106" s="39">
        <f t="shared" si="76"/>
        <v>0</v>
      </c>
      <c r="AS106" s="39">
        <f t="shared" si="77"/>
        <v>0</v>
      </c>
      <c r="AT106" s="39">
        <f t="shared" si="78"/>
        <v>0</v>
      </c>
      <c r="AU106" s="40">
        <f t="shared" si="79"/>
        <v>0</v>
      </c>
      <c r="AV106" s="40"/>
      <c r="AW106" s="52">
        <f t="shared" si="80"/>
        <v>0</v>
      </c>
      <c r="AY106" s="52">
        <f t="shared" si="81"/>
        <v>0</v>
      </c>
      <c r="AZ106" s="70"/>
    </row>
    <row r="107" spans="1:52">
      <c r="A107" s="44">
        <f t="shared" si="82"/>
        <v>39873</v>
      </c>
      <c r="B107" s="66">
        <f t="shared" si="83"/>
        <v>20000</v>
      </c>
      <c r="C107" s="67"/>
      <c r="D107" s="68">
        <f t="shared" si="50"/>
        <v>20000</v>
      </c>
      <c r="E107" s="35">
        <f t="shared" si="51"/>
        <v>0</v>
      </c>
      <c r="F107" s="35">
        <f t="shared" si="52"/>
        <v>0</v>
      </c>
      <c r="G107" s="55">
        <f t="shared" si="85"/>
        <v>5.67</v>
      </c>
      <c r="H107" s="69">
        <f t="shared" si="85"/>
        <v>5.67</v>
      </c>
      <c r="I107" s="72">
        <f t="shared" si="84"/>
        <v>0</v>
      </c>
      <c r="J107" s="55">
        <f t="shared" si="86"/>
        <v>-4.7500000000000001E-2</v>
      </c>
      <c r="K107" s="69">
        <f t="shared" si="86"/>
        <v>-0.06</v>
      </c>
      <c r="L107" s="72">
        <v>0</v>
      </c>
      <c r="M107" s="55">
        <f t="shared" si="87"/>
        <v>0.01</v>
      </c>
      <c r="N107" s="69">
        <f t="shared" si="87"/>
        <v>0</v>
      </c>
      <c r="O107" s="72">
        <v>0</v>
      </c>
      <c r="P107" s="7"/>
      <c r="Q107" s="72">
        <f t="shared" si="53"/>
        <v>5.6325000000000003</v>
      </c>
      <c r="R107" s="72">
        <f t="shared" si="54"/>
        <v>5.61</v>
      </c>
      <c r="S107" s="72">
        <f t="shared" si="55"/>
        <v>0</v>
      </c>
      <c r="T107" s="7"/>
      <c r="U107" s="5">
        <f t="shared" si="56"/>
        <v>31</v>
      </c>
      <c r="V107" s="45">
        <f t="shared" si="57"/>
        <v>39873</v>
      </c>
      <c r="W107" s="5">
        <f t="shared" si="58"/>
        <v>2957</v>
      </c>
      <c r="X107" s="55">
        <f t="shared" si="59"/>
        <v>5.3904348595426005E-2</v>
      </c>
      <c r="Y107" s="47">
        <f t="shared" si="60"/>
        <v>0.65010410115884343</v>
      </c>
      <c r="Z107" s="5">
        <f t="shared" si="61"/>
        <v>0</v>
      </c>
      <c r="AA107" s="5">
        <f t="shared" si="62"/>
        <v>0</v>
      </c>
      <c r="AC107" s="39">
        <f t="shared" si="63"/>
        <v>0</v>
      </c>
      <c r="AD107" s="39">
        <f t="shared" si="64"/>
        <v>0</v>
      </c>
      <c r="AE107" s="39">
        <f t="shared" si="65"/>
        <v>0</v>
      </c>
      <c r="AF107" s="39">
        <f t="shared" si="66"/>
        <v>0</v>
      </c>
      <c r="AG107" s="39">
        <f t="shared" si="67"/>
        <v>0</v>
      </c>
      <c r="AH107" s="39">
        <f t="shared" si="68"/>
        <v>0</v>
      </c>
      <c r="AI107" s="39">
        <f t="shared" si="69"/>
        <v>0</v>
      </c>
      <c r="AJ107" s="39">
        <f t="shared" si="70"/>
        <v>0</v>
      </c>
      <c r="AK107" s="39">
        <f t="shared" si="71"/>
        <v>0</v>
      </c>
      <c r="AL107" s="43"/>
      <c r="AM107" s="39">
        <f t="shared" si="72"/>
        <v>0</v>
      </c>
      <c r="AN107" s="39">
        <f t="shared" si="73"/>
        <v>0</v>
      </c>
      <c r="AO107" s="39">
        <f t="shared" si="74"/>
        <v>0</v>
      </c>
      <c r="AP107" s="40">
        <f t="shared" si="75"/>
        <v>0</v>
      </c>
      <c r="AR107" s="39">
        <f t="shared" si="76"/>
        <v>0</v>
      </c>
      <c r="AS107" s="39">
        <f t="shared" si="77"/>
        <v>0</v>
      </c>
      <c r="AT107" s="39">
        <f t="shared" si="78"/>
        <v>0</v>
      </c>
      <c r="AU107" s="40">
        <f t="shared" si="79"/>
        <v>0</v>
      </c>
      <c r="AV107" s="40"/>
      <c r="AW107" s="52">
        <f t="shared" si="80"/>
        <v>0</v>
      </c>
      <c r="AY107" s="52">
        <f t="shared" si="81"/>
        <v>0</v>
      </c>
      <c r="AZ107" s="70"/>
    </row>
    <row r="108" spans="1:52">
      <c r="A108" s="44">
        <f t="shared" si="82"/>
        <v>39904</v>
      </c>
      <c r="B108" s="66">
        <f t="shared" si="83"/>
        <v>20000</v>
      </c>
      <c r="C108" s="67"/>
      <c r="D108" s="68">
        <f t="shared" si="50"/>
        <v>20000</v>
      </c>
      <c r="E108" s="35">
        <f t="shared" si="51"/>
        <v>0</v>
      </c>
      <c r="F108" s="35">
        <f t="shared" si="52"/>
        <v>0</v>
      </c>
      <c r="G108" s="55">
        <f t="shared" si="85"/>
        <v>5.67</v>
      </c>
      <c r="H108" s="69">
        <f t="shared" si="85"/>
        <v>5.67</v>
      </c>
      <c r="I108" s="72">
        <f t="shared" si="84"/>
        <v>0</v>
      </c>
      <c r="J108" s="55">
        <f t="shared" si="86"/>
        <v>-4.7500000000000001E-2</v>
      </c>
      <c r="K108" s="69">
        <f t="shared" si="86"/>
        <v>-0.06</v>
      </c>
      <c r="L108" s="72">
        <v>0</v>
      </c>
      <c r="M108" s="55">
        <f t="shared" si="87"/>
        <v>0.01</v>
      </c>
      <c r="N108" s="69">
        <f t="shared" si="87"/>
        <v>0</v>
      </c>
      <c r="O108" s="72">
        <v>0</v>
      </c>
      <c r="P108" s="7"/>
      <c r="Q108" s="72">
        <f t="shared" si="53"/>
        <v>5.6325000000000003</v>
      </c>
      <c r="R108" s="72">
        <f t="shared" si="54"/>
        <v>5.61</v>
      </c>
      <c r="S108" s="72">
        <f t="shared" si="55"/>
        <v>0</v>
      </c>
      <c r="T108" s="7"/>
      <c r="U108" s="5">
        <f t="shared" si="56"/>
        <v>30</v>
      </c>
      <c r="V108" s="45">
        <f t="shared" si="57"/>
        <v>39904</v>
      </c>
      <c r="W108" s="5">
        <f t="shared" si="58"/>
        <v>2988</v>
      </c>
      <c r="X108" s="55">
        <f t="shared" si="59"/>
        <v>5.3904348595426005E-2</v>
      </c>
      <c r="Y108" s="47">
        <f t="shared" si="60"/>
        <v>0.64717583646379784</v>
      </c>
      <c r="Z108" s="5">
        <f t="shared" si="61"/>
        <v>0</v>
      </c>
      <c r="AA108" s="5">
        <f t="shared" si="62"/>
        <v>0</v>
      </c>
      <c r="AC108" s="39">
        <f t="shared" si="63"/>
        <v>0</v>
      </c>
      <c r="AD108" s="39">
        <f t="shared" si="64"/>
        <v>0</v>
      </c>
      <c r="AE108" s="39">
        <f t="shared" si="65"/>
        <v>0</v>
      </c>
      <c r="AF108" s="39">
        <f t="shared" si="66"/>
        <v>0</v>
      </c>
      <c r="AG108" s="39">
        <f t="shared" si="67"/>
        <v>0</v>
      </c>
      <c r="AH108" s="39">
        <f t="shared" si="68"/>
        <v>0</v>
      </c>
      <c r="AI108" s="39">
        <f t="shared" si="69"/>
        <v>0</v>
      </c>
      <c r="AJ108" s="39">
        <f t="shared" si="70"/>
        <v>0</v>
      </c>
      <c r="AK108" s="39">
        <f t="shared" si="71"/>
        <v>0</v>
      </c>
      <c r="AL108" s="43"/>
      <c r="AM108" s="39">
        <f t="shared" si="72"/>
        <v>0</v>
      </c>
      <c r="AN108" s="39">
        <f t="shared" si="73"/>
        <v>0</v>
      </c>
      <c r="AO108" s="39">
        <f t="shared" si="74"/>
        <v>0</v>
      </c>
      <c r="AP108" s="40">
        <f t="shared" si="75"/>
        <v>0</v>
      </c>
      <c r="AR108" s="39">
        <f t="shared" si="76"/>
        <v>0</v>
      </c>
      <c r="AS108" s="39">
        <f t="shared" si="77"/>
        <v>0</v>
      </c>
      <c r="AT108" s="39">
        <f t="shared" si="78"/>
        <v>0</v>
      </c>
      <c r="AU108" s="40">
        <f t="shared" si="79"/>
        <v>0</v>
      </c>
      <c r="AV108" s="40"/>
      <c r="AW108" s="52">
        <f t="shared" si="80"/>
        <v>0</v>
      </c>
      <c r="AY108" s="52">
        <f t="shared" si="81"/>
        <v>0</v>
      </c>
      <c r="AZ108" s="70"/>
    </row>
    <row r="109" spans="1:52">
      <c r="A109" s="44">
        <f t="shared" si="82"/>
        <v>39934</v>
      </c>
      <c r="B109" s="66">
        <f t="shared" si="83"/>
        <v>20000</v>
      </c>
      <c r="C109" s="67"/>
      <c r="D109" s="68">
        <f t="shared" si="50"/>
        <v>20000</v>
      </c>
      <c r="E109" s="35">
        <f t="shared" si="51"/>
        <v>0</v>
      </c>
      <c r="F109" s="35">
        <f t="shared" si="52"/>
        <v>0</v>
      </c>
      <c r="G109" s="55">
        <f t="shared" si="85"/>
        <v>5.67</v>
      </c>
      <c r="H109" s="69">
        <f t="shared" si="85"/>
        <v>5.67</v>
      </c>
      <c r="I109" s="72">
        <f t="shared" si="84"/>
        <v>0</v>
      </c>
      <c r="J109" s="55">
        <f t="shared" si="86"/>
        <v>-4.7500000000000001E-2</v>
      </c>
      <c r="K109" s="69">
        <f t="shared" si="86"/>
        <v>-0.06</v>
      </c>
      <c r="L109" s="72">
        <v>0</v>
      </c>
      <c r="M109" s="55">
        <f t="shared" si="87"/>
        <v>0.01</v>
      </c>
      <c r="N109" s="69">
        <f t="shared" si="87"/>
        <v>0</v>
      </c>
      <c r="O109" s="72">
        <v>0</v>
      </c>
      <c r="P109" s="7"/>
      <c r="Q109" s="72">
        <f t="shared" si="53"/>
        <v>5.6325000000000003</v>
      </c>
      <c r="R109" s="72">
        <f t="shared" si="54"/>
        <v>5.61</v>
      </c>
      <c r="S109" s="72">
        <f t="shared" si="55"/>
        <v>0</v>
      </c>
      <c r="T109" s="7"/>
      <c r="U109" s="5">
        <f t="shared" si="56"/>
        <v>31</v>
      </c>
      <c r="V109" s="45">
        <f t="shared" si="57"/>
        <v>39934</v>
      </c>
      <c r="W109" s="5">
        <f t="shared" si="58"/>
        <v>3018</v>
      </c>
      <c r="X109" s="55">
        <f t="shared" si="59"/>
        <v>5.3904348595426005E-2</v>
      </c>
      <c r="Y109" s="47">
        <f t="shared" si="60"/>
        <v>0.64435459096246372</v>
      </c>
      <c r="Z109" s="5">
        <f t="shared" si="61"/>
        <v>0</v>
      </c>
      <c r="AA109" s="5">
        <f t="shared" si="62"/>
        <v>0</v>
      </c>
      <c r="AC109" s="39">
        <f t="shared" si="63"/>
        <v>0</v>
      </c>
      <c r="AD109" s="39">
        <f t="shared" si="64"/>
        <v>0</v>
      </c>
      <c r="AE109" s="39">
        <f t="shared" si="65"/>
        <v>0</v>
      </c>
      <c r="AF109" s="39">
        <f t="shared" si="66"/>
        <v>0</v>
      </c>
      <c r="AG109" s="39">
        <f t="shared" si="67"/>
        <v>0</v>
      </c>
      <c r="AH109" s="39">
        <f t="shared" si="68"/>
        <v>0</v>
      </c>
      <c r="AI109" s="39">
        <f t="shared" si="69"/>
        <v>0</v>
      </c>
      <c r="AJ109" s="39">
        <f t="shared" si="70"/>
        <v>0</v>
      </c>
      <c r="AK109" s="39">
        <f t="shared" si="71"/>
        <v>0</v>
      </c>
      <c r="AL109" s="43"/>
      <c r="AM109" s="39">
        <f t="shared" si="72"/>
        <v>0</v>
      </c>
      <c r="AN109" s="39">
        <f t="shared" si="73"/>
        <v>0</v>
      </c>
      <c r="AO109" s="39">
        <f t="shared" si="74"/>
        <v>0</v>
      </c>
      <c r="AP109" s="40">
        <f t="shared" si="75"/>
        <v>0</v>
      </c>
      <c r="AR109" s="39">
        <f t="shared" si="76"/>
        <v>0</v>
      </c>
      <c r="AS109" s="39">
        <f t="shared" si="77"/>
        <v>0</v>
      </c>
      <c r="AT109" s="39">
        <f t="shared" si="78"/>
        <v>0</v>
      </c>
      <c r="AU109" s="40">
        <f t="shared" si="79"/>
        <v>0</v>
      </c>
      <c r="AV109" s="40"/>
      <c r="AW109" s="52">
        <f t="shared" si="80"/>
        <v>0</v>
      </c>
      <c r="AY109" s="52">
        <f t="shared" si="81"/>
        <v>0</v>
      </c>
      <c r="AZ109" s="70"/>
    </row>
    <row r="110" spans="1:52">
      <c r="A110" s="44">
        <f t="shared" si="82"/>
        <v>39965</v>
      </c>
      <c r="B110" s="66">
        <f t="shared" si="83"/>
        <v>20000</v>
      </c>
      <c r="C110" s="67"/>
      <c r="D110" s="68">
        <f t="shared" si="50"/>
        <v>20000</v>
      </c>
      <c r="E110" s="35">
        <f t="shared" si="51"/>
        <v>0</v>
      </c>
      <c r="F110" s="35">
        <f t="shared" si="52"/>
        <v>0</v>
      </c>
      <c r="G110" s="55">
        <f t="shared" ref="G110:H129" si="88">VLOOKUP($A110,Table,MATCH(G$4,Curves,0))</f>
        <v>5.67</v>
      </c>
      <c r="H110" s="69">
        <f t="shared" si="88"/>
        <v>5.67</v>
      </c>
      <c r="I110" s="72">
        <f t="shared" si="84"/>
        <v>0</v>
      </c>
      <c r="J110" s="55">
        <f t="shared" ref="J110:K129" si="89">VLOOKUP($A110,Table,MATCH(J$4,Curves,0))</f>
        <v>-4.7500000000000001E-2</v>
      </c>
      <c r="K110" s="69">
        <f t="shared" si="89"/>
        <v>-0.06</v>
      </c>
      <c r="L110" s="72">
        <v>0</v>
      </c>
      <c r="M110" s="55">
        <f t="shared" ref="M110:N129" si="90">VLOOKUP($A110,Table,MATCH(M$4,Curves,0))</f>
        <v>0.01</v>
      </c>
      <c r="N110" s="69">
        <f t="shared" si="90"/>
        <v>0</v>
      </c>
      <c r="O110" s="72">
        <v>0</v>
      </c>
      <c r="P110" s="7"/>
      <c r="Q110" s="72">
        <f t="shared" si="53"/>
        <v>5.6325000000000003</v>
      </c>
      <c r="R110" s="72">
        <f t="shared" si="54"/>
        <v>5.61</v>
      </c>
      <c r="S110" s="72">
        <f t="shared" si="55"/>
        <v>0</v>
      </c>
      <c r="T110" s="7"/>
      <c r="U110" s="5">
        <f t="shared" si="56"/>
        <v>30</v>
      </c>
      <c r="V110" s="45">
        <f t="shared" si="57"/>
        <v>39965</v>
      </c>
      <c r="W110" s="5">
        <f t="shared" si="58"/>
        <v>3049</v>
      </c>
      <c r="X110" s="55">
        <f t="shared" si="59"/>
        <v>5.3904348595426005E-2</v>
      </c>
      <c r="Y110" s="47">
        <f t="shared" si="60"/>
        <v>0.64145222379320188</v>
      </c>
      <c r="Z110" s="5">
        <f t="shared" si="61"/>
        <v>0</v>
      </c>
      <c r="AA110" s="5">
        <f t="shared" si="62"/>
        <v>0</v>
      </c>
      <c r="AC110" s="39">
        <f t="shared" si="63"/>
        <v>0</v>
      </c>
      <c r="AD110" s="39">
        <f t="shared" si="64"/>
        <v>0</v>
      </c>
      <c r="AE110" s="39">
        <f t="shared" si="65"/>
        <v>0</v>
      </c>
      <c r="AF110" s="39">
        <f t="shared" si="66"/>
        <v>0</v>
      </c>
      <c r="AG110" s="39">
        <f t="shared" si="67"/>
        <v>0</v>
      </c>
      <c r="AH110" s="39">
        <f t="shared" si="68"/>
        <v>0</v>
      </c>
      <c r="AI110" s="39">
        <f t="shared" si="69"/>
        <v>0</v>
      </c>
      <c r="AJ110" s="39">
        <f t="shared" si="70"/>
        <v>0</v>
      </c>
      <c r="AK110" s="39">
        <f t="shared" si="71"/>
        <v>0</v>
      </c>
      <c r="AL110" s="43"/>
      <c r="AM110" s="39">
        <f t="shared" si="72"/>
        <v>0</v>
      </c>
      <c r="AN110" s="39">
        <f t="shared" si="73"/>
        <v>0</v>
      </c>
      <c r="AO110" s="39">
        <f t="shared" si="74"/>
        <v>0</v>
      </c>
      <c r="AP110" s="40">
        <f t="shared" si="75"/>
        <v>0</v>
      </c>
      <c r="AR110" s="39">
        <f t="shared" si="76"/>
        <v>0</v>
      </c>
      <c r="AS110" s="39">
        <f t="shared" si="77"/>
        <v>0</v>
      </c>
      <c r="AT110" s="39">
        <f t="shared" si="78"/>
        <v>0</v>
      </c>
      <c r="AU110" s="40">
        <f t="shared" si="79"/>
        <v>0</v>
      </c>
      <c r="AV110" s="40"/>
      <c r="AW110" s="52">
        <f t="shared" si="80"/>
        <v>0</v>
      </c>
      <c r="AY110" s="52">
        <f t="shared" si="81"/>
        <v>0</v>
      </c>
      <c r="AZ110" s="70"/>
    </row>
    <row r="111" spans="1:52">
      <c r="A111" s="44">
        <f t="shared" si="82"/>
        <v>39995</v>
      </c>
      <c r="B111" s="66">
        <f t="shared" si="83"/>
        <v>20000</v>
      </c>
      <c r="C111" s="67"/>
      <c r="D111" s="68">
        <f t="shared" si="50"/>
        <v>20000</v>
      </c>
      <c r="E111" s="35">
        <f t="shared" si="51"/>
        <v>0</v>
      </c>
      <c r="F111" s="35">
        <f t="shared" si="52"/>
        <v>0</v>
      </c>
      <c r="G111" s="55">
        <f t="shared" si="88"/>
        <v>5.67</v>
      </c>
      <c r="H111" s="69">
        <f t="shared" si="88"/>
        <v>5.67</v>
      </c>
      <c r="I111" s="72">
        <f t="shared" si="84"/>
        <v>0</v>
      </c>
      <c r="J111" s="55">
        <f t="shared" si="89"/>
        <v>-4.7500000000000001E-2</v>
      </c>
      <c r="K111" s="69">
        <f t="shared" si="89"/>
        <v>-0.06</v>
      </c>
      <c r="L111" s="72">
        <v>0</v>
      </c>
      <c r="M111" s="55">
        <f t="shared" si="90"/>
        <v>0.01</v>
      </c>
      <c r="N111" s="69">
        <f t="shared" si="90"/>
        <v>0</v>
      </c>
      <c r="O111" s="72">
        <v>0</v>
      </c>
      <c r="P111" s="7"/>
      <c r="Q111" s="72">
        <f t="shared" si="53"/>
        <v>5.6325000000000003</v>
      </c>
      <c r="R111" s="72">
        <f t="shared" si="54"/>
        <v>5.61</v>
      </c>
      <c r="S111" s="72">
        <f t="shared" si="55"/>
        <v>0</v>
      </c>
      <c r="T111" s="7"/>
      <c r="U111" s="5">
        <f t="shared" si="56"/>
        <v>31</v>
      </c>
      <c r="V111" s="45">
        <f t="shared" si="57"/>
        <v>39995</v>
      </c>
      <c r="W111" s="5">
        <f t="shared" si="58"/>
        <v>3079</v>
      </c>
      <c r="X111" s="55">
        <f t="shared" si="59"/>
        <v>5.3904348595426005E-2</v>
      </c>
      <c r="Y111" s="47">
        <f t="shared" si="60"/>
        <v>0.63865592934162663</v>
      </c>
      <c r="Z111" s="5">
        <f t="shared" si="61"/>
        <v>0</v>
      </c>
      <c r="AA111" s="5">
        <f t="shared" si="62"/>
        <v>0</v>
      </c>
      <c r="AC111" s="39">
        <f t="shared" si="63"/>
        <v>0</v>
      </c>
      <c r="AD111" s="39">
        <f t="shared" si="64"/>
        <v>0</v>
      </c>
      <c r="AE111" s="39">
        <f t="shared" si="65"/>
        <v>0</v>
      </c>
      <c r="AF111" s="39">
        <f t="shared" si="66"/>
        <v>0</v>
      </c>
      <c r="AG111" s="39">
        <f t="shared" si="67"/>
        <v>0</v>
      </c>
      <c r="AH111" s="39">
        <f t="shared" si="68"/>
        <v>0</v>
      </c>
      <c r="AI111" s="39">
        <f t="shared" si="69"/>
        <v>0</v>
      </c>
      <c r="AJ111" s="39">
        <f t="shared" si="70"/>
        <v>0</v>
      </c>
      <c r="AK111" s="39">
        <f t="shared" si="71"/>
        <v>0</v>
      </c>
      <c r="AL111" s="43"/>
      <c r="AM111" s="39">
        <f t="shared" si="72"/>
        <v>0</v>
      </c>
      <c r="AN111" s="39">
        <f t="shared" si="73"/>
        <v>0</v>
      </c>
      <c r="AO111" s="39">
        <f t="shared" si="74"/>
        <v>0</v>
      </c>
      <c r="AP111" s="40">
        <f t="shared" si="75"/>
        <v>0</v>
      </c>
      <c r="AR111" s="39">
        <f t="shared" si="76"/>
        <v>0</v>
      </c>
      <c r="AS111" s="39">
        <f t="shared" si="77"/>
        <v>0</v>
      </c>
      <c r="AT111" s="39">
        <f t="shared" si="78"/>
        <v>0</v>
      </c>
      <c r="AU111" s="40">
        <f t="shared" si="79"/>
        <v>0</v>
      </c>
      <c r="AV111" s="40"/>
      <c r="AW111" s="52">
        <f t="shared" si="80"/>
        <v>0</v>
      </c>
      <c r="AY111" s="52">
        <f t="shared" si="81"/>
        <v>0</v>
      </c>
      <c r="AZ111" s="70"/>
    </row>
    <row r="112" spans="1:52">
      <c r="A112" s="44">
        <f t="shared" si="82"/>
        <v>40026</v>
      </c>
      <c r="B112" s="66">
        <f t="shared" si="83"/>
        <v>20000</v>
      </c>
      <c r="C112" s="67"/>
      <c r="D112" s="68">
        <f t="shared" si="50"/>
        <v>20000</v>
      </c>
      <c r="E112" s="35">
        <f t="shared" si="51"/>
        <v>0</v>
      </c>
      <c r="F112" s="35">
        <f t="shared" si="52"/>
        <v>0</v>
      </c>
      <c r="G112" s="55">
        <f t="shared" si="88"/>
        <v>5.67</v>
      </c>
      <c r="H112" s="69">
        <f t="shared" si="88"/>
        <v>5.67</v>
      </c>
      <c r="I112" s="72">
        <f t="shared" si="84"/>
        <v>0</v>
      </c>
      <c r="J112" s="55">
        <f t="shared" si="89"/>
        <v>-4.7500000000000001E-2</v>
      </c>
      <c r="K112" s="69">
        <f t="shared" si="89"/>
        <v>-0.06</v>
      </c>
      <c r="L112" s="72">
        <v>0</v>
      </c>
      <c r="M112" s="55">
        <f t="shared" si="90"/>
        <v>0.01</v>
      </c>
      <c r="N112" s="69">
        <f t="shared" si="90"/>
        <v>0</v>
      </c>
      <c r="O112" s="72">
        <v>0</v>
      </c>
      <c r="P112" s="7"/>
      <c r="Q112" s="72">
        <f t="shared" si="53"/>
        <v>5.6325000000000003</v>
      </c>
      <c r="R112" s="72">
        <f t="shared" si="54"/>
        <v>5.61</v>
      </c>
      <c r="S112" s="72">
        <f t="shared" si="55"/>
        <v>0</v>
      </c>
      <c r="T112" s="7"/>
      <c r="U112" s="5">
        <f t="shared" si="56"/>
        <v>31</v>
      </c>
      <c r="V112" s="45">
        <f t="shared" si="57"/>
        <v>40026</v>
      </c>
      <c r="W112" s="5">
        <f t="shared" si="58"/>
        <v>3110</v>
      </c>
      <c r="X112" s="55">
        <f t="shared" si="59"/>
        <v>5.3904348595426005E-2</v>
      </c>
      <c r="Y112" s="47">
        <f t="shared" si="60"/>
        <v>0.63577923066084763</v>
      </c>
      <c r="Z112" s="5">
        <f t="shared" si="61"/>
        <v>0</v>
      </c>
      <c r="AA112" s="5">
        <f t="shared" si="62"/>
        <v>0</v>
      </c>
      <c r="AC112" s="39">
        <f t="shared" si="63"/>
        <v>0</v>
      </c>
      <c r="AD112" s="39">
        <f t="shared" si="64"/>
        <v>0</v>
      </c>
      <c r="AE112" s="39">
        <f t="shared" si="65"/>
        <v>0</v>
      </c>
      <c r="AF112" s="39">
        <f t="shared" si="66"/>
        <v>0</v>
      </c>
      <c r="AG112" s="39">
        <f t="shared" si="67"/>
        <v>0</v>
      </c>
      <c r="AH112" s="39">
        <f t="shared" si="68"/>
        <v>0</v>
      </c>
      <c r="AI112" s="39">
        <f t="shared" si="69"/>
        <v>0</v>
      </c>
      <c r="AJ112" s="39">
        <f t="shared" si="70"/>
        <v>0</v>
      </c>
      <c r="AK112" s="39">
        <f t="shared" si="71"/>
        <v>0</v>
      </c>
      <c r="AL112" s="43"/>
      <c r="AM112" s="39">
        <f t="shared" si="72"/>
        <v>0</v>
      </c>
      <c r="AN112" s="39">
        <f t="shared" si="73"/>
        <v>0</v>
      </c>
      <c r="AO112" s="39">
        <f t="shared" si="74"/>
        <v>0</v>
      </c>
      <c r="AP112" s="40">
        <f t="shared" si="75"/>
        <v>0</v>
      </c>
      <c r="AR112" s="39">
        <f t="shared" si="76"/>
        <v>0</v>
      </c>
      <c r="AS112" s="39">
        <f t="shared" si="77"/>
        <v>0</v>
      </c>
      <c r="AT112" s="39">
        <f t="shared" si="78"/>
        <v>0</v>
      </c>
      <c r="AU112" s="40">
        <f t="shared" si="79"/>
        <v>0</v>
      </c>
      <c r="AV112" s="40"/>
      <c r="AW112" s="52">
        <f t="shared" si="80"/>
        <v>0</v>
      </c>
      <c r="AY112" s="52">
        <f t="shared" si="81"/>
        <v>0</v>
      </c>
      <c r="AZ112" s="70"/>
    </row>
    <row r="113" spans="1:52">
      <c r="A113" s="44">
        <f t="shared" si="82"/>
        <v>40057</v>
      </c>
      <c r="B113" s="66">
        <f t="shared" si="83"/>
        <v>20000</v>
      </c>
      <c r="C113" s="67"/>
      <c r="D113" s="68">
        <f t="shared" si="50"/>
        <v>20000</v>
      </c>
      <c r="E113" s="35">
        <f t="shared" si="51"/>
        <v>0</v>
      </c>
      <c r="F113" s="35">
        <f t="shared" si="52"/>
        <v>0</v>
      </c>
      <c r="G113" s="55">
        <f t="shared" si="88"/>
        <v>5.67</v>
      </c>
      <c r="H113" s="69">
        <f t="shared" si="88"/>
        <v>5.67</v>
      </c>
      <c r="I113" s="72">
        <f t="shared" si="84"/>
        <v>0</v>
      </c>
      <c r="J113" s="55">
        <f t="shared" si="89"/>
        <v>-4.7500000000000001E-2</v>
      </c>
      <c r="K113" s="69">
        <f t="shared" si="89"/>
        <v>-0.06</v>
      </c>
      <c r="L113" s="72">
        <v>0</v>
      </c>
      <c r="M113" s="55">
        <f t="shared" si="90"/>
        <v>0.01</v>
      </c>
      <c r="N113" s="69">
        <f t="shared" si="90"/>
        <v>0</v>
      </c>
      <c r="O113" s="72">
        <v>0</v>
      </c>
      <c r="P113" s="7"/>
      <c r="Q113" s="72">
        <f t="shared" si="53"/>
        <v>5.6325000000000003</v>
      </c>
      <c r="R113" s="72">
        <f t="shared" si="54"/>
        <v>5.61</v>
      </c>
      <c r="S113" s="72">
        <f t="shared" si="55"/>
        <v>0</v>
      </c>
      <c r="T113" s="7"/>
      <c r="U113" s="5">
        <f t="shared" si="56"/>
        <v>30</v>
      </c>
      <c r="V113" s="45">
        <f t="shared" si="57"/>
        <v>40057</v>
      </c>
      <c r="W113" s="5">
        <f t="shared" si="58"/>
        <v>3141</v>
      </c>
      <c r="X113" s="55">
        <f t="shared" si="59"/>
        <v>5.3904348595426005E-2</v>
      </c>
      <c r="Y113" s="47">
        <f t="shared" si="60"/>
        <v>0.63291548949744203</v>
      </c>
      <c r="Z113" s="5">
        <f t="shared" si="61"/>
        <v>0</v>
      </c>
      <c r="AA113" s="5">
        <f t="shared" si="62"/>
        <v>0</v>
      </c>
      <c r="AC113" s="39">
        <f t="shared" si="63"/>
        <v>0</v>
      </c>
      <c r="AD113" s="39">
        <f t="shared" si="64"/>
        <v>0</v>
      </c>
      <c r="AE113" s="39">
        <f t="shared" si="65"/>
        <v>0</v>
      </c>
      <c r="AF113" s="39">
        <f t="shared" si="66"/>
        <v>0</v>
      </c>
      <c r="AG113" s="39">
        <f t="shared" si="67"/>
        <v>0</v>
      </c>
      <c r="AH113" s="39">
        <f t="shared" si="68"/>
        <v>0</v>
      </c>
      <c r="AI113" s="39">
        <f t="shared" si="69"/>
        <v>0</v>
      </c>
      <c r="AJ113" s="39">
        <f t="shared" si="70"/>
        <v>0</v>
      </c>
      <c r="AK113" s="39">
        <f t="shared" si="71"/>
        <v>0</v>
      </c>
      <c r="AL113" s="43"/>
      <c r="AM113" s="39">
        <f t="shared" si="72"/>
        <v>0</v>
      </c>
      <c r="AN113" s="39">
        <f t="shared" si="73"/>
        <v>0</v>
      </c>
      <c r="AO113" s="39">
        <f t="shared" si="74"/>
        <v>0</v>
      </c>
      <c r="AP113" s="40">
        <f t="shared" si="75"/>
        <v>0</v>
      </c>
      <c r="AR113" s="39">
        <f t="shared" si="76"/>
        <v>0</v>
      </c>
      <c r="AS113" s="39">
        <f t="shared" si="77"/>
        <v>0</v>
      </c>
      <c r="AT113" s="39">
        <f t="shared" si="78"/>
        <v>0</v>
      </c>
      <c r="AU113" s="40">
        <f t="shared" si="79"/>
        <v>0</v>
      </c>
      <c r="AV113" s="40"/>
      <c r="AW113" s="52">
        <f t="shared" si="80"/>
        <v>0</v>
      </c>
      <c r="AY113" s="52">
        <f t="shared" si="81"/>
        <v>0</v>
      </c>
      <c r="AZ113" s="70"/>
    </row>
    <row r="114" spans="1:52">
      <c r="A114" s="44">
        <f t="shared" si="82"/>
        <v>40087</v>
      </c>
      <c r="B114" s="66">
        <f t="shared" si="83"/>
        <v>20000</v>
      </c>
      <c r="C114" s="67"/>
      <c r="D114" s="68">
        <f t="shared" si="50"/>
        <v>20000</v>
      </c>
      <c r="E114" s="35">
        <f t="shared" si="51"/>
        <v>0</v>
      </c>
      <c r="F114" s="35">
        <f t="shared" si="52"/>
        <v>0</v>
      </c>
      <c r="G114" s="55">
        <f t="shared" si="88"/>
        <v>5.67</v>
      </c>
      <c r="H114" s="69">
        <f t="shared" si="88"/>
        <v>5.67</v>
      </c>
      <c r="I114" s="72">
        <f t="shared" si="84"/>
        <v>0</v>
      </c>
      <c r="J114" s="55">
        <f t="shared" si="89"/>
        <v>-4.7500000000000001E-2</v>
      </c>
      <c r="K114" s="69">
        <f t="shared" si="89"/>
        <v>-0.06</v>
      </c>
      <c r="L114" s="72">
        <v>0</v>
      </c>
      <c r="M114" s="55">
        <f t="shared" si="90"/>
        <v>0.01</v>
      </c>
      <c r="N114" s="69">
        <f t="shared" si="90"/>
        <v>0</v>
      </c>
      <c r="O114" s="72">
        <v>0</v>
      </c>
      <c r="P114" s="7"/>
      <c r="Q114" s="72">
        <f t="shared" si="53"/>
        <v>5.6325000000000003</v>
      </c>
      <c r="R114" s="72">
        <f t="shared" si="54"/>
        <v>5.61</v>
      </c>
      <c r="S114" s="72">
        <f t="shared" si="55"/>
        <v>0</v>
      </c>
      <c r="T114" s="7"/>
      <c r="U114" s="5">
        <f t="shared" si="56"/>
        <v>31</v>
      </c>
      <c r="V114" s="45">
        <f t="shared" si="57"/>
        <v>40087</v>
      </c>
      <c r="W114" s="5">
        <f t="shared" si="58"/>
        <v>3171</v>
      </c>
      <c r="X114" s="55">
        <f t="shared" si="59"/>
        <v>5.3904348595426005E-2</v>
      </c>
      <c r="Y114" s="47">
        <f t="shared" si="60"/>
        <v>0.63015640938835449</v>
      </c>
      <c r="Z114" s="5">
        <f t="shared" si="61"/>
        <v>0</v>
      </c>
      <c r="AA114" s="5">
        <f t="shared" si="62"/>
        <v>0</v>
      </c>
      <c r="AC114" s="39">
        <f t="shared" si="63"/>
        <v>0</v>
      </c>
      <c r="AD114" s="39">
        <f t="shared" si="64"/>
        <v>0</v>
      </c>
      <c r="AE114" s="39">
        <f t="shared" si="65"/>
        <v>0</v>
      </c>
      <c r="AF114" s="39">
        <f t="shared" si="66"/>
        <v>0</v>
      </c>
      <c r="AG114" s="39">
        <f t="shared" si="67"/>
        <v>0</v>
      </c>
      <c r="AH114" s="39">
        <f t="shared" si="68"/>
        <v>0</v>
      </c>
      <c r="AI114" s="39">
        <f t="shared" si="69"/>
        <v>0</v>
      </c>
      <c r="AJ114" s="39">
        <f t="shared" si="70"/>
        <v>0</v>
      </c>
      <c r="AK114" s="39">
        <f t="shared" si="71"/>
        <v>0</v>
      </c>
      <c r="AL114" s="43"/>
      <c r="AM114" s="39">
        <f t="shared" si="72"/>
        <v>0</v>
      </c>
      <c r="AN114" s="39">
        <f t="shared" si="73"/>
        <v>0</v>
      </c>
      <c r="AO114" s="39">
        <f t="shared" si="74"/>
        <v>0</v>
      </c>
      <c r="AP114" s="40">
        <f t="shared" si="75"/>
        <v>0</v>
      </c>
      <c r="AR114" s="39">
        <f t="shared" si="76"/>
        <v>0</v>
      </c>
      <c r="AS114" s="39">
        <f t="shared" si="77"/>
        <v>0</v>
      </c>
      <c r="AT114" s="39">
        <f t="shared" si="78"/>
        <v>0</v>
      </c>
      <c r="AU114" s="40">
        <f t="shared" si="79"/>
        <v>0</v>
      </c>
      <c r="AV114" s="40"/>
      <c r="AW114" s="52">
        <f t="shared" si="80"/>
        <v>0</v>
      </c>
      <c r="AY114" s="52">
        <f t="shared" si="81"/>
        <v>0</v>
      </c>
      <c r="AZ114" s="70"/>
    </row>
    <row r="115" spans="1:52">
      <c r="A115" s="44">
        <f t="shared" si="82"/>
        <v>40118</v>
      </c>
      <c r="B115" s="66">
        <f t="shared" si="83"/>
        <v>20000</v>
      </c>
      <c r="C115" s="67"/>
      <c r="D115" s="68">
        <f t="shared" si="50"/>
        <v>20000</v>
      </c>
      <c r="E115" s="35">
        <f t="shared" si="51"/>
        <v>0</v>
      </c>
      <c r="F115" s="35">
        <f t="shared" si="52"/>
        <v>0</v>
      </c>
      <c r="G115" s="55">
        <f t="shared" si="88"/>
        <v>5.67</v>
      </c>
      <c r="H115" s="69">
        <f t="shared" si="88"/>
        <v>5.67</v>
      </c>
      <c r="I115" s="72">
        <f t="shared" si="84"/>
        <v>0</v>
      </c>
      <c r="J115" s="55">
        <f t="shared" si="89"/>
        <v>-4.7500000000000001E-2</v>
      </c>
      <c r="K115" s="69">
        <f t="shared" si="89"/>
        <v>-0.06</v>
      </c>
      <c r="L115" s="72">
        <v>0</v>
      </c>
      <c r="M115" s="55">
        <f t="shared" si="90"/>
        <v>0.01</v>
      </c>
      <c r="N115" s="69">
        <f t="shared" si="90"/>
        <v>0</v>
      </c>
      <c r="O115" s="72">
        <v>0</v>
      </c>
      <c r="P115" s="7"/>
      <c r="Q115" s="72">
        <f t="shared" si="53"/>
        <v>5.6325000000000003</v>
      </c>
      <c r="R115" s="72">
        <f t="shared" si="54"/>
        <v>5.61</v>
      </c>
      <c r="S115" s="72">
        <f t="shared" si="55"/>
        <v>0</v>
      </c>
      <c r="T115" s="7"/>
      <c r="U115" s="5">
        <f t="shared" si="56"/>
        <v>30</v>
      </c>
      <c r="V115" s="45">
        <f t="shared" si="57"/>
        <v>40118</v>
      </c>
      <c r="W115" s="5">
        <f t="shared" si="58"/>
        <v>3202</v>
      </c>
      <c r="X115" s="55">
        <f t="shared" si="59"/>
        <v>5.3904348595426005E-2</v>
      </c>
      <c r="Y115" s="47">
        <f t="shared" si="60"/>
        <v>0.62731799510565833</v>
      </c>
      <c r="Z115" s="5">
        <f t="shared" si="61"/>
        <v>0</v>
      </c>
      <c r="AA115" s="5">
        <f t="shared" si="62"/>
        <v>0</v>
      </c>
      <c r="AC115" s="39">
        <f t="shared" si="63"/>
        <v>0</v>
      </c>
      <c r="AD115" s="39">
        <f t="shared" si="64"/>
        <v>0</v>
      </c>
      <c r="AE115" s="39">
        <f t="shared" si="65"/>
        <v>0</v>
      </c>
      <c r="AF115" s="39">
        <f t="shared" si="66"/>
        <v>0</v>
      </c>
      <c r="AG115" s="39">
        <f t="shared" si="67"/>
        <v>0</v>
      </c>
      <c r="AH115" s="39">
        <f t="shared" si="68"/>
        <v>0</v>
      </c>
      <c r="AI115" s="39">
        <f t="shared" si="69"/>
        <v>0</v>
      </c>
      <c r="AJ115" s="39">
        <f t="shared" si="70"/>
        <v>0</v>
      </c>
      <c r="AK115" s="39">
        <f t="shared" si="71"/>
        <v>0</v>
      </c>
      <c r="AL115" s="43"/>
      <c r="AM115" s="39">
        <f t="shared" si="72"/>
        <v>0</v>
      </c>
      <c r="AN115" s="39">
        <f t="shared" si="73"/>
        <v>0</v>
      </c>
      <c r="AO115" s="39">
        <f t="shared" si="74"/>
        <v>0</v>
      </c>
      <c r="AP115" s="40">
        <f t="shared" si="75"/>
        <v>0</v>
      </c>
      <c r="AR115" s="39">
        <f t="shared" si="76"/>
        <v>0</v>
      </c>
      <c r="AS115" s="39">
        <f t="shared" si="77"/>
        <v>0</v>
      </c>
      <c r="AT115" s="39">
        <f t="shared" si="78"/>
        <v>0</v>
      </c>
      <c r="AU115" s="40">
        <f t="shared" si="79"/>
        <v>0</v>
      </c>
      <c r="AV115" s="40"/>
      <c r="AW115" s="52">
        <f t="shared" si="80"/>
        <v>0</v>
      </c>
      <c r="AY115" s="52">
        <f t="shared" si="81"/>
        <v>0</v>
      </c>
      <c r="AZ115" s="70"/>
    </row>
    <row r="116" spans="1:52">
      <c r="A116" s="44">
        <f t="shared" si="82"/>
        <v>40148</v>
      </c>
      <c r="B116" s="66">
        <f t="shared" si="83"/>
        <v>20000</v>
      </c>
      <c r="C116" s="67"/>
      <c r="D116" s="68">
        <f t="shared" si="50"/>
        <v>20000</v>
      </c>
      <c r="E116" s="35">
        <f t="shared" si="51"/>
        <v>0</v>
      </c>
      <c r="F116" s="35">
        <f t="shared" si="52"/>
        <v>0</v>
      </c>
      <c r="G116" s="55">
        <f t="shared" si="88"/>
        <v>5.67</v>
      </c>
      <c r="H116" s="69">
        <f t="shared" si="88"/>
        <v>5.67</v>
      </c>
      <c r="I116" s="72">
        <f t="shared" si="84"/>
        <v>0</v>
      </c>
      <c r="J116" s="55">
        <f t="shared" si="89"/>
        <v>-4.7500000000000001E-2</v>
      </c>
      <c r="K116" s="69">
        <f t="shared" si="89"/>
        <v>-0.06</v>
      </c>
      <c r="L116" s="72">
        <v>0</v>
      </c>
      <c r="M116" s="55">
        <f t="shared" si="90"/>
        <v>0.01</v>
      </c>
      <c r="N116" s="69">
        <f t="shared" si="90"/>
        <v>0</v>
      </c>
      <c r="O116" s="72">
        <v>0</v>
      </c>
      <c r="P116" s="7"/>
      <c r="Q116" s="72">
        <f t="shared" si="53"/>
        <v>5.6325000000000003</v>
      </c>
      <c r="R116" s="72">
        <f t="shared" si="54"/>
        <v>5.61</v>
      </c>
      <c r="S116" s="72">
        <f t="shared" si="55"/>
        <v>0</v>
      </c>
      <c r="T116" s="7"/>
      <c r="U116" s="5">
        <f t="shared" si="56"/>
        <v>31</v>
      </c>
      <c r="V116" s="45">
        <f t="shared" si="57"/>
        <v>40148</v>
      </c>
      <c r="W116" s="5">
        <f t="shared" si="58"/>
        <v>3232</v>
      </c>
      <c r="X116" s="55">
        <f t="shared" si="59"/>
        <v>5.3904348595426005E-2</v>
      </c>
      <c r="Y116" s="47">
        <f t="shared" si="60"/>
        <v>0.62458331625660213</v>
      </c>
      <c r="Z116" s="5">
        <f t="shared" si="61"/>
        <v>0</v>
      </c>
      <c r="AA116" s="5">
        <f t="shared" si="62"/>
        <v>0</v>
      </c>
      <c r="AC116" s="39">
        <f t="shared" si="63"/>
        <v>0</v>
      </c>
      <c r="AD116" s="39">
        <f t="shared" si="64"/>
        <v>0</v>
      </c>
      <c r="AE116" s="39">
        <f t="shared" si="65"/>
        <v>0</v>
      </c>
      <c r="AF116" s="39">
        <f t="shared" si="66"/>
        <v>0</v>
      </c>
      <c r="AG116" s="39">
        <f t="shared" si="67"/>
        <v>0</v>
      </c>
      <c r="AH116" s="39">
        <f t="shared" si="68"/>
        <v>0</v>
      </c>
      <c r="AI116" s="39">
        <f t="shared" si="69"/>
        <v>0</v>
      </c>
      <c r="AJ116" s="39">
        <f t="shared" si="70"/>
        <v>0</v>
      </c>
      <c r="AK116" s="39">
        <f t="shared" si="71"/>
        <v>0</v>
      </c>
      <c r="AL116" s="43"/>
      <c r="AM116" s="39">
        <f t="shared" si="72"/>
        <v>0</v>
      </c>
      <c r="AN116" s="39">
        <f t="shared" si="73"/>
        <v>0</v>
      </c>
      <c r="AO116" s="39">
        <f t="shared" si="74"/>
        <v>0</v>
      </c>
      <c r="AP116" s="40">
        <f t="shared" si="75"/>
        <v>0</v>
      </c>
      <c r="AR116" s="39">
        <f t="shared" si="76"/>
        <v>0</v>
      </c>
      <c r="AS116" s="39">
        <f t="shared" si="77"/>
        <v>0</v>
      </c>
      <c r="AT116" s="39">
        <f t="shared" si="78"/>
        <v>0</v>
      </c>
      <c r="AU116" s="40">
        <f t="shared" si="79"/>
        <v>0</v>
      </c>
      <c r="AV116" s="40"/>
      <c r="AW116" s="52">
        <f t="shared" si="80"/>
        <v>0</v>
      </c>
      <c r="AY116" s="52">
        <f t="shared" si="81"/>
        <v>0</v>
      </c>
      <c r="AZ116" s="70"/>
    </row>
    <row r="117" spans="1:52">
      <c r="A117" s="44">
        <f t="shared" si="82"/>
        <v>40179</v>
      </c>
      <c r="B117" s="66">
        <f t="shared" si="83"/>
        <v>20000</v>
      </c>
      <c r="C117" s="67"/>
      <c r="D117" s="68">
        <f t="shared" si="50"/>
        <v>20000</v>
      </c>
      <c r="E117" s="35">
        <f t="shared" si="51"/>
        <v>0</v>
      </c>
      <c r="F117" s="35">
        <f t="shared" si="52"/>
        <v>0</v>
      </c>
      <c r="G117" s="55">
        <f t="shared" si="88"/>
        <v>5.67</v>
      </c>
      <c r="H117" s="69">
        <f t="shared" si="88"/>
        <v>5.67</v>
      </c>
      <c r="I117" s="72">
        <f t="shared" si="84"/>
        <v>0</v>
      </c>
      <c r="J117" s="55">
        <f t="shared" si="89"/>
        <v>-4.7500000000000001E-2</v>
      </c>
      <c r="K117" s="69">
        <f t="shared" si="89"/>
        <v>-0.06</v>
      </c>
      <c r="L117" s="72">
        <v>0</v>
      </c>
      <c r="M117" s="55">
        <f t="shared" si="90"/>
        <v>0.01</v>
      </c>
      <c r="N117" s="69">
        <f t="shared" si="90"/>
        <v>0</v>
      </c>
      <c r="O117" s="72">
        <v>0</v>
      </c>
      <c r="P117" s="7"/>
      <c r="Q117" s="72">
        <f t="shared" si="53"/>
        <v>5.6325000000000003</v>
      </c>
      <c r="R117" s="72">
        <f t="shared" si="54"/>
        <v>5.61</v>
      </c>
      <c r="S117" s="72">
        <f t="shared" si="55"/>
        <v>0</v>
      </c>
      <c r="T117" s="7"/>
      <c r="U117" s="5">
        <f t="shared" si="56"/>
        <v>31</v>
      </c>
      <c r="V117" s="45">
        <f t="shared" si="57"/>
        <v>40179</v>
      </c>
      <c r="W117" s="5">
        <f t="shared" si="58"/>
        <v>3263</v>
      </c>
      <c r="X117" s="55">
        <f t="shared" si="59"/>
        <v>5.3904348595426005E-2</v>
      </c>
      <c r="Y117" s="47">
        <f t="shared" si="60"/>
        <v>0.62177000486409062</v>
      </c>
      <c r="Z117" s="5">
        <f t="shared" si="61"/>
        <v>0</v>
      </c>
      <c r="AA117" s="5">
        <f t="shared" si="62"/>
        <v>0</v>
      </c>
      <c r="AC117" s="39">
        <f t="shared" si="63"/>
        <v>0</v>
      </c>
      <c r="AD117" s="39">
        <f t="shared" si="64"/>
        <v>0</v>
      </c>
      <c r="AE117" s="39">
        <f t="shared" si="65"/>
        <v>0</v>
      </c>
      <c r="AF117" s="39">
        <f t="shared" si="66"/>
        <v>0</v>
      </c>
      <c r="AG117" s="39">
        <f t="shared" si="67"/>
        <v>0</v>
      </c>
      <c r="AH117" s="39">
        <f t="shared" si="68"/>
        <v>0</v>
      </c>
      <c r="AI117" s="39">
        <f t="shared" si="69"/>
        <v>0</v>
      </c>
      <c r="AJ117" s="39">
        <f t="shared" si="70"/>
        <v>0</v>
      </c>
      <c r="AK117" s="39">
        <f t="shared" si="71"/>
        <v>0</v>
      </c>
      <c r="AL117" s="43"/>
      <c r="AM117" s="39">
        <f t="shared" si="72"/>
        <v>0</v>
      </c>
      <c r="AN117" s="39">
        <f t="shared" si="73"/>
        <v>0</v>
      </c>
      <c r="AO117" s="39">
        <f t="shared" si="74"/>
        <v>0</v>
      </c>
      <c r="AP117" s="40">
        <f t="shared" si="75"/>
        <v>0</v>
      </c>
      <c r="AR117" s="39">
        <f t="shared" si="76"/>
        <v>0</v>
      </c>
      <c r="AS117" s="39">
        <f t="shared" si="77"/>
        <v>0</v>
      </c>
      <c r="AT117" s="39">
        <f t="shared" si="78"/>
        <v>0</v>
      </c>
      <c r="AU117" s="40">
        <f t="shared" si="79"/>
        <v>0</v>
      </c>
      <c r="AV117" s="40"/>
      <c r="AW117" s="52">
        <f t="shared" si="80"/>
        <v>0</v>
      </c>
      <c r="AY117" s="52">
        <f t="shared" si="81"/>
        <v>0</v>
      </c>
      <c r="AZ117" s="70"/>
    </row>
    <row r="118" spans="1:52">
      <c r="A118" s="44">
        <f t="shared" si="82"/>
        <v>40210</v>
      </c>
      <c r="B118" s="66">
        <f t="shared" si="83"/>
        <v>20000</v>
      </c>
      <c r="C118" s="67"/>
      <c r="D118" s="68">
        <f t="shared" si="50"/>
        <v>20000</v>
      </c>
      <c r="E118" s="35">
        <f t="shared" si="51"/>
        <v>0</v>
      </c>
      <c r="F118" s="35">
        <f t="shared" si="52"/>
        <v>0</v>
      </c>
      <c r="G118" s="55">
        <f t="shared" si="88"/>
        <v>5.67</v>
      </c>
      <c r="H118" s="69">
        <f t="shared" si="88"/>
        <v>5.67</v>
      </c>
      <c r="I118" s="72">
        <f t="shared" si="84"/>
        <v>0</v>
      </c>
      <c r="J118" s="55">
        <f t="shared" si="89"/>
        <v>-4.7500000000000001E-2</v>
      </c>
      <c r="K118" s="69">
        <f t="shared" si="89"/>
        <v>-0.06</v>
      </c>
      <c r="L118" s="72">
        <v>0</v>
      </c>
      <c r="M118" s="55">
        <f t="shared" si="90"/>
        <v>0.01</v>
      </c>
      <c r="N118" s="69">
        <f t="shared" si="90"/>
        <v>0</v>
      </c>
      <c r="O118" s="72">
        <v>0</v>
      </c>
      <c r="P118" s="7"/>
      <c r="Q118" s="72">
        <f t="shared" si="53"/>
        <v>5.6325000000000003</v>
      </c>
      <c r="R118" s="72">
        <f t="shared" si="54"/>
        <v>5.61</v>
      </c>
      <c r="S118" s="72">
        <f t="shared" si="55"/>
        <v>0</v>
      </c>
      <c r="T118" s="7"/>
      <c r="U118" s="5">
        <f t="shared" si="56"/>
        <v>28</v>
      </c>
      <c r="V118" s="45">
        <f t="shared" si="57"/>
        <v>40210</v>
      </c>
      <c r="W118" s="5">
        <f t="shared" si="58"/>
        <v>3294</v>
      </c>
      <c r="X118" s="55">
        <f t="shared" si="59"/>
        <v>5.3904348595426005E-2</v>
      </c>
      <c r="Y118" s="47">
        <f t="shared" si="60"/>
        <v>0.61896936547351245</v>
      </c>
      <c r="Z118" s="5">
        <f t="shared" si="61"/>
        <v>0</v>
      </c>
      <c r="AA118" s="5">
        <f t="shared" si="62"/>
        <v>0</v>
      </c>
      <c r="AC118" s="39">
        <f t="shared" si="63"/>
        <v>0</v>
      </c>
      <c r="AD118" s="39">
        <f t="shared" si="64"/>
        <v>0</v>
      </c>
      <c r="AE118" s="39">
        <f t="shared" si="65"/>
        <v>0</v>
      </c>
      <c r="AF118" s="39">
        <f t="shared" si="66"/>
        <v>0</v>
      </c>
      <c r="AG118" s="39">
        <f t="shared" si="67"/>
        <v>0</v>
      </c>
      <c r="AH118" s="39">
        <f t="shared" si="68"/>
        <v>0</v>
      </c>
      <c r="AI118" s="39">
        <f t="shared" si="69"/>
        <v>0</v>
      </c>
      <c r="AJ118" s="39">
        <f t="shared" si="70"/>
        <v>0</v>
      </c>
      <c r="AK118" s="39">
        <f t="shared" si="71"/>
        <v>0</v>
      </c>
      <c r="AL118" s="43"/>
      <c r="AM118" s="39">
        <f t="shared" si="72"/>
        <v>0</v>
      </c>
      <c r="AN118" s="39">
        <f t="shared" si="73"/>
        <v>0</v>
      </c>
      <c r="AO118" s="39">
        <f t="shared" si="74"/>
        <v>0</v>
      </c>
      <c r="AP118" s="40">
        <f t="shared" si="75"/>
        <v>0</v>
      </c>
      <c r="AR118" s="39">
        <f t="shared" si="76"/>
        <v>0</v>
      </c>
      <c r="AS118" s="39">
        <f t="shared" si="77"/>
        <v>0</v>
      </c>
      <c r="AT118" s="39">
        <f t="shared" si="78"/>
        <v>0</v>
      </c>
      <c r="AU118" s="40">
        <f t="shared" si="79"/>
        <v>0</v>
      </c>
      <c r="AV118" s="40"/>
      <c r="AW118" s="52">
        <f t="shared" si="80"/>
        <v>0</v>
      </c>
      <c r="AY118" s="52">
        <f t="shared" si="81"/>
        <v>0</v>
      </c>
      <c r="AZ118" s="70"/>
    </row>
    <row r="119" spans="1:52">
      <c r="A119" s="44">
        <f t="shared" si="82"/>
        <v>40238</v>
      </c>
      <c r="B119" s="66">
        <f t="shared" si="83"/>
        <v>20000</v>
      </c>
      <c r="C119" s="67"/>
      <c r="D119" s="68">
        <f t="shared" si="50"/>
        <v>20000</v>
      </c>
      <c r="E119" s="35">
        <f t="shared" si="51"/>
        <v>0</v>
      </c>
      <c r="F119" s="35">
        <f t="shared" si="52"/>
        <v>0</v>
      </c>
      <c r="G119" s="55">
        <f t="shared" si="88"/>
        <v>5.67</v>
      </c>
      <c r="H119" s="69">
        <f t="shared" si="88"/>
        <v>5.67</v>
      </c>
      <c r="I119" s="72">
        <f t="shared" si="84"/>
        <v>0</v>
      </c>
      <c r="J119" s="55">
        <f t="shared" si="89"/>
        <v>-4.7500000000000001E-2</v>
      </c>
      <c r="K119" s="69">
        <f t="shared" si="89"/>
        <v>-0.06</v>
      </c>
      <c r="L119" s="72">
        <v>0</v>
      </c>
      <c r="M119" s="55">
        <f t="shared" si="90"/>
        <v>0.01</v>
      </c>
      <c r="N119" s="69">
        <f t="shared" si="90"/>
        <v>0</v>
      </c>
      <c r="O119" s="72">
        <v>0</v>
      </c>
      <c r="P119" s="7"/>
      <c r="Q119" s="72">
        <f t="shared" si="53"/>
        <v>5.6325000000000003</v>
      </c>
      <c r="R119" s="72">
        <f t="shared" si="54"/>
        <v>5.61</v>
      </c>
      <c r="S119" s="72">
        <f t="shared" si="55"/>
        <v>0</v>
      </c>
      <c r="T119" s="7"/>
      <c r="U119" s="5">
        <f t="shared" si="56"/>
        <v>31</v>
      </c>
      <c r="V119" s="45">
        <f t="shared" si="57"/>
        <v>40238</v>
      </c>
      <c r="W119" s="5">
        <f t="shared" si="58"/>
        <v>3322</v>
      </c>
      <c r="X119" s="55">
        <f t="shared" si="59"/>
        <v>5.3904348595426005E-2</v>
      </c>
      <c r="Y119" s="47">
        <f t="shared" si="60"/>
        <v>0.61645060007456565</v>
      </c>
      <c r="Z119" s="5">
        <f t="shared" si="61"/>
        <v>0</v>
      </c>
      <c r="AA119" s="5">
        <f t="shared" si="62"/>
        <v>0</v>
      </c>
      <c r="AC119" s="39">
        <f t="shared" si="63"/>
        <v>0</v>
      </c>
      <c r="AD119" s="39">
        <f t="shared" si="64"/>
        <v>0</v>
      </c>
      <c r="AE119" s="39">
        <f t="shared" si="65"/>
        <v>0</v>
      </c>
      <c r="AF119" s="39">
        <f t="shared" si="66"/>
        <v>0</v>
      </c>
      <c r="AG119" s="39">
        <f t="shared" si="67"/>
        <v>0</v>
      </c>
      <c r="AH119" s="39">
        <f t="shared" si="68"/>
        <v>0</v>
      </c>
      <c r="AI119" s="39">
        <f t="shared" si="69"/>
        <v>0</v>
      </c>
      <c r="AJ119" s="39">
        <f t="shared" si="70"/>
        <v>0</v>
      </c>
      <c r="AK119" s="39">
        <f t="shared" si="71"/>
        <v>0</v>
      </c>
      <c r="AL119" s="43"/>
      <c r="AM119" s="39">
        <f t="shared" si="72"/>
        <v>0</v>
      </c>
      <c r="AN119" s="39">
        <f t="shared" si="73"/>
        <v>0</v>
      </c>
      <c r="AO119" s="39">
        <f t="shared" si="74"/>
        <v>0</v>
      </c>
      <c r="AP119" s="40">
        <f t="shared" si="75"/>
        <v>0</v>
      </c>
      <c r="AR119" s="39">
        <f t="shared" si="76"/>
        <v>0</v>
      </c>
      <c r="AS119" s="39">
        <f t="shared" si="77"/>
        <v>0</v>
      </c>
      <c r="AT119" s="39">
        <f t="shared" si="78"/>
        <v>0</v>
      </c>
      <c r="AU119" s="40">
        <f t="shared" si="79"/>
        <v>0</v>
      </c>
      <c r="AV119" s="40"/>
      <c r="AW119" s="52">
        <f t="shared" si="80"/>
        <v>0</v>
      </c>
      <c r="AY119" s="52">
        <f t="shared" si="81"/>
        <v>0</v>
      </c>
      <c r="AZ119" s="70"/>
    </row>
    <row r="120" spans="1:52">
      <c r="A120" s="44">
        <f t="shared" si="82"/>
        <v>40269</v>
      </c>
      <c r="B120" s="66">
        <f t="shared" si="83"/>
        <v>20000</v>
      </c>
      <c r="C120" s="67"/>
      <c r="D120" s="68">
        <f t="shared" si="50"/>
        <v>20000</v>
      </c>
      <c r="E120" s="35">
        <f t="shared" si="51"/>
        <v>0</v>
      </c>
      <c r="F120" s="35">
        <f t="shared" si="52"/>
        <v>0</v>
      </c>
      <c r="G120" s="55">
        <f t="shared" si="88"/>
        <v>5.67</v>
      </c>
      <c r="H120" s="69">
        <f t="shared" si="88"/>
        <v>5.67</v>
      </c>
      <c r="I120" s="72">
        <f t="shared" si="84"/>
        <v>0</v>
      </c>
      <c r="J120" s="55">
        <f t="shared" si="89"/>
        <v>-4.7500000000000001E-2</v>
      </c>
      <c r="K120" s="69">
        <f t="shared" si="89"/>
        <v>-0.06</v>
      </c>
      <c r="L120" s="72">
        <v>0</v>
      </c>
      <c r="M120" s="55">
        <f t="shared" si="90"/>
        <v>0.01</v>
      </c>
      <c r="N120" s="69">
        <f t="shared" si="90"/>
        <v>0</v>
      </c>
      <c r="O120" s="72">
        <v>0</v>
      </c>
      <c r="P120" s="7"/>
      <c r="Q120" s="72">
        <f t="shared" si="53"/>
        <v>5.6325000000000003</v>
      </c>
      <c r="R120" s="72">
        <f t="shared" si="54"/>
        <v>5.61</v>
      </c>
      <c r="S120" s="72">
        <f t="shared" si="55"/>
        <v>0</v>
      </c>
      <c r="T120" s="7"/>
      <c r="U120" s="5">
        <f t="shared" si="56"/>
        <v>30</v>
      </c>
      <c r="V120" s="45">
        <f t="shared" si="57"/>
        <v>40269</v>
      </c>
      <c r="W120" s="5">
        <f t="shared" si="58"/>
        <v>3353</v>
      </c>
      <c r="X120" s="55">
        <f t="shared" si="59"/>
        <v>5.3904348595426005E-2</v>
      </c>
      <c r="Y120" s="47">
        <f t="shared" si="60"/>
        <v>0.61367392088546302</v>
      </c>
      <c r="Z120" s="5">
        <f t="shared" si="61"/>
        <v>0</v>
      </c>
      <c r="AA120" s="5">
        <f t="shared" si="62"/>
        <v>0</v>
      </c>
      <c r="AC120" s="39">
        <f t="shared" si="63"/>
        <v>0</v>
      </c>
      <c r="AD120" s="39">
        <f t="shared" si="64"/>
        <v>0</v>
      </c>
      <c r="AE120" s="39">
        <f t="shared" si="65"/>
        <v>0</v>
      </c>
      <c r="AF120" s="39">
        <f t="shared" si="66"/>
        <v>0</v>
      </c>
      <c r="AG120" s="39">
        <f t="shared" si="67"/>
        <v>0</v>
      </c>
      <c r="AH120" s="39">
        <f t="shared" si="68"/>
        <v>0</v>
      </c>
      <c r="AI120" s="39">
        <f t="shared" si="69"/>
        <v>0</v>
      </c>
      <c r="AJ120" s="39">
        <f t="shared" si="70"/>
        <v>0</v>
      </c>
      <c r="AK120" s="39">
        <f t="shared" si="71"/>
        <v>0</v>
      </c>
      <c r="AL120" s="43"/>
      <c r="AM120" s="39">
        <f t="shared" si="72"/>
        <v>0</v>
      </c>
      <c r="AN120" s="39">
        <f t="shared" si="73"/>
        <v>0</v>
      </c>
      <c r="AO120" s="39">
        <f t="shared" si="74"/>
        <v>0</v>
      </c>
      <c r="AP120" s="40">
        <f t="shared" si="75"/>
        <v>0</v>
      </c>
      <c r="AR120" s="39">
        <f t="shared" si="76"/>
        <v>0</v>
      </c>
      <c r="AS120" s="39">
        <f t="shared" si="77"/>
        <v>0</v>
      </c>
      <c r="AT120" s="39">
        <f t="shared" si="78"/>
        <v>0</v>
      </c>
      <c r="AU120" s="40">
        <f t="shared" si="79"/>
        <v>0</v>
      </c>
      <c r="AV120" s="40"/>
      <c r="AW120" s="52">
        <f t="shared" si="80"/>
        <v>0</v>
      </c>
      <c r="AY120" s="52">
        <f t="shared" si="81"/>
        <v>0</v>
      </c>
      <c r="AZ120" s="70"/>
    </row>
    <row r="121" spans="1:52">
      <c r="A121" s="44">
        <f t="shared" si="82"/>
        <v>40299</v>
      </c>
      <c r="B121" s="66">
        <f t="shared" si="83"/>
        <v>20000</v>
      </c>
      <c r="C121" s="67"/>
      <c r="D121" s="68">
        <f t="shared" si="50"/>
        <v>20000</v>
      </c>
      <c r="E121" s="35">
        <f t="shared" si="51"/>
        <v>0</v>
      </c>
      <c r="F121" s="35">
        <f t="shared" si="52"/>
        <v>0</v>
      </c>
      <c r="G121" s="55">
        <f t="shared" si="88"/>
        <v>5.67</v>
      </c>
      <c r="H121" s="69">
        <f t="shared" si="88"/>
        <v>5.67</v>
      </c>
      <c r="I121" s="72">
        <f t="shared" si="84"/>
        <v>0</v>
      </c>
      <c r="J121" s="55">
        <f t="shared" si="89"/>
        <v>-4.7500000000000001E-2</v>
      </c>
      <c r="K121" s="69">
        <f t="shared" si="89"/>
        <v>-0.06</v>
      </c>
      <c r="L121" s="72">
        <v>0</v>
      </c>
      <c r="M121" s="55">
        <f t="shared" si="90"/>
        <v>0.01</v>
      </c>
      <c r="N121" s="69">
        <f t="shared" si="90"/>
        <v>0</v>
      </c>
      <c r="O121" s="72">
        <v>0</v>
      </c>
      <c r="P121" s="7"/>
      <c r="Q121" s="72">
        <f t="shared" si="53"/>
        <v>5.6325000000000003</v>
      </c>
      <c r="R121" s="72">
        <f t="shared" si="54"/>
        <v>5.61</v>
      </c>
      <c r="S121" s="72">
        <f t="shared" si="55"/>
        <v>0</v>
      </c>
      <c r="T121" s="7"/>
      <c r="U121" s="5">
        <f t="shared" si="56"/>
        <v>31</v>
      </c>
      <c r="V121" s="45">
        <f t="shared" si="57"/>
        <v>40299</v>
      </c>
      <c r="W121" s="5">
        <f t="shared" si="58"/>
        <v>3383</v>
      </c>
      <c r="X121" s="55">
        <f t="shared" si="59"/>
        <v>5.3904348595426005E-2</v>
      </c>
      <c r="Y121" s="47">
        <f t="shared" si="60"/>
        <v>0.61099872089956087</v>
      </c>
      <c r="Z121" s="5">
        <f t="shared" si="61"/>
        <v>0</v>
      </c>
      <c r="AA121" s="5">
        <f t="shared" si="62"/>
        <v>0</v>
      </c>
      <c r="AC121" s="39">
        <f t="shared" si="63"/>
        <v>0</v>
      </c>
      <c r="AD121" s="39">
        <f t="shared" si="64"/>
        <v>0</v>
      </c>
      <c r="AE121" s="39">
        <f t="shared" si="65"/>
        <v>0</v>
      </c>
      <c r="AF121" s="39">
        <f t="shared" si="66"/>
        <v>0</v>
      </c>
      <c r="AG121" s="39">
        <f t="shared" si="67"/>
        <v>0</v>
      </c>
      <c r="AH121" s="39">
        <f t="shared" si="68"/>
        <v>0</v>
      </c>
      <c r="AI121" s="39">
        <f t="shared" si="69"/>
        <v>0</v>
      </c>
      <c r="AJ121" s="39">
        <f t="shared" si="70"/>
        <v>0</v>
      </c>
      <c r="AK121" s="39">
        <f t="shared" si="71"/>
        <v>0</v>
      </c>
      <c r="AL121" s="43"/>
      <c r="AM121" s="39">
        <f t="shared" si="72"/>
        <v>0</v>
      </c>
      <c r="AN121" s="39">
        <f t="shared" si="73"/>
        <v>0</v>
      </c>
      <c r="AO121" s="39">
        <f t="shared" si="74"/>
        <v>0</v>
      </c>
      <c r="AP121" s="40">
        <f t="shared" si="75"/>
        <v>0</v>
      </c>
      <c r="AR121" s="39">
        <f t="shared" si="76"/>
        <v>0</v>
      </c>
      <c r="AS121" s="39">
        <f t="shared" si="77"/>
        <v>0</v>
      </c>
      <c r="AT121" s="39">
        <f t="shared" si="78"/>
        <v>0</v>
      </c>
      <c r="AU121" s="40">
        <f t="shared" si="79"/>
        <v>0</v>
      </c>
      <c r="AV121" s="40"/>
      <c r="AW121" s="52">
        <f t="shared" si="80"/>
        <v>0</v>
      </c>
      <c r="AY121" s="52">
        <f t="shared" si="81"/>
        <v>0</v>
      </c>
      <c r="AZ121" s="70"/>
    </row>
    <row r="122" spans="1:52">
      <c r="A122" s="44">
        <f t="shared" si="82"/>
        <v>40330</v>
      </c>
      <c r="B122" s="66">
        <f t="shared" si="83"/>
        <v>20000</v>
      </c>
      <c r="C122" s="67"/>
      <c r="D122" s="68">
        <f t="shared" si="50"/>
        <v>20000</v>
      </c>
      <c r="E122" s="35">
        <f t="shared" si="51"/>
        <v>0</v>
      </c>
      <c r="F122" s="35">
        <f t="shared" si="52"/>
        <v>0</v>
      </c>
      <c r="G122" s="55">
        <f t="shared" si="88"/>
        <v>5.67</v>
      </c>
      <c r="H122" s="69">
        <f t="shared" si="88"/>
        <v>5.67</v>
      </c>
      <c r="I122" s="72">
        <f t="shared" si="84"/>
        <v>0</v>
      </c>
      <c r="J122" s="55">
        <f t="shared" si="89"/>
        <v>-4.7500000000000001E-2</v>
      </c>
      <c r="K122" s="69">
        <f t="shared" si="89"/>
        <v>-0.06</v>
      </c>
      <c r="L122" s="72">
        <v>0</v>
      </c>
      <c r="M122" s="55">
        <f t="shared" si="90"/>
        <v>0.01</v>
      </c>
      <c r="N122" s="69">
        <f t="shared" si="90"/>
        <v>0</v>
      </c>
      <c r="O122" s="72">
        <v>0</v>
      </c>
      <c r="P122" s="7"/>
      <c r="Q122" s="72">
        <f t="shared" si="53"/>
        <v>5.6325000000000003</v>
      </c>
      <c r="R122" s="72">
        <f t="shared" si="54"/>
        <v>5.61</v>
      </c>
      <c r="S122" s="72">
        <f t="shared" si="55"/>
        <v>0</v>
      </c>
      <c r="T122" s="7"/>
      <c r="U122" s="5">
        <f t="shared" si="56"/>
        <v>30</v>
      </c>
      <c r="V122" s="45">
        <f t="shared" si="57"/>
        <v>40330</v>
      </c>
      <c r="W122" s="5">
        <f t="shared" si="58"/>
        <v>3414</v>
      </c>
      <c r="X122" s="55">
        <f t="shared" si="59"/>
        <v>5.3904348595426005E-2</v>
      </c>
      <c r="Y122" s="47">
        <f t="shared" si="60"/>
        <v>0.60824659861646979</v>
      </c>
      <c r="Z122" s="5">
        <f t="shared" si="61"/>
        <v>0</v>
      </c>
      <c r="AA122" s="5">
        <f t="shared" si="62"/>
        <v>0</v>
      </c>
      <c r="AC122" s="39">
        <f t="shared" si="63"/>
        <v>0</v>
      </c>
      <c r="AD122" s="39">
        <f t="shared" si="64"/>
        <v>0</v>
      </c>
      <c r="AE122" s="39">
        <f t="shared" si="65"/>
        <v>0</v>
      </c>
      <c r="AF122" s="39">
        <f t="shared" si="66"/>
        <v>0</v>
      </c>
      <c r="AG122" s="39">
        <f t="shared" si="67"/>
        <v>0</v>
      </c>
      <c r="AH122" s="39">
        <f t="shared" si="68"/>
        <v>0</v>
      </c>
      <c r="AI122" s="39">
        <f t="shared" si="69"/>
        <v>0</v>
      </c>
      <c r="AJ122" s="39">
        <f t="shared" si="70"/>
        <v>0</v>
      </c>
      <c r="AK122" s="39">
        <f t="shared" si="71"/>
        <v>0</v>
      </c>
      <c r="AL122" s="43"/>
      <c r="AM122" s="39">
        <f t="shared" si="72"/>
        <v>0</v>
      </c>
      <c r="AN122" s="39">
        <f t="shared" si="73"/>
        <v>0</v>
      </c>
      <c r="AO122" s="39">
        <f t="shared" si="74"/>
        <v>0</v>
      </c>
      <c r="AP122" s="40">
        <f t="shared" si="75"/>
        <v>0</v>
      </c>
      <c r="AR122" s="39">
        <f t="shared" si="76"/>
        <v>0</v>
      </c>
      <c r="AS122" s="39">
        <f t="shared" si="77"/>
        <v>0</v>
      </c>
      <c r="AT122" s="39">
        <f t="shared" si="78"/>
        <v>0</v>
      </c>
      <c r="AU122" s="40">
        <f t="shared" si="79"/>
        <v>0</v>
      </c>
      <c r="AV122" s="40"/>
      <c r="AW122" s="52">
        <f t="shared" si="80"/>
        <v>0</v>
      </c>
      <c r="AY122" s="52">
        <f t="shared" si="81"/>
        <v>0</v>
      </c>
      <c r="AZ122" s="70"/>
    </row>
    <row r="123" spans="1:52">
      <c r="A123" s="44">
        <f t="shared" si="82"/>
        <v>40360</v>
      </c>
      <c r="B123" s="66">
        <f t="shared" si="83"/>
        <v>20000</v>
      </c>
      <c r="C123" s="67"/>
      <c r="D123" s="68">
        <f t="shared" si="50"/>
        <v>20000</v>
      </c>
      <c r="E123" s="35">
        <f t="shared" si="51"/>
        <v>0</v>
      </c>
      <c r="F123" s="35">
        <f t="shared" si="52"/>
        <v>0</v>
      </c>
      <c r="G123" s="55">
        <f t="shared" si="88"/>
        <v>5.67</v>
      </c>
      <c r="H123" s="69">
        <f t="shared" si="88"/>
        <v>5.67</v>
      </c>
      <c r="I123" s="72">
        <f t="shared" si="84"/>
        <v>0</v>
      </c>
      <c r="J123" s="55">
        <f t="shared" si="89"/>
        <v>-4.7500000000000001E-2</v>
      </c>
      <c r="K123" s="69">
        <f t="shared" si="89"/>
        <v>-0.06</v>
      </c>
      <c r="L123" s="72">
        <v>0</v>
      </c>
      <c r="M123" s="55">
        <f t="shared" si="90"/>
        <v>0.01</v>
      </c>
      <c r="N123" s="69">
        <f t="shared" si="90"/>
        <v>0</v>
      </c>
      <c r="O123" s="72">
        <v>0</v>
      </c>
      <c r="P123" s="7"/>
      <c r="Q123" s="72">
        <f t="shared" si="53"/>
        <v>5.6325000000000003</v>
      </c>
      <c r="R123" s="72">
        <f t="shared" si="54"/>
        <v>5.61</v>
      </c>
      <c r="S123" s="72">
        <f t="shared" si="55"/>
        <v>0</v>
      </c>
      <c r="T123" s="7"/>
      <c r="U123" s="5">
        <f t="shared" si="56"/>
        <v>31</v>
      </c>
      <c r="V123" s="45">
        <f t="shared" si="57"/>
        <v>40360</v>
      </c>
      <c r="W123" s="5">
        <f t="shared" si="58"/>
        <v>3444</v>
      </c>
      <c r="X123" s="55">
        <f t="shared" si="59"/>
        <v>5.3904348595426005E-2</v>
      </c>
      <c r="Y123" s="47">
        <f t="shared" si="60"/>
        <v>0.60559505805614089</v>
      </c>
      <c r="Z123" s="5">
        <f t="shared" si="61"/>
        <v>0</v>
      </c>
      <c r="AA123" s="5">
        <f t="shared" si="62"/>
        <v>0</v>
      </c>
      <c r="AC123" s="39">
        <f t="shared" si="63"/>
        <v>0</v>
      </c>
      <c r="AD123" s="39">
        <f t="shared" si="64"/>
        <v>0</v>
      </c>
      <c r="AE123" s="39">
        <f t="shared" si="65"/>
        <v>0</v>
      </c>
      <c r="AF123" s="39">
        <f t="shared" si="66"/>
        <v>0</v>
      </c>
      <c r="AG123" s="39">
        <f t="shared" si="67"/>
        <v>0</v>
      </c>
      <c r="AH123" s="39">
        <f t="shared" si="68"/>
        <v>0</v>
      </c>
      <c r="AI123" s="39">
        <f t="shared" si="69"/>
        <v>0</v>
      </c>
      <c r="AJ123" s="39">
        <f t="shared" si="70"/>
        <v>0</v>
      </c>
      <c r="AK123" s="39">
        <f t="shared" si="71"/>
        <v>0</v>
      </c>
      <c r="AL123" s="43"/>
      <c r="AM123" s="39">
        <f t="shared" si="72"/>
        <v>0</v>
      </c>
      <c r="AN123" s="39">
        <f t="shared" si="73"/>
        <v>0</v>
      </c>
      <c r="AO123" s="39">
        <f t="shared" si="74"/>
        <v>0</v>
      </c>
      <c r="AP123" s="40">
        <f t="shared" si="75"/>
        <v>0</v>
      </c>
      <c r="AR123" s="39">
        <f t="shared" si="76"/>
        <v>0</v>
      </c>
      <c r="AS123" s="39">
        <f t="shared" si="77"/>
        <v>0</v>
      </c>
      <c r="AT123" s="39">
        <f t="shared" si="78"/>
        <v>0</v>
      </c>
      <c r="AU123" s="40">
        <f t="shared" si="79"/>
        <v>0</v>
      </c>
      <c r="AV123" s="40"/>
      <c r="AW123" s="52">
        <f t="shared" si="80"/>
        <v>0</v>
      </c>
      <c r="AY123" s="52">
        <f t="shared" si="81"/>
        <v>0</v>
      </c>
      <c r="AZ123" s="70"/>
    </row>
    <row r="124" spans="1:52">
      <c r="A124" s="44">
        <f t="shared" si="82"/>
        <v>40391</v>
      </c>
      <c r="B124" s="66">
        <f t="shared" si="83"/>
        <v>20000</v>
      </c>
      <c r="C124" s="67"/>
      <c r="D124" s="68">
        <f t="shared" si="50"/>
        <v>20000</v>
      </c>
      <c r="E124" s="35">
        <f t="shared" si="51"/>
        <v>0</v>
      </c>
      <c r="F124" s="35">
        <f t="shared" si="52"/>
        <v>0</v>
      </c>
      <c r="G124" s="55">
        <f t="shared" si="88"/>
        <v>5.67</v>
      </c>
      <c r="H124" s="69">
        <f t="shared" si="88"/>
        <v>5.67</v>
      </c>
      <c r="I124" s="72">
        <f t="shared" si="84"/>
        <v>0</v>
      </c>
      <c r="J124" s="55">
        <f t="shared" si="89"/>
        <v>-4.7500000000000001E-2</v>
      </c>
      <c r="K124" s="69">
        <f t="shared" si="89"/>
        <v>-0.06</v>
      </c>
      <c r="L124" s="72">
        <v>0</v>
      </c>
      <c r="M124" s="55">
        <f t="shared" si="90"/>
        <v>0.01</v>
      </c>
      <c r="N124" s="69">
        <f t="shared" si="90"/>
        <v>0</v>
      </c>
      <c r="O124" s="72">
        <v>0</v>
      </c>
      <c r="P124" s="7"/>
      <c r="Q124" s="72">
        <f t="shared" si="53"/>
        <v>5.6325000000000003</v>
      </c>
      <c r="R124" s="72">
        <f t="shared" si="54"/>
        <v>5.61</v>
      </c>
      <c r="S124" s="72">
        <f t="shared" si="55"/>
        <v>0</v>
      </c>
      <c r="T124" s="7"/>
      <c r="U124" s="5">
        <f t="shared" si="56"/>
        <v>31</v>
      </c>
      <c r="V124" s="45">
        <f t="shared" si="57"/>
        <v>40391</v>
      </c>
      <c r="W124" s="5">
        <f t="shared" si="58"/>
        <v>3475</v>
      </c>
      <c r="X124" s="55">
        <f t="shared" si="59"/>
        <v>5.3904348595426005E-2</v>
      </c>
      <c r="Y124" s="47">
        <f t="shared" si="60"/>
        <v>0.60286727549818009</v>
      </c>
      <c r="Z124" s="5">
        <f t="shared" si="61"/>
        <v>0</v>
      </c>
      <c r="AA124" s="5">
        <f t="shared" si="62"/>
        <v>0</v>
      </c>
      <c r="AC124" s="39">
        <f t="shared" si="63"/>
        <v>0</v>
      </c>
      <c r="AD124" s="39">
        <f t="shared" si="64"/>
        <v>0</v>
      </c>
      <c r="AE124" s="39">
        <f t="shared" si="65"/>
        <v>0</v>
      </c>
      <c r="AF124" s="39">
        <f t="shared" si="66"/>
        <v>0</v>
      </c>
      <c r="AG124" s="39">
        <f t="shared" si="67"/>
        <v>0</v>
      </c>
      <c r="AH124" s="39">
        <f t="shared" si="68"/>
        <v>0</v>
      </c>
      <c r="AI124" s="39">
        <f t="shared" si="69"/>
        <v>0</v>
      </c>
      <c r="AJ124" s="39">
        <f t="shared" si="70"/>
        <v>0</v>
      </c>
      <c r="AK124" s="39">
        <f t="shared" si="71"/>
        <v>0</v>
      </c>
      <c r="AL124" s="43"/>
      <c r="AM124" s="39">
        <f t="shared" si="72"/>
        <v>0</v>
      </c>
      <c r="AN124" s="39">
        <f t="shared" si="73"/>
        <v>0</v>
      </c>
      <c r="AO124" s="39">
        <f t="shared" si="74"/>
        <v>0</v>
      </c>
      <c r="AP124" s="40">
        <f t="shared" si="75"/>
        <v>0</v>
      </c>
      <c r="AR124" s="39">
        <f t="shared" si="76"/>
        <v>0</v>
      </c>
      <c r="AS124" s="39">
        <f t="shared" si="77"/>
        <v>0</v>
      </c>
      <c r="AT124" s="39">
        <f t="shared" si="78"/>
        <v>0</v>
      </c>
      <c r="AU124" s="40">
        <f t="shared" si="79"/>
        <v>0</v>
      </c>
      <c r="AV124" s="40"/>
      <c r="AW124" s="52">
        <f t="shared" si="80"/>
        <v>0</v>
      </c>
      <c r="AY124" s="52">
        <f t="shared" si="81"/>
        <v>0</v>
      </c>
      <c r="AZ124" s="70"/>
    </row>
    <row r="125" spans="1:52">
      <c r="A125" s="44">
        <f t="shared" si="82"/>
        <v>40422</v>
      </c>
      <c r="B125" s="66">
        <f t="shared" si="83"/>
        <v>20000</v>
      </c>
      <c r="C125" s="67"/>
      <c r="D125" s="68">
        <f t="shared" si="50"/>
        <v>20000</v>
      </c>
      <c r="E125" s="35">
        <f t="shared" si="51"/>
        <v>0</v>
      </c>
      <c r="F125" s="35">
        <f t="shared" si="52"/>
        <v>0</v>
      </c>
      <c r="G125" s="55">
        <f t="shared" si="88"/>
        <v>5.67</v>
      </c>
      <c r="H125" s="69">
        <f t="shared" si="88"/>
        <v>5.67</v>
      </c>
      <c r="I125" s="72">
        <f t="shared" si="84"/>
        <v>0</v>
      </c>
      <c r="J125" s="55">
        <f t="shared" si="89"/>
        <v>-4.7500000000000001E-2</v>
      </c>
      <c r="K125" s="69">
        <f t="shared" si="89"/>
        <v>-0.06</v>
      </c>
      <c r="L125" s="72">
        <v>0</v>
      </c>
      <c r="M125" s="55">
        <f t="shared" si="90"/>
        <v>0.01</v>
      </c>
      <c r="N125" s="69">
        <f t="shared" si="90"/>
        <v>0</v>
      </c>
      <c r="O125" s="72">
        <v>0</v>
      </c>
      <c r="P125" s="7"/>
      <c r="Q125" s="72">
        <f t="shared" si="53"/>
        <v>5.6325000000000003</v>
      </c>
      <c r="R125" s="72">
        <f t="shared" si="54"/>
        <v>5.61</v>
      </c>
      <c r="S125" s="72">
        <f t="shared" si="55"/>
        <v>0</v>
      </c>
      <c r="T125" s="7"/>
      <c r="U125" s="5">
        <f t="shared" si="56"/>
        <v>30</v>
      </c>
      <c r="V125" s="45">
        <f t="shared" si="57"/>
        <v>40422</v>
      </c>
      <c r="W125" s="5">
        <f t="shared" si="58"/>
        <v>3506</v>
      </c>
      <c r="X125" s="55">
        <f t="shared" si="59"/>
        <v>5.3904348595426005E-2</v>
      </c>
      <c r="Y125" s="47">
        <f t="shared" si="60"/>
        <v>0.60015177969451916</v>
      </c>
      <c r="Z125" s="5">
        <f t="shared" si="61"/>
        <v>0</v>
      </c>
      <c r="AA125" s="5">
        <f t="shared" si="62"/>
        <v>0</v>
      </c>
      <c r="AC125" s="39">
        <f t="shared" si="63"/>
        <v>0</v>
      </c>
      <c r="AD125" s="39">
        <f t="shared" si="64"/>
        <v>0</v>
      </c>
      <c r="AE125" s="39">
        <f t="shared" si="65"/>
        <v>0</v>
      </c>
      <c r="AF125" s="39">
        <f t="shared" si="66"/>
        <v>0</v>
      </c>
      <c r="AG125" s="39">
        <f t="shared" si="67"/>
        <v>0</v>
      </c>
      <c r="AH125" s="39">
        <f t="shared" si="68"/>
        <v>0</v>
      </c>
      <c r="AI125" s="39">
        <f t="shared" si="69"/>
        <v>0</v>
      </c>
      <c r="AJ125" s="39">
        <f t="shared" si="70"/>
        <v>0</v>
      </c>
      <c r="AK125" s="39">
        <f t="shared" si="71"/>
        <v>0</v>
      </c>
      <c r="AL125" s="43"/>
      <c r="AM125" s="39">
        <f t="shared" si="72"/>
        <v>0</v>
      </c>
      <c r="AN125" s="39">
        <f t="shared" si="73"/>
        <v>0</v>
      </c>
      <c r="AO125" s="39">
        <f t="shared" si="74"/>
        <v>0</v>
      </c>
      <c r="AP125" s="40">
        <f t="shared" si="75"/>
        <v>0</v>
      </c>
      <c r="AR125" s="39">
        <f t="shared" si="76"/>
        <v>0</v>
      </c>
      <c r="AS125" s="39">
        <f t="shared" si="77"/>
        <v>0</v>
      </c>
      <c r="AT125" s="39">
        <f t="shared" si="78"/>
        <v>0</v>
      </c>
      <c r="AU125" s="40">
        <f t="shared" si="79"/>
        <v>0</v>
      </c>
      <c r="AV125" s="40"/>
      <c r="AW125" s="52">
        <f t="shared" si="80"/>
        <v>0</v>
      </c>
      <c r="AY125" s="52">
        <f t="shared" si="81"/>
        <v>0</v>
      </c>
      <c r="AZ125" s="70"/>
    </row>
    <row r="126" spans="1:52">
      <c r="A126" s="44">
        <f t="shared" si="82"/>
        <v>40452</v>
      </c>
      <c r="B126" s="66">
        <f t="shared" si="83"/>
        <v>20000</v>
      </c>
      <c r="C126" s="67"/>
      <c r="D126" s="68">
        <f t="shared" si="50"/>
        <v>20000</v>
      </c>
      <c r="E126" s="35">
        <f t="shared" si="51"/>
        <v>0</v>
      </c>
      <c r="F126" s="35">
        <f t="shared" si="52"/>
        <v>0</v>
      </c>
      <c r="G126" s="55">
        <f t="shared" si="88"/>
        <v>5.67</v>
      </c>
      <c r="H126" s="69">
        <f t="shared" si="88"/>
        <v>5.67</v>
      </c>
      <c r="I126" s="72">
        <f t="shared" si="84"/>
        <v>0</v>
      </c>
      <c r="J126" s="55">
        <f t="shared" si="89"/>
        <v>-4.7500000000000001E-2</v>
      </c>
      <c r="K126" s="69">
        <f t="shared" si="89"/>
        <v>-0.06</v>
      </c>
      <c r="L126" s="72">
        <v>0</v>
      </c>
      <c r="M126" s="55">
        <f t="shared" si="90"/>
        <v>0.01</v>
      </c>
      <c r="N126" s="69">
        <f t="shared" si="90"/>
        <v>0</v>
      </c>
      <c r="O126" s="72">
        <v>0</v>
      </c>
      <c r="P126" s="7"/>
      <c r="Q126" s="72">
        <f t="shared" si="53"/>
        <v>5.6325000000000003</v>
      </c>
      <c r="R126" s="72">
        <f t="shared" si="54"/>
        <v>5.61</v>
      </c>
      <c r="S126" s="72">
        <f t="shared" si="55"/>
        <v>0</v>
      </c>
      <c r="T126" s="7"/>
      <c r="U126" s="5">
        <f t="shared" si="56"/>
        <v>31</v>
      </c>
      <c r="V126" s="45">
        <f t="shared" si="57"/>
        <v>40452</v>
      </c>
      <c r="W126" s="5">
        <f t="shared" si="58"/>
        <v>3536</v>
      </c>
      <c r="X126" s="55">
        <f t="shared" si="59"/>
        <v>5.3904348595426005E-2</v>
      </c>
      <c r="Y126" s="47">
        <f t="shared" si="60"/>
        <v>0.59753552702687873</v>
      </c>
      <c r="Z126" s="5">
        <f t="shared" si="61"/>
        <v>0</v>
      </c>
      <c r="AA126" s="5">
        <f t="shared" si="62"/>
        <v>0</v>
      </c>
      <c r="AC126" s="39">
        <f t="shared" si="63"/>
        <v>0</v>
      </c>
      <c r="AD126" s="39">
        <f t="shared" si="64"/>
        <v>0</v>
      </c>
      <c r="AE126" s="39">
        <f t="shared" si="65"/>
        <v>0</v>
      </c>
      <c r="AF126" s="39">
        <f t="shared" si="66"/>
        <v>0</v>
      </c>
      <c r="AG126" s="39">
        <f t="shared" si="67"/>
        <v>0</v>
      </c>
      <c r="AH126" s="39">
        <f t="shared" si="68"/>
        <v>0</v>
      </c>
      <c r="AI126" s="39">
        <f t="shared" si="69"/>
        <v>0</v>
      </c>
      <c r="AJ126" s="39">
        <f t="shared" si="70"/>
        <v>0</v>
      </c>
      <c r="AK126" s="39">
        <f t="shared" si="71"/>
        <v>0</v>
      </c>
      <c r="AL126" s="43"/>
      <c r="AM126" s="39">
        <f t="shared" si="72"/>
        <v>0</v>
      </c>
      <c r="AN126" s="39">
        <f t="shared" si="73"/>
        <v>0</v>
      </c>
      <c r="AO126" s="39">
        <f t="shared" si="74"/>
        <v>0</v>
      </c>
      <c r="AP126" s="40">
        <f t="shared" si="75"/>
        <v>0</v>
      </c>
      <c r="AR126" s="39">
        <f t="shared" si="76"/>
        <v>0</v>
      </c>
      <c r="AS126" s="39">
        <f t="shared" si="77"/>
        <v>0</v>
      </c>
      <c r="AT126" s="39">
        <f t="shared" si="78"/>
        <v>0</v>
      </c>
      <c r="AU126" s="40">
        <f t="shared" si="79"/>
        <v>0</v>
      </c>
      <c r="AV126" s="40"/>
      <c r="AW126" s="52">
        <f t="shared" si="80"/>
        <v>0</v>
      </c>
      <c r="AY126" s="52">
        <f t="shared" si="81"/>
        <v>0</v>
      </c>
      <c r="AZ126" s="70"/>
    </row>
    <row r="127" spans="1:52">
      <c r="A127" s="44">
        <f t="shared" si="82"/>
        <v>40483</v>
      </c>
      <c r="B127" s="66">
        <f t="shared" si="83"/>
        <v>20000</v>
      </c>
      <c r="C127" s="67"/>
      <c r="D127" s="68">
        <f t="shared" si="50"/>
        <v>20000</v>
      </c>
      <c r="E127" s="35">
        <f t="shared" si="51"/>
        <v>0</v>
      </c>
      <c r="F127" s="35">
        <f t="shared" si="52"/>
        <v>0</v>
      </c>
      <c r="G127" s="55">
        <f t="shared" si="88"/>
        <v>5.67</v>
      </c>
      <c r="H127" s="69">
        <f t="shared" si="88"/>
        <v>5.67</v>
      </c>
      <c r="I127" s="72">
        <f t="shared" si="84"/>
        <v>0</v>
      </c>
      <c r="J127" s="55">
        <f t="shared" si="89"/>
        <v>-4.7500000000000001E-2</v>
      </c>
      <c r="K127" s="69">
        <f t="shared" si="89"/>
        <v>-0.06</v>
      </c>
      <c r="L127" s="72">
        <v>0</v>
      </c>
      <c r="M127" s="55">
        <f t="shared" si="90"/>
        <v>0.01</v>
      </c>
      <c r="N127" s="69">
        <f t="shared" si="90"/>
        <v>0</v>
      </c>
      <c r="O127" s="72">
        <v>0</v>
      </c>
      <c r="P127" s="7"/>
      <c r="Q127" s="72">
        <f t="shared" si="53"/>
        <v>5.6325000000000003</v>
      </c>
      <c r="R127" s="72">
        <f t="shared" si="54"/>
        <v>5.61</v>
      </c>
      <c r="S127" s="72">
        <f t="shared" si="55"/>
        <v>0</v>
      </c>
      <c r="T127" s="7"/>
      <c r="U127" s="5">
        <f t="shared" si="56"/>
        <v>30</v>
      </c>
      <c r="V127" s="45">
        <f t="shared" si="57"/>
        <v>40483</v>
      </c>
      <c r="W127" s="5">
        <f t="shared" si="58"/>
        <v>3567</v>
      </c>
      <c r="X127" s="55">
        <f t="shared" si="59"/>
        <v>5.3904348595426005E-2</v>
      </c>
      <c r="Y127" s="47">
        <f t="shared" si="60"/>
        <v>0.59484404702435412</v>
      </c>
      <c r="Z127" s="5">
        <f t="shared" si="61"/>
        <v>0</v>
      </c>
      <c r="AA127" s="5">
        <f t="shared" si="62"/>
        <v>0</v>
      </c>
      <c r="AC127" s="39">
        <f t="shared" si="63"/>
        <v>0</v>
      </c>
      <c r="AD127" s="39">
        <f t="shared" si="64"/>
        <v>0</v>
      </c>
      <c r="AE127" s="39">
        <f t="shared" si="65"/>
        <v>0</v>
      </c>
      <c r="AF127" s="39">
        <f t="shared" si="66"/>
        <v>0</v>
      </c>
      <c r="AG127" s="39">
        <f t="shared" si="67"/>
        <v>0</v>
      </c>
      <c r="AH127" s="39">
        <f t="shared" si="68"/>
        <v>0</v>
      </c>
      <c r="AI127" s="39">
        <f t="shared" si="69"/>
        <v>0</v>
      </c>
      <c r="AJ127" s="39">
        <f t="shared" si="70"/>
        <v>0</v>
      </c>
      <c r="AK127" s="39">
        <f t="shared" si="71"/>
        <v>0</v>
      </c>
      <c r="AL127" s="43"/>
      <c r="AM127" s="39">
        <f t="shared" si="72"/>
        <v>0</v>
      </c>
      <c r="AN127" s="39">
        <f t="shared" si="73"/>
        <v>0</v>
      </c>
      <c r="AO127" s="39">
        <f t="shared" si="74"/>
        <v>0</v>
      </c>
      <c r="AP127" s="40">
        <f t="shared" si="75"/>
        <v>0</v>
      </c>
      <c r="AR127" s="39">
        <f t="shared" si="76"/>
        <v>0</v>
      </c>
      <c r="AS127" s="39">
        <f t="shared" si="77"/>
        <v>0</v>
      </c>
      <c r="AT127" s="39">
        <f t="shared" si="78"/>
        <v>0</v>
      </c>
      <c r="AU127" s="40">
        <f t="shared" si="79"/>
        <v>0</v>
      </c>
      <c r="AV127" s="40"/>
      <c r="AW127" s="52">
        <f t="shared" si="80"/>
        <v>0</v>
      </c>
      <c r="AY127" s="52">
        <f t="shared" si="81"/>
        <v>0</v>
      </c>
      <c r="AZ127" s="70"/>
    </row>
    <row r="128" spans="1:52">
      <c r="A128" s="44">
        <f t="shared" si="82"/>
        <v>40513</v>
      </c>
      <c r="B128" s="66">
        <f t="shared" si="83"/>
        <v>20000</v>
      </c>
      <c r="C128" s="67"/>
      <c r="D128" s="68">
        <f t="shared" si="50"/>
        <v>20000</v>
      </c>
      <c r="E128" s="35">
        <f t="shared" si="51"/>
        <v>0</v>
      </c>
      <c r="F128" s="35">
        <f t="shared" si="52"/>
        <v>0</v>
      </c>
      <c r="G128" s="55">
        <f t="shared" si="88"/>
        <v>5.67</v>
      </c>
      <c r="H128" s="69">
        <f t="shared" si="88"/>
        <v>5.67</v>
      </c>
      <c r="I128" s="72">
        <f t="shared" si="84"/>
        <v>0</v>
      </c>
      <c r="J128" s="55">
        <f t="shared" si="89"/>
        <v>-4.7500000000000001E-2</v>
      </c>
      <c r="K128" s="69">
        <f t="shared" si="89"/>
        <v>-0.06</v>
      </c>
      <c r="L128" s="72">
        <v>0</v>
      </c>
      <c r="M128" s="55">
        <f t="shared" si="90"/>
        <v>0.01</v>
      </c>
      <c r="N128" s="69">
        <f t="shared" si="90"/>
        <v>0</v>
      </c>
      <c r="O128" s="72">
        <v>0</v>
      </c>
      <c r="P128" s="7"/>
      <c r="Q128" s="72">
        <f t="shared" si="53"/>
        <v>5.6325000000000003</v>
      </c>
      <c r="R128" s="72">
        <f t="shared" si="54"/>
        <v>5.61</v>
      </c>
      <c r="S128" s="72">
        <f t="shared" si="55"/>
        <v>0</v>
      </c>
      <c r="T128" s="7"/>
      <c r="U128" s="5">
        <f t="shared" si="56"/>
        <v>31</v>
      </c>
      <c r="V128" s="45">
        <f t="shared" si="57"/>
        <v>40513</v>
      </c>
      <c r="W128" s="5">
        <f t="shared" si="58"/>
        <v>3597</v>
      </c>
      <c r="X128" s="55">
        <f t="shared" si="59"/>
        <v>5.3904348595426005E-2</v>
      </c>
      <c r="Y128" s="47">
        <f t="shared" si="60"/>
        <v>0.59225093245315419</v>
      </c>
      <c r="Z128" s="5">
        <f t="shared" si="61"/>
        <v>0</v>
      </c>
      <c r="AA128" s="5">
        <f t="shared" si="62"/>
        <v>0</v>
      </c>
      <c r="AC128" s="39">
        <f t="shared" si="63"/>
        <v>0</v>
      </c>
      <c r="AD128" s="39">
        <f t="shared" si="64"/>
        <v>0</v>
      </c>
      <c r="AE128" s="39">
        <f t="shared" si="65"/>
        <v>0</v>
      </c>
      <c r="AF128" s="39">
        <f t="shared" si="66"/>
        <v>0</v>
      </c>
      <c r="AG128" s="39">
        <f t="shared" si="67"/>
        <v>0</v>
      </c>
      <c r="AH128" s="39">
        <f t="shared" si="68"/>
        <v>0</v>
      </c>
      <c r="AI128" s="39">
        <f t="shared" si="69"/>
        <v>0</v>
      </c>
      <c r="AJ128" s="39">
        <f t="shared" si="70"/>
        <v>0</v>
      </c>
      <c r="AK128" s="39">
        <f t="shared" si="71"/>
        <v>0</v>
      </c>
      <c r="AL128" s="43"/>
      <c r="AM128" s="39">
        <f t="shared" si="72"/>
        <v>0</v>
      </c>
      <c r="AN128" s="39">
        <f t="shared" si="73"/>
        <v>0</v>
      </c>
      <c r="AO128" s="39">
        <f t="shared" si="74"/>
        <v>0</v>
      </c>
      <c r="AP128" s="40">
        <f t="shared" si="75"/>
        <v>0</v>
      </c>
      <c r="AR128" s="39">
        <f t="shared" si="76"/>
        <v>0</v>
      </c>
      <c r="AS128" s="39">
        <f t="shared" si="77"/>
        <v>0</v>
      </c>
      <c r="AT128" s="39">
        <f t="shared" si="78"/>
        <v>0</v>
      </c>
      <c r="AU128" s="40">
        <f t="shared" si="79"/>
        <v>0</v>
      </c>
      <c r="AV128" s="40"/>
      <c r="AW128" s="52">
        <f t="shared" si="80"/>
        <v>0</v>
      </c>
      <c r="AY128" s="52">
        <f t="shared" si="81"/>
        <v>0</v>
      </c>
      <c r="AZ128" s="70"/>
    </row>
    <row r="129" spans="1:52">
      <c r="A129" s="44">
        <f t="shared" si="82"/>
        <v>40544</v>
      </c>
      <c r="B129" s="66">
        <f t="shared" si="83"/>
        <v>20000</v>
      </c>
      <c r="C129" s="67"/>
      <c r="D129" s="68">
        <f t="shared" si="50"/>
        <v>20000</v>
      </c>
      <c r="E129" s="35">
        <f t="shared" si="51"/>
        <v>0</v>
      </c>
      <c r="F129" s="35">
        <f t="shared" si="52"/>
        <v>0</v>
      </c>
      <c r="G129" s="55">
        <f t="shared" si="88"/>
        <v>5.67</v>
      </c>
      <c r="H129" s="69">
        <f t="shared" si="88"/>
        <v>5.67</v>
      </c>
      <c r="I129" s="72">
        <f t="shared" si="84"/>
        <v>0</v>
      </c>
      <c r="J129" s="55">
        <f t="shared" si="89"/>
        <v>-4.7500000000000001E-2</v>
      </c>
      <c r="K129" s="69">
        <f t="shared" si="89"/>
        <v>-0.06</v>
      </c>
      <c r="L129" s="72">
        <v>0</v>
      </c>
      <c r="M129" s="55">
        <f t="shared" si="90"/>
        <v>0.01</v>
      </c>
      <c r="N129" s="69">
        <f t="shared" si="90"/>
        <v>0</v>
      </c>
      <c r="O129" s="72">
        <v>0</v>
      </c>
      <c r="P129" s="7"/>
      <c r="Q129" s="72">
        <f t="shared" si="53"/>
        <v>5.6325000000000003</v>
      </c>
      <c r="R129" s="72">
        <f t="shared" si="54"/>
        <v>5.61</v>
      </c>
      <c r="S129" s="72">
        <f t="shared" si="55"/>
        <v>0</v>
      </c>
      <c r="T129" s="7"/>
      <c r="U129" s="5">
        <f t="shared" si="56"/>
        <v>31</v>
      </c>
      <c r="V129" s="45">
        <f t="shared" si="57"/>
        <v>40544</v>
      </c>
      <c r="W129" s="5">
        <f t="shared" si="58"/>
        <v>3628</v>
      </c>
      <c r="X129" s="55">
        <f t="shared" si="59"/>
        <v>5.3904348595426005E-2</v>
      </c>
      <c r="Y129" s="47">
        <f t="shared" si="60"/>
        <v>0.58958325585640758</v>
      </c>
      <c r="Z129" s="5">
        <f t="shared" si="61"/>
        <v>0</v>
      </c>
      <c r="AA129" s="5">
        <f t="shared" si="62"/>
        <v>0</v>
      </c>
      <c r="AC129" s="39">
        <f t="shared" si="63"/>
        <v>0</v>
      </c>
      <c r="AD129" s="39">
        <f t="shared" si="64"/>
        <v>0</v>
      </c>
      <c r="AE129" s="39">
        <f t="shared" si="65"/>
        <v>0</v>
      </c>
      <c r="AF129" s="39">
        <f t="shared" si="66"/>
        <v>0</v>
      </c>
      <c r="AG129" s="39">
        <f t="shared" si="67"/>
        <v>0</v>
      </c>
      <c r="AH129" s="39">
        <f t="shared" si="68"/>
        <v>0</v>
      </c>
      <c r="AI129" s="39">
        <f t="shared" si="69"/>
        <v>0</v>
      </c>
      <c r="AJ129" s="39">
        <f t="shared" si="70"/>
        <v>0</v>
      </c>
      <c r="AK129" s="39">
        <f t="shared" si="71"/>
        <v>0</v>
      </c>
      <c r="AL129" s="43"/>
      <c r="AM129" s="39">
        <f t="shared" si="72"/>
        <v>0</v>
      </c>
      <c r="AN129" s="39">
        <f t="shared" si="73"/>
        <v>0</v>
      </c>
      <c r="AO129" s="39">
        <f t="shared" si="74"/>
        <v>0</v>
      </c>
      <c r="AP129" s="40">
        <f t="shared" si="75"/>
        <v>0</v>
      </c>
      <c r="AR129" s="39">
        <f t="shared" si="76"/>
        <v>0</v>
      </c>
      <c r="AS129" s="39">
        <f t="shared" si="77"/>
        <v>0</v>
      </c>
      <c r="AT129" s="39">
        <f t="shared" si="78"/>
        <v>0</v>
      </c>
      <c r="AU129" s="40">
        <f t="shared" si="79"/>
        <v>0</v>
      </c>
      <c r="AV129" s="40"/>
      <c r="AW129" s="52">
        <f t="shared" si="80"/>
        <v>0</v>
      </c>
      <c r="AY129" s="52">
        <f t="shared" si="81"/>
        <v>0</v>
      </c>
      <c r="AZ129" s="70"/>
    </row>
    <row r="130" spans="1:52">
      <c r="A130" s="44">
        <f t="shared" si="82"/>
        <v>40575</v>
      </c>
      <c r="B130" s="66">
        <f t="shared" si="83"/>
        <v>20000</v>
      </c>
      <c r="C130" s="67"/>
      <c r="D130" s="68">
        <f t="shared" si="50"/>
        <v>20000</v>
      </c>
      <c r="E130" s="35">
        <f t="shared" si="51"/>
        <v>0</v>
      </c>
      <c r="F130" s="35">
        <f t="shared" si="52"/>
        <v>0</v>
      </c>
      <c r="G130" s="55">
        <f t="shared" ref="G130:H149" si="91">VLOOKUP($A130,Table,MATCH(G$4,Curves,0))</f>
        <v>5.67</v>
      </c>
      <c r="H130" s="69">
        <f t="shared" si="91"/>
        <v>5.67</v>
      </c>
      <c r="I130" s="72">
        <f t="shared" si="84"/>
        <v>0</v>
      </c>
      <c r="J130" s="55">
        <f t="shared" ref="J130:K149" si="92">VLOOKUP($A130,Table,MATCH(J$4,Curves,0))</f>
        <v>-4.7500000000000001E-2</v>
      </c>
      <c r="K130" s="69">
        <f t="shared" si="92"/>
        <v>-0.06</v>
      </c>
      <c r="L130" s="72">
        <v>0</v>
      </c>
      <c r="M130" s="55">
        <f t="shared" ref="M130:N149" si="93">VLOOKUP($A130,Table,MATCH(M$4,Curves,0))</f>
        <v>0.01</v>
      </c>
      <c r="N130" s="69">
        <f t="shared" si="93"/>
        <v>0</v>
      </c>
      <c r="O130" s="72">
        <v>0</v>
      </c>
      <c r="P130" s="7"/>
      <c r="Q130" s="72">
        <f t="shared" si="53"/>
        <v>5.6325000000000003</v>
      </c>
      <c r="R130" s="72">
        <f t="shared" si="54"/>
        <v>5.61</v>
      </c>
      <c r="S130" s="72">
        <f t="shared" si="55"/>
        <v>0</v>
      </c>
      <c r="T130" s="7"/>
      <c r="U130" s="5">
        <f t="shared" si="56"/>
        <v>28</v>
      </c>
      <c r="V130" s="45">
        <f t="shared" si="57"/>
        <v>40575</v>
      </c>
      <c r="W130" s="5">
        <f t="shared" si="58"/>
        <v>3659</v>
      </c>
      <c r="X130" s="55">
        <f t="shared" si="59"/>
        <v>5.3904348595426005E-2</v>
      </c>
      <c r="Y130" s="47">
        <f t="shared" si="60"/>
        <v>0.5869275952786065</v>
      </c>
      <c r="Z130" s="5">
        <f t="shared" si="61"/>
        <v>0</v>
      </c>
      <c r="AA130" s="5">
        <f t="shared" si="62"/>
        <v>0</v>
      </c>
      <c r="AC130" s="39">
        <f t="shared" si="63"/>
        <v>0</v>
      </c>
      <c r="AD130" s="39">
        <f t="shared" si="64"/>
        <v>0</v>
      </c>
      <c r="AE130" s="39">
        <f t="shared" si="65"/>
        <v>0</v>
      </c>
      <c r="AF130" s="39">
        <f t="shared" si="66"/>
        <v>0</v>
      </c>
      <c r="AG130" s="39">
        <f t="shared" si="67"/>
        <v>0</v>
      </c>
      <c r="AH130" s="39">
        <f t="shared" si="68"/>
        <v>0</v>
      </c>
      <c r="AI130" s="39">
        <f t="shared" si="69"/>
        <v>0</v>
      </c>
      <c r="AJ130" s="39">
        <f t="shared" si="70"/>
        <v>0</v>
      </c>
      <c r="AK130" s="39">
        <f t="shared" si="71"/>
        <v>0</v>
      </c>
      <c r="AL130" s="43"/>
      <c r="AM130" s="39">
        <f t="shared" si="72"/>
        <v>0</v>
      </c>
      <c r="AN130" s="39">
        <f t="shared" si="73"/>
        <v>0</v>
      </c>
      <c r="AO130" s="39">
        <f t="shared" si="74"/>
        <v>0</v>
      </c>
      <c r="AP130" s="40">
        <f t="shared" si="75"/>
        <v>0</v>
      </c>
      <c r="AR130" s="39">
        <f t="shared" si="76"/>
        <v>0</v>
      </c>
      <c r="AS130" s="39">
        <f t="shared" si="77"/>
        <v>0</v>
      </c>
      <c r="AT130" s="39">
        <f t="shared" si="78"/>
        <v>0</v>
      </c>
      <c r="AU130" s="40">
        <f t="shared" si="79"/>
        <v>0</v>
      </c>
      <c r="AV130" s="40"/>
      <c r="AW130" s="52">
        <f t="shared" si="80"/>
        <v>0</v>
      </c>
      <c r="AY130" s="52">
        <f t="shared" si="81"/>
        <v>0</v>
      </c>
      <c r="AZ130" s="70"/>
    </row>
    <row r="131" spans="1:52">
      <c r="A131" s="44">
        <f t="shared" si="82"/>
        <v>40603</v>
      </c>
      <c r="B131" s="66">
        <f t="shared" si="83"/>
        <v>20000</v>
      </c>
      <c r="C131" s="67"/>
      <c r="D131" s="68">
        <f t="shared" si="50"/>
        <v>20000</v>
      </c>
      <c r="E131" s="35">
        <f t="shared" si="51"/>
        <v>0</v>
      </c>
      <c r="F131" s="35">
        <f t="shared" si="52"/>
        <v>0</v>
      </c>
      <c r="G131" s="55">
        <f t="shared" si="91"/>
        <v>5.67</v>
      </c>
      <c r="H131" s="69">
        <f t="shared" si="91"/>
        <v>5.67</v>
      </c>
      <c r="I131" s="72">
        <f t="shared" si="84"/>
        <v>0</v>
      </c>
      <c r="J131" s="55">
        <f t="shared" si="92"/>
        <v>-4.7500000000000001E-2</v>
      </c>
      <c r="K131" s="69">
        <f t="shared" si="92"/>
        <v>-0.06</v>
      </c>
      <c r="L131" s="72">
        <v>0</v>
      </c>
      <c r="M131" s="55">
        <f t="shared" si="93"/>
        <v>0.01</v>
      </c>
      <c r="N131" s="69">
        <f t="shared" si="93"/>
        <v>0</v>
      </c>
      <c r="O131" s="72">
        <v>0</v>
      </c>
      <c r="P131" s="7"/>
      <c r="Q131" s="72">
        <f t="shared" si="53"/>
        <v>5.6325000000000003</v>
      </c>
      <c r="R131" s="72">
        <f t="shared" si="54"/>
        <v>5.61</v>
      </c>
      <c r="S131" s="72">
        <f t="shared" si="55"/>
        <v>0</v>
      </c>
      <c r="T131" s="7"/>
      <c r="U131" s="5">
        <f t="shared" si="56"/>
        <v>31</v>
      </c>
      <c r="V131" s="45">
        <f t="shared" si="57"/>
        <v>40603</v>
      </c>
      <c r="W131" s="5">
        <f t="shared" si="58"/>
        <v>3687</v>
      </c>
      <c r="X131" s="55">
        <f t="shared" si="59"/>
        <v>5.3904348595426005E-2</v>
      </c>
      <c r="Y131" s="47">
        <f t="shared" si="60"/>
        <v>0.58453921711138668</v>
      </c>
      <c r="Z131" s="5">
        <f t="shared" si="61"/>
        <v>0</v>
      </c>
      <c r="AA131" s="5">
        <f t="shared" si="62"/>
        <v>0</v>
      </c>
      <c r="AC131" s="39">
        <f t="shared" si="63"/>
        <v>0</v>
      </c>
      <c r="AD131" s="39">
        <f t="shared" si="64"/>
        <v>0</v>
      </c>
      <c r="AE131" s="39">
        <f t="shared" si="65"/>
        <v>0</v>
      </c>
      <c r="AF131" s="39">
        <f t="shared" si="66"/>
        <v>0</v>
      </c>
      <c r="AG131" s="39">
        <f t="shared" si="67"/>
        <v>0</v>
      </c>
      <c r="AH131" s="39">
        <f t="shared" si="68"/>
        <v>0</v>
      </c>
      <c r="AI131" s="39">
        <f t="shared" si="69"/>
        <v>0</v>
      </c>
      <c r="AJ131" s="39">
        <f t="shared" si="70"/>
        <v>0</v>
      </c>
      <c r="AK131" s="39">
        <f t="shared" si="71"/>
        <v>0</v>
      </c>
      <c r="AL131" s="43"/>
      <c r="AM131" s="39">
        <f t="shared" si="72"/>
        <v>0</v>
      </c>
      <c r="AN131" s="39">
        <f t="shared" si="73"/>
        <v>0</v>
      </c>
      <c r="AO131" s="39">
        <f t="shared" si="74"/>
        <v>0</v>
      </c>
      <c r="AP131" s="40">
        <f t="shared" si="75"/>
        <v>0</v>
      </c>
      <c r="AR131" s="39">
        <f t="shared" si="76"/>
        <v>0</v>
      </c>
      <c r="AS131" s="39">
        <f t="shared" si="77"/>
        <v>0</v>
      </c>
      <c r="AT131" s="39">
        <f t="shared" si="78"/>
        <v>0</v>
      </c>
      <c r="AU131" s="40">
        <f t="shared" si="79"/>
        <v>0</v>
      </c>
      <c r="AV131" s="40"/>
      <c r="AW131" s="52">
        <f t="shared" si="80"/>
        <v>0</v>
      </c>
      <c r="AY131" s="52">
        <f t="shared" si="81"/>
        <v>0</v>
      </c>
      <c r="AZ131" s="70"/>
    </row>
    <row r="132" spans="1:52">
      <c r="A132" s="44">
        <f t="shared" si="82"/>
        <v>40634</v>
      </c>
      <c r="B132" s="66">
        <f t="shared" si="83"/>
        <v>20000</v>
      </c>
      <c r="C132" s="67"/>
      <c r="D132" s="68">
        <f t="shared" si="50"/>
        <v>20000</v>
      </c>
      <c r="E132" s="35">
        <f t="shared" si="51"/>
        <v>0</v>
      </c>
      <c r="F132" s="35">
        <f t="shared" si="52"/>
        <v>0</v>
      </c>
      <c r="G132" s="55">
        <f t="shared" si="91"/>
        <v>5.67</v>
      </c>
      <c r="H132" s="69">
        <f t="shared" si="91"/>
        <v>5.67</v>
      </c>
      <c r="I132" s="72">
        <f t="shared" si="84"/>
        <v>0</v>
      </c>
      <c r="J132" s="55">
        <f t="shared" si="92"/>
        <v>-4.7500000000000001E-2</v>
      </c>
      <c r="K132" s="69">
        <f t="shared" si="92"/>
        <v>-0.06</v>
      </c>
      <c r="L132" s="72">
        <v>0</v>
      </c>
      <c r="M132" s="55">
        <f t="shared" si="93"/>
        <v>0.01</v>
      </c>
      <c r="N132" s="69">
        <f t="shared" si="93"/>
        <v>0</v>
      </c>
      <c r="O132" s="72">
        <v>0</v>
      </c>
      <c r="P132" s="7"/>
      <c r="Q132" s="72">
        <f t="shared" si="53"/>
        <v>5.6325000000000003</v>
      </c>
      <c r="R132" s="72">
        <f t="shared" si="54"/>
        <v>5.61</v>
      </c>
      <c r="S132" s="72">
        <f t="shared" si="55"/>
        <v>0</v>
      </c>
      <c r="T132" s="7"/>
      <c r="U132" s="5">
        <f t="shared" si="56"/>
        <v>30</v>
      </c>
      <c r="V132" s="45">
        <f t="shared" si="57"/>
        <v>40634</v>
      </c>
      <c r="W132" s="5">
        <f t="shared" si="58"/>
        <v>3718</v>
      </c>
      <c r="X132" s="55">
        <f t="shared" si="59"/>
        <v>5.3904348595426005E-2</v>
      </c>
      <c r="Y132" s="47">
        <f t="shared" si="60"/>
        <v>0.58190627640345138</v>
      </c>
      <c r="Z132" s="5">
        <f t="shared" si="61"/>
        <v>0</v>
      </c>
      <c r="AA132" s="5">
        <f t="shared" si="62"/>
        <v>0</v>
      </c>
      <c r="AC132" s="39">
        <f t="shared" si="63"/>
        <v>0</v>
      </c>
      <c r="AD132" s="39">
        <f t="shared" si="64"/>
        <v>0</v>
      </c>
      <c r="AE132" s="39">
        <f t="shared" si="65"/>
        <v>0</v>
      </c>
      <c r="AF132" s="39">
        <f t="shared" si="66"/>
        <v>0</v>
      </c>
      <c r="AG132" s="39">
        <f t="shared" si="67"/>
        <v>0</v>
      </c>
      <c r="AH132" s="39">
        <f t="shared" si="68"/>
        <v>0</v>
      </c>
      <c r="AI132" s="39">
        <f t="shared" si="69"/>
        <v>0</v>
      </c>
      <c r="AJ132" s="39">
        <f t="shared" si="70"/>
        <v>0</v>
      </c>
      <c r="AK132" s="39">
        <f t="shared" si="71"/>
        <v>0</v>
      </c>
      <c r="AL132" s="43"/>
      <c r="AM132" s="39">
        <f t="shared" si="72"/>
        <v>0</v>
      </c>
      <c r="AN132" s="39">
        <f t="shared" si="73"/>
        <v>0</v>
      </c>
      <c r="AO132" s="39">
        <f t="shared" si="74"/>
        <v>0</v>
      </c>
      <c r="AP132" s="40">
        <f t="shared" si="75"/>
        <v>0</v>
      </c>
      <c r="AR132" s="39">
        <f t="shared" si="76"/>
        <v>0</v>
      </c>
      <c r="AS132" s="39">
        <f t="shared" si="77"/>
        <v>0</v>
      </c>
      <c r="AT132" s="39">
        <f t="shared" si="78"/>
        <v>0</v>
      </c>
      <c r="AU132" s="40">
        <f t="shared" si="79"/>
        <v>0</v>
      </c>
      <c r="AV132" s="40"/>
      <c r="AW132" s="52">
        <f t="shared" si="80"/>
        <v>0</v>
      </c>
      <c r="AY132" s="52">
        <f t="shared" si="81"/>
        <v>0</v>
      </c>
      <c r="AZ132" s="70"/>
    </row>
    <row r="133" spans="1:52">
      <c r="A133" s="44">
        <f t="shared" si="82"/>
        <v>40664</v>
      </c>
      <c r="B133" s="66">
        <f t="shared" si="83"/>
        <v>20000</v>
      </c>
      <c r="C133" s="67"/>
      <c r="D133" s="68">
        <f t="shared" si="50"/>
        <v>20000</v>
      </c>
      <c r="E133" s="35">
        <f t="shared" si="51"/>
        <v>0</v>
      </c>
      <c r="F133" s="35">
        <f t="shared" si="52"/>
        <v>0</v>
      </c>
      <c r="G133" s="55">
        <f t="shared" si="91"/>
        <v>5.67</v>
      </c>
      <c r="H133" s="69">
        <f t="shared" si="91"/>
        <v>5.67</v>
      </c>
      <c r="I133" s="72">
        <f t="shared" si="84"/>
        <v>0</v>
      </c>
      <c r="J133" s="55">
        <f t="shared" si="92"/>
        <v>-4.7500000000000001E-2</v>
      </c>
      <c r="K133" s="69">
        <f t="shared" si="92"/>
        <v>-0.06</v>
      </c>
      <c r="L133" s="72">
        <v>0</v>
      </c>
      <c r="M133" s="55">
        <f t="shared" si="93"/>
        <v>0.01</v>
      </c>
      <c r="N133" s="69">
        <f t="shared" si="93"/>
        <v>0</v>
      </c>
      <c r="O133" s="72">
        <v>0</v>
      </c>
      <c r="P133" s="7"/>
      <c r="Q133" s="72">
        <f t="shared" si="53"/>
        <v>5.6325000000000003</v>
      </c>
      <c r="R133" s="72">
        <f t="shared" si="54"/>
        <v>5.61</v>
      </c>
      <c r="S133" s="72">
        <f t="shared" si="55"/>
        <v>0</v>
      </c>
      <c r="T133" s="7"/>
      <c r="U133" s="5">
        <f t="shared" si="56"/>
        <v>31</v>
      </c>
      <c r="V133" s="45">
        <f t="shared" si="57"/>
        <v>40664</v>
      </c>
      <c r="W133" s="5">
        <f t="shared" si="58"/>
        <v>3748</v>
      </c>
      <c r="X133" s="55">
        <f t="shared" si="59"/>
        <v>5.3904348595426005E-2</v>
      </c>
      <c r="Y133" s="47">
        <f t="shared" si="60"/>
        <v>0.57936956169316234</v>
      </c>
      <c r="Z133" s="5">
        <f t="shared" si="61"/>
        <v>0</v>
      </c>
      <c r="AA133" s="5">
        <f t="shared" si="62"/>
        <v>0</v>
      </c>
      <c r="AC133" s="39">
        <f t="shared" si="63"/>
        <v>0</v>
      </c>
      <c r="AD133" s="39">
        <f t="shared" si="64"/>
        <v>0</v>
      </c>
      <c r="AE133" s="39">
        <f t="shared" si="65"/>
        <v>0</v>
      </c>
      <c r="AF133" s="39">
        <f t="shared" si="66"/>
        <v>0</v>
      </c>
      <c r="AG133" s="39">
        <f t="shared" si="67"/>
        <v>0</v>
      </c>
      <c r="AH133" s="39">
        <f t="shared" si="68"/>
        <v>0</v>
      </c>
      <c r="AI133" s="39">
        <f t="shared" si="69"/>
        <v>0</v>
      </c>
      <c r="AJ133" s="39">
        <f t="shared" si="70"/>
        <v>0</v>
      </c>
      <c r="AK133" s="39">
        <f t="shared" si="71"/>
        <v>0</v>
      </c>
      <c r="AL133" s="43"/>
      <c r="AM133" s="39">
        <f t="shared" si="72"/>
        <v>0</v>
      </c>
      <c r="AN133" s="39">
        <f t="shared" si="73"/>
        <v>0</v>
      </c>
      <c r="AO133" s="39">
        <f t="shared" si="74"/>
        <v>0</v>
      </c>
      <c r="AP133" s="40">
        <f t="shared" si="75"/>
        <v>0</v>
      </c>
      <c r="AR133" s="39">
        <f t="shared" si="76"/>
        <v>0</v>
      </c>
      <c r="AS133" s="39">
        <f t="shared" si="77"/>
        <v>0</v>
      </c>
      <c r="AT133" s="39">
        <f t="shared" si="78"/>
        <v>0</v>
      </c>
      <c r="AU133" s="40">
        <f t="shared" si="79"/>
        <v>0</v>
      </c>
      <c r="AV133" s="40"/>
      <c r="AW133" s="52">
        <f t="shared" si="80"/>
        <v>0</v>
      </c>
      <c r="AY133" s="52">
        <f t="shared" si="81"/>
        <v>0</v>
      </c>
      <c r="AZ133" s="70"/>
    </row>
    <row r="134" spans="1:52">
      <c r="A134" s="44">
        <f t="shared" si="82"/>
        <v>40695</v>
      </c>
      <c r="B134" s="66">
        <f t="shared" si="83"/>
        <v>20000</v>
      </c>
      <c r="C134" s="67"/>
      <c r="D134" s="68">
        <f t="shared" si="50"/>
        <v>20000</v>
      </c>
      <c r="E134" s="35">
        <f t="shared" si="51"/>
        <v>0</v>
      </c>
      <c r="F134" s="35">
        <f t="shared" si="52"/>
        <v>0</v>
      </c>
      <c r="G134" s="55">
        <f t="shared" si="91"/>
        <v>5.67</v>
      </c>
      <c r="H134" s="69">
        <f t="shared" si="91"/>
        <v>5.67</v>
      </c>
      <c r="I134" s="72">
        <f t="shared" si="84"/>
        <v>0</v>
      </c>
      <c r="J134" s="55">
        <f t="shared" si="92"/>
        <v>-4.7500000000000001E-2</v>
      </c>
      <c r="K134" s="69">
        <f t="shared" si="92"/>
        <v>-0.06</v>
      </c>
      <c r="L134" s="72">
        <v>0</v>
      </c>
      <c r="M134" s="55">
        <f t="shared" si="93"/>
        <v>0.01</v>
      </c>
      <c r="N134" s="69">
        <f t="shared" si="93"/>
        <v>0</v>
      </c>
      <c r="O134" s="72">
        <v>0</v>
      </c>
      <c r="P134" s="7"/>
      <c r="Q134" s="72">
        <f t="shared" si="53"/>
        <v>5.6325000000000003</v>
      </c>
      <c r="R134" s="72">
        <f t="shared" si="54"/>
        <v>5.61</v>
      </c>
      <c r="S134" s="72">
        <f t="shared" si="55"/>
        <v>0</v>
      </c>
      <c r="T134" s="7"/>
      <c r="U134" s="5">
        <f t="shared" si="56"/>
        <v>30</v>
      </c>
      <c r="V134" s="45">
        <f t="shared" si="57"/>
        <v>40695</v>
      </c>
      <c r="W134" s="5">
        <f t="shared" si="58"/>
        <v>3779</v>
      </c>
      <c r="X134" s="55">
        <f t="shared" si="59"/>
        <v>5.3904348595426005E-2</v>
      </c>
      <c r="Y134" s="47">
        <f t="shared" si="60"/>
        <v>0.57675990667042687</v>
      </c>
      <c r="Z134" s="5">
        <f t="shared" si="61"/>
        <v>0</v>
      </c>
      <c r="AA134" s="5">
        <f t="shared" si="62"/>
        <v>0</v>
      </c>
      <c r="AC134" s="39">
        <f t="shared" si="63"/>
        <v>0</v>
      </c>
      <c r="AD134" s="39">
        <f t="shared" si="64"/>
        <v>0</v>
      </c>
      <c r="AE134" s="39">
        <f t="shared" si="65"/>
        <v>0</v>
      </c>
      <c r="AF134" s="39">
        <f t="shared" si="66"/>
        <v>0</v>
      </c>
      <c r="AG134" s="39">
        <f t="shared" si="67"/>
        <v>0</v>
      </c>
      <c r="AH134" s="39">
        <f t="shared" si="68"/>
        <v>0</v>
      </c>
      <c r="AI134" s="39">
        <f t="shared" si="69"/>
        <v>0</v>
      </c>
      <c r="AJ134" s="39">
        <f t="shared" si="70"/>
        <v>0</v>
      </c>
      <c r="AK134" s="39">
        <f t="shared" si="71"/>
        <v>0</v>
      </c>
      <c r="AL134" s="43"/>
      <c r="AM134" s="39">
        <f t="shared" si="72"/>
        <v>0</v>
      </c>
      <c r="AN134" s="39">
        <f t="shared" si="73"/>
        <v>0</v>
      </c>
      <c r="AO134" s="39">
        <f t="shared" si="74"/>
        <v>0</v>
      </c>
      <c r="AP134" s="40">
        <f t="shared" si="75"/>
        <v>0</v>
      </c>
      <c r="AR134" s="39">
        <f t="shared" si="76"/>
        <v>0</v>
      </c>
      <c r="AS134" s="39">
        <f t="shared" si="77"/>
        <v>0</v>
      </c>
      <c r="AT134" s="39">
        <f t="shared" si="78"/>
        <v>0</v>
      </c>
      <c r="AU134" s="40">
        <f t="shared" si="79"/>
        <v>0</v>
      </c>
      <c r="AV134" s="40"/>
      <c r="AW134" s="52">
        <f t="shared" si="80"/>
        <v>0</v>
      </c>
      <c r="AY134" s="52">
        <f t="shared" si="81"/>
        <v>0</v>
      </c>
      <c r="AZ134" s="70"/>
    </row>
    <row r="135" spans="1:52">
      <c r="A135" s="44">
        <f t="shared" si="82"/>
        <v>40725</v>
      </c>
      <c r="B135" s="66">
        <f t="shared" si="83"/>
        <v>20000</v>
      </c>
      <c r="C135" s="67"/>
      <c r="D135" s="68">
        <f t="shared" si="50"/>
        <v>20000</v>
      </c>
      <c r="E135" s="35">
        <f t="shared" si="51"/>
        <v>0</v>
      </c>
      <c r="F135" s="35">
        <f t="shared" si="52"/>
        <v>0</v>
      </c>
      <c r="G135" s="55">
        <f t="shared" si="91"/>
        <v>5.67</v>
      </c>
      <c r="H135" s="69">
        <f t="shared" si="91"/>
        <v>5.67</v>
      </c>
      <c r="I135" s="72">
        <f t="shared" si="84"/>
        <v>0</v>
      </c>
      <c r="J135" s="55">
        <f t="shared" si="92"/>
        <v>-4.7500000000000001E-2</v>
      </c>
      <c r="K135" s="69">
        <f t="shared" si="92"/>
        <v>-0.06</v>
      </c>
      <c r="L135" s="72">
        <v>0</v>
      </c>
      <c r="M135" s="55">
        <f t="shared" si="93"/>
        <v>0.01</v>
      </c>
      <c r="N135" s="69">
        <f t="shared" si="93"/>
        <v>0</v>
      </c>
      <c r="O135" s="72">
        <v>0</v>
      </c>
      <c r="P135" s="7"/>
      <c r="Q135" s="72">
        <f t="shared" si="53"/>
        <v>5.6325000000000003</v>
      </c>
      <c r="R135" s="72">
        <f t="shared" si="54"/>
        <v>5.61</v>
      </c>
      <c r="S135" s="72">
        <f t="shared" si="55"/>
        <v>0</v>
      </c>
      <c r="T135" s="7"/>
      <c r="U135" s="5">
        <f t="shared" si="56"/>
        <v>31</v>
      </c>
      <c r="V135" s="45">
        <f t="shared" si="57"/>
        <v>40725</v>
      </c>
      <c r="W135" s="5">
        <f t="shared" si="58"/>
        <v>3809</v>
      </c>
      <c r="X135" s="55">
        <f t="shared" si="59"/>
        <v>5.3904348595426005E-2</v>
      </c>
      <c r="Y135" s="47">
        <f t="shared" si="60"/>
        <v>0.5742456266241649</v>
      </c>
      <c r="Z135" s="5">
        <f t="shared" si="61"/>
        <v>0</v>
      </c>
      <c r="AA135" s="5">
        <f t="shared" si="62"/>
        <v>0</v>
      </c>
      <c r="AC135" s="39">
        <f t="shared" si="63"/>
        <v>0</v>
      </c>
      <c r="AD135" s="39">
        <f t="shared" si="64"/>
        <v>0</v>
      </c>
      <c r="AE135" s="39">
        <f t="shared" si="65"/>
        <v>0</v>
      </c>
      <c r="AF135" s="39">
        <f t="shared" si="66"/>
        <v>0</v>
      </c>
      <c r="AG135" s="39">
        <f t="shared" si="67"/>
        <v>0</v>
      </c>
      <c r="AH135" s="39">
        <f t="shared" si="68"/>
        <v>0</v>
      </c>
      <c r="AI135" s="39">
        <f t="shared" si="69"/>
        <v>0</v>
      </c>
      <c r="AJ135" s="39">
        <f t="shared" si="70"/>
        <v>0</v>
      </c>
      <c r="AK135" s="39">
        <f t="shared" si="71"/>
        <v>0</v>
      </c>
      <c r="AL135" s="43"/>
      <c r="AM135" s="39">
        <f t="shared" si="72"/>
        <v>0</v>
      </c>
      <c r="AN135" s="39">
        <f t="shared" si="73"/>
        <v>0</v>
      </c>
      <c r="AO135" s="39">
        <f t="shared" si="74"/>
        <v>0</v>
      </c>
      <c r="AP135" s="40">
        <f t="shared" si="75"/>
        <v>0</v>
      </c>
      <c r="AR135" s="39">
        <f t="shared" si="76"/>
        <v>0</v>
      </c>
      <c r="AS135" s="39">
        <f t="shared" si="77"/>
        <v>0</v>
      </c>
      <c r="AT135" s="39">
        <f t="shared" si="78"/>
        <v>0</v>
      </c>
      <c r="AU135" s="40">
        <f t="shared" si="79"/>
        <v>0</v>
      </c>
      <c r="AV135" s="40"/>
      <c r="AW135" s="52">
        <f t="shared" si="80"/>
        <v>0</v>
      </c>
      <c r="AY135" s="52">
        <f t="shared" si="81"/>
        <v>0</v>
      </c>
      <c r="AZ135" s="70"/>
    </row>
    <row r="136" spans="1:52">
      <c r="A136" s="44">
        <f t="shared" si="82"/>
        <v>40756</v>
      </c>
      <c r="B136" s="66">
        <f t="shared" si="83"/>
        <v>20000</v>
      </c>
      <c r="C136" s="67"/>
      <c r="D136" s="68">
        <f t="shared" si="50"/>
        <v>20000</v>
      </c>
      <c r="E136" s="35">
        <f t="shared" si="51"/>
        <v>0</v>
      </c>
      <c r="F136" s="35">
        <f t="shared" si="52"/>
        <v>0</v>
      </c>
      <c r="G136" s="55">
        <f t="shared" si="91"/>
        <v>5.67</v>
      </c>
      <c r="H136" s="69">
        <f t="shared" si="91"/>
        <v>5.67</v>
      </c>
      <c r="I136" s="72">
        <f t="shared" si="84"/>
        <v>0</v>
      </c>
      <c r="J136" s="55">
        <f t="shared" si="92"/>
        <v>-4.7500000000000001E-2</v>
      </c>
      <c r="K136" s="69">
        <f t="shared" si="92"/>
        <v>-0.06</v>
      </c>
      <c r="L136" s="72">
        <v>0</v>
      </c>
      <c r="M136" s="55">
        <f t="shared" si="93"/>
        <v>0.01</v>
      </c>
      <c r="N136" s="69">
        <f t="shared" si="93"/>
        <v>0</v>
      </c>
      <c r="O136" s="72">
        <v>0</v>
      </c>
      <c r="P136" s="7"/>
      <c r="Q136" s="72">
        <f t="shared" si="53"/>
        <v>5.6325000000000003</v>
      </c>
      <c r="R136" s="72">
        <f t="shared" si="54"/>
        <v>5.61</v>
      </c>
      <c r="S136" s="72">
        <f t="shared" si="55"/>
        <v>0</v>
      </c>
      <c r="T136" s="7"/>
      <c r="U136" s="5">
        <f t="shared" si="56"/>
        <v>31</v>
      </c>
      <c r="V136" s="45">
        <f t="shared" si="57"/>
        <v>40756</v>
      </c>
      <c r="W136" s="5">
        <f t="shared" si="58"/>
        <v>3840</v>
      </c>
      <c r="X136" s="55">
        <f t="shared" si="59"/>
        <v>5.3904348595426005E-2</v>
      </c>
      <c r="Y136" s="47">
        <f t="shared" si="60"/>
        <v>0.57165905134840445</v>
      </c>
      <c r="Z136" s="5">
        <f t="shared" si="61"/>
        <v>0</v>
      </c>
      <c r="AA136" s="5">
        <f t="shared" si="62"/>
        <v>0</v>
      </c>
      <c r="AC136" s="39">
        <f t="shared" si="63"/>
        <v>0</v>
      </c>
      <c r="AD136" s="39">
        <f t="shared" si="64"/>
        <v>0</v>
      </c>
      <c r="AE136" s="39">
        <f t="shared" si="65"/>
        <v>0</v>
      </c>
      <c r="AF136" s="39">
        <f t="shared" si="66"/>
        <v>0</v>
      </c>
      <c r="AG136" s="39">
        <f t="shared" si="67"/>
        <v>0</v>
      </c>
      <c r="AH136" s="39">
        <f t="shared" si="68"/>
        <v>0</v>
      </c>
      <c r="AI136" s="39">
        <f t="shared" si="69"/>
        <v>0</v>
      </c>
      <c r="AJ136" s="39">
        <f t="shared" si="70"/>
        <v>0</v>
      </c>
      <c r="AK136" s="39">
        <f t="shared" si="71"/>
        <v>0</v>
      </c>
      <c r="AL136" s="43"/>
      <c r="AM136" s="39">
        <f t="shared" si="72"/>
        <v>0</v>
      </c>
      <c r="AN136" s="39">
        <f t="shared" si="73"/>
        <v>0</v>
      </c>
      <c r="AO136" s="39">
        <f t="shared" si="74"/>
        <v>0</v>
      </c>
      <c r="AP136" s="40">
        <f t="shared" si="75"/>
        <v>0</v>
      </c>
      <c r="AR136" s="39">
        <f t="shared" si="76"/>
        <v>0</v>
      </c>
      <c r="AS136" s="39">
        <f t="shared" si="77"/>
        <v>0</v>
      </c>
      <c r="AT136" s="39">
        <f t="shared" si="78"/>
        <v>0</v>
      </c>
      <c r="AU136" s="40">
        <f t="shared" si="79"/>
        <v>0</v>
      </c>
      <c r="AV136" s="40"/>
      <c r="AW136" s="52">
        <f t="shared" si="80"/>
        <v>0</v>
      </c>
      <c r="AY136" s="52">
        <f t="shared" si="81"/>
        <v>0</v>
      </c>
      <c r="AZ136" s="70"/>
    </row>
    <row r="137" spans="1:52">
      <c r="A137" s="44">
        <f t="shared" si="82"/>
        <v>40787</v>
      </c>
      <c r="B137" s="66">
        <f t="shared" si="83"/>
        <v>20000</v>
      </c>
      <c r="C137" s="67"/>
      <c r="D137" s="68">
        <f t="shared" si="50"/>
        <v>20000</v>
      </c>
      <c r="E137" s="35">
        <f t="shared" si="51"/>
        <v>0</v>
      </c>
      <c r="F137" s="35">
        <f t="shared" si="52"/>
        <v>0</v>
      </c>
      <c r="G137" s="55">
        <f t="shared" si="91"/>
        <v>5.67</v>
      </c>
      <c r="H137" s="69">
        <f t="shared" si="91"/>
        <v>5.67</v>
      </c>
      <c r="I137" s="72">
        <f t="shared" si="84"/>
        <v>0</v>
      </c>
      <c r="J137" s="55">
        <f t="shared" si="92"/>
        <v>-4.7500000000000001E-2</v>
      </c>
      <c r="K137" s="69">
        <f t="shared" si="92"/>
        <v>-0.06</v>
      </c>
      <c r="L137" s="72">
        <v>0</v>
      </c>
      <c r="M137" s="55">
        <f t="shared" si="93"/>
        <v>0.01</v>
      </c>
      <c r="N137" s="69">
        <f t="shared" si="93"/>
        <v>0</v>
      </c>
      <c r="O137" s="72">
        <v>0</v>
      </c>
      <c r="P137" s="7"/>
      <c r="Q137" s="72">
        <f t="shared" si="53"/>
        <v>5.6325000000000003</v>
      </c>
      <c r="R137" s="72">
        <f t="shared" si="54"/>
        <v>5.61</v>
      </c>
      <c r="S137" s="72">
        <f t="shared" si="55"/>
        <v>0</v>
      </c>
      <c r="T137" s="7"/>
      <c r="U137" s="5">
        <f t="shared" si="56"/>
        <v>30</v>
      </c>
      <c r="V137" s="45">
        <f t="shared" si="57"/>
        <v>40787</v>
      </c>
      <c r="W137" s="5">
        <f t="shared" si="58"/>
        <v>3871</v>
      </c>
      <c r="X137" s="55">
        <f t="shared" si="59"/>
        <v>5.3904348595426005E-2</v>
      </c>
      <c r="Y137" s="47">
        <f t="shared" si="60"/>
        <v>0.56908412678681075</v>
      </c>
      <c r="Z137" s="5">
        <f t="shared" si="61"/>
        <v>0</v>
      </c>
      <c r="AA137" s="5">
        <f t="shared" si="62"/>
        <v>0</v>
      </c>
      <c r="AC137" s="39">
        <f t="shared" si="63"/>
        <v>0</v>
      </c>
      <c r="AD137" s="39">
        <f t="shared" si="64"/>
        <v>0</v>
      </c>
      <c r="AE137" s="39">
        <f t="shared" si="65"/>
        <v>0</v>
      </c>
      <c r="AF137" s="39">
        <f t="shared" si="66"/>
        <v>0</v>
      </c>
      <c r="AG137" s="39">
        <f t="shared" si="67"/>
        <v>0</v>
      </c>
      <c r="AH137" s="39">
        <f t="shared" si="68"/>
        <v>0</v>
      </c>
      <c r="AI137" s="39">
        <f t="shared" si="69"/>
        <v>0</v>
      </c>
      <c r="AJ137" s="39">
        <f t="shared" si="70"/>
        <v>0</v>
      </c>
      <c r="AK137" s="39">
        <f t="shared" si="71"/>
        <v>0</v>
      </c>
      <c r="AL137" s="43"/>
      <c r="AM137" s="39">
        <f t="shared" si="72"/>
        <v>0</v>
      </c>
      <c r="AN137" s="39">
        <f t="shared" si="73"/>
        <v>0</v>
      </c>
      <c r="AO137" s="39">
        <f t="shared" si="74"/>
        <v>0</v>
      </c>
      <c r="AP137" s="40">
        <f t="shared" si="75"/>
        <v>0</v>
      </c>
      <c r="AR137" s="39">
        <f t="shared" si="76"/>
        <v>0</v>
      </c>
      <c r="AS137" s="39">
        <f t="shared" si="77"/>
        <v>0</v>
      </c>
      <c r="AT137" s="39">
        <f t="shared" si="78"/>
        <v>0</v>
      </c>
      <c r="AU137" s="40">
        <f t="shared" si="79"/>
        <v>0</v>
      </c>
      <c r="AV137" s="40"/>
      <c r="AW137" s="52">
        <f t="shared" si="80"/>
        <v>0</v>
      </c>
      <c r="AY137" s="52">
        <f t="shared" si="81"/>
        <v>0</v>
      </c>
      <c r="AZ137" s="70"/>
    </row>
    <row r="138" spans="1:52">
      <c r="A138" s="44">
        <f t="shared" si="82"/>
        <v>40817</v>
      </c>
      <c r="B138" s="66">
        <f t="shared" si="83"/>
        <v>20000</v>
      </c>
      <c r="C138" s="67"/>
      <c r="D138" s="68">
        <f t="shared" ref="D138:D201" si="94">B138+C138</f>
        <v>20000</v>
      </c>
      <c r="E138" s="35">
        <f t="shared" ref="E138:E201" si="95">IF(Z138=0,0,IF(AND(Z138=1,$H$3=1),D138*U138,IF($H$3=2,D138,"N/A")))</f>
        <v>0</v>
      </c>
      <c r="F138" s="35">
        <f t="shared" ref="F138:F201" si="96">E138*Y138</f>
        <v>0</v>
      </c>
      <c r="G138" s="55">
        <f t="shared" si="91"/>
        <v>5.67</v>
      </c>
      <c r="H138" s="69">
        <f t="shared" si="91"/>
        <v>5.67</v>
      </c>
      <c r="I138" s="72">
        <f t="shared" si="84"/>
        <v>0</v>
      </c>
      <c r="J138" s="55">
        <f t="shared" si="92"/>
        <v>-4.7500000000000001E-2</v>
      </c>
      <c r="K138" s="69">
        <f t="shared" si="92"/>
        <v>-0.06</v>
      </c>
      <c r="L138" s="72">
        <v>0</v>
      </c>
      <c r="M138" s="55">
        <f t="shared" si="93"/>
        <v>0.01</v>
      </c>
      <c r="N138" s="69">
        <f t="shared" si="93"/>
        <v>0</v>
      </c>
      <c r="O138" s="72">
        <v>0</v>
      </c>
      <c r="P138" s="7"/>
      <c r="Q138" s="72">
        <f t="shared" ref="Q138:Q201" si="97">M138+J138+G138</f>
        <v>5.6325000000000003</v>
      </c>
      <c r="R138" s="72">
        <f t="shared" ref="R138:R201" si="98">N138+K138+H138</f>
        <v>5.61</v>
      </c>
      <c r="S138" s="72">
        <f t="shared" ref="S138:S201" si="99">O138+L138+I138</f>
        <v>0</v>
      </c>
      <c r="T138" s="7"/>
      <c r="U138" s="5">
        <f t="shared" ref="U138:U201" si="100">A139-A138</f>
        <v>31</v>
      </c>
      <c r="V138" s="45">
        <f t="shared" ref="V138:V201" si="101">CHOOSE(F$3,A139+24,A138)</f>
        <v>40817</v>
      </c>
      <c r="W138" s="5">
        <f t="shared" ref="W138:W201" si="102">V138-C$3</f>
        <v>3901</v>
      </c>
      <c r="X138" s="55">
        <f t="shared" ref="X138:X201" si="103">VLOOKUP($A138,Table,MATCH(X$4,Curves,0))</f>
        <v>5.3904348595426005E-2</v>
      </c>
      <c r="Y138" s="47">
        <f t="shared" ref="Y138:Y201" si="104">1/(1+CHOOSE(F$3,(X139+($K$3/10000))/2,(X138+($K$3/10000))/2))^(2*W138/365.25)</f>
        <v>0.56660330790866675</v>
      </c>
      <c r="Z138" s="5">
        <f t="shared" ref="Z138:Z201" si="105">IF(AND(mthbeg&lt;=A138,mthend&gt;=A138),1,0)</f>
        <v>0</v>
      </c>
      <c r="AA138" s="5">
        <f t="shared" ref="AA138:AA201" si="106">U138*Z138</f>
        <v>0</v>
      </c>
      <c r="AC138" s="39">
        <f t="shared" ref="AC138:AC201" si="107">F138*G138</f>
        <v>0</v>
      </c>
      <c r="AD138" s="39">
        <f t="shared" ref="AD138:AD201" si="108">$F138*H138</f>
        <v>0</v>
      </c>
      <c r="AE138" s="39">
        <f t="shared" ref="AE138:AE201" si="109">$F138*I138</f>
        <v>0</v>
      </c>
      <c r="AF138" s="39">
        <f t="shared" ref="AF138:AF201" si="110">$F138*J138</f>
        <v>0</v>
      </c>
      <c r="AG138" s="39">
        <f t="shared" ref="AG138:AG201" si="111">$F138*K138</f>
        <v>0</v>
      </c>
      <c r="AH138" s="39">
        <f t="shared" ref="AH138:AH201" si="112">$F138*L138</f>
        <v>0</v>
      </c>
      <c r="AI138" s="39">
        <f t="shared" ref="AI138:AI201" si="113">$F138*M138</f>
        <v>0</v>
      </c>
      <c r="AJ138" s="39">
        <f t="shared" ref="AJ138:AJ201" si="114">$F138*N138</f>
        <v>0</v>
      </c>
      <c r="AK138" s="39">
        <f t="shared" ref="AK138:AK201" si="115">F138*O138</f>
        <v>0</v>
      </c>
      <c r="AL138" s="43"/>
      <c r="AM138" s="39">
        <f t="shared" ref="AM138:AM201" si="116">CHOOSE($G$3,AD138-AE138,AE138-AD138)</f>
        <v>0</v>
      </c>
      <c r="AN138" s="39">
        <f t="shared" ref="AN138:AN201" si="117">CHOOSE($G$3,AG138-AH138,AH138-AG138)</f>
        <v>0</v>
      </c>
      <c r="AO138" s="39">
        <f t="shared" ref="AO138:AO201" si="118">CHOOSE($G$3,AJ138-AK138,AK138-AJ138)</f>
        <v>0</v>
      </c>
      <c r="AP138" s="40">
        <f t="shared" ref="AP138:AP201" si="119">SUM(AM138:AO138)</f>
        <v>0</v>
      </c>
      <c r="AR138" s="39">
        <f t="shared" ref="AR138:AR201" si="120">CHOOSE($G$3,AC138-AD138,AD138-AC138)</f>
        <v>0</v>
      </c>
      <c r="AS138" s="39">
        <f t="shared" ref="AS138:AS201" si="121">CHOOSE($G$3,AF138-AG138,AG138-AF138)</f>
        <v>0</v>
      </c>
      <c r="AT138" s="39">
        <f t="shared" ref="AT138:AT201" si="122">CHOOSE($G$3,AI138-AJ138,AJ138-AI138)</f>
        <v>0</v>
      </c>
      <c r="AU138" s="40">
        <f t="shared" ref="AU138:AU201" si="123">AR138+AS138+AT138</f>
        <v>0</v>
      </c>
      <c r="AV138" s="40"/>
      <c r="AW138" s="52">
        <f t="shared" ref="AW138:AW201" si="124">AU138+AP138</f>
        <v>0</v>
      </c>
      <c r="AY138" s="52">
        <f t="shared" ref="AY138:AY201" si="125">AK138+AH138+AE138</f>
        <v>0</v>
      </c>
      <c r="AZ138" s="70"/>
    </row>
    <row r="139" spans="1:52">
      <c r="A139" s="44">
        <f t="shared" ref="A139:A202" si="126">EDATE(A138,1)</f>
        <v>40848</v>
      </c>
      <c r="B139" s="66">
        <f t="shared" ref="B139:B202" si="127">B138</f>
        <v>20000</v>
      </c>
      <c r="C139" s="67"/>
      <c r="D139" s="68">
        <f t="shared" si="94"/>
        <v>20000</v>
      </c>
      <c r="E139" s="35">
        <f t="shared" si="95"/>
        <v>0</v>
      </c>
      <c r="F139" s="35">
        <f t="shared" si="96"/>
        <v>0</v>
      </c>
      <c r="G139" s="55">
        <f t="shared" si="91"/>
        <v>5.67</v>
      </c>
      <c r="H139" s="69">
        <f t="shared" si="91"/>
        <v>5.67</v>
      </c>
      <c r="I139" s="72">
        <f t="shared" si="84"/>
        <v>0</v>
      </c>
      <c r="J139" s="55">
        <f t="shared" si="92"/>
        <v>-4.7500000000000001E-2</v>
      </c>
      <c r="K139" s="69">
        <f t="shared" si="92"/>
        <v>-0.06</v>
      </c>
      <c r="L139" s="72">
        <v>0</v>
      </c>
      <c r="M139" s="55">
        <f t="shared" si="93"/>
        <v>0.01</v>
      </c>
      <c r="N139" s="69">
        <f t="shared" si="93"/>
        <v>0</v>
      </c>
      <c r="O139" s="72">
        <v>0</v>
      </c>
      <c r="P139" s="7"/>
      <c r="Q139" s="72">
        <f t="shared" si="97"/>
        <v>5.6325000000000003</v>
      </c>
      <c r="R139" s="72">
        <f t="shared" si="98"/>
        <v>5.61</v>
      </c>
      <c r="S139" s="72">
        <f t="shared" si="99"/>
        <v>0</v>
      </c>
      <c r="T139" s="7"/>
      <c r="U139" s="5">
        <f t="shared" si="100"/>
        <v>30</v>
      </c>
      <c r="V139" s="45">
        <f t="shared" si="101"/>
        <v>40848</v>
      </c>
      <c r="W139" s="5">
        <f t="shared" si="102"/>
        <v>3932</v>
      </c>
      <c r="X139" s="55">
        <f t="shared" si="103"/>
        <v>5.3904348595426005E-2</v>
      </c>
      <c r="Y139" s="47">
        <f t="shared" si="104"/>
        <v>0.56405115593840938</v>
      </c>
      <c r="Z139" s="5">
        <f t="shared" si="105"/>
        <v>0</v>
      </c>
      <c r="AA139" s="5">
        <f t="shared" si="106"/>
        <v>0</v>
      </c>
      <c r="AC139" s="39">
        <f t="shared" si="107"/>
        <v>0</v>
      </c>
      <c r="AD139" s="39">
        <f t="shared" si="108"/>
        <v>0</v>
      </c>
      <c r="AE139" s="39">
        <f t="shared" si="109"/>
        <v>0</v>
      </c>
      <c r="AF139" s="39">
        <f t="shared" si="110"/>
        <v>0</v>
      </c>
      <c r="AG139" s="39">
        <f t="shared" si="111"/>
        <v>0</v>
      </c>
      <c r="AH139" s="39">
        <f t="shared" si="112"/>
        <v>0</v>
      </c>
      <c r="AI139" s="39">
        <f t="shared" si="113"/>
        <v>0</v>
      </c>
      <c r="AJ139" s="39">
        <f t="shared" si="114"/>
        <v>0</v>
      </c>
      <c r="AK139" s="39">
        <f t="shared" si="115"/>
        <v>0</v>
      </c>
      <c r="AL139" s="43"/>
      <c r="AM139" s="39">
        <f t="shared" si="116"/>
        <v>0</v>
      </c>
      <c r="AN139" s="39">
        <f t="shared" si="117"/>
        <v>0</v>
      </c>
      <c r="AO139" s="39">
        <f t="shared" si="118"/>
        <v>0</v>
      </c>
      <c r="AP139" s="40">
        <f t="shared" si="119"/>
        <v>0</v>
      </c>
      <c r="AR139" s="39">
        <f t="shared" si="120"/>
        <v>0</v>
      </c>
      <c r="AS139" s="39">
        <f t="shared" si="121"/>
        <v>0</v>
      </c>
      <c r="AT139" s="39">
        <f t="shared" si="122"/>
        <v>0</v>
      </c>
      <c r="AU139" s="40">
        <f t="shared" si="123"/>
        <v>0</v>
      </c>
      <c r="AV139" s="40"/>
      <c r="AW139" s="52">
        <f t="shared" si="124"/>
        <v>0</v>
      </c>
      <c r="AY139" s="52">
        <f t="shared" si="125"/>
        <v>0</v>
      </c>
      <c r="AZ139" s="70"/>
    </row>
    <row r="140" spans="1:52">
      <c r="A140" s="44">
        <f t="shared" si="126"/>
        <v>40878</v>
      </c>
      <c r="B140" s="66">
        <f t="shared" si="127"/>
        <v>20000</v>
      </c>
      <c r="C140" s="67"/>
      <c r="D140" s="68">
        <f t="shared" si="94"/>
        <v>20000</v>
      </c>
      <c r="E140" s="35">
        <f t="shared" si="95"/>
        <v>0</v>
      </c>
      <c r="F140" s="35">
        <f t="shared" si="96"/>
        <v>0</v>
      </c>
      <c r="G140" s="55">
        <f t="shared" si="91"/>
        <v>5.67</v>
      </c>
      <c r="H140" s="69">
        <f t="shared" si="91"/>
        <v>5.67</v>
      </c>
      <c r="I140" s="72">
        <f t="shared" ref="I140:I203" si="128">I139</f>
        <v>0</v>
      </c>
      <c r="J140" s="55">
        <f t="shared" si="92"/>
        <v>-4.7500000000000001E-2</v>
      </c>
      <c r="K140" s="69">
        <f t="shared" si="92"/>
        <v>-0.06</v>
      </c>
      <c r="L140" s="72">
        <v>0</v>
      </c>
      <c r="M140" s="55">
        <f t="shared" si="93"/>
        <v>0.01</v>
      </c>
      <c r="N140" s="69">
        <f t="shared" si="93"/>
        <v>0</v>
      </c>
      <c r="O140" s="72">
        <v>0</v>
      </c>
      <c r="P140" s="7"/>
      <c r="Q140" s="72">
        <f t="shared" si="97"/>
        <v>5.6325000000000003</v>
      </c>
      <c r="R140" s="72">
        <f t="shared" si="98"/>
        <v>5.61</v>
      </c>
      <c r="S140" s="72">
        <f t="shared" si="99"/>
        <v>0</v>
      </c>
      <c r="T140" s="7"/>
      <c r="U140" s="5">
        <f t="shared" si="100"/>
        <v>31</v>
      </c>
      <c r="V140" s="45">
        <f t="shared" si="101"/>
        <v>40878</v>
      </c>
      <c r="W140" s="5">
        <f t="shared" si="102"/>
        <v>3962</v>
      </c>
      <c r="X140" s="55">
        <f t="shared" si="103"/>
        <v>5.3904348595426005E-2</v>
      </c>
      <c r="Y140" s="47">
        <f t="shared" si="104"/>
        <v>0.56159227738245354</v>
      </c>
      <c r="Z140" s="5">
        <f t="shared" si="105"/>
        <v>0</v>
      </c>
      <c r="AA140" s="5">
        <f t="shared" si="106"/>
        <v>0</v>
      </c>
      <c r="AC140" s="39">
        <f t="shared" si="107"/>
        <v>0</v>
      </c>
      <c r="AD140" s="39">
        <f t="shared" si="108"/>
        <v>0</v>
      </c>
      <c r="AE140" s="39">
        <f t="shared" si="109"/>
        <v>0</v>
      </c>
      <c r="AF140" s="39">
        <f t="shared" si="110"/>
        <v>0</v>
      </c>
      <c r="AG140" s="39">
        <f t="shared" si="111"/>
        <v>0</v>
      </c>
      <c r="AH140" s="39">
        <f t="shared" si="112"/>
        <v>0</v>
      </c>
      <c r="AI140" s="39">
        <f t="shared" si="113"/>
        <v>0</v>
      </c>
      <c r="AJ140" s="39">
        <f t="shared" si="114"/>
        <v>0</v>
      </c>
      <c r="AK140" s="39">
        <f t="shared" si="115"/>
        <v>0</v>
      </c>
      <c r="AL140" s="43"/>
      <c r="AM140" s="39">
        <f t="shared" si="116"/>
        <v>0</v>
      </c>
      <c r="AN140" s="39">
        <f t="shared" si="117"/>
        <v>0</v>
      </c>
      <c r="AO140" s="39">
        <f t="shared" si="118"/>
        <v>0</v>
      </c>
      <c r="AP140" s="40">
        <f t="shared" si="119"/>
        <v>0</v>
      </c>
      <c r="AR140" s="39">
        <f t="shared" si="120"/>
        <v>0</v>
      </c>
      <c r="AS140" s="39">
        <f t="shared" si="121"/>
        <v>0</v>
      </c>
      <c r="AT140" s="39">
        <f t="shared" si="122"/>
        <v>0</v>
      </c>
      <c r="AU140" s="40">
        <f t="shared" si="123"/>
        <v>0</v>
      </c>
      <c r="AV140" s="40"/>
      <c r="AW140" s="52">
        <f t="shared" si="124"/>
        <v>0</v>
      </c>
      <c r="AY140" s="52">
        <f t="shared" si="125"/>
        <v>0</v>
      </c>
      <c r="AZ140" s="70"/>
    </row>
    <row r="141" spans="1:52">
      <c r="A141" s="44">
        <f t="shared" si="126"/>
        <v>40909</v>
      </c>
      <c r="B141" s="66">
        <f t="shared" si="127"/>
        <v>20000</v>
      </c>
      <c r="C141" s="67"/>
      <c r="D141" s="68">
        <f t="shared" si="94"/>
        <v>20000</v>
      </c>
      <c r="E141" s="35">
        <f t="shared" si="95"/>
        <v>0</v>
      </c>
      <c r="F141" s="35">
        <f t="shared" si="96"/>
        <v>0</v>
      </c>
      <c r="G141" s="55">
        <f t="shared" si="91"/>
        <v>5.67</v>
      </c>
      <c r="H141" s="69">
        <f t="shared" si="91"/>
        <v>5.67</v>
      </c>
      <c r="I141" s="72">
        <f t="shared" si="128"/>
        <v>0</v>
      </c>
      <c r="J141" s="55">
        <f t="shared" si="92"/>
        <v>-4.7500000000000001E-2</v>
      </c>
      <c r="K141" s="69">
        <f t="shared" si="92"/>
        <v>-0.06</v>
      </c>
      <c r="L141" s="72">
        <v>0</v>
      </c>
      <c r="M141" s="55">
        <f t="shared" si="93"/>
        <v>0.01</v>
      </c>
      <c r="N141" s="69">
        <f t="shared" si="93"/>
        <v>0</v>
      </c>
      <c r="O141" s="72">
        <v>0</v>
      </c>
      <c r="P141" s="7"/>
      <c r="Q141" s="72">
        <f t="shared" si="97"/>
        <v>5.6325000000000003</v>
      </c>
      <c r="R141" s="72">
        <f t="shared" si="98"/>
        <v>5.61</v>
      </c>
      <c r="S141" s="72">
        <f t="shared" si="99"/>
        <v>0</v>
      </c>
      <c r="T141" s="7"/>
      <c r="U141" s="5">
        <f t="shared" si="100"/>
        <v>31</v>
      </c>
      <c r="V141" s="45">
        <f t="shared" si="101"/>
        <v>40909</v>
      </c>
      <c r="W141" s="5">
        <f t="shared" si="102"/>
        <v>3993</v>
      </c>
      <c r="X141" s="55">
        <f t="shared" si="103"/>
        <v>5.3904348595426005E-2</v>
      </c>
      <c r="Y141" s="47">
        <f t="shared" si="104"/>
        <v>0.55906269660310171</v>
      </c>
      <c r="Z141" s="5">
        <f t="shared" si="105"/>
        <v>0</v>
      </c>
      <c r="AA141" s="5">
        <f t="shared" si="106"/>
        <v>0</v>
      </c>
      <c r="AC141" s="39">
        <f t="shared" si="107"/>
        <v>0</v>
      </c>
      <c r="AD141" s="39">
        <f t="shared" si="108"/>
        <v>0</v>
      </c>
      <c r="AE141" s="39">
        <f t="shared" si="109"/>
        <v>0</v>
      </c>
      <c r="AF141" s="39">
        <f t="shared" si="110"/>
        <v>0</v>
      </c>
      <c r="AG141" s="39">
        <f t="shared" si="111"/>
        <v>0</v>
      </c>
      <c r="AH141" s="39">
        <f t="shared" si="112"/>
        <v>0</v>
      </c>
      <c r="AI141" s="39">
        <f t="shared" si="113"/>
        <v>0</v>
      </c>
      <c r="AJ141" s="39">
        <f t="shared" si="114"/>
        <v>0</v>
      </c>
      <c r="AK141" s="39">
        <f t="shared" si="115"/>
        <v>0</v>
      </c>
      <c r="AL141" s="43"/>
      <c r="AM141" s="39">
        <f t="shared" si="116"/>
        <v>0</v>
      </c>
      <c r="AN141" s="39">
        <f t="shared" si="117"/>
        <v>0</v>
      </c>
      <c r="AO141" s="39">
        <f t="shared" si="118"/>
        <v>0</v>
      </c>
      <c r="AP141" s="40">
        <f t="shared" si="119"/>
        <v>0</v>
      </c>
      <c r="AR141" s="39">
        <f t="shared" si="120"/>
        <v>0</v>
      </c>
      <c r="AS141" s="39">
        <f t="shared" si="121"/>
        <v>0</v>
      </c>
      <c r="AT141" s="39">
        <f t="shared" si="122"/>
        <v>0</v>
      </c>
      <c r="AU141" s="40">
        <f t="shared" si="123"/>
        <v>0</v>
      </c>
      <c r="AV141" s="40"/>
      <c r="AW141" s="52">
        <f t="shared" si="124"/>
        <v>0</v>
      </c>
      <c r="AY141" s="52">
        <f t="shared" si="125"/>
        <v>0</v>
      </c>
      <c r="AZ141" s="70"/>
    </row>
    <row r="142" spans="1:52">
      <c r="A142" s="44">
        <f t="shared" si="126"/>
        <v>40940</v>
      </c>
      <c r="B142" s="66">
        <f t="shared" si="127"/>
        <v>20000</v>
      </c>
      <c r="C142" s="67"/>
      <c r="D142" s="68">
        <f t="shared" si="94"/>
        <v>20000</v>
      </c>
      <c r="E142" s="35">
        <f t="shared" si="95"/>
        <v>0</v>
      </c>
      <c r="F142" s="35">
        <f t="shared" si="96"/>
        <v>0</v>
      </c>
      <c r="G142" s="55">
        <f t="shared" si="91"/>
        <v>5.67</v>
      </c>
      <c r="H142" s="69">
        <f t="shared" si="91"/>
        <v>5.67</v>
      </c>
      <c r="I142" s="72">
        <f t="shared" si="128"/>
        <v>0</v>
      </c>
      <c r="J142" s="55">
        <f t="shared" si="92"/>
        <v>-4.7500000000000001E-2</v>
      </c>
      <c r="K142" s="69">
        <f t="shared" si="92"/>
        <v>-0.06</v>
      </c>
      <c r="L142" s="72">
        <v>0</v>
      </c>
      <c r="M142" s="55">
        <f t="shared" si="93"/>
        <v>0.01</v>
      </c>
      <c r="N142" s="69">
        <f t="shared" si="93"/>
        <v>0</v>
      </c>
      <c r="O142" s="72">
        <v>0</v>
      </c>
      <c r="P142" s="7"/>
      <c r="Q142" s="72">
        <f t="shared" si="97"/>
        <v>5.6325000000000003</v>
      </c>
      <c r="R142" s="72">
        <f t="shared" si="98"/>
        <v>5.61</v>
      </c>
      <c r="S142" s="72">
        <f t="shared" si="99"/>
        <v>0</v>
      </c>
      <c r="T142" s="7"/>
      <c r="U142" s="5">
        <f t="shared" si="100"/>
        <v>29</v>
      </c>
      <c r="V142" s="45">
        <f t="shared" si="101"/>
        <v>40940</v>
      </c>
      <c r="W142" s="5">
        <f t="shared" si="102"/>
        <v>4024</v>
      </c>
      <c r="X142" s="55">
        <f t="shared" si="103"/>
        <v>5.3904348595426005E-2</v>
      </c>
      <c r="Y142" s="47">
        <f t="shared" si="104"/>
        <v>0.55654450981753667</v>
      </c>
      <c r="Z142" s="5">
        <f t="shared" si="105"/>
        <v>0</v>
      </c>
      <c r="AA142" s="5">
        <f t="shared" si="106"/>
        <v>0</v>
      </c>
      <c r="AC142" s="39">
        <f t="shared" si="107"/>
        <v>0</v>
      </c>
      <c r="AD142" s="39">
        <f t="shared" si="108"/>
        <v>0</v>
      </c>
      <c r="AE142" s="39">
        <f t="shared" si="109"/>
        <v>0</v>
      </c>
      <c r="AF142" s="39">
        <f t="shared" si="110"/>
        <v>0</v>
      </c>
      <c r="AG142" s="39">
        <f t="shared" si="111"/>
        <v>0</v>
      </c>
      <c r="AH142" s="39">
        <f t="shared" si="112"/>
        <v>0</v>
      </c>
      <c r="AI142" s="39">
        <f t="shared" si="113"/>
        <v>0</v>
      </c>
      <c r="AJ142" s="39">
        <f t="shared" si="114"/>
        <v>0</v>
      </c>
      <c r="AK142" s="39">
        <f t="shared" si="115"/>
        <v>0</v>
      </c>
      <c r="AL142" s="43"/>
      <c r="AM142" s="39">
        <f t="shared" si="116"/>
        <v>0</v>
      </c>
      <c r="AN142" s="39">
        <f t="shared" si="117"/>
        <v>0</v>
      </c>
      <c r="AO142" s="39">
        <f t="shared" si="118"/>
        <v>0</v>
      </c>
      <c r="AP142" s="40">
        <f t="shared" si="119"/>
        <v>0</v>
      </c>
      <c r="AR142" s="39">
        <f t="shared" si="120"/>
        <v>0</v>
      </c>
      <c r="AS142" s="39">
        <f t="shared" si="121"/>
        <v>0</v>
      </c>
      <c r="AT142" s="39">
        <f t="shared" si="122"/>
        <v>0</v>
      </c>
      <c r="AU142" s="40">
        <f t="shared" si="123"/>
        <v>0</v>
      </c>
      <c r="AV142" s="40"/>
      <c r="AW142" s="52">
        <f t="shared" si="124"/>
        <v>0</v>
      </c>
      <c r="AY142" s="52">
        <f t="shared" si="125"/>
        <v>0</v>
      </c>
      <c r="AZ142" s="70"/>
    </row>
    <row r="143" spans="1:52">
      <c r="A143" s="44">
        <f t="shared" si="126"/>
        <v>40969</v>
      </c>
      <c r="B143" s="66">
        <f t="shared" si="127"/>
        <v>20000</v>
      </c>
      <c r="C143" s="67"/>
      <c r="D143" s="68">
        <f t="shared" si="94"/>
        <v>20000</v>
      </c>
      <c r="E143" s="35">
        <f t="shared" si="95"/>
        <v>0</v>
      </c>
      <c r="F143" s="35">
        <f t="shared" si="96"/>
        <v>0</v>
      </c>
      <c r="G143" s="55">
        <f t="shared" si="91"/>
        <v>5.67</v>
      </c>
      <c r="H143" s="69">
        <f t="shared" si="91"/>
        <v>5.67</v>
      </c>
      <c r="I143" s="72">
        <f t="shared" si="128"/>
        <v>0</v>
      </c>
      <c r="J143" s="55">
        <f t="shared" si="92"/>
        <v>-4.7500000000000001E-2</v>
      </c>
      <c r="K143" s="69">
        <f t="shared" si="92"/>
        <v>-0.06</v>
      </c>
      <c r="L143" s="72">
        <v>0</v>
      </c>
      <c r="M143" s="55">
        <f t="shared" si="93"/>
        <v>0.01</v>
      </c>
      <c r="N143" s="69">
        <f t="shared" si="93"/>
        <v>0</v>
      </c>
      <c r="O143" s="72">
        <v>0</v>
      </c>
      <c r="P143" s="7"/>
      <c r="Q143" s="72">
        <f t="shared" si="97"/>
        <v>5.6325000000000003</v>
      </c>
      <c r="R143" s="72">
        <f t="shared" si="98"/>
        <v>5.61</v>
      </c>
      <c r="S143" s="72">
        <f t="shared" si="99"/>
        <v>0</v>
      </c>
      <c r="T143" s="7"/>
      <c r="U143" s="5">
        <f t="shared" si="100"/>
        <v>31</v>
      </c>
      <c r="V143" s="45">
        <f t="shared" si="101"/>
        <v>40969</v>
      </c>
      <c r="W143" s="5">
        <f t="shared" si="102"/>
        <v>4053</v>
      </c>
      <c r="X143" s="55">
        <f t="shared" si="103"/>
        <v>5.3904348595426005E-2</v>
      </c>
      <c r="Y143" s="47">
        <f t="shared" si="104"/>
        <v>0.55419905629130306</v>
      </c>
      <c r="Z143" s="5">
        <f t="shared" si="105"/>
        <v>0</v>
      </c>
      <c r="AA143" s="5">
        <f t="shared" si="106"/>
        <v>0</v>
      </c>
      <c r="AC143" s="39">
        <f t="shared" si="107"/>
        <v>0</v>
      </c>
      <c r="AD143" s="39">
        <f t="shared" si="108"/>
        <v>0</v>
      </c>
      <c r="AE143" s="39">
        <f t="shared" si="109"/>
        <v>0</v>
      </c>
      <c r="AF143" s="39">
        <f t="shared" si="110"/>
        <v>0</v>
      </c>
      <c r="AG143" s="39">
        <f t="shared" si="111"/>
        <v>0</v>
      </c>
      <c r="AH143" s="39">
        <f t="shared" si="112"/>
        <v>0</v>
      </c>
      <c r="AI143" s="39">
        <f t="shared" si="113"/>
        <v>0</v>
      </c>
      <c r="AJ143" s="39">
        <f t="shared" si="114"/>
        <v>0</v>
      </c>
      <c r="AK143" s="39">
        <f t="shared" si="115"/>
        <v>0</v>
      </c>
      <c r="AL143" s="43"/>
      <c r="AM143" s="39">
        <f t="shared" si="116"/>
        <v>0</v>
      </c>
      <c r="AN143" s="39">
        <f t="shared" si="117"/>
        <v>0</v>
      </c>
      <c r="AO143" s="39">
        <f t="shared" si="118"/>
        <v>0</v>
      </c>
      <c r="AP143" s="40">
        <f t="shared" si="119"/>
        <v>0</v>
      </c>
      <c r="AR143" s="39">
        <f t="shared" si="120"/>
        <v>0</v>
      </c>
      <c r="AS143" s="39">
        <f t="shared" si="121"/>
        <v>0</v>
      </c>
      <c r="AT143" s="39">
        <f t="shared" si="122"/>
        <v>0</v>
      </c>
      <c r="AU143" s="40">
        <f t="shared" si="123"/>
        <v>0</v>
      </c>
      <c r="AV143" s="40"/>
      <c r="AW143" s="52">
        <f t="shared" si="124"/>
        <v>0</v>
      </c>
      <c r="AY143" s="52">
        <f t="shared" si="125"/>
        <v>0</v>
      </c>
      <c r="AZ143" s="70"/>
    </row>
    <row r="144" spans="1:52">
      <c r="A144" s="44">
        <f t="shared" si="126"/>
        <v>41000</v>
      </c>
      <c r="B144" s="66">
        <f t="shared" si="127"/>
        <v>20000</v>
      </c>
      <c r="C144" s="67"/>
      <c r="D144" s="68">
        <f t="shared" si="94"/>
        <v>20000</v>
      </c>
      <c r="E144" s="35">
        <f t="shared" si="95"/>
        <v>0</v>
      </c>
      <c r="F144" s="35">
        <f t="shared" si="96"/>
        <v>0</v>
      </c>
      <c r="G144" s="55">
        <f t="shared" si="91"/>
        <v>5.67</v>
      </c>
      <c r="H144" s="69">
        <f t="shared" si="91"/>
        <v>5.67</v>
      </c>
      <c r="I144" s="72">
        <f t="shared" si="128"/>
        <v>0</v>
      </c>
      <c r="J144" s="55">
        <f t="shared" si="92"/>
        <v>-4.7500000000000001E-2</v>
      </c>
      <c r="K144" s="69">
        <f t="shared" si="92"/>
        <v>-0.06</v>
      </c>
      <c r="L144" s="72">
        <v>0</v>
      </c>
      <c r="M144" s="55">
        <f t="shared" si="93"/>
        <v>0.01</v>
      </c>
      <c r="N144" s="69">
        <f t="shared" si="93"/>
        <v>0</v>
      </c>
      <c r="O144" s="72">
        <v>0</v>
      </c>
      <c r="P144" s="7"/>
      <c r="Q144" s="72">
        <f t="shared" si="97"/>
        <v>5.6325000000000003</v>
      </c>
      <c r="R144" s="72">
        <f t="shared" si="98"/>
        <v>5.61</v>
      </c>
      <c r="S144" s="72">
        <f t="shared" si="99"/>
        <v>0</v>
      </c>
      <c r="T144" s="7"/>
      <c r="U144" s="5">
        <f t="shared" si="100"/>
        <v>30</v>
      </c>
      <c r="V144" s="45">
        <f t="shared" si="101"/>
        <v>41000</v>
      </c>
      <c r="W144" s="5">
        <f t="shared" si="102"/>
        <v>4084</v>
      </c>
      <c r="X144" s="55">
        <f t="shared" si="103"/>
        <v>5.3904348595426005E-2</v>
      </c>
      <c r="Y144" s="47">
        <f t="shared" si="104"/>
        <v>0.55170277680672108</v>
      </c>
      <c r="Z144" s="5">
        <f t="shared" si="105"/>
        <v>0</v>
      </c>
      <c r="AA144" s="5">
        <f t="shared" si="106"/>
        <v>0</v>
      </c>
      <c r="AC144" s="39">
        <f t="shared" si="107"/>
        <v>0</v>
      </c>
      <c r="AD144" s="39">
        <f t="shared" si="108"/>
        <v>0</v>
      </c>
      <c r="AE144" s="39">
        <f t="shared" si="109"/>
        <v>0</v>
      </c>
      <c r="AF144" s="39">
        <f t="shared" si="110"/>
        <v>0</v>
      </c>
      <c r="AG144" s="39">
        <f t="shared" si="111"/>
        <v>0</v>
      </c>
      <c r="AH144" s="39">
        <f t="shared" si="112"/>
        <v>0</v>
      </c>
      <c r="AI144" s="39">
        <f t="shared" si="113"/>
        <v>0</v>
      </c>
      <c r="AJ144" s="39">
        <f t="shared" si="114"/>
        <v>0</v>
      </c>
      <c r="AK144" s="39">
        <f t="shared" si="115"/>
        <v>0</v>
      </c>
      <c r="AL144" s="43"/>
      <c r="AM144" s="39">
        <f t="shared" si="116"/>
        <v>0</v>
      </c>
      <c r="AN144" s="39">
        <f t="shared" si="117"/>
        <v>0</v>
      </c>
      <c r="AO144" s="39">
        <f t="shared" si="118"/>
        <v>0</v>
      </c>
      <c r="AP144" s="40">
        <f t="shared" si="119"/>
        <v>0</v>
      </c>
      <c r="AR144" s="39">
        <f t="shared" si="120"/>
        <v>0</v>
      </c>
      <c r="AS144" s="39">
        <f t="shared" si="121"/>
        <v>0</v>
      </c>
      <c r="AT144" s="39">
        <f t="shared" si="122"/>
        <v>0</v>
      </c>
      <c r="AU144" s="40">
        <f t="shared" si="123"/>
        <v>0</v>
      </c>
      <c r="AV144" s="40"/>
      <c r="AW144" s="52">
        <f t="shared" si="124"/>
        <v>0</v>
      </c>
      <c r="AY144" s="52">
        <f t="shared" si="125"/>
        <v>0</v>
      </c>
      <c r="AZ144" s="70"/>
    </row>
    <row r="145" spans="1:52">
      <c r="A145" s="44">
        <f t="shared" si="126"/>
        <v>41030</v>
      </c>
      <c r="B145" s="66">
        <f t="shared" si="127"/>
        <v>20000</v>
      </c>
      <c r="C145" s="67"/>
      <c r="D145" s="68">
        <f t="shared" si="94"/>
        <v>20000</v>
      </c>
      <c r="E145" s="35">
        <f t="shared" si="95"/>
        <v>0</v>
      </c>
      <c r="F145" s="35">
        <f t="shared" si="96"/>
        <v>0</v>
      </c>
      <c r="G145" s="55">
        <f t="shared" si="91"/>
        <v>5.67</v>
      </c>
      <c r="H145" s="69">
        <f t="shared" si="91"/>
        <v>5.67</v>
      </c>
      <c r="I145" s="72">
        <f t="shared" si="128"/>
        <v>0</v>
      </c>
      <c r="J145" s="55">
        <f t="shared" si="92"/>
        <v>-4.7500000000000001E-2</v>
      </c>
      <c r="K145" s="69">
        <f t="shared" si="92"/>
        <v>-0.06</v>
      </c>
      <c r="L145" s="72">
        <v>0</v>
      </c>
      <c r="M145" s="55">
        <f t="shared" si="93"/>
        <v>0.01</v>
      </c>
      <c r="N145" s="69">
        <f t="shared" si="93"/>
        <v>0</v>
      </c>
      <c r="O145" s="72">
        <v>0</v>
      </c>
      <c r="P145" s="7"/>
      <c r="Q145" s="72">
        <f t="shared" si="97"/>
        <v>5.6325000000000003</v>
      </c>
      <c r="R145" s="72">
        <f t="shared" si="98"/>
        <v>5.61</v>
      </c>
      <c r="S145" s="72">
        <f t="shared" si="99"/>
        <v>0</v>
      </c>
      <c r="T145" s="7"/>
      <c r="U145" s="5">
        <f t="shared" si="100"/>
        <v>31</v>
      </c>
      <c r="V145" s="45">
        <f t="shared" si="101"/>
        <v>41030</v>
      </c>
      <c r="W145" s="5">
        <f t="shared" si="102"/>
        <v>4114</v>
      </c>
      <c r="X145" s="55">
        <f t="shared" si="103"/>
        <v>5.3904348595426005E-2</v>
      </c>
      <c r="Y145" s="47">
        <f t="shared" si="104"/>
        <v>0.54929772876654048</v>
      </c>
      <c r="Z145" s="5">
        <f t="shared" si="105"/>
        <v>0</v>
      </c>
      <c r="AA145" s="5">
        <f t="shared" si="106"/>
        <v>0</v>
      </c>
      <c r="AC145" s="39">
        <f t="shared" si="107"/>
        <v>0</v>
      </c>
      <c r="AD145" s="39">
        <f t="shared" si="108"/>
        <v>0</v>
      </c>
      <c r="AE145" s="39">
        <f t="shared" si="109"/>
        <v>0</v>
      </c>
      <c r="AF145" s="39">
        <f t="shared" si="110"/>
        <v>0</v>
      </c>
      <c r="AG145" s="39">
        <f t="shared" si="111"/>
        <v>0</v>
      </c>
      <c r="AH145" s="39">
        <f t="shared" si="112"/>
        <v>0</v>
      </c>
      <c r="AI145" s="39">
        <f t="shared" si="113"/>
        <v>0</v>
      </c>
      <c r="AJ145" s="39">
        <f t="shared" si="114"/>
        <v>0</v>
      </c>
      <c r="AK145" s="39">
        <f t="shared" si="115"/>
        <v>0</v>
      </c>
      <c r="AL145" s="43"/>
      <c r="AM145" s="39">
        <f t="shared" si="116"/>
        <v>0</v>
      </c>
      <c r="AN145" s="39">
        <f t="shared" si="117"/>
        <v>0</v>
      </c>
      <c r="AO145" s="39">
        <f t="shared" si="118"/>
        <v>0</v>
      </c>
      <c r="AP145" s="40">
        <f t="shared" si="119"/>
        <v>0</v>
      </c>
      <c r="AR145" s="39">
        <f t="shared" si="120"/>
        <v>0</v>
      </c>
      <c r="AS145" s="39">
        <f t="shared" si="121"/>
        <v>0</v>
      </c>
      <c r="AT145" s="39">
        <f t="shared" si="122"/>
        <v>0</v>
      </c>
      <c r="AU145" s="40">
        <f t="shared" si="123"/>
        <v>0</v>
      </c>
      <c r="AV145" s="40"/>
      <c r="AW145" s="52">
        <f t="shared" si="124"/>
        <v>0</v>
      </c>
      <c r="AY145" s="52">
        <f t="shared" si="125"/>
        <v>0</v>
      </c>
      <c r="AZ145" s="70"/>
    </row>
    <row r="146" spans="1:52">
      <c r="A146" s="44">
        <f t="shared" si="126"/>
        <v>41061</v>
      </c>
      <c r="B146" s="66">
        <f t="shared" si="127"/>
        <v>20000</v>
      </c>
      <c r="C146" s="67"/>
      <c r="D146" s="68">
        <f t="shared" si="94"/>
        <v>20000</v>
      </c>
      <c r="E146" s="35">
        <f t="shared" si="95"/>
        <v>0</v>
      </c>
      <c r="F146" s="35">
        <f t="shared" si="96"/>
        <v>0</v>
      </c>
      <c r="G146" s="55">
        <f t="shared" si="91"/>
        <v>5.67</v>
      </c>
      <c r="H146" s="69">
        <f t="shared" si="91"/>
        <v>5.67</v>
      </c>
      <c r="I146" s="72">
        <f t="shared" si="128"/>
        <v>0</v>
      </c>
      <c r="J146" s="55">
        <f t="shared" si="92"/>
        <v>-4.7500000000000001E-2</v>
      </c>
      <c r="K146" s="69">
        <f t="shared" si="92"/>
        <v>-0.06</v>
      </c>
      <c r="L146" s="72">
        <v>0</v>
      </c>
      <c r="M146" s="55">
        <f t="shared" si="93"/>
        <v>0.01</v>
      </c>
      <c r="N146" s="69">
        <f t="shared" si="93"/>
        <v>0</v>
      </c>
      <c r="O146" s="72">
        <v>0</v>
      </c>
      <c r="P146" s="7"/>
      <c r="Q146" s="72">
        <f t="shared" si="97"/>
        <v>5.6325000000000003</v>
      </c>
      <c r="R146" s="72">
        <f t="shared" si="98"/>
        <v>5.61</v>
      </c>
      <c r="S146" s="72">
        <f t="shared" si="99"/>
        <v>0</v>
      </c>
      <c r="T146" s="7"/>
      <c r="U146" s="5">
        <f t="shared" si="100"/>
        <v>30</v>
      </c>
      <c r="V146" s="45">
        <f t="shared" si="101"/>
        <v>41061</v>
      </c>
      <c r="W146" s="5">
        <f t="shared" si="102"/>
        <v>4145</v>
      </c>
      <c r="X146" s="55">
        <f t="shared" si="103"/>
        <v>5.3904348595426005E-2</v>
      </c>
      <c r="Y146" s="47">
        <f t="shared" si="104"/>
        <v>0.54682352633750086</v>
      </c>
      <c r="Z146" s="5">
        <f t="shared" si="105"/>
        <v>0</v>
      </c>
      <c r="AA146" s="5">
        <f t="shared" si="106"/>
        <v>0</v>
      </c>
      <c r="AC146" s="39">
        <f t="shared" si="107"/>
        <v>0</v>
      </c>
      <c r="AD146" s="39">
        <f t="shared" si="108"/>
        <v>0</v>
      </c>
      <c r="AE146" s="39">
        <f t="shared" si="109"/>
        <v>0</v>
      </c>
      <c r="AF146" s="39">
        <f t="shared" si="110"/>
        <v>0</v>
      </c>
      <c r="AG146" s="39">
        <f t="shared" si="111"/>
        <v>0</v>
      </c>
      <c r="AH146" s="39">
        <f t="shared" si="112"/>
        <v>0</v>
      </c>
      <c r="AI146" s="39">
        <f t="shared" si="113"/>
        <v>0</v>
      </c>
      <c r="AJ146" s="39">
        <f t="shared" si="114"/>
        <v>0</v>
      </c>
      <c r="AK146" s="39">
        <f t="shared" si="115"/>
        <v>0</v>
      </c>
      <c r="AL146" s="43"/>
      <c r="AM146" s="39">
        <f t="shared" si="116"/>
        <v>0</v>
      </c>
      <c r="AN146" s="39">
        <f t="shared" si="117"/>
        <v>0</v>
      </c>
      <c r="AO146" s="39">
        <f t="shared" si="118"/>
        <v>0</v>
      </c>
      <c r="AP146" s="40">
        <f t="shared" si="119"/>
        <v>0</v>
      </c>
      <c r="AR146" s="39">
        <f t="shared" si="120"/>
        <v>0</v>
      </c>
      <c r="AS146" s="39">
        <f t="shared" si="121"/>
        <v>0</v>
      </c>
      <c r="AT146" s="39">
        <f t="shared" si="122"/>
        <v>0</v>
      </c>
      <c r="AU146" s="40">
        <f t="shared" si="123"/>
        <v>0</v>
      </c>
      <c r="AV146" s="40"/>
      <c r="AW146" s="52">
        <f t="shared" si="124"/>
        <v>0</v>
      </c>
      <c r="AY146" s="52">
        <f t="shared" si="125"/>
        <v>0</v>
      </c>
      <c r="AZ146" s="70"/>
    </row>
    <row r="147" spans="1:52">
      <c r="A147" s="44">
        <f t="shared" si="126"/>
        <v>41091</v>
      </c>
      <c r="B147" s="66">
        <f t="shared" si="127"/>
        <v>20000</v>
      </c>
      <c r="C147" s="67"/>
      <c r="D147" s="68">
        <f t="shared" si="94"/>
        <v>20000</v>
      </c>
      <c r="E147" s="35">
        <f t="shared" si="95"/>
        <v>0</v>
      </c>
      <c r="F147" s="35">
        <f t="shared" si="96"/>
        <v>0</v>
      </c>
      <c r="G147" s="55">
        <f t="shared" si="91"/>
        <v>5.67</v>
      </c>
      <c r="H147" s="69">
        <f t="shared" si="91"/>
        <v>5.67</v>
      </c>
      <c r="I147" s="72">
        <f t="shared" si="128"/>
        <v>0</v>
      </c>
      <c r="J147" s="55">
        <f t="shared" si="92"/>
        <v>-4.7500000000000001E-2</v>
      </c>
      <c r="K147" s="69">
        <f t="shared" si="92"/>
        <v>-0.06</v>
      </c>
      <c r="L147" s="72">
        <v>0</v>
      </c>
      <c r="M147" s="55">
        <f t="shared" si="93"/>
        <v>0.01</v>
      </c>
      <c r="N147" s="69">
        <f t="shared" si="93"/>
        <v>0</v>
      </c>
      <c r="O147" s="72">
        <v>0</v>
      </c>
      <c r="P147" s="7"/>
      <c r="Q147" s="72">
        <f t="shared" si="97"/>
        <v>5.6325000000000003</v>
      </c>
      <c r="R147" s="72">
        <f t="shared" si="98"/>
        <v>5.61</v>
      </c>
      <c r="S147" s="72">
        <f t="shared" si="99"/>
        <v>0</v>
      </c>
      <c r="T147" s="7"/>
      <c r="U147" s="5">
        <f t="shared" si="100"/>
        <v>31</v>
      </c>
      <c r="V147" s="45">
        <f t="shared" si="101"/>
        <v>41091</v>
      </c>
      <c r="W147" s="5">
        <f t="shared" si="102"/>
        <v>4175</v>
      </c>
      <c r="X147" s="55">
        <f t="shared" si="103"/>
        <v>5.3904348595426005E-2</v>
      </c>
      <c r="Y147" s="47">
        <f t="shared" si="104"/>
        <v>0.54443974850343835</v>
      </c>
      <c r="Z147" s="5">
        <f t="shared" si="105"/>
        <v>0</v>
      </c>
      <c r="AA147" s="5">
        <f t="shared" si="106"/>
        <v>0</v>
      </c>
      <c r="AC147" s="39">
        <f t="shared" si="107"/>
        <v>0</v>
      </c>
      <c r="AD147" s="39">
        <f t="shared" si="108"/>
        <v>0</v>
      </c>
      <c r="AE147" s="39">
        <f t="shared" si="109"/>
        <v>0</v>
      </c>
      <c r="AF147" s="39">
        <f t="shared" si="110"/>
        <v>0</v>
      </c>
      <c r="AG147" s="39">
        <f t="shared" si="111"/>
        <v>0</v>
      </c>
      <c r="AH147" s="39">
        <f t="shared" si="112"/>
        <v>0</v>
      </c>
      <c r="AI147" s="39">
        <f t="shared" si="113"/>
        <v>0</v>
      </c>
      <c r="AJ147" s="39">
        <f t="shared" si="114"/>
        <v>0</v>
      </c>
      <c r="AK147" s="39">
        <f t="shared" si="115"/>
        <v>0</v>
      </c>
      <c r="AL147" s="43"/>
      <c r="AM147" s="39">
        <f t="shared" si="116"/>
        <v>0</v>
      </c>
      <c r="AN147" s="39">
        <f t="shared" si="117"/>
        <v>0</v>
      </c>
      <c r="AO147" s="39">
        <f t="shared" si="118"/>
        <v>0</v>
      </c>
      <c r="AP147" s="40">
        <f t="shared" si="119"/>
        <v>0</v>
      </c>
      <c r="AR147" s="39">
        <f t="shared" si="120"/>
        <v>0</v>
      </c>
      <c r="AS147" s="39">
        <f t="shared" si="121"/>
        <v>0</v>
      </c>
      <c r="AT147" s="39">
        <f t="shared" si="122"/>
        <v>0</v>
      </c>
      <c r="AU147" s="40">
        <f t="shared" si="123"/>
        <v>0</v>
      </c>
      <c r="AV147" s="40"/>
      <c r="AW147" s="52">
        <f t="shared" si="124"/>
        <v>0</v>
      </c>
      <c r="AY147" s="52">
        <f t="shared" si="125"/>
        <v>0</v>
      </c>
      <c r="AZ147" s="70"/>
    </row>
    <row r="148" spans="1:52">
      <c r="A148" s="44">
        <f t="shared" si="126"/>
        <v>41122</v>
      </c>
      <c r="B148" s="66">
        <f t="shared" si="127"/>
        <v>20000</v>
      </c>
      <c r="C148" s="67"/>
      <c r="D148" s="68">
        <f t="shared" si="94"/>
        <v>20000</v>
      </c>
      <c r="E148" s="35">
        <f t="shared" si="95"/>
        <v>0</v>
      </c>
      <c r="F148" s="35">
        <f t="shared" si="96"/>
        <v>0</v>
      </c>
      <c r="G148" s="55">
        <f t="shared" si="91"/>
        <v>5.67</v>
      </c>
      <c r="H148" s="69">
        <f t="shared" si="91"/>
        <v>5.67</v>
      </c>
      <c r="I148" s="72">
        <f t="shared" si="128"/>
        <v>0</v>
      </c>
      <c r="J148" s="55">
        <f t="shared" si="92"/>
        <v>-4.7500000000000001E-2</v>
      </c>
      <c r="K148" s="69">
        <f t="shared" si="92"/>
        <v>-0.06</v>
      </c>
      <c r="L148" s="72">
        <v>0</v>
      </c>
      <c r="M148" s="55">
        <f t="shared" si="93"/>
        <v>0.01</v>
      </c>
      <c r="N148" s="69">
        <f t="shared" si="93"/>
        <v>0</v>
      </c>
      <c r="O148" s="72">
        <v>0</v>
      </c>
      <c r="P148" s="7"/>
      <c r="Q148" s="72">
        <f t="shared" si="97"/>
        <v>5.6325000000000003</v>
      </c>
      <c r="R148" s="72">
        <f t="shared" si="98"/>
        <v>5.61</v>
      </c>
      <c r="S148" s="72">
        <f t="shared" si="99"/>
        <v>0</v>
      </c>
      <c r="T148" s="7"/>
      <c r="U148" s="5">
        <f t="shared" si="100"/>
        <v>31</v>
      </c>
      <c r="V148" s="45">
        <f t="shared" si="101"/>
        <v>41122</v>
      </c>
      <c r="W148" s="5">
        <f t="shared" si="102"/>
        <v>4206</v>
      </c>
      <c r="X148" s="55">
        <f t="shared" si="103"/>
        <v>5.3904348595426005E-2</v>
      </c>
      <c r="Y148" s="47">
        <f t="shared" si="104"/>
        <v>0.54198742788081766</v>
      </c>
      <c r="Z148" s="5">
        <f t="shared" si="105"/>
        <v>0</v>
      </c>
      <c r="AA148" s="5">
        <f t="shared" si="106"/>
        <v>0</v>
      </c>
      <c r="AC148" s="39">
        <f t="shared" si="107"/>
        <v>0</v>
      </c>
      <c r="AD148" s="39">
        <f t="shared" si="108"/>
        <v>0</v>
      </c>
      <c r="AE148" s="39">
        <f t="shared" si="109"/>
        <v>0</v>
      </c>
      <c r="AF148" s="39">
        <f t="shared" si="110"/>
        <v>0</v>
      </c>
      <c r="AG148" s="39">
        <f t="shared" si="111"/>
        <v>0</v>
      </c>
      <c r="AH148" s="39">
        <f t="shared" si="112"/>
        <v>0</v>
      </c>
      <c r="AI148" s="39">
        <f t="shared" si="113"/>
        <v>0</v>
      </c>
      <c r="AJ148" s="39">
        <f t="shared" si="114"/>
        <v>0</v>
      </c>
      <c r="AK148" s="39">
        <f t="shared" si="115"/>
        <v>0</v>
      </c>
      <c r="AL148" s="43"/>
      <c r="AM148" s="39">
        <f t="shared" si="116"/>
        <v>0</v>
      </c>
      <c r="AN148" s="39">
        <f t="shared" si="117"/>
        <v>0</v>
      </c>
      <c r="AO148" s="39">
        <f t="shared" si="118"/>
        <v>0</v>
      </c>
      <c r="AP148" s="40">
        <f t="shared" si="119"/>
        <v>0</v>
      </c>
      <c r="AR148" s="39">
        <f t="shared" si="120"/>
        <v>0</v>
      </c>
      <c r="AS148" s="39">
        <f t="shared" si="121"/>
        <v>0</v>
      </c>
      <c r="AT148" s="39">
        <f t="shared" si="122"/>
        <v>0</v>
      </c>
      <c r="AU148" s="40">
        <f t="shared" si="123"/>
        <v>0</v>
      </c>
      <c r="AV148" s="40"/>
      <c r="AW148" s="52">
        <f t="shared" si="124"/>
        <v>0</v>
      </c>
      <c r="AY148" s="52">
        <f t="shared" si="125"/>
        <v>0</v>
      </c>
      <c r="AZ148" s="70"/>
    </row>
    <row r="149" spans="1:52">
      <c r="A149" s="44">
        <f t="shared" si="126"/>
        <v>41153</v>
      </c>
      <c r="B149" s="66">
        <f t="shared" si="127"/>
        <v>20000</v>
      </c>
      <c r="C149" s="67"/>
      <c r="D149" s="68">
        <f t="shared" si="94"/>
        <v>20000</v>
      </c>
      <c r="E149" s="35">
        <f t="shared" si="95"/>
        <v>0</v>
      </c>
      <c r="F149" s="35">
        <f t="shared" si="96"/>
        <v>0</v>
      </c>
      <c r="G149" s="55">
        <f t="shared" si="91"/>
        <v>5.67</v>
      </c>
      <c r="H149" s="69">
        <f t="shared" si="91"/>
        <v>5.67</v>
      </c>
      <c r="I149" s="72">
        <f t="shared" si="128"/>
        <v>0</v>
      </c>
      <c r="J149" s="55">
        <f t="shared" si="92"/>
        <v>-4.7500000000000001E-2</v>
      </c>
      <c r="K149" s="69">
        <f t="shared" si="92"/>
        <v>-0.06</v>
      </c>
      <c r="L149" s="72">
        <v>0</v>
      </c>
      <c r="M149" s="55">
        <f t="shared" si="93"/>
        <v>0.01</v>
      </c>
      <c r="N149" s="69">
        <f t="shared" si="93"/>
        <v>0</v>
      </c>
      <c r="O149" s="72">
        <v>0</v>
      </c>
      <c r="P149" s="7"/>
      <c r="Q149" s="72">
        <f t="shared" si="97"/>
        <v>5.6325000000000003</v>
      </c>
      <c r="R149" s="72">
        <f t="shared" si="98"/>
        <v>5.61</v>
      </c>
      <c r="S149" s="72">
        <f t="shared" si="99"/>
        <v>0</v>
      </c>
      <c r="T149" s="7"/>
      <c r="U149" s="5">
        <f t="shared" si="100"/>
        <v>30</v>
      </c>
      <c r="V149" s="45">
        <f t="shared" si="101"/>
        <v>41153</v>
      </c>
      <c r="W149" s="5">
        <f t="shared" si="102"/>
        <v>4237</v>
      </c>
      <c r="X149" s="55">
        <f t="shared" si="103"/>
        <v>5.3904348595426005E-2</v>
      </c>
      <c r="Y149" s="47">
        <f t="shared" si="104"/>
        <v>0.53954615324896582</v>
      </c>
      <c r="Z149" s="5">
        <f t="shared" si="105"/>
        <v>0</v>
      </c>
      <c r="AA149" s="5">
        <f t="shared" si="106"/>
        <v>0</v>
      </c>
      <c r="AC149" s="39">
        <f t="shared" si="107"/>
        <v>0</v>
      </c>
      <c r="AD149" s="39">
        <f t="shared" si="108"/>
        <v>0</v>
      </c>
      <c r="AE149" s="39">
        <f t="shared" si="109"/>
        <v>0</v>
      </c>
      <c r="AF149" s="39">
        <f t="shared" si="110"/>
        <v>0</v>
      </c>
      <c r="AG149" s="39">
        <f t="shared" si="111"/>
        <v>0</v>
      </c>
      <c r="AH149" s="39">
        <f t="shared" si="112"/>
        <v>0</v>
      </c>
      <c r="AI149" s="39">
        <f t="shared" si="113"/>
        <v>0</v>
      </c>
      <c r="AJ149" s="39">
        <f t="shared" si="114"/>
        <v>0</v>
      </c>
      <c r="AK149" s="39">
        <f t="shared" si="115"/>
        <v>0</v>
      </c>
      <c r="AL149" s="43"/>
      <c r="AM149" s="39">
        <f t="shared" si="116"/>
        <v>0</v>
      </c>
      <c r="AN149" s="39">
        <f t="shared" si="117"/>
        <v>0</v>
      </c>
      <c r="AO149" s="39">
        <f t="shared" si="118"/>
        <v>0</v>
      </c>
      <c r="AP149" s="40">
        <f t="shared" si="119"/>
        <v>0</v>
      </c>
      <c r="AR149" s="39">
        <f t="shared" si="120"/>
        <v>0</v>
      </c>
      <c r="AS149" s="39">
        <f t="shared" si="121"/>
        <v>0</v>
      </c>
      <c r="AT149" s="39">
        <f t="shared" si="122"/>
        <v>0</v>
      </c>
      <c r="AU149" s="40">
        <f t="shared" si="123"/>
        <v>0</v>
      </c>
      <c r="AV149" s="40"/>
      <c r="AW149" s="52">
        <f t="shared" si="124"/>
        <v>0</v>
      </c>
      <c r="AY149" s="52">
        <f t="shared" si="125"/>
        <v>0</v>
      </c>
      <c r="AZ149" s="70"/>
    </row>
    <row r="150" spans="1:52">
      <c r="A150" s="44">
        <f t="shared" si="126"/>
        <v>41183</v>
      </c>
      <c r="B150" s="66">
        <f t="shared" si="127"/>
        <v>20000</v>
      </c>
      <c r="C150" s="67"/>
      <c r="D150" s="68">
        <f t="shared" si="94"/>
        <v>20000</v>
      </c>
      <c r="E150" s="35">
        <f t="shared" si="95"/>
        <v>0</v>
      </c>
      <c r="F150" s="35">
        <f t="shared" si="96"/>
        <v>0</v>
      </c>
      <c r="G150" s="55">
        <f t="shared" ref="G150:H169" si="129">VLOOKUP($A150,Table,MATCH(G$4,Curves,0))</f>
        <v>5.67</v>
      </c>
      <c r="H150" s="69">
        <f t="shared" si="129"/>
        <v>5.67</v>
      </c>
      <c r="I150" s="72">
        <f t="shared" si="128"/>
        <v>0</v>
      </c>
      <c r="J150" s="55">
        <f t="shared" ref="J150:K169" si="130">VLOOKUP($A150,Table,MATCH(J$4,Curves,0))</f>
        <v>-4.7500000000000001E-2</v>
      </c>
      <c r="K150" s="69">
        <f t="shared" si="130"/>
        <v>-0.06</v>
      </c>
      <c r="L150" s="72">
        <v>0</v>
      </c>
      <c r="M150" s="55">
        <f t="shared" ref="M150:N169" si="131">VLOOKUP($A150,Table,MATCH(M$4,Curves,0))</f>
        <v>0.01</v>
      </c>
      <c r="N150" s="69">
        <f t="shared" si="131"/>
        <v>0</v>
      </c>
      <c r="O150" s="72">
        <v>0</v>
      </c>
      <c r="P150" s="7"/>
      <c r="Q150" s="72">
        <f t="shared" si="97"/>
        <v>5.6325000000000003</v>
      </c>
      <c r="R150" s="72">
        <f t="shared" si="98"/>
        <v>5.61</v>
      </c>
      <c r="S150" s="72">
        <f t="shared" si="99"/>
        <v>0</v>
      </c>
      <c r="T150" s="7"/>
      <c r="U150" s="5">
        <f t="shared" si="100"/>
        <v>31</v>
      </c>
      <c r="V150" s="45">
        <f t="shared" si="101"/>
        <v>41183</v>
      </c>
      <c r="W150" s="5">
        <f t="shared" si="102"/>
        <v>4267</v>
      </c>
      <c r="X150" s="55">
        <f t="shared" si="103"/>
        <v>5.3904348595426005E-2</v>
      </c>
      <c r="Y150" s="47">
        <f t="shared" si="104"/>
        <v>0.53719409980096766</v>
      </c>
      <c r="Z150" s="5">
        <f t="shared" si="105"/>
        <v>0</v>
      </c>
      <c r="AA150" s="5">
        <f t="shared" si="106"/>
        <v>0</v>
      </c>
      <c r="AC150" s="39">
        <f t="shared" si="107"/>
        <v>0</v>
      </c>
      <c r="AD150" s="39">
        <f t="shared" si="108"/>
        <v>0</v>
      </c>
      <c r="AE150" s="39">
        <f t="shared" si="109"/>
        <v>0</v>
      </c>
      <c r="AF150" s="39">
        <f t="shared" si="110"/>
        <v>0</v>
      </c>
      <c r="AG150" s="39">
        <f t="shared" si="111"/>
        <v>0</v>
      </c>
      <c r="AH150" s="39">
        <f t="shared" si="112"/>
        <v>0</v>
      </c>
      <c r="AI150" s="39">
        <f t="shared" si="113"/>
        <v>0</v>
      </c>
      <c r="AJ150" s="39">
        <f t="shared" si="114"/>
        <v>0</v>
      </c>
      <c r="AK150" s="39">
        <f t="shared" si="115"/>
        <v>0</v>
      </c>
      <c r="AL150" s="43"/>
      <c r="AM150" s="39">
        <f t="shared" si="116"/>
        <v>0</v>
      </c>
      <c r="AN150" s="39">
        <f t="shared" si="117"/>
        <v>0</v>
      </c>
      <c r="AO150" s="39">
        <f t="shared" si="118"/>
        <v>0</v>
      </c>
      <c r="AP150" s="40">
        <f t="shared" si="119"/>
        <v>0</v>
      </c>
      <c r="AR150" s="39">
        <f t="shared" si="120"/>
        <v>0</v>
      </c>
      <c r="AS150" s="39">
        <f t="shared" si="121"/>
        <v>0</v>
      </c>
      <c r="AT150" s="39">
        <f t="shared" si="122"/>
        <v>0</v>
      </c>
      <c r="AU150" s="40">
        <f t="shared" si="123"/>
        <v>0</v>
      </c>
      <c r="AV150" s="40"/>
      <c r="AW150" s="52">
        <f t="shared" si="124"/>
        <v>0</v>
      </c>
      <c r="AY150" s="52">
        <f t="shared" si="125"/>
        <v>0</v>
      </c>
      <c r="AZ150" s="70"/>
    </row>
    <row r="151" spans="1:52">
      <c r="A151" s="44">
        <f t="shared" si="126"/>
        <v>41214</v>
      </c>
      <c r="B151" s="66">
        <f t="shared" si="127"/>
        <v>20000</v>
      </c>
      <c r="C151" s="67"/>
      <c r="D151" s="68">
        <f t="shared" si="94"/>
        <v>20000</v>
      </c>
      <c r="E151" s="35">
        <f t="shared" si="95"/>
        <v>0</v>
      </c>
      <c r="F151" s="35">
        <f t="shared" si="96"/>
        <v>0</v>
      </c>
      <c r="G151" s="55">
        <f t="shared" si="129"/>
        <v>5.67</v>
      </c>
      <c r="H151" s="69">
        <f t="shared" si="129"/>
        <v>5.67</v>
      </c>
      <c r="I151" s="72">
        <f t="shared" si="128"/>
        <v>0</v>
      </c>
      <c r="J151" s="55">
        <f t="shared" si="130"/>
        <v>-4.7500000000000001E-2</v>
      </c>
      <c r="K151" s="69">
        <f t="shared" si="130"/>
        <v>-0.06</v>
      </c>
      <c r="L151" s="72">
        <v>0</v>
      </c>
      <c r="M151" s="55">
        <f t="shared" si="131"/>
        <v>0.01</v>
      </c>
      <c r="N151" s="69">
        <f t="shared" si="131"/>
        <v>0</v>
      </c>
      <c r="O151" s="72">
        <v>0</v>
      </c>
      <c r="P151" s="7"/>
      <c r="Q151" s="72">
        <f t="shared" si="97"/>
        <v>5.6325000000000003</v>
      </c>
      <c r="R151" s="72">
        <f t="shared" si="98"/>
        <v>5.61</v>
      </c>
      <c r="S151" s="72">
        <f t="shared" si="99"/>
        <v>0</v>
      </c>
      <c r="T151" s="7"/>
      <c r="U151" s="5">
        <f t="shared" si="100"/>
        <v>30</v>
      </c>
      <c r="V151" s="45">
        <f t="shared" si="101"/>
        <v>41214</v>
      </c>
      <c r="W151" s="5">
        <f t="shared" si="102"/>
        <v>4298</v>
      </c>
      <c r="X151" s="55">
        <f t="shared" si="103"/>
        <v>5.3904348595426005E-2</v>
      </c>
      <c r="Y151" s="47">
        <f t="shared" si="104"/>
        <v>0.53477441576262685</v>
      </c>
      <c r="Z151" s="5">
        <f t="shared" si="105"/>
        <v>0</v>
      </c>
      <c r="AA151" s="5">
        <f t="shared" si="106"/>
        <v>0</v>
      </c>
      <c r="AC151" s="39">
        <f t="shared" si="107"/>
        <v>0</v>
      </c>
      <c r="AD151" s="39">
        <f t="shared" si="108"/>
        <v>0</v>
      </c>
      <c r="AE151" s="39">
        <f t="shared" si="109"/>
        <v>0</v>
      </c>
      <c r="AF151" s="39">
        <f t="shared" si="110"/>
        <v>0</v>
      </c>
      <c r="AG151" s="39">
        <f t="shared" si="111"/>
        <v>0</v>
      </c>
      <c r="AH151" s="39">
        <f t="shared" si="112"/>
        <v>0</v>
      </c>
      <c r="AI151" s="39">
        <f t="shared" si="113"/>
        <v>0</v>
      </c>
      <c r="AJ151" s="39">
        <f t="shared" si="114"/>
        <v>0</v>
      </c>
      <c r="AK151" s="39">
        <f t="shared" si="115"/>
        <v>0</v>
      </c>
      <c r="AL151" s="43"/>
      <c r="AM151" s="39">
        <f t="shared" si="116"/>
        <v>0</v>
      </c>
      <c r="AN151" s="39">
        <f t="shared" si="117"/>
        <v>0</v>
      </c>
      <c r="AO151" s="39">
        <f t="shared" si="118"/>
        <v>0</v>
      </c>
      <c r="AP151" s="40">
        <f t="shared" si="119"/>
        <v>0</v>
      </c>
      <c r="AR151" s="39">
        <f t="shared" si="120"/>
        <v>0</v>
      </c>
      <c r="AS151" s="39">
        <f t="shared" si="121"/>
        <v>0</v>
      </c>
      <c r="AT151" s="39">
        <f t="shared" si="122"/>
        <v>0</v>
      </c>
      <c r="AU151" s="40">
        <f t="shared" si="123"/>
        <v>0</v>
      </c>
      <c r="AV151" s="40"/>
      <c r="AW151" s="52">
        <f t="shared" si="124"/>
        <v>0</v>
      </c>
      <c r="AY151" s="52">
        <f t="shared" si="125"/>
        <v>0</v>
      </c>
      <c r="AZ151" s="70"/>
    </row>
    <row r="152" spans="1:52">
      <c r="A152" s="44">
        <f t="shared" si="126"/>
        <v>41244</v>
      </c>
      <c r="B152" s="66">
        <f t="shared" si="127"/>
        <v>20000</v>
      </c>
      <c r="C152" s="67"/>
      <c r="D152" s="68">
        <f t="shared" si="94"/>
        <v>20000</v>
      </c>
      <c r="E152" s="35">
        <f t="shared" si="95"/>
        <v>0</v>
      </c>
      <c r="F152" s="35">
        <f t="shared" si="96"/>
        <v>0</v>
      </c>
      <c r="G152" s="55">
        <f t="shared" si="129"/>
        <v>5.67</v>
      </c>
      <c r="H152" s="69">
        <f t="shared" si="129"/>
        <v>5.67</v>
      </c>
      <c r="I152" s="72">
        <f t="shared" si="128"/>
        <v>0</v>
      </c>
      <c r="J152" s="55">
        <f t="shared" si="130"/>
        <v>-4.7500000000000001E-2</v>
      </c>
      <c r="K152" s="69">
        <f t="shared" si="130"/>
        <v>-0.06</v>
      </c>
      <c r="L152" s="72">
        <v>0</v>
      </c>
      <c r="M152" s="55">
        <f t="shared" si="131"/>
        <v>0.01</v>
      </c>
      <c r="N152" s="69">
        <f t="shared" si="131"/>
        <v>0</v>
      </c>
      <c r="O152" s="72">
        <v>0</v>
      </c>
      <c r="P152" s="7"/>
      <c r="Q152" s="72">
        <f t="shared" si="97"/>
        <v>5.6325000000000003</v>
      </c>
      <c r="R152" s="72">
        <f t="shared" si="98"/>
        <v>5.61</v>
      </c>
      <c r="S152" s="72">
        <f t="shared" si="99"/>
        <v>0</v>
      </c>
      <c r="T152" s="7"/>
      <c r="U152" s="5">
        <f t="shared" si="100"/>
        <v>31</v>
      </c>
      <c r="V152" s="45">
        <f t="shared" si="101"/>
        <v>41244</v>
      </c>
      <c r="W152" s="5">
        <f t="shared" si="102"/>
        <v>4328</v>
      </c>
      <c r="X152" s="55">
        <f t="shared" si="103"/>
        <v>5.3904348595426005E-2</v>
      </c>
      <c r="Y152" s="47">
        <f t="shared" si="104"/>
        <v>0.53244316383742729</v>
      </c>
      <c r="Z152" s="5">
        <f t="shared" si="105"/>
        <v>0</v>
      </c>
      <c r="AA152" s="5">
        <f t="shared" si="106"/>
        <v>0</v>
      </c>
      <c r="AC152" s="39">
        <f t="shared" si="107"/>
        <v>0</v>
      </c>
      <c r="AD152" s="39">
        <f t="shared" si="108"/>
        <v>0</v>
      </c>
      <c r="AE152" s="39">
        <f t="shared" si="109"/>
        <v>0</v>
      </c>
      <c r="AF152" s="39">
        <f t="shared" si="110"/>
        <v>0</v>
      </c>
      <c r="AG152" s="39">
        <f t="shared" si="111"/>
        <v>0</v>
      </c>
      <c r="AH152" s="39">
        <f t="shared" si="112"/>
        <v>0</v>
      </c>
      <c r="AI152" s="39">
        <f t="shared" si="113"/>
        <v>0</v>
      </c>
      <c r="AJ152" s="39">
        <f t="shared" si="114"/>
        <v>0</v>
      </c>
      <c r="AK152" s="39">
        <f t="shared" si="115"/>
        <v>0</v>
      </c>
      <c r="AL152" s="43"/>
      <c r="AM152" s="39">
        <f t="shared" si="116"/>
        <v>0</v>
      </c>
      <c r="AN152" s="39">
        <f t="shared" si="117"/>
        <v>0</v>
      </c>
      <c r="AO152" s="39">
        <f t="shared" si="118"/>
        <v>0</v>
      </c>
      <c r="AP152" s="40">
        <f t="shared" si="119"/>
        <v>0</v>
      </c>
      <c r="AR152" s="39">
        <f t="shared" si="120"/>
        <v>0</v>
      </c>
      <c r="AS152" s="39">
        <f t="shared" si="121"/>
        <v>0</v>
      </c>
      <c r="AT152" s="39">
        <f t="shared" si="122"/>
        <v>0</v>
      </c>
      <c r="AU152" s="40">
        <f t="shared" si="123"/>
        <v>0</v>
      </c>
      <c r="AV152" s="40"/>
      <c r="AW152" s="52">
        <f t="shared" si="124"/>
        <v>0</v>
      </c>
      <c r="AY152" s="52">
        <f t="shared" si="125"/>
        <v>0</v>
      </c>
      <c r="AZ152" s="70"/>
    </row>
    <row r="153" spans="1:52">
      <c r="A153" s="44">
        <f t="shared" si="126"/>
        <v>41275</v>
      </c>
      <c r="B153" s="66">
        <f t="shared" si="127"/>
        <v>20000</v>
      </c>
      <c r="C153" s="67"/>
      <c r="D153" s="68">
        <f t="shared" si="94"/>
        <v>20000</v>
      </c>
      <c r="E153" s="35">
        <f t="shared" si="95"/>
        <v>0</v>
      </c>
      <c r="F153" s="35">
        <f t="shared" si="96"/>
        <v>0</v>
      </c>
      <c r="G153" s="55">
        <f t="shared" si="129"/>
        <v>5.67</v>
      </c>
      <c r="H153" s="69">
        <f t="shared" si="129"/>
        <v>5.67</v>
      </c>
      <c r="I153" s="72">
        <f t="shared" si="128"/>
        <v>0</v>
      </c>
      <c r="J153" s="55">
        <f t="shared" si="130"/>
        <v>-4.7500000000000001E-2</v>
      </c>
      <c r="K153" s="69">
        <f t="shared" si="130"/>
        <v>-0.06</v>
      </c>
      <c r="L153" s="72">
        <v>0</v>
      </c>
      <c r="M153" s="55">
        <f t="shared" si="131"/>
        <v>0.01</v>
      </c>
      <c r="N153" s="69">
        <f t="shared" si="131"/>
        <v>0</v>
      </c>
      <c r="O153" s="72">
        <v>0</v>
      </c>
      <c r="P153" s="7"/>
      <c r="Q153" s="72">
        <f t="shared" si="97"/>
        <v>5.6325000000000003</v>
      </c>
      <c r="R153" s="72">
        <f t="shared" si="98"/>
        <v>5.61</v>
      </c>
      <c r="S153" s="72">
        <f t="shared" si="99"/>
        <v>0</v>
      </c>
      <c r="T153" s="7"/>
      <c r="U153" s="5">
        <f t="shared" si="100"/>
        <v>31</v>
      </c>
      <c r="V153" s="45">
        <f t="shared" si="101"/>
        <v>41275</v>
      </c>
      <c r="W153" s="5">
        <f t="shared" si="102"/>
        <v>4359</v>
      </c>
      <c r="X153" s="55">
        <f t="shared" si="103"/>
        <v>5.3904348595426005E-2</v>
      </c>
      <c r="Y153" s="47">
        <f t="shared" si="104"/>
        <v>0.53004487944573631</v>
      </c>
      <c r="Z153" s="5">
        <f t="shared" si="105"/>
        <v>0</v>
      </c>
      <c r="AA153" s="5">
        <f t="shared" si="106"/>
        <v>0</v>
      </c>
      <c r="AC153" s="39">
        <f t="shared" si="107"/>
        <v>0</v>
      </c>
      <c r="AD153" s="39">
        <f t="shared" si="108"/>
        <v>0</v>
      </c>
      <c r="AE153" s="39">
        <f t="shared" si="109"/>
        <v>0</v>
      </c>
      <c r="AF153" s="39">
        <f t="shared" si="110"/>
        <v>0</v>
      </c>
      <c r="AG153" s="39">
        <f t="shared" si="111"/>
        <v>0</v>
      </c>
      <c r="AH153" s="39">
        <f t="shared" si="112"/>
        <v>0</v>
      </c>
      <c r="AI153" s="39">
        <f t="shared" si="113"/>
        <v>0</v>
      </c>
      <c r="AJ153" s="39">
        <f t="shared" si="114"/>
        <v>0</v>
      </c>
      <c r="AK153" s="39">
        <f t="shared" si="115"/>
        <v>0</v>
      </c>
      <c r="AL153" s="43"/>
      <c r="AM153" s="39">
        <f t="shared" si="116"/>
        <v>0</v>
      </c>
      <c r="AN153" s="39">
        <f t="shared" si="117"/>
        <v>0</v>
      </c>
      <c r="AO153" s="39">
        <f t="shared" si="118"/>
        <v>0</v>
      </c>
      <c r="AP153" s="40">
        <f t="shared" si="119"/>
        <v>0</v>
      </c>
      <c r="AR153" s="39">
        <f t="shared" si="120"/>
        <v>0</v>
      </c>
      <c r="AS153" s="39">
        <f t="shared" si="121"/>
        <v>0</v>
      </c>
      <c r="AT153" s="39">
        <f t="shared" si="122"/>
        <v>0</v>
      </c>
      <c r="AU153" s="40">
        <f t="shared" si="123"/>
        <v>0</v>
      </c>
      <c r="AV153" s="40"/>
      <c r="AW153" s="52">
        <f t="shared" si="124"/>
        <v>0</v>
      </c>
      <c r="AY153" s="52">
        <f t="shared" si="125"/>
        <v>0</v>
      </c>
      <c r="AZ153" s="70"/>
    </row>
    <row r="154" spans="1:52">
      <c r="A154" s="44">
        <f t="shared" si="126"/>
        <v>41306</v>
      </c>
      <c r="B154" s="66">
        <f t="shared" si="127"/>
        <v>20000</v>
      </c>
      <c r="C154" s="67"/>
      <c r="D154" s="68">
        <f t="shared" si="94"/>
        <v>20000</v>
      </c>
      <c r="E154" s="35">
        <f t="shared" si="95"/>
        <v>0</v>
      </c>
      <c r="F154" s="35">
        <f t="shared" si="96"/>
        <v>0</v>
      </c>
      <c r="G154" s="55">
        <f t="shared" si="129"/>
        <v>5.67</v>
      </c>
      <c r="H154" s="69">
        <f t="shared" si="129"/>
        <v>5.67</v>
      </c>
      <c r="I154" s="72">
        <f t="shared" si="128"/>
        <v>0</v>
      </c>
      <c r="J154" s="55">
        <f t="shared" si="130"/>
        <v>-4.7500000000000001E-2</v>
      </c>
      <c r="K154" s="69">
        <f t="shared" si="130"/>
        <v>-0.06</v>
      </c>
      <c r="L154" s="72">
        <v>0</v>
      </c>
      <c r="M154" s="55">
        <f t="shared" si="131"/>
        <v>0.01</v>
      </c>
      <c r="N154" s="69">
        <f t="shared" si="131"/>
        <v>0</v>
      </c>
      <c r="O154" s="72">
        <v>0</v>
      </c>
      <c r="P154" s="7"/>
      <c r="Q154" s="72">
        <f t="shared" si="97"/>
        <v>5.6325000000000003</v>
      </c>
      <c r="R154" s="72">
        <f t="shared" si="98"/>
        <v>5.61</v>
      </c>
      <c r="S154" s="72">
        <f t="shared" si="99"/>
        <v>0</v>
      </c>
      <c r="T154" s="7"/>
      <c r="U154" s="5">
        <f t="shared" si="100"/>
        <v>28</v>
      </c>
      <c r="V154" s="45">
        <f t="shared" si="101"/>
        <v>41306</v>
      </c>
      <c r="W154" s="5">
        <f t="shared" si="102"/>
        <v>4390</v>
      </c>
      <c r="X154" s="55">
        <f t="shared" si="103"/>
        <v>5.3904348595426005E-2</v>
      </c>
      <c r="Y154" s="47">
        <f t="shared" si="104"/>
        <v>0.52765739764935327</v>
      </c>
      <c r="Z154" s="5">
        <f t="shared" si="105"/>
        <v>0</v>
      </c>
      <c r="AA154" s="5">
        <f t="shared" si="106"/>
        <v>0</v>
      </c>
      <c r="AC154" s="39">
        <f t="shared" si="107"/>
        <v>0</v>
      </c>
      <c r="AD154" s="39">
        <f t="shared" si="108"/>
        <v>0</v>
      </c>
      <c r="AE154" s="39">
        <f t="shared" si="109"/>
        <v>0</v>
      </c>
      <c r="AF154" s="39">
        <f t="shared" si="110"/>
        <v>0</v>
      </c>
      <c r="AG154" s="39">
        <f t="shared" si="111"/>
        <v>0</v>
      </c>
      <c r="AH154" s="39">
        <f t="shared" si="112"/>
        <v>0</v>
      </c>
      <c r="AI154" s="39">
        <f t="shared" si="113"/>
        <v>0</v>
      </c>
      <c r="AJ154" s="39">
        <f t="shared" si="114"/>
        <v>0</v>
      </c>
      <c r="AK154" s="39">
        <f t="shared" si="115"/>
        <v>0</v>
      </c>
      <c r="AL154" s="43"/>
      <c r="AM154" s="39">
        <f t="shared" si="116"/>
        <v>0</v>
      </c>
      <c r="AN154" s="39">
        <f t="shared" si="117"/>
        <v>0</v>
      </c>
      <c r="AO154" s="39">
        <f t="shared" si="118"/>
        <v>0</v>
      </c>
      <c r="AP154" s="40">
        <f t="shared" si="119"/>
        <v>0</v>
      </c>
      <c r="AR154" s="39">
        <f t="shared" si="120"/>
        <v>0</v>
      </c>
      <c r="AS154" s="39">
        <f t="shared" si="121"/>
        <v>0</v>
      </c>
      <c r="AT154" s="39">
        <f t="shared" si="122"/>
        <v>0</v>
      </c>
      <c r="AU154" s="40">
        <f t="shared" si="123"/>
        <v>0</v>
      </c>
      <c r="AV154" s="40"/>
      <c r="AW154" s="52">
        <f t="shared" si="124"/>
        <v>0</v>
      </c>
      <c r="AY154" s="52">
        <f t="shared" si="125"/>
        <v>0</v>
      </c>
      <c r="AZ154" s="70"/>
    </row>
    <row r="155" spans="1:52">
      <c r="A155" s="44">
        <f t="shared" si="126"/>
        <v>41334</v>
      </c>
      <c r="B155" s="66">
        <f t="shared" si="127"/>
        <v>20000</v>
      </c>
      <c r="C155" s="67"/>
      <c r="D155" s="68">
        <f t="shared" si="94"/>
        <v>20000</v>
      </c>
      <c r="E155" s="35">
        <f t="shared" si="95"/>
        <v>0</v>
      </c>
      <c r="F155" s="35">
        <f t="shared" si="96"/>
        <v>0</v>
      </c>
      <c r="G155" s="55">
        <f t="shared" si="129"/>
        <v>5.67</v>
      </c>
      <c r="H155" s="69">
        <f t="shared" si="129"/>
        <v>5.67</v>
      </c>
      <c r="I155" s="72">
        <f t="shared" si="128"/>
        <v>0</v>
      </c>
      <c r="J155" s="55">
        <f t="shared" si="130"/>
        <v>-4.7500000000000001E-2</v>
      </c>
      <c r="K155" s="69">
        <f t="shared" si="130"/>
        <v>-0.06</v>
      </c>
      <c r="L155" s="72">
        <v>0</v>
      </c>
      <c r="M155" s="55">
        <f t="shared" si="131"/>
        <v>0.01</v>
      </c>
      <c r="N155" s="69">
        <f t="shared" si="131"/>
        <v>0</v>
      </c>
      <c r="O155" s="72">
        <v>0</v>
      </c>
      <c r="P155" s="7"/>
      <c r="Q155" s="72">
        <f t="shared" si="97"/>
        <v>5.6325000000000003</v>
      </c>
      <c r="R155" s="72">
        <f t="shared" si="98"/>
        <v>5.61</v>
      </c>
      <c r="S155" s="72">
        <f t="shared" si="99"/>
        <v>0</v>
      </c>
      <c r="T155" s="7"/>
      <c r="U155" s="5">
        <f t="shared" si="100"/>
        <v>31</v>
      </c>
      <c r="V155" s="45">
        <f t="shared" si="101"/>
        <v>41334</v>
      </c>
      <c r="W155" s="5">
        <f t="shared" si="102"/>
        <v>4418</v>
      </c>
      <c r="X155" s="55">
        <f t="shared" si="103"/>
        <v>5.3904348595426005E-2</v>
      </c>
      <c r="Y155" s="47">
        <f t="shared" si="104"/>
        <v>0.52551020706152707</v>
      </c>
      <c r="Z155" s="5">
        <f t="shared" si="105"/>
        <v>0</v>
      </c>
      <c r="AA155" s="5">
        <f t="shared" si="106"/>
        <v>0</v>
      </c>
      <c r="AC155" s="39">
        <f t="shared" si="107"/>
        <v>0</v>
      </c>
      <c r="AD155" s="39">
        <f t="shared" si="108"/>
        <v>0</v>
      </c>
      <c r="AE155" s="39">
        <f t="shared" si="109"/>
        <v>0</v>
      </c>
      <c r="AF155" s="39">
        <f t="shared" si="110"/>
        <v>0</v>
      </c>
      <c r="AG155" s="39">
        <f t="shared" si="111"/>
        <v>0</v>
      </c>
      <c r="AH155" s="39">
        <f t="shared" si="112"/>
        <v>0</v>
      </c>
      <c r="AI155" s="39">
        <f t="shared" si="113"/>
        <v>0</v>
      </c>
      <c r="AJ155" s="39">
        <f t="shared" si="114"/>
        <v>0</v>
      </c>
      <c r="AK155" s="39">
        <f t="shared" si="115"/>
        <v>0</v>
      </c>
      <c r="AL155" s="43"/>
      <c r="AM155" s="39">
        <f t="shared" si="116"/>
        <v>0</v>
      </c>
      <c r="AN155" s="39">
        <f t="shared" si="117"/>
        <v>0</v>
      </c>
      <c r="AO155" s="39">
        <f t="shared" si="118"/>
        <v>0</v>
      </c>
      <c r="AP155" s="40">
        <f t="shared" si="119"/>
        <v>0</v>
      </c>
      <c r="AR155" s="39">
        <f t="shared" si="120"/>
        <v>0</v>
      </c>
      <c r="AS155" s="39">
        <f t="shared" si="121"/>
        <v>0</v>
      </c>
      <c r="AT155" s="39">
        <f t="shared" si="122"/>
        <v>0</v>
      </c>
      <c r="AU155" s="40">
        <f t="shared" si="123"/>
        <v>0</v>
      </c>
      <c r="AV155" s="40"/>
      <c r="AW155" s="52">
        <f t="shared" si="124"/>
        <v>0</v>
      </c>
      <c r="AY155" s="52">
        <f t="shared" si="125"/>
        <v>0</v>
      </c>
      <c r="AZ155" s="70"/>
    </row>
    <row r="156" spans="1:52">
      <c r="A156" s="44">
        <f t="shared" si="126"/>
        <v>41365</v>
      </c>
      <c r="B156" s="66">
        <f t="shared" si="127"/>
        <v>20000</v>
      </c>
      <c r="C156" s="67"/>
      <c r="D156" s="68">
        <f t="shared" si="94"/>
        <v>20000</v>
      </c>
      <c r="E156" s="35">
        <f t="shared" si="95"/>
        <v>0</v>
      </c>
      <c r="F156" s="35">
        <f t="shared" si="96"/>
        <v>0</v>
      </c>
      <c r="G156" s="55">
        <f t="shared" si="129"/>
        <v>5.67</v>
      </c>
      <c r="H156" s="69">
        <f t="shared" si="129"/>
        <v>5.67</v>
      </c>
      <c r="I156" s="72">
        <f t="shared" si="128"/>
        <v>0</v>
      </c>
      <c r="J156" s="55">
        <f t="shared" si="130"/>
        <v>-4.7500000000000001E-2</v>
      </c>
      <c r="K156" s="69">
        <f t="shared" si="130"/>
        <v>-0.06</v>
      </c>
      <c r="L156" s="72">
        <v>0</v>
      </c>
      <c r="M156" s="55">
        <f t="shared" si="131"/>
        <v>0.01</v>
      </c>
      <c r="N156" s="69">
        <f t="shared" si="131"/>
        <v>0</v>
      </c>
      <c r="O156" s="72">
        <v>0</v>
      </c>
      <c r="P156" s="7"/>
      <c r="Q156" s="72">
        <f t="shared" si="97"/>
        <v>5.6325000000000003</v>
      </c>
      <c r="R156" s="72">
        <f t="shared" si="98"/>
        <v>5.61</v>
      </c>
      <c r="S156" s="72">
        <f t="shared" si="99"/>
        <v>0</v>
      </c>
      <c r="T156" s="7"/>
      <c r="U156" s="5">
        <f t="shared" si="100"/>
        <v>30</v>
      </c>
      <c r="V156" s="45">
        <f t="shared" si="101"/>
        <v>41365</v>
      </c>
      <c r="W156" s="5">
        <f t="shared" si="102"/>
        <v>4449</v>
      </c>
      <c r="X156" s="55">
        <f t="shared" si="103"/>
        <v>5.3904348595426005E-2</v>
      </c>
      <c r="Y156" s="47">
        <f t="shared" si="104"/>
        <v>0.52314315079549012</v>
      </c>
      <c r="Z156" s="5">
        <f t="shared" si="105"/>
        <v>0</v>
      </c>
      <c r="AA156" s="5">
        <f t="shared" si="106"/>
        <v>0</v>
      </c>
      <c r="AC156" s="39">
        <f t="shared" si="107"/>
        <v>0</v>
      </c>
      <c r="AD156" s="39">
        <f t="shared" si="108"/>
        <v>0</v>
      </c>
      <c r="AE156" s="39">
        <f t="shared" si="109"/>
        <v>0</v>
      </c>
      <c r="AF156" s="39">
        <f t="shared" si="110"/>
        <v>0</v>
      </c>
      <c r="AG156" s="39">
        <f t="shared" si="111"/>
        <v>0</v>
      </c>
      <c r="AH156" s="39">
        <f t="shared" si="112"/>
        <v>0</v>
      </c>
      <c r="AI156" s="39">
        <f t="shared" si="113"/>
        <v>0</v>
      </c>
      <c r="AJ156" s="39">
        <f t="shared" si="114"/>
        <v>0</v>
      </c>
      <c r="AK156" s="39">
        <f t="shared" si="115"/>
        <v>0</v>
      </c>
      <c r="AL156" s="43"/>
      <c r="AM156" s="39">
        <f t="shared" si="116"/>
        <v>0</v>
      </c>
      <c r="AN156" s="39">
        <f t="shared" si="117"/>
        <v>0</v>
      </c>
      <c r="AO156" s="39">
        <f t="shared" si="118"/>
        <v>0</v>
      </c>
      <c r="AP156" s="40">
        <f t="shared" si="119"/>
        <v>0</v>
      </c>
      <c r="AR156" s="39">
        <f t="shared" si="120"/>
        <v>0</v>
      </c>
      <c r="AS156" s="39">
        <f t="shared" si="121"/>
        <v>0</v>
      </c>
      <c r="AT156" s="39">
        <f t="shared" si="122"/>
        <v>0</v>
      </c>
      <c r="AU156" s="40">
        <f t="shared" si="123"/>
        <v>0</v>
      </c>
      <c r="AV156" s="40"/>
      <c r="AW156" s="52">
        <f t="shared" si="124"/>
        <v>0</v>
      </c>
      <c r="AY156" s="52">
        <f t="shared" si="125"/>
        <v>0</v>
      </c>
      <c r="AZ156" s="70"/>
    </row>
    <row r="157" spans="1:52">
      <c r="A157" s="44">
        <f t="shared" si="126"/>
        <v>41395</v>
      </c>
      <c r="B157" s="66">
        <f t="shared" si="127"/>
        <v>20000</v>
      </c>
      <c r="C157" s="67"/>
      <c r="D157" s="68">
        <f t="shared" si="94"/>
        <v>20000</v>
      </c>
      <c r="E157" s="35">
        <f t="shared" si="95"/>
        <v>0</v>
      </c>
      <c r="F157" s="35">
        <f t="shared" si="96"/>
        <v>0</v>
      </c>
      <c r="G157" s="55">
        <f t="shared" si="129"/>
        <v>5.67</v>
      </c>
      <c r="H157" s="69">
        <f t="shared" si="129"/>
        <v>5.67</v>
      </c>
      <c r="I157" s="72">
        <f t="shared" si="128"/>
        <v>0</v>
      </c>
      <c r="J157" s="55">
        <f t="shared" si="130"/>
        <v>-4.7500000000000001E-2</v>
      </c>
      <c r="K157" s="69">
        <f t="shared" si="130"/>
        <v>-0.06</v>
      </c>
      <c r="L157" s="72">
        <v>0</v>
      </c>
      <c r="M157" s="55">
        <f t="shared" si="131"/>
        <v>0.01</v>
      </c>
      <c r="N157" s="69">
        <f t="shared" si="131"/>
        <v>0</v>
      </c>
      <c r="O157" s="72">
        <v>0</v>
      </c>
      <c r="P157" s="7"/>
      <c r="Q157" s="72">
        <f t="shared" si="97"/>
        <v>5.6325000000000003</v>
      </c>
      <c r="R157" s="72">
        <f t="shared" si="98"/>
        <v>5.61</v>
      </c>
      <c r="S157" s="72">
        <f t="shared" si="99"/>
        <v>0</v>
      </c>
      <c r="T157" s="7"/>
      <c r="U157" s="5">
        <f t="shared" si="100"/>
        <v>31</v>
      </c>
      <c r="V157" s="45">
        <f t="shared" si="101"/>
        <v>41395</v>
      </c>
      <c r="W157" s="5">
        <f t="shared" si="102"/>
        <v>4479</v>
      </c>
      <c r="X157" s="55">
        <f t="shared" si="103"/>
        <v>5.3904348595426005E-2</v>
      </c>
      <c r="Y157" s="47">
        <f t="shared" si="104"/>
        <v>0.52086260325712708</v>
      </c>
      <c r="Z157" s="5">
        <f t="shared" si="105"/>
        <v>0</v>
      </c>
      <c r="AA157" s="5">
        <f t="shared" si="106"/>
        <v>0</v>
      </c>
      <c r="AC157" s="39">
        <f t="shared" si="107"/>
        <v>0</v>
      </c>
      <c r="AD157" s="39">
        <f t="shared" si="108"/>
        <v>0</v>
      </c>
      <c r="AE157" s="39">
        <f t="shared" si="109"/>
        <v>0</v>
      </c>
      <c r="AF157" s="39">
        <f t="shared" si="110"/>
        <v>0</v>
      </c>
      <c r="AG157" s="39">
        <f t="shared" si="111"/>
        <v>0</v>
      </c>
      <c r="AH157" s="39">
        <f t="shared" si="112"/>
        <v>0</v>
      </c>
      <c r="AI157" s="39">
        <f t="shared" si="113"/>
        <v>0</v>
      </c>
      <c r="AJ157" s="39">
        <f t="shared" si="114"/>
        <v>0</v>
      </c>
      <c r="AK157" s="39">
        <f t="shared" si="115"/>
        <v>0</v>
      </c>
      <c r="AL157" s="43"/>
      <c r="AM157" s="39">
        <f t="shared" si="116"/>
        <v>0</v>
      </c>
      <c r="AN157" s="39">
        <f t="shared" si="117"/>
        <v>0</v>
      </c>
      <c r="AO157" s="39">
        <f t="shared" si="118"/>
        <v>0</v>
      </c>
      <c r="AP157" s="40">
        <f t="shared" si="119"/>
        <v>0</v>
      </c>
      <c r="AR157" s="39">
        <f t="shared" si="120"/>
        <v>0</v>
      </c>
      <c r="AS157" s="39">
        <f t="shared" si="121"/>
        <v>0</v>
      </c>
      <c r="AT157" s="39">
        <f t="shared" si="122"/>
        <v>0</v>
      </c>
      <c r="AU157" s="40">
        <f t="shared" si="123"/>
        <v>0</v>
      </c>
      <c r="AV157" s="40"/>
      <c r="AW157" s="52">
        <f t="shared" si="124"/>
        <v>0</v>
      </c>
      <c r="AY157" s="52">
        <f t="shared" si="125"/>
        <v>0</v>
      </c>
      <c r="AZ157" s="70"/>
    </row>
    <row r="158" spans="1:52">
      <c r="A158" s="44">
        <f t="shared" si="126"/>
        <v>41426</v>
      </c>
      <c r="B158" s="66">
        <f t="shared" si="127"/>
        <v>20000</v>
      </c>
      <c r="C158" s="67"/>
      <c r="D158" s="68">
        <f t="shared" si="94"/>
        <v>20000</v>
      </c>
      <c r="E158" s="35">
        <f t="shared" si="95"/>
        <v>0</v>
      </c>
      <c r="F158" s="35">
        <f t="shared" si="96"/>
        <v>0</v>
      </c>
      <c r="G158" s="55">
        <f t="shared" si="129"/>
        <v>5.67</v>
      </c>
      <c r="H158" s="69">
        <f t="shared" si="129"/>
        <v>5.67</v>
      </c>
      <c r="I158" s="72">
        <f t="shared" si="128"/>
        <v>0</v>
      </c>
      <c r="J158" s="55">
        <f t="shared" si="130"/>
        <v>-4.7500000000000001E-2</v>
      </c>
      <c r="K158" s="69">
        <f t="shared" si="130"/>
        <v>-0.06</v>
      </c>
      <c r="L158" s="72">
        <v>0</v>
      </c>
      <c r="M158" s="55">
        <f t="shared" si="131"/>
        <v>0.01</v>
      </c>
      <c r="N158" s="69">
        <f t="shared" si="131"/>
        <v>0</v>
      </c>
      <c r="O158" s="72">
        <v>0</v>
      </c>
      <c r="P158" s="7"/>
      <c r="Q158" s="72">
        <f t="shared" si="97"/>
        <v>5.6325000000000003</v>
      </c>
      <c r="R158" s="72">
        <f t="shared" si="98"/>
        <v>5.61</v>
      </c>
      <c r="S158" s="72">
        <f t="shared" si="99"/>
        <v>0</v>
      </c>
      <c r="T158" s="7"/>
      <c r="U158" s="5">
        <f t="shared" si="100"/>
        <v>30</v>
      </c>
      <c r="V158" s="45">
        <f t="shared" si="101"/>
        <v>41426</v>
      </c>
      <c r="W158" s="5">
        <f t="shared" si="102"/>
        <v>4510</v>
      </c>
      <c r="X158" s="55">
        <f t="shared" si="103"/>
        <v>5.3904348595426005E-2</v>
      </c>
      <c r="Y158" s="47">
        <f t="shared" si="104"/>
        <v>0.51851648119856975</v>
      </c>
      <c r="Z158" s="5">
        <f t="shared" si="105"/>
        <v>0</v>
      </c>
      <c r="AA158" s="5">
        <f t="shared" si="106"/>
        <v>0</v>
      </c>
      <c r="AC158" s="39">
        <f t="shared" si="107"/>
        <v>0</v>
      </c>
      <c r="AD158" s="39">
        <f t="shared" si="108"/>
        <v>0</v>
      </c>
      <c r="AE158" s="39">
        <f t="shared" si="109"/>
        <v>0</v>
      </c>
      <c r="AF158" s="39">
        <f t="shared" si="110"/>
        <v>0</v>
      </c>
      <c r="AG158" s="39">
        <f t="shared" si="111"/>
        <v>0</v>
      </c>
      <c r="AH158" s="39">
        <f t="shared" si="112"/>
        <v>0</v>
      </c>
      <c r="AI158" s="39">
        <f t="shared" si="113"/>
        <v>0</v>
      </c>
      <c r="AJ158" s="39">
        <f t="shared" si="114"/>
        <v>0</v>
      </c>
      <c r="AK158" s="39">
        <f t="shared" si="115"/>
        <v>0</v>
      </c>
      <c r="AL158" s="43"/>
      <c r="AM158" s="39">
        <f t="shared" si="116"/>
        <v>0</v>
      </c>
      <c r="AN158" s="39">
        <f t="shared" si="117"/>
        <v>0</v>
      </c>
      <c r="AO158" s="39">
        <f t="shared" si="118"/>
        <v>0</v>
      </c>
      <c r="AP158" s="40">
        <f t="shared" si="119"/>
        <v>0</v>
      </c>
      <c r="AR158" s="39">
        <f t="shared" si="120"/>
        <v>0</v>
      </c>
      <c r="AS158" s="39">
        <f t="shared" si="121"/>
        <v>0</v>
      </c>
      <c r="AT158" s="39">
        <f t="shared" si="122"/>
        <v>0</v>
      </c>
      <c r="AU158" s="40">
        <f t="shared" si="123"/>
        <v>0</v>
      </c>
      <c r="AV158" s="40"/>
      <c r="AW158" s="52">
        <f t="shared" si="124"/>
        <v>0</v>
      </c>
      <c r="AY158" s="52">
        <f t="shared" si="125"/>
        <v>0</v>
      </c>
      <c r="AZ158" s="70"/>
    </row>
    <row r="159" spans="1:52">
      <c r="A159" s="44">
        <f t="shared" si="126"/>
        <v>41456</v>
      </c>
      <c r="B159" s="66">
        <f t="shared" si="127"/>
        <v>20000</v>
      </c>
      <c r="C159" s="67"/>
      <c r="D159" s="68">
        <f t="shared" si="94"/>
        <v>20000</v>
      </c>
      <c r="E159" s="35">
        <f t="shared" si="95"/>
        <v>0</v>
      </c>
      <c r="F159" s="35">
        <f t="shared" si="96"/>
        <v>0</v>
      </c>
      <c r="G159" s="55">
        <f t="shared" si="129"/>
        <v>5.67</v>
      </c>
      <c r="H159" s="69">
        <f t="shared" si="129"/>
        <v>5.67</v>
      </c>
      <c r="I159" s="72">
        <f t="shared" si="128"/>
        <v>0</v>
      </c>
      <c r="J159" s="55">
        <f t="shared" si="130"/>
        <v>-4.7500000000000001E-2</v>
      </c>
      <c r="K159" s="69">
        <f t="shared" si="130"/>
        <v>-0.06</v>
      </c>
      <c r="L159" s="72">
        <v>0</v>
      </c>
      <c r="M159" s="55">
        <f t="shared" si="131"/>
        <v>0.01</v>
      </c>
      <c r="N159" s="69">
        <f t="shared" si="131"/>
        <v>0</v>
      </c>
      <c r="O159" s="72">
        <v>0</v>
      </c>
      <c r="P159" s="7"/>
      <c r="Q159" s="72">
        <f t="shared" si="97"/>
        <v>5.6325000000000003</v>
      </c>
      <c r="R159" s="72">
        <f t="shared" si="98"/>
        <v>5.61</v>
      </c>
      <c r="S159" s="72">
        <f t="shared" si="99"/>
        <v>0</v>
      </c>
      <c r="T159" s="7"/>
      <c r="U159" s="5">
        <f t="shared" si="100"/>
        <v>31</v>
      </c>
      <c r="V159" s="45">
        <f t="shared" si="101"/>
        <v>41456</v>
      </c>
      <c r="W159" s="5">
        <f t="shared" si="102"/>
        <v>4540</v>
      </c>
      <c r="X159" s="55">
        <f t="shared" si="103"/>
        <v>5.3904348595426005E-2</v>
      </c>
      <c r="Y159" s="47">
        <f t="shared" si="104"/>
        <v>0.51625610278589262</v>
      </c>
      <c r="Z159" s="5">
        <f t="shared" si="105"/>
        <v>0</v>
      </c>
      <c r="AA159" s="5">
        <f t="shared" si="106"/>
        <v>0</v>
      </c>
      <c r="AC159" s="39">
        <f t="shared" si="107"/>
        <v>0</v>
      </c>
      <c r="AD159" s="39">
        <f t="shared" si="108"/>
        <v>0</v>
      </c>
      <c r="AE159" s="39">
        <f t="shared" si="109"/>
        <v>0</v>
      </c>
      <c r="AF159" s="39">
        <f t="shared" si="110"/>
        <v>0</v>
      </c>
      <c r="AG159" s="39">
        <f t="shared" si="111"/>
        <v>0</v>
      </c>
      <c r="AH159" s="39">
        <f t="shared" si="112"/>
        <v>0</v>
      </c>
      <c r="AI159" s="39">
        <f t="shared" si="113"/>
        <v>0</v>
      </c>
      <c r="AJ159" s="39">
        <f t="shared" si="114"/>
        <v>0</v>
      </c>
      <c r="AK159" s="39">
        <f t="shared" si="115"/>
        <v>0</v>
      </c>
      <c r="AL159" s="43"/>
      <c r="AM159" s="39">
        <f t="shared" si="116"/>
        <v>0</v>
      </c>
      <c r="AN159" s="39">
        <f t="shared" si="117"/>
        <v>0</v>
      </c>
      <c r="AO159" s="39">
        <f t="shared" si="118"/>
        <v>0</v>
      </c>
      <c r="AP159" s="40">
        <f t="shared" si="119"/>
        <v>0</v>
      </c>
      <c r="AR159" s="39">
        <f t="shared" si="120"/>
        <v>0</v>
      </c>
      <c r="AS159" s="39">
        <f t="shared" si="121"/>
        <v>0</v>
      </c>
      <c r="AT159" s="39">
        <f t="shared" si="122"/>
        <v>0</v>
      </c>
      <c r="AU159" s="40">
        <f t="shared" si="123"/>
        <v>0</v>
      </c>
      <c r="AV159" s="40"/>
      <c r="AW159" s="52">
        <f t="shared" si="124"/>
        <v>0</v>
      </c>
      <c r="AY159" s="52">
        <f t="shared" si="125"/>
        <v>0</v>
      </c>
      <c r="AZ159" s="70"/>
    </row>
    <row r="160" spans="1:52">
      <c r="A160" s="44">
        <f t="shared" si="126"/>
        <v>41487</v>
      </c>
      <c r="B160" s="66">
        <f t="shared" si="127"/>
        <v>20000</v>
      </c>
      <c r="C160" s="67"/>
      <c r="D160" s="68">
        <f t="shared" si="94"/>
        <v>20000</v>
      </c>
      <c r="E160" s="35">
        <f t="shared" si="95"/>
        <v>0</v>
      </c>
      <c r="F160" s="35">
        <f t="shared" si="96"/>
        <v>0</v>
      </c>
      <c r="G160" s="55">
        <f t="shared" si="129"/>
        <v>5.67</v>
      </c>
      <c r="H160" s="69">
        <f t="shared" si="129"/>
        <v>5.67</v>
      </c>
      <c r="I160" s="72">
        <f t="shared" si="128"/>
        <v>0</v>
      </c>
      <c r="J160" s="55">
        <f t="shared" si="130"/>
        <v>-4.7500000000000001E-2</v>
      </c>
      <c r="K160" s="69">
        <f t="shared" si="130"/>
        <v>-0.06</v>
      </c>
      <c r="L160" s="72">
        <v>0</v>
      </c>
      <c r="M160" s="55">
        <f t="shared" si="131"/>
        <v>0.01</v>
      </c>
      <c r="N160" s="69">
        <f t="shared" si="131"/>
        <v>0</v>
      </c>
      <c r="O160" s="72">
        <v>0</v>
      </c>
      <c r="P160" s="7"/>
      <c r="Q160" s="72">
        <f t="shared" si="97"/>
        <v>5.6325000000000003</v>
      </c>
      <c r="R160" s="72">
        <f t="shared" si="98"/>
        <v>5.61</v>
      </c>
      <c r="S160" s="72">
        <f t="shared" si="99"/>
        <v>0</v>
      </c>
      <c r="T160" s="7"/>
      <c r="U160" s="5">
        <f t="shared" si="100"/>
        <v>31</v>
      </c>
      <c r="V160" s="45">
        <f t="shared" si="101"/>
        <v>41487</v>
      </c>
      <c r="W160" s="5">
        <f t="shared" si="102"/>
        <v>4571</v>
      </c>
      <c r="X160" s="55">
        <f t="shared" si="103"/>
        <v>5.3904348595426005E-2</v>
      </c>
      <c r="Y160" s="47">
        <f t="shared" si="104"/>
        <v>0.51393072979302112</v>
      </c>
      <c r="Z160" s="5">
        <f t="shared" si="105"/>
        <v>0</v>
      </c>
      <c r="AA160" s="5">
        <f t="shared" si="106"/>
        <v>0</v>
      </c>
      <c r="AC160" s="39">
        <f t="shared" si="107"/>
        <v>0</v>
      </c>
      <c r="AD160" s="39">
        <f t="shared" si="108"/>
        <v>0</v>
      </c>
      <c r="AE160" s="39">
        <f t="shared" si="109"/>
        <v>0</v>
      </c>
      <c r="AF160" s="39">
        <f t="shared" si="110"/>
        <v>0</v>
      </c>
      <c r="AG160" s="39">
        <f t="shared" si="111"/>
        <v>0</v>
      </c>
      <c r="AH160" s="39">
        <f t="shared" si="112"/>
        <v>0</v>
      </c>
      <c r="AI160" s="39">
        <f t="shared" si="113"/>
        <v>0</v>
      </c>
      <c r="AJ160" s="39">
        <f t="shared" si="114"/>
        <v>0</v>
      </c>
      <c r="AK160" s="39">
        <f t="shared" si="115"/>
        <v>0</v>
      </c>
      <c r="AL160" s="43"/>
      <c r="AM160" s="39">
        <f t="shared" si="116"/>
        <v>0</v>
      </c>
      <c r="AN160" s="39">
        <f t="shared" si="117"/>
        <v>0</v>
      </c>
      <c r="AO160" s="39">
        <f t="shared" si="118"/>
        <v>0</v>
      </c>
      <c r="AP160" s="40">
        <f t="shared" si="119"/>
        <v>0</v>
      </c>
      <c r="AR160" s="39">
        <f t="shared" si="120"/>
        <v>0</v>
      </c>
      <c r="AS160" s="39">
        <f t="shared" si="121"/>
        <v>0</v>
      </c>
      <c r="AT160" s="39">
        <f t="shared" si="122"/>
        <v>0</v>
      </c>
      <c r="AU160" s="40">
        <f t="shared" si="123"/>
        <v>0</v>
      </c>
      <c r="AV160" s="40"/>
      <c r="AW160" s="52">
        <f t="shared" si="124"/>
        <v>0</v>
      </c>
      <c r="AY160" s="52">
        <f t="shared" si="125"/>
        <v>0</v>
      </c>
      <c r="AZ160" s="70"/>
    </row>
    <row r="161" spans="1:52">
      <c r="A161" s="44">
        <f t="shared" si="126"/>
        <v>41518</v>
      </c>
      <c r="B161" s="66">
        <f t="shared" si="127"/>
        <v>20000</v>
      </c>
      <c r="C161" s="67"/>
      <c r="D161" s="68">
        <f t="shared" si="94"/>
        <v>20000</v>
      </c>
      <c r="E161" s="35">
        <f t="shared" si="95"/>
        <v>0</v>
      </c>
      <c r="F161" s="35">
        <f t="shared" si="96"/>
        <v>0</v>
      </c>
      <c r="G161" s="55">
        <f t="shared" si="129"/>
        <v>5.67</v>
      </c>
      <c r="H161" s="69">
        <f t="shared" si="129"/>
        <v>5.67</v>
      </c>
      <c r="I161" s="72">
        <f t="shared" si="128"/>
        <v>0</v>
      </c>
      <c r="J161" s="55">
        <f t="shared" si="130"/>
        <v>-4.7500000000000001E-2</v>
      </c>
      <c r="K161" s="69">
        <f t="shared" si="130"/>
        <v>-0.06</v>
      </c>
      <c r="L161" s="72">
        <v>0</v>
      </c>
      <c r="M161" s="55">
        <f t="shared" si="131"/>
        <v>0.01</v>
      </c>
      <c r="N161" s="69">
        <f t="shared" si="131"/>
        <v>0</v>
      </c>
      <c r="O161" s="72">
        <v>0</v>
      </c>
      <c r="P161" s="7"/>
      <c r="Q161" s="72">
        <f t="shared" si="97"/>
        <v>5.6325000000000003</v>
      </c>
      <c r="R161" s="72">
        <f t="shared" si="98"/>
        <v>5.61</v>
      </c>
      <c r="S161" s="72">
        <f t="shared" si="99"/>
        <v>0</v>
      </c>
      <c r="T161" s="7"/>
      <c r="U161" s="5">
        <f t="shared" si="100"/>
        <v>30</v>
      </c>
      <c r="V161" s="45">
        <f t="shared" si="101"/>
        <v>41518</v>
      </c>
      <c r="W161" s="5">
        <f t="shared" si="102"/>
        <v>4602</v>
      </c>
      <c r="X161" s="55">
        <f t="shared" si="103"/>
        <v>5.3904348595426005E-2</v>
      </c>
      <c r="Y161" s="47">
        <f t="shared" si="104"/>
        <v>0.51161583098055496</v>
      </c>
      <c r="Z161" s="5">
        <f t="shared" si="105"/>
        <v>0</v>
      </c>
      <c r="AA161" s="5">
        <f t="shared" si="106"/>
        <v>0</v>
      </c>
      <c r="AC161" s="39">
        <f t="shared" si="107"/>
        <v>0</v>
      </c>
      <c r="AD161" s="39">
        <f t="shared" si="108"/>
        <v>0</v>
      </c>
      <c r="AE161" s="39">
        <f t="shared" si="109"/>
        <v>0</v>
      </c>
      <c r="AF161" s="39">
        <f t="shared" si="110"/>
        <v>0</v>
      </c>
      <c r="AG161" s="39">
        <f t="shared" si="111"/>
        <v>0</v>
      </c>
      <c r="AH161" s="39">
        <f t="shared" si="112"/>
        <v>0</v>
      </c>
      <c r="AI161" s="39">
        <f t="shared" si="113"/>
        <v>0</v>
      </c>
      <c r="AJ161" s="39">
        <f t="shared" si="114"/>
        <v>0</v>
      </c>
      <c r="AK161" s="39">
        <f t="shared" si="115"/>
        <v>0</v>
      </c>
      <c r="AL161" s="43"/>
      <c r="AM161" s="39">
        <f t="shared" si="116"/>
        <v>0</v>
      </c>
      <c r="AN161" s="39">
        <f t="shared" si="117"/>
        <v>0</v>
      </c>
      <c r="AO161" s="39">
        <f t="shared" si="118"/>
        <v>0</v>
      </c>
      <c r="AP161" s="40">
        <f t="shared" si="119"/>
        <v>0</v>
      </c>
      <c r="AR161" s="39">
        <f t="shared" si="120"/>
        <v>0</v>
      </c>
      <c r="AS161" s="39">
        <f t="shared" si="121"/>
        <v>0</v>
      </c>
      <c r="AT161" s="39">
        <f t="shared" si="122"/>
        <v>0</v>
      </c>
      <c r="AU161" s="40">
        <f t="shared" si="123"/>
        <v>0</v>
      </c>
      <c r="AV161" s="40"/>
      <c r="AW161" s="52">
        <f t="shared" si="124"/>
        <v>0</v>
      </c>
      <c r="AY161" s="52">
        <f t="shared" si="125"/>
        <v>0</v>
      </c>
      <c r="AZ161" s="70"/>
    </row>
    <row r="162" spans="1:52">
      <c r="A162" s="44">
        <f t="shared" si="126"/>
        <v>41548</v>
      </c>
      <c r="B162" s="66">
        <f t="shared" si="127"/>
        <v>20000</v>
      </c>
      <c r="C162" s="67"/>
      <c r="D162" s="68">
        <f t="shared" si="94"/>
        <v>20000</v>
      </c>
      <c r="E162" s="35">
        <f t="shared" si="95"/>
        <v>0</v>
      </c>
      <c r="F162" s="35">
        <f t="shared" si="96"/>
        <v>0</v>
      </c>
      <c r="G162" s="55">
        <f t="shared" si="129"/>
        <v>5.67</v>
      </c>
      <c r="H162" s="69">
        <f t="shared" si="129"/>
        <v>5.67</v>
      </c>
      <c r="I162" s="72">
        <f t="shared" si="128"/>
        <v>0</v>
      </c>
      <c r="J162" s="55">
        <f t="shared" si="130"/>
        <v>-4.7500000000000001E-2</v>
      </c>
      <c r="K162" s="69">
        <f t="shared" si="130"/>
        <v>-0.06</v>
      </c>
      <c r="L162" s="72">
        <v>0</v>
      </c>
      <c r="M162" s="55">
        <f t="shared" si="131"/>
        <v>0.01</v>
      </c>
      <c r="N162" s="69">
        <f t="shared" si="131"/>
        <v>0</v>
      </c>
      <c r="O162" s="72">
        <v>0</v>
      </c>
      <c r="P162" s="7"/>
      <c r="Q162" s="72">
        <f t="shared" si="97"/>
        <v>5.6325000000000003</v>
      </c>
      <c r="R162" s="72">
        <f t="shared" si="98"/>
        <v>5.61</v>
      </c>
      <c r="S162" s="72">
        <f t="shared" si="99"/>
        <v>0</v>
      </c>
      <c r="T162" s="7"/>
      <c r="U162" s="5">
        <f t="shared" si="100"/>
        <v>31</v>
      </c>
      <c r="V162" s="45">
        <f t="shared" si="101"/>
        <v>41548</v>
      </c>
      <c r="W162" s="5">
        <f t="shared" si="102"/>
        <v>4632</v>
      </c>
      <c r="X162" s="55">
        <f t="shared" si="103"/>
        <v>5.3904348595426005E-2</v>
      </c>
      <c r="Y162" s="47">
        <f t="shared" si="104"/>
        <v>0.50938553469901904</v>
      </c>
      <c r="Z162" s="5">
        <f t="shared" si="105"/>
        <v>0</v>
      </c>
      <c r="AA162" s="5">
        <f t="shared" si="106"/>
        <v>0</v>
      </c>
      <c r="AC162" s="39">
        <f t="shared" si="107"/>
        <v>0</v>
      </c>
      <c r="AD162" s="39">
        <f t="shared" si="108"/>
        <v>0</v>
      </c>
      <c r="AE162" s="39">
        <f t="shared" si="109"/>
        <v>0</v>
      </c>
      <c r="AF162" s="39">
        <f t="shared" si="110"/>
        <v>0</v>
      </c>
      <c r="AG162" s="39">
        <f t="shared" si="111"/>
        <v>0</v>
      </c>
      <c r="AH162" s="39">
        <f t="shared" si="112"/>
        <v>0</v>
      </c>
      <c r="AI162" s="39">
        <f t="shared" si="113"/>
        <v>0</v>
      </c>
      <c r="AJ162" s="39">
        <f t="shared" si="114"/>
        <v>0</v>
      </c>
      <c r="AK162" s="39">
        <f t="shared" si="115"/>
        <v>0</v>
      </c>
      <c r="AL162" s="43"/>
      <c r="AM162" s="39">
        <f t="shared" si="116"/>
        <v>0</v>
      </c>
      <c r="AN162" s="39">
        <f t="shared" si="117"/>
        <v>0</v>
      </c>
      <c r="AO162" s="39">
        <f t="shared" si="118"/>
        <v>0</v>
      </c>
      <c r="AP162" s="40">
        <f t="shared" si="119"/>
        <v>0</v>
      </c>
      <c r="AR162" s="39">
        <f t="shared" si="120"/>
        <v>0</v>
      </c>
      <c r="AS162" s="39">
        <f t="shared" si="121"/>
        <v>0</v>
      </c>
      <c r="AT162" s="39">
        <f t="shared" si="122"/>
        <v>0</v>
      </c>
      <c r="AU162" s="40">
        <f t="shared" si="123"/>
        <v>0</v>
      </c>
      <c r="AV162" s="40"/>
      <c r="AW162" s="52">
        <f t="shared" si="124"/>
        <v>0</v>
      </c>
      <c r="AY162" s="52">
        <f t="shared" si="125"/>
        <v>0</v>
      </c>
      <c r="AZ162" s="70"/>
    </row>
    <row r="163" spans="1:52">
      <c r="A163" s="44">
        <f t="shared" si="126"/>
        <v>41579</v>
      </c>
      <c r="B163" s="66">
        <f t="shared" si="127"/>
        <v>20000</v>
      </c>
      <c r="C163" s="67"/>
      <c r="D163" s="68">
        <f t="shared" si="94"/>
        <v>20000</v>
      </c>
      <c r="E163" s="35">
        <f t="shared" si="95"/>
        <v>0</v>
      </c>
      <c r="F163" s="35">
        <f t="shared" si="96"/>
        <v>0</v>
      </c>
      <c r="G163" s="55">
        <f t="shared" si="129"/>
        <v>5.67</v>
      </c>
      <c r="H163" s="69">
        <f t="shared" si="129"/>
        <v>5.67</v>
      </c>
      <c r="I163" s="72">
        <f t="shared" si="128"/>
        <v>0</v>
      </c>
      <c r="J163" s="55">
        <f t="shared" si="130"/>
        <v>-4.7500000000000001E-2</v>
      </c>
      <c r="K163" s="69">
        <f t="shared" si="130"/>
        <v>-0.06</v>
      </c>
      <c r="L163" s="72">
        <v>0</v>
      </c>
      <c r="M163" s="55">
        <f t="shared" si="131"/>
        <v>0.01</v>
      </c>
      <c r="N163" s="69">
        <f t="shared" si="131"/>
        <v>0</v>
      </c>
      <c r="O163" s="72">
        <v>0</v>
      </c>
      <c r="P163" s="7"/>
      <c r="Q163" s="72">
        <f t="shared" si="97"/>
        <v>5.6325000000000003</v>
      </c>
      <c r="R163" s="72">
        <f t="shared" si="98"/>
        <v>5.61</v>
      </c>
      <c r="S163" s="72">
        <f t="shared" si="99"/>
        <v>0</v>
      </c>
      <c r="T163" s="7"/>
      <c r="U163" s="5">
        <f t="shared" si="100"/>
        <v>30</v>
      </c>
      <c r="V163" s="45">
        <f t="shared" si="101"/>
        <v>41579</v>
      </c>
      <c r="W163" s="5">
        <f t="shared" si="102"/>
        <v>4663</v>
      </c>
      <c r="X163" s="55">
        <f t="shared" si="103"/>
        <v>5.3904348595426005E-2</v>
      </c>
      <c r="Y163" s="47">
        <f t="shared" si="104"/>
        <v>0.50709110881435349</v>
      </c>
      <c r="Z163" s="5">
        <f t="shared" si="105"/>
        <v>0</v>
      </c>
      <c r="AA163" s="5">
        <f t="shared" si="106"/>
        <v>0</v>
      </c>
      <c r="AC163" s="39">
        <f t="shared" si="107"/>
        <v>0</v>
      </c>
      <c r="AD163" s="39">
        <f t="shared" si="108"/>
        <v>0</v>
      </c>
      <c r="AE163" s="39">
        <f t="shared" si="109"/>
        <v>0</v>
      </c>
      <c r="AF163" s="39">
        <f t="shared" si="110"/>
        <v>0</v>
      </c>
      <c r="AG163" s="39">
        <f t="shared" si="111"/>
        <v>0</v>
      </c>
      <c r="AH163" s="39">
        <f t="shared" si="112"/>
        <v>0</v>
      </c>
      <c r="AI163" s="39">
        <f t="shared" si="113"/>
        <v>0</v>
      </c>
      <c r="AJ163" s="39">
        <f t="shared" si="114"/>
        <v>0</v>
      </c>
      <c r="AK163" s="39">
        <f t="shared" si="115"/>
        <v>0</v>
      </c>
      <c r="AL163" s="43"/>
      <c r="AM163" s="39">
        <f t="shared" si="116"/>
        <v>0</v>
      </c>
      <c r="AN163" s="39">
        <f t="shared" si="117"/>
        <v>0</v>
      </c>
      <c r="AO163" s="39">
        <f t="shared" si="118"/>
        <v>0</v>
      </c>
      <c r="AP163" s="40">
        <f t="shared" si="119"/>
        <v>0</v>
      </c>
      <c r="AR163" s="39">
        <f t="shared" si="120"/>
        <v>0</v>
      </c>
      <c r="AS163" s="39">
        <f t="shared" si="121"/>
        <v>0</v>
      </c>
      <c r="AT163" s="39">
        <f t="shared" si="122"/>
        <v>0</v>
      </c>
      <c r="AU163" s="40">
        <f t="shared" si="123"/>
        <v>0</v>
      </c>
      <c r="AV163" s="40"/>
      <c r="AW163" s="52">
        <f t="shared" si="124"/>
        <v>0</v>
      </c>
      <c r="AY163" s="52">
        <f t="shared" si="125"/>
        <v>0</v>
      </c>
      <c r="AZ163" s="70"/>
    </row>
    <row r="164" spans="1:52">
      <c r="A164" s="44">
        <f t="shared" si="126"/>
        <v>41609</v>
      </c>
      <c r="B164" s="66">
        <f t="shared" si="127"/>
        <v>20000</v>
      </c>
      <c r="C164" s="67"/>
      <c r="D164" s="68">
        <f t="shared" si="94"/>
        <v>20000</v>
      </c>
      <c r="E164" s="35">
        <f t="shared" si="95"/>
        <v>0</v>
      </c>
      <c r="F164" s="35">
        <f t="shared" si="96"/>
        <v>0</v>
      </c>
      <c r="G164" s="55">
        <f t="shared" si="129"/>
        <v>5.67</v>
      </c>
      <c r="H164" s="69">
        <f t="shared" si="129"/>
        <v>5.67</v>
      </c>
      <c r="I164" s="72">
        <f t="shared" si="128"/>
        <v>0</v>
      </c>
      <c r="J164" s="55">
        <f t="shared" si="130"/>
        <v>-4.7500000000000001E-2</v>
      </c>
      <c r="K164" s="69">
        <f t="shared" si="130"/>
        <v>-0.06</v>
      </c>
      <c r="L164" s="72">
        <v>0</v>
      </c>
      <c r="M164" s="55">
        <f t="shared" si="131"/>
        <v>0.01</v>
      </c>
      <c r="N164" s="69">
        <f t="shared" si="131"/>
        <v>0</v>
      </c>
      <c r="O164" s="72">
        <v>0</v>
      </c>
      <c r="P164" s="7"/>
      <c r="Q164" s="72">
        <f t="shared" si="97"/>
        <v>5.6325000000000003</v>
      </c>
      <c r="R164" s="72">
        <f t="shared" si="98"/>
        <v>5.61</v>
      </c>
      <c r="S164" s="72">
        <f t="shared" si="99"/>
        <v>0</v>
      </c>
      <c r="T164" s="7"/>
      <c r="U164" s="5">
        <f t="shared" si="100"/>
        <v>31</v>
      </c>
      <c r="V164" s="45">
        <f t="shared" si="101"/>
        <v>41609</v>
      </c>
      <c r="W164" s="5">
        <f t="shared" si="102"/>
        <v>4693</v>
      </c>
      <c r="X164" s="55">
        <f t="shared" si="103"/>
        <v>5.3904348595426005E-2</v>
      </c>
      <c r="Y164" s="47">
        <f t="shared" si="104"/>
        <v>0.5048805372371975</v>
      </c>
      <c r="Z164" s="5">
        <f t="shared" si="105"/>
        <v>0</v>
      </c>
      <c r="AA164" s="5">
        <f t="shared" si="106"/>
        <v>0</v>
      </c>
      <c r="AC164" s="39">
        <f t="shared" si="107"/>
        <v>0</v>
      </c>
      <c r="AD164" s="39">
        <f t="shared" si="108"/>
        <v>0</v>
      </c>
      <c r="AE164" s="39">
        <f t="shared" si="109"/>
        <v>0</v>
      </c>
      <c r="AF164" s="39">
        <f t="shared" si="110"/>
        <v>0</v>
      </c>
      <c r="AG164" s="39">
        <f t="shared" si="111"/>
        <v>0</v>
      </c>
      <c r="AH164" s="39">
        <f t="shared" si="112"/>
        <v>0</v>
      </c>
      <c r="AI164" s="39">
        <f t="shared" si="113"/>
        <v>0</v>
      </c>
      <c r="AJ164" s="39">
        <f t="shared" si="114"/>
        <v>0</v>
      </c>
      <c r="AK164" s="39">
        <f t="shared" si="115"/>
        <v>0</v>
      </c>
      <c r="AL164" s="43"/>
      <c r="AM164" s="39">
        <f t="shared" si="116"/>
        <v>0</v>
      </c>
      <c r="AN164" s="39">
        <f t="shared" si="117"/>
        <v>0</v>
      </c>
      <c r="AO164" s="39">
        <f t="shared" si="118"/>
        <v>0</v>
      </c>
      <c r="AP164" s="40">
        <f t="shared" si="119"/>
        <v>0</v>
      </c>
      <c r="AR164" s="39">
        <f t="shared" si="120"/>
        <v>0</v>
      </c>
      <c r="AS164" s="39">
        <f t="shared" si="121"/>
        <v>0</v>
      </c>
      <c r="AT164" s="39">
        <f t="shared" si="122"/>
        <v>0</v>
      </c>
      <c r="AU164" s="40">
        <f t="shared" si="123"/>
        <v>0</v>
      </c>
      <c r="AV164" s="40"/>
      <c r="AW164" s="52">
        <f t="shared" si="124"/>
        <v>0</v>
      </c>
      <c r="AY164" s="52">
        <f t="shared" si="125"/>
        <v>0</v>
      </c>
      <c r="AZ164" s="70"/>
    </row>
    <row r="165" spans="1:52">
      <c r="A165" s="44">
        <f t="shared" si="126"/>
        <v>41640</v>
      </c>
      <c r="B165" s="66">
        <f t="shared" si="127"/>
        <v>20000</v>
      </c>
      <c r="C165" s="67"/>
      <c r="D165" s="68">
        <f t="shared" si="94"/>
        <v>20000</v>
      </c>
      <c r="E165" s="35">
        <f t="shared" si="95"/>
        <v>0</v>
      </c>
      <c r="F165" s="35">
        <f t="shared" si="96"/>
        <v>0</v>
      </c>
      <c r="G165" s="55">
        <f t="shared" si="129"/>
        <v>5.67</v>
      </c>
      <c r="H165" s="69">
        <f t="shared" si="129"/>
        <v>5.67</v>
      </c>
      <c r="I165" s="72">
        <f t="shared" si="128"/>
        <v>0</v>
      </c>
      <c r="J165" s="55">
        <f t="shared" si="130"/>
        <v>-4.7500000000000001E-2</v>
      </c>
      <c r="K165" s="69">
        <f t="shared" si="130"/>
        <v>-0.06</v>
      </c>
      <c r="L165" s="72">
        <v>0</v>
      </c>
      <c r="M165" s="55">
        <f t="shared" si="131"/>
        <v>0.01</v>
      </c>
      <c r="N165" s="69">
        <f t="shared" si="131"/>
        <v>0</v>
      </c>
      <c r="O165" s="72">
        <v>0</v>
      </c>
      <c r="P165" s="7"/>
      <c r="Q165" s="72">
        <f t="shared" si="97"/>
        <v>5.6325000000000003</v>
      </c>
      <c r="R165" s="72">
        <f t="shared" si="98"/>
        <v>5.61</v>
      </c>
      <c r="S165" s="72">
        <f t="shared" si="99"/>
        <v>0</v>
      </c>
      <c r="T165" s="7"/>
      <c r="U165" s="5">
        <f t="shared" si="100"/>
        <v>31</v>
      </c>
      <c r="V165" s="45">
        <f t="shared" si="101"/>
        <v>41640</v>
      </c>
      <c r="W165" s="5">
        <f t="shared" si="102"/>
        <v>4724</v>
      </c>
      <c r="X165" s="55">
        <f t="shared" si="103"/>
        <v>5.3904348595426005E-2</v>
      </c>
      <c r="Y165" s="47">
        <f t="shared" si="104"/>
        <v>0.50260640321808892</v>
      </c>
      <c r="Z165" s="5">
        <f t="shared" si="105"/>
        <v>0</v>
      </c>
      <c r="AA165" s="5">
        <f t="shared" si="106"/>
        <v>0</v>
      </c>
      <c r="AC165" s="39">
        <f t="shared" si="107"/>
        <v>0</v>
      </c>
      <c r="AD165" s="39">
        <f t="shared" si="108"/>
        <v>0</v>
      </c>
      <c r="AE165" s="39">
        <f t="shared" si="109"/>
        <v>0</v>
      </c>
      <c r="AF165" s="39">
        <f t="shared" si="110"/>
        <v>0</v>
      </c>
      <c r="AG165" s="39">
        <f t="shared" si="111"/>
        <v>0</v>
      </c>
      <c r="AH165" s="39">
        <f t="shared" si="112"/>
        <v>0</v>
      </c>
      <c r="AI165" s="39">
        <f t="shared" si="113"/>
        <v>0</v>
      </c>
      <c r="AJ165" s="39">
        <f t="shared" si="114"/>
        <v>0</v>
      </c>
      <c r="AK165" s="39">
        <f t="shared" si="115"/>
        <v>0</v>
      </c>
      <c r="AL165" s="43"/>
      <c r="AM165" s="39">
        <f t="shared" si="116"/>
        <v>0</v>
      </c>
      <c r="AN165" s="39">
        <f t="shared" si="117"/>
        <v>0</v>
      </c>
      <c r="AO165" s="39">
        <f t="shared" si="118"/>
        <v>0</v>
      </c>
      <c r="AP165" s="40">
        <f t="shared" si="119"/>
        <v>0</v>
      </c>
      <c r="AR165" s="39">
        <f t="shared" si="120"/>
        <v>0</v>
      </c>
      <c r="AS165" s="39">
        <f t="shared" si="121"/>
        <v>0</v>
      </c>
      <c r="AT165" s="39">
        <f t="shared" si="122"/>
        <v>0</v>
      </c>
      <c r="AU165" s="40">
        <f t="shared" si="123"/>
        <v>0</v>
      </c>
      <c r="AV165" s="40"/>
      <c r="AW165" s="52">
        <f t="shared" si="124"/>
        <v>0</v>
      </c>
      <c r="AY165" s="52">
        <f t="shared" si="125"/>
        <v>0</v>
      </c>
      <c r="AZ165" s="70"/>
    </row>
    <row r="166" spans="1:52">
      <c r="A166" s="44">
        <f t="shared" si="126"/>
        <v>41671</v>
      </c>
      <c r="B166" s="66">
        <f t="shared" si="127"/>
        <v>20000</v>
      </c>
      <c r="C166" s="67"/>
      <c r="D166" s="68">
        <f t="shared" si="94"/>
        <v>20000</v>
      </c>
      <c r="E166" s="35">
        <f t="shared" si="95"/>
        <v>0</v>
      </c>
      <c r="F166" s="35">
        <f t="shared" si="96"/>
        <v>0</v>
      </c>
      <c r="G166" s="55">
        <f t="shared" si="129"/>
        <v>5.67</v>
      </c>
      <c r="H166" s="69">
        <f t="shared" si="129"/>
        <v>5.67</v>
      </c>
      <c r="I166" s="72">
        <f t="shared" si="128"/>
        <v>0</v>
      </c>
      <c r="J166" s="55">
        <f t="shared" si="130"/>
        <v>-4.7500000000000001E-2</v>
      </c>
      <c r="K166" s="69">
        <f t="shared" si="130"/>
        <v>-0.06</v>
      </c>
      <c r="L166" s="72">
        <v>0</v>
      </c>
      <c r="M166" s="55">
        <f t="shared" si="131"/>
        <v>0.01</v>
      </c>
      <c r="N166" s="69">
        <f t="shared" si="131"/>
        <v>0</v>
      </c>
      <c r="O166" s="72">
        <v>0</v>
      </c>
      <c r="P166" s="7"/>
      <c r="Q166" s="72">
        <f t="shared" si="97"/>
        <v>5.6325000000000003</v>
      </c>
      <c r="R166" s="72">
        <f t="shared" si="98"/>
        <v>5.61</v>
      </c>
      <c r="S166" s="72">
        <f t="shared" si="99"/>
        <v>0</v>
      </c>
      <c r="T166" s="7"/>
      <c r="U166" s="5">
        <f t="shared" si="100"/>
        <v>28</v>
      </c>
      <c r="V166" s="45">
        <f t="shared" si="101"/>
        <v>41671</v>
      </c>
      <c r="W166" s="5">
        <f t="shared" si="102"/>
        <v>4755</v>
      </c>
      <c r="X166" s="55">
        <f t="shared" si="103"/>
        <v>5.3904348595426005E-2</v>
      </c>
      <c r="Y166" s="47">
        <f t="shared" si="104"/>
        <v>0.50034251258361384</v>
      </c>
      <c r="Z166" s="5">
        <f t="shared" si="105"/>
        <v>0</v>
      </c>
      <c r="AA166" s="5">
        <f t="shared" si="106"/>
        <v>0</v>
      </c>
      <c r="AC166" s="39">
        <f t="shared" si="107"/>
        <v>0</v>
      </c>
      <c r="AD166" s="39">
        <f t="shared" si="108"/>
        <v>0</v>
      </c>
      <c r="AE166" s="39">
        <f t="shared" si="109"/>
        <v>0</v>
      </c>
      <c r="AF166" s="39">
        <f t="shared" si="110"/>
        <v>0</v>
      </c>
      <c r="AG166" s="39">
        <f t="shared" si="111"/>
        <v>0</v>
      </c>
      <c r="AH166" s="39">
        <f t="shared" si="112"/>
        <v>0</v>
      </c>
      <c r="AI166" s="39">
        <f t="shared" si="113"/>
        <v>0</v>
      </c>
      <c r="AJ166" s="39">
        <f t="shared" si="114"/>
        <v>0</v>
      </c>
      <c r="AK166" s="39">
        <f t="shared" si="115"/>
        <v>0</v>
      </c>
      <c r="AL166" s="43"/>
      <c r="AM166" s="39">
        <f t="shared" si="116"/>
        <v>0</v>
      </c>
      <c r="AN166" s="39">
        <f t="shared" si="117"/>
        <v>0</v>
      </c>
      <c r="AO166" s="39">
        <f t="shared" si="118"/>
        <v>0</v>
      </c>
      <c r="AP166" s="40">
        <f t="shared" si="119"/>
        <v>0</v>
      </c>
      <c r="AR166" s="39">
        <f t="shared" si="120"/>
        <v>0</v>
      </c>
      <c r="AS166" s="39">
        <f t="shared" si="121"/>
        <v>0</v>
      </c>
      <c r="AT166" s="39">
        <f t="shared" si="122"/>
        <v>0</v>
      </c>
      <c r="AU166" s="40">
        <f t="shared" si="123"/>
        <v>0</v>
      </c>
      <c r="AV166" s="40"/>
      <c r="AW166" s="52">
        <f t="shared" si="124"/>
        <v>0</v>
      </c>
      <c r="AY166" s="52">
        <f t="shared" si="125"/>
        <v>0</v>
      </c>
      <c r="AZ166" s="70"/>
    </row>
    <row r="167" spans="1:52">
      <c r="A167" s="44">
        <f t="shared" si="126"/>
        <v>41699</v>
      </c>
      <c r="B167" s="66">
        <f t="shared" si="127"/>
        <v>20000</v>
      </c>
      <c r="C167" s="67"/>
      <c r="D167" s="68">
        <f t="shared" si="94"/>
        <v>20000</v>
      </c>
      <c r="E167" s="35">
        <f t="shared" si="95"/>
        <v>0</v>
      </c>
      <c r="F167" s="35">
        <f t="shared" si="96"/>
        <v>0</v>
      </c>
      <c r="G167" s="55">
        <f t="shared" si="129"/>
        <v>5.67</v>
      </c>
      <c r="H167" s="69">
        <f t="shared" si="129"/>
        <v>5.67</v>
      </c>
      <c r="I167" s="72">
        <f t="shared" si="128"/>
        <v>0</v>
      </c>
      <c r="J167" s="55">
        <f t="shared" si="130"/>
        <v>-4.7500000000000001E-2</v>
      </c>
      <c r="K167" s="69">
        <f t="shared" si="130"/>
        <v>-0.06</v>
      </c>
      <c r="L167" s="72">
        <v>0</v>
      </c>
      <c r="M167" s="55">
        <f t="shared" si="131"/>
        <v>0.01</v>
      </c>
      <c r="N167" s="69">
        <f t="shared" si="131"/>
        <v>0</v>
      </c>
      <c r="O167" s="72">
        <v>0</v>
      </c>
      <c r="P167" s="7"/>
      <c r="Q167" s="72">
        <f t="shared" si="97"/>
        <v>5.6325000000000003</v>
      </c>
      <c r="R167" s="72">
        <f t="shared" si="98"/>
        <v>5.61</v>
      </c>
      <c r="S167" s="72">
        <f t="shared" si="99"/>
        <v>0</v>
      </c>
      <c r="T167" s="7"/>
      <c r="U167" s="5">
        <f t="shared" si="100"/>
        <v>31</v>
      </c>
      <c r="V167" s="45">
        <f t="shared" si="101"/>
        <v>41699</v>
      </c>
      <c r="W167" s="5">
        <f t="shared" si="102"/>
        <v>4783</v>
      </c>
      <c r="X167" s="55">
        <f t="shared" si="103"/>
        <v>5.3904348595426005E-2</v>
      </c>
      <c r="Y167" s="47">
        <f t="shared" si="104"/>
        <v>0.49830647416456592</v>
      </c>
      <c r="Z167" s="5">
        <f t="shared" si="105"/>
        <v>0</v>
      </c>
      <c r="AA167" s="5">
        <f t="shared" si="106"/>
        <v>0</v>
      </c>
      <c r="AC167" s="39">
        <f t="shared" si="107"/>
        <v>0</v>
      </c>
      <c r="AD167" s="39">
        <f t="shared" si="108"/>
        <v>0</v>
      </c>
      <c r="AE167" s="39">
        <f t="shared" si="109"/>
        <v>0</v>
      </c>
      <c r="AF167" s="39">
        <f t="shared" si="110"/>
        <v>0</v>
      </c>
      <c r="AG167" s="39">
        <f t="shared" si="111"/>
        <v>0</v>
      </c>
      <c r="AH167" s="39">
        <f t="shared" si="112"/>
        <v>0</v>
      </c>
      <c r="AI167" s="39">
        <f t="shared" si="113"/>
        <v>0</v>
      </c>
      <c r="AJ167" s="39">
        <f t="shared" si="114"/>
        <v>0</v>
      </c>
      <c r="AK167" s="39">
        <f t="shared" si="115"/>
        <v>0</v>
      </c>
      <c r="AL167" s="43"/>
      <c r="AM167" s="39">
        <f t="shared" si="116"/>
        <v>0</v>
      </c>
      <c r="AN167" s="39">
        <f t="shared" si="117"/>
        <v>0</v>
      </c>
      <c r="AO167" s="39">
        <f t="shared" si="118"/>
        <v>0</v>
      </c>
      <c r="AP167" s="40">
        <f t="shared" si="119"/>
        <v>0</v>
      </c>
      <c r="AR167" s="39">
        <f t="shared" si="120"/>
        <v>0</v>
      </c>
      <c r="AS167" s="39">
        <f t="shared" si="121"/>
        <v>0</v>
      </c>
      <c r="AT167" s="39">
        <f t="shared" si="122"/>
        <v>0</v>
      </c>
      <c r="AU167" s="40">
        <f t="shared" si="123"/>
        <v>0</v>
      </c>
      <c r="AV167" s="40"/>
      <c r="AW167" s="52">
        <f t="shared" si="124"/>
        <v>0</v>
      </c>
      <c r="AY167" s="52">
        <f t="shared" si="125"/>
        <v>0</v>
      </c>
      <c r="AZ167" s="70"/>
    </row>
    <row r="168" spans="1:52">
      <c r="A168" s="44">
        <f t="shared" si="126"/>
        <v>41730</v>
      </c>
      <c r="B168" s="66">
        <f t="shared" si="127"/>
        <v>20000</v>
      </c>
      <c r="C168" s="67"/>
      <c r="D168" s="68">
        <f t="shared" si="94"/>
        <v>20000</v>
      </c>
      <c r="E168" s="35">
        <f t="shared" si="95"/>
        <v>0</v>
      </c>
      <c r="F168" s="35">
        <f t="shared" si="96"/>
        <v>0</v>
      </c>
      <c r="G168" s="55">
        <f t="shared" si="129"/>
        <v>5.67</v>
      </c>
      <c r="H168" s="69">
        <f t="shared" si="129"/>
        <v>5.67</v>
      </c>
      <c r="I168" s="72">
        <f t="shared" si="128"/>
        <v>0</v>
      </c>
      <c r="J168" s="55">
        <f t="shared" si="130"/>
        <v>-4.7500000000000001E-2</v>
      </c>
      <c r="K168" s="69">
        <f t="shared" si="130"/>
        <v>-0.06</v>
      </c>
      <c r="L168" s="72">
        <v>0</v>
      </c>
      <c r="M168" s="55">
        <f t="shared" si="131"/>
        <v>0.01</v>
      </c>
      <c r="N168" s="69">
        <f t="shared" si="131"/>
        <v>0</v>
      </c>
      <c r="O168" s="72">
        <v>0</v>
      </c>
      <c r="P168" s="7"/>
      <c r="Q168" s="72">
        <f t="shared" si="97"/>
        <v>5.6325000000000003</v>
      </c>
      <c r="R168" s="72">
        <f t="shared" si="98"/>
        <v>5.61</v>
      </c>
      <c r="S168" s="72">
        <f t="shared" si="99"/>
        <v>0</v>
      </c>
      <c r="T168" s="7"/>
      <c r="U168" s="5">
        <f t="shared" si="100"/>
        <v>30</v>
      </c>
      <c r="V168" s="45">
        <f t="shared" si="101"/>
        <v>41730</v>
      </c>
      <c r="W168" s="5">
        <f t="shared" si="102"/>
        <v>4814</v>
      </c>
      <c r="X168" s="55">
        <f t="shared" si="103"/>
        <v>5.3904348595426005E-2</v>
      </c>
      <c r="Y168" s="47">
        <f t="shared" si="104"/>
        <v>0.49606195170576639</v>
      </c>
      <c r="Z168" s="5">
        <f t="shared" si="105"/>
        <v>0</v>
      </c>
      <c r="AA168" s="5">
        <f t="shared" si="106"/>
        <v>0</v>
      </c>
      <c r="AC168" s="39">
        <f t="shared" si="107"/>
        <v>0</v>
      </c>
      <c r="AD168" s="39">
        <f t="shared" si="108"/>
        <v>0</v>
      </c>
      <c r="AE168" s="39">
        <f t="shared" si="109"/>
        <v>0</v>
      </c>
      <c r="AF168" s="39">
        <f t="shared" si="110"/>
        <v>0</v>
      </c>
      <c r="AG168" s="39">
        <f t="shared" si="111"/>
        <v>0</v>
      </c>
      <c r="AH168" s="39">
        <f t="shared" si="112"/>
        <v>0</v>
      </c>
      <c r="AI168" s="39">
        <f t="shared" si="113"/>
        <v>0</v>
      </c>
      <c r="AJ168" s="39">
        <f t="shared" si="114"/>
        <v>0</v>
      </c>
      <c r="AK168" s="39">
        <f t="shared" si="115"/>
        <v>0</v>
      </c>
      <c r="AL168" s="43"/>
      <c r="AM168" s="39">
        <f t="shared" si="116"/>
        <v>0</v>
      </c>
      <c r="AN168" s="39">
        <f t="shared" si="117"/>
        <v>0</v>
      </c>
      <c r="AO168" s="39">
        <f t="shared" si="118"/>
        <v>0</v>
      </c>
      <c r="AP168" s="40">
        <f t="shared" si="119"/>
        <v>0</v>
      </c>
      <c r="AR168" s="39">
        <f t="shared" si="120"/>
        <v>0</v>
      </c>
      <c r="AS168" s="39">
        <f t="shared" si="121"/>
        <v>0</v>
      </c>
      <c r="AT168" s="39">
        <f t="shared" si="122"/>
        <v>0</v>
      </c>
      <c r="AU168" s="40">
        <f t="shared" si="123"/>
        <v>0</v>
      </c>
      <c r="AV168" s="40"/>
      <c r="AW168" s="52">
        <f t="shared" si="124"/>
        <v>0</v>
      </c>
      <c r="AY168" s="52">
        <f t="shared" si="125"/>
        <v>0</v>
      </c>
      <c r="AZ168" s="70"/>
    </row>
    <row r="169" spans="1:52">
      <c r="A169" s="44">
        <f t="shared" si="126"/>
        <v>41760</v>
      </c>
      <c r="B169" s="66">
        <f t="shared" si="127"/>
        <v>20000</v>
      </c>
      <c r="C169" s="67"/>
      <c r="D169" s="68">
        <f t="shared" si="94"/>
        <v>20000</v>
      </c>
      <c r="E169" s="35">
        <f t="shared" si="95"/>
        <v>0</v>
      </c>
      <c r="F169" s="35">
        <f t="shared" si="96"/>
        <v>0</v>
      </c>
      <c r="G169" s="55">
        <f t="shared" si="129"/>
        <v>5.67</v>
      </c>
      <c r="H169" s="69">
        <f t="shared" si="129"/>
        <v>5.67</v>
      </c>
      <c r="I169" s="72">
        <f t="shared" si="128"/>
        <v>0</v>
      </c>
      <c r="J169" s="55">
        <f t="shared" si="130"/>
        <v>-4.7500000000000001E-2</v>
      </c>
      <c r="K169" s="69">
        <f t="shared" si="130"/>
        <v>-0.06</v>
      </c>
      <c r="L169" s="72">
        <v>0</v>
      </c>
      <c r="M169" s="55">
        <f t="shared" si="131"/>
        <v>0.01</v>
      </c>
      <c r="N169" s="69">
        <f t="shared" si="131"/>
        <v>0</v>
      </c>
      <c r="O169" s="72">
        <v>0</v>
      </c>
      <c r="P169" s="7"/>
      <c r="Q169" s="72">
        <f t="shared" si="97"/>
        <v>5.6325000000000003</v>
      </c>
      <c r="R169" s="72">
        <f t="shared" si="98"/>
        <v>5.61</v>
      </c>
      <c r="S169" s="72">
        <f t="shared" si="99"/>
        <v>0</v>
      </c>
      <c r="T169" s="7"/>
      <c r="U169" s="5">
        <f t="shared" si="100"/>
        <v>31</v>
      </c>
      <c r="V169" s="45">
        <f t="shared" si="101"/>
        <v>41760</v>
      </c>
      <c r="W169" s="5">
        <f t="shared" si="102"/>
        <v>4844</v>
      </c>
      <c r="X169" s="55">
        <f t="shared" si="103"/>
        <v>5.3904348595426005E-2</v>
      </c>
      <c r="Y169" s="47">
        <f t="shared" si="104"/>
        <v>0.49389945973560889</v>
      </c>
      <c r="Z169" s="5">
        <f t="shared" si="105"/>
        <v>0</v>
      </c>
      <c r="AA169" s="5">
        <f t="shared" si="106"/>
        <v>0</v>
      </c>
      <c r="AC169" s="39">
        <f t="shared" si="107"/>
        <v>0</v>
      </c>
      <c r="AD169" s="39">
        <f t="shared" si="108"/>
        <v>0</v>
      </c>
      <c r="AE169" s="39">
        <f t="shared" si="109"/>
        <v>0</v>
      </c>
      <c r="AF169" s="39">
        <f t="shared" si="110"/>
        <v>0</v>
      </c>
      <c r="AG169" s="39">
        <f t="shared" si="111"/>
        <v>0</v>
      </c>
      <c r="AH169" s="39">
        <f t="shared" si="112"/>
        <v>0</v>
      </c>
      <c r="AI169" s="39">
        <f t="shared" si="113"/>
        <v>0</v>
      </c>
      <c r="AJ169" s="39">
        <f t="shared" si="114"/>
        <v>0</v>
      </c>
      <c r="AK169" s="39">
        <f t="shared" si="115"/>
        <v>0</v>
      </c>
      <c r="AL169" s="43"/>
      <c r="AM169" s="39">
        <f t="shared" si="116"/>
        <v>0</v>
      </c>
      <c r="AN169" s="39">
        <f t="shared" si="117"/>
        <v>0</v>
      </c>
      <c r="AO169" s="39">
        <f t="shared" si="118"/>
        <v>0</v>
      </c>
      <c r="AP169" s="40">
        <f t="shared" si="119"/>
        <v>0</v>
      </c>
      <c r="AR169" s="39">
        <f t="shared" si="120"/>
        <v>0</v>
      </c>
      <c r="AS169" s="39">
        <f t="shared" si="121"/>
        <v>0</v>
      </c>
      <c r="AT169" s="39">
        <f t="shared" si="122"/>
        <v>0</v>
      </c>
      <c r="AU169" s="40">
        <f t="shared" si="123"/>
        <v>0</v>
      </c>
      <c r="AV169" s="40"/>
      <c r="AW169" s="52">
        <f t="shared" si="124"/>
        <v>0</v>
      </c>
      <c r="AY169" s="52">
        <f t="shared" si="125"/>
        <v>0</v>
      </c>
      <c r="AZ169" s="70"/>
    </row>
    <row r="170" spans="1:52" ht="12" customHeight="1">
      <c r="A170" s="44">
        <f t="shared" si="126"/>
        <v>41791</v>
      </c>
      <c r="B170" s="66">
        <f t="shared" si="127"/>
        <v>20000</v>
      </c>
      <c r="C170" s="67"/>
      <c r="D170" s="68">
        <f t="shared" si="94"/>
        <v>20000</v>
      </c>
      <c r="E170" s="35">
        <f t="shared" si="95"/>
        <v>0</v>
      </c>
      <c r="F170" s="35">
        <f t="shared" si="96"/>
        <v>0</v>
      </c>
      <c r="G170" s="55">
        <f t="shared" ref="G170:H189" si="132">VLOOKUP($A170,Table,MATCH(G$4,Curves,0))</f>
        <v>5.67</v>
      </c>
      <c r="H170" s="69">
        <f t="shared" si="132"/>
        <v>5.67</v>
      </c>
      <c r="I170" s="72">
        <f t="shared" si="128"/>
        <v>0</v>
      </c>
      <c r="J170" s="55">
        <f t="shared" ref="J170:K189" si="133">VLOOKUP($A170,Table,MATCH(J$4,Curves,0))</f>
        <v>-4.7500000000000001E-2</v>
      </c>
      <c r="K170" s="69">
        <f t="shared" si="133"/>
        <v>-0.06</v>
      </c>
      <c r="L170" s="72">
        <v>0</v>
      </c>
      <c r="M170" s="55">
        <f t="shared" ref="M170:N189" si="134">VLOOKUP($A170,Table,MATCH(M$4,Curves,0))</f>
        <v>0.01</v>
      </c>
      <c r="N170" s="69">
        <f t="shared" si="134"/>
        <v>0</v>
      </c>
      <c r="O170" s="72">
        <v>0</v>
      </c>
      <c r="P170" s="7"/>
      <c r="Q170" s="72">
        <f t="shared" si="97"/>
        <v>5.6325000000000003</v>
      </c>
      <c r="R170" s="72">
        <f t="shared" si="98"/>
        <v>5.61</v>
      </c>
      <c r="S170" s="72">
        <f t="shared" si="99"/>
        <v>0</v>
      </c>
      <c r="T170" s="7"/>
      <c r="U170" s="5">
        <f t="shared" si="100"/>
        <v>30</v>
      </c>
      <c r="V170" s="45">
        <f t="shared" si="101"/>
        <v>41791</v>
      </c>
      <c r="W170" s="5">
        <f t="shared" si="102"/>
        <v>4875</v>
      </c>
      <c r="X170" s="55">
        <f t="shared" si="103"/>
        <v>5.3904348595426005E-2</v>
      </c>
      <c r="Y170" s="47">
        <f t="shared" si="104"/>
        <v>0.49167478779727197</v>
      </c>
      <c r="Z170" s="5">
        <f t="shared" si="105"/>
        <v>0</v>
      </c>
      <c r="AA170" s="5">
        <f t="shared" si="106"/>
        <v>0</v>
      </c>
      <c r="AC170" s="39">
        <f t="shared" si="107"/>
        <v>0</v>
      </c>
      <c r="AD170" s="39">
        <f t="shared" si="108"/>
        <v>0</v>
      </c>
      <c r="AE170" s="39">
        <f t="shared" si="109"/>
        <v>0</v>
      </c>
      <c r="AF170" s="39">
        <f t="shared" si="110"/>
        <v>0</v>
      </c>
      <c r="AG170" s="39">
        <f t="shared" si="111"/>
        <v>0</v>
      </c>
      <c r="AH170" s="39">
        <f t="shared" si="112"/>
        <v>0</v>
      </c>
      <c r="AI170" s="39">
        <f t="shared" si="113"/>
        <v>0</v>
      </c>
      <c r="AJ170" s="39">
        <f t="shared" si="114"/>
        <v>0</v>
      </c>
      <c r="AK170" s="39">
        <f t="shared" si="115"/>
        <v>0</v>
      </c>
      <c r="AL170" s="43"/>
      <c r="AM170" s="39">
        <f t="shared" si="116"/>
        <v>0</v>
      </c>
      <c r="AN170" s="39">
        <f t="shared" si="117"/>
        <v>0</v>
      </c>
      <c r="AO170" s="39">
        <f t="shared" si="118"/>
        <v>0</v>
      </c>
      <c r="AP170" s="40">
        <f t="shared" si="119"/>
        <v>0</v>
      </c>
      <c r="AR170" s="39">
        <f t="shared" si="120"/>
        <v>0</v>
      </c>
      <c r="AS170" s="39">
        <f t="shared" si="121"/>
        <v>0</v>
      </c>
      <c r="AT170" s="39">
        <f t="shared" si="122"/>
        <v>0</v>
      </c>
      <c r="AU170" s="40">
        <f t="shared" si="123"/>
        <v>0</v>
      </c>
      <c r="AV170" s="40"/>
      <c r="AW170" s="52">
        <f t="shared" si="124"/>
        <v>0</v>
      </c>
      <c r="AY170" s="52">
        <f t="shared" si="125"/>
        <v>0</v>
      </c>
      <c r="AZ170" s="70"/>
    </row>
    <row r="171" spans="1:52" ht="12" customHeight="1">
      <c r="A171" s="44">
        <f t="shared" si="126"/>
        <v>41821</v>
      </c>
      <c r="B171" s="66">
        <f t="shared" si="127"/>
        <v>20000</v>
      </c>
      <c r="C171" s="67"/>
      <c r="D171" s="68">
        <f t="shared" si="94"/>
        <v>20000</v>
      </c>
      <c r="E171" s="35">
        <f t="shared" si="95"/>
        <v>0</v>
      </c>
      <c r="F171" s="35">
        <f t="shared" si="96"/>
        <v>0</v>
      </c>
      <c r="G171" s="55">
        <f t="shared" si="132"/>
        <v>5.67</v>
      </c>
      <c r="H171" s="69">
        <f t="shared" si="132"/>
        <v>5.67</v>
      </c>
      <c r="I171" s="72">
        <f t="shared" si="128"/>
        <v>0</v>
      </c>
      <c r="J171" s="55">
        <f t="shared" si="133"/>
        <v>-4.7500000000000001E-2</v>
      </c>
      <c r="K171" s="69">
        <f t="shared" si="133"/>
        <v>-0.06</v>
      </c>
      <c r="L171" s="72">
        <v>0</v>
      </c>
      <c r="M171" s="55">
        <f t="shared" si="134"/>
        <v>0.01</v>
      </c>
      <c r="N171" s="69">
        <f t="shared" si="134"/>
        <v>0</v>
      </c>
      <c r="O171" s="72">
        <v>0</v>
      </c>
      <c r="P171" s="7"/>
      <c r="Q171" s="72">
        <f t="shared" si="97"/>
        <v>5.6325000000000003</v>
      </c>
      <c r="R171" s="72">
        <f t="shared" si="98"/>
        <v>5.61</v>
      </c>
      <c r="S171" s="72">
        <f t="shared" si="99"/>
        <v>0</v>
      </c>
      <c r="T171" s="7"/>
      <c r="U171" s="5">
        <f t="shared" si="100"/>
        <v>31</v>
      </c>
      <c r="V171" s="45">
        <f t="shared" si="101"/>
        <v>41821</v>
      </c>
      <c r="W171" s="5">
        <f t="shared" si="102"/>
        <v>4905</v>
      </c>
      <c r="X171" s="55">
        <f t="shared" si="103"/>
        <v>5.3904348595426005E-2</v>
      </c>
      <c r="Y171" s="47">
        <f t="shared" si="104"/>
        <v>0.48953142087125717</v>
      </c>
      <c r="Z171" s="5">
        <f t="shared" si="105"/>
        <v>0</v>
      </c>
      <c r="AA171" s="5">
        <f t="shared" si="106"/>
        <v>0</v>
      </c>
      <c r="AC171" s="39">
        <f t="shared" si="107"/>
        <v>0</v>
      </c>
      <c r="AD171" s="39">
        <f t="shared" si="108"/>
        <v>0</v>
      </c>
      <c r="AE171" s="39">
        <f t="shared" si="109"/>
        <v>0</v>
      </c>
      <c r="AF171" s="39">
        <f t="shared" si="110"/>
        <v>0</v>
      </c>
      <c r="AG171" s="39">
        <f t="shared" si="111"/>
        <v>0</v>
      </c>
      <c r="AH171" s="39">
        <f t="shared" si="112"/>
        <v>0</v>
      </c>
      <c r="AI171" s="39">
        <f t="shared" si="113"/>
        <v>0</v>
      </c>
      <c r="AJ171" s="39">
        <f t="shared" si="114"/>
        <v>0</v>
      </c>
      <c r="AK171" s="39">
        <f t="shared" si="115"/>
        <v>0</v>
      </c>
      <c r="AL171" s="43"/>
      <c r="AM171" s="39">
        <f t="shared" si="116"/>
        <v>0</v>
      </c>
      <c r="AN171" s="39">
        <f t="shared" si="117"/>
        <v>0</v>
      </c>
      <c r="AO171" s="39">
        <f t="shared" si="118"/>
        <v>0</v>
      </c>
      <c r="AP171" s="40">
        <f t="shared" si="119"/>
        <v>0</v>
      </c>
      <c r="AR171" s="39">
        <f t="shared" si="120"/>
        <v>0</v>
      </c>
      <c r="AS171" s="39">
        <f t="shared" si="121"/>
        <v>0</v>
      </c>
      <c r="AT171" s="39">
        <f t="shared" si="122"/>
        <v>0</v>
      </c>
      <c r="AU171" s="40">
        <f t="shared" si="123"/>
        <v>0</v>
      </c>
      <c r="AV171" s="40"/>
      <c r="AW171" s="52">
        <f t="shared" si="124"/>
        <v>0</v>
      </c>
      <c r="AY171" s="52">
        <f t="shared" si="125"/>
        <v>0</v>
      </c>
      <c r="AZ171" s="70"/>
    </row>
    <row r="172" spans="1:52" ht="12" customHeight="1">
      <c r="A172" s="44">
        <f t="shared" si="126"/>
        <v>41852</v>
      </c>
      <c r="B172" s="66">
        <f t="shared" si="127"/>
        <v>20000</v>
      </c>
      <c r="C172" s="67"/>
      <c r="D172" s="68">
        <f t="shared" si="94"/>
        <v>20000</v>
      </c>
      <c r="E172" s="35">
        <f t="shared" si="95"/>
        <v>0</v>
      </c>
      <c r="F172" s="35">
        <f t="shared" si="96"/>
        <v>0</v>
      </c>
      <c r="G172" s="55">
        <f t="shared" si="132"/>
        <v>5.67</v>
      </c>
      <c r="H172" s="69">
        <f t="shared" si="132"/>
        <v>5.67</v>
      </c>
      <c r="I172" s="72">
        <f t="shared" si="128"/>
        <v>0</v>
      </c>
      <c r="J172" s="55">
        <f t="shared" si="133"/>
        <v>-4.7500000000000001E-2</v>
      </c>
      <c r="K172" s="69">
        <f t="shared" si="133"/>
        <v>-0.06</v>
      </c>
      <c r="L172" s="72">
        <v>0</v>
      </c>
      <c r="M172" s="55">
        <f t="shared" si="134"/>
        <v>0.01</v>
      </c>
      <c r="N172" s="69">
        <f t="shared" si="134"/>
        <v>0</v>
      </c>
      <c r="O172" s="72">
        <v>0</v>
      </c>
      <c r="P172" s="7"/>
      <c r="Q172" s="72">
        <f t="shared" si="97"/>
        <v>5.6325000000000003</v>
      </c>
      <c r="R172" s="72">
        <f t="shared" si="98"/>
        <v>5.61</v>
      </c>
      <c r="S172" s="72">
        <f t="shared" si="99"/>
        <v>0</v>
      </c>
      <c r="T172" s="7"/>
      <c r="U172" s="5">
        <f t="shared" si="100"/>
        <v>31</v>
      </c>
      <c r="V172" s="45">
        <f t="shared" si="101"/>
        <v>41852</v>
      </c>
      <c r="W172" s="5">
        <f t="shared" si="102"/>
        <v>4936</v>
      </c>
      <c r="X172" s="55">
        <f t="shared" si="103"/>
        <v>5.3904348595426005E-2</v>
      </c>
      <c r="Y172" s="47">
        <f t="shared" si="104"/>
        <v>0.48732642389569963</v>
      </c>
      <c r="Z172" s="5">
        <f t="shared" si="105"/>
        <v>0</v>
      </c>
      <c r="AA172" s="5">
        <f t="shared" si="106"/>
        <v>0</v>
      </c>
      <c r="AC172" s="39">
        <f t="shared" si="107"/>
        <v>0</v>
      </c>
      <c r="AD172" s="39">
        <f t="shared" si="108"/>
        <v>0</v>
      </c>
      <c r="AE172" s="39">
        <f t="shared" si="109"/>
        <v>0</v>
      </c>
      <c r="AF172" s="39">
        <f t="shared" si="110"/>
        <v>0</v>
      </c>
      <c r="AG172" s="39">
        <f t="shared" si="111"/>
        <v>0</v>
      </c>
      <c r="AH172" s="39">
        <f t="shared" si="112"/>
        <v>0</v>
      </c>
      <c r="AI172" s="39">
        <f t="shared" si="113"/>
        <v>0</v>
      </c>
      <c r="AJ172" s="39">
        <f t="shared" si="114"/>
        <v>0</v>
      </c>
      <c r="AK172" s="39">
        <f t="shared" si="115"/>
        <v>0</v>
      </c>
      <c r="AL172" s="43"/>
      <c r="AM172" s="39">
        <f t="shared" si="116"/>
        <v>0</v>
      </c>
      <c r="AN172" s="39">
        <f t="shared" si="117"/>
        <v>0</v>
      </c>
      <c r="AO172" s="39">
        <f t="shared" si="118"/>
        <v>0</v>
      </c>
      <c r="AP172" s="40">
        <f t="shared" si="119"/>
        <v>0</v>
      </c>
      <c r="AR172" s="39">
        <f t="shared" si="120"/>
        <v>0</v>
      </c>
      <c r="AS172" s="39">
        <f t="shared" si="121"/>
        <v>0</v>
      </c>
      <c r="AT172" s="39">
        <f t="shared" si="122"/>
        <v>0</v>
      </c>
      <c r="AU172" s="40">
        <f t="shared" si="123"/>
        <v>0</v>
      </c>
      <c r="AV172" s="40"/>
      <c r="AW172" s="52">
        <f t="shared" si="124"/>
        <v>0</v>
      </c>
      <c r="AY172" s="52">
        <f t="shared" si="125"/>
        <v>0</v>
      </c>
      <c r="AZ172" s="70"/>
    </row>
    <row r="173" spans="1:52" ht="12" customHeight="1">
      <c r="A173" s="44">
        <f t="shared" si="126"/>
        <v>41883</v>
      </c>
      <c r="B173" s="66">
        <f t="shared" si="127"/>
        <v>20000</v>
      </c>
      <c r="C173" s="67"/>
      <c r="D173" s="68">
        <f t="shared" si="94"/>
        <v>20000</v>
      </c>
      <c r="E173" s="35">
        <f t="shared" si="95"/>
        <v>0</v>
      </c>
      <c r="F173" s="35">
        <f t="shared" si="96"/>
        <v>0</v>
      </c>
      <c r="G173" s="55">
        <f t="shared" si="132"/>
        <v>5.67</v>
      </c>
      <c r="H173" s="69">
        <f t="shared" si="132"/>
        <v>5.67</v>
      </c>
      <c r="I173" s="72">
        <f t="shared" si="128"/>
        <v>0</v>
      </c>
      <c r="J173" s="55">
        <f t="shared" si="133"/>
        <v>-4.7500000000000001E-2</v>
      </c>
      <c r="K173" s="69">
        <f t="shared" si="133"/>
        <v>-0.06</v>
      </c>
      <c r="L173" s="72">
        <v>0</v>
      </c>
      <c r="M173" s="55">
        <f t="shared" si="134"/>
        <v>0.01</v>
      </c>
      <c r="N173" s="69">
        <f t="shared" si="134"/>
        <v>0</v>
      </c>
      <c r="O173" s="72">
        <v>0</v>
      </c>
      <c r="P173" s="7"/>
      <c r="Q173" s="72">
        <f t="shared" si="97"/>
        <v>5.6325000000000003</v>
      </c>
      <c r="R173" s="72">
        <f t="shared" si="98"/>
        <v>5.61</v>
      </c>
      <c r="S173" s="72">
        <f t="shared" si="99"/>
        <v>0</v>
      </c>
      <c r="T173" s="7"/>
      <c r="U173" s="5">
        <f t="shared" si="100"/>
        <v>30</v>
      </c>
      <c r="V173" s="45">
        <f t="shared" si="101"/>
        <v>41883</v>
      </c>
      <c r="W173" s="5">
        <f t="shared" si="102"/>
        <v>4967</v>
      </c>
      <c r="X173" s="55">
        <f t="shared" si="103"/>
        <v>5.3904348595426005E-2</v>
      </c>
      <c r="Y173" s="47">
        <f t="shared" si="104"/>
        <v>0.48513135889070602</v>
      </c>
      <c r="Z173" s="5">
        <f t="shared" si="105"/>
        <v>0</v>
      </c>
      <c r="AA173" s="5">
        <f t="shared" si="106"/>
        <v>0</v>
      </c>
      <c r="AC173" s="39">
        <f t="shared" si="107"/>
        <v>0</v>
      </c>
      <c r="AD173" s="39">
        <f t="shared" si="108"/>
        <v>0</v>
      </c>
      <c r="AE173" s="39">
        <f t="shared" si="109"/>
        <v>0</v>
      </c>
      <c r="AF173" s="39">
        <f t="shared" si="110"/>
        <v>0</v>
      </c>
      <c r="AG173" s="39">
        <f t="shared" si="111"/>
        <v>0</v>
      </c>
      <c r="AH173" s="39">
        <f t="shared" si="112"/>
        <v>0</v>
      </c>
      <c r="AI173" s="39">
        <f t="shared" si="113"/>
        <v>0</v>
      </c>
      <c r="AJ173" s="39">
        <f t="shared" si="114"/>
        <v>0</v>
      </c>
      <c r="AK173" s="39">
        <f t="shared" si="115"/>
        <v>0</v>
      </c>
      <c r="AL173" s="43"/>
      <c r="AM173" s="39">
        <f t="shared" si="116"/>
        <v>0</v>
      </c>
      <c r="AN173" s="39">
        <f t="shared" si="117"/>
        <v>0</v>
      </c>
      <c r="AO173" s="39">
        <f t="shared" si="118"/>
        <v>0</v>
      </c>
      <c r="AP173" s="40">
        <f t="shared" si="119"/>
        <v>0</v>
      </c>
      <c r="AR173" s="39">
        <f t="shared" si="120"/>
        <v>0</v>
      </c>
      <c r="AS173" s="39">
        <f t="shared" si="121"/>
        <v>0</v>
      </c>
      <c r="AT173" s="39">
        <f t="shared" si="122"/>
        <v>0</v>
      </c>
      <c r="AU173" s="40">
        <f t="shared" si="123"/>
        <v>0</v>
      </c>
      <c r="AV173" s="40"/>
      <c r="AW173" s="52">
        <f t="shared" si="124"/>
        <v>0</v>
      </c>
      <c r="AY173" s="52">
        <f t="shared" si="125"/>
        <v>0</v>
      </c>
      <c r="AZ173" s="70"/>
    </row>
    <row r="174" spans="1:52" ht="12" customHeight="1">
      <c r="A174" s="44">
        <f t="shared" si="126"/>
        <v>41913</v>
      </c>
      <c r="B174" s="66">
        <f t="shared" si="127"/>
        <v>20000</v>
      </c>
      <c r="C174" s="67"/>
      <c r="D174" s="68">
        <f t="shared" si="94"/>
        <v>20000</v>
      </c>
      <c r="E174" s="35">
        <f t="shared" si="95"/>
        <v>0</v>
      </c>
      <c r="F174" s="35">
        <f t="shared" si="96"/>
        <v>0</v>
      </c>
      <c r="G174" s="55">
        <f t="shared" si="132"/>
        <v>5.67</v>
      </c>
      <c r="H174" s="69">
        <f t="shared" si="132"/>
        <v>5.67</v>
      </c>
      <c r="I174" s="72">
        <f t="shared" si="128"/>
        <v>0</v>
      </c>
      <c r="J174" s="55">
        <f t="shared" si="133"/>
        <v>-4.7500000000000001E-2</v>
      </c>
      <c r="K174" s="69">
        <f t="shared" si="133"/>
        <v>-0.06</v>
      </c>
      <c r="L174" s="72">
        <v>0</v>
      </c>
      <c r="M174" s="55">
        <f t="shared" si="134"/>
        <v>0.01</v>
      </c>
      <c r="N174" s="69">
        <f t="shared" si="134"/>
        <v>0</v>
      </c>
      <c r="O174" s="72">
        <v>0</v>
      </c>
      <c r="P174" s="7"/>
      <c r="Q174" s="72">
        <f t="shared" si="97"/>
        <v>5.6325000000000003</v>
      </c>
      <c r="R174" s="72">
        <f t="shared" si="98"/>
        <v>5.61</v>
      </c>
      <c r="S174" s="72">
        <f t="shared" si="99"/>
        <v>0</v>
      </c>
      <c r="T174" s="7"/>
      <c r="U174" s="5">
        <f t="shared" si="100"/>
        <v>31</v>
      </c>
      <c r="V174" s="45">
        <f t="shared" si="101"/>
        <v>41913</v>
      </c>
      <c r="W174" s="5">
        <f t="shared" si="102"/>
        <v>4997</v>
      </c>
      <c r="X174" s="55">
        <f t="shared" si="103"/>
        <v>5.3904348595426005E-2</v>
      </c>
      <c r="Y174" s="47">
        <f t="shared" si="104"/>
        <v>0.48301651685441332</v>
      </c>
      <c r="Z174" s="5">
        <f t="shared" si="105"/>
        <v>0</v>
      </c>
      <c r="AA174" s="5">
        <f t="shared" si="106"/>
        <v>0</v>
      </c>
      <c r="AC174" s="39">
        <f t="shared" si="107"/>
        <v>0</v>
      </c>
      <c r="AD174" s="39">
        <f t="shared" si="108"/>
        <v>0</v>
      </c>
      <c r="AE174" s="39">
        <f t="shared" si="109"/>
        <v>0</v>
      </c>
      <c r="AF174" s="39">
        <f t="shared" si="110"/>
        <v>0</v>
      </c>
      <c r="AG174" s="39">
        <f t="shared" si="111"/>
        <v>0</v>
      </c>
      <c r="AH174" s="39">
        <f t="shared" si="112"/>
        <v>0</v>
      </c>
      <c r="AI174" s="39">
        <f t="shared" si="113"/>
        <v>0</v>
      </c>
      <c r="AJ174" s="39">
        <f t="shared" si="114"/>
        <v>0</v>
      </c>
      <c r="AK174" s="39">
        <f t="shared" si="115"/>
        <v>0</v>
      </c>
      <c r="AL174" s="43"/>
      <c r="AM174" s="39">
        <f t="shared" si="116"/>
        <v>0</v>
      </c>
      <c r="AN174" s="39">
        <f t="shared" si="117"/>
        <v>0</v>
      </c>
      <c r="AO174" s="39">
        <f t="shared" si="118"/>
        <v>0</v>
      </c>
      <c r="AP174" s="40">
        <f t="shared" si="119"/>
        <v>0</v>
      </c>
      <c r="AR174" s="39">
        <f t="shared" si="120"/>
        <v>0</v>
      </c>
      <c r="AS174" s="39">
        <f t="shared" si="121"/>
        <v>0</v>
      </c>
      <c r="AT174" s="39">
        <f t="shared" si="122"/>
        <v>0</v>
      </c>
      <c r="AU174" s="40">
        <f t="shared" si="123"/>
        <v>0</v>
      </c>
      <c r="AV174" s="40"/>
      <c r="AW174" s="52">
        <f t="shared" si="124"/>
        <v>0</v>
      </c>
      <c r="AY174" s="52">
        <f t="shared" si="125"/>
        <v>0</v>
      </c>
      <c r="AZ174" s="70"/>
    </row>
    <row r="175" spans="1:52" ht="12" customHeight="1">
      <c r="A175" s="44">
        <f t="shared" si="126"/>
        <v>41944</v>
      </c>
      <c r="B175" s="66">
        <f t="shared" si="127"/>
        <v>20000</v>
      </c>
      <c r="C175" s="67"/>
      <c r="D175" s="68">
        <f t="shared" si="94"/>
        <v>20000</v>
      </c>
      <c r="E175" s="35">
        <f t="shared" si="95"/>
        <v>0</v>
      </c>
      <c r="F175" s="35">
        <f t="shared" si="96"/>
        <v>0</v>
      </c>
      <c r="G175" s="55">
        <f t="shared" si="132"/>
        <v>5.67</v>
      </c>
      <c r="H175" s="69">
        <f t="shared" si="132"/>
        <v>5.67</v>
      </c>
      <c r="I175" s="72">
        <f t="shared" si="128"/>
        <v>0</v>
      </c>
      <c r="J175" s="55">
        <f t="shared" si="133"/>
        <v>-4.7500000000000001E-2</v>
      </c>
      <c r="K175" s="69">
        <f t="shared" si="133"/>
        <v>-0.06</v>
      </c>
      <c r="L175" s="72">
        <v>0</v>
      </c>
      <c r="M175" s="55">
        <f t="shared" si="134"/>
        <v>0.01</v>
      </c>
      <c r="N175" s="69">
        <f t="shared" si="134"/>
        <v>0</v>
      </c>
      <c r="O175" s="72">
        <v>0</v>
      </c>
      <c r="P175" s="7"/>
      <c r="Q175" s="72">
        <f t="shared" si="97"/>
        <v>5.6325000000000003</v>
      </c>
      <c r="R175" s="72">
        <f t="shared" si="98"/>
        <v>5.61</v>
      </c>
      <c r="S175" s="72">
        <f t="shared" si="99"/>
        <v>0</v>
      </c>
      <c r="T175" s="7"/>
      <c r="U175" s="5">
        <f t="shared" si="100"/>
        <v>30</v>
      </c>
      <c r="V175" s="45">
        <f t="shared" si="101"/>
        <v>41944</v>
      </c>
      <c r="W175" s="5">
        <f t="shared" si="102"/>
        <v>5028</v>
      </c>
      <c r="X175" s="55">
        <f t="shared" si="103"/>
        <v>5.3904348595426005E-2</v>
      </c>
      <c r="Y175" s="47">
        <f t="shared" si="104"/>
        <v>0.48084086496895767</v>
      </c>
      <c r="Z175" s="5">
        <f t="shared" si="105"/>
        <v>0</v>
      </c>
      <c r="AA175" s="5">
        <f t="shared" si="106"/>
        <v>0</v>
      </c>
      <c r="AC175" s="39">
        <f t="shared" si="107"/>
        <v>0</v>
      </c>
      <c r="AD175" s="39">
        <f t="shared" si="108"/>
        <v>0</v>
      </c>
      <c r="AE175" s="39">
        <f t="shared" si="109"/>
        <v>0</v>
      </c>
      <c r="AF175" s="39">
        <f t="shared" si="110"/>
        <v>0</v>
      </c>
      <c r="AG175" s="39">
        <f t="shared" si="111"/>
        <v>0</v>
      </c>
      <c r="AH175" s="39">
        <f t="shared" si="112"/>
        <v>0</v>
      </c>
      <c r="AI175" s="39">
        <f t="shared" si="113"/>
        <v>0</v>
      </c>
      <c r="AJ175" s="39">
        <f t="shared" si="114"/>
        <v>0</v>
      </c>
      <c r="AK175" s="39">
        <f t="shared" si="115"/>
        <v>0</v>
      </c>
      <c r="AL175" s="43"/>
      <c r="AM175" s="39">
        <f t="shared" si="116"/>
        <v>0</v>
      </c>
      <c r="AN175" s="39">
        <f t="shared" si="117"/>
        <v>0</v>
      </c>
      <c r="AO175" s="39">
        <f t="shared" si="118"/>
        <v>0</v>
      </c>
      <c r="AP175" s="40">
        <f t="shared" si="119"/>
        <v>0</v>
      </c>
      <c r="AR175" s="39">
        <f t="shared" si="120"/>
        <v>0</v>
      </c>
      <c r="AS175" s="39">
        <f t="shared" si="121"/>
        <v>0</v>
      </c>
      <c r="AT175" s="39">
        <f t="shared" si="122"/>
        <v>0</v>
      </c>
      <c r="AU175" s="40">
        <f t="shared" si="123"/>
        <v>0</v>
      </c>
      <c r="AV175" s="40"/>
      <c r="AW175" s="52">
        <f t="shared" si="124"/>
        <v>0</v>
      </c>
      <c r="AY175" s="52">
        <f t="shared" si="125"/>
        <v>0</v>
      </c>
      <c r="AZ175" s="70"/>
    </row>
    <row r="176" spans="1:52" ht="12" customHeight="1">
      <c r="A176" s="44">
        <f t="shared" si="126"/>
        <v>41974</v>
      </c>
      <c r="B176" s="66">
        <f t="shared" si="127"/>
        <v>20000</v>
      </c>
      <c r="C176" s="67"/>
      <c r="D176" s="68">
        <f t="shared" si="94"/>
        <v>20000</v>
      </c>
      <c r="E176" s="35">
        <f t="shared" si="95"/>
        <v>0</v>
      </c>
      <c r="F176" s="35">
        <f t="shared" si="96"/>
        <v>0</v>
      </c>
      <c r="G176" s="55">
        <f t="shared" si="132"/>
        <v>5.67</v>
      </c>
      <c r="H176" s="69">
        <f t="shared" si="132"/>
        <v>5.67</v>
      </c>
      <c r="I176" s="72">
        <f t="shared" si="128"/>
        <v>0</v>
      </c>
      <c r="J176" s="55">
        <f t="shared" si="133"/>
        <v>-4.7500000000000001E-2</v>
      </c>
      <c r="K176" s="69">
        <f t="shared" si="133"/>
        <v>-0.06</v>
      </c>
      <c r="L176" s="72">
        <v>0</v>
      </c>
      <c r="M176" s="55">
        <f t="shared" si="134"/>
        <v>0.01</v>
      </c>
      <c r="N176" s="69">
        <f t="shared" si="134"/>
        <v>0</v>
      </c>
      <c r="O176" s="72">
        <v>0</v>
      </c>
      <c r="P176" s="7"/>
      <c r="Q176" s="72">
        <f t="shared" si="97"/>
        <v>5.6325000000000003</v>
      </c>
      <c r="R176" s="72">
        <f t="shared" si="98"/>
        <v>5.61</v>
      </c>
      <c r="S176" s="72">
        <f t="shared" si="99"/>
        <v>0</v>
      </c>
      <c r="T176" s="7"/>
      <c r="U176" s="5">
        <f t="shared" si="100"/>
        <v>31</v>
      </c>
      <c r="V176" s="45">
        <f t="shared" si="101"/>
        <v>41974</v>
      </c>
      <c r="W176" s="5">
        <f t="shared" si="102"/>
        <v>5058</v>
      </c>
      <c r="X176" s="55">
        <f t="shared" si="103"/>
        <v>5.3904348595426005E-2</v>
      </c>
      <c r="Y176" s="47">
        <f t="shared" si="104"/>
        <v>0.47874472656156036</v>
      </c>
      <c r="Z176" s="5">
        <f t="shared" si="105"/>
        <v>0</v>
      </c>
      <c r="AA176" s="5">
        <f t="shared" si="106"/>
        <v>0</v>
      </c>
      <c r="AC176" s="39">
        <f t="shared" si="107"/>
        <v>0</v>
      </c>
      <c r="AD176" s="39">
        <f t="shared" si="108"/>
        <v>0</v>
      </c>
      <c r="AE176" s="39">
        <f t="shared" si="109"/>
        <v>0</v>
      </c>
      <c r="AF176" s="39">
        <f t="shared" si="110"/>
        <v>0</v>
      </c>
      <c r="AG176" s="39">
        <f t="shared" si="111"/>
        <v>0</v>
      </c>
      <c r="AH176" s="39">
        <f t="shared" si="112"/>
        <v>0</v>
      </c>
      <c r="AI176" s="39">
        <f t="shared" si="113"/>
        <v>0</v>
      </c>
      <c r="AJ176" s="39">
        <f t="shared" si="114"/>
        <v>0</v>
      </c>
      <c r="AK176" s="39">
        <f t="shared" si="115"/>
        <v>0</v>
      </c>
      <c r="AL176" s="43"/>
      <c r="AM176" s="39">
        <f t="shared" si="116"/>
        <v>0</v>
      </c>
      <c r="AN176" s="39">
        <f t="shared" si="117"/>
        <v>0</v>
      </c>
      <c r="AO176" s="39">
        <f t="shared" si="118"/>
        <v>0</v>
      </c>
      <c r="AP176" s="40">
        <f t="shared" si="119"/>
        <v>0</v>
      </c>
      <c r="AR176" s="39">
        <f t="shared" si="120"/>
        <v>0</v>
      </c>
      <c r="AS176" s="39">
        <f t="shared" si="121"/>
        <v>0</v>
      </c>
      <c r="AT176" s="39">
        <f t="shared" si="122"/>
        <v>0</v>
      </c>
      <c r="AU176" s="40">
        <f t="shared" si="123"/>
        <v>0</v>
      </c>
      <c r="AV176" s="40"/>
      <c r="AW176" s="52">
        <f t="shared" si="124"/>
        <v>0</v>
      </c>
      <c r="AY176" s="52">
        <f t="shared" si="125"/>
        <v>0</v>
      </c>
      <c r="AZ176" s="70"/>
    </row>
    <row r="177" spans="1:52" ht="12" customHeight="1">
      <c r="A177" s="44">
        <f t="shared" si="126"/>
        <v>42005</v>
      </c>
      <c r="B177" s="66">
        <f t="shared" si="127"/>
        <v>20000</v>
      </c>
      <c r="C177" s="67"/>
      <c r="D177" s="68">
        <f t="shared" si="94"/>
        <v>20000</v>
      </c>
      <c r="E177" s="35">
        <f t="shared" si="95"/>
        <v>0</v>
      </c>
      <c r="F177" s="35">
        <f t="shared" si="96"/>
        <v>0</v>
      </c>
      <c r="G177" s="55">
        <f t="shared" si="132"/>
        <v>5.67</v>
      </c>
      <c r="H177" s="69">
        <f t="shared" si="132"/>
        <v>5.67</v>
      </c>
      <c r="I177" s="72">
        <f t="shared" si="128"/>
        <v>0</v>
      </c>
      <c r="J177" s="55">
        <f t="shared" si="133"/>
        <v>-4.7500000000000001E-2</v>
      </c>
      <c r="K177" s="69">
        <f t="shared" si="133"/>
        <v>-0.06</v>
      </c>
      <c r="L177" s="72">
        <v>0</v>
      </c>
      <c r="M177" s="55">
        <f t="shared" si="134"/>
        <v>0.01</v>
      </c>
      <c r="N177" s="69">
        <f t="shared" si="134"/>
        <v>0</v>
      </c>
      <c r="O177" s="72">
        <v>0</v>
      </c>
      <c r="P177" s="7"/>
      <c r="Q177" s="72">
        <f t="shared" si="97"/>
        <v>5.6325000000000003</v>
      </c>
      <c r="R177" s="72">
        <f t="shared" si="98"/>
        <v>5.61</v>
      </c>
      <c r="S177" s="72">
        <f t="shared" si="99"/>
        <v>0</v>
      </c>
      <c r="T177" s="7"/>
      <c r="U177" s="5">
        <f t="shared" si="100"/>
        <v>31</v>
      </c>
      <c r="V177" s="45">
        <f t="shared" si="101"/>
        <v>42005</v>
      </c>
      <c r="W177" s="5">
        <f t="shared" si="102"/>
        <v>5089</v>
      </c>
      <c r="X177" s="55">
        <f t="shared" si="103"/>
        <v>5.3904348595426005E-2</v>
      </c>
      <c r="Y177" s="47">
        <f t="shared" si="104"/>
        <v>0.47658831610632629</v>
      </c>
      <c r="Z177" s="5">
        <f t="shared" si="105"/>
        <v>0</v>
      </c>
      <c r="AA177" s="5">
        <f t="shared" si="106"/>
        <v>0</v>
      </c>
      <c r="AC177" s="39">
        <f t="shared" si="107"/>
        <v>0</v>
      </c>
      <c r="AD177" s="39">
        <f t="shared" si="108"/>
        <v>0</v>
      </c>
      <c r="AE177" s="39">
        <f t="shared" si="109"/>
        <v>0</v>
      </c>
      <c r="AF177" s="39">
        <f t="shared" si="110"/>
        <v>0</v>
      </c>
      <c r="AG177" s="39">
        <f t="shared" si="111"/>
        <v>0</v>
      </c>
      <c r="AH177" s="39">
        <f t="shared" si="112"/>
        <v>0</v>
      </c>
      <c r="AI177" s="39">
        <f t="shared" si="113"/>
        <v>0</v>
      </c>
      <c r="AJ177" s="39">
        <f t="shared" si="114"/>
        <v>0</v>
      </c>
      <c r="AK177" s="39">
        <f t="shared" si="115"/>
        <v>0</v>
      </c>
      <c r="AL177" s="43"/>
      <c r="AM177" s="39">
        <f t="shared" si="116"/>
        <v>0</v>
      </c>
      <c r="AN177" s="39">
        <f t="shared" si="117"/>
        <v>0</v>
      </c>
      <c r="AO177" s="39">
        <f t="shared" si="118"/>
        <v>0</v>
      </c>
      <c r="AP177" s="40">
        <f t="shared" si="119"/>
        <v>0</v>
      </c>
      <c r="AR177" s="39">
        <f t="shared" si="120"/>
        <v>0</v>
      </c>
      <c r="AS177" s="39">
        <f t="shared" si="121"/>
        <v>0</v>
      </c>
      <c r="AT177" s="39">
        <f t="shared" si="122"/>
        <v>0</v>
      </c>
      <c r="AU177" s="40">
        <f t="shared" si="123"/>
        <v>0</v>
      </c>
      <c r="AV177" s="40"/>
      <c r="AW177" s="52">
        <f t="shared" si="124"/>
        <v>0</v>
      </c>
      <c r="AY177" s="52">
        <f t="shared" si="125"/>
        <v>0</v>
      </c>
      <c r="AZ177" s="70"/>
    </row>
    <row r="178" spans="1:52" ht="12" customHeight="1">
      <c r="A178" s="44">
        <f t="shared" si="126"/>
        <v>42036</v>
      </c>
      <c r="B178" s="66">
        <f t="shared" si="127"/>
        <v>20000</v>
      </c>
      <c r="C178" s="67"/>
      <c r="D178" s="68">
        <f t="shared" si="94"/>
        <v>20000</v>
      </c>
      <c r="E178" s="35">
        <f t="shared" si="95"/>
        <v>0</v>
      </c>
      <c r="F178" s="35">
        <f t="shared" si="96"/>
        <v>0</v>
      </c>
      <c r="G178" s="55">
        <f t="shared" si="132"/>
        <v>5.67</v>
      </c>
      <c r="H178" s="69">
        <f t="shared" si="132"/>
        <v>5.67</v>
      </c>
      <c r="I178" s="72">
        <f t="shared" si="128"/>
        <v>0</v>
      </c>
      <c r="J178" s="55">
        <f t="shared" si="133"/>
        <v>-4.7500000000000001E-2</v>
      </c>
      <c r="K178" s="69">
        <f t="shared" si="133"/>
        <v>-0.06</v>
      </c>
      <c r="L178" s="72">
        <v>0</v>
      </c>
      <c r="M178" s="55">
        <f t="shared" si="134"/>
        <v>0.01</v>
      </c>
      <c r="N178" s="69">
        <f t="shared" si="134"/>
        <v>0</v>
      </c>
      <c r="O178" s="72">
        <v>0</v>
      </c>
      <c r="P178" s="7"/>
      <c r="Q178" s="72">
        <f t="shared" si="97"/>
        <v>5.6325000000000003</v>
      </c>
      <c r="R178" s="72">
        <f t="shared" si="98"/>
        <v>5.61</v>
      </c>
      <c r="S178" s="72">
        <f t="shared" si="99"/>
        <v>0</v>
      </c>
      <c r="T178" s="7"/>
      <c r="U178" s="5">
        <f t="shared" si="100"/>
        <v>28</v>
      </c>
      <c r="V178" s="45">
        <f t="shared" si="101"/>
        <v>42036</v>
      </c>
      <c r="W178" s="5">
        <f t="shared" si="102"/>
        <v>5120</v>
      </c>
      <c r="X178" s="55">
        <f t="shared" si="103"/>
        <v>5.3904348595426005E-2</v>
      </c>
      <c r="Y178" s="47">
        <f t="shared" si="104"/>
        <v>0.47444161877333352</v>
      </c>
      <c r="Z178" s="5">
        <f t="shared" si="105"/>
        <v>0</v>
      </c>
      <c r="AA178" s="5">
        <f t="shared" si="106"/>
        <v>0</v>
      </c>
      <c r="AC178" s="39">
        <f t="shared" si="107"/>
        <v>0</v>
      </c>
      <c r="AD178" s="39">
        <f t="shared" si="108"/>
        <v>0</v>
      </c>
      <c r="AE178" s="39">
        <f t="shared" si="109"/>
        <v>0</v>
      </c>
      <c r="AF178" s="39">
        <f t="shared" si="110"/>
        <v>0</v>
      </c>
      <c r="AG178" s="39">
        <f t="shared" si="111"/>
        <v>0</v>
      </c>
      <c r="AH178" s="39">
        <f t="shared" si="112"/>
        <v>0</v>
      </c>
      <c r="AI178" s="39">
        <f t="shared" si="113"/>
        <v>0</v>
      </c>
      <c r="AJ178" s="39">
        <f t="shared" si="114"/>
        <v>0</v>
      </c>
      <c r="AK178" s="39">
        <f t="shared" si="115"/>
        <v>0</v>
      </c>
      <c r="AL178" s="43"/>
      <c r="AM178" s="39">
        <f t="shared" si="116"/>
        <v>0</v>
      </c>
      <c r="AN178" s="39">
        <f t="shared" si="117"/>
        <v>0</v>
      </c>
      <c r="AO178" s="39">
        <f t="shared" si="118"/>
        <v>0</v>
      </c>
      <c r="AP178" s="40">
        <f t="shared" si="119"/>
        <v>0</v>
      </c>
      <c r="AR178" s="39">
        <f t="shared" si="120"/>
        <v>0</v>
      </c>
      <c r="AS178" s="39">
        <f t="shared" si="121"/>
        <v>0</v>
      </c>
      <c r="AT178" s="39">
        <f t="shared" si="122"/>
        <v>0</v>
      </c>
      <c r="AU178" s="40">
        <f t="shared" si="123"/>
        <v>0</v>
      </c>
      <c r="AV178" s="40"/>
      <c r="AW178" s="52">
        <f t="shared" si="124"/>
        <v>0</v>
      </c>
      <c r="AY178" s="52">
        <f t="shared" si="125"/>
        <v>0</v>
      </c>
      <c r="AZ178" s="70"/>
    </row>
    <row r="179" spans="1:52" ht="12" customHeight="1">
      <c r="A179" s="44">
        <f t="shared" si="126"/>
        <v>42064</v>
      </c>
      <c r="B179" s="66">
        <f t="shared" si="127"/>
        <v>20000</v>
      </c>
      <c r="C179" s="67"/>
      <c r="D179" s="68">
        <f t="shared" si="94"/>
        <v>20000</v>
      </c>
      <c r="E179" s="35">
        <f t="shared" si="95"/>
        <v>0</v>
      </c>
      <c r="F179" s="35">
        <f t="shared" si="96"/>
        <v>0</v>
      </c>
      <c r="G179" s="55">
        <f t="shared" si="132"/>
        <v>5.67</v>
      </c>
      <c r="H179" s="69">
        <f t="shared" si="132"/>
        <v>5.67</v>
      </c>
      <c r="I179" s="72">
        <f t="shared" si="128"/>
        <v>0</v>
      </c>
      <c r="J179" s="55">
        <f t="shared" si="133"/>
        <v>-4.7500000000000001E-2</v>
      </c>
      <c r="K179" s="69">
        <f t="shared" si="133"/>
        <v>-0.06</v>
      </c>
      <c r="L179" s="72">
        <v>0</v>
      </c>
      <c r="M179" s="55">
        <f t="shared" si="134"/>
        <v>0.01</v>
      </c>
      <c r="N179" s="69">
        <f t="shared" si="134"/>
        <v>0</v>
      </c>
      <c r="O179" s="72">
        <v>0</v>
      </c>
      <c r="P179" s="7"/>
      <c r="Q179" s="72">
        <f t="shared" si="97"/>
        <v>5.6325000000000003</v>
      </c>
      <c r="R179" s="72">
        <f t="shared" si="98"/>
        <v>5.61</v>
      </c>
      <c r="S179" s="72">
        <f t="shared" si="99"/>
        <v>0</v>
      </c>
      <c r="T179" s="7"/>
      <c r="U179" s="5">
        <f t="shared" si="100"/>
        <v>31</v>
      </c>
      <c r="V179" s="45">
        <f t="shared" si="101"/>
        <v>42064</v>
      </c>
      <c r="W179" s="5">
        <f t="shared" si="102"/>
        <v>5148</v>
      </c>
      <c r="X179" s="55">
        <f t="shared" si="103"/>
        <v>5.3904348595426005E-2</v>
      </c>
      <c r="Y179" s="47">
        <f t="shared" si="104"/>
        <v>0.4725109785836169</v>
      </c>
      <c r="Z179" s="5">
        <f t="shared" si="105"/>
        <v>0</v>
      </c>
      <c r="AA179" s="5">
        <f t="shared" si="106"/>
        <v>0</v>
      </c>
      <c r="AC179" s="39">
        <f t="shared" si="107"/>
        <v>0</v>
      </c>
      <c r="AD179" s="39">
        <f t="shared" si="108"/>
        <v>0</v>
      </c>
      <c r="AE179" s="39">
        <f t="shared" si="109"/>
        <v>0</v>
      </c>
      <c r="AF179" s="39">
        <f t="shared" si="110"/>
        <v>0</v>
      </c>
      <c r="AG179" s="39">
        <f t="shared" si="111"/>
        <v>0</v>
      </c>
      <c r="AH179" s="39">
        <f t="shared" si="112"/>
        <v>0</v>
      </c>
      <c r="AI179" s="39">
        <f t="shared" si="113"/>
        <v>0</v>
      </c>
      <c r="AJ179" s="39">
        <f t="shared" si="114"/>
        <v>0</v>
      </c>
      <c r="AK179" s="39">
        <f t="shared" si="115"/>
        <v>0</v>
      </c>
      <c r="AL179" s="43"/>
      <c r="AM179" s="39">
        <f t="shared" si="116"/>
        <v>0</v>
      </c>
      <c r="AN179" s="39">
        <f t="shared" si="117"/>
        <v>0</v>
      </c>
      <c r="AO179" s="39">
        <f t="shared" si="118"/>
        <v>0</v>
      </c>
      <c r="AP179" s="40">
        <f t="shared" si="119"/>
        <v>0</v>
      </c>
      <c r="AR179" s="39">
        <f t="shared" si="120"/>
        <v>0</v>
      </c>
      <c r="AS179" s="39">
        <f t="shared" si="121"/>
        <v>0</v>
      </c>
      <c r="AT179" s="39">
        <f t="shared" si="122"/>
        <v>0</v>
      </c>
      <c r="AU179" s="40">
        <f t="shared" si="123"/>
        <v>0</v>
      </c>
      <c r="AV179" s="40"/>
      <c r="AW179" s="52">
        <f t="shared" si="124"/>
        <v>0</v>
      </c>
      <c r="AY179" s="52">
        <f t="shared" si="125"/>
        <v>0</v>
      </c>
      <c r="AZ179" s="70"/>
    </row>
    <row r="180" spans="1:52" ht="12" customHeight="1">
      <c r="A180" s="44">
        <f t="shared" si="126"/>
        <v>42095</v>
      </c>
      <c r="B180" s="66">
        <f t="shared" si="127"/>
        <v>20000</v>
      </c>
      <c r="C180" s="67"/>
      <c r="D180" s="68">
        <f t="shared" si="94"/>
        <v>20000</v>
      </c>
      <c r="E180" s="35">
        <f t="shared" si="95"/>
        <v>0</v>
      </c>
      <c r="F180" s="35">
        <f t="shared" si="96"/>
        <v>0</v>
      </c>
      <c r="G180" s="55">
        <f t="shared" si="132"/>
        <v>5.67</v>
      </c>
      <c r="H180" s="69">
        <f t="shared" si="132"/>
        <v>5.67</v>
      </c>
      <c r="I180" s="72">
        <f t="shared" si="128"/>
        <v>0</v>
      </c>
      <c r="J180" s="55">
        <f t="shared" si="133"/>
        <v>-4.7500000000000001E-2</v>
      </c>
      <c r="K180" s="69">
        <f t="shared" si="133"/>
        <v>-0.06</v>
      </c>
      <c r="L180" s="72">
        <v>0</v>
      </c>
      <c r="M180" s="55">
        <f t="shared" si="134"/>
        <v>0.01</v>
      </c>
      <c r="N180" s="69">
        <f t="shared" si="134"/>
        <v>0</v>
      </c>
      <c r="O180" s="72">
        <v>0</v>
      </c>
      <c r="P180" s="7"/>
      <c r="Q180" s="72">
        <f t="shared" si="97"/>
        <v>5.6325000000000003</v>
      </c>
      <c r="R180" s="72">
        <f t="shared" si="98"/>
        <v>5.61</v>
      </c>
      <c r="S180" s="72">
        <f t="shared" si="99"/>
        <v>0</v>
      </c>
      <c r="T180" s="7"/>
      <c r="U180" s="5">
        <f t="shared" si="100"/>
        <v>30</v>
      </c>
      <c r="V180" s="45">
        <f t="shared" si="101"/>
        <v>42095</v>
      </c>
      <c r="W180" s="5">
        <f t="shared" si="102"/>
        <v>5179</v>
      </c>
      <c r="X180" s="55">
        <f t="shared" si="103"/>
        <v>5.3904348595426005E-2</v>
      </c>
      <c r="Y180" s="47">
        <f t="shared" si="104"/>
        <v>0.4703826468069961</v>
      </c>
      <c r="Z180" s="5">
        <f t="shared" si="105"/>
        <v>0</v>
      </c>
      <c r="AA180" s="5">
        <f t="shared" si="106"/>
        <v>0</v>
      </c>
      <c r="AC180" s="39">
        <f t="shared" si="107"/>
        <v>0</v>
      </c>
      <c r="AD180" s="39">
        <f t="shared" si="108"/>
        <v>0</v>
      </c>
      <c r="AE180" s="39">
        <f t="shared" si="109"/>
        <v>0</v>
      </c>
      <c r="AF180" s="39">
        <f t="shared" si="110"/>
        <v>0</v>
      </c>
      <c r="AG180" s="39">
        <f t="shared" si="111"/>
        <v>0</v>
      </c>
      <c r="AH180" s="39">
        <f t="shared" si="112"/>
        <v>0</v>
      </c>
      <c r="AI180" s="39">
        <f t="shared" si="113"/>
        <v>0</v>
      </c>
      <c r="AJ180" s="39">
        <f t="shared" si="114"/>
        <v>0</v>
      </c>
      <c r="AK180" s="39">
        <f t="shared" si="115"/>
        <v>0</v>
      </c>
      <c r="AL180" s="43"/>
      <c r="AM180" s="39">
        <f t="shared" si="116"/>
        <v>0</v>
      </c>
      <c r="AN180" s="39">
        <f t="shared" si="117"/>
        <v>0</v>
      </c>
      <c r="AO180" s="39">
        <f t="shared" si="118"/>
        <v>0</v>
      </c>
      <c r="AP180" s="40">
        <f t="shared" si="119"/>
        <v>0</v>
      </c>
      <c r="AR180" s="39">
        <f t="shared" si="120"/>
        <v>0</v>
      </c>
      <c r="AS180" s="39">
        <f t="shared" si="121"/>
        <v>0</v>
      </c>
      <c r="AT180" s="39">
        <f t="shared" si="122"/>
        <v>0</v>
      </c>
      <c r="AU180" s="40">
        <f t="shared" si="123"/>
        <v>0</v>
      </c>
      <c r="AV180" s="40"/>
      <c r="AW180" s="52">
        <f t="shared" si="124"/>
        <v>0</v>
      </c>
      <c r="AY180" s="52">
        <f t="shared" si="125"/>
        <v>0</v>
      </c>
      <c r="AZ180" s="70"/>
    </row>
    <row r="181" spans="1:52" ht="12" customHeight="1">
      <c r="A181" s="44">
        <f t="shared" si="126"/>
        <v>42125</v>
      </c>
      <c r="B181" s="66">
        <f t="shared" si="127"/>
        <v>20000</v>
      </c>
      <c r="C181" s="67"/>
      <c r="D181" s="68">
        <f t="shared" si="94"/>
        <v>20000</v>
      </c>
      <c r="E181" s="35">
        <f t="shared" si="95"/>
        <v>0</v>
      </c>
      <c r="F181" s="35">
        <f t="shared" si="96"/>
        <v>0</v>
      </c>
      <c r="G181" s="55">
        <f t="shared" si="132"/>
        <v>5.67</v>
      </c>
      <c r="H181" s="69">
        <f t="shared" si="132"/>
        <v>5.67</v>
      </c>
      <c r="I181" s="72">
        <f t="shared" si="128"/>
        <v>0</v>
      </c>
      <c r="J181" s="55">
        <f t="shared" si="133"/>
        <v>-4.7500000000000001E-2</v>
      </c>
      <c r="K181" s="69">
        <f t="shared" si="133"/>
        <v>-0.06</v>
      </c>
      <c r="L181" s="72">
        <v>0</v>
      </c>
      <c r="M181" s="55">
        <f t="shared" si="134"/>
        <v>0.01</v>
      </c>
      <c r="N181" s="69">
        <f t="shared" si="134"/>
        <v>0</v>
      </c>
      <c r="O181" s="72">
        <v>0</v>
      </c>
      <c r="P181" s="7"/>
      <c r="Q181" s="72">
        <f t="shared" si="97"/>
        <v>5.6325000000000003</v>
      </c>
      <c r="R181" s="72">
        <f t="shared" si="98"/>
        <v>5.61</v>
      </c>
      <c r="S181" s="72">
        <f t="shared" si="99"/>
        <v>0</v>
      </c>
      <c r="T181" s="7"/>
      <c r="U181" s="5">
        <f t="shared" si="100"/>
        <v>31</v>
      </c>
      <c r="V181" s="45">
        <f t="shared" si="101"/>
        <v>42125</v>
      </c>
      <c r="W181" s="5">
        <f t="shared" si="102"/>
        <v>5209</v>
      </c>
      <c r="X181" s="55">
        <f t="shared" si="103"/>
        <v>5.3904348595426005E-2</v>
      </c>
      <c r="Y181" s="47">
        <f t="shared" si="104"/>
        <v>0.46833209910196893</v>
      </c>
      <c r="Z181" s="5">
        <f t="shared" si="105"/>
        <v>0</v>
      </c>
      <c r="AA181" s="5">
        <f t="shared" si="106"/>
        <v>0</v>
      </c>
      <c r="AC181" s="39">
        <f t="shared" si="107"/>
        <v>0</v>
      </c>
      <c r="AD181" s="39">
        <f t="shared" si="108"/>
        <v>0</v>
      </c>
      <c r="AE181" s="39">
        <f t="shared" si="109"/>
        <v>0</v>
      </c>
      <c r="AF181" s="39">
        <f t="shared" si="110"/>
        <v>0</v>
      </c>
      <c r="AG181" s="39">
        <f t="shared" si="111"/>
        <v>0</v>
      </c>
      <c r="AH181" s="39">
        <f t="shared" si="112"/>
        <v>0</v>
      </c>
      <c r="AI181" s="39">
        <f t="shared" si="113"/>
        <v>0</v>
      </c>
      <c r="AJ181" s="39">
        <f t="shared" si="114"/>
        <v>0</v>
      </c>
      <c r="AK181" s="39">
        <f t="shared" si="115"/>
        <v>0</v>
      </c>
      <c r="AL181" s="43"/>
      <c r="AM181" s="39">
        <f t="shared" si="116"/>
        <v>0</v>
      </c>
      <c r="AN181" s="39">
        <f t="shared" si="117"/>
        <v>0</v>
      </c>
      <c r="AO181" s="39">
        <f t="shared" si="118"/>
        <v>0</v>
      </c>
      <c r="AP181" s="40">
        <f t="shared" si="119"/>
        <v>0</v>
      </c>
      <c r="AR181" s="39">
        <f t="shared" si="120"/>
        <v>0</v>
      </c>
      <c r="AS181" s="39">
        <f t="shared" si="121"/>
        <v>0</v>
      </c>
      <c r="AT181" s="39">
        <f t="shared" si="122"/>
        <v>0</v>
      </c>
      <c r="AU181" s="40">
        <f t="shared" si="123"/>
        <v>0</v>
      </c>
      <c r="AV181" s="40"/>
      <c r="AW181" s="52">
        <f t="shared" si="124"/>
        <v>0</v>
      </c>
      <c r="AY181" s="52">
        <f t="shared" si="125"/>
        <v>0</v>
      </c>
      <c r="AZ181" s="70"/>
    </row>
    <row r="182" spans="1:52" ht="12" customHeight="1">
      <c r="A182" s="44">
        <f t="shared" si="126"/>
        <v>42156</v>
      </c>
      <c r="B182" s="66">
        <f t="shared" si="127"/>
        <v>20000</v>
      </c>
      <c r="C182" s="67"/>
      <c r="D182" s="68">
        <f t="shared" si="94"/>
        <v>20000</v>
      </c>
      <c r="E182" s="35">
        <f t="shared" si="95"/>
        <v>0</v>
      </c>
      <c r="F182" s="35">
        <f t="shared" si="96"/>
        <v>0</v>
      </c>
      <c r="G182" s="55">
        <f t="shared" si="132"/>
        <v>5.67</v>
      </c>
      <c r="H182" s="69">
        <f t="shared" si="132"/>
        <v>5.67</v>
      </c>
      <c r="I182" s="72">
        <f t="shared" si="128"/>
        <v>0</v>
      </c>
      <c r="J182" s="55">
        <f t="shared" si="133"/>
        <v>-4.7500000000000001E-2</v>
      </c>
      <c r="K182" s="69">
        <f t="shared" si="133"/>
        <v>-0.06</v>
      </c>
      <c r="L182" s="72">
        <v>0</v>
      </c>
      <c r="M182" s="55">
        <f t="shared" si="134"/>
        <v>0.01</v>
      </c>
      <c r="N182" s="69">
        <f t="shared" si="134"/>
        <v>0</v>
      </c>
      <c r="O182" s="72">
        <v>0</v>
      </c>
      <c r="P182" s="7"/>
      <c r="Q182" s="72">
        <f t="shared" si="97"/>
        <v>5.6325000000000003</v>
      </c>
      <c r="R182" s="72">
        <f t="shared" si="98"/>
        <v>5.61</v>
      </c>
      <c r="S182" s="72">
        <f t="shared" si="99"/>
        <v>0</v>
      </c>
      <c r="T182" s="7"/>
      <c r="U182" s="5">
        <f t="shared" si="100"/>
        <v>30</v>
      </c>
      <c r="V182" s="45">
        <f t="shared" si="101"/>
        <v>42156</v>
      </c>
      <c r="W182" s="5">
        <f t="shared" si="102"/>
        <v>5240</v>
      </c>
      <c r="X182" s="55">
        <f t="shared" si="103"/>
        <v>5.3904348595426005E-2</v>
      </c>
      <c r="Y182" s="47">
        <f t="shared" si="104"/>
        <v>0.46622259025728963</v>
      </c>
      <c r="Z182" s="5">
        <f t="shared" si="105"/>
        <v>0</v>
      </c>
      <c r="AA182" s="5">
        <f t="shared" si="106"/>
        <v>0</v>
      </c>
      <c r="AC182" s="39">
        <f t="shared" si="107"/>
        <v>0</v>
      </c>
      <c r="AD182" s="39">
        <f t="shared" si="108"/>
        <v>0</v>
      </c>
      <c r="AE182" s="39">
        <f t="shared" si="109"/>
        <v>0</v>
      </c>
      <c r="AF182" s="39">
        <f t="shared" si="110"/>
        <v>0</v>
      </c>
      <c r="AG182" s="39">
        <f t="shared" si="111"/>
        <v>0</v>
      </c>
      <c r="AH182" s="39">
        <f t="shared" si="112"/>
        <v>0</v>
      </c>
      <c r="AI182" s="39">
        <f t="shared" si="113"/>
        <v>0</v>
      </c>
      <c r="AJ182" s="39">
        <f t="shared" si="114"/>
        <v>0</v>
      </c>
      <c r="AK182" s="39">
        <f t="shared" si="115"/>
        <v>0</v>
      </c>
      <c r="AL182" s="43"/>
      <c r="AM182" s="39">
        <f t="shared" si="116"/>
        <v>0</v>
      </c>
      <c r="AN182" s="39">
        <f t="shared" si="117"/>
        <v>0</v>
      </c>
      <c r="AO182" s="39">
        <f t="shared" si="118"/>
        <v>0</v>
      </c>
      <c r="AP182" s="40">
        <f t="shared" si="119"/>
        <v>0</v>
      </c>
      <c r="AR182" s="39">
        <f t="shared" si="120"/>
        <v>0</v>
      </c>
      <c r="AS182" s="39">
        <f t="shared" si="121"/>
        <v>0</v>
      </c>
      <c r="AT182" s="39">
        <f t="shared" si="122"/>
        <v>0</v>
      </c>
      <c r="AU182" s="40">
        <f t="shared" si="123"/>
        <v>0</v>
      </c>
      <c r="AV182" s="40"/>
      <c r="AW182" s="52">
        <f t="shared" si="124"/>
        <v>0</v>
      </c>
      <c r="AY182" s="52">
        <f t="shared" si="125"/>
        <v>0</v>
      </c>
      <c r="AZ182" s="70"/>
    </row>
    <row r="183" spans="1:52" ht="12" customHeight="1">
      <c r="A183" s="44">
        <f t="shared" si="126"/>
        <v>42186</v>
      </c>
      <c r="B183" s="66">
        <f t="shared" si="127"/>
        <v>20000</v>
      </c>
      <c r="C183" s="67"/>
      <c r="D183" s="68">
        <f t="shared" si="94"/>
        <v>20000</v>
      </c>
      <c r="E183" s="35">
        <f t="shared" si="95"/>
        <v>0</v>
      </c>
      <c r="F183" s="35">
        <f t="shared" si="96"/>
        <v>0</v>
      </c>
      <c r="G183" s="55">
        <f t="shared" si="132"/>
        <v>5.67</v>
      </c>
      <c r="H183" s="69">
        <f t="shared" si="132"/>
        <v>5.67</v>
      </c>
      <c r="I183" s="72">
        <f t="shared" si="128"/>
        <v>0</v>
      </c>
      <c r="J183" s="55">
        <f t="shared" si="133"/>
        <v>-4.7500000000000001E-2</v>
      </c>
      <c r="K183" s="69">
        <f t="shared" si="133"/>
        <v>-0.06</v>
      </c>
      <c r="L183" s="72">
        <v>0</v>
      </c>
      <c r="M183" s="55">
        <f t="shared" si="134"/>
        <v>0.01</v>
      </c>
      <c r="N183" s="69">
        <f t="shared" si="134"/>
        <v>0</v>
      </c>
      <c r="O183" s="72">
        <v>0</v>
      </c>
      <c r="P183" s="7"/>
      <c r="Q183" s="72">
        <f t="shared" si="97"/>
        <v>5.6325000000000003</v>
      </c>
      <c r="R183" s="72">
        <f t="shared" si="98"/>
        <v>5.61</v>
      </c>
      <c r="S183" s="72">
        <f t="shared" si="99"/>
        <v>0</v>
      </c>
      <c r="T183" s="7"/>
      <c r="U183" s="5">
        <f t="shared" si="100"/>
        <v>31</v>
      </c>
      <c r="V183" s="45">
        <f t="shared" si="101"/>
        <v>42186</v>
      </c>
      <c r="W183" s="5">
        <f t="shared" si="102"/>
        <v>5270</v>
      </c>
      <c r="X183" s="55">
        <f t="shared" si="103"/>
        <v>5.3904348595426005E-2</v>
      </c>
      <c r="Y183" s="47">
        <f t="shared" si="104"/>
        <v>0.46419017756312797</v>
      </c>
      <c r="Z183" s="5">
        <f t="shared" si="105"/>
        <v>0</v>
      </c>
      <c r="AA183" s="5">
        <f t="shared" si="106"/>
        <v>0</v>
      </c>
      <c r="AC183" s="39">
        <f t="shared" si="107"/>
        <v>0</v>
      </c>
      <c r="AD183" s="39">
        <f t="shared" si="108"/>
        <v>0</v>
      </c>
      <c r="AE183" s="39">
        <f t="shared" si="109"/>
        <v>0</v>
      </c>
      <c r="AF183" s="39">
        <f t="shared" si="110"/>
        <v>0</v>
      </c>
      <c r="AG183" s="39">
        <f t="shared" si="111"/>
        <v>0</v>
      </c>
      <c r="AH183" s="39">
        <f t="shared" si="112"/>
        <v>0</v>
      </c>
      <c r="AI183" s="39">
        <f t="shared" si="113"/>
        <v>0</v>
      </c>
      <c r="AJ183" s="39">
        <f t="shared" si="114"/>
        <v>0</v>
      </c>
      <c r="AK183" s="39">
        <f t="shared" si="115"/>
        <v>0</v>
      </c>
      <c r="AL183" s="43"/>
      <c r="AM183" s="39">
        <f t="shared" si="116"/>
        <v>0</v>
      </c>
      <c r="AN183" s="39">
        <f t="shared" si="117"/>
        <v>0</v>
      </c>
      <c r="AO183" s="39">
        <f t="shared" si="118"/>
        <v>0</v>
      </c>
      <c r="AP183" s="40">
        <f t="shared" si="119"/>
        <v>0</v>
      </c>
      <c r="AR183" s="39">
        <f t="shared" si="120"/>
        <v>0</v>
      </c>
      <c r="AS183" s="39">
        <f t="shared" si="121"/>
        <v>0</v>
      </c>
      <c r="AT183" s="39">
        <f t="shared" si="122"/>
        <v>0</v>
      </c>
      <c r="AU183" s="40">
        <f t="shared" si="123"/>
        <v>0</v>
      </c>
      <c r="AV183" s="40"/>
      <c r="AW183" s="52">
        <f t="shared" si="124"/>
        <v>0</v>
      </c>
      <c r="AY183" s="52">
        <f t="shared" si="125"/>
        <v>0</v>
      </c>
      <c r="AZ183" s="70"/>
    </row>
    <row r="184" spans="1:52" ht="12" customHeight="1">
      <c r="A184" s="44">
        <f t="shared" si="126"/>
        <v>42217</v>
      </c>
      <c r="B184" s="66">
        <f t="shared" si="127"/>
        <v>20000</v>
      </c>
      <c r="C184" s="67"/>
      <c r="D184" s="68">
        <f t="shared" si="94"/>
        <v>20000</v>
      </c>
      <c r="E184" s="35">
        <f t="shared" si="95"/>
        <v>0</v>
      </c>
      <c r="F184" s="35">
        <f t="shared" si="96"/>
        <v>0</v>
      </c>
      <c r="G184" s="55">
        <f t="shared" si="132"/>
        <v>5.67</v>
      </c>
      <c r="H184" s="69">
        <f t="shared" si="132"/>
        <v>5.67</v>
      </c>
      <c r="I184" s="72">
        <f t="shared" si="128"/>
        <v>0</v>
      </c>
      <c r="J184" s="55">
        <f t="shared" si="133"/>
        <v>-4.7500000000000001E-2</v>
      </c>
      <c r="K184" s="69">
        <f t="shared" si="133"/>
        <v>-0.06</v>
      </c>
      <c r="L184" s="72">
        <v>0</v>
      </c>
      <c r="M184" s="55">
        <f t="shared" si="134"/>
        <v>0.01</v>
      </c>
      <c r="N184" s="69">
        <f t="shared" si="134"/>
        <v>0</v>
      </c>
      <c r="O184" s="72">
        <v>0</v>
      </c>
      <c r="P184" s="7"/>
      <c r="Q184" s="72">
        <f t="shared" si="97"/>
        <v>5.6325000000000003</v>
      </c>
      <c r="R184" s="72">
        <f t="shared" si="98"/>
        <v>5.61</v>
      </c>
      <c r="S184" s="72">
        <f t="shared" si="99"/>
        <v>0</v>
      </c>
      <c r="T184" s="7"/>
      <c r="U184" s="5">
        <f t="shared" si="100"/>
        <v>31</v>
      </c>
      <c r="V184" s="45">
        <f t="shared" si="101"/>
        <v>42217</v>
      </c>
      <c r="W184" s="5">
        <f t="shared" si="102"/>
        <v>5301</v>
      </c>
      <c r="X184" s="55">
        <f t="shared" si="103"/>
        <v>5.3904348595426005E-2</v>
      </c>
      <c r="Y184" s="47">
        <f t="shared" si="104"/>
        <v>0.46209932518068325</v>
      </c>
      <c r="Z184" s="5">
        <f t="shared" si="105"/>
        <v>0</v>
      </c>
      <c r="AA184" s="5">
        <f t="shared" si="106"/>
        <v>0</v>
      </c>
      <c r="AC184" s="39">
        <f t="shared" si="107"/>
        <v>0</v>
      </c>
      <c r="AD184" s="39">
        <f t="shared" si="108"/>
        <v>0</v>
      </c>
      <c r="AE184" s="39">
        <f t="shared" si="109"/>
        <v>0</v>
      </c>
      <c r="AF184" s="39">
        <f t="shared" si="110"/>
        <v>0</v>
      </c>
      <c r="AG184" s="39">
        <f t="shared" si="111"/>
        <v>0</v>
      </c>
      <c r="AH184" s="39">
        <f t="shared" si="112"/>
        <v>0</v>
      </c>
      <c r="AI184" s="39">
        <f t="shared" si="113"/>
        <v>0</v>
      </c>
      <c r="AJ184" s="39">
        <f t="shared" si="114"/>
        <v>0</v>
      </c>
      <c r="AK184" s="39">
        <f t="shared" si="115"/>
        <v>0</v>
      </c>
      <c r="AL184" s="43"/>
      <c r="AM184" s="39">
        <f t="shared" si="116"/>
        <v>0</v>
      </c>
      <c r="AN184" s="39">
        <f t="shared" si="117"/>
        <v>0</v>
      </c>
      <c r="AO184" s="39">
        <f t="shared" si="118"/>
        <v>0</v>
      </c>
      <c r="AP184" s="40">
        <f t="shared" si="119"/>
        <v>0</v>
      </c>
      <c r="AR184" s="39">
        <f t="shared" si="120"/>
        <v>0</v>
      </c>
      <c r="AS184" s="39">
        <f t="shared" si="121"/>
        <v>0</v>
      </c>
      <c r="AT184" s="39">
        <f t="shared" si="122"/>
        <v>0</v>
      </c>
      <c r="AU184" s="40">
        <f t="shared" si="123"/>
        <v>0</v>
      </c>
      <c r="AV184" s="40"/>
      <c r="AW184" s="52">
        <f t="shared" si="124"/>
        <v>0</v>
      </c>
      <c r="AY184" s="52">
        <f t="shared" si="125"/>
        <v>0</v>
      </c>
      <c r="AZ184" s="70"/>
    </row>
    <row r="185" spans="1:52" ht="12" customHeight="1">
      <c r="A185" s="44">
        <f t="shared" si="126"/>
        <v>42248</v>
      </c>
      <c r="B185" s="66">
        <f t="shared" si="127"/>
        <v>20000</v>
      </c>
      <c r="C185" s="67"/>
      <c r="D185" s="68">
        <f t="shared" si="94"/>
        <v>20000</v>
      </c>
      <c r="E185" s="35">
        <f t="shared" si="95"/>
        <v>0</v>
      </c>
      <c r="F185" s="35">
        <f t="shared" si="96"/>
        <v>0</v>
      </c>
      <c r="G185" s="55">
        <f t="shared" si="132"/>
        <v>5.67</v>
      </c>
      <c r="H185" s="69">
        <f t="shared" si="132"/>
        <v>5.67</v>
      </c>
      <c r="I185" s="72">
        <f t="shared" si="128"/>
        <v>0</v>
      </c>
      <c r="J185" s="55">
        <f t="shared" si="133"/>
        <v>-4.7500000000000001E-2</v>
      </c>
      <c r="K185" s="69">
        <f t="shared" si="133"/>
        <v>-0.06</v>
      </c>
      <c r="L185" s="72">
        <v>0</v>
      </c>
      <c r="M185" s="55">
        <f t="shared" si="134"/>
        <v>0.01</v>
      </c>
      <c r="N185" s="69">
        <f t="shared" si="134"/>
        <v>0</v>
      </c>
      <c r="O185" s="72">
        <v>0</v>
      </c>
      <c r="P185" s="7"/>
      <c r="Q185" s="72">
        <f t="shared" si="97"/>
        <v>5.6325000000000003</v>
      </c>
      <c r="R185" s="72">
        <f t="shared" si="98"/>
        <v>5.61</v>
      </c>
      <c r="S185" s="72">
        <f t="shared" si="99"/>
        <v>0</v>
      </c>
      <c r="T185" s="7"/>
      <c r="U185" s="5">
        <f t="shared" si="100"/>
        <v>30</v>
      </c>
      <c r="V185" s="45">
        <f t="shared" si="101"/>
        <v>42248</v>
      </c>
      <c r="W185" s="5">
        <f t="shared" si="102"/>
        <v>5332</v>
      </c>
      <c r="X185" s="55">
        <f t="shared" si="103"/>
        <v>5.3904348595426005E-2</v>
      </c>
      <c r="Y185" s="47">
        <f t="shared" si="104"/>
        <v>0.46001789062717263</v>
      </c>
      <c r="Z185" s="5">
        <f t="shared" si="105"/>
        <v>0</v>
      </c>
      <c r="AA185" s="5">
        <f t="shared" si="106"/>
        <v>0</v>
      </c>
      <c r="AC185" s="39">
        <f t="shared" si="107"/>
        <v>0</v>
      </c>
      <c r="AD185" s="39">
        <f t="shared" si="108"/>
        <v>0</v>
      </c>
      <c r="AE185" s="39">
        <f t="shared" si="109"/>
        <v>0</v>
      </c>
      <c r="AF185" s="39">
        <f t="shared" si="110"/>
        <v>0</v>
      </c>
      <c r="AG185" s="39">
        <f t="shared" si="111"/>
        <v>0</v>
      </c>
      <c r="AH185" s="39">
        <f t="shared" si="112"/>
        <v>0</v>
      </c>
      <c r="AI185" s="39">
        <f t="shared" si="113"/>
        <v>0</v>
      </c>
      <c r="AJ185" s="39">
        <f t="shared" si="114"/>
        <v>0</v>
      </c>
      <c r="AK185" s="39">
        <f t="shared" si="115"/>
        <v>0</v>
      </c>
      <c r="AL185" s="43"/>
      <c r="AM185" s="39">
        <f t="shared" si="116"/>
        <v>0</v>
      </c>
      <c r="AN185" s="39">
        <f t="shared" si="117"/>
        <v>0</v>
      </c>
      <c r="AO185" s="39">
        <f t="shared" si="118"/>
        <v>0</v>
      </c>
      <c r="AP185" s="40">
        <f t="shared" si="119"/>
        <v>0</v>
      </c>
      <c r="AR185" s="39">
        <f t="shared" si="120"/>
        <v>0</v>
      </c>
      <c r="AS185" s="39">
        <f t="shared" si="121"/>
        <v>0</v>
      </c>
      <c r="AT185" s="39">
        <f t="shared" si="122"/>
        <v>0</v>
      </c>
      <c r="AU185" s="40">
        <f t="shared" si="123"/>
        <v>0</v>
      </c>
      <c r="AV185" s="40"/>
      <c r="AW185" s="52">
        <f t="shared" si="124"/>
        <v>0</v>
      </c>
      <c r="AY185" s="52">
        <f t="shared" si="125"/>
        <v>0</v>
      </c>
      <c r="AZ185" s="70"/>
    </row>
    <row r="186" spans="1:52" ht="12" customHeight="1">
      <c r="A186" s="44">
        <f t="shared" si="126"/>
        <v>42278</v>
      </c>
      <c r="B186" s="66">
        <f t="shared" si="127"/>
        <v>20000</v>
      </c>
      <c r="C186" s="67"/>
      <c r="D186" s="68">
        <f t="shared" si="94"/>
        <v>20000</v>
      </c>
      <c r="E186" s="35">
        <f t="shared" si="95"/>
        <v>0</v>
      </c>
      <c r="F186" s="35">
        <f t="shared" si="96"/>
        <v>0</v>
      </c>
      <c r="G186" s="55">
        <f t="shared" si="132"/>
        <v>5.67</v>
      </c>
      <c r="H186" s="69">
        <f t="shared" si="132"/>
        <v>5.67</v>
      </c>
      <c r="I186" s="72">
        <f t="shared" si="128"/>
        <v>0</v>
      </c>
      <c r="J186" s="55">
        <f t="shared" si="133"/>
        <v>-4.7500000000000001E-2</v>
      </c>
      <c r="K186" s="69">
        <f t="shared" si="133"/>
        <v>-0.06</v>
      </c>
      <c r="L186" s="72">
        <v>0</v>
      </c>
      <c r="M186" s="55">
        <f t="shared" si="134"/>
        <v>0.01</v>
      </c>
      <c r="N186" s="69">
        <f t="shared" si="134"/>
        <v>0</v>
      </c>
      <c r="O186" s="72">
        <v>0</v>
      </c>
      <c r="P186" s="7"/>
      <c r="Q186" s="72">
        <f t="shared" si="97"/>
        <v>5.6325000000000003</v>
      </c>
      <c r="R186" s="72">
        <f t="shared" si="98"/>
        <v>5.61</v>
      </c>
      <c r="S186" s="72">
        <f t="shared" si="99"/>
        <v>0</v>
      </c>
      <c r="T186" s="7"/>
      <c r="U186" s="5">
        <f t="shared" si="100"/>
        <v>31</v>
      </c>
      <c r="V186" s="45">
        <f t="shared" si="101"/>
        <v>42278</v>
      </c>
      <c r="W186" s="5">
        <f t="shared" si="102"/>
        <v>5362</v>
      </c>
      <c r="X186" s="55">
        <f t="shared" si="103"/>
        <v>5.3904348595426005E-2</v>
      </c>
      <c r="Y186" s="47">
        <f t="shared" si="104"/>
        <v>0.45801252619398164</v>
      </c>
      <c r="Z186" s="5">
        <f t="shared" si="105"/>
        <v>0</v>
      </c>
      <c r="AA186" s="5">
        <f t="shared" si="106"/>
        <v>0</v>
      </c>
      <c r="AC186" s="39">
        <f t="shared" si="107"/>
        <v>0</v>
      </c>
      <c r="AD186" s="39">
        <f t="shared" si="108"/>
        <v>0</v>
      </c>
      <c r="AE186" s="39">
        <f t="shared" si="109"/>
        <v>0</v>
      </c>
      <c r="AF186" s="39">
        <f t="shared" si="110"/>
        <v>0</v>
      </c>
      <c r="AG186" s="39">
        <f t="shared" si="111"/>
        <v>0</v>
      </c>
      <c r="AH186" s="39">
        <f t="shared" si="112"/>
        <v>0</v>
      </c>
      <c r="AI186" s="39">
        <f t="shared" si="113"/>
        <v>0</v>
      </c>
      <c r="AJ186" s="39">
        <f t="shared" si="114"/>
        <v>0</v>
      </c>
      <c r="AK186" s="39">
        <f t="shared" si="115"/>
        <v>0</v>
      </c>
      <c r="AL186" s="43"/>
      <c r="AM186" s="39">
        <f t="shared" si="116"/>
        <v>0</v>
      </c>
      <c r="AN186" s="39">
        <f t="shared" si="117"/>
        <v>0</v>
      </c>
      <c r="AO186" s="39">
        <f t="shared" si="118"/>
        <v>0</v>
      </c>
      <c r="AP186" s="40">
        <f t="shared" si="119"/>
        <v>0</v>
      </c>
      <c r="AR186" s="39">
        <f t="shared" si="120"/>
        <v>0</v>
      </c>
      <c r="AS186" s="39">
        <f t="shared" si="121"/>
        <v>0</v>
      </c>
      <c r="AT186" s="39">
        <f t="shared" si="122"/>
        <v>0</v>
      </c>
      <c r="AU186" s="40">
        <f t="shared" si="123"/>
        <v>0</v>
      </c>
      <c r="AV186" s="40"/>
      <c r="AW186" s="52">
        <f t="shared" si="124"/>
        <v>0</v>
      </c>
      <c r="AY186" s="52">
        <f t="shared" si="125"/>
        <v>0</v>
      </c>
      <c r="AZ186" s="70"/>
    </row>
    <row r="187" spans="1:52" ht="12" customHeight="1">
      <c r="A187" s="44">
        <f t="shared" si="126"/>
        <v>42309</v>
      </c>
      <c r="B187" s="66">
        <f t="shared" si="127"/>
        <v>20000</v>
      </c>
      <c r="C187" s="67"/>
      <c r="D187" s="68">
        <f t="shared" si="94"/>
        <v>20000</v>
      </c>
      <c r="E187" s="35">
        <f t="shared" si="95"/>
        <v>0</v>
      </c>
      <c r="F187" s="35">
        <f t="shared" si="96"/>
        <v>0</v>
      </c>
      <c r="G187" s="55">
        <f t="shared" si="132"/>
        <v>5.67</v>
      </c>
      <c r="H187" s="69">
        <f t="shared" si="132"/>
        <v>5.67</v>
      </c>
      <c r="I187" s="72">
        <f t="shared" si="128"/>
        <v>0</v>
      </c>
      <c r="J187" s="55">
        <f t="shared" si="133"/>
        <v>-4.7500000000000001E-2</v>
      </c>
      <c r="K187" s="69">
        <f t="shared" si="133"/>
        <v>-0.06</v>
      </c>
      <c r="L187" s="72">
        <v>0</v>
      </c>
      <c r="M187" s="55">
        <f t="shared" si="134"/>
        <v>0.01</v>
      </c>
      <c r="N187" s="69">
        <f t="shared" si="134"/>
        <v>0</v>
      </c>
      <c r="O187" s="72">
        <v>0</v>
      </c>
      <c r="P187" s="7"/>
      <c r="Q187" s="72">
        <f t="shared" si="97"/>
        <v>5.6325000000000003</v>
      </c>
      <c r="R187" s="72">
        <f t="shared" si="98"/>
        <v>5.61</v>
      </c>
      <c r="S187" s="72">
        <f t="shared" si="99"/>
        <v>0</v>
      </c>
      <c r="T187" s="7"/>
      <c r="U187" s="5">
        <f t="shared" si="100"/>
        <v>30</v>
      </c>
      <c r="V187" s="45">
        <f t="shared" si="101"/>
        <v>42309</v>
      </c>
      <c r="W187" s="5">
        <f t="shared" si="102"/>
        <v>5393</v>
      </c>
      <c r="X187" s="55">
        <f t="shared" si="103"/>
        <v>5.3904348595426005E-2</v>
      </c>
      <c r="Y187" s="47">
        <f t="shared" si="104"/>
        <v>0.45594949981412686</v>
      </c>
      <c r="Z187" s="5">
        <f t="shared" si="105"/>
        <v>0</v>
      </c>
      <c r="AA187" s="5">
        <f t="shared" si="106"/>
        <v>0</v>
      </c>
      <c r="AC187" s="39">
        <f t="shared" si="107"/>
        <v>0</v>
      </c>
      <c r="AD187" s="39">
        <f t="shared" si="108"/>
        <v>0</v>
      </c>
      <c r="AE187" s="39">
        <f t="shared" si="109"/>
        <v>0</v>
      </c>
      <c r="AF187" s="39">
        <f t="shared" si="110"/>
        <v>0</v>
      </c>
      <c r="AG187" s="39">
        <f t="shared" si="111"/>
        <v>0</v>
      </c>
      <c r="AH187" s="39">
        <f t="shared" si="112"/>
        <v>0</v>
      </c>
      <c r="AI187" s="39">
        <f t="shared" si="113"/>
        <v>0</v>
      </c>
      <c r="AJ187" s="39">
        <f t="shared" si="114"/>
        <v>0</v>
      </c>
      <c r="AK187" s="39">
        <f t="shared" si="115"/>
        <v>0</v>
      </c>
      <c r="AL187" s="43"/>
      <c r="AM187" s="39">
        <f t="shared" si="116"/>
        <v>0</v>
      </c>
      <c r="AN187" s="39">
        <f t="shared" si="117"/>
        <v>0</v>
      </c>
      <c r="AO187" s="39">
        <f t="shared" si="118"/>
        <v>0</v>
      </c>
      <c r="AP187" s="40">
        <f t="shared" si="119"/>
        <v>0</v>
      </c>
      <c r="AR187" s="39">
        <f t="shared" si="120"/>
        <v>0</v>
      </c>
      <c r="AS187" s="39">
        <f t="shared" si="121"/>
        <v>0</v>
      </c>
      <c r="AT187" s="39">
        <f t="shared" si="122"/>
        <v>0</v>
      </c>
      <c r="AU187" s="40">
        <f t="shared" si="123"/>
        <v>0</v>
      </c>
      <c r="AV187" s="40"/>
      <c r="AW187" s="52">
        <f t="shared" si="124"/>
        <v>0</v>
      </c>
      <c r="AY187" s="52">
        <f t="shared" si="125"/>
        <v>0</v>
      </c>
      <c r="AZ187" s="70"/>
    </row>
    <row r="188" spans="1:52" ht="12" customHeight="1">
      <c r="A188" s="44">
        <f t="shared" si="126"/>
        <v>42339</v>
      </c>
      <c r="B188" s="66">
        <f t="shared" si="127"/>
        <v>20000</v>
      </c>
      <c r="C188" s="67"/>
      <c r="D188" s="68">
        <f t="shared" si="94"/>
        <v>20000</v>
      </c>
      <c r="E188" s="35">
        <f t="shared" si="95"/>
        <v>0</v>
      </c>
      <c r="F188" s="35">
        <f t="shared" si="96"/>
        <v>0</v>
      </c>
      <c r="G188" s="55">
        <f t="shared" si="132"/>
        <v>5.67</v>
      </c>
      <c r="H188" s="69">
        <f t="shared" si="132"/>
        <v>5.67</v>
      </c>
      <c r="I188" s="72">
        <f t="shared" si="128"/>
        <v>0</v>
      </c>
      <c r="J188" s="55">
        <f t="shared" si="133"/>
        <v>-4.7500000000000001E-2</v>
      </c>
      <c r="K188" s="69">
        <f t="shared" si="133"/>
        <v>-0.06</v>
      </c>
      <c r="L188" s="72">
        <v>0</v>
      </c>
      <c r="M188" s="55">
        <f t="shared" si="134"/>
        <v>0.01</v>
      </c>
      <c r="N188" s="69">
        <f t="shared" si="134"/>
        <v>0</v>
      </c>
      <c r="O188" s="72">
        <v>0</v>
      </c>
      <c r="P188" s="7"/>
      <c r="Q188" s="72">
        <f t="shared" si="97"/>
        <v>5.6325000000000003</v>
      </c>
      <c r="R188" s="72">
        <f t="shared" si="98"/>
        <v>5.61</v>
      </c>
      <c r="S188" s="72">
        <f t="shared" si="99"/>
        <v>0</v>
      </c>
      <c r="T188" s="7"/>
      <c r="U188" s="5">
        <f t="shared" si="100"/>
        <v>31</v>
      </c>
      <c r="V188" s="45">
        <f t="shared" si="101"/>
        <v>42339</v>
      </c>
      <c r="W188" s="5">
        <f t="shared" si="102"/>
        <v>5423</v>
      </c>
      <c r="X188" s="55">
        <f t="shared" si="103"/>
        <v>5.3904348595426005E-2</v>
      </c>
      <c r="Y188" s="47">
        <f t="shared" si="104"/>
        <v>0.45396187079167322</v>
      </c>
      <c r="Z188" s="5">
        <f t="shared" si="105"/>
        <v>0</v>
      </c>
      <c r="AA188" s="5">
        <f t="shared" si="106"/>
        <v>0</v>
      </c>
      <c r="AC188" s="39">
        <f t="shared" si="107"/>
        <v>0</v>
      </c>
      <c r="AD188" s="39">
        <f t="shared" si="108"/>
        <v>0</v>
      </c>
      <c r="AE188" s="39">
        <f t="shared" si="109"/>
        <v>0</v>
      </c>
      <c r="AF188" s="39">
        <f t="shared" si="110"/>
        <v>0</v>
      </c>
      <c r="AG188" s="39">
        <f t="shared" si="111"/>
        <v>0</v>
      </c>
      <c r="AH188" s="39">
        <f t="shared" si="112"/>
        <v>0</v>
      </c>
      <c r="AI188" s="39">
        <f t="shared" si="113"/>
        <v>0</v>
      </c>
      <c r="AJ188" s="39">
        <f t="shared" si="114"/>
        <v>0</v>
      </c>
      <c r="AK188" s="39">
        <f t="shared" si="115"/>
        <v>0</v>
      </c>
      <c r="AL188" s="43"/>
      <c r="AM188" s="39">
        <f t="shared" si="116"/>
        <v>0</v>
      </c>
      <c r="AN188" s="39">
        <f t="shared" si="117"/>
        <v>0</v>
      </c>
      <c r="AO188" s="39">
        <f t="shared" si="118"/>
        <v>0</v>
      </c>
      <c r="AP188" s="40">
        <f t="shared" si="119"/>
        <v>0</v>
      </c>
      <c r="AR188" s="39">
        <f t="shared" si="120"/>
        <v>0</v>
      </c>
      <c r="AS188" s="39">
        <f t="shared" si="121"/>
        <v>0</v>
      </c>
      <c r="AT188" s="39">
        <f t="shared" si="122"/>
        <v>0</v>
      </c>
      <c r="AU188" s="40">
        <f t="shared" si="123"/>
        <v>0</v>
      </c>
      <c r="AV188" s="40"/>
      <c r="AW188" s="52">
        <f t="shared" si="124"/>
        <v>0</v>
      </c>
      <c r="AY188" s="52">
        <f t="shared" si="125"/>
        <v>0</v>
      </c>
      <c r="AZ188" s="70"/>
    </row>
    <row r="189" spans="1:52" ht="12" customHeight="1">
      <c r="A189" s="44">
        <f t="shared" si="126"/>
        <v>42370</v>
      </c>
      <c r="B189" s="66">
        <f t="shared" si="127"/>
        <v>20000</v>
      </c>
      <c r="C189" s="67"/>
      <c r="D189" s="68">
        <f t="shared" si="94"/>
        <v>20000</v>
      </c>
      <c r="E189" s="35">
        <f t="shared" si="95"/>
        <v>0</v>
      </c>
      <c r="F189" s="35">
        <f t="shared" si="96"/>
        <v>0</v>
      </c>
      <c r="G189" s="55">
        <f t="shared" si="132"/>
        <v>5.67</v>
      </c>
      <c r="H189" s="69">
        <f t="shared" si="132"/>
        <v>5.67</v>
      </c>
      <c r="I189" s="72">
        <f t="shared" si="128"/>
        <v>0</v>
      </c>
      <c r="J189" s="55">
        <f t="shared" si="133"/>
        <v>-4.7500000000000001E-2</v>
      </c>
      <c r="K189" s="69">
        <f t="shared" si="133"/>
        <v>-0.06</v>
      </c>
      <c r="L189" s="72">
        <v>0</v>
      </c>
      <c r="M189" s="55">
        <f t="shared" si="134"/>
        <v>0.01</v>
      </c>
      <c r="N189" s="69">
        <f t="shared" si="134"/>
        <v>0</v>
      </c>
      <c r="O189" s="72">
        <v>0</v>
      </c>
      <c r="P189" s="7"/>
      <c r="Q189" s="72">
        <f t="shared" si="97"/>
        <v>5.6325000000000003</v>
      </c>
      <c r="R189" s="72">
        <f t="shared" si="98"/>
        <v>5.61</v>
      </c>
      <c r="S189" s="72">
        <f t="shared" si="99"/>
        <v>0</v>
      </c>
      <c r="T189" s="7"/>
      <c r="U189" s="5">
        <f t="shared" si="100"/>
        <v>31</v>
      </c>
      <c r="V189" s="45">
        <f t="shared" si="101"/>
        <v>42370</v>
      </c>
      <c r="W189" s="5">
        <f t="shared" si="102"/>
        <v>5454</v>
      </c>
      <c r="X189" s="55">
        <f t="shared" si="103"/>
        <v>5.3904348595426005E-2</v>
      </c>
      <c r="Y189" s="47">
        <f t="shared" si="104"/>
        <v>0.45191708978388306</v>
      </c>
      <c r="Z189" s="5">
        <f t="shared" si="105"/>
        <v>0</v>
      </c>
      <c r="AA189" s="5">
        <f t="shared" si="106"/>
        <v>0</v>
      </c>
      <c r="AC189" s="39">
        <f t="shared" si="107"/>
        <v>0</v>
      </c>
      <c r="AD189" s="39">
        <f t="shared" si="108"/>
        <v>0</v>
      </c>
      <c r="AE189" s="39">
        <f t="shared" si="109"/>
        <v>0</v>
      </c>
      <c r="AF189" s="39">
        <f t="shared" si="110"/>
        <v>0</v>
      </c>
      <c r="AG189" s="39">
        <f t="shared" si="111"/>
        <v>0</v>
      </c>
      <c r="AH189" s="39">
        <f t="shared" si="112"/>
        <v>0</v>
      </c>
      <c r="AI189" s="39">
        <f t="shared" si="113"/>
        <v>0</v>
      </c>
      <c r="AJ189" s="39">
        <f t="shared" si="114"/>
        <v>0</v>
      </c>
      <c r="AK189" s="39">
        <f t="shared" si="115"/>
        <v>0</v>
      </c>
      <c r="AL189" s="43"/>
      <c r="AM189" s="39">
        <f t="shared" si="116"/>
        <v>0</v>
      </c>
      <c r="AN189" s="39">
        <f t="shared" si="117"/>
        <v>0</v>
      </c>
      <c r="AO189" s="39">
        <f t="shared" si="118"/>
        <v>0</v>
      </c>
      <c r="AP189" s="40">
        <f t="shared" si="119"/>
        <v>0</v>
      </c>
      <c r="AR189" s="39">
        <f t="shared" si="120"/>
        <v>0</v>
      </c>
      <c r="AS189" s="39">
        <f t="shared" si="121"/>
        <v>0</v>
      </c>
      <c r="AT189" s="39">
        <f t="shared" si="122"/>
        <v>0</v>
      </c>
      <c r="AU189" s="40">
        <f t="shared" si="123"/>
        <v>0</v>
      </c>
      <c r="AV189" s="40"/>
      <c r="AW189" s="52">
        <f t="shared" si="124"/>
        <v>0</v>
      </c>
      <c r="AY189" s="52">
        <f t="shared" si="125"/>
        <v>0</v>
      </c>
      <c r="AZ189" s="70"/>
    </row>
    <row r="190" spans="1:52" ht="12" customHeight="1">
      <c r="A190" s="44">
        <f t="shared" si="126"/>
        <v>42401</v>
      </c>
      <c r="B190" s="66">
        <f t="shared" si="127"/>
        <v>20000</v>
      </c>
      <c r="C190" s="67"/>
      <c r="D190" s="68">
        <f t="shared" si="94"/>
        <v>20000</v>
      </c>
      <c r="E190" s="35">
        <f t="shared" si="95"/>
        <v>0</v>
      </c>
      <c r="F190" s="35">
        <f t="shared" si="96"/>
        <v>0</v>
      </c>
      <c r="G190" s="55">
        <f t="shared" ref="G190:H209" si="135">VLOOKUP($A190,Table,MATCH(G$4,Curves,0))</f>
        <v>5.67</v>
      </c>
      <c r="H190" s="69">
        <f t="shared" si="135"/>
        <v>5.67</v>
      </c>
      <c r="I190" s="72">
        <f t="shared" si="128"/>
        <v>0</v>
      </c>
      <c r="J190" s="55">
        <f t="shared" ref="J190:K209" si="136">VLOOKUP($A190,Table,MATCH(J$4,Curves,0))</f>
        <v>-4.7500000000000001E-2</v>
      </c>
      <c r="K190" s="69">
        <f t="shared" si="136"/>
        <v>-0.06</v>
      </c>
      <c r="L190" s="72">
        <v>0</v>
      </c>
      <c r="M190" s="55">
        <f t="shared" ref="M190:N209" si="137">VLOOKUP($A190,Table,MATCH(M$4,Curves,0))</f>
        <v>0.01</v>
      </c>
      <c r="N190" s="69">
        <f t="shared" si="137"/>
        <v>0</v>
      </c>
      <c r="O190" s="72">
        <v>0</v>
      </c>
      <c r="P190" s="7"/>
      <c r="Q190" s="72">
        <f t="shared" si="97"/>
        <v>5.6325000000000003</v>
      </c>
      <c r="R190" s="72">
        <f t="shared" si="98"/>
        <v>5.61</v>
      </c>
      <c r="S190" s="72">
        <f t="shared" si="99"/>
        <v>0</v>
      </c>
      <c r="T190" s="7"/>
      <c r="U190" s="5">
        <f t="shared" si="100"/>
        <v>29</v>
      </c>
      <c r="V190" s="45">
        <f t="shared" si="101"/>
        <v>42401</v>
      </c>
      <c r="W190" s="5">
        <f t="shared" si="102"/>
        <v>5485</v>
      </c>
      <c r="X190" s="55">
        <f t="shared" si="103"/>
        <v>5.3904348595426005E-2</v>
      </c>
      <c r="Y190" s="47">
        <f t="shared" si="104"/>
        <v>0.44988151908567792</v>
      </c>
      <c r="Z190" s="5">
        <f t="shared" si="105"/>
        <v>0</v>
      </c>
      <c r="AA190" s="5">
        <f t="shared" si="106"/>
        <v>0</v>
      </c>
      <c r="AC190" s="39">
        <f t="shared" si="107"/>
        <v>0</v>
      </c>
      <c r="AD190" s="39">
        <f t="shared" si="108"/>
        <v>0</v>
      </c>
      <c r="AE190" s="39">
        <f t="shared" si="109"/>
        <v>0</v>
      </c>
      <c r="AF190" s="39">
        <f t="shared" si="110"/>
        <v>0</v>
      </c>
      <c r="AG190" s="39">
        <f t="shared" si="111"/>
        <v>0</v>
      </c>
      <c r="AH190" s="39">
        <f t="shared" si="112"/>
        <v>0</v>
      </c>
      <c r="AI190" s="39">
        <f t="shared" si="113"/>
        <v>0</v>
      </c>
      <c r="AJ190" s="39">
        <f t="shared" si="114"/>
        <v>0</v>
      </c>
      <c r="AK190" s="39">
        <f t="shared" si="115"/>
        <v>0</v>
      </c>
      <c r="AL190" s="43"/>
      <c r="AM190" s="39">
        <f t="shared" si="116"/>
        <v>0</v>
      </c>
      <c r="AN190" s="39">
        <f t="shared" si="117"/>
        <v>0</v>
      </c>
      <c r="AO190" s="39">
        <f t="shared" si="118"/>
        <v>0</v>
      </c>
      <c r="AP190" s="40">
        <f t="shared" si="119"/>
        <v>0</v>
      </c>
      <c r="AR190" s="39">
        <f t="shared" si="120"/>
        <v>0</v>
      </c>
      <c r="AS190" s="39">
        <f t="shared" si="121"/>
        <v>0</v>
      </c>
      <c r="AT190" s="39">
        <f t="shared" si="122"/>
        <v>0</v>
      </c>
      <c r="AU190" s="40">
        <f t="shared" si="123"/>
        <v>0</v>
      </c>
      <c r="AV190" s="40"/>
      <c r="AW190" s="52">
        <f t="shared" si="124"/>
        <v>0</v>
      </c>
      <c r="AY190" s="52">
        <f t="shared" si="125"/>
        <v>0</v>
      </c>
      <c r="AZ190" s="70"/>
    </row>
    <row r="191" spans="1:52" ht="12" customHeight="1">
      <c r="A191" s="44">
        <f t="shared" si="126"/>
        <v>42430</v>
      </c>
      <c r="B191" s="66">
        <f t="shared" si="127"/>
        <v>20000</v>
      </c>
      <c r="C191" s="67"/>
      <c r="D191" s="68">
        <f t="shared" si="94"/>
        <v>20000</v>
      </c>
      <c r="E191" s="35">
        <f t="shared" si="95"/>
        <v>0</v>
      </c>
      <c r="F191" s="35">
        <f t="shared" si="96"/>
        <v>0</v>
      </c>
      <c r="G191" s="55">
        <f t="shared" si="135"/>
        <v>5.67</v>
      </c>
      <c r="H191" s="69">
        <f t="shared" si="135"/>
        <v>5.67</v>
      </c>
      <c r="I191" s="72">
        <f t="shared" si="128"/>
        <v>0</v>
      </c>
      <c r="J191" s="55">
        <f t="shared" si="136"/>
        <v>-4.7500000000000001E-2</v>
      </c>
      <c r="K191" s="69">
        <f t="shared" si="136"/>
        <v>-0.06</v>
      </c>
      <c r="L191" s="72">
        <v>0</v>
      </c>
      <c r="M191" s="55">
        <f t="shared" si="137"/>
        <v>0.01</v>
      </c>
      <c r="N191" s="69">
        <f t="shared" si="137"/>
        <v>0</v>
      </c>
      <c r="O191" s="72">
        <v>0</v>
      </c>
      <c r="P191" s="7"/>
      <c r="Q191" s="72">
        <f t="shared" si="97"/>
        <v>5.6325000000000003</v>
      </c>
      <c r="R191" s="72">
        <f t="shared" si="98"/>
        <v>5.61</v>
      </c>
      <c r="S191" s="72">
        <f t="shared" si="99"/>
        <v>0</v>
      </c>
      <c r="T191" s="7"/>
      <c r="U191" s="5">
        <f t="shared" si="100"/>
        <v>31</v>
      </c>
      <c r="V191" s="45">
        <f t="shared" si="101"/>
        <v>42430</v>
      </c>
      <c r="W191" s="5">
        <f t="shared" si="102"/>
        <v>5514</v>
      </c>
      <c r="X191" s="55">
        <f t="shared" si="103"/>
        <v>5.3904348595426005E-2</v>
      </c>
      <c r="Y191" s="47">
        <f t="shared" si="104"/>
        <v>0.44798557693421776</v>
      </c>
      <c r="Z191" s="5">
        <f t="shared" si="105"/>
        <v>0</v>
      </c>
      <c r="AA191" s="5">
        <f t="shared" si="106"/>
        <v>0</v>
      </c>
      <c r="AC191" s="39">
        <f t="shared" si="107"/>
        <v>0</v>
      </c>
      <c r="AD191" s="39">
        <f t="shared" si="108"/>
        <v>0</v>
      </c>
      <c r="AE191" s="39">
        <f t="shared" si="109"/>
        <v>0</v>
      </c>
      <c r="AF191" s="39">
        <f t="shared" si="110"/>
        <v>0</v>
      </c>
      <c r="AG191" s="39">
        <f t="shared" si="111"/>
        <v>0</v>
      </c>
      <c r="AH191" s="39">
        <f t="shared" si="112"/>
        <v>0</v>
      </c>
      <c r="AI191" s="39">
        <f t="shared" si="113"/>
        <v>0</v>
      </c>
      <c r="AJ191" s="39">
        <f t="shared" si="114"/>
        <v>0</v>
      </c>
      <c r="AK191" s="39">
        <f t="shared" si="115"/>
        <v>0</v>
      </c>
      <c r="AL191" s="43"/>
      <c r="AM191" s="39">
        <f t="shared" si="116"/>
        <v>0</v>
      </c>
      <c r="AN191" s="39">
        <f t="shared" si="117"/>
        <v>0</v>
      </c>
      <c r="AO191" s="39">
        <f t="shared" si="118"/>
        <v>0</v>
      </c>
      <c r="AP191" s="40">
        <f t="shared" si="119"/>
        <v>0</v>
      </c>
      <c r="AR191" s="39">
        <f t="shared" si="120"/>
        <v>0</v>
      </c>
      <c r="AS191" s="39">
        <f t="shared" si="121"/>
        <v>0</v>
      </c>
      <c r="AT191" s="39">
        <f t="shared" si="122"/>
        <v>0</v>
      </c>
      <c r="AU191" s="40">
        <f t="shared" si="123"/>
        <v>0</v>
      </c>
      <c r="AV191" s="40"/>
      <c r="AW191" s="52">
        <f t="shared" si="124"/>
        <v>0</v>
      </c>
      <c r="AY191" s="52">
        <f t="shared" si="125"/>
        <v>0</v>
      </c>
      <c r="AZ191" s="70"/>
    </row>
    <row r="192" spans="1:52" ht="12" customHeight="1">
      <c r="A192" s="44">
        <f t="shared" si="126"/>
        <v>42461</v>
      </c>
      <c r="B192" s="66">
        <f t="shared" si="127"/>
        <v>20000</v>
      </c>
      <c r="C192" s="67"/>
      <c r="D192" s="68">
        <f t="shared" si="94"/>
        <v>20000</v>
      </c>
      <c r="E192" s="35">
        <f t="shared" si="95"/>
        <v>0</v>
      </c>
      <c r="F192" s="35">
        <f t="shared" si="96"/>
        <v>0</v>
      </c>
      <c r="G192" s="55">
        <f t="shared" si="135"/>
        <v>5.67</v>
      </c>
      <c r="H192" s="69">
        <f t="shared" si="135"/>
        <v>5.67</v>
      </c>
      <c r="I192" s="72">
        <f t="shared" si="128"/>
        <v>0</v>
      </c>
      <c r="J192" s="55">
        <f t="shared" si="136"/>
        <v>-4.7500000000000001E-2</v>
      </c>
      <c r="K192" s="69">
        <f t="shared" si="136"/>
        <v>-0.06</v>
      </c>
      <c r="L192" s="72">
        <v>0</v>
      </c>
      <c r="M192" s="55">
        <f t="shared" si="137"/>
        <v>0.01</v>
      </c>
      <c r="N192" s="69">
        <f t="shared" si="137"/>
        <v>0</v>
      </c>
      <c r="O192" s="72">
        <v>0</v>
      </c>
      <c r="P192" s="7"/>
      <c r="Q192" s="72">
        <f t="shared" si="97"/>
        <v>5.6325000000000003</v>
      </c>
      <c r="R192" s="72">
        <f t="shared" si="98"/>
        <v>5.61</v>
      </c>
      <c r="S192" s="72">
        <f t="shared" si="99"/>
        <v>0</v>
      </c>
      <c r="T192" s="7"/>
      <c r="U192" s="5">
        <f t="shared" si="100"/>
        <v>30</v>
      </c>
      <c r="V192" s="45">
        <f t="shared" si="101"/>
        <v>42461</v>
      </c>
      <c r="W192" s="5">
        <f t="shared" si="102"/>
        <v>5545</v>
      </c>
      <c r="X192" s="55">
        <f t="shared" si="103"/>
        <v>5.3904348595426005E-2</v>
      </c>
      <c r="Y192" s="47">
        <f t="shared" si="104"/>
        <v>0.44596771495413229</v>
      </c>
      <c r="Z192" s="5">
        <f t="shared" si="105"/>
        <v>0</v>
      </c>
      <c r="AA192" s="5">
        <f t="shared" si="106"/>
        <v>0</v>
      </c>
      <c r="AC192" s="39">
        <f t="shared" si="107"/>
        <v>0</v>
      </c>
      <c r="AD192" s="39">
        <f t="shared" si="108"/>
        <v>0</v>
      </c>
      <c r="AE192" s="39">
        <f t="shared" si="109"/>
        <v>0</v>
      </c>
      <c r="AF192" s="39">
        <f t="shared" si="110"/>
        <v>0</v>
      </c>
      <c r="AG192" s="39">
        <f t="shared" si="111"/>
        <v>0</v>
      </c>
      <c r="AH192" s="39">
        <f t="shared" si="112"/>
        <v>0</v>
      </c>
      <c r="AI192" s="39">
        <f t="shared" si="113"/>
        <v>0</v>
      </c>
      <c r="AJ192" s="39">
        <f t="shared" si="114"/>
        <v>0</v>
      </c>
      <c r="AK192" s="39">
        <f t="shared" si="115"/>
        <v>0</v>
      </c>
      <c r="AL192" s="43"/>
      <c r="AM192" s="39">
        <f t="shared" si="116"/>
        <v>0</v>
      </c>
      <c r="AN192" s="39">
        <f t="shared" si="117"/>
        <v>0</v>
      </c>
      <c r="AO192" s="39">
        <f t="shared" si="118"/>
        <v>0</v>
      </c>
      <c r="AP192" s="40">
        <f t="shared" si="119"/>
        <v>0</v>
      </c>
      <c r="AR192" s="39">
        <f t="shared" si="120"/>
        <v>0</v>
      </c>
      <c r="AS192" s="39">
        <f t="shared" si="121"/>
        <v>0</v>
      </c>
      <c r="AT192" s="39">
        <f t="shared" si="122"/>
        <v>0</v>
      </c>
      <c r="AU192" s="40">
        <f t="shared" si="123"/>
        <v>0</v>
      </c>
      <c r="AV192" s="40"/>
      <c r="AW192" s="52">
        <f t="shared" si="124"/>
        <v>0</v>
      </c>
      <c r="AY192" s="52">
        <f t="shared" si="125"/>
        <v>0</v>
      </c>
      <c r="AZ192" s="70"/>
    </row>
    <row r="193" spans="1:52" ht="12" customHeight="1">
      <c r="A193" s="44">
        <f t="shared" si="126"/>
        <v>42491</v>
      </c>
      <c r="B193" s="66">
        <f t="shared" si="127"/>
        <v>20000</v>
      </c>
      <c r="C193" s="67"/>
      <c r="D193" s="68">
        <f t="shared" si="94"/>
        <v>20000</v>
      </c>
      <c r="E193" s="35">
        <f t="shared" si="95"/>
        <v>0</v>
      </c>
      <c r="F193" s="35">
        <f t="shared" si="96"/>
        <v>0</v>
      </c>
      <c r="G193" s="55">
        <f t="shared" si="135"/>
        <v>5.67</v>
      </c>
      <c r="H193" s="69">
        <f t="shared" si="135"/>
        <v>5.67</v>
      </c>
      <c r="I193" s="72">
        <f t="shared" si="128"/>
        <v>0</v>
      </c>
      <c r="J193" s="55">
        <f t="shared" si="136"/>
        <v>-4.7500000000000001E-2</v>
      </c>
      <c r="K193" s="69">
        <f t="shared" si="136"/>
        <v>-0.06</v>
      </c>
      <c r="L193" s="72">
        <v>0</v>
      </c>
      <c r="M193" s="55">
        <f t="shared" si="137"/>
        <v>0.01</v>
      </c>
      <c r="N193" s="69">
        <f t="shared" si="137"/>
        <v>0</v>
      </c>
      <c r="O193" s="72">
        <v>0</v>
      </c>
      <c r="P193" s="7"/>
      <c r="Q193" s="72">
        <f t="shared" si="97"/>
        <v>5.6325000000000003</v>
      </c>
      <c r="R193" s="72">
        <f t="shared" si="98"/>
        <v>5.61</v>
      </c>
      <c r="S193" s="72">
        <f t="shared" si="99"/>
        <v>0</v>
      </c>
      <c r="T193" s="7"/>
      <c r="U193" s="5">
        <f t="shared" si="100"/>
        <v>31</v>
      </c>
      <c r="V193" s="45">
        <f t="shared" si="101"/>
        <v>42491</v>
      </c>
      <c r="W193" s="5">
        <f t="shared" si="102"/>
        <v>5575</v>
      </c>
      <c r="X193" s="55">
        <f t="shared" si="103"/>
        <v>5.3904348595426005E-2</v>
      </c>
      <c r="Y193" s="47">
        <f t="shared" si="104"/>
        <v>0.44402359970961175</v>
      </c>
      <c r="Z193" s="5">
        <f t="shared" si="105"/>
        <v>0</v>
      </c>
      <c r="AA193" s="5">
        <f t="shared" si="106"/>
        <v>0</v>
      </c>
      <c r="AC193" s="39">
        <f t="shared" si="107"/>
        <v>0</v>
      </c>
      <c r="AD193" s="39">
        <f t="shared" si="108"/>
        <v>0</v>
      </c>
      <c r="AE193" s="39">
        <f t="shared" si="109"/>
        <v>0</v>
      </c>
      <c r="AF193" s="39">
        <f t="shared" si="110"/>
        <v>0</v>
      </c>
      <c r="AG193" s="39">
        <f t="shared" si="111"/>
        <v>0</v>
      </c>
      <c r="AH193" s="39">
        <f t="shared" si="112"/>
        <v>0</v>
      </c>
      <c r="AI193" s="39">
        <f t="shared" si="113"/>
        <v>0</v>
      </c>
      <c r="AJ193" s="39">
        <f t="shared" si="114"/>
        <v>0</v>
      </c>
      <c r="AK193" s="39">
        <f t="shared" si="115"/>
        <v>0</v>
      </c>
      <c r="AL193" s="43"/>
      <c r="AM193" s="39">
        <f t="shared" si="116"/>
        <v>0</v>
      </c>
      <c r="AN193" s="39">
        <f t="shared" si="117"/>
        <v>0</v>
      </c>
      <c r="AO193" s="39">
        <f t="shared" si="118"/>
        <v>0</v>
      </c>
      <c r="AP193" s="40">
        <f t="shared" si="119"/>
        <v>0</v>
      </c>
      <c r="AR193" s="39">
        <f t="shared" si="120"/>
        <v>0</v>
      </c>
      <c r="AS193" s="39">
        <f t="shared" si="121"/>
        <v>0</v>
      </c>
      <c r="AT193" s="39">
        <f t="shared" si="122"/>
        <v>0</v>
      </c>
      <c r="AU193" s="40">
        <f t="shared" si="123"/>
        <v>0</v>
      </c>
      <c r="AV193" s="40"/>
      <c r="AW193" s="52">
        <f t="shared" si="124"/>
        <v>0</v>
      </c>
      <c r="AY193" s="52">
        <f t="shared" si="125"/>
        <v>0</v>
      </c>
      <c r="AZ193" s="70"/>
    </row>
    <row r="194" spans="1:52" ht="12" customHeight="1">
      <c r="A194" s="44">
        <f t="shared" si="126"/>
        <v>42522</v>
      </c>
      <c r="B194" s="66">
        <f t="shared" si="127"/>
        <v>20000</v>
      </c>
      <c r="C194" s="67"/>
      <c r="D194" s="68">
        <f t="shared" si="94"/>
        <v>20000</v>
      </c>
      <c r="E194" s="35">
        <f t="shared" si="95"/>
        <v>0</v>
      </c>
      <c r="F194" s="35">
        <f t="shared" si="96"/>
        <v>0</v>
      </c>
      <c r="G194" s="55">
        <f t="shared" si="135"/>
        <v>5.67</v>
      </c>
      <c r="H194" s="69">
        <f t="shared" si="135"/>
        <v>5.67</v>
      </c>
      <c r="I194" s="72">
        <f t="shared" si="128"/>
        <v>0</v>
      </c>
      <c r="J194" s="55">
        <f t="shared" si="136"/>
        <v>-4.7500000000000001E-2</v>
      </c>
      <c r="K194" s="69">
        <f t="shared" si="136"/>
        <v>-0.06</v>
      </c>
      <c r="L194" s="72">
        <v>0</v>
      </c>
      <c r="M194" s="55">
        <f t="shared" si="137"/>
        <v>0.01</v>
      </c>
      <c r="N194" s="69">
        <f t="shared" si="137"/>
        <v>0</v>
      </c>
      <c r="O194" s="72">
        <v>0</v>
      </c>
      <c r="P194" s="7"/>
      <c r="Q194" s="72">
        <f t="shared" si="97"/>
        <v>5.6325000000000003</v>
      </c>
      <c r="R194" s="72">
        <f t="shared" si="98"/>
        <v>5.61</v>
      </c>
      <c r="S194" s="72">
        <f t="shared" si="99"/>
        <v>0</v>
      </c>
      <c r="T194" s="7"/>
      <c r="U194" s="5">
        <f t="shared" si="100"/>
        <v>30</v>
      </c>
      <c r="V194" s="45">
        <f t="shared" si="101"/>
        <v>42522</v>
      </c>
      <c r="W194" s="5">
        <f t="shared" si="102"/>
        <v>5606</v>
      </c>
      <c r="X194" s="55">
        <f t="shared" si="103"/>
        <v>5.3904348595426005E-2</v>
      </c>
      <c r="Y194" s="47">
        <f t="shared" si="104"/>
        <v>0.44202358366836697</v>
      </c>
      <c r="Z194" s="5">
        <f t="shared" si="105"/>
        <v>0</v>
      </c>
      <c r="AA194" s="5">
        <f t="shared" si="106"/>
        <v>0</v>
      </c>
      <c r="AC194" s="39">
        <f t="shared" si="107"/>
        <v>0</v>
      </c>
      <c r="AD194" s="39">
        <f t="shared" si="108"/>
        <v>0</v>
      </c>
      <c r="AE194" s="39">
        <f t="shared" si="109"/>
        <v>0</v>
      </c>
      <c r="AF194" s="39">
        <f t="shared" si="110"/>
        <v>0</v>
      </c>
      <c r="AG194" s="39">
        <f t="shared" si="111"/>
        <v>0</v>
      </c>
      <c r="AH194" s="39">
        <f t="shared" si="112"/>
        <v>0</v>
      </c>
      <c r="AI194" s="39">
        <f t="shared" si="113"/>
        <v>0</v>
      </c>
      <c r="AJ194" s="39">
        <f t="shared" si="114"/>
        <v>0</v>
      </c>
      <c r="AK194" s="39">
        <f t="shared" si="115"/>
        <v>0</v>
      </c>
      <c r="AL194" s="43"/>
      <c r="AM194" s="39">
        <f t="shared" si="116"/>
        <v>0</v>
      </c>
      <c r="AN194" s="39">
        <f t="shared" si="117"/>
        <v>0</v>
      </c>
      <c r="AO194" s="39">
        <f t="shared" si="118"/>
        <v>0</v>
      </c>
      <c r="AP194" s="40">
        <f t="shared" si="119"/>
        <v>0</v>
      </c>
      <c r="AR194" s="39">
        <f t="shared" si="120"/>
        <v>0</v>
      </c>
      <c r="AS194" s="39">
        <f t="shared" si="121"/>
        <v>0</v>
      </c>
      <c r="AT194" s="39">
        <f t="shared" si="122"/>
        <v>0</v>
      </c>
      <c r="AU194" s="40">
        <f t="shared" si="123"/>
        <v>0</v>
      </c>
      <c r="AV194" s="40"/>
      <c r="AW194" s="52">
        <f t="shared" si="124"/>
        <v>0</v>
      </c>
      <c r="AY194" s="52">
        <f t="shared" si="125"/>
        <v>0</v>
      </c>
      <c r="AZ194" s="70"/>
    </row>
    <row r="195" spans="1:52" ht="12" customHeight="1">
      <c r="A195" s="44">
        <f t="shared" si="126"/>
        <v>42552</v>
      </c>
      <c r="B195" s="66">
        <f t="shared" si="127"/>
        <v>20000</v>
      </c>
      <c r="C195" s="67"/>
      <c r="D195" s="68">
        <f t="shared" si="94"/>
        <v>20000</v>
      </c>
      <c r="E195" s="35">
        <f t="shared" si="95"/>
        <v>0</v>
      </c>
      <c r="F195" s="35">
        <f t="shared" si="96"/>
        <v>0</v>
      </c>
      <c r="G195" s="55">
        <f t="shared" si="135"/>
        <v>5.67</v>
      </c>
      <c r="H195" s="69">
        <f t="shared" si="135"/>
        <v>5.67</v>
      </c>
      <c r="I195" s="72">
        <f t="shared" si="128"/>
        <v>0</v>
      </c>
      <c r="J195" s="55">
        <f t="shared" si="136"/>
        <v>-4.7500000000000001E-2</v>
      </c>
      <c r="K195" s="69">
        <f t="shared" si="136"/>
        <v>-0.06</v>
      </c>
      <c r="L195" s="72">
        <v>0</v>
      </c>
      <c r="M195" s="55">
        <f t="shared" si="137"/>
        <v>0.01</v>
      </c>
      <c r="N195" s="69">
        <f t="shared" si="137"/>
        <v>0</v>
      </c>
      <c r="O195" s="72">
        <v>0</v>
      </c>
      <c r="P195" s="7"/>
      <c r="Q195" s="72">
        <f t="shared" si="97"/>
        <v>5.6325000000000003</v>
      </c>
      <c r="R195" s="72">
        <f t="shared" si="98"/>
        <v>5.61</v>
      </c>
      <c r="S195" s="72">
        <f t="shared" si="99"/>
        <v>0</v>
      </c>
      <c r="T195" s="7"/>
      <c r="U195" s="5">
        <f t="shared" si="100"/>
        <v>31</v>
      </c>
      <c r="V195" s="45">
        <f t="shared" si="101"/>
        <v>42552</v>
      </c>
      <c r="W195" s="5">
        <f t="shared" si="102"/>
        <v>5636</v>
      </c>
      <c r="X195" s="55">
        <f t="shared" si="103"/>
        <v>5.3904348595426005E-2</v>
      </c>
      <c r="Y195" s="47">
        <f t="shared" si="104"/>
        <v>0.44009666214774595</v>
      </c>
      <c r="Z195" s="5">
        <f t="shared" si="105"/>
        <v>0</v>
      </c>
      <c r="AA195" s="5">
        <f t="shared" si="106"/>
        <v>0</v>
      </c>
      <c r="AC195" s="39">
        <f t="shared" si="107"/>
        <v>0</v>
      </c>
      <c r="AD195" s="39">
        <f t="shared" si="108"/>
        <v>0</v>
      </c>
      <c r="AE195" s="39">
        <f t="shared" si="109"/>
        <v>0</v>
      </c>
      <c r="AF195" s="39">
        <f t="shared" si="110"/>
        <v>0</v>
      </c>
      <c r="AG195" s="39">
        <f t="shared" si="111"/>
        <v>0</v>
      </c>
      <c r="AH195" s="39">
        <f t="shared" si="112"/>
        <v>0</v>
      </c>
      <c r="AI195" s="39">
        <f t="shared" si="113"/>
        <v>0</v>
      </c>
      <c r="AJ195" s="39">
        <f t="shared" si="114"/>
        <v>0</v>
      </c>
      <c r="AK195" s="39">
        <f t="shared" si="115"/>
        <v>0</v>
      </c>
      <c r="AL195" s="43"/>
      <c r="AM195" s="39">
        <f t="shared" si="116"/>
        <v>0</v>
      </c>
      <c r="AN195" s="39">
        <f t="shared" si="117"/>
        <v>0</v>
      </c>
      <c r="AO195" s="39">
        <f t="shared" si="118"/>
        <v>0</v>
      </c>
      <c r="AP195" s="40">
        <f t="shared" si="119"/>
        <v>0</v>
      </c>
      <c r="AR195" s="39">
        <f t="shared" si="120"/>
        <v>0</v>
      </c>
      <c r="AS195" s="39">
        <f t="shared" si="121"/>
        <v>0</v>
      </c>
      <c r="AT195" s="39">
        <f t="shared" si="122"/>
        <v>0</v>
      </c>
      <c r="AU195" s="40">
        <f t="shared" si="123"/>
        <v>0</v>
      </c>
      <c r="AV195" s="40"/>
      <c r="AW195" s="52">
        <f t="shared" si="124"/>
        <v>0</v>
      </c>
      <c r="AY195" s="52">
        <f t="shared" si="125"/>
        <v>0</v>
      </c>
      <c r="AZ195" s="70"/>
    </row>
    <row r="196" spans="1:52" ht="12" customHeight="1">
      <c r="A196" s="44">
        <f t="shared" si="126"/>
        <v>42583</v>
      </c>
      <c r="B196" s="66">
        <f t="shared" si="127"/>
        <v>20000</v>
      </c>
      <c r="C196" s="67"/>
      <c r="D196" s="68">
        <f t="shared" si="94"/>
        <v>20000</v>
      </c>
      <c r="E196" s="35">
        <f t="shared" si="95"/>
        <v>0</v>
      </c>
      <c r="F196" s="35">
        <f t="shared" si="96"/>
        <v>0</v>
      </c>
      <c r="G196" s="55">
        <f t="shared" si="135"/>
        <v>5.67</v>
      </c>
      <c r="H196" s="69">
        <f t="shared" si="135"/>
        <v>5.67</v>
      </c>
      <c r="I196" s="72">
        <f t="shared" si="128"/>
        <v>0</v>
      </c>
      <c r="J196" s="55">
        <f t="shared" si="136"/>
        <v>-4.7500000000000001E-2</v>
      </c>
      <c r="K196" s="69">
        <f t="shared" si="136"/>
        <v>-0.06</v>
      </c>
      <c r="L196" s="72">
        <v>0</v>
      </c>
      <c r="M196" s="55">
        <f t="shared" si="137"/>
        <v>0.01</v>
      </c>
      <c r="N196" s="69">
        <f t="shared" si="137"/>
        <v>0</v>
      </c>
      <c r="O196" s="72">
        <v>0</v>
      </c>
      <c r="P196" s="7"/>
      <c r="Q196" s="72">
        <f t="shared" si="97"/>
        <v>5.6325000000000003</v>
      </c>
      <c r="R196" s="72">
        <f t="shared" si="98"/>
        <v>5.61</v>
      </c>
      <c r="S196" s="72">
        <f t="shared" si="99"/>
        <v>0</v>
      </c>
      <c r="T196" s="7"/>
      <c r="U196" s="5">
        <f t="shared" si="100"/>
        <v>31</v>
      </c>
      <c r="V196" s="45">
        <f t="shared" si="101"/>
        <v>42583</v>
      </c>
      <c r="W196" s="5">
        <f t="shared" si="102"/>
        <v>5667</v>
      </c>
      <c r="X196" s="55">
        <f t="shared" si="103"/>
        <v>5.3904348595426005E-2</v>
      </c>
      <c r="Y196" s="47">
        <f t="shared" si="104"/>
        <v>0.43811433421614637</v>
      </c>
      <c r="Z196" s="5">
        <f t="shared" si="105"/>
        <v>0</v>
      </c>
      <c r="AA196" s="5">
        <f t="shared" si="106"/>
        <v>0</v>
      </c>
      <c r="AC196" s="39">
        <f t="shared" si="107"/>
        <v>0</v>
      </c>
      <c r="AD196" s="39">
        <f t="shared" si="108"/>
        <v>0</v>
      </c>
      <c r="AE196" s="39">
        <f t="shared" si="109"/>
        <v>0</v>
      </c>
      <c r="AF196" s="39">
        <f t="shared" si="110"/>
        <v>0</v>
      </c>
      <c r="AG196" s="39">
        <f t="shared" si="111"/>
        <v>0</v>
      </c>
      <c r="AH196" s="39">
        <f t="shared" si="112"/>
        <v>0</v>
      </c>
      <c r="AI196" s="39">
        <f t="shared" si="113"/>
        <v>0</v>
      </c>
      <c r="AJ196" s="39">
        <f t="shared" si="114"/>
        <v>0</v>
      </c>
      <c r="AK196" s="39">
        <f t="shared" si="115"/>
        <v>0</v>
      </c>
      <c r="AL196" s="43"/>
      <c r="AM196" s="39">
        <f t="shared" si="116"/>
        <v>0</v>
      </c>
      <c r="AN196" s="39">
        <f t="shared" si="117"/>
        <v>0</v>
      </c>
      <c r="AO196" s="39">
        <f t="shared" si="118"/>
        <v>0</v>
      </c>
      <c r="AP196" s="40">
        <f t="shared" si="119"/>
        <v>0</v>
      </c>
      <c r="AR196" s="39">
        <f t="shared" si="120"/>
        <v>0</v>
      </c>
      <c r="AS196" s="39">
        <f t="shared" si="121"/>
        <v>0</v>
      </c>
      <c r="AT196" s="39">
        <f t="shared" si="122"/>
        <v>0</v>
      </c>
      <c r="AU196" s="40">
        <f t="shared" si="123"/>
        <v>0</v>
      </c>
      <c r="AV196" s="40"/>
      <c r="AW196" s="52">
        <f t="shared" si="124"/>
        <v>0</v>
      </c>
      <c r="AY196" s="52">
        <f t="shared" si="125"/>
        <v>0</v>
      </c>
      <c r="AZ196" s="70"/>
    </row>
    <row r="197" spans="1:52" ht="12" customHeight="1">
      <c r="A197" s="44">
        <f t="shared" si="126"/>
        <v>42614</v>
      </c>
      <c r="B197" s="66">
        <f t="shared" si="127"/>
        <v>20000</v>
      </c>
      <c r="C197" s="67"/>
      <c r="D197" s="68">
        <f t="shared" si="94"/>
        <v>20000</v>
      </c>
      <c r="E197" s="35">
        <f t="shared" si="95"/>
        <v>0</v>
      </c>
      <c r="F197" s="35">
        <f t="shared" si="96"/>
        <v>0</v>
      </c>
      <c r="G197" s="55">
        <f t="shared" si="135"/>
        <v>5.67</v>
      </c>
      <c r="H197" s="69">
        <f t="shared" si="135"/>
        <v>5.67</v>
      </c>
      <c r="I197" s="72">
        <f t="shared" si="128"/>
        <v>0</v>
      </c>
      <c r="J197" s="55">
        <f t="shared" si="136"/>
        <v>-4.7500000000000001E-2</v>
      </c>
      <c r="K197" s="69">
        <f t="shared" si="136"/>
        <v>-0.06</v>
      </c>
      <c r="L197" s="72">
        <v>0</v>
      </c>
      <c r="M197" s="55">
        <f t="shared" si="137"/>
        <v>0.01</v>
      </c>
      <c r="N197" s="69">
        <f t="shared" si="137"/>
        <v>0</v>
      </c>
      <c r="O197" s="72">
        <v>0</v>
      </c>
      <c r="P197" s="7"/>
      <c r="Q197" s="72">
        <f t="shared" si="97"/>
        <v>5.6325000000000003</v>
      </c>
      <c r="R197" s="72">
        <f t="shared" si="98"/>
        <v>5.61</v>
      </c>
      <c r="S197" s="72">
        <f t="shared" si="99"/>
        <v>0</v>
      </c>
      <c r="T197" s="7"/>
      <c r="U197" s="5">
        <f t="shared" si="100"/>
        <v>30</v>
      </c>
      <c r="V197" s="45">
        <f t="shared" si="101"/>
        <v>42614</v>
      </c>
      <c r="W197" s="5">
        <f t="shared" si="102"/>
        <v>5698</v>
      </c>
      <c r="X197" s="55">
        <f t="shared" si="103"/>
        <v>5.3904348595426005E-2</v>
      </c>
      <c r="Y197" s="47">
        <f t="shared" si="104"/>
        <v>0.43614093528666459</v>
      </c>
      <c r="Z197" s="5">
        <f t="shared" si="105"/>
        <v>0</v>
      </c>
      <c r="AA197" s="5">
        <f t="shared" si="106"/>
        <v>0</v>
      </c>
      <c r="AC197" s="39">
        <f t="shared" si="107"/>
        <v>0</v>
      </c>
      <c r="AD197" s="39">
        <f t="shared" si="108"/>
        <v>0</v>
      </c>
      <c r="AE197" s="39">
        <f t="shared" si="109"/>
        <v>0</v>
      </c>
      <c r="AF197" s="39">
        <f t="shared" si="110"/>
        <v>0</v>
      </c>
      <c r="AG197" s="39">
        <f t="shared" si="111"/>
        <v>0</v>
      </c>
      <c r="AH197" s="39">
        <f t="shared" si="112"/>
        <v>0</v>
      </c>
      <c r="AI197" s="39">
        <f t="shared" si="113"/>
        <v>0</v>
      </c>
      <c r="AJ197" s="39">
        <f t="shared" si="114"/>
        <v>0</v>
      </c>
      <c r="AK197" s="39">
        <f t="shared" si="115"/>
        <v>0</v>
      </c>
      <c r="AL197" s="43"/>
      <c r="AM197" s="39">
        <f t="shared" si="116"/>
        <v>0</v>
      </c>
      <c r="AN197" s="39">
        <f t="shared" si="117"/>
        <v>0</v>
      </c>
      <c r="AO197" s="39">
        <f t="shared" si="118"/>
        <v>0</v>
      </c>
      <c r="AP197" s="40">
        <f t="shared" si="119"/>
        <v>0</v>
      </c>
      <c r="AR197" s="39">
        <f t="shared" si="120"/>
        <v>0</v>
      </c>
      <c r="AS197" s="39">
        <f t="shared" si="121"/>
        <v>0</v>
      </c>
      <c r="AT197" s="39">
        <f t="shared" si="122"/>
        <v>0</v>
      </c>
      <c r="AU197" s="40">
        <f t="shared" si="123"/>
        <v>0</v>
      </c>
      <c r="AV197" s="40"/>
      <c r="AW197" s="52">
        <f t="shared" si="124"/>
        <v>0</v>
      </c>
      <c r="AY197" s="52">
        <f t="shared" si="125"/>
        <v>0</v>
      </c>
      <c r="AZ197" s="70"/>
    </row>
    <row r="198" spans="1:52" ht="12" customHeight="1">
      <c r="A198" s="44">
        <f t="shared" si="126"/>
        <v>42644</v>
      </c>
      <c r="B198" s="66">
        <f t="shared" si="127"/>
        <v>20000</v>
      </c>
      <c r="C198" s="67"/>
      <c r="D198" s="68">
        <f t="shared" si="94"/>
        <v>20000</v>
      </c>
      <c r="E198" s="35">
        <f t="shared" si="95"/>
        <v>0</v>
      </c>
      <c r="F198" s="35">
        <f t="shared" si="96"/>
        <v>0</v>
      </c>
      <c r="G198" s="55">
        <f t="shared" si="135"/>
        <v>5.67</v>
      </c>
      <c r="H198" s="69">
        <f t="shared" si="135"/>
        <v>5.67</v>
      </c>
      <c r="I198" s="72">
        <f t="shared" si="128"/>
        <v>0</v>
      </c>
      <c r="J198" s="55">
        <f t="shared" si="136"/>
        <v>-4.7500000000000001E-2</v>
      </c>
      <c r="K198" s="69">
        <f t="shared" si="136"/>
        <v>-0.06</v>
      </c>
      <c r="L198" s="72">
        <v>0</v>
      </c>
      <c r="M198" s="55">
        <f t="shared" si="137"/>
        <v>0.01</v>
      </c>
      <c r="N198" s="69">
        <f t="shared" si="137"/>
        <v>0</v>
      </c>
      <c r="O198" s="72">
        <v>0</v>
      </c>
      <c r="P198" s="7"/>
      <c r="Q198" s="72">
        <f t="shared" si="97"/>
        <v>5.6325000000000003</v>
      </c>
      <c r="R198" s="72">
        <f t="shared" si="98"/>
        <v>5.61</v>
      </c>
      <c r="S198" s="72">
        <f t="shared" si="99"/>
        <v>0</v>
      </c>
      <c r="T198" s="7"/>
      <c r="U198" s="5">
        <f t="shared" si="100"/>
        <v>31</v>
      </c>
      <c r="V198" s="45">
        <f t="shared" si="101"/>
        <v>42644</v>
      </c>
      <c r="W198" s="5">
        <f t="shared" si="102"/>
        <v>5728</v>
      </c>
      <c r="X198" s="55">
        <f t="shared" si="103"/>
        <v>5.3904348595426005E-2</v>
      </c>
      <c r="Y198" s="47">
        <f t="shared" si="104"/>
        <v>0.43423965810309662</v>
      </c>
      <c r="Z198" s="5">
        <f t="shared" si="105"/>
        <v>0</v>
      </c>
      <c r="AA198" s="5">
        <f t="shared" si="106"/>
        <v>0</v>
      </c>
      <c r="AC198" s="39">
        <f t="shared" si="107"/>
        <v>0</v>
      </c>
      <c r="AD198" s="39">
        <f t="shared" si="108"/>
        <v>0</v>
      </c>
      <c r="AE198" s="39">
        <f t="shared" si="109"/>
        <v>0</v>
      </c>
      <c r="AF198" s="39">
        <f t="shared" si="110"/>
        <v>0</v>
      </c>
      <c r="AG198" s="39">
        <f t="shared" si="111"/>
        <v>0</v>
      </c>
      <c r="AH198" s="39">
        <f t="shared" si="112"/>
        <v>0</v>
      </c>
      <c r="AI198" s="39">
        <f t="shared" si="113"/>
        <v>0</v>
      </c>
      <c r="AJ198" s="39">
        <f t="shared" si="114"/>
        <v>0</v>
      </c>
      <c r="AK198" s="39">
        <f t="shared" si="115"/>
        <v>0</v>
      </c>
      <c r="AL198" s="43"/>
      <c r="AM198" s="39">
        <f t="shared" si="116"/>
        <v>0</v>
      </c>
      <c r="AN198" s="39">
        <f t="shared" si="117"/>
        <v>0</v>
      </c>
      <c r="AO198" s="39">
        <f t="shared" si="118"/>
        <v>0</v>
      </c>
      <c r="AP198" s="40">
        <f t="shared" si="119"/>
        <v>0</v>
      </c>
      <c r="AR198" s="39">
        <f t="shared" si="120"/>
        <v>0</v>
      </c>
      <c r="AS198" s="39">
        <f t="shared" si="121"/>
        <v>0</v>
      </c>
      <c r="AT198" s="39">
        <f t="shared" si="122"/>
        <v>0</v>
      </c>
      <c r="AU198" s="40">
        <f t="shared" si="123"/>
        <v>0</v>
      </c>
      <c r="AV198" s="40"/>
      <c r="AW198" s="52">
        <f t="shared" si="124"/>
        <v>0</v>
      </c>
      <c r="AY198" s="52">
        <f t="shared" si="125"/>
        <v>0</v>
      </c>
      <c r="AZ198" s="70"/>
    </row>
    <row r="199" spans="1:52" ht="12" customHeight="1">
      <c r="A199" s="44">
        <f t="shared" si="126"/>
        <v>42675</v>
      </c>
      <c r="B199" s="66">
        <f t="shared" si="127"/>
        <v>20000</v>
      </c>
      <c r="C199" s="67"/>
      <c r="D199" s="68">
        <f t="shared" si="94"/>
        <v>20000</v>
      </c>
      <c r="E199" s="35">
        <f t="shared" si="95"/>
        <v>0</v>
      </c>
      <c r="F199" s="35">
        <f t="shared" si="96"/>
        <v>0</v>
      </c>
      <c r="G199" s="55">
        <f t="shared" si="135"/>
        <v>5.67</v>
      </c>
      <c r="H199" s="69">
        <f t="shared" si="135"/>
        <v>5.67</v>
      </c>
      <c r="I199" s="72">
        <f t="shared" si="128"/>
        <v>0</v>
      </c>
      <c r="J199" s="55">
        <f t="shared" si="136"/>
        <v>-4.7500000000000001E-2</v>
      </c>
      <c r="K199" s="69">
        <f t="shared" si="136"/>
        <v>-0.06</v>
      </c>
      <c r="L199" s="72">
        <v>0</v>
      </c>
      <c r="M199" s="55">
        <f t="shared" si="137"/>
        <v>0.01</v>
      </c>
      <c r="N199" s="69">
        <f t="shared" si="137"/>
        <v>0</v>
      </c>
      <c r="O199" s="72">
        <v>0</v>
      </c>
      <c r="P199" s="7"/>
      <c r="Q199" s="72">
        <f t="shared" si="97"/>
        <v>5.6325000000000003</v>
      </c>
      <c r="R199" s="72">
        <f t="shared" si="98"/>
        <v>5.61</v>
      </c>
      <c r="S199" s="72">
        <f t="shared" si="99"/>
        <v>0</v>
      </c>
      <c r="T199" s="7"/>
      <c r="U199" s="5">
        <f t="shared" si="100"/>
        <v>30</v>
      </c>
      <c r="V199" s="45">
        <f t="shared" si="101"/>
        <v>42675</v>
      </c>
      <c r="W199" s="5">
        <f t="shared" si="102"/>
        <v>5759</v>
      </c>
      <c r="X199" s="55">
        <f t="shared" si="103"/>
        <v>5.3904348595426005E-2</v>
      </c>
      <c r="Y199" s="47">
        <f t="shared" si="104"/>
        <v>0.43228371188195241</v>
      </c>
      <c r="Z199" s="5">
        <f t="shared" si="105"/>
        <v>0</v>
      </c>
      <c r="AA199" s="5">
        <f t="shared" si="106"/>
        <v>0</v>
      </c>
      <c r="AC199" s="39">
        <f t="shared" si="107"/>
        <v>0</v>
      </c>
      <c r="AD199" s="39">
        <f t="shared" si="108"/>
        <v>0</v>
      </c>
      <c r="AE199" s="39">
        <f t="shared" si="109"/>
        <v>0</v>
      </c>
      <c r="AF199" s="39">
        <f t="shared" si="110"/>
        <v>0</v>
      </c>
      <c r="AG199" s="39">
        <f t="shared" si="111"/>
        <v>0</v>
      </c>
      <c r="AH199" s="39">
        <f t="shared" si="112"/>
        <v>0</v>
      </c>
      <c r="AI199" s="39">
        <f t="shared" si="113"/>
        <v>0</v>
      </c>
      <c r="AJ199" s="39">
        <f t="shared" si="114"/>
        <v>0</v>
      </c>
      <c r="AK199" s="39">
        <f t="shared" si="115"/>
        <v>0</v>
      </c>
      <c r="AL199" s="43"/>
      <c r="AM199" s="39">
        <f t="shared" si="116"/>
        <v>0</v>
      </c>
      <c r="AN199" s="39">
        <f t="shared" si="117"/>
        <v>0</v>
      </c>
      <c r="AO199" s="39">
        <f t="shared" si="118"/>
        <v>0</v>
      </c>
      <c r="AP199" s="40">
        <f t="shared" si="119"/>
        <v>0</v>
      </c>
      <c r="AR199" s="39">
        <f t="shared" si="120"/>
        <v>0</v>
      </c>
      <c r="AS199" s="39">
        <f t="shared" si="121"/>
        <v>0</v>
      </c>
      <c r="AT199" s="39">
        <f t="shared" si="122"/>
        <v>0</v>
      </c>
      <c r="AU199" s="40">
        <f t="shared" si="123"/>
        <v>0</v>
      </c>
      <c r="AV199" s="40"/>
      <c r="AW199" s="52">
        <f t="shared" si="124"/>
        <v>0</v>
      </c>
      <c r="AY199" s="52">
        <f t="shared" si="125"/>
        <v>0</v>
      </c>
      <c r="AZ199" s="70"/>
    </row>
    <row r="200" spans="1:52" ht="12" customHeight="1">
      <c r="A200" s="44">
        <f t="shared" si="126"/>
        <v>42705</v>
      </c>
      <c r="B200" s="66">
        <f t="shared" si="127"/>
        <v>20000</v>
      </c>
      <c r="C200" s="67"/>
      <c r="D200" s="68">
        <f t="shared" si="94"/>
        <v>20000</v>
      </c>
      <c r="E200" s="35">
        <f t="shared" si="95"/>
        <v>0</v>
      </c>
      <c r="F200" s="35">
        <f t="shared" si="96"/>
        <v>0</v>
      </c>
      <c r="G200" s="55">
        <f t="shared" si="135"/>
        <v>5.67</v>
      </c>
      <c r="H200" s="69">
        <f t="shared" si="135"/>
        <v>5.67</v>
      </c>
      <c r="I200" s="72">
        <f t="shared" si="128"/>
        <v>0</v>
      </c>
      <c r="J200" s="55">
        <f t="shared" si="136"/>
        <v>-4.7500000000000001E-2</v>
      </c>
      <c r="K200" s="69">
        <f t="shared" si="136"/>
        <v>-0.06</v>
      </c>
      <c r="L200" s="72">
        <v>0</v>
      </c>
      <c r="M200" s="55">
        <f t="shared" si="137"/>
        <v>0.01</v>
      </c>
      <c r="N200" s="69">
        <f t="shared" si="137"/>
        <v>0</v>
      </c>
      <c r="O200" s="72">
        <v>0</v>
      </c>
      <c r="P200" s="7"/>
      <c r="Q200" s="72">
        <f t="shared" si="97"/>
        <v>5.6325000000000003</v>
      </c>
      <c r="R200" s="72">
        <f t="shared" si="98"/>
        <v>5.61</v>
      </c>
      <c r="S200" s="72">
        <f t="shared" si="99"/>
        <v>0</v>
      </c>
      <c r="T200" s="7"/>
      <c r="U200" s="5">
        <f t="shared" si="100"/>
        <v>31</v>
      </c>
      <c r="V200" s="45">
        <f t="shared" si="101"/>
        <v>42705</v>
      </c>
      <c r="W200" s="5">
        <f t="shared" si="102"/>
        <v>5789</v>
      </c>
      <c r="X200" s="55">
        <f t="shared" si="103"/>
        <v>5.3904348595426005E-2</v>
      </c>
      <c r="Y200" s="47">
        <f t="shared" si="104"/>
        <v>0.43039924956316317</v>
      </c>
      <c r="Z200" s="5">
        <f t="shared" si="105"/>
        <v>0</v>
      </c>
      <c r="AA200" s="5">
        <f t="shared" si="106"/>
        <v>0</v>
      </c>
      <c r="AC200" s="39">
        <f t="shared" si="107"/>
        <v>0</v>
      </c>
      <c r="AD200" s="39">
        <f t="shared" si="108"/>
        <v>0</v>
      </c>
      <c r="AE200" s="39">
        <f t="shared" si="109"/>
        <v>0</v>
      </c>
      <c r="AF200" s="39">
        <f t="shared" si="110"/>
        <v>0</v>
      </c>
      <c r="AG200" s="39">
        <f t="shared" si="111"/>
        <v>0</v>
      </c>
      <c r="AH200" s="39">
        <f t="shared" si="112"/>
        <v>0</v>
      </c>
      <c r="AI200" s="39">
        <f t="shared" si="113"/>
        <v>0</v>
      </c>
      <c r="AJ200" s="39">
        <f t="shared" si="114"/>
        <v>0</v>
      </c>
      <c r="AK200" s="39">
        <f t="shared" si="115"/>
        <v>0</v>
      </c>
      <c r="AL200" s="43"/>
      <c r="AM200" s="39">
        <f t="shared" si="116"/>
        <v>0</v>
      </c>
      <c r="AN200" s="39">
        <f t="shared" si="117"/>
        <v>0</v>
      </c>
      <c r="AO200" s="39">
        <f t="shared" si="118"/>
        <v>0</v>
      </c>
      <c r="AP200" s="40">
        <f t="shared" si="119"/>
        <v>0</v>
      </c>
      <c r="AR200" s="39">
        <f t="shared" si="120"/>
        <v>0</v>
      </c>
      <c r="AS200" s="39">
        <f t="shared" si="121"/>
        <v>0</v>
      </c>
      <c r="AT200" s="39">
        <f t="shared" si="122"/>
        <v>0</v>
      </c>
      <c r="AU200" s="40">
        <f t="shared" si="123"/>
        <v>0</v>
      </c>
      <c r="AV200" s="40"/>
      <c r="AW200" s="52">
        <f t="shared" si="124"/>
        <v>0</v>
      </c>
      <c r="AY200" s="52">
        <f t="shared" si="125"/>
        <v>0</v>
      </c>
      <c r="AZ200" s="70"/>
    </row>
    <row r="201" spans="1:52" ht="12" customHeight="1">
      <c r="A201" s="44">
        <f t="shared" si="126"/>
        <v>42736</v>
      </c>
      <c r="B201" s="66">
        <f t="shared" si="127"/>
        <v>20000</v>
      </c>
      <c r="C201" s="67"/>
      <c r="D201" s="68">
        <f t="shared" si="94"/>
        <v>20000</v>
      </c>
      <c r="E201" s="35">
        <f t="shared" si="95"/>
        <v>0</v>
      </c>
      <c r="F201" s="35">
        <f t="shared" si="96"/>
        <v>0</v>
      </c>
      <c r="G201" s="55">
        <f t="shared" si="135"/>
        <v>5.67</v>
      </c>
      <c r="H201" s="69">
        <f t="shared" si="135"/>
        <v>5.67</v>
      </c>
      <c r="I201" s="72">
        <f t="shared" si="128"/>
        <v>0</v>
      </c>
      <c r="J201" s="55">
        <f t="shared" si="136"/>
        <v>-4.7500000000000001E-2</v>
      </c>
      <c r="K201" s="69">
        <f t="shared" si="136"/>
        <v>-0.06</v>
      </c>
      <c r="L201" s="72">
        <v>0</v>
      </c>
      <c r="M201" s="55">
        <f t="shared" si="137"/>
        <v>0.01</v>
      </c>
      <c r="N201" s="69">
        <f t="shared" si="137"/>
        <v>0</v>
      </c>
      <c r="O201" s="72">
        <v>0</v>
      </c>
      <c r="P201" s="7"/>
      <c r="Q201" s="72">
        <f t="shared" si="97"/>
        <v>5.6325000000000003</v>
      </c>
      <c r="R201" s="72">
        <f t="shared" si="98"/>
        <v>5.61</v>
      </c>
      <c r="S201" s="72">
        <f t="shared" si="99"/>
        <v>0</v>
      </c>
      <c r="T201" s="7"/>
      <c r="U201" s="5">
        <f t="shared" si="100"/>
        <v>31</v>
      </c>
      <c r="V201" s="45">
        <f t="shared" si="101"/>
        <v>42736</v>
      </c>
      <c r="W201" s="5">
        <f t="shared" si="102"/>
        <v>5820</v>
      </c>
      <c r="X201" s="55">
        <f t="shared" si="103"/>
        <v>5.3904348595426005E-2</v>
      </c>
      <c r="Y201" s="47">
        <f t="shared" si="104"/>
        <v>0.42846060169888522</v>
      </c>
      <c r="Z201" s="5">
        <f t="shared" si="105"/>
        <v>0</v>
      </c>
      <c r="AA201" s="5">
        <f t="shared" si="106"/>
        <v>0</v>
      </c>
      <c r="AC201" s="39">
        <f t="shared" si="107"/>
        <v>0</v>
      </c>
      <c r="AD201" s="39">
        <f t="shared" si="108"/>
        <v>0</v>
      </c>
      <c r="AE201" s="39">
        <f t="shared" si="109"/>
        <v>0</v>
      </c>
      <c r="AF201" s="39">
        <f t="shared" si="110"/>
        <v>0</v>
      </c>
      <c r="AG201" s="39">
        <f t="shared" si="111"/>
        <v>0</v>
      </c>
      <c r="AH201" s="39">
        <f t="shared" si="112"/>
        <v>0</v>
      </c>
      <c r="AI201" s="39">
        <f t="shared" si="113"/>
        <v>0</v>
      </c>
      <c r="AJ201" s="39">
        <f t="shared" si="114"/>
        <v>0</v>
      </c>
      <c r="AK201" s="39">
        <f t="shared" si="115"/>
        <v>0</v>
      </c>
      <c r="AL201" s="43"/>
      <c r="AM201" s="39">
        <f t="shared" si="116"/>
        <v>0</v>
      </c>
      <c r="AN201" s="39">
        <f t="shared" si="117"/>
        <v>0</v>
      </c>
      <c r="AO201" s="39">
        <f t="shared" si="118"/>
        <v>0</v>
      </c>
      <c r="AP201" s="40">
        <f t="shared" si="119"/>
        <v>0</v>
      </c>
      <c r="AR201" s="39">
        <f t="shared" si="120"/>
        <v>0</v>
      </c>
      <c r="AS201" s="39">
        <f t="shared" si="121"/>
        <v>0</v>
      </c>
      <c r="AT201" s="39">
        <f t="shared" si="122"/>
        <v>0</v>
      </c>
      <c r="AU201" s="40">
        <f t="shared" si="123"/>
        <v>0</v>
      </c>
      <c r="AV201" s="40"/>
      <c r="AW201" s="52">
        <f t="shared" si="124"/>
        <v>0</v>
      </c>
      <c r="AY201" s="52">
        <f t="shared" si="125"/>
        <v>0</v>
      </c>
      <c r="AZ201" s="70"/>
    </row>
    <row r="202" spans="1:52" ht="12" customHeight="1">
      <c r="A202" s="44">
        <f t="shared" si="126"/>
        <v>42767</v>
      </c>
      <c r="B202" s="66">
        <f t="shared" si="127"/>
        <v>20000</v>
      </c>
      <c r="C202" s="67"/>
      <c r="D202" s="68">
        <f t="shared" ref="D202:D265" si="138">B202+C202</f>
        <v>20000</v>
      </c>
      <c r="E202" s="35">
        <f t="shared" ref="E202:E265" si="139">IF(Z202=0,0,IF(AND(Z202=1,$H$3=1),D202*U202,IF($H$3=2,D202,"N/A")))</f>
        <v>0</v>
      </c>
      <c r="F202" s="35">
        <f t="shared" ref="F202:F265" si="140">E202*Y202</f>
        <v>0</v>
      </c>
      <c r="G202" s="55">
        <f t="shared" si="135"/>
        <v>5.67</v>
      </c>
      <c r="H202" s="69">
        <f t="shared" si="135"/>
        <v>5.67</v>
      </c>
      <c r="I202" s="72">
        <f t="shared" si="128"/>
        <v>0</v>
      </c>
      <c r="J202" s="55">
        <f t="shared" si="136"/>
        <v>-4.7500000000000001E-2</v>
      </c>
      <c r="K202" s="69">
        <f t="shared" si="136"/>
        <v>-0.06</v>
      </c>
      <c r="L202" s="72">
        <v>0</v>
      </c>
      <c r="M202" s="55">
        <f t="shared" si="137"/>
        <v>0.01</v>
      </c>
      <c r="N202" s="69">
        <f t="shared" si="137"/>
        <v>0</v>
      </c>
      <c r="O202" s="72">
        <v>0</v>
      </c>
      <c r="P202" s="7"/>
      <c r="Q202" s="72">
        <f t="shared" ref="Q202:Q265" si="141">M202+J202+G202</f>
        <v>5.6325000000000003</v>
      </c>
      <c r="R202" s="72">
        <f t="shared" ref="R202:R265" si="142">N202+K202+H202</f>
        <v>5.61</v>
      </c>
      <c r="S202" s="72">
        <f t="shared" ref="S202:S265" si="143">O202+L202+I202</f>
        <v>0</v>
      </c>
      <c r="T202" s="7"/>
      <c r="U202" s="5">
        <f t="shared" ref="U202:U265" si="144">A203-A202</f>
        <v>28</v>
      </c>
      <c r="V202" s="45">
        <f t="shared" ref="V202:V265" si="145">CHOOSE(F$3,A203+24,A202)</f>
        <v>42767</v>
      </c>
      <c r="W202" s="5">
        <f t="shared" ref="W202:W265" si="146">V202-C$3</f>
        <v>5851</v>
      </c>
      <c r="X202" s="55">
        <f t="shared" ref="X202:X265" si="147">VLOOKUP($A202,Table,MATCH(X$4,Curves,0))</f>
        <v>5.3904348595426005E-2</v>
      </c>
      <c r="Y202" s="47">
        <f t="shared" ref="Y202:Y265" si="148">1/(1+CHOOSE(F$3,(X203+($K$3/10000))/2,(X202+($K$3/10000))/2))^(2*W202/365.25)</f>
        <v>0.42653068608854472</v>
      </c>
      <c r="Z202" s="5">
        <f t="shared" ref="Z202:Z265" si="149">IF(AND(mthbeg&lt;=A202,mthend&gt;=A202),1,0)</f>
        <v>0</v>
      </c>
      <c r="AA202" s="5">
        <f t="shared" ref="AA202:AA265" si="150">U202*Z202</f>
        <v>0</v>
      </c>
      <c r="AC202" s="39">
        <f t="shared" ref="AC202:AC265" si="151">F202*G202</f>
        <v>0</v>
      </c>
      <c r="AD202" s="39">
        <f t="shared" ref="AD202:AD265" si="152">$F202*H202</f>
        <v>0</v>
      </c>
      <c r="AE202" s="39">
        <f t="shared" ref="AE202:AE265" si="153">$F202*I202</f>
        <v>0</v>
      </c>
      <c r="AF202" s="39">
        <f t="shared" ref="AF202:AF265" si="154">$F202*J202</f>
        <v>0</v>
      </c>
      <c r="AG202" s="39">
        <f t="shared" ref="AG202:AG265" si="155">$F202*K202</f>
        <v>0</v>
      </c>
      <c r="AH202" s="39">
        <f t="shared" ref="AH202:AH265" si="156">$F202*L202</f>
        <v>0</v>
      </c>
      <c r="AI202" s="39">
        <f t="shared" ref="AI202:AI265" si="157">$F202*M202</f>
        <v>0</v>
      </c>
      <c r="AJ202" s="39">
        <f t="shared" ref="AJ202:AJ265" si="158">$F202*N202</f>
        <v>0</v>
      </c>
      <c r="AK202" s="39">
        <f t="shared" ref="AK202:AK265" si="159">F202*O202</f>
        <v>0</v>
      </c>
      <c r="AL202" s="43"/>
      <c r="AM202" s="39">
        <f t="shared" ref="AM202:AM265" si="160">CHOOSE($G$3,AD202-AE202,AE202-AD202)</f>
        <v>0</v>
      </c>
      <c r="AN202" s="39">
        <f t="shared" ref="AN202:AN265" si="161">CHOOSE($G$3,AG202-AH202,AH202-AG202)</f>
        <v>0</v>
      </c>
      <c r="AO202" s="39">
        <f t="shared" ref="AO202:AO265" si="162">CHOOSE($G$3,AJ202-AK202,AK202-AJ202)</f>
        <v>0</v>
      </c>
      <c r="AP202" s="40">
        <f t="shared" ref="AP202:AP265" si="163">SUM(AM202:AO202)</f>
        <v>0</v>
      </c>
      <c r="AR202" s="39">
        <f t="shared" ref="AR202:AR265" si="164">CHOOSE($G$3,AC202-AD202,AD202-AC202)</f>
        <v>0</v>
      </c>
      <c r="AS202" s="39">
        <f t="shared" ref="AS202:AS265" si="165">CHOOSE($G$3,AF202-AG202,AG202-AF202)</f>
        <v>0</v>
      </c>
      <c r="AT202" s="39">
        <f t="shared" ref="AT202:AT265" si="166">CHOOSE($G$3,AI202-AJ202,AJ202-AI202)</f>
        <v>0</v>
      </c>
      <c r="AU202" s="40">
        <f t="shared" ref="AU202:AU265" si="167">AR202+AS202+AT202</f>
        <v>0</v>
      </c>
      <c r="AV202" s="40"/>
      <c r="AW202" s="52">
        <f t="shared" ref="AW202:AW265" si="168">AU202+AP202</f>
        <v>0</v>
      </c>
      <c r="AY202" s="52">
        <f t="shared" ref="AY202:AY265" si="169">AK202+AH202+AE202</f>
        <v>0</v>
      </c>
      <c r="AZ202" s="70"/>
    </row>
    <row r="203" spans="1:52" ht="12" customHeight="1">
      <c r="A203" s="44">
        <f t="shared" ref="A203:A266" si="170">EDATE(A202,1)</f>
        <v>42795</v>
      </c>
      <c r="B203" s="66">
        <f t="shared" ref="B203:B266" si="171">B202</f>
        <v>20000</v>
      </c>
      <c r="C203" s="67"/>
      <c r="D203" s="68">
        <f t="shared" si="138"/>
        <v>20000</v>
      </c>
      <c r="E203" s="35">
        <f t="shared" si="139"/>
        <v>0</v>
      </c>
      <c r="F203" s="35">
        <f t="shared" si="140"/>
        <v>0</v>
      </c>
      <c r="G203" s="55">
        <f t="shared" si="135"/>
        <v>5.67</v>
      </c>
      <c r="H203" s="69">
        <f t="shared" si="135"/>
        <v>5.67</v>
      </c>
      <c r="I203" s="72">
        <f t="shared" si="128"/>
        <v>0</v>
      </c>
      <c r="J203" s="55">
        <f t="shared" si="136"/>
        <v>-4.7500000000000001E-2</v>
      </c>
      <c r="K203" s="69">
        <f t="shared" si="136"/>
        <v>-0.06</v>
      </c>
      <c r="L203" s="72">
        <v>0</v>
      </c>
      <c r="M203" s="55">
        <f t="shared" si="137"/>
        <v>0.01</v>
      </c>
      <c r="N203" s="69">
        <f t="shared" si="137"/>
        <v>0</v>
      </c>
      <c r="O203" s="72">
        <v>0</v>
      </c>
      <c r="P203" s="7"/>
      <c r="Q203" s="72">
        <f t="shared" si="141"/>
        <v>5.6325000000000003</v>
      </c>
      <c r="R203" s="72">
        <f t="shared" si="142"/>
        <v>5.61</v>
      </c>
      <c r="S203" s="72">
        <f t="shared" si="143"/>
        <v>0</v>
      </c>
      <c r="T203" s="7"/>
      <c r="U203" s="5">
        <f t="shared" si="144"/>
        <v>31</v>
      </c>
      <c r="V203" s="45">
        <f t="shared" si="145"/>
        <v>42795</v>
      </c>
      <c r="W203" s="5">
        <f t="shared" si="146"/>
        <v>5879</v>
      </c>
      <c r="X203" s="55">
        <f t="shared" si="147"/>
        <v>5.3904348595426005E-2</v>
      </c>
      <c r="Y203" s="47">
        <f t="shared" si="148"/>
        <v>0.42479500934323922</v>
      </c>
      <c r="Z203" s="5">
        <f t="shared" si="149"/>
        <v>0</v>
      </c>
      <c r="AA203" s="5">
        <f t="shared" si="150"/>
        <v>0</v>
      </c>
      <c r="AC203" s="39">
        <f t="shared" si="151"/>
        <v>0</v>
      </c>
      <c r="AD203" s="39">
        <f t="shared" si="152"/>
        <v>0</v>
      </c>
      <c r="AE203" s="39">
        <f t="shared" si="153"/>
        <v>0</v>
      </c>
      <c r="AF203" s="39">
        <f t="shared" si="154"/>
        <v>0</v>
      </c>
      <c r="AG203" s="39">
        <f t="shared" si="155"/>
        <v>0</v>
      </c>
      <c r="AH203" s="39">
        <f t="shared" si="156"/>
        <v>0</v>
      </c>
      <c r="AI203" s="39">
        <f t="shared" si="157"/>
        <v>0</v>
      </c>
      <c r="AJ203" s="39">
        <f t="shared" si="158"/>
        <v>0</v>
      </c>
      <c r="AK203" s="39">
        <f t="shared" si="159"/>
        <v>0</v>
      </c>
      <c r="AL203" s="43"/>
      <c r="AM203" s="39">
        <f t="shared" si="160"/>
        <v>0</v>
      </c>
      <c r="AN203" s="39">
        <f t="shared" si="161"/>
        <v>0</v>
      </c>
      <c r="AO203" s="39">
        <f t="shared" si="162"/>
        <v>0</v>
      </c>
      <c r="AP203" s="40">
        <f t="shared" si="163"/>
        <v>0</v>
      </c>
      <c r="AR203" s="39">
        <f t="shared" si="164"/>
        <v>0</v>
      </c>
      <c r="AS203" s="39">
        <f t="shared" si="165"/>
        <v>0</v>
      </c>
      <c r="AT203" s="39">
        <f t="shared" si="166"/>
        <v>0</v>
      </c>
      <c r="AU203" s="40">
        <f t="shared" si="167"/>
        <v>0</v>
      </c>
      <c r="AV203" s="40"/>
      <c r="AW203" s="52">
        <f t="shared" si="168"/>
        <v>0</v>
      </c>
      <c r="AY203" s="52">
        <f t="shared" si="169"/>
        <v>0</v>
      </c>
      <c r="AZ203" s="70"/>
    </row>
    <row r="204" spans="1:52" ht="12" customHeight="1">
      <c r="A204" s="44">
        <f t="shared" si="170"/>
        <v>42826</v>
      </c>
      <c r="B204" s="66">
        <f t="shared" si="171"/>
        <v>20000</v>
      </c>
      <c r="C204" s="67"/>
      <c r="D204" s="68">
        <f t="shared" si="138"/>
        <v>20000</v>
      </c>
      <c r="E204" s="35">
        <f t="shared" si="139"/>
        <v>0</v>
      </c>
      <c r="F204" s="35">
        <f t="shared" si="140"/>
        <v>0</v>
      </c>
      <c r="G204" s="55">
        <f t="shared" si="135"/>
        <v>5.67</v>
      </c>
      <c r="H204" s="69">
        <f t="shared" si="135"/>
        <v>5.67</v>
      </c>
      <c r="I204" s="72">
        <f t="shared" ref="I204:I267" si="172">I203</f>
        <v>0</v>
      </c>
      <c r="J204" s="55">
        <f t="shared" si="136"/>
        <v>-4.7500000000000001E-2</v>
      </c>
      <c r="K204" s="69">
        <f t="shared" si="136"/>
        <v>-0.06</v>
      </c>
      <c r="L204" s="72">
        <v>0</v>
      </c>
      <c r="M204" s="55">
        <f t="shared" si="137"/>
        <v>0.01</v>
      </c>
      <c r="N204" s="69">
        <f t="shared" si="137"/>
        <v>0</v>
      </c>
      <c r="O204" s="72">
        <v>0</v>
      </c>
      <c r="P204" s="7"/>
      <c r="Q204" s="72">
        <f t="shared" si="141"/>
        <v>5.6325000000000003</v>
      </c>
      <c r="R204" s="72">
        <f t="shared" si="142"/>
        <v>5.61</v>
      </c>
      <c r="S204" s="72">
        <f t="shared" si="143"/>
        <v>0</v>
      </c>
      <c r="T204" s="7"/>
      <c r="U204" s="5">
        <f t="shared" si="144"/>
        <v>30</v>
      </c>
      <c r="V204" s="45">
        <f t="shared" si="145"/>
        <v>42826</v>
      </c>
      <c r="W204" s="5">
        <f t="shared" si="146"/>
        <v>5910</v>
      </c>
      <c r="X204" s="55">
        <f t="shared" si="147"/>
        <v>5.3904348595426005E-2</v>
      </c>
      <c r="Y204" s="47">
        <f t="shared" si="148"/>
        <v>0.42288160466501307</v>
      </c>
      <c r="Z204" s="5">
        <f t="shared" si="149"/>
        <v>0</v>
      </c>
      <c r="AA204" s="5">
        <f t="shared" si="150"/>
        <v>0</v>
      </c>
      <c r="AC204" s="39">
        <f t="shared" si="151"/>
        <v>0</v>
      </c>
      <c r="AD204" s="39">
        <f t="shared" si="152"/>
        <v>0</v>
      </c>
      <c r="AE204" s="39">
        <f t="shared" si="153"/>
        <v>0</v>
      </c>
      <c r="AF204" s="39">
        <f t="shared" si="154"/>
        <v>0</v>
      </c>
      <c r="AG204" s="39">
        <f t="shared" si="155"/>
        <v>0</v>
      </c>
      <c r="AH204" s="39">
        <f t="shared" si="156"/>
        <v>0</v>
      </c>
      <c r="AI204" s="39">
        <f t="shared" si="157"/>
        <v>0</v>
      </c>
      <c r="AJ204" s="39">
        <f t="shared" si="158"/>
        <v>0</v>
      </c>
      <c r="AK204" s="39">
        <f t="shared" si="159"/>
        <v>0</v>
      </c>
      <c r="AL204" s="43"/>
      <c r="AM204" s="39">
        <f t="shared" si="160"/>
        <v>0</v>
      </c>
      <c r="AN204" s="39">
        <f t="shared" si="161"/>
        <v>0</v>
      </c>
      <c r="AO204" s="39">
        <f t="shared" si="162"/>
        <v>0</v>
      </c>
      <c r="AP204" s="40">
        <f t="shared" si="163"/>
        <v>0</v>
      </c>
      <c r="AR204" s="39">
        <f t="shared" si="164"/>
        <v>0</v>
      </c>
      <c r="AS204" s="39">
        <f t="shared" si="165"/>
        <v>0</v>
      </c>
      <c r="AT204" s="39">
        <f t="shared" si="166"/>
        <v>0</v>
      </c>
      <c r="AU204" s="40">
        <f t="shared" si="167"/>
        <v>0</v>
      </c>
      <c r="AV204" s="40"/>
      <c r="AW204" s="52">
        <f t="shared" si="168"/>
        <v>0</v>
      </c>
      <c r="AY204" s="52">
        <f t="shared" si="169"/>
        <v>0</v>
      </c>
      <c r="AZ204" s="70"/>
    </row>
    <row r="205" spans="1:52" ht="12" customHeight="1">
      <c r="A205" s="44">
        <f t="shared" si="170"/>
        <v>42856</v>
      </c>
      <c r="B205" s="66">
        <f t="shared" si="171"/>
        <v>20000</v>
      </c>
      <c r="C205" s="67"/>
      <c r="D205" s="68">
        <f t="shared" si="138"/>
        <v>20000</v>
      </c>
      <c r="E205" s="35">
        <f t="shared" si="139"/>
        <v>0</v>
      </c>
      <c r="F205" s="35">
        <f t="shared" si="140"/>
        <v>0</v>
      </c>
      <c r="G205" s="55">
        <f t="shared" si="135"/>
        <v>5.67</v>
      </c>
      <c r="H205" s="69">
        <f t="shared" si="135"/>
        <v>5.67</v>
      </c>
      <c r="I205" s="72">
        <f t="shared" si="172"/>
        <v>0</v>
      </c>
      <c r="J205" s="55">
        <f t="shared" si="136"/>
        <v>-4.7500000000000001E-2</v>
      </c>
      <c r="K205" s="69">
        <f t="shared" si="136"/>
        <v>-0.06</v>
      </c>
      <c r="L205" s="72">
        <v>0</v>
      </c>
      <c r="M205" s="55">
        <f t="shared" si="137"/>
        <v>0.01</v>
      </c>
      <c r="N205" s="69">
        <f t="shared" si="137"/>
        <v>0</v>
      </c>
      <c r="O205" s="72">
        <v>0</v>
      </c>
      <c r="P205" s="7"/>
      <c r="Q205" s="72">
        <f t="shared" si="141"/>
        <v>5.6325000000000003</v>
      </c>
      <c r="R205" s="72">
        <f t="shared" si="142"/>
        <v>5.61</v>
      </c>
      <c r="S205" s="72">
        <f t="shared" si="143"/>
        <v>0</v>
      </c>
      <c r="T205" s="7"/>
      <c r="U205" s="5">
        <f t="shared" si="144"/>
        <v>31</v>
      </c>
      <c r="V205" s="45">
        <f t="shared" si="145"/>
        <v>42856</v>
      </c>
      <c r="W205" s="5">
        <f t="shared" si="146"/>
        <v>5940</v>
      </c>
      <c r="X205" s="55">
        <f t="shared" si="147"/>
        <v>5.3904348595426005E-2</v>
      </c>
      <c r="Y205" s="47">
        <f t="shared" si="148"/>
        <v>0.42103812912476885</v>
      </c>
      <c r="Z205" s="5">
        <f t="shared" si="149"/>
        <v>0</v>
      </c>
      <c r="AA205" s="5">
        <f t="shared" si="150"/>
        <v>0</v>
      </c>
      <c r="AC205" s="39">
        <f t="shared" si="151"/>
        <v>0</v>
      </c>
      <c r="AD205" s="39">
        <f t="shared" si="152"/>
        <v>0</v>
      </c>
      <c r="AE205" s="39">
        <f t="shared" si="153"/>
        <v>0</v>
      </c>
      <c r="AF205" s="39">
        <f t="shared" si="154"/>
        <v>0</v>
      </c>
      <c r="AG205" s="39">
        <f t="shared" si="155"/>
        <v>0</v>
      </c>
      <c r="AH205" s="39">
        <f t="shared" si="156"/>
        <v>0</v>
      </c>
      <c r="AI205" s="39">
        <f t="shared" si="157"/>
        <v>0</v>
      </c>
      <c r="AJ205" s="39">
        <f t="shared" si="158"/>
        <v>0</v>
      </c>
      <c r="AK205" s="39">
        <f t="shared" si="159"/>
        <v>0</v>
      </c>
      <c r="AL205" s="43"/>
      <c r="AM205" s="39">
        <f t="shared" si="160"/>
        <v>0</v>
      </c>
      <c r="AN205" s="39">
        <f t="shared" si="161"/>
        <v>0</v>
      </c>
      <c r="AO205" s="39">
        <f t="shared" si="162"/>
        <v>0</v>
      </c>
      <c r="AP205" s="40">
        <f t="shared" si="163"/>
        <v>0</v>
      </c>
      <c r="AR205" s="39">
        <f t="shared" si="164"/>
        <v>0</v>
      </c>
      <c r="AS205" s="39">
        <f t="shared" si="165"/>
        <v>0</v>
      </c>
      <c r="AT205" s="39">
        <f t="shared" si="166"/>
        <v>0</v>
      </c>
      <c r="AU205" s="40">
        <f t="shared" si="167"/>
        <v>0</v>
      </c>
      <c r="AV205" s="40"/>
      <c r="AW205" s="52">
        <f t="shared" si="168"/>
        <v>0</v>
      </c>
      <c r="AY205" s="52">
        <f t="shared" si="169"/>
        <v>0</v>
      </c>
      <c r="AZ205" s="70"/>
    </row>
    <row r="206" spans="1:52" ht="12" customHeight="1">
      <c r="A206" s="44">
        <f t="shared" si="170"/>
        <v>42887</v>
      </c>
      <c r="B206" s="66">
        <f t="shared" si="171"/>
        <v>20000</v>
      </c>
      <c r="C206" s="67"/>
      <c r="D206" s="68">
        <f t="shared" si="138"/>
        <v>20000</v>
      </c>
      <c r="E206" s="35">
        <f t="shared" si="139"/>
        <v>0</v>
      </c>
      <c r="F206" s="35">
        <f t="shared" si="140"/>
        <v>0</v>
      </c>
      <c r="G206" s="55">
        <f t="shared" si="135"/>
        <v>5.67</v>
      </c>
      <c r="H206" s="69">
        <f t="shared" si="135"/>
        <v>5.67</v>
      </c>
      <c r="I206" s="72">
        <f t="shared" si="172"/>
        <v>0</v>
      </c>
      <c r="J206" s="55">
        <f t="shared" si="136"/>
        <v>-4.7500000000000001E-2</v>
      </c>
      <c r="K206" s="69">
        <f t="shared" si="136"/>
        <v>-0.06</v>
      </c>
      <c r="L206" s="72">
        <v>0</v>
      </c>
      <c r="M206" s="55">
        <f t="shared" si="137"/>
        <v>0.01</v>
      </c>
      <c r="N206" s="69">
        <f t="shared" si="137"/>
        <v>0</v>
      </c>
      <c r="O206" s="72">
        <v>0</v>
      </c>
      <c r="P206" s="7"/>
      <c r="Q206" s="72">
        <f t="shared" si="141"/>
        <v>5.6325000000000003</v>
      </c>
      <c r="R206" s="72">
        <f t="shared" si="142"/>
        <v>5.61</v>
      </c>
      <c r="S206" s="72">
        <f t="shared" si="143"/>
        <v>0</v>
      </c>
      <c r="T206" s="7"/>
      <c r="U206" s="5">
        <f t="shared" si="144"/>
        <v>30</v>
      </c>
      <c r="V206" s="45">
        <f t="shared" si="145"/>
        <v>42887</v>
      </c>
      <c r="W206" s="5">
        <f t="shared" si="146"/>
        <v>5971</v>
      </c>
      <c r="X206" s="55">
        <f t="shared" si="147"/>
        <v>5.3904348595426005E-2</v>
      </c>
      <c r="Y206" s="47">
        <f t="shared" si="148"/>
        <v>0.41914164656668873</v>
      </c>
      <c r="Z206" s="5">
        <f t="shared" si="149"/>
        <v>0</v>
      </c>
      <c r="AA206" s="5">
        <f t="shared" si="150"/>
        <v>0</v>
      </c>
      <c r="AC206" s="39">
        <f t="shared" si="151"/>
        <v>0</v>
      </c>
      <c r="AD206" s="39">
        <f t="shared" si="152"/>
        <v>0</v>
      </c>
      <c r="AE206" s="39">
        <f t="shared" si="153"/>
        <v>0</v>
      </c>
      <c r="AF206" s="39">
        <f t="shared" si="154"/>
        <v>0</v>
      </c>
      <c r="AG206" s="39">
        <f t="shared" si="155"/>
        <v>0</v>
      </c>
      <c r="AH206" s="39">
        <f t="shared" si="156"/>
        <v>0</v>
      </c>
      <c r="AI206" s="39">
        <f t="shared" si="157"/>
        <v>0</v>
      </c>
      <c r="AJ206" s="39">
        <f t="shared" si="158"/>
        <v>0</v>
      </c>
      <c r="AK206" s="39">
        <f t="shared" si="159"/>
        <v>0</v>
      </c>
      <c r="AL206" s="43"/>
      <c r="AM206" s="39">
        <f t="shared" si="160"/>
        <v>0</v>
      </c>
      <c r="AN206" s="39">
        <f t="shared" si="161"/>
        <v>0</v>
      </c>
      <c r="AO206" s="39">
        <f t="shared" si="162"/>
        <v>0</v>
      </c>
      <c r="AP206" s="40">
        <f t="shared" si="163"/>
        <v>0</v>
      </c>
      <c r="AR206" s="39">
        <f t="shared" si="164"/>
        <v>0</v>
      </c>
      <c r="AS206" s="39">
        <f t="shared" si="165"/>
        <v>0</v>
      </c>
      <c r="AT206" s="39">
        <f t="shared" si="166"/>
        <v>0</v>
      </c>
      <c r="AU206" s="40">
        <f t="shared" si="167"/>
        <v>0</v>
      </c>
      <c r="AV206" s="40"/>
      <c r="AW206" s="52">
        <f t="shared" si="168"/>
        <v>0</v>
      </c>
      <c r="AY206" s="52">
        <f t="shared" si="169"/>
        <v>0</v>
      </c>
      <c r="AZ206" s="70"/>
    </row>
    <row r="207" spans="1:52" ht="12" customHeight="1">
      <c r="A207" s="44">
        <f t="shared" si="170"/>
        <v>42917</v>
      </c>
      <c r="B207" s="66">
        <f t="shared" si="171"/>
        <v>20000</v>
      </c>
      <c r="C207" s="67"/>
      <c r="D207" s="68">
        <f t="shared" si="138"/>
        <v>20000</v>
      </c>
      <c r="E207" s="35">
        <f t="shared" si="139"/>
        <v>0</v>
      </c>
      <c r="F207" s="35">
        <f t="shared" si="140"/>
        <v>0</v>
      </c>
      <c r="G207" s="55">
        <f t="shared" si="135"/>
        <v>5.67</v>
      </c>
      <c r="H207" s="69">
        <f t="shared" si="135"/>
        <v>5.67</v>
      </c>
      <c r="I207" s="72">
        <f t="shared" si="172"/>
        <v>0</v>
      </c>
      <c r="J207" s="55">
        <f t="shared" si="136"/>
        <v>-4.7500000000000001E-2</v>
      </c>
      <c r="K207" s="69">
        <f t="shared" si="136"/>
        <v>-0.06</v>
      </c>
      <c r="L207" s="72">
        <v>0</v>
      </c>
      <c r="M207" s="55">
        <f t="shared" si="137"/>
        <v>0.01</v>
      </c>
      <c r="N207" s="69">
        <f t="shared" si="137"/>
        <v>0</v>
      </c>
      <c r="O207" s="72">
        <v>0</v>
      </c>
      <c r="P207" s="7"/>
      <c r="Q207" s="72">
        <f t="shared" si="141"/>
        <v>5.6325000000000003</v>
      </c>
      <c r="R207" s="72">
        <f t="shared" si="142"/>
        <v>5.61</v>
      </c>
      <c r="S207" s="72">
        <f t="shared" si="143"/>
        <v>0</v>
      </c>
      <c r="T207" s="7"/>
      <c r="U207" s="5">
        <f t="shared" si="144"/>
        <v>31</v>
      </c>
      <c r="V207" s="45">
        <f t="shared" si="145"/>
        <v>42917</v>
      </c>
      <c r="W207" s="5">
        <f t="shared" si="146"/>
        <v>6001</v>
      </c>
      <c r="X207" s="55">
        <f t="shared" si="147"/>
        <v>5.3904348595426005E-2</v>
      </c>
      <c r="Y207" s="47">
        <f t="shared" si="148"/>
        <v>0.4173144746944209</v>
      </c>
      <c r="Z207" s="5">
        <f t="shared" si="149"/>
        <v>0</v>
      </c>
      <c r="AA207" s="5">
        <f t="shared" si="150"/>
        <v>0</v>
      </c>
      <c r="AC207" s="39">
        <f t="shared" si="151"/>
        <v>0</v>
      </c>
      <c r="AD207" s="39">
        <f t="shared" si="152"/>
        <v>0</v>
      </c>
      <c r="AE207" s="39">
        <f t="shared" si="153"/>
        <v>0</v>
      </c>
      <c r="AF207" s="39">
        <f t="shared" si="154"/>
        <v>0</v>
      </c>
      <c r="AG207" s="39">
        <f t="shared" si="155"/>
        <v>0</v>
      </c>
      <c r="AH207" s="39">
        <f t="shared" si="156"/>
        <v>0</v>
      </c>
      <c r="AI207" s="39">
        <f t="shared" si="157"/>
        <v>0</v>
      </c>
      <c r="AJ207" s="39">
        <f t="shared" si="158"/>
        <v>0</v>
      </c>
      <c r="AK207" s="39">
        <f t="shared" si="159"/>
        <v>0</v>
      </c>
      <c r="AL207" s="43"/>
      <c r="AM207" s="39">
        <f t="shared" si="160"/>
        <v>0</v>
      </c>
      <c r="AN207" s="39">
        <f t="shared" si="161"/>
        <v>0</v>
      </c>
      <c r="AO207" s="39">
        <f t="shared" si="162"/>
        <v>0</v>
      </c>
      <c r="AP207" s="40">
        <f t="shared" si="163"/>
        <v>0</v>
      </c>
      <c r="AR207" s="39">
        <f t="shared" si="164"/>
        <v>0</v>
      </c>
      <c r="AS207" s="39">
        <f t="shared" si="165"/>
        <v>0</v>
      </c>
      <c r="AT207" s="39">
        <f t="shared" si="166"/>
        <v>0</v>
      </c>
      <c r="AU207" s="40">
        <f t="shared" si="167"/>
        <v>0</v>
      </c>
      <c r="AV207" s="40"/>
      <c r="AW207" s="52">
        <f t="shared" si="168"/>
        <v>0</v>
      </c>
      <c r="AY207" s="52">
        <f t="shared" si="169"/>
        <v>0</v>
      </c>
      <c r="AZ207" s="70"/>
    </row>
    <row r="208" spans="1:52" ht="12" customHeight="1">
      <c r="A208" s="44">
        <f t="shared" si="170"/>
        <v>42948</v>
      </c>
      <c r="B208" s="66">
        <f t="shared" si="171"/>
        <v>20000</v>
      </c>
      <c r="C208" s="67"/>
      <c r="D208" s="68">
        <f t="shared" si="138"/>
        <v>20000</v>
      </c>
      <c r="E208" s="35">
        <f t="shared" si="139"/>
        <v>0</v>
      </c>
      <c r="F208" s="35">
        <f t="shared" si="140"/>
        <v>0</v>
      </c>
      <c r="G208" s="55">
        <f t="shared" si="135"/>
        <v>5.67</v>
      </c>
      <c r="H208" s="69">
        <f t="shared" si="135"/>
        <v>5.67</v>
      </c>
      <c r="I208" s="72">
        <f t="shared" si="172"/>
        <v>0</v>
      </c>
      <c r="J208" s="55">
        <f t="shared" si="136"/>
        <v>-4.7500000000000001E-2</v>
      </c>
      <c r="K208" s="69">
        <f t="shared" si="136"/>
        <v>-0.06</v>
      </c>
      <c r="L208" s="72">
        <v>0</v>
      </c>
      <c r="M208" s="55">
        <f t="shared" si="137"/>
        <v>0.01</v>
      </c>
      <c r="N208" s="69">
        <f t="shared" si="137"/>
        <v>0</v>
      </c>
      <c r="O208" s="72">
        <v>0</v>
      </c>
      <c r="P208" s="7"/>
      <c r="Q208" s="72">
        <f t="shared" si="141"/>
        <v>5.6325000000000003</v>
      </c>
      <c r="R208" s="72">
        <f t="shared" si="142"/>
        <v>5.61</v>
      </c>
      <c r="S208" s="72">
        <f t="shared" si="143"/>
        <v>0</v>
      </c>
      <c r="T208" s="7"/>
      <c r="U208" s="5">
        <f t="shared" si="144"/>
        <v>31</v>
      </c>
      <c r="V208" s="45">
        <f t="shared" si="145"/>
        <v>42948</v>
      </c>
      <c r="W208" s="5">
        <f t="shared" si="146"/>
        <v>6032</v>
      </c>
      <c r="X208" s="55">
        <f t="shared" si="147"/>
        <v>5.3904348595426005E-2</v>
      </c>
      <c r="Y208" s="47">
        <f t="shared" si="148"/>
        <v>0.41543476459752887</v>
      </c>
      <c r="Z208" s="5">
        <f t="shared" si="149"/>
        <v>0</v>
      </c>
      <c r="AA208" s="5">
        <f t="shared" si="150"/>
        <v>0</v>
      </c>
      <c r="AC208" s="39">
        <f t="shared" si="151"/>
        <v>0</v>
      </c>
      <c r="AD208" s="39">
        <f t="shared" si="152"/>
        <v>0</v>
      </c>
      <c r="AE208" s="39">
        <f t="shared" si="153"/>
        <v>0</v>
      </c>
      <c r="AF208" s="39">
        <f t="shared" si="154"/>
        <v>0</v>
      </c>
      <c r="AG208" s="39">
        <f t="shared" si="155"/>
        <v>0</v>
      </c>
      <c r="AH208" s="39">
        <f t="shared" si="156"/>
        <v>0</v>
      </c>
      <c r="AI208" s="39">
        <f t="shared" si="157"/>
        <v>0</v>
      </c>
      <c r="AJ208" s="39">
        <f t="shared" si="158"/>
        <v>0</v>
      </c>
      <c r="AK208" s="39">
        <f t="shared" si="159"/>
        <v>0</v>
      </c>
      <c r="AL208" s="43"/>
      <c r="AM208" s="39">
        <f t="shared" si="160"/>
        <v>0</v>
      </c>
      <c r="AN208" s="39">
        <f t="shared" si="161"/>
        <v>0</v>
      </c>
      <c r="AO208" s="39">
        <f t="shared" si="162"/>
        <v>0</v>
      </c>
      <c r="AP208" s="40">
        <f t="shared" si="163"/>
        <v>0</v>
      </c>
      <c r="AR208" s="39">
        <f t="shared" si="164"/>
        <v>0</v>
      </c>
      <c r="AS208" s="39">
        <f t="shared" si="165"/>
        <v>0</v>
      </c>
      <c r="AT208" s="39">
        <f t="shared" si="166"/>
        <v>0</v>
      </c>
      <c r="AU208" s="40">
        <f t="shared" si="167"/>
        <v>0</v>
      </c>
      <c r="AV208" s="40"/>
      <c r="AW208" s="52">
        <f t="shared" si="168"/>
        <v>0</v>
      </c>
      <c r="AY208" s="52">
        <f t="shared" si="169"/>
        <v>0</v>
      </c>
      <c r="AZ208" s="70"/>
    </row>
    <row r="209" spans="1:52" ht="12" customHeight="1">
      <c r="A209" s="44">
        <f t="shared" si="170"/>
        <v>42979</v>
      </c>
      <c r="B209" s="66">
        <f t="shared" si="171"/>
        <v>20000</v>
      </c>
      <c r="C209" s="67"/>
      <c r="D209" s="68">
        <f t="shared" si="138"/>
        <v>20000</v>
      </c>
      <c r="E209" s="35">
        <f t="shared" si="139"/>
        <v>0</v>
      </c>
      <c r="F209" s="35">
        <f t="shared" si="140"/>
        <v>0</v>
      </c>
      <c r="G209" s="55">
        <f t="shared" si="135"/>
        <v>5.67</v>
      </c>
      <c r="H209" s="69">
        <f t="shared" si="135"/>
        <v>5.67</v>
      </c>
      <c r="I209" s="72">
        <f t="shared" si="172"/>
        <v>0</v>
      </c>
      <c r="J209" s="55">
        <f t="shared" si="136"/>
        <v>-4.7500000000000001E-2</v>
      </c>
      <c r="K209" s="69">
        <f t="shared" si="136"/>
        <v>-0.06</v>
      </c>
      <c r="L209" s="72">
        <v>0</v>
      </c>
      <c r="M209" s="55">
        <f t="shared" si="137"/>
        <v>0.01</v>
      </c>
      <c r="N209" s="69">
        <f t="shared" si="137"/>
        <v>0</v>
      </c>
      <c r="O209" s="72">
        <v>0</v>
      </c>
      <c r="P209" s="7"/>
      <c r="Q209" s="72">
        <f t="shared" si="141"/>
        <v>5.6325000000000003</v>
      </c>
      <c r="R209" s="72">
        <f t="shared" si="142"/>
        <v>5.61</v>
      </c>
      <c r="S209" s="72">
        <f t="shared" si="143"/>
        <v>0</v>
      </c>
      <c r="T209" s="7"/>
      <c r="U209" s="5">
        <f t="shared" si="144"/>
        <v>30</v>
      </c>
      <c r="V209" s="45">
        <f t="shared" si="145"/>
        <v>42979</v>
      </c>
      <c r="W209" s="5">
        <f t="shared" si="146"/>
        <v>6063</v>
      </c>
      <c r="X209" s="55">
        <f t="shared" si="147"/>
        <v>5.3904348595426005E-2</v>
      </c>
      <c r="Y209" s="47">
        <f t="shared" si="148"/>
        <v>0.41356352128111684</v>
      </c>
      <c r="Z209" s="5">
        <f t="shared" si="149"/>
        <v>0</v>
      </c>
      <c r="AA209" s="5">
        <f t="shared" si="150"/>
        <v>0</v>
      </c>
      <c r="AC209" s="39">
        <f t="shared" si="151"/>
        <v>0</v>
      </c>
      <c r="AD209" s="39">
        <f t="shared" si="152"/>
        <v>0</v>
      </c>
      <c r="AE209" s="39">
        <f t="shared" si="153"/>
        <v>0</v>
      </c>
      <c r="AF209" s="39">
        <f t="shared" si="154"/>
        <v>0</v>
      </c>
      <c r="AG209" s="39">
        <f t="shared" si="155"/>
        <v>0</v>
      </c>
      <c r="AH209" s="39">
        <f t="shared" si="156"/>
        <v>0</v>
      </c>
      <c r="AI209" s="39">
        <f t="shared" si="157"/>
        <v>0</v>
      </c>
      <c r="AJ209" s="39">
        <f t="shared" si="158"/>
        <v>0</v>
      </c>
      <c r="AK209" s="39">
        <f t="shared" si="159"/>
        <v>0</v>
      </c>
      <c r="AL209" s="43"/>
      <c r="AM209" s="39">
        <f t="shared" si="160"/>
        <v>0</v>
      </c>
      <c r="AN209" s="39">
        <f t="shared" si="161"/>
        <v>0</v>
      </c>
      <c r="AO209" s="39">
        <f t="shared" si="162"/>
        <v>0</v>
      </c>
      <c r="AP209" s="40">
        <f t="shared" si="163"/>
        <v>0</v>
      </c>
      <c r="AR209" s="39">
        <f t="shared" si="164"/>
        <v>0</v>
      </c>
      <c r="AS209" s="39">
        <f t="shared" si="165"/>
        <v>0</v>
      </c>
      <c r="AT209" s="39">
        <f t="shared" si="166"/>
        <v>0</v>
      </c>
      <c r="AU209" s="40">
        <f t="shared" si="167"/>
        <v>0</v>
      </c>
      <c r="AV209" s="40"/>
      <c r="AW209" s="52">
        <f t="shared" si="168"/>
        <v>0</v>
      </c>
      <c r="AY209" s="52">
        <f t="shared" si="169"/>
        <v>0</v>
      </c>
      <c r="AZ209" s="70"/>
    </row>
    <row r="210" spans="1:52" ht="12" customHeight="1">
      <c r="A210" s="44">
        <f t="shared" si="170"/>
        <v>43009</v>
      </c>
      <c r="B210" s="66">
        <f t="shared" si="171"/>
        <v>20000</v>
      </c>
      <c r="C210" s="67"/>
      <c r="D210" s="68">
        <f t="shared" si="138"/>
        <v>20000</v>
      </c>
      <c r="E210" s="35">
        <f t="shared" si="139"/>
        <v>0</v>
      </c>
      <c r="F210" s="35">
        <f t="shared" si="140"/>
        <v>0</v>
      </c>
      <c r="G210" s="55">
        <f t="shared" ref="G210:H229" si="173">VLOOKUP($A210,Table,MATCH(G$4,Curves,0))</f>
        <v>5.67</v>
      </c>
      <c r="H210" s="69">
        <f t="shared" si="173"/>
        <v>5.67</v>
      </c>
      <c r="I210" s="72">
        <f t="shared" si="172"/>
        <v>0</v>
      </c>
      <c r="J210" s="55">
        <f t="shared" ref="J210:K229" si="174">VLOOKUP($A210,Table,MATCH(J$4,Curves,0))</f>
        <v>-4.7500000000000001E-2</v>
      </c>
      <c r="K210" s="69">
        <f t="shared" si="174"/>
        <v>-0.06</v>
      </c>
      <c r="L210" s="72">
        <v>0</v>
      </c>
      <c r="M210" s="55">
        <f t="shared" ref="M210:N229" si="175">VLOOKUP($A210,Table,MATCH(M$4,Curves,0))</f>
        <v>0.01</v>
      </c>
      <c r="N210" s="69">
        <f t="shared" si="175"/>
        <v>0</v>
      </c>
      <c r="O210" s="72">
        <v>0</v>
      </c>
      <c r="P210" s="7"/>
      <c r="Q210" s="72">
        <f t="shared" si="141"/>
        <v>5.6325000000000003</v>
      </c>
      <c r="R210" s="72">
        <f t="shared" si="142"/>
        <v>5.61</v>
      </c>
      <c r="S210" s="72">
        <f t="shared" si="143"/>
        <v>0</v>
      </c>
      <c r="T210" s="7"/>
      <c r="U210" s="5">
        <f t="shared" si="144"/>
        <v>31</v>
      </c>
      <c r="V210" s="45">
        <f t="shared" si="145"/>
        <v>43009</v>
      </c>
      <c r="W210" s="5">
        <f t="shared" si="146"/>
        <v>6093</v>
      </c>
      <c r="X210" s="55">
        <f t="shared" si="147"/>
        <v>5.3904348595426005E-2</v>
      </c>
      <c r="Y210" s="47">
        <f t="shared" si="148"/>
        <v>0.41176066623278024</v>
      </c>
      <c r="Z210" s="5">
        <f t="shared" si="149"/>
        <v>0</v>
      </c>
      <c r="AA210" s="5">
        <f t="shared" si="150"/>
        <v>0</v>
      </c>
      <c r="AC210" s="39">
        <f t="shared" si="151"/>
        <v>0</v>
      </c>
      <c r="AD210" s="39">
        <f t="shared" si="152"/>
        <v>0</v>
      </c>
      <c r="AE210" s="39">
        <f t="shared" si="153"/>
        <v>0</v>
      </c>
      <c r="AF210" s="39">
        <f t="shared" si="154"/>
        <v>0</v>
      </c>
      <c r="AG210" s="39">
        <f t="shared" si="155"/>
        <v>0</v>
      </c>
      <c r="AH210" s="39">
        <f t="shared" si="156"/>
        <v>0</v>
      </c>
      <c r="AI210" s="39">
        <f t="shared" si="157"/>
        <v>0</v>
      </c>
      <c r="AJ210" s="39">
        <f t="shared" si="158"/>
        <v>0</v>
      </c>
      <c r="AK210" s="39">
        <f t="shared" si="159"/>
        <v>0</v>
      </c>
      <c r="AL210" s="43"/>
      <c r="AM210" s="39">
        <f t="shared" si="160"/>
        <v>0</v>
      </c>
      <c r="AN210" s="39">
        <f t="shared" si="161"/>
        <v>0</v>
      </c>
      <c r="AO210" s="39">
        <f t="shared" si="162"/>
        <v>0</v>
      </c>
      <c r="AP210" s="40">
        <f t="shared" si="163"/>
        <v>0</v>
      </c>
      <c r="AR210" s="39">
        <f t="shared" si="164"/>
        <v>0</v>
      </c>
      <c r="AS210" s="39">
        <f t="shared" si="165"/>
        <v>0</v>
      </c>
      <c r="AT210" s="39">
        <f t="shared" si="166"/>
        <v>0</v>
      </c>
      <c r="AU210" s="40">
        <f t="shared" si="167"/>
        <v>0</v>
      </c>
      <c r="AV210" s="40"/>
      <c r="AW210" s="52">
        <f t="shared" si="168"/>
        <v>0</v>
      </c>
      <c r="AY210" s="52">
        <f t="shared" si="169"/>
        <v>0</v>
      </c>
      <c r="AZ210" s="70"/>
    </row>
    <row r="211" spans="1:52" ht="12" customHeight="1">
      <c r="A211" s="44">
        <f t="shared" si="170"/>
        <v>43040</v>
      </c>
      <c r="B211" s="66">
        <f t="shared" si="171"/>
        <v>20000</v>
      </c>
      <c r="C211" s="67"/>
      <c r="D211" s="68">
        <f t="shared" si="138"/>
        <v>20000</v>
      </c>
      <c r="E211" s="35">
        <f t="shared" si="139"/>
        <v>0</v>
      </c>
      <c r="F211" s="35">
        <f t="shared" si="140"/>
        <v>0</v>
      </c>
      <c r="G211" s="55">
        <f t="shared" si="173"/>
        <v>5.67</v>
      </c>
      <c r="H211" s="69">
        <f t="shared" si="173"/>
        <v>5.67</v>
      </c>
      <c r="I211" s="72">
        <f t="shared" si="172"/>
        <v>0</v>
      </c>
      <c r="J211" s="55">
        <f t="shared" si="174"/>
        <v>-4.7500000000000001E-2</v>
      </c>
      <c r="K211" s="69">
        <f t="shared" si="174"/>
        <v>-0.06</v>
      </c>
      <c r="L211" s="72">
        <v>0</v>
      </c>
      <c r="M211" s="55">
        <f t="shared" si="175"/>
        <v>0.01</v>
      </c>
      <c r="N211" s="69">
        <f t="shared" si="175"/>
        <v>0</v>
      </c>
      <c r="O211" s="72">
        <v>0</v>
      </c>
      <c r="P211" s="7"/>
      <c r="Q211" s="72">
        <f t="shared" si="141"/>
        <v>5.6325000000000003</v>
      </c>
      <c r="R211" s="72">
        <f t="shared" si="142"/>
        <v>5.61</v>
      </c>
      <c r="S211" s="72">
        <f t="shared" si="143"/>
        <v>0</v>
      </c>
      <c r="T211" s="7"/>
      <c r="U211" s="5">
        <f t="shared" si="144"/>
        <v>30</v>
      </c>
      <c r="V211" s="45">
        <f t="shared" si="145"/>
        <v>43040</v>
      </c>
      <c r="W211" s="5">
        <f t="shared" si="146"/>
        <v>6124</v>
      </c>
      <c r="X211" s="55">
        <f t="shared" si="147"/>
        <v>5.3904348595426005E-2</v>
      </c>
      <c r="Y211" s="47">
        <f t="shared" si="148"/>
        <v>0.40990597216210972</v>
      </c>
      <c r="Z211" s="5">
        <f t="shared" si="149"/>
        <v>0</v>
      </c>
      <c r="AA211" s="5">
        <f t="shared" si="150"/>
        <v>0</v>
      </c>
      <c r="AC211" s="39">
        <f t="shared" si="151"/>
        <v>0</v>
      </c>
      <c r="AD211" s="39">
        <f t="shared" si="152"/>
        <v>0</v>
      </c>
      <c r="AE211" s="39">
        <f t="shared" si="153"/>
        <v>0</v>
      </c>
      <c r="AF211" s="39">
        <f t="shared" si="154"/>
        <v>0</v>
      </c>
      <c r="AG211" s="39">
        <f t="shared" si="155"/>
        <v>0</v>
      </c>
      <c r="AH211" s="39">
        <f t="shared" si="156"/>
        <v>0</v>
      </c>
      <c r="AI211" s="39">
        <f t="shared" si="157"/>
        <v>0</v>
      </c>
      <c r="AJ211" s="39">
        <f t="shared" si="158"/>
        <v>0</v>
      </c>
      <c r="AK211" s="39">
        <f t="shared" si="159"/>
        <v>0</v>
      </c>
      <c r="AL211" s="43"/>
      <c r="AM211" s="39">
        <f t="shared" si="160"/>
        <v>0</v>
      </c>
      <c r="AN211" s="39">
        <f t="shared" si="161"/>
        <v>0</v>
      </c>
      <c r="AO211" s="39">
        <f t="shared" si="162"/>
        <v>0</v>
      </c>
      <c r="AP211" s="40">
        <f t="shared" si="163"/>
        <v>0</v>
      </c>
      <c r="AR211" s="39">
        <f t="shared" si="164"/>
        <v>0</v>
      </c>
      <c r="AS211" s="39">
        <f t="shared" si="165"/>
        <v>0</v>
      </c>
      <c r="AT211" s="39">
        <f t="shared" si="166"/>
        <v>0</v>
      </c>
      <c r="AU211" s="40">
        <f t="shared" si="167"/>
        <v>0</v>
      </c>
      <c r="AV211" s="40"/>
      <c r="AW211" s="52">
        <f t="shared" si="168"/>
        <v>0</v>
      </c>
      <c r="AY211" s="52">
        <f t="shared" si="169"/>
        <v>0</v>
      </c>
      <c r="AZ211" s="70"/>
    </row>
    <row r="212" spans="1:52" ht="12" customHeight="1">
      <c r="A212" s="44">
        <f t="shared" si="170"/>
        <v>43070</v>
      </c>
      <c r="B212" s="66">
        <f t="shared" si="171"/>
        <v>20000</v>
      </c>
      <c r="C212" s="67"/>
      <c r="D212" s="68">
        <f t="shared" si="138"/>
        <v>20000</v>
      </c>
      <c r="E212" s="35">
        <f t="shared" si="139"/>
        <v>0</v>
      </c>
      <c r="F212" s="35">
        <f t="shared" si="140"/>
        <v>0</v>
      </c>
      <c r="G212" s="55">
        <f t="shared" si="173"/>
        <v>5.67</v>
      </c>
      <c r="H212" s="69">
        <f t="shared" si="173"/>
        <v>5.67</v>
      </c>
      <c r="I212" s="72">
        <f t="shared" si="172"/>
        <v>0</v>
      </c>
      <c r="J212" s="55">
        <f t="shared" si="174"/>
        <v>-4.7500000000000001E-2</v>
      </c>
      <c r="K212" s="69">
        <f t="shared" si="174"/>
        <v>-0.06</v>
      </c>
      <c r="L212" s="72">
        <v>0</v>
      </c>
      <c r="M212" s="55">
        <f t="shared" si="175"/>
        <v>0.01</v>
      </c>
      <c r="N212" s="69">
        <f t="shared" si="175"/>
        <v>0</v>
      </c>
      <c r="O212" s="72">
        <v>0</v>
      </c>
      <c r="P212" s="7"/>
      <c r="Q212" s="72">
        <f t="shared" si="141"/>
        <v>5.6325000000000003</v>
      </c>
      <c r="R212" s="72">
        <f t="shared" si="142"/>
        <v>5.61</v>
      </c>
      <c r="S212" s="72">
        <f t="shared" si="143"/>
        <v>0</v>
      </c>
      <c r="T212" s="7"/>
      <c r="U212" s="5">
        <f t="shared" si="144"/>
        <v>31</v>
      </c>
      <c r="V212" s="45">
        <f t="shared" si="145"/>
        <v>43070</v>
      </c>
      <c r="W212" s="5">
        <f t="shared" si="146"/>
        <v>6154</v>
      </c>
      <c r="X212" s="55">
        <f t="shared" si="147"/>
        <v>5.3904348595426005E-2</v>
      </c>
      <c r="Y212" s="47">
        <f t="shared" si="148"/>
        <v>0.40811906153477362</v>
      </c>
      <c r="Z212" s="5">
        <f t="shared" si="149"/>
        <v>0</v>
      </c>
      <c r="AA212" s="5">
        <f t="shared" si="150"/>
        <v>0</v>
      </c>
      <c r="AC212" s="39">
        <f t="shared" si="151"/>
        <v>0</v>
      </c>
      <c r="AD212" s="39">
        <f t="shared" si="152"/>
        <v>0</v>
      </c>
      <c r="AE212" s="39">
        <f t="shared" si="153"/>
        <v>0</v>
      </c>
      <c r="AF212" s="39">
        <f t="shared" si="154"/>
        <v>0</v>
      </c>
      <c r="AG212" s="39">
        <f t="shared" si="155"/>
        <v>0</v>
      </c>
      <c r="AH212" s="39">
        <f t="shared" si="156"/>
        <v>0</v>
      </c>
      <c r="AI212" s="39">
        <f t="shared" si="157"/>
        <v>0</v>
      </c>
      <c r="AJ212" s="39">
        <f t="shared" si="158"/>
        <v>0</v>
      </c>
      <c r="AK212" s="39">
        <f t="shared" si="159"/>
        <v>0</v>
      </c>
      <c r="AL212" s="43"/>
      <c r="AM212" s="39">
        <f t="shared" si="160"/>
        <v>0</v>
      </c>
      <c r="AN212" s="39">
        <f t="shared" si="161"/>
        <v>0</v>
      </c>
      <c r="AO212" s="39">
        <f t="shared" si="162"/>
        <v>0</v>
      </c>
      <c r="AP212" s="40">
        <f t="shared" si="163"/>
        <v>0</v>
      </c>
      <c r="AR212" s="39">
        <f t="shared" si="164"/>
        <v>0</v>
      </c>
      <c r="AS212" s="39">
        <f t="shared" si="165"/>
        <v>0</v>
      </c>
      <c r="AT212" s="39">
        <f t="shared" si="166"/>
        <v>0</v>
      </c>
      <c r="AU212" s="40">
        <f t="shared" si="167"/>
        <v>0</v>
      </c>
      <c r="AV212" s="40"/>
      <c r="AW212" s="52">
        <f t="shared" si="168"/>
        <v>0</v>
      </c>
      <c r="AY212" s="52">
        <f t="shared" si="169"/>
        <v>0</v>
      </c>
      <c r="AZ212" s="70"/>
    </row>
    <row r="213" spans="1:52" ht="12" customHeight="1">
      <c r="A213" s="44">
        <f t="shared" si="170"/>
        <v>43101</v>
      </c>
      <c r="B213" s="66">
        <f t="shared" si="171"/>
        <v>20000</v>
      </c>
      <c r="C213" s="67"/>
      <c r="D213" s="68">
        <f t="shared" si="138"/>
        <v>20000</v>
      </c>
      <c r="E213" s="35">
        <f t="shared" si="139"/>
        <v>0</v>
      </c>
      <c r="F213" s="35">
        <f t="shared" si="140"/>
        <v>0</v>
      </c>
      <c r="G213" s="55">
        <f t="shared" si="173"/>
        <v>5.67</v>
      </c>
      <c r="H213" s="69">
        <f t="shared" si="173"/>
        <v>5.67</v>
      </c>
      <c r="I213" s="72">
        <f t="shared" si="172"/>
        <v>0</v>
      </c>
      <c r="J213" s="55">
        <f t="shared" si="174"/>
        <v>-4.7500000000000001E-2</v>
      </c>
      <c r="K213" s="69">
        <f t="shared" si="174"/>
        <v>-0.06</v>
      </c>
      <c r="L213" s="72">
        <v>0</v>
      </c>
      <c r="M213" s="55">
        <f t="shared" si="175"/>
        <v>0.01</v>
      </c>
      <c r="N213" s="69">
        <f t="shared" si="175"/>
        <v>0</v>
      </c>
      <c r="O213" s="72">
        <v>0</v>
      </c>
      <c r="P213" s="7"/>
      <c r="Q213" s="72">
        <f t="shared" si="141"/>
        <v>5.6325000000000003</v>
      </c>
      <c r="R213" s="72">
        <f t="shared" si="142"/>
        <v>5.61</v>
      </c>
      <c r="S213" s="72">
        <f t="shared" si="143"/>
        <v>0</v>
      </c>
      <c r="T213" s="7"/>
      <c r="U213" s="5">
        <f t="shared" si="144"/>
        <v>31</v>
      </c>
      <c r="V213" s="45">
        <f t="shared" si="145"/>
        <v>43101</v>
      </c>
      <c r="W213" s="5">
        <f t="shared" si="146"/>
        <v>6185</v>
      </c>
      <c r="X213" s="55">
        <f t="shared" si="147"/>
        <v>5.3904348595426005E-2</v>
      </c>
      <c r="Y213" s="47">
        <f t="shared" si="148"/>
        <v>0.4062807703485819</v>
      </c>
      <c r="Z213" s="5">
        <f t="shared" si="149"/>
        <v>0</v>
      </c>
      <c r="AA213" s="5">
        <f t="shared" si="150"/>
        <v>0</v>
      </c>
      <c r="AC213" s="39">
        <f t="shared" si="151"/>
        <v>0</v>
      </c>
      <c r="AD213" s="39">
        <f t="shared" si="152"/>
        <v>0</v>
      </c>
      <c r="AE213" s="39">
        <f t="shared" si="153"/>
        <v>0</v>
      </c>
      <c r="AF213" s="39">
        <f t="shared" si="154"/>
        <v>0</v>
      </c>
      <c r="AG213" s="39">
        <f t="shared" si="155"/>
        <v>0</v>
      </c>
      <c r="AH213" s="39">
        <f t="shared" si="156"/>
        <v>0</v>
      </c>
      <c r="AI213" s="39">
        <f t="shared" si="157"/>
        <v>0</v>
      </c>
      <c r="AJ213" s="39">
        <f t="shared" si="158"/>
        <v>0</v>
      </c>
      <c r="AK213" s="39">
        <f t="shared" si="159"/>
        <v>0</v>
      </c>
      <c r="AL213" s="43"/>
      <c r="AM213" s="39">
        <f t="shared" si="160"/>
        <v>0</v>
      </c>
      <c r="AN213" s="39">
        <f t="shared" si="161"/>
        <v>0</v>
      </c>
      <c r="AO213" s="39">
        <f t="shared" si="162"/>
        <v>0</v>
      </c>
      <c r="AP213" s="40">
        <f t="shared" si="163"/>
        <v>0</v>
      </c>
      <c r="AR213" s="39">
        <f t="shared" si="164"/>
        <v>0</v>
      </c>
      <c r="AS213" s="39">
        <f t="shared" si="165"/>
        <v>0</v>
      </c>
      <c r="AT213" s="39">
        <f t="shared" si="166"/>
        <v>0</v>
      </c>
      <c r="AU213" s="40">
        <f t="shared" si="167"/>
        <v>0</v>
      </c>
      <c r="AV213" s="40"/>
      <c r="AW213" s="52">
        <f t="shared" si="168"/>
        <v>0</v>
      </c>
      <c r="AY213" s="52">
        <f t="shared" si="169"/>
        <v>0</v>
      </c>
      <c r="AZ213" s="70"/>
    </row>
    <row r="214" spans="1:52" ht="12" customHeight="1">
      <c r="A214" s="44">
        <f t="shared" si="170"/>
        <v>43132</v>
      </c>
      <c r="B214" s="66">
        <f t="shared" si="171"/>
        <v>20000</v>
      </c>
      <c r="C214" s="67"/>
      <c r="D214" s="68">
        <f t="shared" si="138"/>
        <v>20000</v>
      </c>
      <c r="E214" s="35">
        <f t="shared" si="139"/>
        <v>0</v>
      </c>
      <c r="F214" s="35">
        <f t="shared" si="140"/>
        <v>0</v>
      </c>
      <c r="G214" s="55">
        <f t="shared" si="173"/>
        <v>5.67</v>
      </c>
      <c r="H214" s="69">
        <f t="shared" si="173"/>
        <v>5.67</v>
      </c>
      <c r="I214" s="72">
        <f t="shared" si="172"/>
        <v>0</v>
      </c>
      <c r="J214" s="55">
        <f t="shared" si="174"/>
        <v>-4.7500000000000001E-2</v>
      </c>
      <c r="K214" s="69">
        <f t="shared" si="174"/>
        <v>-0.06</v>
      </c>
      <c r="L214" s="72">
        <v>0</v>
      </c>
      <c r="M214" s="55">
        <f t="shared" si="175"/>
        <v>0.01</v>
      </c>
      <c r="N214" s="69">
        <f t="shared" si="175"/>
        <v>0</v>
      </c>
      <c r="O214" s="72">
        <v>0</v>
      </c>
      <c r="P214" s="7"/>
      <c r="Q214" s="72">
        <f t="shared" si="141"/>
        <v>5.6325000000000003</v>
      </c>
      <c r="R214" s="72">
        <f t="shared" si="142"/>
        <v>5.61</v>
      </c>
      <c r="S214" s="72">
        <f t="shared" si="143"/>
        <v>0</v>
      </c>
      <c r="T214" s="7"/>
      <c r="U214" s="5">
        <f t="shared" si="144"/>
        <v>28</v>
      </c>
      <c r="V214" s="45">
        <f t="shared" si="145"/>
        <v>43132</v>
      </c>
      <c r="W214" s="5">
        <f t="shared" si="146"/>
        <v>6216</v>
      </c>
      <c r="X214" s="55">
        <f t="shared" si="147"/>
        <v>5.3904348595426005E-2</v>
      </c>
      <c r="Y214" s="47">
        <f t="shared" si="148"/>
        <v>0.40445075937962005</v>
      </c>
      <c r="Z214" s="5">
        <f t="shared" si="149"/>
        <v>0</v>
      </c>
      <c r="AA214" s="5">
        <f t="shared" si="150"/>
        <v>0</v>
      </c>
      <c r="AC214" s="39">
        <f t="shared" si="151"/>
        <v>0</v>
      </c>
      <c r="AD214" s="39">
        <f t="shared" si="152"/>
        <v>0</v>
      </c>
      <c r="AE214" s="39">
        <f t="shared" si="153"/>
        <v>0</v>
      </c>
      <c r="AF214" s="39">
        <f t="shared" si="154"/>
        <v>0</v>
      </c>
      <c r="AG214" s="39">
        <f t="shared" si="155"/>
        <v>0</v>
      </c>
      <c r="AH214" s="39">
        <f t="shared" si="156"/>
        <v>0</v>
      </c>
      <c r="AI214" s="39">
        <f t="shared" si="157"/>
        <v>0</v>
      </c>
      <c r="AJ214" s="39">
        <f t="shared" si="158"/>
        <v>0</v>
      </c>
      <c r="AK214" s="39">
        <f t="shared" si="159"/>
        <v>0</v>
      </c>
      <c r="AL214" s="43"/>
      <c r="AM214" s="39">
        <f t="shared" si="160"/>
        <v>0</v>
      </c>
      <c r="AN214" s="39">
        <f t="shared" si="161"/>
        <v>0</v>
      </c>
      <c r="AO214" s="39">
        <f t="shared" si="162"/>
        <v>0</v>
      </c>
      <c r="AP214" s="40">
        <f t="shared" si="163"/>
        <v>0</v>
      </c>
      <c r="AR214" s="39">
        <f t="shared" si="164"/>
        <v>0</v>
      </c>
      <c r="AS214" s="39">
        <f t="shared" si="165"/>
        <v>0</v>
      </c>
      <c r="AT214" s="39">
        <f t="shared" si="166"/>
        <v>0</v>
      </c>
      <c r="AU214" s="40">
        <f t="shared" si="167"/>
        <v>0</v>
      </c>
      <c r="AV214" s="40"/>
      <c r="AW214" s="52">
        <f t="shared" si="168"/>
        <v>0</v>
      </c>
      <c r="AY214" s="52">
        <f t="shared" si="169"/>
        <v>0</v>
      </c>
      <c r="AZ214" s="70"/>
    </row>
    <row r="215" spans="1:52" ht="12" customHeight="1">
      <c r="A215" s="44">
        <f t="shared" si="170"/>
        <v>43160</v>
      </c>
      <c r="B215" s="66">
        <f t="shared" si="171"/>
        <v>20000</v>
      </c>
      <c r="C215" s="67"/>
      <c r="D215" s="68">
        <f t="shared" si="138"/>
        <v>20000</v>
      </c>
      <c r="E215" s="35">
        <f t="shared" si="139"/>
        <v>0</v>
      </c>
      <c r="F215" s="35">
        <f t="shared" si="140"/>
        <v>0</v>
      </c>
      <c r="G215" s="55">
        <f t="shared" si="173"/>
        <v>5.67</v>
      </c>
      <c r="H215" s="69">
        <f t="shared" si="173"/>
        <v>5.67</v>
      </c>
      <c r="I215" s="72">
        <f t="shared" si="172"/>
        <v>0</v>
      </c>
      <c r="J215" s="55">
        <f t="shared" si="174"/>
        <v>-4.7500000000000001E-2</v>
      </c>
      <c r="K215" s="69">
        <f t="shared" si="174"/>
        <v>-0.06</v>
      </c>
      <c r="L215" s="72">
        <v>0</v>
      </c>
      <c r="M215" s="55">
        <f t="shared" si="175"/>
        <v>0.01</v>
      </c>
      <c r="N215" s="69">
        <f t="shared" si="175"/>
        <v>0</v>
      </c>
      <c r="O215" s="72">
        <v>0</v>
      </c>
      <c r="P215" s="7"/>
      <c r="Q215" s="72">
        <f t="shared" si="141"/>
        <v>5.6325000000000003</v>
      </c>
      <c r="R215" s="72">
        <f t="shared" si="142"/>
        <v>5.61</v>
      </c>
      <c r="S215" s="72">
        <f t="shared" si="143"/>
        <v>0</v>
      </c>
      <c r="T215" s="7"/>
      <c r="U215" s="5">
        <f t="shared" si="144"/>
        <v>31</v>
      </c>
      <c r="V215" s="45">
        <f t="shared" si="145"/>
        <v>43160</v>
      </c>
      <c r="W215" s="5">
        <f t="shared" si="146"/>
        <v>6244</v>
      </c>
      <c r="X215" s="55">
        <f t="shared" si="147"/>
        <v>5.3904348595426005E-2</v>
      </c>
      <c r="Y215" s="47">
        <f t="shared" si="148"/>
        <v>0.40280493224320946</v>
      </c>
      <c r="Z215" s="5">
        <f t="shared" si="149"/>
        <v>0</v>
      </c>
      <c r="AA215" s="5">
        <f t="shared" si="150"/>
        <v>0</v>
      </c>
      <c r="AC215" s="39">
        <f t="shared" si="151"/>
        <v>0</v>
      </c>
      <c r="AD215" s="39">
        <f t="shared" si="152"/>
        <v>0</v>
      </c>
      <c r="AE215" s="39">
        <f t="shared" si="153"/>
        <v>0</v>
      </c>
      <c r="AF215" s="39">
        <f t="shared" si="154"/>
        <v>0</v>
      </c>
      <c r="AG215" s="39">
        <f t="shared" si="155"/>
        <v>0</v>
      </c>
      <c r="AH215" s="39">
        <f t="shared" si="156"/>
        <v>0</v>
      </c>
      <c r="AI215" s="39">
        <f t="shared" si="157"/>
        <v>0</v>
      </c>
      <c r="AJ215" s="39">
        <f t="shared" si="158"/>
        <v>0</v>
      </c>
      <c r="AK215" s="39">
        <f t="shared" si="159"/>
        <v>0</v>
      </c>
      <c r="AL215" s="43"/>
      <c r="AM215" s="39">
        <f t="shared" si="160"/>
        <v>0</v>
      </c>
      <c r="AN215" s="39">
        <f t="shared" si="161"/>
        <v>0</v>
      </c>
      <c r="AO215" s="39">
        <f t="shared" si="162"/>
        <v>0</v>
      </c>
      <c r="AP215" s="40">
        <f t="shared" si="163"/>
        <v>0</v>
      </c>
      <c r="AR215" s="39">
        <f t="shared" si="164"/>
        <v>0</v>
      </c>
      <c r="AS215" s="39">
        <f t="shared" si="165"/>
        <v>0</v>
      </c>
      <c r="AT215" s="39">
        <f t="shared" si="166"/>
        <v>0</v>
      </c>
      <c r="AU215" s="40">
        <f t="shared" si="167"/>
        <v>0</v>
      </c>
      <c r="AV215" s="40"/>
      <c r="AW215" s="52">
        <f t="shared" si="168"/>
        <v>0</v>
      </c>
      <c r="AY215" s="52">
        <f t="shared" si="169"/>
        <v>0</v>
      </c>
      <c r="AZ215" s="70"/>
    </row>
    <row r="216" spans="1:52" ht="12" customHeight="1">
      <c r="A216" s="44">
        <f t="shared" si="170"/>
        <v>43191</v>
      </c>
      <c r="B216" s="66">
        <f t="shared" si="171"/>
        <v>20000</v>
      </c>
      <c r="C216" s="67"/>
      <c r="D216" s="68">
        <f t="shared" si="138"/>
        <v>20000</v>
      </c>
      <c r="E216" s="35">
        <f t="shared" si="139"/>
        <v>0</v>
      </c>
      <c r="F216" s="35">
        <f t="shared" si="140"/>
        <v>0</v>
      </c>
      <c r="G216" s="55">
        <f t="shared" si="173"/>
        <v>5.67</v>
      </c>
      <c r="H216" s="69">
        <f t="shared" si="173"/>
        <v>5.67</v>
      </c>
      <c r="I216" s="72">
        <f t="shared" si="172"/>
        <v>0</v>
      </c>
      <c r="J216" s="55">
        <f t="shared" si="174"/>
        <v>-4.7500000000000001E-2</v>
      </c>
      <c r="K216" s="69">
        <f t="shared" si="174"/>
        <v>-0.06</v>
      </c>
      <c r="L216" s="72">
        <v>0</v>
      </c>
      <c r="M216" s="55">
        <f t="shared" si="175"/>
        <v>0.01</v>
      </c>
      <c r="N216" s="69">
        <f t="shared" si="175"/>
        <v>0</v>
      </c>
      <c r="O216" s="72">
        <v>0</v>
      </c>
      <c r="P216" s="7"/>
      <c r="Q216" s="72">
        <f t="shared" si="141"/>
        <v>5.6325000000000003</v>
      </c>
      <c r="R216" s="72">
        <f t="shared" si="142"/>
        <v>5.61</v>
      </c>
      <c r="S216" s="72">
        <f t="shared" si="143"/>
        <v>0</v>
      </c>
      <c r="T216" s="7"/>
      <c r="U216" s="5">
        <f t="shared" si="144"/>
        <v>30</v>
      </c>
      <c r="V216" s="45">
        <f t="shared" si="145"/>
        <v>43191</v>
      </c>
      <c r="W216" s="5">
        <f t="shared" si="146"/>
        <v>6275</v>
      </c>
      <c r="X216" s="55">
        <f t="shared" si="147"/>
        <v>5.3904348595426005E-2</v>
      </c>
      <c r="Y216" s="47">
        <f t="shared" si="148"/>
        <v>0.40099057749606143</v>
      </c>
      <c r="Z216" s="5">
        <f t="shared" si="149"/>
        <v>0</v>
      </c>
      <c r="AA216" s="5">
        <f t="shared" si="150"/>
        <v>0</v>
      </c>
      <c r="AC216" s="39">
        <f t="shared" si="151"/>
        <v>0</v>
      </c>
      <c r="AD216" s="39">
        <f t="shared" si="152"/>
        <v>0</v>
      </c>
      <c r="AE216" s="39">
        <f t="shared" si="153"/>
        <v>0</v>
      </c>
      <c r="AF216" s="39">
        <f t="shared" si="154"/>
        <v>0</v>
      </c>
      <c r="AG216" s="39">
        <f t="shared" si="155"/>
        <v>0</v>
      </c>
      <c r="AH216" s="39">
        <f t="shared" si="156"/>
        <v>0</v>
      </c>
      <c r="AI216" s="39">
        <f t="shared" si="157"/>
        <v>0</v>
      </c>
      <c r="AJ216" s="39">
        <f t="shared" si="158"/>
        <v>0</v>
      </c>
      <c r="AK216" s="39">
        <f t="shared" si="159"/>
        <v>0</v>
      </c>
      <c r="AL216" s="43"/>
      <c r="AM216" s="39">
        <f t="shared" si="160"/>
        <v>0</v>
      </c>
      <c r="AN216" s="39">
        <f t="shared" si="161"/>
        <v>0</v>
      </c>
      <c r="AO216" s="39">
        <f t="shared" si="162"/>
        <v>0</v>
      </c>
      <c r="AP216" s="40">
        <f t="shared" si="163"/>
        <v>0</v>
      </c>
      <c r="AR216" s="39">
        <f t="shared" si="164"/>
        <v>0</v>
      </c>
      <c r="AS216" s="39">
        <f t="shared" si="165"/>
        <v>0</v>
      </c>
      <c r="AT216" s="39">
        <f t="shared" si="166"/>
        <v>0</v>
      </c>
      <c r="AU216" s="40">
        <f t="shared" si="167"/>
        <v>0</v>
      </c>
      <c r="AV216" s="40"/>
      <c r="AW216" s="52">
        <f t="shared" si="168"/>
        <v>0</v>
      </c>
      <c r="AY216" s="52">
        <f t="shared" si="169"/>
        <v>0</v>
      </c>
      <c r="AZ216" s="70"/>
    </row>
    <row r="217" spans="1:52" ht="12" customHeight="1">
      <c r="A217" s="44">
        <f t="shared" si="170"/>
        <v>43221</v>
      </c>
      <c r="B217" s="66">
        <f t="shared" si="171"/>
        <v>20000</v>
      </c>
      <c r="C217" s="67"/>
      <c r="D217" s="68">
        <f t="shared" si="138"/>
        <v>20000</v>
      </c>
      <c r="E217" s="35">
        <f t="shared" si="139"/>
        <v>0</v>
      </c>
      <c r="F217" s="35">
        <f t="shared" si="140"/>
        <v>0</v>
      </c>
      <c r="G217" s="55">
        <f t="shared" si="173"/>
        <v>5.67</v>
      </c>
      <c r="H217" s="69">
        <f t="shared" si="173"/>
        <v>5.67</v>
      </c>
      <c r="I217" s="72">
        <f t="shared" si="172"/>
        <v>0</v>
      </c>
      <c r="J217" s="55">
        <f t="shared" si="174"/>
        <v>-4.7500000000000001E-2</v>
      </c>
      <c r="K217" s="69">
        <f t="shared" si="174"/>
        <v>-0.06</v>
      </c>
      <c r="L217" s="72">
        <v>0</v>
      </c>
      <c r="M217" s="55">
        <f t="shared" si="175"/>
        <v>0.01</v>
      </c>
      <c r="N217" s="69">
        <f t="shared" si="175"/>
        <v>0</v>
      </c>
      <c r="O217" s="72">
        <v>0</v>
      </c>
      <c r="P217" s="7"/>
      <c r="Q217" s="72">
        <f t="shared" si="141"/>
        <v>5.6325000000000003</v>
      </c>
      <c r="R217" s="72">
        <f t="shared" si="142"/>
        <v>5.61</v>
      </c>
      <c r="S217" s="72">
        <f t="shared" si="143"/>
        <v>0</v>
      </c>
      <c r="T217" s="7"/>
      <c r="U217" s="5">
        <f t="shared" si="144"/>
        <v>31</v>
      </c>
      <c r="V217" s="45">
        <f t="shared" si="145"/>
        <v>43221</v>
      </c>
      <c r="W217" s="5">
        <f t="shared" si="146"/>
        <v>6305</v>
      </c>
      <c r="X217" s="55">
        <f t="shared" si="147"/>
        <v>5.3904348595426005E-2</v>
      </c>
      <c r="Y217" s="47">
        <f t="shared" si="148"/>
        <v>0.39924253191231462</v>
      </c>
      <c r="Z217" s="5">
        <f t="shared" si="149"/>
        <v>0</v>
      </c>
      <c r="AA217" s="5">
        <f t="shared" si="150"/>
        <v>0</v>
      </c>
      <c r="AC217" s="39">
        <f t="shared" si="151"/>
        <v>0</v>
      </c>
      <c r="AD217" s="39">
        <f t="shared" si="152"/>
        <v>0</v>
      </c>
      <c r="AE217" s="39">
        <f t="shared" si="153"/>
        <v>0</v>
      </c>
      <c r="AF217" s="39">
        <f t="shared" si="154"/>
        <v>0</v>
      </c>
      <c r="AG217" s="39">
        <f t="shared" si="155"/>
        <v>0</v>
      </c>
      <c r="AH217" s="39">
        <f t="shared" si="156"/>
        <v>0</v>
      </c>
      <c r="AI217" s="39">
        <f t="shared" si="157"/>
        <v>0</v>
      </c>
      <c r="AJ217" s="39">
        <f t="shared" si="158"/>
        <v>0</v>
      </c>
      <c r="AK217" s="39">
        <f t="shared" si="159"/>
        <v>0</v>
      </c>
      <c r="AL217" s="43"/>
      <c r="AM217" s="39">
        <f t="shared" si="160"/>
        <v>0</v>
      </c>
      <c r="AN217" s="39">
        <f t="shared" si="161"/>
        <v>0</v>
      </c>
      <c r="AO217" s="39">
        <f t="shared" si="162"/>
        <v>0</v>
      </c>
      <c r="AP217" s="40">
        <f t="shared" si="163"/>
        <v>0</v>
      </c>
      <c r="AR217" s="39">
        <f t="shared" si="164"/>
        <v>0</v>
      </c>
      <c r="AS217" s="39">
        <f t="shared" si="165"/>
        <v>0</v>
      </c>
      <c r="AT217" s="39">
        <f t="shared" si="166"/>
        <v>0</v>
      </c>
      <c r="AU217" s="40">
        <f t="shared" si="167"/>
        <v>0</v>
      </c>
      <c r="AV217" s="40"/>
      <c r="AW217" s="52">
        <f t="shared" si="168"/>
        <v>0</v>
      </c>
      <c r="AY217" s="52">
        <f t="shared" si="169"/>
        <v>0</v>
      </c>
      <c r="AZ217" s="70"/>
    </row>
    <row r="218" spans="1:52" ht="12" customHeight="1">
      <c r="A218" s="44">
        <f t="shared" si="170"/>
        <v>43252</v>
      </c>
      <c r="B218" s="66">
        <f t="shared" si="171"/>
        <v>20000</v>
      </c>
      <c r="C218" s="67"/>
      <c r="D218" s="68">
        <f t="shared" si="138"/>
        <v>20000</v>
      </c>
      <c r="E218" s="35">
        <f t="shared" si="139"/>
        <v>0</v>
      </c>
      <c r="F218" s="35">
        <f t="shared" si="140"/>
        <v>0</v>
      </c>
      <c r="G218" s="55">
        <f t="shared" si="173"/>
        <v>5.67</v>
      </c>
      <c r="H218" s="69">
        <f t="shared" si="173"/>
        <v>5.67</v>
      </c>
      <c r="I218" s="72">
        <f t="shared" si="172"/>
        <v>0</v>
      </c>
      <c r="J218" s="55">
        <f t="shared" si="174"/>
        <v>-4.7500000000000001E-2</v>
      </c>
      <c r="K218" s="69">
        <f t="shared" si="174"/>
        <v>-0.06</v>
      </c>
      <c r="L218" s="72">
        <v>0</v>
      </c>
      <c r="M218" s="55">
        <f t="shared" si="175"/>
        <v>0.01</v>
      </c>
      <c r="N218" s="69">
        <f t="shared" si="175"/>
        <v>0</v>
      </c>
      <c r="O218" s="72">
        <v>0</v>
      </c>
      <c r="P218" s="7"/>
      <c r="Q218" s="72">
        <f t="shared" si="141"/>
        <v>5.6325000000000003</v>
      </c>
      <c r="R218" s="72">
        <f t="shared" si="142"/>
        <v>5.61</v>
      </c>
      <c r="S218" s="72">
        <f t="shared" si="143"/>
        <v>0</v>
      </c>
      <c r="T218" s="7"/>
      <c r="U218" s="5">
        <f t="shared" si="144"/>
        <v>30</v>
      </c>
      <c r="V218" s="45">
        <f t="shared" si="145"/>
        <v>43252</v>
      </c>
      <c r="W218" s="5">
        <f t="shared" si="146"/>
        <v>6336</v>
      </c>
      <c r="X218" s="55">
        <f t="shared" si="147"/>
        <v>5.3904348595426005E-2</v>
      </c>
      <c r="Y218" s="47">
        <f t="shared" si="148"/>
        <v>0.39744422328931794</v>
      </c>
      <c r="Z218" s="5">
        <f t="shared" si="149"/>
        <v>0</v>
      </c>
      <c r="AA218" s="5">
        <f t="shared" si="150"/>
        <v>0</v>
      </c>
      <c r="AC218" s="39">
        <f t="shared" si="151"/>
        <v>0</v>
      </c>
      <c r="AD218" s="39">
        <f t="shared" si="152"/>
        <v>0</v>
      </c>
      <c r="AE218" s="39">
        <f t="shared" si="153"/>
        <v>0</v>
      </c>
      <c r="AF218" s="39">
        <f t="shared" si="154"/>
        <v>0</v>
      </c>
      <c r="AG218" s="39">
        <f t="shared" si="155"/>
        <v>0</v>
      </c>
      <c r="AH218" s="39">
        <f t="shared" si="156"/>
        <v>0</v>
      </c>
      <c r="AI218" s="39">
        <f t="shared" si="157"/>
        <v>0</v>
      </c>
      <c r="AJ218" s="39">
        <f t="shared" si="158"/>
        <v>0</v>
      </c>
      <c r="AK218" s="39">
        <f t="shared" si="159"/>
        <v>0</v>
      </c>
      <c r="AL218" s="43"/>
      <c r="AM218" s="39">
        <f t="shared" si="160"/>
        <v>0</v>
      </c>
      <c r="AN218" s="39">
        <f t="shared" si="161"/>
        <v>0</v>
      </c>
      <c r="AO218" s="39">
        <f t="shared" si="162"/>
        <v>0</v>
      </c>
      <c r="AP218" s="40">
        <f t="shared" si="163"/>
        <v>0</v>
      </c>
      <c r="AR218" s="39">
        <f t="shared" si="164"/>
        <v>0</v>
      </c>
      <c r="AS218" s="39">
        <f t="shared" si="165"/>
        <v>0</v>
      </c>
      <c r="AT218" s="39">
        <f t="shared" si="166"/>
        <v>0</v>
      </c>
      <c r="AU218" s="40">
        <f t="shared" si="167"/>
        <v>0</v>
      </c>
      <c r="AV218" s="40"/>
      <c r="AW218" s="52">
        <f t="shared" si="168"/>
        <v>0</v>
      </c>
      <c r="AY218" s="52">
        <f t="shared" si="169"/>
        <v>0</v>
      </c>
      <c r="AZ218" s="70"/>
    </row>
    <row r="219" spans="1:52" ht="12" customHeight="1">
      <c r="A219" s="44">
        <f t="shared" si="170"/>
        <v>43282</v>
      </c>
      <c r="B219" s="66">
        <f t="shared" si="171"/>
        <v>20000</v>
      </c>
      <c r="C219" s="67"/>
      <c r="D219" s="68">
        <f t="shared" si="138"/>
        <v>20000</v>
      </c>
      <c r="E219" s="35">
        <f t="shared" si="139"/>
        <v>0</v>
      </c>
      <c r="F219" s="35">
        <f t="shared" si="140"/>
        <v>0</v>
      </c>
      <c r="G219" s="55">
        <f t="shared" si="173"/>
        <v>5.67</v>
      </c>
      <c r="H219" s="69">
        <f t="shared" si="173"/>
        <v>5.67</v>
      </c>
      <c r="I219" s="72">
        <f t="shared" si="172"/>
        <v>0</v>
      </c>
      <c r="J219" s="55">
        <f t="shared" si="174"/>
        <v>-4.7500000000000001E-2</v>
      </c>
      <c r="K219" s="69">
        <f t="shared" si="174"/>
        <v>-0.06</v>
      </c>
      <c r="L219" s="72">
        <v>0</v>
      </c>
      <c r="M219" s="55">
        <f t="shared" si="175"/>
        <v>0.01</v>
      </c>
      <c r="N219" s="69">
        <f t="shared" si="175"/>
        <v>0</v>
      </c>
      <c r="O219" s="72">
        <v>0</v>
      </c>
      <c r="P219" s="7"/>
      <c r="Q219" s="72">
        <f t="shared" si="141"/>
        <v>5.6325000000000003</v>
      </c>
      <c r="R219" s="72">
        <f t="shared" si="142"/>
        <v>5.61</v>
      </c>
      <c r="S219" s="72">
        <f t="shared" si="143"/>
        <v>0</v>
      </c>
      <c r="T219" s="7"/>
      <c r="U219" s="5">
        <f t="shared" si="144"/>
        <v>31</v>
      </c>
      <c r="V219" s="45">
        <f t="shared" si="145"/>
        <v>43282</v>
      </c>
      <c r="W219" s="5">
        <f t="shared" si="146"/>
        <v>6366</v>
      </c>
      <c r="X219" s="55">
        <f t="shared" si="147"/>
        <v>5.3904348595426005E-2</v>
      </c>
      <c r="Y219" s="47">
        <f t="shared" si="148"/>
        <v>0.39571163739255005</v>
      </c>
      <c r="Z219" s="5">
        <f t="shared" si="149"/>
        <v>0</v>
      </c>
      <c r="AA219" s="5">
        <f t="shared" si="150"/>
        <v>0</v>
      </c>
      <c r="AC219" s="39">
        <f t="shared" si="151"/>
        <v>0</v>
      </c>
      <c r="AD219" s="39">
        <f t="shared" si="152"/>
        <v>0</v>
      </c>
      <c r="AE219" s="39">
        <f t="shared" si="153"/>
        <v>0</v>
      </c>
      <c r="AF219" s="39">
        <f t="shared" si="154"/>
        <v>0</v>
      </c>
      <c r="AG219" s="39">
        <f t="shared" si="155"/>
        <v>0</v>
      </c>
      <c r="AH219" s="39">
        <f t="shared" si="156"/>
        <v>0</v>
      </c>
      <c r="AI219" s="39">
        <f t="shared" si="157"/>
        <v>0</v>
      </c>
      <c r="AJ219" s="39">
        <f t="shared" si="158"/>
        <v>0</v>
      </c>
      <c r="AK219" s="39">
        <f t="shared" si="159"/>
        <v>0</v>
      </c>
      <c r="AL219" s="43"/>
      <c r="AM219" s="39">
        <f t="shared" si="160"/>
        <v>0</v>
      </c>
      <c r="AN219" s="39">
        <f t="shared" si="161"/>
        <v>0</v>
      </c>
      <c r="AO219" s="39">
        <f t="shared" si="162"/>
        <v>0</v>
      </c>
      <c r="AP219" s="40">
        <f t="shared" si="163"/>
        <v>0</v>
      </c>
      <c r="AR219" s="39">
        <f t="shared" si="164"/>
        <v>0</v>
      </c>
      <c r="AS219" s="39">
        <f t="shared" si="165"/>
        <v>0</v>
      </c>
      <c r="AT219" s="39">
        <f t="shared" si="166"/>
        <v>0</v>
      </c>
      <c r="AU219" s="40">
        <f t="shared" si="167"/>
        <v>0</v>
      </c>
      <c r="AV219" s="40"/>
      <c r="AW219" s="52">
        <f t="shared" si="168"/>
        <v>0</v>
      </c>
      <c r="AY219" s="52">
        <f t="shared" si="169"/>
        <v>0</v>
      </c>
      <c r="AZ219" s="70"/>
    </row>
    <row r="220" spans="1:52" ht="12" customHeight="1">
      <c r="A220" s="44">
        <f t="shared" si="170"/>
        <v>43313</v>
      </c>
      <c r="B220" s="66">
        <f t="shared" si="171"/>
        <v>20000</v>
      </c>
      <c r="C220" s="67"/>
      <c r="D220" s="68">
        <f t="shared" si="138"/>
        <v>20000</v>
      </c>
      <c r="E220" s="35">
        <f t="shared" si="139"/>
        <v>0</v>
      </c>
      <c r="F220" s="35">
        <f t="shared" si="140"/>
        <v>0</v>
      </c>
      <c r="G220" s="55">
        <f t="shared" si="173"/>
        <v>5.67</v>
      </c>
      <c r="H220" s="69">
        <f t="shared" si="173"/>
        <v>5.67</v>
      </c>
      <c r="I220" s="72">
        <f t="shared" si="172"/>
        <v>0</v>
      </c>
      <c r="J220" s="55">
        <f t="shared" si="174"/>
        <v>-4.7500000000000001E-2</v>
      </c>
      <c r="K220" s="69">
        <f t="shared" si="174"/>
        <v>-0.06</v>
      </c>
      <c r="L220" s="72">
        <v>0</v>
      </c>
      <c r="M220" s="55">
        <f t="shared" si="175"/>
        <v>0.01</v>
      </c>
      <c r="N220" s="69">
        <f t="shared" si="175"/>
        <v>0</v>
      </c>
      <c r="O220" s="72">
        <v>0</v>
      </c>
      <c r="P220" s="7"/>
      <c r="Q220" s="72">
        <f t="shared" si="141"/>
        <v>5.6325000000000003</v>
      </c>
      <c r="R220" s="72">
        <f t="shared" si="142"/>
        <v>5.61</v>
      </c>
      <c r="S220" s="72">
        <f t="shared" si="143"/>
        <v>0</v>
      </c>
      <c r="T220" s="7"/>
      <c r="U220" s="5">
        <f t="shared" si="144"/>
        <v>31</v>
      </c>
      <c r="V220" s="45">
        <f t="shared" si="145"/>
        <v>43313</v>
      </c>
      <c r="W220" s="5">
        <f t="shared" si="146"/>
        <v>6397</v>
      </c>
      <c r="X220" s="55">
        <f t="shared" si="147"/>
        <v>5.3904348595426005E-2</v>
      </c>
      <c r="Y220" s="47">
        <f t="shared" si="148"/>
        <v>0.39392923298204141</v>
      </c>
      <c r="Z220" s="5">
        <f t="shared" si="149"/>
        <v>0</v>
      </c>
      <c r="AA220" s="5">
        <f t="shared" si="150"/>
        <v>0</v>
      </c>
      <c r="AC220" s="39">
        <f t="shared" si="151"/>
        <v>0</v>
      </c>
      <c r="AD220" s="39">
        <f t="shared" si="152"/>
        <v>0</v>
      </c>
      <c r="AE220" s="39">
        <f t="shared" si="153"/>
        <v>0</v>
      </c>
      <c r="AF220" s="39">
        <f t="shared" si="154"/>
        <v>0</v>
      </c>
      <c r="AG220" s="39">
        <f t="shared" si="155"/>
        <v>0</v>
      </c>
      <c r="AH220" s="39">
        <f t="shared" si="156"/>
        <v>0</v>
      </c>
      <c r="AI220" s="39">
        <f t="shared" si="157"/>
        <v>0</v>
      </c>
      <c r="AJ220" s="39">
        <f t="shared" si="158"/>
        <v>0</v>
      </c>
      <c r="AK220" s="39">
        <f t="shared" si="159"/>
        <v>0</v>
      </c>
      <c r="AL220" s="43"/>
      <c r="AM220" s="39">
        <f t="shared" si="160"/>
        <v>0</v>
      </c>
      <c r="AN220" s="39">
        <f t="shared" si="161"/>
        <v>0</v>
      </c>
      <c r="AO220" s="39">
        <f t="shared" si="162"/>
        <v>0</v>
      </c>
      <c r="AP220" s="40">
        <f t="shared" si="163"/>
        <v>0</v>
      </c>
      <c r="AR220" s="39">
        <f t="shared" si="164"/>
        <v>0</v>
      </c>
      <c r="AS220" s="39">
        <f t="shared" si="165"/>
        <v>0</v>
      </c>
      <c r="AT220" s="39">
        <f t="shared" si="166"/>
        <v>0</v>
      </c>
      <c r="AU220" s="40">
        <f t="shared" si="167"/>
        <v>0</v>
      </c>
      <c r="AV220" s="40"/>
      <c r="AW220" s="52">
        <f t="shared" si="168"/>
        <v>0</v>
      </c>
      <c r="AY220" s="52">
        <f t="shared" si="169"/>
        <v>0</v>
      </c>
      <c r="AZ220" s="70"/>
    </row>
    <row r="221" spans="1:52" ht="12" customHeight="1">
      <c r="A221" s="44">
        <f t="shared" si="170"/>
        <v>43344</v>
      </c>
      <c r="B221" s="66">
        <f t="shared" si="171"/>
        <v>20000</v>
      </c>
      <c r="C221" s="67"/>
      <c r="D221" s="68">
        <f t="shared" si="138"/>
        <v>20000</v>
      </c>
      <c r="E221" s="35">
        <f t="shared" si="139"/>
        <v>0</v>
      </c>
      <c r="F221" s="35">
        <f t="shared" si="140"/>
        <v>0</v>
      </c>
      <c r="G221" s="55">
        <f t="shared" si="173"/>
        <v>5.67</v>
      </c>
      <c r="H221" s="69">
        <f t="shared" si="173"/>
        <v>5.67</v>
      </c>
      <c r="I221" s="72">
        <f t="shared" si="172"/>
        <v>0</v>
      </c>
      <c r="J221" s="55">
        <f t="shared" si="174"/>
        <v>-4.7500000000000001E-2</v>
      </c>
      <c r="K221" s="69">
        <f t="shared" si="174"/>
        <v>-0.06</v>
      </c>
      <c r="L221" s="72">
        <v>0</v>
      </c>
      <c r="M221" s="55">
        <f t="shared" si="175"/>
        <v>0.01</v>
      </c>
      <c r="N221" s="69">
        <f t="shared" si="175"/>
        <v>0</v>
      </c>
      <c r="O221" s="72">
        <v>0</v>
      </c>
      <c r="P221" s="7"/>
      <c r="Q221" s="72">
        <f t="shared" si="141"/>
        <v>5.6325000000000003</v>
      </c>
      <c r="R221" s="72">
        <f t="shared" si="142"/>
        <v>5.61</v>
      </c>
      <c r="S221" s="72">
        <f t="shared" si="143"/>
        <v>0</v>
      </c>
      <c r="T221" s="7"/>
      <c r="U221" s="5">
        <f t="shared" si="144"/>
        <v>30</v>
      </c>
      <c r="V221" s="45">
        <f t="shared" si="145"/>
        <v>43344</v>
      </c>
      <c r="W221" s="5">
        <f t="shared" si="146"/>
        <v>6428</v>
      </c>
      <c r="X221" s="55">
        <f t="shared" si="147"/>
        <v>5.3904348595426005E-2</v>
      </c>
      <c r="Y221" s="47">
        <f t="shared" si="148"/>
        <v>0.39215485705789099</v>
      </c>
      <c r="Z221" s="5">
        <f t="shared" si="149"/>
        <v>0</v>
      </c>
      <c r="AA221" s="5">
        <f t="shared" si="150"/>
        <v>0</v>
      </c>
      <c r="AC221" s="39">
        <f t="shared" si="151"/>
        <v>0</v>
      </c>
      <c r="AD221" s="39">
        <f t="shared" si="152"/>
        <v>0</v>
      </c>
      <c r="AE221" s="39">
        <f t="shared" si="153"/>
        <v>0</v>
      </c>
      <c r="AF221" s="39">
        <f t="shared" si="154"/>
        <v>0</v>
      </c>
      <c r="AG221" s="39">
        <f t="shared" si="155"/>
        <v>0</v>
      </c>
      <c r="AH221" s="39">
        <f t="shared" si="156"/>
        <v>0</v>
      </c>
      <c r="AI221" s="39">
        <f t="shared" si="157"/>
        <v>0</v>
      </c>
      <c r="AJ221" s="39">
        <f t="shared" si="158"/>
        <v>0</v>
      </c>
      <c r="AK221" s="39">
        <f t="shared" si="159"/>
        <v>0</v>
      </c>
      <c r="AL221" s="43"/>
      <c r="AM221" s="39">
        <f t="shared" si="160"/>
        <v>0</v>
      </c>
      <c r="AN221" s="39">
        <f t="shared" si="161"/>
        <v>0</v>
      </c>
      <c r="AO221" s="39">
        <f t="shared" si="162"/>
        <v>0</v>
      </c>
      <c r="AP221" s="40">
        <f t="shared" si="163"/>
        <v>0</v>
      </c>
      <c r="AR221" s="39">
        <f t="shared" si="164"/>
        <v>0</v>
      </c>
      <c r="AS221" s="39">
        <f t="shared" si="165"/>
        <v>0</v>
      </c>
      <c r="AT221" s="39">
        <f t="shared" si="166"/>
        <v>0</v>
      </c>
      <c r="AU221" s="40">
        <f t="shared" si="167"/>
        <v>0</v>
      </c>
      <c r="AV221" s="40"/>
      <c r="AW221" s="52">
        <f t="shared" si="168"/>
        <v>0</v>
      </c>
      <c r="AY221" s="52">
        <f t="shared" si="169"/>
        <v>0</v>
      </c>
      <c r="AZ221" s="70"/>
    </row>
    <row r="222" spans="1:52" ht="12" customHeight="1">
      <c r="A222" s="44">
        <f t="shared" si="170"/>
        <v>43374</v>
      </c>
      <c r="B222" s="66">
        <f t="shared" si="171"/>
        <v>20000</v>
      </c>
      <c r="C222" s="67"/>
      <c r="D222" s="68">
        <f t="shared" si="138"/>
        <v>20000</v>
      </c>
      <c r="E222" s="35">
        <f t="shared" si="139"/>
        <v>0</v>
      </c>
      <c r="F222" s="35">
        <f t="shared" si="140"/>
        <v>0</v>
      </c>
      <c r="G222" s="55">
        <f t="shared" si="173"/>
        <v>5.67</v>
      </c>
      <c r="H222" s="69">
        <f t="shared" si="173"/>
        <v>5.67</v>
      </c>
      <c r="I222" s="72">
        <f t="shared" si="172"/>
        <v>0</v>
      </c>
      <c r="J222" s="55">
        <f t="shared" si="174"/>
        <v>-4.7500000000000001E-2</v>
      </c>
      <c r="K222" s="69">
        <f t="shared" si="174"/>
        <v>-0.06</v>
      </c>
      <c r="L222" s="72">
        <v>0</v>
      </c>
      <c r="M222" s="55">
        <f t="shared" si="175"/>
        <v>0.01</v>
      </c>
      <c r="N222" s="69">
        <f t="shared" si="175"/>
        <v>0</v>
      </c>
      <c r="O222" s="72">
        <v>0</v>
      </c>
      <c r="P222" s="7"/>
      <c r="Q222" s="72">
        <f t="shared" si="141"/>
        <v>5.6325000000000003</v>
      </c>
      <c r="R222" s="72">
        <f t="shared" si="142"/>
        <v>5.61</v>
      </c>
      <c r="S222" s="72">
        <f t="shared" si="143"/>
        <v>0</v>
      </c>
      <c r="T222" s="7"/>
      <c r="U222" s="5">
        <f t="shared" si="144"/>
        <v>31</v>
      </c>
      <c r="V222" s="45">
        <f t="shared" si="145"/>
        <v>43374</v>
      </c>
      <c r="W222" s="5">
        <f t="shared" si="146"/>
        <v>6458</v>
      </c>
      <c r="X222" s="55">
        <f t="shared" si="147"/>
        <v>5.3904348595426005E-2</v>
      </c>
      <c r="Y222" s="47">
        <f t="shared" si="148"/>
        <v>0.39044532919240987</v>
      </c>
      <c r="Z222" s="5">
        <f t="shared" si="149"/>
        <v>0</v>
      </c>
      <c r="AA222" s="5">
        <f t="shared" si="150"/>
        <v>0</v>
      </c>
      <c r="AC222" s="39">
        <f t="shared" si="151"/>
        <v>0</v>
      </c>
      <c r="AD222" s="39">
        <f t="shared" si="152"/>
        <v>0</v>
      </c>
      <c r="AE222" s="39">
        <f t="shared" si="153"/>
        <v>0</v>
      </c>
      <c r="AF222" s="39">
        <f t="shared" si="154"/>
        <v>0</v>
      </c>
      <c r="AG222" s="39">
        <f t="shared" si="155"/>
        <v>0</v>
      </c>
      <c r="AH222" s="39">
        <f t="shared" si="156"/>
        <v>0</v>
      </c>
      <c r="AI222" s="39">
        <f t="shared" si="157"/>
        <v>0</v>
      </c>
      <c r="AJ222" s="39">
        <f t="shared" si="158"/>
        <v>0</v>
      </c>
      <c r="AK222" s="39">
        <f t="shared" si="159"/>
        <v>0</v>
      </c>
      <c r="AL222" s="43"/>
      <c r="AM222" s="39">
        <f t="shared" si="160"/>
        <v>0</v>
      </c>
      <c r="AN222" s="39">
        <f t="shared" si="161"/>
        <v>0</v>
      </c>
      <c r="AO222" s="39">
        <f t="shared" si="162"/>
        <v>0</v>
      </c>
      <c r="AP222" s="40">
        <f t="shared" si="163"/>
        <v>0</v>
      </c>
      <c r="AR222" s="39">
        <f t="shared" si="164"/>
        <v>0</v>
      </c>
      <c r="AS222" s="39">
        <f t="shared" si="165"/>
        <v>0</v>
      </c>
      <c r="AT222" s="39">
        <f t="shared" si="166"/>
        <v>0</v>
      </c>
      <c r="AU222" s="40">
        <f t="shared" si="167"/>
        <v>0</v>
      </c>
      <c r="AV222" s="40"/>
      <c r="AW222" s="52">
        <f t="shared" si="168"/>
        <v>0</v>
      </c>
      <c r="AY222" s="52">
        <f t="shared" si="169"/>
        <v>0</v>
      </c>
      <c r="AZ222" s="70"/>
    </row>
    <row r="223" spans="1:52" ht="12" customHeight="1">
      <c r="A223" s="44">
        <f t="shared" si="170"/>
        <v>43405</v>
      </c>
      <c r="B223" s="66">
        <f t="shared" si="171"/>
        <v>20000</v>
      </c>
      <c r="C223" s="67"/>
      <c r="D223" s="68">
        <f t="shared" si="138"/>
        <v>20000</v>
      </c>
      <c r="E223" s="35">
        <f t="shared" si="139"/>
        <v>0</v>
      </c>
      <c r="F223" s="35">
        <f t="shared" si="140"/>
        <v>0</v>
      </c>
      <c r="G223" s="55">
        <f t="shared" si="173"/>
        <v>5.67</v>
      </c>
      <c r="H223" s="69">
        <f t="shared" si="173"/>
        <v>5.67</v>
      </c>
      <c r="I223" s="72">
        <f t="shared" si="172"/>
        <v>0</v>
      </c>
      <c r="J223" s="55">
        <f t="shared" si="174"/>
        <v>-4.7500000000000001E-2</v>
      </c>
      <c r="K223" s="69">
        <f t="shared" si="174"/>
        <v>-0.06</v>
      </c>
      <c r="L223" s="72">
        <v>0</v>
      </c>
      <c r="M223" s="55">
        <f t="shared" si="175"/>
        <v>0.01</v>
      </c>
      <c r="N223" s="69">
        <f t="shared" si="175"/>
        <v>0</v>
      </c>
      <c r="O223" s="72">
        <v>0</v>
      </c>
      <c r="P223" s="7"/>
      <c r="Q223" s="72">
        <f t="shared" si="141"/>
        <v>5.6325000000000003</v>
      </c>
      <c r="R223" s="72">
        <f t="shared" si="142"/>
        <v>5.61</v>
      </c>
      <c r="S223" s="72">
        <f t="shared" si="143"/>
        <v>0</v>
      </c>
      <c r="T223" s="7"/>
      <c r="U223" s="5">
        <f t="shared" si="144"/>
        <v>30</v>
      </c>
      <c r="V223" s="45">
        <f t="shared" si="145"/>
        <v>43405</v>
      </c>
      <c r="W223" s="5">
        <f t="shared" si="146"/>
        <v>6489</v>
      </c>
      <c r="X223" s="55">
        <f t="shared" si="147"/>
        <v>5.3904348595426005E-2</v>
      </c>
      <c r="Y223" s="47">
        <f t="shared" si="148"/>
        <v>0.38868664582034446</v>
      </c>
      <c r="Z223" s="5">
        <f t="shared" si="149"/>
        <v>0</v>
      </c>
      <c r="AA223" s="5">
        <f t="shared" si="150"/>
        <v>0</v>
      </c>
      <c r="AC223" s="39">
        <f t="shared" si="151"/>
        <v>0</v>
      </c>
      <c r="AD223" s="39">
        <f t="shared" si="152"/>
        <v>0</v>
      </c>
      <c r="AE223" s="39">
        <f t="shared" si="153"/>
        <v>0</v>
      </c>
      <c r="AF223" s="39">
        <f t="shared" si="154"/>
        <v>0</v>
      </c>
      <c r="AG223" s="39">
        <f t="shared" si="155"/>
        <v>0</v>
      </c>
      <c r="AH223" s="39">
        <f t="shared" si="156"/>
        <v>0</v>
      </c>
      <c r="AI223" s="39">
        <f t="shared" si="157"/>
        <v>0</v>
      </c>
      <c r="AJ223" s="39">
        <f t="shared" si="158"/>
        <v>0</v>
      </c>
      <c r="AK223" s="39">
        <f t="shared" si="159"/>
        <v>0</v>
      </c>
      <c r="AL223" s="43"/>
      <c r="AM223" s="39">
        <f t="shared" si="160"/>
        <v>0</v>
      </c>
      <c r="AN223" s="39">
        <f t="shared" si="161"/>
        <v>0</v>
      </c>
      <c r="AO223" s="39">
        <f t="shared" si="162"/>
        <v>0</v>
      </c>
      <c r="AP223" s="40">
        <f t="shared" si="163"/>
        <v>0</v>
      </c>
      <c r="AR223" s="39">
        <f t="shared" si="164"/>
        <v>0</v>
      </c>
      <c r="AS223" s="39">
        <f t="shared" si="165"/>
        <v>0</v>
      </c>
      <c r="AT223" s="39">
        <f t="shared" si="166"/>
        <v>0</v>
      </c>
      <c r="AU223" s="40">
        <f t="shared" si="167"/>
        <v>0</v>
      </c>
      <c r="AV223" s="40"/>
      <c r="AW223" s="52">
        <f t="shared" si="168"/>
        <v>0</v>
      </c>
      <c r="AY223" s="52">
        <f t="shared" si="169"/>
        <v>0</v>
      </c>
      <c r="AZ223" s="70"/>
    </row>
    <row r="224" spans="1:52" ht="12" customHeight="1">
      <c r="A224" s="44">
        <f t="shared" si="170"/>
        <v>43435</v>
      </c>
      <c r="B224" s="66">
        <f t="shared" si="171"/>
        <v>20000</v>
      </c>
      <c r="C224" s="67"/>
      <c r="D224" s="68">
        <f t="shared" si="138"/>
        <v>20000</v>
      </c>
      <c r="E224" s="35">
        <f t="shared" si="139"/>
        <v>0</v>
      </c>
      <c r="F224" s="35">
        <f t="shared" si="140"/>
        <v>0</v>
      </c>
      <c r="G224" s="55">
        <f t="shared" si="173"/>
        <v>5.67</v>
      </c>
      <c r="H224" s="69">
        <f t="shared" si="173"/>
        <v>5.67</v>
      </c>
      <c r="I224" s="72">
        <f t="shared" si="172"/>
        <v>0</v>
      </c>
      <c r="J224" s="55">
        <f t="shared" si="174"/>
        <v>-4.7500000000000001E-2</v>
      </c>
      <c r="K224" s="69">
        <f t="shared" si="174"/>
        <v>-0.06</v>
      </c>
      <c r="L224" s="72">
        <v>0</v>
      </c>
      <c r="M224" s="55">
        <f t="shared" si="175"/>
        <v>0.01</v>
      </c>
      <c r="N224" s="69">
        <f t="shared" si="175"/>
        <v>0</v>
      </c>
      <c r="O224" s="72">
        <v>0</v>
      </c>
      <c r="P224" s="7"/>
      <c r="Q224" s="72">
        <f t="shared" si="141"/>
        <v>5.6325000000000003</v>
      </c>
      <c r="R224" s="72">
        <f t="shared" si="142"/>
        <v>5.61</v>
      </c>
      <c r="S224" s="72">
        <f t="shared" si="143"/>
        <v>0</v>
      </c>
      <c r="T224" s="7"/>
      <c r="U224" s="5">
        <f t="shared" si="144"/>
        <v>31</v>
      </c>
      <c r="V224" s="45">
        <f t="shared" si="145"/>
        <v>43435</v>
      </c>
      <c r="W224" s="5">
        <f t="shared" si="146"/>
        <v>6519</v>
      </c>
      <c r="X224" s="55">
        <f t="shared" si="147"/>
        <v>5.3904348595426005E-2</v>
      </c>
      <c r="Y224" s="47">
        <f t="shared" si="148"/>
        <v>0.38699223699176227</v>
      </c>
      <c r="Z224" s="5">
        <f t="shared" si="149"/>
        <v>0</v>
      </c>
      <c r="AA224" s="5">
        <f t="shared" si="150"/>
        <v>0</v>
      </c>
      <c r="AC224" s="39">
        <f t="shared" si="151"/>
        <v>0</v>
      </c>
      <c r="AD224" s="39">
        <f t="shared" si="152"/>
        <v>0</v>
      </c>
      <c r="AE224" s="39">
        <f t="shared" si="153"/>
        <v>0</v>
      </c>
      <c r="AF224" s="39">
        <f t="shared" si="154"/>
        <v>0</v>
      </c>
      <c r="AG224" s="39">
        <f t="shared" si="155"/>
        <v>0</v>
      </c>
      <c r="AH224" s="39">
        <f t="shared" si="156"/>
        <v>0</v>
      </c>
      <c r="AI224" s="39">
        <f t="shared" si="157"/>
        <v>0</v>
      </c>
      <c r="AJ224" s="39">
        <f t="shared" si="158"/>
        <v>0</v>
      </c>
      <c r="AK224" s="39">
        <f t="shared" si="159"/>
        <v>0</v>
      </c>
      <c r="AL224" s="43"/>
      <c r="AM224" s="39">
        <f t="shared" si="160"/>
        <v>0</v>
      </c>
      <c r="AN224" s="39">
        <f t="shared" si="161"/>
        <v>0</v>
      </c>
      <c r="AO224" s="39">
        <f t="shared" si="162"/>
        <v>0</v>
      </c>
      <c r="AP224" s="40">
        <f t="shared" si="163"/>
        <v>0</v>
      </c>
      <c r="AR224" s="39">
        <f t="shared" si="164"/>
        <v>0</v>
      </c>
      <c r="AS224" s="39">
        <f t="shared" si="165"/>
        <v>0</v>
      </c>
      <c r="AT224" s="39">
        <f t="shared" si="166"/>
        <v>0</v>
      </c>
      <c r="AU224" s="40">
        <f t="shared" si="167"/>
        <v>0</v>
      </c>
      <c r="AV224" s="40"/>
      <c r="AW224" s="52">
        <f t="shared" si="168"/>
        <v>0</v>
      </c>
      <c r="AY224" s="52">
        <f t="shared" si="169"/>
        <v>0</v>
      </c>
      <c r="AZ224" s="70"/>
    </row>
    <row r="225" spans="1:52" ht="12" customHeight="1">
      <c r="A225" s="44">
        <f t="shared" si="170"/>
        <v>43466</v>
      </c>
      <c r="B225" s="66">
        <f t="shared" si="171"/>
        <v>20000</v>
      </c>
      <c r="C225" s="67"/>
      <c r="D225" s="68">
        <f t="shared" si="138"/>
        <v>20000</v>
      </c>
      <c r="E225" s="35">
        <f t="shared" si="139"/>
        <v>0</v>
      </c>
      <c r="F225" s="35">
        <f t="shared" si="140"/>
        <v>0</v>
      </c>
      <c r="G225" s="55">
        <f t="shared" si="173"/>
        <v>5.67</v>
      </c>
      <c r="H225" s="69">
        <f t="shared" si="173"/>
        <v>5.67</v>
      </c>
      <c r="I225" s="72">
        <f t="shared" si="172"/>
        <v>0</v>
      </c>
      <c r="J225" s="55">
        <f t="shared" si="174"/>
        <v>-4.7500000000000001E-2</v>
      </c>
      <c r="K225" s="69">
        <f t="shared" si="174"/>
        <v>-0.06</v>
      </c>
      <c r="L225" s="72">
        <v>0</v>
      </c>
      <c r="M225" s="55">
        <f t="shared" si="175"/>
        <v>0.01</v>
      </c>
      <c r="N225" s="69">
        <f t="shared" si="175"/>
        <v>0</v>
      </c>
      <c r="O225" s="72">
        <v>0</v>
      </c>
      <c r="P225" s="7"/>
      <c r="Q225" s="72">
        <f t="shared" si="141"/>
        <v>5.6325000000000003</v>
      </c>
      <c r="R225" s="72">
        <f t="shared" si="142"/>
        <v>5.61</v>
      </c>
      <c r="S225" s="72">
        <f t="shared" si="143"/>
        <v>0</v>
      </c>
      <c r="T225" s="7"/>
      <c r="U225" s="5">
        <f t="shared" si="144"/>
        <v>31</v>
      </c>
      <c r="V225" s="45">
        <f t="shared" si="145"/>
        <v>43466</v>
      </c>
      <c r="W225" s="5">
        <f t="shared" si="146"/>
        <v>6550</v>
      </c>
      <c r="X225" s="55">
        <f t="shared" si="147"/>
        <v>5.3904348595426005E-2</v>
      </c>
      <c r="Y225" s="47">
        <f t="shared" si="148"/>
        <v>0.38524910738710411</v>
      </c>
      <c r="Z225" s="5">
        <f t="shared" si="149"/>
        <v>0</v>
      </c>
      <c r="AA225" s="5">
        <f t="shared" si="150"/>
        <v>0</v>
      </c>
      <c r="AC225" s="39">
        <f t="shared" si="151"/>
        <v>0</v>
      </c>
      <c r="AD225" s="39">
        <f t="shared" si="152"/>
        <v>0</v>
      </c>
      <c r="AE225" s="39">
        <f t="shared" si="153"/>
        <v>0</v>
      </c>
      <c r="AF225" s="39">
        <f t="shared" si="154"/>
        <v>0</v>
      </c>
      <c r="AG225" s="39">
        <f t="shared" si="155"/>
        <v>0</v>
      </c>
      <c r="AH225" s="39">
        <f t="shared" si="156"/>
        <v>0</v>
      </c>
      <c r="AI225" s="39">
        <f t="shared" si="157"/>
        <v>0</v>
      </c>
      <c r="AJ225" s="39">
        <f t="shared" si="158"/>
        <v>0</v>
      </c>
      <c r="AK225" s="39">
        <f t="shared" si="159"/>
        <v>0</v>
      </c>
      <c r="AL225" s="43"/>
      <c r="AM225" s="39">
        <f t="shared" si="160"/>
        <v>0</v>
      </c>
      <c r="AN225" s="39">
        <f t="shared" si="161"/>
        <v>0</v>
      </c>
      <c r="AO225" s="39">
        <f t="shared" si="162"/>
        <v>0</v>
      </c>
      <c r="AP225" s="40">
        <f t="shared" si="163"/>
        <v>0</v>
      </c>
      <c r="AR225" s="39">
        <f t="shared" si="164"/>
        <v>0</v>
      </c>
      <c r="AS225" s="39">
        <f t="shared" si="165"/>
        <v>0</v>
      </c>
      <c r="AT225" s="39">
        <f t="shared" si="166"/>
        <v>0</v>
      </c>
      <c r="AU225" s="40">
        <f t="shared" si="167"/>
        <v>0</v>
      </c>
      <c r="AV225" s="40"/>
      <c r="AW225" s="52">
        <f t="shared" si="168"/>
        <v>0</v>
      </c>
      <c r="AY225" s="52">
        <f t="shared" si="169"/>
        <v>0</v>
      </c>
      <c r="AZ225" s="70"/>
    </row>
    <row r="226" spans="1:52" ht="12" customHeight="1">
      <c r="A226" s="44">
        <f t="shared" si="170"/>
        <v>43497</v>
      </c>
      <c r="B226" s="66">
        <f t="shared" si="171"/>
        <v>20000</v>
      </c>
      <c r="C226" s="67"/>
      <c r="D226" s="68">
        <f t="shared" si="138"/>
        <v>20000</v>
      </c>
      <c r="E226" s="35">
        <f t="shared" si="139"/>
        <v>0</v>
      </c>
      <c r="F226" s="35">
        <f t="shared" si="140"/>
        <v>0</v>
      </c>
      <c r="G226" s="55">
        <f t="shared" si="173"/>
        <v>5.67</v>
      </c>
      <c r="H226" s="69">
        <f t="shared" si="173"/>
        <v>5.67</v>
      </c>
      <c r="I226" s="72">
        <f t="shared" si="172"/>
        <v>0</v>
      </c>
      <c r="J226" s="55">
        <f t="shared" si="174"/>
        <v>-4.7500000000000001E-2</v>
      </c>
      <c r="K226" s="69">
        <f t="shared" si="174"/>
        <v>-0.06</v>
      </c>
      <c r="L226" s="72">
        <v>0</v>
      </c>
      <c r="M226" s="55">
        <f t="shared" si="175"/>
        <v>0.01</v>
      </c>
      <c r="N226" s="69">
        <f t="shared" si="175"/>
        <v>0</v>
      </c>
      <c r="O226" s="72">
        <v>0</v>
      </c>
      <c r="P226" s="7"/>
      <c r="Q226" s="72">
        <f t="shared" si="141"/>
        <v>5.6325000000000003</v>
      </c>
      <c r="R226" s="72">
        <f t="shared" si="142"/>
        <v>5.61</v>
      </c>
      <c r="S226" s="72">
        <f t="shared" si="143"/>
        <v>0</v>
      </c>
      <c r="T226" s="7"/>
      <c r="U226" s="5">
        <f t="shared" si="144"/>
        <v>28</v>
      </c>
      <c r="V226" s="45">
        <f t="shared" si="145"/>
        <v>43497</v>
      </c>
      <c r="W226" s="5">
        <f t="shared" si="146"/>
        <v>6581</v>
      </c>
      <c r="X226" s="55">
        <f t="shared" si="147"/>
        <v>5.3904348595426005E-2</v>
      </c>
      <c r="Y226" s="47">
        <f t="shared" si="148"/>
        <v>0.38351382936324835</v>
      </c>
      <c r="Z226" s="5">
        <f t="shared" si="149"/>
        <v>0</v>
      </c>
      <c r="AA226" s="5">
        <f t="shared" si="150"/>
        <v>0</v>
      </c>
      <c r="AC226" s="39">
        <f t="shared" si="151"/>
        <v>0</v>
      </c>
      <c r="AD226" s="39">
        <f t="shared" si="152"/>
        <v>0</v>
      </c>
      <c r="AE226" s="39">
        <f t="shared" si="153"/>
        <v>0</v>
      </c>
      <c r="AF226" s="39">
        <f t="shared" si="154"/>
        <v>0</v>
      </c>
      <c r="AG226" s="39">
        <f t="shared" si="155"/>
        <v>0</v>
      </c>
      <c r="AH226" s="39">
        <f t="shared" si="156"/>
        <v>0</v>
      </c>
      <c r="AI226" s="39">
        <f t="shared" si="157"/>
        <v>0</v>
      </c>
      <c r="AJ226" s="39">
        <f t="shared" si="158"/>
        <v>0</v>
      </c>
      <c r="AK226" s="39">
        <f t="shared" si="159"/>
        <v>0</v>
      </c>
      <c r="AL226" s="43"/>
      <c r="AM226" s="39">
        <f t="shared" si="160"/>
        <v>0</v>
      </c>
      <c r="AN226" s="39">
        <f t="shared" si="161"/>
        <v>0</v>
      </c>
      <c r="AO226" s="39">
        <f t="shared" si="162"/>
        <v>0</v>
      </c>
      <c r="AP226" s="40">
        <f t="shared" si="163"/>
        <v>0</v>
      </c>
      <c r="AR226" s="39">
        <f t="shared" si="164"/>
        <v>0</v>
      </c>
      <c r="AS226" s="39">
        <f t="shared" si="165"/>
        <v>0</v>
      </c>
      <c r="AT226" s="39">
        <f t="shared" si="166"/>
        <v>0</v>
      </c>
      <c r="AU226" s="40">
        <f t="shared" si="167"/>
        <v>0</v>
      </c>
      <c r="AV226" s="40"/>
      <c r="AW226" s="52">
        <f t="shared" si="168"/>
        <v>0</v>
      </c>
      <c r="AY226" s="52">
        <f t="shared" si="169"/>
        <v>0</v>
      </c>
      <c r="AZ226" s="70"/>
    </row>
    <row r="227" spans="1:52" ht="12" customHeight="1">
      <c r="A227" s="44">
        <f t="shared" si="170"/>
        <v>43525</v>
      </c>
      <c r="B227" s="66">
        <f t="shared" si="171"/>
        <v>20000</v>
      </c>
      <c r="C227" s="67"/>
      <c r="D227" s="68">
        <f t="shared" si="138"/>
        <v>20000</v>
      </c>
      <c r="E227" s="35">
        <f t="shared" si="139"/>
        <v>0</v>
      </c>
      <c r="F227" s="35">
        <f t="shared" si="140"/>
        <v>0</v>
      </c>
      <c r="G227" s="55">
        <f t="shared" si="173"/>
        <v>5.67</v>
      </c>
      <c r="H227" s="69">
        <f t="shared" si="173"/>
        <v>5.67</v>
      </c>
      <c r="I227" s="72">
        <f t="shared" si="172"/>
        <v>0</v>
      </c>
      <c r="J227" s="55">
        <f t="shared" si="174"/>
        <v>-4.7500000000000001E-2</v>
      </c>
      <c r="K227" s="69">
        <f t="shared" si="174"/>
        <v>-0.06</v>
      </c>
      <c r="L227" s="72">
        <v>0</v>
      </c>
      <c r="M227" s="55">
        <f t="shared" si="175"/>
        <v>0.01</v>
      </c>
      <c r="N227" s="69">
        <f t="shared" si="175"/>
        <v>0</v>
      </c>
      <c r="O227" s="72">
        <v>0</v>
      </c>
      <c r="P227" s="7"/>
      <c r="Q227" s="72">
        <f t="shared" si="141"/>
        <v>5.6325000000000003</v>
      </c>
      <c r="R227" s="72">
        <f t="shared" si="142"/>
        <v>5.61</v>
      </c>
      <c r="S227" s="72">
        <f t="shared" si="143"/>
        <v>0</v>
      </c>
      <c r="T227" s="7"/>
      <c r="U227" s="5">
        <f t="shared" si="144"/>
        <v>31</v>
      </c>
      <c r="V227" s="45">
        <f t="shared" si="145"/>
        <v>43525</v>
      </c>
      <c r="W227" s="5">
        <f t="shared" si="146"/>
        <v>6609</v>
      </c>
      <c r="X227" s="55">
        <f t="shared" si="147"/>
        <v>5.3904348595426005E-2</v>
      </c>
      <c r="Y227" s="47">
        <f t="shared" si="148"/>
        <v>0.38195320065155308</v>
      </c>
      <c r="Z227" s="5">
        <f t="shared" si="149"/>
        <v>0</v>
      </c>
      <c r="AA227" s="5">
        <f t="shared" si="150"/>
        <v>0</v>
      </c>
      <c r="AC227" s="39">
        <f t="shared" si="151"/>
        <v>0</v>
      </c>
      <c r="AD227" s="39">
        <f t="shared" si="152"/>
        <v>0</v>
      </c>
      <c r="AE227" s="39">
        <f t="shared" si="153"/>
        <v>0</v>
      </c>
      <c r="AF227" s="39">
        <f t="shared" si="154"/>
        <v>0</v>
      </c>
      <c r="AG227" s="39">
        <f t="shared" si="155"/>
        <v>0</v>
      </c>
      <c r="AH227" s="39">
        <f t="shared" si="156"/>
        <v>0</v>
      </c>
      <c r="AI227" s="39">
        <f t="shared" si="157"/>
        <v>0</v>
      </c>
      <c r="AJ227" s="39">
        <f t="shared" si="158"/>
        <v>0</v>
      </c>
      <c r="AK227" s="39">
        <f t="shared" si="159"/>
        <v>0</v>
      </c>
      <c r="AL227" s="43"/>
      <c r="AM227" s="39">
        <f t="shared" si="160"/>
        <v>0</v>
      </c>
      <c r="AN227" s="39">
        <f t="shared" si="161"/>
        <v>0</v>
      </c>
      <c r="AO227" s="39">
        <f t="shared" si="162"/>
        <v>0</v>
      </c>
      <c r="AP227" s="40">
        <f t="shared" si="163"/>
        <v>0</v>
      </c>
      <c r="AR227" s="39">
        <f t="shared" si="164"/>
        <v>0</v>
      </c>
      <c r="AS227" s="39">
        <f t="shared" si="165"/>
        <v>0</v>
      </c>
      <c r="AT227" s="39">
        <f t="shared" si="166"/>
        <v>0</v>
      </c>
      <c r="AU227" s="40">
        <f t="shared" si="167"/>
        <v>0</v>
      </c>
      <c r="AV227" s="40"/>
      <c r="AW227" s="52">
        <f t="shared" si="168"/>
        <v>0</v>
      </c>
      <c r="AY227" s="52">
        <f t="shared" si="169"/>
        <v>0</v>
      </c>
      <c r="AZ227" s="70"/>
    </row>
    <row r="228" spans="1:52" ht="12" customHeight="1">
      <c r="A228" s="44">
        <f t="shared" si="170"/>
        <v>43556</v>
      </c>
      <c r="B228" s="66">
        <f t="shared" si="171"/>
        <v>20000</v>
      </c>
      <c r="C228" s="67"/>
      <c r="D228" s="68">
        <f t="shared" si="138"/>
        <v>20000</v>
      </c>
      <c r="E228" s="35">
        <f t="shared" si="139"/>
        <v>0</v>
      </c>
      <c r="F228" s="35">
        <f t="shared" si="140"/>
        <v>0</v>
      </c>
      <c r="G228" s="55">
        <f t="shared" si="173"/>
        <v>5.67</v>
      </c>
      <c r="H228" s="69">
        <f t="shared" si="173"/>
        <v>5.67</v>
      </c>
      <c r="I228" s="72">
        <f t="shared" si="172"/>
        <v>0</v>
      </c>
      <c r="J228" s="55">
        <f t="shared" si="174"/>
        <v>-4.7500000000000001E-2</v>
      </c>
      <c r="K228" s="69">
        <f t="shared" si="174"/>
        <v>-0.06</v>
      </c>
      <c r="L228" s="72">
        <v>0</v>
      </c>
      <c r="M228" s="55">
        <f t="shared" si="175"/>
        <v>0.01</v>
      </c>
      <c r="N228" s="69">
        <f t="shared" si="175"/>
        <v>0</v>
      </c>
      <c r="O228" s="72">
        <v>0</v>
      </c>
      <c r="P228" s="7"/>
      <c r="Q228" s="72">
        <f t="shared" si="141"/>
        <v>5.6325000000000003</v>
      </c>
      <c r="R228" s="72">
        <f t="shared" si="142"/>
        <v>5.61</v>
      </c>
      <c r="S228" s="72">
        <f t="shared" si="143"/>
        <v>0</v>
      </c>
      <c r="T228" s="7"/>
      <c r="U228" s="5">
        <f t="shared" si="144"/>
        <v>30</v>
      </c>
      <c r="V228" s="45">
        <f t="shared" si="145"/>
        <v>43556</v>
      </c>
      <c r="W228" s="5">
        <f t="shared" si="146"/>
        <v>6640</v>
      </c>
      <c r="X228" s="55">
        <f t="shared" si="147"/>
        <v>5.3904348595426005E-2</v>
      </c>
      <c r="Y228" s="47">
        <f t="shared" si="148"/>
        <v>0.38023276838442249</v>
      </c>
      <c r="Z228" s="5">
        <f t="shared" si="149"/>
        <v>0</v>
      </c>
      <c r="AA228" s="5">
        <f t="shared" si="150"/>
        <v>0</v>
      </c>
      <c r="AC228" s="39">
        <f t="shared" si="151"/>
        <v>0</v>
      </c>
      <c r="AD228" s="39">
        <f t="shared" si="152"/>
        <v>0</v>
      </c>
      <c r="AE228" s="39">
        <f t="shared" si="153"/>
        <v>0</v>
      </c>
      <c r="AF228" s="39">
        <f t="shared" si="154"/>
        <v>0</v>
      </c>
      <c r="AG228" s="39">
        <f t="shared" si="155"/>
        <v>0</v>
      </c>
      <c r="AH228" s="39">
        <f t="shared" si="156"/>
        <v>0</v>
      </c>
      <c r="AI228" s="39">
        <f t="shared" si="157"/>
        <v>0</v>
      </c>
      <c r="AJ228" s="39">
        <f t="shared" si="158"/>
        <v>0</v>
      </c>
      <c r="AK228" s="39">
        <f t="shared" si="159"/>
        <v>0</v>
      </c>
      <c r="AL228" s="43"/>
      <c r="AM228" s="39">
        <f t="shared" si="160"/>
        <v>0</v>
      </c>
      <c r="AN228" s="39">
        <f t="shared" si="161"/>
        <v>0</v>
      </c>
      <c r="AO228" s="39">
        <f t="shared" si="162"/>
        <v>0</v>
      </c>
      <c r="AP228" s="40">
        <f t="shared" si="163"/>
        <v>0</v>
      </c>
      <c r="AR228" s="39">
        <f t="shared" si="164"/>
        <v>0</v>
      </c>
      <c r="AS228" s="39">
        <f t="shared" si="165"/>
        <v>0</v>
      </c>
      <c r="AT228" s="39">
        <f t="shared" si="166"/>
        <v>0</v>
      </c>
      <c r="AU228" s="40">
        <f t="shared" si="167"/>
        <v>0</v>
      </c>
      <c r="AV228" s="40"/>
      <c r="AW228" s="52">
        <f t="shared" si="168"/>
        <v>0</v>
      </c>
      <c r="AY228" s="52">
        <f t="shared" si="169"/>
        <v>0</v>
      </c>
      <c r="AZ228" s="70"/>
    </row>
    <row r="229" spans="1:52" ht="12" customHeight="1">
      <c r="A229" s="44">
        <f t="shared" si="170"/>
        <v>43586</v>
      </c>
      <c r="B229" s="66">
        <f t="shared" si="171"/>
        <v>20000</v>
      </c>
      <c r="C229" s="67"/>
      <c r="D229" s="68">
        <f t="shared" si="138"/>
        <v>20000</v>
      </c>
      <c r="E229" s="35">
        <f t="shared" si="139"/>
        <v>0</v>
      </c>
      <c r="F229" s="35">
        <f t="shared" si="140"/>
        <v>0</v>
      </c>
      <c r="G229" s="55">
        <f t="shared" si="173"/>
        <v>5.67</v>
      </c>
      <c r="H229" s="69">
        <f t="shared" si="173"/>
        <v>5.67</v>
      </c>
      <c r="I229" s="72">
        <f t="shared" si="172"/>
        <v>0</v>
      </c>
      <c r="J229" s="55">
        <f t="shared" si="174"/>
        <v>-4.7500000000000001E-2</v>
      </c>
      <c r="K229" s="69">
        <f t="shared" si="174"/>
        <v>-0.06</v>
      </c>
      <c r="L229" s="72">
        <v>0</v>
      </c>
      <c r="M229" s="55">
        <f t="shared" si="175"/>
        <v>0.01</v>
      </c>
      <c r="N229" s="69">
        <f t="shared" si="175"/>
        <v>0</v>
      </c>
      <c r="O229" s="72">
        <v>0</v>
      </c>
      <c r="P229" s="7"/>
      <c r="Q229" s="72">
        <f t="shared" si="141"/>
        <v>5.6325000000000003</v>
      </c>
      <c r="R229" s="72">
        <f t="shared" si="142"/>
        <v>5.61</v>
      </c>
      <c r="S229" s="72">
        <f t="shared" si="143"/>
        <v>0</v>
      </c>
      <c r="T229" s="7"/>
      <c r="U229" s="5">
        <f t="shared" si="144"/>
        <v>31</v>
      </c>
      <c r="V229" s="45">
        <f t="shared" si="145"/>
        <v>43586</v>
      </c>
      <c r="W229" s="5">
        <f t="shared" si="146"/>
        <v>6670</v>
      </c>
      <c r="X229" s="55">
        <f t="shared" si="147"/>
        <v>5.3904348595426005E-2</v>
      </c>
      <c r="Y229" s="47">
        <f t="shared" si="148"/>
        <v>0.37857521269889843</v>
      </c>
      <c r="Z229" s="5">
        <f t="shared" si="149"/>
        <v>0</v>
      </c>
      <c r="AA229" s="5">
        <f t="shared" si="150"/>
        <v>0</v>
      </c>
      <c r="AC229" s="39">
        <f t="shared" si="151"/>
        <v>0</v>
      </c>
      <c r="AD229" s="39">
        <f t="shared" si="152"/>
        <v>0</v>
      </c>
      <c r="AE229" s="39">
        <f t="shared" si="153"/>
        <v>0</v>
      </c>
      <c r="AF229" s="39">
        <f t="shared" si="154"/>
        <v>0</v>
      </c>
      <c r="AG229" s="39">
        <f t="shared" si="155"/>
        <v>0</v>
      </c>
      <c r="AH229" s="39">
        <f t="shared" si="156"/>
        <v>0</v>
      </c>
      <c r="AI229" s="39">
        <f t="shared" si="157"/>
        <v>0</v>
      </c>
      <c r="AJ229" s="39">
        <f t="shared" si="158"/>
        <v>0</v>
      </c>
      <c r="AK229" s="39">
        <f t="shared" si="159"/>
        <v>0</v>
      </c>
      <c r="AL229" s="43"/>
      <c r="AM229" s="39">
        <f t="shared" si="160"/>
        <v>0</v>
      </c>
      <c r="AN229" s="39">
        <f t="shared" si="161"/>
        <v>0</v>
      </c>
      <c r="AO229" s="39">
        <f t="shared" si="162"/>
        <v>0</v>
      </c>
      <c r="AP229" s="40">
        <f t="shared" si="163"/>
        <v>0</v>
      </c>
      <c r="AR229" s="39">
        <f t="shared" si="164"/>
        <v>0</v>
      </c>
      <c r="AS229" s="39">
        <f t="shared" si="165"/>
        <v>0</v>
      </c>
      <c r="AT229" s="39">
        <f t="shared" si="166"/>
        <v>0</v>
      </c>
      <c r="AU229" s="40">
        <f t="shared" si="167"/>
        <v>0</v>
      </c>
      <c r="AV229" s="40"/>
      <c r="AW229" s="52">
        <f t="shared" si="168"/>
        <v>0</v>
      </c>
      <c r="AY229" s="52">
        <f t="shared" si="169"/>
        <v>0</v>
      </c>
      <c r="AZ229" s="70"/>
    </row>
    <row r="230" spans="1:52" ht="12" customHeight="1">
      <c r="A230" s="44">
        <f t="shared" si="170"/>
        <v>43617</v>
      </c>
      <c r="B230" s="66">
        <f t="shared" si="171"/>
        <v>20000</v>
      </c>
      <c r="C230" s="67"/>
      <c r="D230" s="68">
        <f t="shared" si="138"/>
        <v>20000</v>
      </c>
      <c r="E230" s="35">
        <f t="shared" si="139"/>
        <v>0</v>
      </c>
      <c r="F230" s="35">
        <f t="shared" si="140"/>
        <v>0</v>
      </c>
      <c r="G230" s="55">
        <f t="shared" ref="G230:H249" si="176">VLOOKUP($A230,Table,MATCH(G$4,Curves,0))</f>
        <v>5.67</v>
      </c>
      <c r="H230" s="69">
        <f t="shared" si="176"/>
        <v>5.67</v>
      </c>
      <c r="I230" s="72">
        <f t="shared" si="172"/>
        <v>0</v>
      </c>
      <c r="J230" s="55">
        <f t="shared" ref="J230:K249" si="177">VLOOKUP($A230,Table,MATCH(J$4,Curves,0))</f>
        <v>-4.7500000000000001E-2</v>
      </c>
      <c r="K230" s="69">
        <f t="shared" si="177"/>
        <v>-0.06</v>
      </c>
      <c r="L230" s="72">
        <v>0</v>
      </c>
      <c r="M230" s="55">
        <f t="shared" ref="M230:N249" si="178">VLOOKUP($A230,Table,MATCH(M$4,Curves,0))</f>
        <v>0.01</v>
      </c>
      <c r="N230" s="69">
        <f t="shared" si="178"/>
        <v>0</v>
      </c>
      <c r="O230" s="72">
        <v>0</v>
      </c>
      <c r="P230" s="7"/>
      <c r="Q230" s="72">
        <f t="shared" si="141"/>
        <v>5.6325000000000003</v>
      </c>
      <c r="R230" s="72">
        <f t="shared" si="142"/>
        <v>5.61</v>
      </c>
      <c r="S230" s="72">
        <f t="shared" si="143"/>
        <v>0</v>
      </c>
      <c r="T230" s="7"/>
      <c r="U230" s="5">
        <f t="shared" si="144"/>
        <v>30</v>
      </c>
      <c r="V230" s="45">
        <f t="shared" si="145"/>
        <v>43617</v>
      </c>
      <c r="W230" s="5">
        <f t="shared" si="146"/>
        <v>6701</v>
      </c>
      <c r="X230" s="55">
        <f t="shared" si="147"/>
        <v>5.3904348595426005E-2</v>
      </c>
      <c r="Y230" s="47">
        <f t="shared" si="148"/>
        <v>0.37686999590701925</v>
      </c>
      <c r="Z230" s="5">
        <f t="shared" si="149"/>
        <v>0</v>
      </c>
      <c r="AA230" s="5">
        <f t="shared" si="150"/>
        <v>0</v>
      </c>
      <c r="AC230" s="39">
        <f t="shared" si="151"/>
        <v>0</v>
      </c>
      <c r="AD230" s="39">
        <f t="shared" si="152"/>
        <v>0</v>
      </c>
      <c r="AE230" s="39">
        <f t="shared" si="153"/>
        <v>0</v>
      </c>
      <c r="AF230" s="39">
        <f t="shared" si="154"/>
        <v>0</v>
      </c>
      <c r="AG230" s="39">
        <f t="shared" si="155"/>
        <v>0</v>
      </c>
      <c r="AH230" s="39">
        <f t="shared" si="156"/>
        <v>0</v>
      </c>
      <c r="AI230" s="39">
        <f t="shared" si="157"/>
        <v>0</v>
      </c>
      <c r="AJ230" s="39">
        <f t="shared" si="158"/>
        <v>0</v>
      </c>
      <c r="AK230" s="39">
        <f t="shared" si="159"/>
        <v>0</v>
      </c>
      <c r="AL230" s="43"/>
      <c r="AM230" s="39">
        <f t="shared" si="160"/>
        <v>0</v>
      </c>
      <c r="AN230" s="39">
        <f t="shared" si="161"/>
        <v>0</v>
      </c>
      <c r="AO230" s="39">
        <f t="shared" si="162"/>
        <v>0</v>
      </c>
      <c r="AP230" s="40">
        <f t="shared" si="163"/>
        <v>0</v>
      </c>
      <c r="AR230" s="39">
        <f t="shared" si="164"/>
        <v>0</v>
      </c>
      <c r="AS230" s="39">
        <f t="shared" si="165"/>
        <v>0</v>
      </c>
      <c r="AT230" s="39">
        <f t="shared" si="166"/>
        <v>0</v>
      </c>
      <c r="AU230" s="40">
        <f t="shared" si="167"/>
        <v>0</v>
      </c>
      <c r="AV230" s="40"/>
      <c r="AW230" s="52">
        <f t="shared" si="168"/>
        <v>0</v>
      </c>
      <c r="AY230" s="52">
        <f t="shared" si="169"/>
        <v>0</v>
      </c>
      <c r="AZ230" s="70"/>
    </row>
    <row r="231" spans="1:52" ht="12" customHeight="1">
      <c r="A231" s="44">
        <f t="shared" si="170"/>
        <v>43647</v>
      </c>
      <c r="B231" s="66">
        <f t="shared" si="171"/>
        <v>20000</v>
      </c>
      <c r="C231" s="67"/>
      <c r="D231" s="68">
        <f t="shared" si="138"/>
        <v>20000</v>
      </c>
      <c r="E231" s="35">
        <f t="shared" si="139"/>
        <v>0</v>
      </c>
      <c r="F231" s="35">
        <f t="shared" si="140"/>
        <v>0</v>
      </c>
      <c r="G231" s="55">
        <f t="shared" si="176"/>
        <v>5.67</v>
      </c>
      <c r="H231" s="69">
        <f t="shared" si="176"/>
        <v>5.67</v>
      </c>
      <c r="I231" s="72">
        <f t="shared" si="172"/>
        <v>0</v>
      </c>
      <c r="J231" s="55">
        <f t="shared" si="177"/>
        <v>-4.7500000000000001E-2</v>
      </c>
      <c r="K231" s="69">
        <f t="shared" si="177"/>
        <v>-0.06</v>
      </c>
      <c r="L231" s="72">
        <v>0</v>
      </c>
      <c r="M231" s="55">
        <f t="shared" si="178"/>
        <v>0.01</v>
      </c>
      <c r="N231" s="69">
        <f t="shared" si="178"/>
        <v>0</v>
      </c>
      <c r="O231" s="72">
        <v>0</v>
      </c>
      <c r="P231" s="7"/>
      <c r="Q231" s="72">
        <f t="shared" si="141"/>
        <v>5.6325000000000003</v>
      </c>
      <c r="R231" s="72">
        <f t="shared" si="142"/>
        <v>5.61</v>
      </c>
      <c r="S231" s="72">
        <f t="shared" si="143"/>
        <v>0</v>
      </c>
      <c r="T231" s="7"/>
      <c r="U231" s="5">
        <f t="shared" si="144"/>
        <v>31</v>
      </c>
      <c r="V231" s="45">
        <f t="shared" si="145"/>
        <v>43647</v>
      </c>
      <c r="W231" s="5">
        <f t="shared" si="146"/>
        <v>6731</v>
      </c>
      <c r="X231" s="55">
        <f t="shared" si="147"/>
        <v>5.3904348595426005E-2</v>
      </c>
      <c r="Y231" s="47">
        <f t="shared" si="148"/>
        <v>0.37522709961727196</v>
      </c>
      <c r="Z231" s="5">
        <f t="shared" si="149"/>
        <v>0</v>
      </c>
      <c r="AA231" s="5">
        <f t="shared" si="150"/>
        <v>0</v>
      </c>
      <c r="AC231" s="39">
        <f t="shared" si="151"/>
        <v>0</v>
      </c>
      <c r="AD231" s="39">
        <f t="shared" si="152"/>
        <v>0</v>
      </c>
      <c r="AE231" s="39">
        <f t="shared" si="153"/>
        <v>0</v>
      </c>
      <c r="AF231" s="39">
        <f t="shared" si="154"/>
        <v>0</v>
      </c>
      <c r="AG231" s="39">
        <f t="shared" si="155"/>
        <v>0</v>
      </c>
      <c r="AH231" s="39">
        <f t="shared" si="156"/>
        <v>0</v>
      </c>
      <c r="AI231" s="39">
        <f t="shared" si="157"/>
        <v>0</v>
      </c>
      <c r="AJ231" s="39">
        <f t="shared" si="158"/>
        <v>0</v>
      </c>
      <c r="AK231" s="39">
        <f t="shared" si="159"/>
        <v>0</v>
      </c>
      <c r="AL231" s="43"/>
      <c r="AM231" s="39">
        <f t="shared" si="160"/>
        <v>0</v>
      </c>
      <c r="AN231" s="39">
        <f t="shared" si="161"/>
        <v>0</v>
      </c>
      <c r="AO231" s="39">
        <f t="shared" si="162"/>
        <v>0</v>
      </c>
      <c r="AP231" s="40">
        <f t="shared" si="163"/>
        <v>0</v>
      </c>
      <c r="AR231" s="39">
        <f t="shared" si="164"/>
        <v>0</v>
      </c>
      <c r="AS231" s="39">
        <f t="shared" si="165"/>
        <v>0</v>
      </c>
      <c r="AT231" s="39">
        <f t="shared" si="166"/>
        <v>0</v>
      </c>
      <c r="AU231" s="40">
        <f t="shared" si="167"/>
        <v>0</v>
      </c>
      <c r="AV231" s="40"/>
      <c r="AW231" s="52">
        <f t="shared" si="168"/>
        <v>0</v>
      </c>
      <c r="AY231" s="52">
        <f t="shared" si="169"/>
        <v>0</v>
      </c>
      <c r="AZ231" s="70"/>
    </row>
    <row r="232" spans="1:52" ht="12" customHeight="1">
      <c r="A232" s="44">
        <f t="shared" si="170"/>
        <v>43678</v>
      </c>
      <c r="B232" s="66">
        <f t="shared" si="171"/>
        <v>20000</v>
      </c>
      <c r="C232" s="67"/>
      <c r="D232" s="68">
        <f t="shared" si="138"/>
        <v>20000</v>
      </c>
      <c r="E232" s="35">
        <f t="shared" si="139"/>
        <v>0</v>
      </c>
      <c r="F232" s="35">
        <f t="shared" si="140"/>
        <v>0</v>
      </c>
      <c r="G232" s="55">
        <f t="shared" si="176"/>
        <v>5.67</v>
      </c>
      <c r="H232" s="69">
        <f t="shared" si="176"/>
        <v>5.67</v>
      </c>
      <c r="I232" s="72">
        <f t="shared" si="172"/>
        <v>0</v>
      </c>
      <c r="J232" s="55">
        <f t="shared" si="177"/>
        <v>-4.7500000000000001E-2</v>
      </c>
      <c r="K232" s="69">
        <f t="shared" si="177"/>
        <v>-0.06</v>
      </c>
      <c r="L232" s="72">
        <v>0</v>
      </c>
      <c r="M232" s="55">
        <f t="shared" si="178"/>
        <v>0.01</v>
      </c>
      <c r="N232" s="69">
        <f t="shared" si="178"/>
        <v>0</v>
      </c>
      <c r="O232" s="72">
        <v>0</v>
      </c>
      <c r="P232" s="7"/>
      <c r="Q232" s="72">
        <f t="shared" si="141"/>
        <v>5.6325000000000003</v>
      </c>
      <c r="R232" s="72">
        <f t="shared" si="142"/>
        <v>5.61</v>
      </c>
      <c r="S232" s="72">
        <f t="shared" si="143"/>
        <v>0</v>
      </c>
      <c r="T232" s="7"/>
      <c r="U232" s="5">
        <f t="shared" si="144"/>
        <v>31</v>
      </c>
      <c r="V232" s="45">
        <f t="shared" si="145"/>
        <v>43678</v>
      </c>
      <c r="W232" s="5">
        <f t="shared" si="146"/>
        <v>6762</v>
      </c>
      <c r="X232" s="55">
        <f t="shared" si="147"/>
        <v>5.3904348595426005E-2</v>
      </c>
      <c r="Y232" s="47">
        <f t="shared" si="148"/>
        <v>0.37353696373522627</v>
      </c>
      <c r="Z232" s="5">
        <f t="shared" si="149"/>
        <v>0</v>
      </c>
      <c r="AA232" s="5">
        <f t="shared" si="150"/>
        <v>0</v>
      </c>
      <c r="AC232" s="39">
        <f t="shared" si="151"/>
        <v>0</v>
      </c>
      <c r="AD232" s="39">
        <f t="shared" si="152"/>
        <v>0</v>
      </c>
      <c r="AE232" s="39">
        <f t="shared" si="153"/>
        <v>0</v>
      </c>
      <c r="AF232" s="39">
        <f t="shared" si="154"/>
        <v>0</v>
      </c>
      <c r="AG232" s="39">
        <f t="shared" si="155"/>
        <v>0</v>
      </c>
      <c r="AH232" s="39">
        <f t="shared" si="156"/>
        <v>0</v>
      </c>
      <c r="AI232" s="39">
        <f t="shared" si="157"/>
        <v>0</v>
      </c>
      <c r="AJ232" s="39">
        <f t="shared" si="158"/>
        <v>0</v>
      </c>
      <c r="AK232" s="39">
        <f t="shared" si="159"/>
        <v>0</v>
      </c>
      <c r="AL232" s="43"/>
      <c r="AM232" s="39">
        <f t="shared" si="160"/>
        <v>0</v>
      </c>
      <c r="AN232" s="39">
        <f t="shared" si="161"/>
        <v>0</v>
      </c>
      <c r="AO232" s="39">
        <f t="shared" si="162"/>
        <v>0</v>
      </c>
      <c r="AP232" s="40">
        <f t="shared" si="163"/>
        <v>0</v>
      </c>
      <c r="AR232" s="39">
        <f t="shared" si="164"/>
        <v>0</v>
      </c>
      <c r="AS232" s="39">
        <f t="shared" si="165"/>
        <v>0</v>
      </c>
      <c r="AT232" s="39">
        <f t="shared" si="166"/>
        <v>0</v>
      </c>
      <c r="AU232" s="40">
        <f t="shared" si="167"/>
        <v>0</v>
      </c>
      <c r="AV232" s="40"/>
      <c r="AW232" s="52">
        <f t="shared" si="168"/>
        <v>0</v>
      </c>
      <c r="AY232" s="52">
        <f t="shared" si="169"/>
        <v>0</v>
      </c>
      <c r="AZ232" s="70"/>
    </row>
    <row r="233" spans="1:52" ht="12" customHeight="1">
      <c r="A233" s="44">
        <f t="shared" si="170"/>
        <v>43709</v>
      </c>
      <c r="B233" s="66">
        <f t="shared" si="171"/>
        <v>20000</v>
      </c>
      <c r="C233" s="67"/>
      <c r="D233" s="68">
        <f t="shared" si="138"/>
        <v>20000</v>
      </c>
      <c r="E233" s="35">
        <f t="shared" si="139"/>
        <v>0</v>
      </c>
      <c r="F233" s="35">
        <f t="shared" si="140"/>
        <v>0</v>
      </c>
      <c r="G233" s="55">
        <f t="shared" si="176"/>
        <v>5.67</v>
      </c>
      <c r="H233" s="69">
        <f t="shared" si="176"/>
        <v>5.67</v>
      </c>
      <c r="I233" s="72">
        <f t="shared" si="172"/>
        <v>0</v>
      </c>
      <c r="J233" s="55">
        <f t="shared" si="177"/>
        <v>-4.7500000000000001E-2</v>
      </c>
      <c r="K233" s="69">
        <f t="shared" si="177"/>
        <v>-0.06</v>
      </c>
      <c r="L233" s="72">
        <v>0</v>
      </c>
      <c r="M233" s="55">
        <f t="shared" si="178"/>
        <v>0.01</v>
      </c>
      <c r="N233" s="69">
        <f t="shared" si="178"/>
        <v>0</v>
      </c>
      <c r="O233" s="72">
        <v>0</v>
      </c>
      <c r="P233" s="7"/>
      <c r="Q233" s="72">
        <f t="shared" si="141"/>
        <v>5.6325000000000003</v>
      </c>
      <c r="R233" s="72">
        <f t="shared" si="142"/>
        <v>5.61</v>
      </c>
      <c r="S233" s="72">
        <f t="shared" si="143"/>
        <v>0</v>
      </c>
      <c r="T233" s="7"/>
      <c r="U233" s="5">
        <f t="shared" si="144"/>
        <v>30</v>
      </c>
      <c r="V233" s="45">
        <f t="shared" si="145"/>
        <v>43709</v>
      </c>
      <c r="W233" s="5">
        <f t="shared" si="146"/>
        <v>6793</v>
      </c>
      <c r="X233" s="55">
        <f t="shared" si="147"/>
        <v>5.3904348595426005E-2</v>
      </c>
      <c r="Y233" s="47">
        <f t="shared" si="148"/>
        <v>0.37185444073429369</v>
      </c>
      <c r="Z233" s="5">
        <f t="shared" si="149"/>
        <v>0</v>
      </c>
      <c r="AA233" s="5">
        <f t="shared" si="150"/>
        <v>0</v>
      </c>
      <c r="AC233" s="39">
        <f t="shared" si="151"/>
        <v>0</v>
      </c>
      <c r="AD233" s="39">
        <f t="shared" si="152"/>
        <v>0</v>
      </c>
      <c r="AE233" s="39">
        <f t="shared" si="153"/>
        <v>0</v>
      </c>
      <c r="AF233" s="39">
        <f t="shared" si="154"/>
        <v>0</v>
      </c>
      <c r="AG233" s="39">
        <f t="shared" si="155"/>
        <v>0</v>
      </c>
      <c r="AH233" s="39">
        <f t="shared" si="156"/>
        <v>0</v>
      </c>
      <c r="AI233" s="39">
        <f t="shared" si="157"/>
        <v>0</v>
      </c>
      <c r="AJ233" s="39">
        <f t="shared" si="158"/>
        <v>0</v>
      </c>
      <c r="AK233" s="39">
        <f t="shared" si="159"/>
        <v>0</v>
      </c>
      <c r="AL233" s="43"/>
      <c r="AM233" s="39">
        <f t="shared" si="160"/>
        <v>0</v>
      </c>
      <c r="AN233" s="39">
        <f t="shared" si="161"/>
        <v>0</v>
      </c>
      <c r="AO233" s="39">
        <f t="shared" si="162"/>
        <v>0</v>
      </c>
      <c r="AP233" s="40">
        <f t="shared" si="163"/>
        <v>0</v>
      </c>
      <c r="AR233" s="39">
        <f t="shared" si="164"/>
        <v>0</v>
      </c>
      <c r="AS233" s="39">
        <f t="shared" si="165"/>
        <v>0</v>
      </c>
      <c r="AT233" s="39">
        <f t="shared" si="166"/>
        <v>0</v>
      </c>
      <c r="AU233" s="40">
        <f t="shared" si="167"/>
        <v>0</v>
      </c>
      <c r="AV233" s="40"/>
      <c r="AW233" s="52">
        <f t="shared" si="168"/>
        <v>0</v>
      </c>
      <c r="AY233" s="52">
        <f t="shared" si="169"/>
        <v>0</v>
      </c>
      <c r="AZ233" s="70"/>
    </row>
    <row r="234" spans="1:52" ht="12" customHeight="1">
      <c r="A234" s="44">
        <f t="shared" si="170"/>
        <v>43739</v>
      </c>
      <c r="B234" s="66">
        <f t="shared" si="171"/>
        <v>20000</v>
      </c>
      <c r="C234" s="67"/>
      <c r="D234" s="68">
        <f t="shared" si="138"/>
        <v>20000</v>
      </c>
      <c r="E234" s="35">
        <f t="shared" si="139"/>
        <v>0</v>
      </c>
      <c r="F234" s="35">
        <f t="shared" si="140"/>
        <v>0</v>
      </c>
      <c r="G234" s="55">
        <f t="shared" si="176"/>
        <v>5.67</v>
      </c>
      <c r="H234" s="69">
        <f t="shared" si="176"/>
        <v>5.67</v>
      </c>
      <c r="I234" s="72">
        <f t="shared" si="172"/>
        <v>0</v>
      </c>
      <c r="J234" s="55">
        <f t="shared" si="177"/>
        <v>-4.7500000000000001E-2</v>
      </c>
      <c r="K234" s="69">
        <f t="shared" si="177"/>
        <v>-0.06</v>
      </c>
      <c r="L234" s="72">
        <v>0</v>
      </c>
      <c r="M234" s="55">
        <f t="shared" si="178"/>
        <v>0.01</v>
      </c>
      <c r="N234" s="69">
        <f t="shared" si="178"/>
        <v>0</v>
      </c>
      <c r="O234" s="72">
        <v>0</v>
      </c>
      <c r="P234" s="7"/>
      <c r="Q234" s="72">
        <f t="shared" si="141"/>
        <v>5.6325000000000003</v>
      </c>
      <c r="R234" s="72">
        <f t="shared" si="142"/>
        <v>5.61</v>
      </c>
      <c r="S234" s="72">
        <f t="shared" si="143"/>
        <v>0</v>
      </c>
      <c r="T234" s="7"/>
      <c r="U234" s="5">
        <f t="shared" si="144"/>
        <v>31</v>
      </c>
      <c r="V234" s="45">
        <f t="shared" si="145"/>
        <v>43739</v>
      </c>
      <c r="W234" s="5">
        <f t="shared" si="146"/>
        <v>6823</v>
      </c>
      <c r="X234" s="55">
        <f t="shared" si="147"/>
        <v>5.3904348595426005E-2</v>
      </c>
      <c r="Y234" s="47">
        <f t="shared" si="148"/>
        <v>0.37023340884625988</v>
      </c>
      <c r="Z234" s="5">
        <f t="shared" si="149"/>
        <v>0</v>
      </c>
      <c r="AA234" s="5">
        <f t="shared" si="150"/>
        <v>0</v>
      </c>
      <c r="AC234" s="39">
        <f t="shared" si="151"/>
        <v>0</v>
      </c>
      <c r="AD234" s="39">
        <f t="shared" si="152"/>
        <v>0</v>
      </c>
      <c r="AE234" s="39">
        <f t="shared" si="153"/>
        <v>0</v>
      </c>
      <c r="AF234" s="39">
        <f t="shared" si="154"/>
        <v>0</v>
      </c>
      <c r="AG234" s="39">
        <f t="shared" si="155"/>
        <v>0</v>
      </c>
      <c r="AH234" s="39">
        <f t="shared" si="156"/>
        <v>0</v>
      </c>
      <c r="AI234" s="39">
        <f t="shared" si="157"/>
        <v>0</v>
      </c>
      <c r="AJ234" s="39">
        <f t="shared" si="158"/>
        <v>0</v>
      </c>
      <c r="AK234" s="39">
        <f t="shared" si="159"/>
        <v>0</v>
      </c>
      <c r="AL234" s="43"/>
      <c r="AM234" s="39">
        <f t="shared" si="160"/>
        <v>0</v>
      </c>
      <c r="AN234" s="39">
        <f t="shared" si="161"/>
        <v>0</v>
      </c>
      <c r="AO234" s="39">
        <f t="shared" si="162"/>
        <v>0</v>
      </c>
      <c r="AP234" s="40">
        <f t="shared" si="163"/>
        <v>0</v>
      </c>
      <c r="AR234" s="39">
        <f t="shared" si="164"/>
        <v>0</v>
      </c>
      <c r="AS234" s="39">
        <f t="shared" si="165"/>
        <v>0</v>
      </c>
      <c r="AT234" s="39">
        <f t="shared" si="166"/>
        <v>0</v>
      </c>
      <c r="AU234" s="40">
        <f t="shared" si="167"/>
        <v>0</v>
      </c>
      <c r="AV234" s="40"/>
      <c r="AW234" s="52">
        <f t="shared" si="168"/>
        <v>0</v>
      </c>
      <c r="AY234" s="52">
        <f t="shared" si="169"/>
        <v>0</v>
      </c>
      <c r="AZ234" s="70"/>
    </row>
    <row r="235" spans="1:52" ht="12" customHeight="1">
      <c r="A235" s="44">
        <f t="shared" si="170"/>
        <v>43770</v>
      </c>
      <c r="B235" s="66">
        <f t="shared" si="171"/>
        <v>20000</v>
      </c>
      <c r="C235" s="67"/>
      <c r="D235" s="68">
        <f t="shared" si="138"/>
        <v>20000</v>
      </c>
      <c r="E235" s="35">
        <f t="shared" si="139"/>
        <v>0</v>
      </c>
      <c r="F235" s="35">
        <f t="shared" si="140"/>
        <v>0</v>
      </c>
      <c r="G235" s="55">
        <f t="shared" si="176"/>
        <v>5.67</v>
      </c>
      <c r="H235" s="69">
        <f t="shared" si="176"/>
        <v>5.67</v>
      </c>
      <c r="I235" s="72">
        <f t="shared" si="172"/>
        <v>0</v>
      </c>
      <c r="J235" s="55">
        <f t="shared" si="177"/>
        <v>-4.7500000000000001E-2</v>
      </c>
      <c r="K235" s="69">
        <f t="shared" si="177"/>
        <v>-0.06</v>
      </c>
      <c r="L235" s="72">
        <v>0</v>
      </c>
      <c r="M235" s="55">
        <f t="shared" si="178"/>
        <v>0.01</v>
      </c>
      <c r="N235" s="69">
        <f t="shared" si="178"/>
        <v>0</v>
      </c>
      <c r="O235" s="72">
        <v>0</v>
      </c>
      <c r="P235" s="7"/>
      <c r="Q235" s="72">
        <f t="shared" si="141"/>
        <v>5.6325000000000003</v>
      </c>
      <c r="R235" s="72">
        <f t="shared" si="142"/>
        <v>5.61</v>
      </c>
      <c r="S235" s="72">
        <f t="shared" si="143"/>
        <v>0</v>
      </c>
      <c r="T235" s="7"/>
      <c r="U235" s="5">
        <f t="shared" si="144"/>
        <v>30</v>
      </c>
      <c r="V235" s="45">
        <f t="shared" si="145"/>
        <v>43770</v>
      </c>
      <c r="W235" s="5">
        <f t="shared" si="146"/>
        <v>6854</v>
      </c>
      <c r="X235" s="55">
        <f t="shared" si="147"/>
        <v>5.3904348595426005E-2</v>
      </c>
      <c r="Y235" s="47">
        <f t="shared" si="148"/>
        <v>0.36856576605163927</v>
      </c>
      <c r="Z235" s="5">
        <f t="shared" si="149"/>
        <v>0</v>
      </c>
      <c r="AA235" s="5">
        <f t="shared" si="150"/>
        <v>0</v>
      </c>
      <c r="AC235" s="39">
        <f t="shared" si="151"/>
        <v>0</v>
      </c>
      <c r="AD235" s="39">
        <f t="shared" si="152"/>
        <v>0</v>
      </c>
      <c r="AE235" s="39">
        <f t="shared" si="153"/>
        <v>0</v>
      </c>
      <c r="AF235" s="39">
        <f t="shared" si="154"/>
        <v>0</v>
      </c>
      <c r="AG235" s="39">
        <f t="shared" si="155"/>
        <v>0</v>
      </c>
      <c r="AH235" s="39">
        <f t="shared" si="156"/>
        <v>0</v>
      </c>
      <c r="AI235" s="39">
        <f t="shared" si="157"/>
        <v>0</v>
      </c>
      <c r="AJ235" s="39">
        <f t="shared" si="158"/>
        <v>0</v>
      </c>
      <c r="AK235" s="39">
        <f t="shared" si="159"/>
        <v>0</v>
      </c>
      <c r="AL235" s="43"/>
      <c r="AM235" s="39">
        <f t="shared" si="160"/>
        <v>0</v>
      </c>
      <c r="AN235" s="39">
        <f t="shared" si="161"/>
        <v>0</v>
      </c>
      <c r="AO235" s="39">
        <f t="shared" si="162"/>
        <v>0</v>
      </c>
      <c r="AP235" s="40">
        <f t="shared" si="163"/>
        <v>0</v>
      </c>
      <c r="AR235" s="39">
        <f t="shared" si="164"/>
        <v>0</v>
      </c>
      <c r="AS235" s="39">
        <f t="shared" si="165"/>
        <v>0</v>
      </c>
      <c r="AT235" s="39">
        <f t="shared" si="166"/>
        <v>0</v>
      </c>
      <c r="AU235" s="40">
        <f t="shared" si="167"/>
        <v>0</v>
      </c>
      <c r="AV235" s="40"/>
      <c r="AW235" s="52">
        <f t="shared" si="168"/>
        <v>0</v>
      </c>
      <c r="AY235" s="52">
        <f t="shared" si="169"/>
        <v>0</v>
      </c>
      <c r="AZ235" s="70"/>
    </row>
    <row r="236" spans="1:52" ht="12" customHeight="1">
      <c r="A236" s="44">
        <f t="shared" si="170"/>
        <v>43800</v>
      </c>
      <c r="B236" s="66">
        <f t="shared" si="171"/>
        <v>20000</v>
      </c>
      <c r="C236" s="67"/>
      <c r="D236" s="68">
        <f t="shared" si="138"/>
        <v>20000</v>
      </c>
      <c r="E236" s="35">
        <f t="shared" si="139"/>
        <v>0</v>
      </c>
      <c r="F236" s="35">
        <f t="shared" si="140"/>
        <v>0</v>
      </c>
      <c r="G236" s="55">
        <f t="shared" si="176"/>
        <v>5.67</v>
      </c>
      <c r="H236" s="69">
        <f t="shared" si="176"/>
        <v>5.67</v>
      </c>
      <c r="I236" s="72">
        <f t="shared" si="172"/>
        <v>0</v>
      </c>
      <c r="J236" s="55">
        <f t="shared" si="177"/>
        <v>-4.7500000000000001E-2</v>
      </c>
      <c r="K236" s="69">
        <f t="shared" si="177"/>
        <v>-0.06</v>
      </c>
      <c r="L236" s="72">
        <v>0</v>
      </c>
      <c r="M236" s="55">
        <f t="shared" si="178"/>
        <v>0.01</v>
      </c>
      <c r="N236" s="69">
        <f t="shared" si="178"/>
        <v>0</v>
      </c>
      <c r="O236" s="72">
        <v>0</v>
      </c>
      <c r="P236" s="7"/>
      <c r="Q236" s="72">
        <f t="shared" si="141"/>
        <v>5.6325000000000003</v>
      </c>
      <c r="R236" s="72">
        <f t="shared" si="142"/>
        <v>5.61</v>
      </c>
      <c r="S236" s="72">
        <f t="shared" si="143"/>
        <v>0</v>
      </c>
      <c r="T236" s="7"/>
      <c r="U236" s="5">
        <f t="shared" si="144"/>
        <v>31</v>
      </c>
      <c r="V236" s="45">
        <f t="shared" si="145"/>
        <v>43800</v>
      </c>
      <c r="W236" s="5">
        <f t="shared" si="146"/>
        <v>6884</v>
      </c>
      <c r="X236" s="55">
        <f t="shared" si="147"/>
        <v>5.3904348595426005E-2</v>
      </c>
      <c r="Y236" s="47">
        <f t="shared" si="148"/>
        <v>0.36695907054350568</v>
      </c>
      <c r="Z236" s="5">
        <f t="shared" si="149"/>
        <v>0</v>
      </c>
      <c r="AA236" s="5">
        <f t="shared" si="150"/>
        <v>0</v>
      </c>
      <c r="AC236" s="39">
        <f t="shared" si="151"/>
        <v>0</v>
      </c>
      <c r="AD236" s="39">
        <f t="shared" si="152"/>
        <v>0</v>
      </c>
      <c r="AE236" s="39">
        <f t="shared" si="153"/>
        <v>0</v>
      </c>
      <c r="AF236" s="39">
        <f t="shared" si="154"/>
        <v>0</v>
      </c>
      <c r="AG236" s="39">
        <f t="shared" si="155"/>
        <v>0</v>
      </c>
      <c r="AH236" s="39">
        <f t="shared" si="156"/>
        <v>0</v>
      </c>
      <c r="AI236" s="39">
        <f t="shared" si="157"/>
        <v>0</v>
      </c>
      <c r="AJ236" s="39">
        <f t="shared" si="158"/>
        <v>0</v>
      </c>
      <c r="AK236" s="39">
        <f t="shared" si="159"/>
        <v>0</v>
      </c>
      <c r="AL236" s="43"/>
      <c r="AM236" s="39">
        <f t="shared" si="160"/>
        <v>0</v>
      </c>
      <c r="AN236" s="39">
        <f t="shared" si="161"/>
        <v>0</v>
      </c>
      <c r="AO236" s="39">
        <f t="shared" si="162"/>
        <v>0</v>
      </c>
      <c r="AP236" s="40">
        <f t="shared" si="163"/>
        <v>0</v>
      </c>
      <c r="AR236" s="39">
        <f t="shared" si="164"/>
        <v>0</v>
      </c>
      <c r="AS236" s="39">
        <f t="shared" si="165"/>
        <v>0</v>
      </c>
      <c r="AT236" s="39">
        <f t="shared" si="166"/>
        <v>0</v>
      </c>
      <c r="AU236" s="40">
        <f t="shared" si="167"/>
        <v>0</v>
      </c>
      <c r="AV236" s="40"/>
      <c r="AW236" s="52">
        <f t="shared" si="168"/>
        <v>0</v>
      </c>
      <c r="AY236" s="52">
        <f t="shared" si="169"/>
        <v>0</v>
      </c>
      <c r="AZ236" s="70"/>
    </row>
    <row r="237" spans="1:52" ht="12" customHeight="1">
      <c r="A237" s="44">
        <f t="shared" si="170"/>
        <v>43831</v>
      </c>
      <c r="B237" s="66">
        <f t="shared" si="171"/>
        <v>20000</v>
      </c>
      <c r="C237" s="67"/>
      <c r="D237" s="68">
        <f t="shared" si="138"/>
        <v>20000</v>
      </c>
      <c r="E237" s="35">
        <f t="shared" si="139"/>
        <v>0</v>
      </c>
      <c r="F237" s="35">
        <f t="shared" si="140"/>
        <v>0</v>
      </c>
      <c r="G237" s="55">
        <f t="shared" si="176"/>
        <v>5.67</v>
      </c>
      <c r="H237" s="69">
        <f t="shared" si="176"/>
        <v>5.67</v>
      </c>
      <c r="I237" s="72">
        <f t="shared" si="172"/>
        <v>0</v>
      </c>
      <c r="J237" s="55">
        <f t="shared" si="177"/>
        <v>-4.7500000000000001E-2</v>
      </c>
      <c r="K237" s="69">
        <f t="shared" si="177"/>
        <v>-0.06</v>
      </c>
      <c r="L237" s="72">
        <v>0</v>
      </c>
      <c r="M237" s="55">
        <f t="shared" si="178"/>
        <v>0.01</v>
      </c>
      <c r="N237" s="69">
        <f t="shared" si="178"/>
        <v>0</v>
      </c>
      <c r="O237" s="72">
        <v>0</v>
      </c>
      <c r="P237" s="7"/>
      <c r="Q237" s="72">
        <f t="shared" si="141"/>
        <v>5.6325000000000003</v>
      </c>
      <c r="R237" s="72">
        <f t="shared" si="142"/>
        <v>5.61</v>
      </c>
      <c r="S237" s="72">
        <f t="shared" si="143"/>
        <v>0</v>
      </c>
      <c r="T237" s="7"/>
      <c r="U237" s="5">
        <f t="shared" si="144"/>
        <v>31</v>
      </c>
      <c r="V237" s="45">
        <f t="shared" si="145"/>
        <v>43831</v>
      </c>
      <c r="W237" s="5">
        <f t="shared" si="146"/>
        <v>6915</v>
      </c>
      <c r="X237" s="55">
        <f t="shared" si="147"/>
        <v>5.3904348595426005E-2</v>
      </c>
      <c r="Y237" s="47">
        <f t="shared" si="148"/>
        <v>0.3653061763548921</v>
      </c>
      <c r="Z237" s="5">
        <f t="shared" si="149"/>
        <v>0</v>
      </c>
      <c r="AA237" s="5">
        <f t="shared" si="150"/>
        <v>0</v>
      </c>
      <c r="AC237" s="39">
        <f t="shared" si="151"/>
        <v>0</v>
      </c>
      <c r="AD237" s="39">
        <f t="shared" si="152"/>
        <v>0</v>
      </c>
      <c r="AE237" s="39">
        <f t="shared" si="153"/>
        <v>0</v>
      </c>
      <c r="AF237" s="39">
        <f t="shared" si="154"/>
        <v>0</v>
      </c>
      <c r="AG237" s="39">
        <f t="shared" si="155"/>
        <v>0</v>
      </c>
      <c r="AH237" s="39">
        <f t="shared" si="156"/>
        <v>0</v>
      </c>
      <c r="AI237" s="39">
        <f t="shared" si="157"/>
        <v>0</v>
      </c>
      <c r="AJ237" s="39">
        <f t="shared" si="158"/>
        <v>0</v>
      </c>
      <c r="AK237" s="39">
        <f t="shared" si="159"/>
        <v>0</v>
      </c>
      <c r="AL237" s="43"/>
      <c r="AM237" s="39">
        <f t="shared" si="160"/>
        <v>0</v>
      </c>
      <c r="AN237" s="39">
        <f t="shared" si="161"/>
        <v>0</v>
      </c>
      <c r="AO237" s="39">
        <f t="shared" si="162"/>
        <v>0</v>
      </c>
      <c r="AP237" s="40">
        <f t="shared" si="163"/>
        <v>0</v>
      </c>
      <c r="AR237" s="39">
        <f t="shared" si="164"/>
        <v>0</v>
      </c>
      <c r="AS237" s="39">
        <f t="shared" si="165"/>
        <v>0</v>
      </c>
      <c r="AT237" s="39">
        <f t="shared" si="166"/>
        <v>0</v>
      </c>
      <c r="AU237" s="40">
        <f t="shared" si="167"/>
        <v>0</v>
      </c>
      <c r="AV237" s="40"/>
      <c r="AW237" s="52">
        <f t="shared" si="168"/>
        <v>0</v>
      </c>
      <c r="AY237" s="52">
        <f t="shared" si="169"/>
        <v>0</v>
      </c>
      <c r="AZ237" s="70"/>
    </row>
    <row r="238" spans="1:52" ht="12" customHeight="1">
      <c r="A238" s="44">
        <f t="shared" si="170"/>
        <v>43862</v>
      </c>
      <c r="B238" s="66">
        <f t="shared" si="171"/>
        <v>20000</v>
      </c>
      <c r="C238" s="67"/>
      <c r="D238" s="68">
        <f t="shared" si="138"/>
        <v>20000</v>
      </c>
      <c r="E238" s="35">
        <f t="shared" si="139"/>
        <v>0</v>
      </c>
      <c r="F238" s="35">
        <f t="shared" si="140"/>
        <v>0</v>
      </c>
      <c r="G238" s="55">
        <f t="shared" si="176"/>
        <v>5.67</v>
      </c>
      <c r="H238" s="69">
        <f t="shared" si="176"/>
        <v>5.67</v>
      </c>
      <c r="I238" s="72">
        <f t="shared" si="172"/>
        <v>0</v>
      </c>
      <c r="J238" s="55">
        <f t="shared" si="177"/>
        <v>-4.7500000000000001E-2</v>
      </c>
      <c r="K238" s="69">
        <f t="shared" si="177"/>
        <v>-0.06</v>
      </c>
      <c r="L238" s="72">
        <v>0</v>
      </c>
      <c r="M238" s="55">
        <f t="shared" si="178"/>
        <v>0.01</v>
      </c>
      <c r="N238" s="69">
        <f t="shared" si="178"/>
        <v>0</v>
      </c>
      <c r="O238" s="72">
        <v>0</v>
      </c>
      <c r="P238" s="7"/>
      <c r="Q238" s="72">
        <f t="shared" si="141"/>
        <v>5.6325000000000003</v>
      </c>
      <c r="R238" s="72">
        <f t="shared" si="142"/>
        <v>5.61</v>
      </c>
      <c r="S238" s="72">
        <f t="shared" si="143"/>
        <v>0</v>
      </c>
      <c r="T238" s="7"/>
      <c r="U238" s="5">
        <f t="shared" si="144"/>
        <v>29</v>
      </c>
      <c r="V238" s="45">
        <f t="shared" si="145"/>
        <v>43862</v>
      </c>
      <c r="W238" s="5">
        <f t="shared" si="146"/>
        <v>6946</v>
      </c>
      <c r="X238" s="55">
        <f t="shared" si="147"/>
        <v>5.3904348595426005E-2</v>
      </c>
      <c r="Y238" s="47">
        <f t="shared" si="148"/>
        <v>0.36366072729958654</v>
      </c>
      <c r="Z238" s="5">
        <f t="shared" si="149"/>
        <v>0</v>
      </c>
      <c r="AA238" s="5">
        <f t="shared" si="150"/>
        <v>0</v>
      </c>
      <c r="AC238" s="39">
        <f t="shared" si="151"/>
        <v>0</v>
      </c>
      <c r="AD238" s="39">
        <f t="shared" si="152"/>
        <v>0</v>
      </c>
      <c r="AE238" s="39">
        <f t="shared" si="153"/>
        <v>0</v>
      </c>
      <c r="AF238" s="39">
        <f t="shared" si="154"/>
        <v>0</v>
      </c>
      <c r="AG238" s="39">
        <f t="shared" si="155"/>
        <v>0</v>
      </c>
      <c r="AH238" s="39">
        <f t="shared" si="156"/>
        <v>0</v>
      </c>
      <c r="AI238" s="39">
        <f t="shared" si="157"/>
        <v>0</v>
      </c>
      <c r="AJ238" s="39">
        <f t="shared" si="158"/>
        <v>0</v>
      </c>
      <c r="AK238" s="39">
        <f t="shared" si="159"/>
        <v>0</v>
      </c>
      <c r="AL238" s="43"/>
      <c r="AM238" s="39">
        <f t="shared" si="160"/>
        <v>0</v>
      </c>
      <c r="AN238" s="39">
        <f t="shared" si="161"/>
        <v>0</v>
      </c>
      <c r="AO238" s="39">
        <f t="shared" si="162"/>
        <v>0</v>
      </c>
      <c r="AP238" s="40">
        <f t="shared" si="163"/>
        <v>0</v>
      </c>
      <c r="AR238" s="39">
        <f t="shared" si="164"/>
        <v>0</v>
      </c>
      <c r="AS238" s="39">
        <f t="shared" si="165"/>
        <v>0</v>
      </c>
      <c r="AT238" s="39">
        <f t="shared" si="166"/>
        <v>0</v>
      </c>
      <c r="AU238" s="40">
        <f t="shared" si="167"/>
        <v>0</v>
      </c>
      <c r="AV238" s="40"/>
      <c r="AW238" s="52">
        <f t="shared" si="168"/>
        <v>0</v>
      </c>
      <c r="AY238" s="52">
        <f t="shared" si="169"/>
        <v>0</v>
      </c>
      <c r="AZ238" s="70"/>
    </row>
    <row r="239" spans="1:52" ht="12" customHeight="1">
      <c r="A239" s="44">
        <f t="shared" si="170"/>
        <v>43891</v>
      </c>
      <c r="B239" s="66">
        <f t="shared" si="171"/>
        <v>20000</v>
      </c>
      <c r="C239" s="67"/>
      <c r="D239" s="68">
        <f t="shared" si="138"/>
        <v>20000</v>
      </c>
      <c r="E239" s="35">
        <f t="shared" si="139"/>
        <v>0</v>
      </c>
      <c r="F239" s="35">
        <f t="shared" si="140"/>
        <v>0</v>
      </c>
      <c r="G239" s="55">
        <f t="shared" si="176"/>
        <v>5.67</v>
      </c>
      <c r="H239" s="69">
        <f t="shared" si="176"/>
        <v>5.67</v>
      </c>
      <c r="I239" s="72">
        <f t="shared" si="172"/>
        <v>0</v>
      </c>
      <c r="J239" s="55">
        <f t="shared" si="177"/>
        <v>-4.7500000000000001E-2</v>
      </c>
      <c r="K239" s="69">
        <f t="shared" si="177"/>
        <v>-0.06</v>
      </c>
      <c r="L239" s="72">
        <v>0</v>
      </c>
      <c r="M239" s="55">
        <f t="shared" si="178"/>
        <v>0.01</v>
      </c>
      <c r="N239" s="69">
        <f t="shared" si="178"/>
        <v>0</v>
      </c>
      <c r="O239" s="72">
        <v>0</v>
      </c>
      <c r="P239" s="7"/>
      <c r="Q239" s="72">
        <f t="shared" si="141"/>
        <v>5.6325000000000003</v>
      </c>
      <c r="R239" s="72">
        <f t="shared" si="142"/>
        <v>5.61</v>
      </c>
      <c r="S239" s="72">
        <f t="shared" si="143"/>
        <v>0</v>
      </c>
      <c r="T239" s="7"/>
      <c r="U239" s="5">
        <f t="shared" si="144"/>
        <v>31</v>
      </c>
      <c r="V239" s="45">
        <f t="shared" si="145"/>
        <v>43891</v>
      </c>
      <c r="W239" s="5">
        <f t="shared" si="146"/>
        <v>6975</v>
      </c>
      <c r="X239" s="55">
        <f t="shared" si="147"/>
        <v>5.3904348595426005E-2</v>
      </c>
      <c r="Y239" s="47">
        <f t="shared" si="148"/>
        <v>0.36212814667009269</v>
      </c>
      <c r="Z239" s="5">
        <f t="shared" si="149"/>
        <v>0</v>
      </c>
      <c r="AA239" s="5">
        <f t="shared" si="150"/>
        <v>0</v>
      </c>
      <c r="AC239" s="39">
        <f t="shared" si="151"/>
        <v>0</v>
      </c>
      <c r="AD239" s="39">
        <f t="shared" si="152"/>
        <v>0</v>
      </c>
      <c r="AE239" s="39">
        <f t="shared" si="153"/>
        <v>0</v>
      </c>
      <c r="AF239" s="39">
        <f t="shared" si="154"/>
        <v>0</v>
      </c>
      <c r="AG239" s="39">
        <f t="shared" si="155"/>
        <v>0</v>
      </c>
      <c r="AH239" s="39">
        <f t="shared" si="156"/>
        <v>0</v>
      </c>
      <c r="AI239" s="39">
        <f t="shared" si="157"/>
        <v>0</v>
      </c>
      <c r="AJ239" s="39">
        <f t="shared" si="158"/>
        <v>0</v>
      </c>
      <c r="AK239" s="39">
        <f t="shared" si="159"/>
        <v>0</v>
      </c>
      <c r="AL239" s="43"/>
      <c r="AM239" s="39">
        <f t="shared" si="160"/>
        <v>0</v>
      </c>
      <c r="AN239" s="39">
        <f t="shared" si="161"/>
        <v>0</v>
      </c>
      <c r="AO239" s="39">
        <f t="shared" si="162"/>
        <v>0</v>
      </c>
      <c r="AP239" s="40">
        <f t="shared" si="163"/>
        <v>0</v>
      </c>
      <c r="AR239" s="39">
        <f t="shared" si="164"/>
        <v>0</v>
      </c>
      <c r="AS239" s="39">
        <f t="shared" si="165"/>
        <v>0</v>
      </c>
      <c r="AT239" s="39">
        <f t="shared" si="166"/>
        <v>0</v>
      </c>
      <c r="AU239" s="40">
        <f t="shared" si="167"/>
        <v>0</v>
      </c>
      <c r="AV239" s="40"/>
      <c r="AW239" s="52">
        <f t="shared" si="168"/>
        <v>0</v>
      </c>
      <c r="AY239" s="52">
        <f t="shared" si="169"/>
        <v>0</v>
      </c>
      <c r="AZ239" s="70"/>
    </row>
    <row r="240" spans="1:52" ht="12" customHeight="1">
      <c r="A240" s="44">
        <f t="shared" si="170"/>
        <v>43922</v>
      </c>
      <c r="B240" s="66">
        <f t="shared" si="171"/>
        <v>20000</v>
      </c>
      <c r="C240" s="67"/>
      <c r="D240" s="68">
        <f t="shared" si="138"/>
        <v>20000</v>
      </c>
      <c r="E240" s="35">
        <f t="shared" si="139"/>
        <v>0</v>
      </c>
      <c r="F240" s="35">
        <f t="shared" si="140"/>
        <v>0</v>
      </c>
      <c r="G240" s="55">
        <f t="shared" si="176"/>
        <v>5.67</v>
      </c>
      <c r="H240" s="69">
        <f t="shared" si="176"/>
        <v>5.67</v>
      </c>
      <c r="I240" s="72">
        <f t="shared" si="172"/>
        <v>0</v>
      </c>
      <c r="J240" s="55">
        <f t="shared" si="177"/>
        <v>-4.7500000000000001E-2</v>
      </c>
      <c r="K240" s="69">
        <f t="shared" si="177"/>
        <v>-0.06</v>
      </c>
      <c r="L240" s="72">
        <v>0</v>
      </c>
      <c r="M240" s="55">
        <f t="shared" si="178"/>
        <v>0.01</v>
      </c>
      <c r="N240" s="69">
        <f t="shared" si="178"/>
        <v>0</v>
      </c>
      <c r="O240" s="72">
        <v>0</v>
      </c>
      <c r="P240" s="7"/>
      <c r="Q240" s="72">
        <f t="shared" si="141"/>
        <v>5.6325000000000003</v>
      </c>
      <c r="R240" s="72">
        <f t="shared" si="142"/>
        <v>5.61</v>
      </c>
      <c r="S240" s="72">
        <f t="shared" si="143"/>
        <v>0</v>
      </c>
      <c r="T240" s="7"/>
      <c r="U240" s="5">
        <f t="shared" si="144"/>
        <v>30</v>
      </c>
      <c r="V240" s="45">
        <f t="shared" si="145"/>
        <v>43922</v>
      </c>
      <c r="W240" s="5">
        <f t="shared" si="146"/>
        <v>7006</v>
      </c>
      <c r="X240" s="55">
        <f t="shared" si="147"/>
        <v>5.3904348595426005E-2</v>
      </c>
      <c r="Y240" s="47">
        <f t="shared" si="148"/>
        <v>0.36049701241776905</v>
      </c>
      <c r="Z240" s="5">
        <f t="shared" si="149"/>
        <v>0</v>
      </c>
      <c r="AA240" s="5">
        <f t="shared" si="150"/>
        <v>0</v>
      </c>
      <c r="AC240" s="39">
        <f t="shared" si="151"/>
        <v>0</v>
      </c>
      <c r="AD240" s="39">
        <f t="shared" si="152"/>
        <v>0</v>
      </c>
      <c r="AE240" s="39">
        <f t="shared" si="153"/>
        <v>0</v>
      </c>
      <c r="AF240" s="39">
        <f t="shared" si="154"/>
        <v>0</v>
      </c>
      <c r="AG240" s="39">
        <f t="shared" si="155"/>
        <v>0</v>
      </c>
      <c r="AH240" s="39">
        <f t="shared" si="156"/>
        <v>0</v>
      </c>
      <c r="AI240" s="39">
        <f t="shared" si="157"/>
        <v>0</v>
      </c>
      <c r="AJ240" s="39">
        <f t="shared" si="158"/>
        <v>0</v>
      </c>
      <c r="AK240" s="39">
        <f t="shared" si="159"/>
        <v>0</v>
      </c>
      <c r="AL240" s="43"/>
      <c r="AM240" s="39">
        <f t="shared" si="160"/>
        <v>0</v>
      </c>
      <c r="AN240" s="39">
        <f t="shared" si="161"/>
        <v>0</v>
      </c>
      <c r="AO240" s="39">
        <f t="shared" si="162"/>
        <v>0</v>
      </c>
      <c r="AP240" s="40">
        <f t="shared" si="163"/>
        <v>0</v>
      </c>
      <c r="AR240" s="39">
        <f t="shared" si="164"/>
        <v>0</v>
      </c>
      <c r="AS240" s="39">
        <f t="shared" si="165"/>
        <v>0</v>
      </c>
      <c r="AT240" s="39">
        <f t="shared" si="166"/>
        <v>0</v>
      </c>
      <c r="AU240" s="40">
        <f t="shared" si="167"/>
        <v>0</v>
      </c>
      <c r="AV240" s="40"/>
      <c r="AW240" s="52">
        <f t="shared" si="168"/>
        <v>0</v>
      </c>
      <c r="AY240" s="52">
        <f t="shared" si="169"/>
        <v>0</v>
      </c>
      <c r="AZ240" s="70"/>
    </row>
    <row r="241" spans="1:52" ht="12" customHeight="1">
      <c r="A241" s="44">
        <f t="shared" si="170"/>
        <v>43952</v>
      </c>
      <c r="B241" s="66">
        <f t="shared" si="171"/>
        <v>20000</v>
      </c>
      <c r="C241" s="67"/>
      <c r="D241" s="68">
        <f t="shared" si="138"/>
        <v>20000</v>
      </c>
      <c r="E241" s="35">
        <f t="shared" si="139"/>
        <v>0</v>
      </c>
      <c r="F241" s="35">
        <f t="shared" si="140"/>
        <v>0</v>
      </c>
      <c r="G241" s="55">
        <f t="shared" si="176"/>
        <v>5.67</v>
      </c>
      <c r="H241" s="69">
        <f t="shared" si="176"/>
        <v>5.67</v>
      </c>
      <c r="I241" s="72">
        <f t="shared" si="172"/>
        <v>0</v>
      </c>
      <c r="J241" s="55">
        <f t="shared" si="177"/>
        <v>-4.7500000000000001E-2</v>
      </c>
      <c r="K241" s="69">
        <f t="shared" si="177"/>
        <v>-0.06</v>
      </c>
      <c r="L241" s="72">
        <v>0</v>
      </c>
      <c r="M241" s="55">
        <f t="shared" si="178"/>
        <v>0.01</v>
      </c>
      <c r="N241" s="69">
        <f t="shared" si="178"/>
        <v>0</v>
      </c>
      <c r="O241" s="72">
        <v>0</v>
      </c>
      <c r="P241" s="7"/>
      <c r="Q241" s="72">
        <f t="shared" si="141"/>
        <v>5.6325000000000003</v>
      </c>
      <c r="R241" s="72">
        <f t="shared" si="142"/>
        <v>5.61</v>
      </c>
      <c r="S241" s="72">
        <f t="shared" si="143"/>
        <v>0</v>
      </c>
      <c r="T241" s="7"/>
      <c r="U241" s="5">
        <f t="shared" si="144"/>
        <v>31</v>
      </c>
      <c r="V241" s="45">
        <f t="shared" si="145"/>
        <v>43952</v>
      </c>
      <c r="W241" s="5">
        <f t="shared" si="146"/>
        <v>7036</v>
      </c>
      <c r="X241" s="55">
        <f t="shared" si="147"/>
        <v>5.3904348595426005E-2</v>
      </c>
      <c r="Y241" s="47">
        <f t="shared" si="148"/>
        <v>0.35892549117543521</v>
      </c>
      <c r="Z241" s="5">
        <f t="shared" si="149"/>
        <v>0</v>
      </c>
      <c r="AA241" s="5">
        <f t="shared" si="150"/>
        <v>0</v>
      </c>
      <c r="AC241" s="39">
        <f t="shared" si="151"/>
        <v>0</v>
      </c>
      <c r="AD241" s="39">
        <f t="shared" si="152"/>
        <v>0</v>
      </c>
      <c r="AE241" s="39">
        <f t="shared" si="153"/>
        <v>0</v>
      </c>
      <c r="AF241" s="39">
        <f t="shared" si="154"/>
        <v>0</v>
      </c>
      <c r="AG241" s="39">
        <f t="shared" si="155"/>
        <v>0</v>
      </c>
      <c r="AH241" s="39">
        <f t="shared" si="156"/>
        <v>0</v>
      </c>
      <c r="AI241" s="39">
        <f t="shared" si="157"/>
        <v>0</v>
      </c>
      <c r="AJ241" s="39">
        <f t="shared" si="158"/>
        <v>0</v>
      </c>
      <c r="AK241" s="39">
        <f t="shared" si="159"/>
        <v>0</v>
      </c>
      <c r="AL241" s="43"/>
      <c r="AM241" s="39">
        <f t="shared" si="160"/>
        <v>0</v>
      </c>
      <c r="AN241" s="39">
        <f t="shared" si="161"/>
        <v>0</v>
      </c>
      <c r="AO241" s="39">
        <f t="shared" si="162"/>
        <v>0</v>
      </c>
      <c r="AP241" s="40">
        <f t="shared" si="163"/>
        <v>0</v>
      </c>
      <c r="AR241" s="39">
        <f t="shared" si="164"/>
        <v>0</v>
      </c>
      <c r="AS241" s="39">
        <f t="shared" si="165"/>
        <v>0</v>
      </c>
      <c r="AT241" s="39">
        <f t="shared" si="166"/>
        <v>0</v>
      </c>
      <c r="AU241" s="40">
        <f t="shared" si="167"/>
        <v>0</v>
      </c>
      <c r="AV241" s="40"/>
      <c r="AW241" s="52">
        <f t="shared" si="168"/>
        <v>0</v>
      </c>
      <c r="AY241" s="52">
        <f t="shared" si="169"/>
        <v>0</v>
      </c>
      <c r="AZ241" s="70"/>
    </row>
    <row r="242" spans="1:52" ht="12" customHeight="1">
      <c r="A242" s="44">
        <f t="shared" si="170"/>
        <v>43983</v>
      </c>
      <c r="B242" s="66">
        <f t="shared" si="171"/>
        <v>20000</v>
      </c>
      <c r="C242" s="67"/>
      <c r="D242" s="68">
        <f t="shared" si="138"/>
        <v>20000</v>
      </c>
      <c r="E242" s="35">
        <f t="shared" si="139"/>
        <v>0</v>
      </c>
      <c r="F242" s="35">
        <f t="shared" si="140"/>
        <v>0</v>
      </c>
      <c r="G242" s="55">
        <f t="shared" si="176"/>
        <v>5.67</v>
      </c>
      <c r="H242" s="69">
        <f t="shared" si="176"/>
        <v>5.67</v>
      </c>
      <c r="I242" s="72">
        <f t="shared" si="172"/>
        <v>0</v>
      </c>
      <c r="J242" s="55">
        <f t="shared" si="177"/>
        <v>-4.7500000000000001E-2</v>
      </c>
      <c r="K242" s="69">
        <f t="shared" si="177"/>
        <v>-0.06</v>
      </c>
      <c r="L242" s="72">
        <v>0</v>
      </c>
      <c r="M242" s="55">
        <f t="shared" si="178"/>
        <v>0.01</v>
      </c>
      <c r="N242" s="69">
        <f t="shared" si="178"/>
        <v>0</v>
      </c>
      <c r="O242" s="72">
        <v>0</v>
      </c>
      <c r="P242" s="7"/>
      <c r="Q242" s="72">
        <f t="shared" si="141"/>
        <v>5.6325000000000003</v>
      </c>
      <c r="R242" s="72">
        <f t="shared" si="142"/>
        <v>5.61</v>
      </c>
      <c r="S242" s="72">
        <f t="shared" si="143"/>
        <v>0</v>
      </c>
      <c r="T242" s="7"/>
      <c r="U242" s="5">
        <f t="shared" si="144"/>
        <v>30</v>
      </c>
      <c r="V242" s="45">
        <f t="shared" si="145"/>
        <v>43983</v>
      </c>
      <c r="W242" s="5">
        <f t="shared" si="146"/>
        <v>7067</v>
      </c>
      <c r="X242" s="55">
        <f t="shared" si="147"/>
        <v>5.3904348595426005E-2</v>
      </c>
      <c r="Y242" s="47">
        <f t="shared" si="148"/>
        <v>0.35730878264815868</v>
      </c>
      <c r="Z242" s="5">
        <f t="shared" si="149"/>
        <v>0</v>
      </c>
      <c r="AA242" s="5">
        <f t="shared" si="150"/>
        <v>0</v>
      </c>
      <c r="AC242" s="39">
        <f t="shared" si="151"/>
        <v>0</v>
      </c>
      <c r="AD242" s="39">
        <f t="shared" si="152"/>
        <v>0</v>
      </c>
      <c r="AE242" s="39">
        <f t="shared" si="153"/>
        <v>0</v>
      </c>
      <c r="AF242" s="39">
        <f t="shared" si="154"/>
        <v>0</v>
      </c>
      <c r="AG242" s="39">
        <f t="shared" si="155"/>
        <v>0</v>
      </c>
      <c r="AH242" s="39">
        <f t="shared" si="156"/>
        <v>0</v>
      </c>
      <c r="AI242" s="39">
        <f t="shared" si="157"/>
        <v>0</v>
      </c>
      <c r="AJ242" s="39">
        <f t="shared" si="158"/>
        <v>0</v>
      </c>
      <c r="AK242" s="39">
        <f t="shared" si="159"/>
        <v>0</v>
      </c>
      <c r="AL242" s="43"/>
      <c r="AM242" s="39">
        <f t="shared" si="160"/>
        <v>0</v>
      </c>
      <c r="AN242" s="39">
        <f t="shared" si="161"/>
        <v>0</v>
      </c>
      <c r="AO242" s="39">
        <f t="shared" si="162"/>
        <v>0</v>
      </c>
      <c r="AP242" s="40">
        <f t="shared" si="163"/>
        <v>0</v>
      </c>
      <c r="AR242" s="39">
        <f t="shared" si="164"/>
        <v>0</v>
      </c>
      <c r="AS242" s="39">
        <f t="shared" si="165"/>
        <v>0</v>
      </c>
      <c r="AT242" s="39">
        <f t="shared" si="166"/>
        <v>0</v>
      </c>
      <c r="AU242" s="40">
        <f t="shared" si="167"/>
        <v>0</v>
      </c>
      <c r="AV242" s="40"/>
      <c r="AW242" s="52">
        <f t="shared" si="168"/>
        <v>0</v>
      </c>
      <c r="AY242" s="52">
        <f t="shared" si="169"/>
        <v>0</v>
      </c>
      <c r="AZ242" s="70"/>
    </row>
    <row r="243" spans="1:52" ht="12" customHeight="1">
      <c r="A243" s="44">
        <f t="shared" si="170"/>
        <v>44013</v>
      </c>
      <c r="B243" s="66">
        <f t="shared" si="171"/>
        <v>20000</v>
      </c>
      <c r="C243" s="67"/>
      <c r="D243" s="68">
        <f t="shared" si="138"/>
        <v>20000</v>
      </c>
      <c r="E243" s="35">
        <f t="shared" si="139"/>
        <v>0</v>
      </c>
      <c r="F243" s="35">
        <f t="shared" si="140"/>
        <v>0</v>
      </c>
      <c r="G243" s="55">
        <f t="shared" si="176"/>
        <v>5.67</v>
      </c>
      <c r="H243" s="69">
        <f t="shared" si="176"/>
        <v>5.67</v>
      </c>
      <c r="I243" s="72">
        <f t="shared" si="172"/>
        <v>0</v>
      </c>
      <c r="J243" s="55">
        <f t="shared" si="177"/>
        <v>-4.7500000000000001E-2</v>
      </c>
      <c r="K243" s="69">
        <f t="shared" si="177"/>
        <v>-0.06</v>
      </c>
      <c r="L243" s="72">
        <v>0</v>
      </c>
      <c r="M243" s="55">
        <f t="shared" si="178"/>
        <v>0.01</v>
      </c>
      <c r="N243" s="69">
        <f t="shared" si="178"/>
        <v>0</v>
      </c>
      <c r="O243" s="72">
        <v>0</v>
      </c>
      <c r="P243" s="7"/>
      <c r="Q243" s="72">
        <f t="shared" si="141"/>
        <v>5.6325000000000003</v>
      </c>
      <c r="R243" s="72">
        <f t="shared" si="142"/>
        <v>5.61</v>
      </c>
      <c r="S243" s="72">
        <f t="shared" si="143"/>
        <v>0</v>
      </c>
      <c r="T243" s="7"/>
      <c r="U243" s="5">
        <f t="shared" si="144"/>
        <v>31</v>
      </c>
      <c r="V243" s="45">
        <f t="shared" si="145"/>
        <v>44013</v>
      </c>
      <c r="W243" s="5">
        <f t="shared" si="146"/>
        <v>7097</v>
      </c>
      <c r="X243" s="55">
        <f t="shared" si="147"/>
        <v>5.3904348595426005E-2</v>
      </c>
      <c r="Y243" s="47">
        <f t="shared" si="148"/>
        <v>0.35575115991437217</v>
      </c>
      <c r="Z243" s="5">
        <f t="shared" si="149"/>
        <v>0</v>
      </c>
      <c r="AA243" s="5">
        <f t="shared" si="150"/>
        <v>0</v>
      </c>
      <c r="AC243" s="39">
        <f t="shared" si="151"/>
        <v>0</v>
      </c>
      <c r="AD243" s="39">
        <f t="shared" si="152"/>
        <v>0</v>
      </c>
      <c r="AE243" s="39">
        <f t="shared" si="153"/>
        <v>0</v>
      </c>
      <c r="AF243" s="39">
        <f t="shared" si="154"/>
        <v>0</v>
      </c>
      <c r="AG243" s="39">
        <f t="shared" si="155"/>
        <v>0</v>
      </c>
      <c r="AH243" s="39">
        <f t="shared" si="156"/>
        <v>0</v>
      </c>
      <c r="AI243" s="39">
        <f t="shared" si="157"/>
        <v>0</v>
      </c>
      <c r="AJ243" s="39">
        <f t="shared" si="158"/>
        <v>0</v>
      </c>
      <c r="AK243" s="39">
        <f t="shared" si="159"/>
        <v>0</v>
      </c>
      <c r="AL243" s="43"/>
      <c r="AM243" s="39">
        <f t="shared" si="160"/>
        <v>0</v>
      </c>
      <c r="AN243" s="39">
        <f t="shared" si="161"/>
        <v>0</v>
      </c>
      <c r="AO243" s="39">
        <f t="shared" si="162"/>
        <v>0</v>
      </c>
      <c r="AP243" s="40">
        <f t="shared" si="163"/>
        <v>0</v>
      </c>
      <c r="AR243" s="39">
        <f t="shared" si="164"/>
        <v>0</v>
      </c>
      <c r="AS243" s="39">
        <f t="shared" si="165"/>
        <v>0</v>
      </c>
      <c r="AT243" s="39">
        <f t="shared" si="166"/>
        <v>0</v>
      </c>
      <c r="AU243" s="40">
        <f t="shared" si="167"/>
        <v>0</v>
      </c>
      <c r="AV243" s="40"/>
      <c r="AW243" s="52">
        <f t="shared" si="168"/>
        <v>0</v>
      </c>
      <c r="AY243" s="52">
        <f t="shared" si="169"/>
        <v>0</v>
      </c>
      <c r="AZ243" s="70"/>
    </row>
    <row r="244" spans="1:52" ht="12" customHeight="1">
      <c r="A244" s="44">
        <f t="shared" si="170"/>
        <v>44044</v>
      </c>
      <c r="B244" s="66">
        <f t="shared" si="171"/>
        <v>20000</v>
      </c>
      <c r="C244" s="67"/>
      <c r="D244" s="68">
        <f t="shared" si="138"/>
        <v>20000</v>
      </c>
      <c r="E244" s="35">
        <f t="shared" si="139"/>
        <v>0</v>
      </c>
      <c r="F244" s="35">
        <f t="shared" si="140"/>
        <v>0</v>
      </c>
      <c r="G244" s="55">
        <f t="shared" si="176"/>
        <v>5.67</v>
      </c>
      <c r="H244" s="69">
        <f t="shared" si="176"/>
        <v>5.67</v>
      </c>
      <c r="I244" s="72">
        <f t="shared" si="172"/>
        <v>0</v>
      </c>
      <c r="J244" s="55">
        <f t="shared" si="177"/>
        <v>-4.7500000000000001E-2</v>
      </c>
      <c r="K244" s="69">
        <f t="shared" si="177"/>
        <v>-0.06</v>
      </c>
      <c r="L244" s="72">
        <v>0</v>
      </c>
      <c r="M244" s="55">
        <f t="shared" si="178"/>
        <v>0.01</v>
      </c>
      <c r="N244" s="69">
        <f t="shared" si="178"/>
        <v>0</v>
      </c>
      <c r="O244" s="72">
        <v>0</v>
      </c>
      <c r="P244" s="7"/>
      <c r="Q244" s="72">
        <f t="shared" si="141"/>
        <v>5.6325000000000003</v>
      </c>
      <c r="R244" s="72">
        <f t="shared" si="142"/>
        <v>5.61</v>
      </c>
      <c r="S244" s="72">
        <f t="shared" si="143"/>
        <v>0</v>
      </c>
      <c r="T244" s="7"/>
      <c r="U244" s="5">
        <f t="shared" si="144"/>
        <v>31</v>
      </c>
      <c r="V244" s="45">
        <f t="shared" si="145"/>
        <v>44044</v>
      </c>
      <c r="W244" s="5">
        <f t="shared" si="146"/>
        <v>7128</v>
      </c>
      <c r="X244" s="55">
        <f t="shared" si="147"/>
        <v>5.3904348595426005E-2</v>
      </c>
      <c r="Y244" s="47">
        <f t="shared" si="148"/>
        <v>0.35414874953126313</v>
      </c>
      <c r="Z244" s="5">
        <f t="shared" si="149"/>
        <v>0</v>
      </c>
      <c r="AA244" s="5">
        <f t="shared" si="150"/>
        <v>0</v>
      </c>
      <c r="AC244" s="39">
        <f t="shared" si="151"/>
        <v>0</v>
      </c>
      <c r="AD244" s="39">
        <f t="shared" si="152"/>
        <v>0</v>
      </c>
      <c r="AE244" s="39">
        <f t="shared" si="153"/>
        <v>0</v>
      </c>
      <c r="AF244" s="39">
        <f t="shared" si="154"/>
        <v>0</v>
      </c>
      <c r="AG244" s="39">
        <f t="shared" si="155"/>
        <v>0</v>
      </c>
      <c r="AH244" s="39">
        <f t="shared" si="156"/>
        <v>0</v>
      </c>
      <c r="AI244" s="39">
        <f t="shared" si="157"/>
        <v>0</v>
      </c>
      <c r="AJ244" s="39">
        <f t="shared" si="158"/>
        <v>0</v>
      </c>
      <c r="AK244" s="39">
        <f t="shared" si="159"/>
        <v>0</v>
      </c>
      <c r="AL244" s="43"/>
      <c r="AM244" s="39">
        <f t="shared" si="160"/>
        <v>0</v>
      </c>
      <c r="AN244" s="39">
        <f t="shared" si="161"/>
        <v>0</v>
      </c>
      <c r="AO244" s="39">
        <f t="shared" si="162"/>
        <v>0</v>
      </c>
      <c r="AP244" s="40">
        <f t="shared" si="163"/>
        <v>0</v>
      </c>
      <c r="AR244" s="39">
        <f t="shared" si="164"/>
        <v>0</v>
      </c>
      <c r="AS244" s="39">
        <f t="shared" si="165"/>
        <v>0</v>
      </c>
      <c r="AT244" s="39">
        <f t="shared" si="166"/>
        <v>0</v>
      </c>
      <c r="AU244" s="40">
        <f t="shared" si="167"/>
        <v>0</v>
      </c>
      <c r="AV244" s="40"/>
      <c r="AW244" s="52">
        <f t="shared" si="168"/>
        <v>0</v>
      </c>
      <c r="AY244" s="52">
        <f t="shared" si="169"/>
        <v>0</v>
      </c>
      <c r="AZ244" s="70"/>
    </row>
    <row r="245" spans="1:52" ht="12" customHeight="1">
      <c r="A245" s="44">
        <f t="shared" si="170"/>
        <v>44075</v>
      </c>
      <c r="B245" s="66">
        <f t="shared" si="171"/>
        <v>20000</v>
      </c>
      <c r="C245" s="67"/>
      <c r="D245" s="68">
        <f t="shared" si="138"/>
        <v>20000</v>
      </c>
      <c r="E245" s="35">
        <f t="shared" si="139"/>
        <v>0</v>
      </c>
      <c r="F245" s="35">
        <f t="shared" si="140"/>
        <v>0</v>
      </c>
      <c r="G245" s="55">
        <f t="shared" si="176"/>
        <v>5.67</v>
      </c>
      <c r="H245" s="69">
        <f t="shared" si="176"/>
        <v>5.67</v>
      </c>
      <c r="I245" s="72">
        <f t="shared" si="172"/>
        <v>0</v>
      </c>
      <c r="J245" s="55">
        <f t="shared" si="177"/>
        <v>-4.7500000000000001E-2</v>
      </c>
      <c r="K245" s="69">
        <f t="shared" si="177"/>
        <v>-0.06</v>
      </c>
      <c r="L245" s="72">
        <v>0</v>
      </c>
      <c r="M245" s="55">
        <f t="shared" si="178"/>
        <v>0.01</v>
      </c>
      <c r="N245" s="69">
        <f t="shared" si="178"/>
        <v>0</v>
      </c>
      <c r="O245" s="72">
        <v>0</v>
      </c>
      <c r="P245" s="7"/>
      <c r="Q245" s="72">
        <f t="shared" si="141"/>
        <v>5.6325000000000003</v>
      </c>
      <c r="R245" s="72">
        <f t="shared" si="142"/>
        <v>5.61</v>
      </c>
      <c r="S245" s="72">
        <f t="shared" si="143"/>
        <v>0</v>
      </c>
      <c r="T245" s="7"/>
      <c r="U245" s="5">
        <f t="shared" si="144"/>
        <v>30</v>
      </c>
      <c r="V245" s="45">
        <f t="shared" si="145"/>
        <v>44075</v>
      </c>
      <c r="W245" s="5">
        <f t="shared" si="146"/>
        <v>7159</v>
      </c>
      <c r="X245" s="55">
        <f t="shared" si="147"/>
        <v>5.3904348595426005E-2</v>
      </c>
      <c r="Y245" s="47">
        <f t="shared" si="148"/>
        <v>0.3525535568871952</v>
      </c>
      <c r="Z245" s="5">
        <f t="shared" si="149"/>
        <v>0</v>
      </c>
      <c r="AA245" s="5">
        <f t="shared" si="150"/>
        <v>0</v>
      </c>
      <c r="AC245" s="39">
        <f t="shared" si="151"/>
        <v>0</v>
      </c>
      <c r="AD245" s="39">
        <f t="shared" si="152"/>
        <v>0</v>
      </c>
      <c r="AE245" s="39">
        <f t="shared" si="153"/>
        <v>0</v>
      </c>
      <c r="AF245" s="39">
        <f t="shared" si="154"/>
        <v>0</v>
      </c>
      <c r="AG245" s="39">
        <f t="shared" si="155"/>
        <v>0</v>
      </c>
      <c r="AH245" s="39">
        <f t="shared" si="156"/>
        <v>0</v>
      </c>
      <c r="AI245" s="39">
        <f t="shared" si="157"/>
        <v>0</v>
      </c>
      <c r="AJ245" s="39">
        <f t="shared" si="158"/>
        <v>0</v>
      </c>
      <c r="AK245" s="39">
        <f t="shared" si="159"/>
        <v>0</v>
      </c>
      <c r="AL245" s="43"/>
      <c r="AM245" s="39">
        <f t="shared" si="160"/>
        <v>0</v>
      </c>
      <c r="AN245" s="39">
        <f t="shared" si="161"/>
        <v>0</v>
      </c>
      <c r="AO245" s="39">
        <f t="shared" si="162"/>
        <v>0</v>
      </c>
      <c r="AP245" s="40">
        <f t="shared" si="163"/>
        <v>0</v>
      </c>
      <c r="AR245" s="39">
        <f t="shared" si="164"/>
        <v>0</v>
      </c>
      <c r="AS245" s="39">
        <f t="shared" si="165"/>
        <v>0</v>
      </c>
      <c r="AT245" s="39">
        <f t="shared" si="166"/>
        <v>0</v>
      </c>
      <c r="AU245" s="40">
        <f t="shared" si="167"/>
        <v>0</v>
      </c>
      <c r="AV245" s="40"/>
      <c r="AW245" s="52">
        <f t="shared" si="168"/>
        <v>0</v>
      </c>
      <c r="AY245" s="52">
        <f t="shared" si="169"/>
        <v>0</v>
      </c>
      <c r="AZ245" s="70"/>
    </row>
    <row r="246" spans="1:52" ht="12" customHeight="1">
      <c r="A246" s="44">
        <f t="shared" si="170"/>
        <v>44105</v>
      </c>
      <c r="B246" s="66">
        <f t="shared" si="171"/>
        <v>20000</v>
      </c>
      <c r="C246" s="67"/>
      <c r="D246" s="68">
        <f t="shared" si="138"/>
        <v>20000</v>
      </c>
      <c r="E246" s="35">
        <f t="shared" si="139"/>
        <v>0</v>
      </c>
      <c r="F246" s="35">
        <f t="shared" si="140"/>
        <v>0</v>
      </c>
      <c r="G246" s="55">
        <f t="shared" si="176"/>
        <v>5.67</v>
      </c>
      <c r="H246" s="69">
        <f t="shared" si="176"/>
        <v>5.67</v>
      </c>
      <c r="I246" s="72">
        <f t="shared" si="172"/>
        <v>0</v>
      </c>
      <c r="J246" s="55">
        <f t="shared" si="177"/>
        <v>-4.7500000000000001E-2</v>
      </c>
      <c r="K246" s="69">
        <f t="shared" si="177"/>
        <v>-0.06</v>
      </c>
      <c r="L246" s="72">
        <v>0</v>
      </c>
      <c r="M246" s="55">
        <f t="shared" si="178"/>
        <v>0.01</v>
      </c>
      <c r="N246" s="69">
        <f t="shared" si="178"/>
        <v>0</v>
      </c>
      <c r="O246" s="72">
        <v>0</v>
      </c>
      <c r="P246" s="7"/>
      <c r="Q246" s="72">
        <f t="shared" si="141"/>
        <v>5.6325000000000003</v>
      </c>
      <c r="R246" s="72">
        <f t="shared" si="142"/>
        <v>5.61</v>
      </c>
      <c r="S246" s="72">
        <f t="shared" si="143"/>
        <v>0</v>
      </c>
      <c r="T246" s="7"/>
      <c r="U246" s="5">
        <f t="shared" si="144"/>
        <v>31</v>
      </c>
      <c r="V246" s="45">
        <f t="shared" si="145"/>
        <v>44105</v>
      </c>
      <c r="W246" s="5">
        <f t="shared" si="146"/>
        <v>7189</v>
      </c>
      <c r="X246" s="55">
        <f t="shared" si="147"/>
        <v>5.3904348595426005E-2</v>
      </c>
      <c r="Y246" s="47">
        <f t="shared" si="148"/>
        <v>0.35101666369633977</v>
      </c>
      <c r="Z246" s="5">
        <f t="shared" si="149"/>
        <v>0</v>
      </c>
      <c r="AA246" s="5">
        <f t="shared" si="150"/>
        <v>0</v>
      </c>
      <c r="AC246" s="39">
        <f t="shared" si="151"/>
        <v>0</v>
      </c>
      <c r="AD246" s="39">
        <f t="shared" si="152"/>
        <v>0</v>
      </c>
      <c r="AE246" s="39">
        <f t="shared" si="153"/>
        <v>0</v>
      </c>
      <c r="AF246" s="39">
        <f t="shared" si="154"/>
        <v>0</v>
      </c>
      <c r="AG246" s="39">
        <f t="shared" si="155"/>
        <v>0</v>
      </c>
      <c r="AH246" s="39">
        <f t="shared" si="156"/>
        <v>0</v>
      </c>
      <c r="AI246" s="39">
        <f t="shared" si="157"/>
        <v>0</v>
      </c>
      <c r="AJ246" s="39">
        <f t="shared" si="158"/>
        <v>0</v>
      </c>
      <c r="AK246" s="39">
        <f t="shared" si="159"/>
        <v>0</v>
      </c>
      <c r="AL246" s="43"/>
      <c r="AM246" s="39">
        <f t="shared" si="160"/>
        <v>0</v>
      </c>
      <c r="AN246" s="39">
        <f t="shared" si="161"/>
        <v>0</v>
      </c>
      <c r="AO246" s="39">
        <f t="shared" si="162"/>
        <v>0</v>
      </c>
      <c r="AP246" s="40">
        <f t="shared" si="163"/>
        <v>0</v>
      </c>
      <c r="AR246" s="39">
        <f t="shared" si="164"/>
        <v>0</v>
      </c>
      <c r="AS246" s="39">
        <f t="shared" si="165"/>
        <v>0</v>
      </c>
      <c r="AT246" s="39">
        <f t="shared" si="166"/>
        <v>0</v>
      </c>
      <c r="AU246" s="40">
        <f t="shared" si="167"/>
        <v>0</v>
      </c>
      <c r="AV246" s="40"/>
      <c r="AW246" s="52">
        <f t="shared" si="168"/>
        <v>0</v>
      </c>
      <c r="AY246" s="52">
        <f t="shared" si="169"/>
        <v>0</v>
      </c>
      <c r="AZ246" s="70"/>
    </row>
    <row r="247" spans="1:52" ht="12" customHeight="1">
      <c r="A247" s="44">
        <f t="shared" si="170"/>
        <v>44136</v>
      </c>
      <c r="B247" s="66">
        <f t="shared" si="171"/>
        <v>20000</v>
      </c>
      <c r="C247" s="67"/>
      <c r="D247" s="68">
        <f t="shared" si="138"/>
        <v>20000</v>
      </c>
      <c r="E247" s="35">
        <f t="shared" si="139"/>
        <v>0</v>
      </c>
      <c r="F247" s="35">
        <f t="shared" si="140"/>
        <v>0</v>
      </c>
      <c r="G247" s="55">
        <f t="shared" si="176"/>
        <v>5.67</v>
      </c>
      <c r="H247" s="69">
        <f t="shared" si="176"/>
        <v>5.67</v>
      </c>
      <c r="I247" s="72">
        <f t="shared" si="172"/>
        <v>0</v>
      </c>
      <c r="J247" s="55">
        <f t="shared" si="177"/>
        <v>-4.7500000000000001E-2</v>
      </c>
      <c r="K247" s="69">
        <f t="shared" si="177"/>
        <v>-0.06</v>
      </c>
      <c r="L247" s="72">
        <v>0</v>
      </c>
      <c r="M247" s="55">
        <f t="shared" si="178"/>
        <v>0.01</v>
      </c>
      <c r="N247" s="69">
        <f t="shared" si="178"/>
        <v>0</v>
      </c>
      <c r="O247" s="72">
        <v>0</v>
      </c>
      <c r="P247" s="7"/>
      <c r="Q247" s="72">
        <f t="shared" si="141"/>
        <v>5.6325000000000003</v>
      </c>
      <c r="R247" s="72">
        <f t="shared" si="142"/>
        <v>5.61</v>
      </c>
      <c r="S247" s="72">
        <f t="shared" si="143"/>
        <v>0</v>
      </c>
      <c r="T247" s="7"/>
      <c r="U247" s="5">
        <f t="shared" si="144"/>
        <v>30</v>
      </c>
      <c r="V247" s="45">
        <f t="shared" si="145"/>
        <v>44136</v>
      </c>
      <c r="W247" s="5">
        <f t="shared" si="146"/>
        <v>7220</v>
      </c>
      <c r="X247" s="55">
        <f t="shared" si="147"/>
        <v>5.3904348595426005E-2</v>
      </c>
      <c r="Y247" s="47">
        <f t="shared" si="148"/>
        <v>0.3494355789103149</v>
      </c>
      <c r="Z247" s="5">
        <f t="shared" si="149"/>
        <v>0</v>
      </c>
      <c r="AA247" s="5">
        <f t="shared" si="150"/>
        <v>0</v>
      </c>
      <c r="AC247" s="39">
        <f t="shared" si="151"/>
        <v>0</v>
      </c>
      <c r="AD247" s="39">
        <f t="shared" si="152"/>
        <v>0</v>
      </c>
      <c r="AE247" s="39">
        <f t="shared" si="153"/>
        <v>0</v>
      </c>
      <c r="AF247" s="39">
        <f t="shared" si="154"/>
        <v>0</v>
      </c>
      <c r="AG247" s="39">
        <f t="shared" si="155"/>
        <v>0</v>
      </c>
      <c r="AH247" s="39">
        <f t="shared" si="156"/>
        <v>0</v>
      </c>
      <c r="AI247" s="39">
        <f t="shared" si="157"/>
        <v>0</v>
      </c>
      <c r="AJ247" s="39">
        <f t="shared" si="158"/>
        <v>0</v>
      </c>
      <c r="AK247" s="39">
        <f t="shared" si="159"/>
        <v>0</v>
      </c>
      <c r="AL247" s="43"/>
      <c r="AM247" s="39">
        <f t="shared" si="160"/>
        <v>0</v>
      </c>
      <c r="AN247" s="39">
        <f t="shared" si="161"/>
        <v>0</v>
      </c>
      <c r="AO247" s="39">
        <f t="shared" si="162"/>
        <v>0</v>
      </c>
      <c r="AP247" s="40">
        <f t="shared" si="163"/>
        <v>0</v>
      </c>
      <c r="AR247" s="39">
        <f t="shared" si="164"/>
        <v>0</v>
      </c>
      <c r="AS247" s="39">
        <f t="shared" si="165"/>
        <v>0</v>
      </c>
      <c r="AT247" s="39">
        <f t="shared" si="166"/>
        <v>0</v>
      </c>
      <c r="AU247" s="40">
        <f t="shared" si="167"/>
        <v>0</v>
      </c>
      <c r="AV247" s="40"/>
      <c r="AW247" s="52">
        <f t="shared" si="168"/>
        <v>0</v>
      </c>
      <c r="AY247" s="52">
        <f t="shared" si="169"/>
        <v>0</v>
      </c>
      <c r="AZ247" s="70"/>
    </row>
    <row r="248" spans="1:52" ht="12" customHeight="1">
      <c r="A248" s="44">
        <f t="shared" si="170"/>
        <v>44166</v>
      </c>
      <c r="B248" s="66">
        <f t="shared" si="171"/>
        <v>20000</v>
      </c>
      <c r="C248" s="67"/>
      <c r="D248" s="68">
        <f t="shared" si="138"/>
        <v>20000</v>
      </c>
      <c r="E248" s="35">
        <f t="shared" si="139"/>
        <v>0</v>
      </c>
      <c r="F248" s="35">
        <f t="shared" si="140"/>
        <v>0</v>
      </c>
      <c r="G248" s="55">
        <f t="shared" si="176"/>
        <v>5.67</v>
      </c>
      <c r="H248" s="69">
        <f t="shared" si="176"/>
        <v>5.67</v>
      </c>
      <c r="I248" s="72">
        <f t="shared" si="172"/>
        <v>0</v>
      </c>
      <c r="J248" s="55">
        <f t="shared" si="177"/>
        <v>-4.7500000000000001E-2</v>
      </c>
      <c r="K248" s="69">
        <f t="shared" si="177"/>
        <v>-0.06</v>
      </c>
      <c r="L248" s="72">
        <v>0</v>
      </c>
      <c r="M248" s="55">
        <f t="shared" si="178"/>
        <v>0.01</v>
      </c>
      <c r="N248" s="69">
        <f t="shared" si="178"/>
        <v>0</v>
      </c>
      <c r="O248" s="72">
        <v>0</v>
      </c>
      <c r="P248" s="7"/>
      <c r="Q248" s="72">
        <f t="shared" si="141"/>
        <v>5.6325000000000003</v>
      </c>
      <c r="R248" s="72">
        <f t="shared" si="142"/>
        <v>5.61</v>
      </c>
      <c r="S248" s="72">
        <f t="shared" si="143"/>
        <v>0</v>
      </c>
      <c r="T248" s="7"/>
      <c r="U248" s="5">
        <f t="shared" si="144"/>
        <v>31</v>
      </c>
      <c r="V248" s="45">
        <f t="shared" si="145"/>
        <v>44166</v>
      </c>
      <c r="W248" s="5">
        <f t="shared" si="146"/>
        <v>7250</v>
      </c>
      <c r="X248" s="55">
        <f t="shared" si="147"/>
        <v>5.3904348595426005E-2</v>
      </c>
      <c r="Y248" s="47">
        <f t="shared" si="148"/>
        <v>0.3479122779780775</v>
      </c>
      <c r="Z248" s="5">
        <f t="shared" si="149"/>
        <v>0</v>
      </c>
      <c r="AA248" s="5">
        <f t="shared" si="150"/>
        <v>0</v>
      </c>
      <c r="AC248" s="39">
        <f t="shared" si="151"/>
        <v>0</v>
      </c>
      <c r="AD248" s="39">
        <f t="shared" si="152"/>
        <v>0</v>
      </c>
      <c r="AE248" s="39">
        <f t="shared" si="153"/>
        <v>0</v>
      </c>
      <c r="AF248" s="39">
        <f t="shared" si="154"/>
        <v>0</v>
      </c>
      <c r="AG248" s="39">
        <f t="shared" si="155"/>
        <v>0</v>
      </c>
      <c r="AH248" s="39">
        <f t="shared" si="156"/>
        <v>0</v>
      </c>
      <c r="AI248" s="39">
        <f t="shared" si="157"/>
        <v>0</v>
      </c>
      <c r="AJ248" s="39">
        <f t="shared" si="158"/>
        <v>0</v>
      </c>
      <c r="AK248" s="39">
        <f t="shared" si="159"/>
        <v>0</v>
      </c>
      <c r="AL248" s="43"/>
      <c r="AM248" s="39">
        <f t="shared" si="160"/>
        <v>0</v>
      </c>
      <c r="AN248" s="39">
        <f t="shared" si="161"/>
        <v>0</v>
      </c>
      <c r="AO248" s="39">
        <f t="shared" si="162"/>
        <v>0</v>
      </c>
      <c r="AP248" s="40">
        <f t="shared" si="163"/>
        <v>0</v>
      </c>
      <c r="AR248" s="39">
        <f t="shared" si="164"/>
        <v>0</v>
      </c>
      <c r="AS248" s="39">
        <f t="shared" si="165"/>
        <v>0</v>
      </c>
      <c r="AT248" s="39">
        <f t="shared" si="166"/>
        <v>0</v>
      </c>
      <c r="AU248" s="40">
        <f t="shared" si="167"/>
        <v>0</v>
      </c>
      <c r="AV248" s="40"/>
      <c r="AW248" s="52">
        <f t="shared" si="168"/>
        <v>0</v>
      </c>
      <c r="AY248" s="52">
        <f t="shared" si="169"/>
        <v>0</v>
      </c>
      <c r="AZ248" s="70"/>
    </row>
    <row r="249" spans="1:52" ht="12" customHeight="1">
      <c r="A249" s="44">
        <f t="shared" si="170"/>
        <v>44197</v>
      </c>
      <c r="B249" s="66">
        <f t="shared" si="171"/>
        <v>20000</v>
      </c>
      <c r="C249" s="67"/>
      <c r="D249" s="68">
        <f t="shared" si="138"/>
        <v>20000</v>
      </c>
      <c r="E249" s="35">
        <f t="shared" si="139"/>
        <v>0</v>
      </c>
      <c r="F249" s="35">
        <f t="shared" si="140"/>
        <v>0</v>
      </c>
      <c r="G249" s="55">
        <f t="shared" si="176"/>
        <v>5.67</v>
      </c>
      <c r="H249" s="69">
        <f t="shared" si="176"/>
        <v>5.67</v>
      </c>
      <c r="I249" s="72">
        <f t="shared" si="172"/>
        <v>0</v>
      </c>
      <c r="J249" s="55">
        <f t="shared" si="177"/>
        <v>-4.7500000000000001E-2</v>
      </c>
      <c r="K249" s="69">
        <f t="shared" si="177"/>
        <v>-0.06</v>
      </c>
      <c r="L249" s="72">
        <v>0</v>
      </c>
      <c r="M249" s="55">
        <f t="shared" si="178"/>
        <v>0.01</v>
      </c>
      <c r="N249" s="69">
        <f t="shared" si="178"/>
        <v>0</v>
      </c>
      <c r="O249" s="72">
        <v>0</v>
      </c>
      <c r="P249" s="7"/>
      <c r="Q249" s="72">
        <f t="shared" si="141"/>
        <v>5.6325000000000003</v>
      </c>
      <c r="R249" s="72">
        <f t="shared" si="142"/>
        <v>5.61</v>
      </c>
      <c r="S249" s="72">
        <f t="shared" si="143"/>
        <v>0</v>
      </c>
      <c r="T249" s="7"/>
      <c r="U249" s="5">
        <f t="shared" si="144"/>
        <v>31</v>
      </c>
      <c r="V249" s="45">
        <f t="shared" si="145"/>
        <v>44197</v>
      </c>
      <c r="W249" s="5">
        <f t="shared" si="146"/>
        <v>7281</v>
      </c>
      <c r="X249" s="55">
        <f t="shared" si="147"/>
        <v>5.3904348595426005E-2</v>
      </c>
      <c r="Y249" s="47">
        <f t="shared" si="148"/>
        <v>0.34634517628042621</v>
      </c>
      <c r="Z249" s="5">
        <f t="shared" si="149"/>
        <v>0</v>
      </c>
      <c r="AA249" s="5">
        <f t="shared" si="150"/>
        <v>0</v>
      </c>
      <c r="AC249" s="39">
        <f t="shared" si="151"/>
        <v>0</v>
      </c>
      <c r="AD249" s="39">
        <f t="shared" si="152"/>
        <v>0</v>
      </c>
      <c r="AE249" s="39">
        <f t="shared" si="153"/>
        <v>0</v>
      </c>
      <c r="AF249" s="39">
        <f t="shared" si="154"/>
        <v>0</v>
      </c>
      <c r="AG249" s="39">
        <f t="shared" si="155"/>
        <v>0</v>
      </c>
      <c r="AH249" s="39">
        <f t="shared" si="156"/>
        <v>0</v>
      </c>
      <c r="AI249" s="39">
        <f t="shared" si="157"/>
        <v>0</v>
      </c>
      <c r="AJ249" s="39">
        <f t="shared" si="158"/>
        <v>0</v>
      </c>
      <c r="AK249" s="39">
        <f t="shared" si="159"/>
        <v>0</v>
      </c>
      <c r="AL249" s="43"/>
      <c r="AM249" s="39">
        <f t="shared" si="160"/>
        <v>0</v>
      </c>
      <c r="AN249" s="39">
        <f t="shared" si="161"/>
        <v>0</v>
      </c>
      <c r="AO249" s="39">
        <f t="shared" si="162"/>
        <v>0</v>
      </c>
      <c r="AP249" s="40">
        <f t="shared" si="163"/>
        <v>0</v>
      </c>
      <c r="AR249" s="39">
        <f t="shared" si="164"/>
        <v>0</v>
      </c>
      <c r="AS249" s="39">
        <f t="shared" si="165"/>
        <v>0</v>
      </c>
      <c r="AT249" s="39">
        <f t="shared" si="166"/>
        <v>0</v>
      </c>
      <c r="AU249" s="40">
        <f t="shared" si="167"/>
        <v>0</v>
      </c>
      <c r="AV249" s="40"/>
      <c r="AW249" s="52">
        <f t="shared" si="168"/>
        <v>0</v>
      </c>
      <c r="AY249" s="52">
        <f t="shared" si="169"/>
        <v>0</v>
      </c>
      <c r="AZ249" s="70"/>
    </row>
    <row r="250" spans="1:52" ht="12" customHeight="1">
      <c r="A250" s="44">
        <f t="shared" si="170"/>
        <v>44228</v>
      </c>
      <c r="B250" s="66">
        <f t="shared" si="171"/>
        <v>20000</v>
      </c>
      <c r="C250" s="67"/>
      <c r="D250" s="68">
        <f t="shared" si="138"/>
        <v>20000</v>
      </c>
      <c r="E250" s="35">
        <f t="shared" si="139"/>
        <v>0</v>
      </c>
      <c r="F250" s="35">
        <f t="shared" si="140"/>
        <v>0</v>
      </c>
      <c r="G250" s="55">
        <f t="shared" ref="G250:H269" si="179">VLOOKUP($A250,Table,MATCH(G$4,Curves,0))</f>
        <v>5.67</v>
      </c>
      <c r="H250" s="69">
        <f t="shared" si="179"/>
        <v>5.67</v>
      </c>
      <c r="I250" s="72">
        <f t="shared" si="172"/>
        <v>0</v>
      </c>
      <c r="J250" s="55">
        <f t="shared" ref="J250:K269" si="180">VLOOKUP($A250,Table,MATCH(J$4,Curves,0))</f>
        <v>-4.7500000000000001E-2</v>
      </c>
      <c r="K250" s="69">
        <f t="shared" si="180"/>
        <v>-0.06</v>
      </c>
      <c r="L250" s="72">
        <v>0</v>
      </c>
      <c r="M250" s="55">
        <f t="shared" ref="M250:N269" si="181">VLOOKUP($A250,Table,MATCH(M$4,Curves,0))</f>
        <v>0.01</v>
      </c>
      <c r="N250" s="69">
        <f t="shared" si="181"/>
        <v>0</v>
      </c>
      <c r="O250" s="72">
        <v>0</v>
      </c>
      <c r="P250" s="7"/>
      <c r="Q250" s="72">
        <f t="shared" si="141"/>
        <v>5.6325000000000003</v>
      </c>
      <c r="R250" s="72">
        <f t="shared" si="142"/>
        <v>5.61</v>
      </c>
      <c r="S250" s="72">
        <f t="shared" si="143"/>
        <v>0</v>
      </c>
      <c r="T250" s="7"/>
      <c r="U250" s="5">
        <f t="shared" si="144"/>
        <v>28</v>
      </c>
      <c r="V250" s="45">
        <f t="shared" si="145"/>
        <v>44228</v>
      </c>
      <c r="W250" s="5">
        <f t="shared" si="146"/>
        <v>7312</v>
      </c>
      <c r="X250" s="55">
        <f t="shared" si="147"/>
        <v>5.3904348595426005E-2</v>
      </c>
      <c r="Y250" s="47">
        <f t="shared" si="148"/>
        <v>0.34478513328086119</v>
      </c>
      <c r="Z250" s="5">
        <f t="shared" si="149"/>
        <v>0</v>
      </c>
      <c r="AA250" s="5">
        <f t="shared" si="150"/>
        <v>0</v>
      </c>
      <c r="AC250" s="39">
        <f t="shared" si="151"/>
        <v>0</v>
      </c>
      <c r="AD250" s="39">
        <f t="shared" si="152"/>
        <v>0</v>
      </c>
      <c r="AE250" s="39">
        <f t="shared" si="153"/>
        <v>0</v>
      </c>
      <c r="AF250" s="39">
        <f t="shared" si="154"/>
        <v>0</v>
      </c>
      <c r="AG250" s="39">
        <f t="shared" si="155"/>
        <v>0</v>
      </c>
      <c r="AH250" s="39">
        <f t="shared" si="156"/>
        <v>0</v>
      </c>
      <c r="AI250" s="39">
        <f t="shared" si="157"/>
        <v>0</v>
      </c>
      <c r="AJ250" s="39">
        <f t="shared" si="158"/>
        <v>0</v>
      </c>
      <c r="AK250" s="39">
        <f t="shared" si="159"/>
        <v>0</v>
      </c>
      <c r="AL250" s="43"/>
      <c r="AM250" s="39">
        <f t="shared" si="160"/>
        <v>0</v>
      </c>
      <c r="AN250" s="39">
        <f t="shared" si="161"/>
        <v>0</v>
      </c>
      <c r="AO250" s="39">
        <f t="shared" si="162"/>
        <v>0</v>
      </c>
      <c r="AP250" s="40">
        <f t="shared" si="163"/>
        <v>0</v>
      </c>
      <c r="AR250" s="39">
        <f t="shared" si="164"/>
        <v>0</v>
      </c>
      <c r="AS250" s="39">
        <f t="shared" si="165"/>
        <v>0</v>
      </c>
      <c r="AT250" s="39">
        <f t="shared" si="166"/>
        <v>0</v>
      </c>
      <c r="AU250" s="40">
        <f t="shared" si="167"/>
        <v>0</v>
      </c>
      <c r="AV250" s="40"/>
      <c r="AW250" s="52">
        <f t="shared" si="168"/>
        <v>0</v>
      </c>
      <c r="AY250" s="52">
        <f t="shared" si="169"/>
        <v>0</v>
      </c>
      <c r="AZ250" s="70"/>
    </row>
    <row r="251" spans="1:52" ht="12" customHeight="1">
      <c r="A251" s="44">
        <f t="shared" si="170"/>
        <v>44256</v>
      </c>
      <c r="B251" s="66">
        <f t="shared" si="171"/>
        <v>20000</v>
      </c>
      <c r="C251" s="67"/>
      <c r="D251" s="68">
        <f t="shared" si="138"/>
        <v>20000</v>
      </c>
      <c r="E251" s="35">
        <f t="shared" si="139"/>
        <v>0</v>
      </c>
      <c r="F251" s="35">
        <f t="shared" si="140"/>
        <v>0</v>
      </c>
      <c r="G251" s="55">
        <f t="shared" si="179"/>
        <v>5.67</v>
      </c>
      <c r="H251" s="69">
        <f t="shared" si="179"/>
        <v>5.67</v>
      </c>
      <c r="I251" s="72">
        <f t="shared" si="172"/>
        <v>0</v>
      </c>
      <c r="J251" s="55">
        <f t="shared" si="180"/>
        <v>-4.7500000000000001E-2</v>
      </c>
      <c r="K251" s="69">
        <f t="shared" si="180"/>
        <v>-0.06</v>
      </c>
      <c r="L251" s="72">
        <v>0</v>
      </c>
      <c r="M251" s="55">
        <f t="shared" si="181"/>
        <v>0.01</v>
      </c>
      <c r="N251" s="69">
        <f t="shared" si="181"/>
        <v>0</v>
      </c>
      <c r="O251" s="72">
        <v>0</v>
      </c>
      <c r="P251" s="7"/>
      <c r="Q251" s="72">
        <f t="shared" si="141"/>
        <v>5.6325000000000003</v>
      </c>
      <c r="R251" s="72">
        <f t="shared" si="142"/>
        <v>5.61</v>
      </c>
      <c r="S251" s="72">
        <f t="shared" si="143"/>
        <v>0</v>
      </c>
      <c r="T251" s="7"/>
      <c r="U251" s="5">
        <f t="shared" si="144"/>
        <v>31</v>
      </c>
      <c r="V251" s="45">
        <f t="shared" si="145"/>
        <v>44256</v>
      </c>
      <c r="W251" s="5">
        <f t="shared" si="146"/>
        <v>7340</v>
      </c>
      <c r="X251" s="55">
        <f t="shared" si="147"/>
        <v>5.3904348595426005E-2</v>
      </c>
      <c r="Y251" s="47">
        <f t="shared" si="148"/>
        <v>0.3433821028366732</v>
      </c>
      <c r="Z251" s="5">
        <f t="shared" si="149"/>
        <v>0</v>
      </c>
      <c r="AA251" s="5">
        <f t="shared" si="150"/>
        <v>0</v>
      </c>
      <c r="AC251" s="39">
        <f t="shared" si="151"/>
        <v>0</v>
      </c>
      <c r="AD251" s="39">
        <f t="shared" si="152"/>
        <v>0</v>
      </c>
      <c r="AE251" s="39">
        <f t="shared" si="153"/>
        <v>0</v>
      </c>
      <c r="AF251" s="39">
        <f t="shared" si="154"/>
        <v>0</v>
      </c>
      <c r="AG251" s="39">
        <f t="shared" si="155"/>
        <v>0</v>
      </c>
      <c r="AH251" s="39">
        <f t="shared" si="156"/>
        <v>0</v>
      </c>
      <c r="AI251" s="39">
        <f t="shared" si="157"/>
        <v>0</v>
      </c>
      <c r="AJ251" s="39">
        <f t="shared" si="158"/>
        <v>0</v>
      </c>
      <c r="AK251" s="39">
        <f t="shared" si="159"/>
        <v>0</v>
      </c>
      <c r="AL251" s="43"/>
      <c r="AM251" s="39">
        <f t="shared" si="160"/>
        <v>0</v>
      </c>
      <c r="AN251" s="39">
        <f t="shared" si="161"/>
        <v>0</v>
      </c>
      <c r="AO251" s="39">
        <f t="shared" si="162"/>
        <v>0</v>
      </c>
      <c r="AP251" s="40">
        <f t="shared" si="163"/>
        <v>0</v>
      </c>
      <c r="AR251" s="39">
        <f t="shared" si="164"/>
        <v>0</v>
      </c>
      <c r="AS251" s="39">
        <f t="shared" si="165"/>
        <v>0</v>
      </c>
      <c r="AT251" s="39">
        <f t="shared" si="166"/>
        <v>0</v>
      </c>
      <c r="AU251" s="40">
        <f t="shared" si="167"/>
        <v>0</v>
      </c>
      <c r="AV251" s="40"/>
      <c r="AW251" s="52">
        <f t="shared" si="168"/>
        <v>0</v>
      </c>
      <c r="AY251" s="52">
        <f t="shared" si="169"/>
        <v>0</v>
      </c>
      <c r="AZ251" s="70"/>
    </row>
    <row r="252" spans="1:52" ht="12" customHeight="1">
      <c r="A252" s="44">
        <f t="shared" si="170"/>
        <v>44287</v>
      </c>
      <c r="B252" s="66">
        <f t="shared" si="171"/>
        <v>20000</v>
      </c>
      <c r="C252" s="67"/>
      <c r="D252" s="68">
        <f t="shared" si="138"/>
        <v>20000</v>
      </c>
      <c r="E252" s="35">
        <f t="shared" si="139"/>
        <v>0</v>
      </c>
      <c r="F252" s="35">
        <f t="shared" si="140"/>
        <v>0</v>
      </c>
      <c r="G252" s="55">
        <f t="shared" si="179"/>
        <v>5.67</v>
      </c>
      <c r="H252" s="69">
        <f t="shared" si="179"/>
        <v>5.67</v>
      </c>
      <c r="I252" s="72">
        <f t="shared" si="172"/>
        <v>0</v>
      </c>
      <c r="J252" s="55">
        <f t="shared" si="180"/>
        <v>-4.7500000000000001E-2</v>
      </c>
      <c r="K252" s="69">
        <f t="shared" si="180"/>
        <v>-0.06</v>
      </c>
      <c r="L252" s="72">
        <v>0</v>
      </c>
      <c r="M252" s="55">
        <f t="shared" si="181"/>
        <v>0.01</v>
      </c>
      <c r="N252" s="69">
        <f t="shared" si="181"/>
        <v>0</v>
      </c>
      <c r="O252" s="72">
        <v>0</v>
      </c>
      <c r="P252" s="7"/>
      <c r="Q252" s="72">
        <f t="shared" si="141"/>
        <v>5.6325000000000003</v>
      </c>
      <c r="R252" s="72">
        <f t="shared" si="142"/>
        <v>5.61</v>
      </c>
      <c r="S252" s="72">
        <f t="shared" si="143"/>
        <v>0</v>
      </c>
      <c r="T252" s="7"/>
      <c r="U252" s="5">
        <f t="shared" si="144"/>
        <v>30</v>
      </c>
      <c r="V252" s="45">
        <f t="shared" si="145"/>
        <v>44287</v>
      </c>
      <c r="W252" s="5">
        <f t="shared" si="146"/>
        <v>7371</v>
      </c>
      <c r="X252" s="55">
        <f t="shared" si="147"/>
        <v>5.3904348595426005E-2</v>
      </c>
      <c r="Y252" s="47">
        <f t="shared" si="148"/>
        <v>0.34183540641243176</v>
      </c>
      <c r="Z252" s="5">
        <f t="shared" si="149"/>
        <v>0</v>
      </c>
      <c r="AA252" s="5">
        <f t="shared" si="150"/>
        <v>0</v>
      </c>
      <c r="AC252" s="39">
        <f t="shared" si="151"/>
        <v>0</v>
      </c>
      <c r="AD252" s="39">
        <f t="shared" si="152"/>
        <v>0</v>
      </c>
      <c r="AE252" s="39">
        <f t="shared" si="153"/>
        <v>0</v>
      </c>
      <c r="AF252" s="39">
        <f t="shared" si="154"/>
        <v>0</v>
      </c>
      <c r="AG252" s="39">
        <f t="shared" si="155"/>
        <v>0</v>
      </c>
      <c r="AH252" s="39">
        <f t="shared" si="156"/>
        <v>0</v>
      </c>
      <c r="AI252" s="39">
        <f t="shared" si="157"/>
        <v>0</v>
      </c>
      <c r="AJ252" s="39">
        <f t="shared" si="158"/>
        <v>0</v>
      </c>
      <c r="AK252" s="39">
        <f t="shared" si="159"/>
        <v>0</v>
      </c>
      <c r="AL252" s="43"/>
      <c r="AM252" s="39">
        <f t="shared" si="160"/>
        <v>0</v>
      </c>
      <c r="AN252" s="39">
        <f t="shared" si="161"/>
        <v>0</v>
      </c>
      <c r="AO252" s="39">
        <f t="shared" si="162"/>
        <v>0</v>
      </c>
      <c r="AP252" s="40">
        <f t="shared" si="163"/>
        <v>0</v>
      </c>
      <c r="AR252" s="39">
        <f t="shared" si="164"/>
        <v>0</v>
      </c>
      <c r="AS252" s="39">
        <f t="shared" si="165"/>
        <v>0</v>
      </c>
      <c r="AT252" s="39">
        <f t="shared" si="166"/>
        <v>0</v>
      </c>
      <c r="AU252" s="40">
        <f t="shared" si="167"/>
        <v>0</v>
      </c>
      <c r="AV252" s="40"/>
      <c r="AW252" s="52">
        <f t="shared" si="168"/>
        <v>0</v>
      </c>
      <c r="AY252" s="52">
        <f t="shared" si="169"/>
        <v>0</v>
      </c>
      <c r="AZ252" s="70"/>
    </row>
    <row r="253" spans="1:52" ht="12" customHeight="1">
      <c r="A253" s="44">
        <f t="shared" si="170"/>
        <v>44317</v>
      </c>
      <c r="B253" s="66">
        <f t="shared" si="171"/>
        <v>20000</v>
      </c>
      <c r="C253" s="67"/>
      <c r="D253" s="68">
        <f t="shared" si="138"/>
        <v>20000</v>
      </c>
      <c r="E253" s="35">
        <f t="shared" si="139"/>
        <v>0</v>
      </c>
      <c r="F253" s="35">
        <f t="shared" si="140"/>
        <v>0</v>
      </c>
      <c r="G253" s="55">
        <f t="shared" si="179"/>
        <v>5.67</v>
      </c>
      <c r="H253" s="69">
        <f t="shared" si="179"/>
        <v>5.67</v>
      </c>
      <c r="I253" s="72">
        <f t="shared" si="172"/>
        <v>0</v>
      </c>
      <c r="J253" s="55">
        <f t="shared" si="180"/>
        <v>-4.7500000000000001E-2</v>
      </c>
      <c r="K253" s="69">
        <f t="shared" si="180"/>
        <v>-0.06</v>
      </c>
      <c r="L253" s="72">
        <v>0</v>
      </c>
      <c r="M253" s="55">
        <f t="shared" si="181"/>
        <v>0.01</v>
      </c>
      <c r="N253" s="69">
        <f t="shared" si="181"/>
        <v>0</v>
      </c>
      <c r="O253" s="72">
        <v>0</v>
      </c>
      <c r="P253" s="7"/>
      <c r="Q253" s="72">
        <f t="shared" si="141"/>
        <v>5.6325000000000003</v>
      </c>
      <c r="R253" s="72">
        <f t="shared" si="142"/>
        <v>5.61</v>
      </c>
      <c r="S253" s="72">
        <f t="shared" si="143"/>
        <v>0</v>
      </c>
      <c r="T253" s="7"/>
      <c r="U253" s="5">
        <f t="shared" si="144"/>
        <v>31</v>
      </c>
      <c r="V253" s="45">
        <f t="shared" si="145"/>
        <v>44317</v>
      </c>
      <c r="W253" s="5">
        <f t="shared" si="146"/>
        <v>7401</v>
      </c>
      <c r="X253" s="55">
        <f t="shared" si="147"/>
        <v>5.3904348595426005E-2</v>
      </c>
      <c r="Y253" s="47">
        <f t="shared" si="148"/>
        <v>0.34034523705164815</v>
      </c>
      <c r="Z253" s="5">
        <f t="shared" si="149"/>
        <v>0</v>
      </c>
      <c r="AA253" s="5">
        <f t="shared" si="150"/>
        <v>0</v>
      </c>
      <c r="AC253" s="39">
        <f t="shared" si="151"/>
        <v>0</v>
      </c>
      <c r="AD253" s="39">
        <f t="shared" si="152"/>
        <v>0</v>
      </c>
      <c r="AE253" s="39">
        <f t="shared" si="153"/>
        <v>0</v>
      </c>
      <c r="AF253" s="39">
        <f t="shared" si="154"/>
        <v>0</v>
      </c>
      <c r="AG253" s="39">
        <f t="shared" si="155"/>
        <v>0</v>
      </c>
      <c r="AH253" s="39">
        <f t="shared" si="156"/>
        <v>0</v>
      </c>
      <c r="AI253" s="39">
        <f t="shared" si="157"/>
        <v>0</v>
      </c>
      <c r="AJ253" s="39">
        <f t="shared" si="158"/>
        <v>0</v>
      </c>
      <c r="AK253" s="39">
        <f t="shared" si="159"/>
        <v>0</v>
      </c>
      <c r="AL253" s="43"/>
      <c r="AM253" s="39">
        <f t="shared" si="160"/>
        <v>0</v>
      </c>
      <c r="AN253" s="39">
        <f t="shared" si="161"/>
        <v>0</v>
      </c>
      <c r="AO253" s="39">
        <f t="shared" si="162"/>
        <v>0</v>
      </c>
      <c r="AP253" s="40">
        <f t="shared" si="163"/>
        <v>0</v>
      </c>
      <c r="AR253" s="39">
        <f t="shared" si="164"/>
        <v>0</v>
      </c>
      <c r="AS253" s="39">
        <f t="shared" si="165"/>
        <v>0</v>
      </c>
      <c r="AT253" s="39">
        <f t="shared" si="166"/>
        <v>0</v>
      </c>
      <c r="AU253" s="40">
        <f t="shared" si="167"/>
        <v>0</v>
      </c>
      <c r="AV253" s="40"/>
      <c r="AW253" s="52">
        <f t="shared" si="168"/>
        <v>0</v>
      </c>
      <c r="AY253" s="52">
        <f t="shared" si="169"/>
        <v>0</v>
      </c>
      <c r="AZ253" s="70"/>
    </row>
    <row r="254" spans="1:52" ht="12" customHeight="1">
      <c r="A254" s="44">
        <f t="shared" si="170"/>
        <v>44348</v>
      </c>
      <c r="B254" s="66">
        <f t="shared" si="171"/>
        <v>20000</v>
      </c>
      <c r="C254" s="67"/>
      <c r="D254" s="68">
        <f t="shared" si="138"/>
        <v>20000</v>
      </c>
      <c r="E254" s="35">
        <f t="shared" si="139"/>
        <v>0</v>
      </c>
      <c r="F254" s="35">
        <f t="shared" si="140"/>
        <v>0</v>
      </c>
      <c r="G254" s="55">
        <f t="shared" si="179"/>
        <v>5.67</v>
      </c>
      <c r="H254" s="69">
        <f t="shared" si="179"/>
        <v>5.67</v>
      </c>
      <c r="I254" s="72">
        <f t="shared" si="172"/>
        <v>0</v>
      </c>
      <c r="J254" s="55">
        <f t="shared" si="180"/>
        <v>-4.7500000000000001E-2</v>
      </c>
      <c r="K254" s="69">
        <f t="shared" si="180"/>
        <v>-0.06</v>
      </c>
      <c r="L254" s="72">
        <v>0</v>
      </c>
      <c r="M254" s="55">
        <f t="shared" si="181"/>
        <v>0.01</v>
      </c>
      <c r="N254" s="69">
        <f t="shared" si="181"/>
        <v>0</v>
      </c>
      <c r="O254" s="72">
        <v>0</v>
      </c>
      <c r="P254" s="7"/>
      <c r="Q254" s="72">
        <f t="shared" si="141"/>
        <v>5.6325000000000003</v>
      </c>
      <c r="R254" s="72">
        <f t="shared" si="142"/>
        <v>5.61</v>
      </c>
      <c r="S254" s="72">
        <f t="shared" si="143"/>
        <v>0</v>
      </c>
      <c r="T254" s="7"/>
      <c r="U254" s="5">
        <f t="shared" si="144"/>
        <v>30</v>
      </c>
      <c r="V254" s="45">
        <f t="shared" si="145"/>
        <v>44348</v>
      </c>
      <c r="W254" s="5">
        <f t="shared" si="146"/>
        <v>7432</v>
      </c>
      <c r="X254" s="55">
        <f t="shared" si="147"/>
        <v>5.3904348595426005E-2</v>
      </c>
      <c r="Y254" s="47">
        <f t="shared" si="148"/>
        <v>0.33881221958566271</v>
      </c>
      <c r="Z254" s="5">
        <f t="shared" si="149"/>
        <v>0</v>
      </c>
      <c r="AA254" s="5">
        <f t="shared" si="150"/>
        <v>0</v>
      </c>
      <c r="AC254" s="39">
        <f t="shared" si="151"/>
        <v>0</v>
      </c>
      <c r="AD254" s="39">
        <f t="shared" si="152"/>
        <v>0</v>
      </c>
      <c r="AE254" s="39">
        <f t="shared" si="153"/>
        <v>0</v>
      </c>
      <c r="AF254" s="39">
        <f t="shared" si="154"/>
        <v>0</v>
      </c>
      <c r="AG254" s="39">
        <f t="shared" si="155"/>
        <v>0</v>
      </c>
      <c r="AH254" s="39">
        <f t="shared" si="156"/>
        <v>0</v>
      </c>
      <c r="AI254" s="39">
        <f t="shared" si="157"/>
        <v>0</v>
      </c>
      <c r="AJ254" s="39">
        <f t="shared" si="158"/>
        <v>0</v>
      </c>
      <c r="AK254" s="39">
        <f t="shared" si="159"/>
        <v>0</v>
      </c>
      <c r="AL254" s="43"/>
      <c r="AM254" s="39">
        <f t="shared" si="160"/>
        <v>0</v>
      </c>
      <c r="AN254" s="39">
        <f t="shared" si="161"/>
        <v>0</v>
      </c>
      <c r="AO254" s="39">
        <f t="shared" si="162"/>
        <v>0</v>
      </c>
      <c r="AP254" s="40">
        <f t="shared" si="163"/>
        <v>0</v>
      </c>
      <c r="AR254" s="39">
        <f t="shared" si="164"/>
        <v>0</v>
      </c>
      <c r="AS254" s="39">
        <f t="shared" si="165"/>
        <v>0</v>
      </c>
      <c r="AT254" s="39">
        <f t="shared" si="166"/>
        <v>0</v>
      </c>
      <c r="AU254" s="40">
        <f t="shared" si="167"/>
        <v>0</v>
      </c>
      <c r="AV254" s="40"/>
      <c r="AW254" s="52">
        <f t="shared" si="168"/>
        <v>0</v>
      </c>
      <c r="AY254" s="52">
        <f t="shared" si="169"/>
        <v>0</v>
      </c>
      <c r="AZ254" s="70"/>
    </row>
    <row r="255" spans="1:52" ht="12" customHeight="1">
      <c r="A255" s="44">
        <f t="shared" si="170"/>
        <v>44378</v>
      </c>
      <c r="B255" s="66">
        <f t="shared" si="171"/>
        <v>20000</v>
      </c>
      <c r="C255" s="67"/>
      <c r="D255" s="68">
        <f t="shared" si="138"/>
        <v>20000</v>
      </c>
      <c r="E255" s="35">
        <f t="shared" si="139"/>
        <v>0</v>
      </c>
      <c r="F255" s="35">
        <f t="shared" si="140"/>
        <v>0</v>
      </c>
      <c r="G255" s="55">
        <f t="shared" si="179"/>
        <v>5.67</v>
      </c>
      <c r="H255" s="69">
        <f t="shared" si="179"/>
        <v>5.67</v>
      </c>
      <c r="I255" s="72">
        <f t="shared" si="172"/>
        <v>0</v>
      </c>
      <c r="J255" s="55">
        <f t="shared" si="180"/>
        <v>-4.7500000000000001E-2</v>
      </c>
      <c r="K255" s="69">
        <f t="shared" si="180"/>
        <v>-0.06</v>
      </c>
      <c r="L255" s="72">
        <v>0</v>
      </c>
      <c r="M255" s="55">
        <f t="shared" si="181"/>
        <v>0.01</v>
      </c>
      <c r="N255" s="69">
        <f t="shared" si="181"/>
        <v>0</v>
      </c>
      <c r="O255" s="72">
        <v>0</v>
      </c>
      <c r="P255" s="7"/>
      <c r="Q255" s="72">
        <f t="shared" si="141"/>
        <v>5.6325000000000003</v>
      </c>
      <c r="R255" s="72">
        <f t="shared" si="142"/>
        <v>5.61</v>
      </c>
      <c r="S255" s="72">
        <f t="shared" si="143"/>
        <v>0</v>
      </c>
      <c r="T255" s="7"/>
      <c r="U255" s="5">
        <f t="shared" si="144"/>
        <v>31</v>
      </c>
      <c r="V255" s="45">
        <f t="shared" si="145"/>
        <v>44378</v>
      </c>
      <c r="W255" s="5">
        <f t="shared" si="146"/>
        <v>7462</v>
      </c>
      <c r="X255" s="55">
        <f t="shared" si="147"/>
        <v>5.3904348595426005E-2</v>
      </c>
      <c r="Y255" s="47">
        <f t="shared" si="148"/>
        <v>0.3373352292586968</v>
      </c>
      <c r="Z255" s="5">
        <f t="shared" si="149"/>
        <v>0</v>
      </c>
      <c r="AA255" s="5">
        <f t="shared" si="150"/>
        <v>0</v>
      </c>
      <c r="AC255" s="39">
        <f t="shared" si="151"/>
        <v>0</v>
      </c>
      <c r="AD255" s="39">
        <f t="shared" si="152"/>
        <v>0</v>
      </c>
      <c r="AE255" s="39">
        <f t="shared" si="153"/>
        <v>0</v>
      </c>
      <c r="AF255" s="39">
        <f t="shared" si="154"/>
        <v>0</v>
      </c>
      <c r="AG255" s="39">
        <f t="shared" si="155"/>
        <v>0</v>
      </c>
      <c r="AH255" s="39">
        <f t="shared" si="156"/>
        <v>0</v>
      </c>
      <c r="AI255" s="39">
        <f t="shared" si="157"/>
        <v>0</v>
      </c>
      <c r="AJ255" s="39">
        <f t="shared" si="158"/>
        <v>0</v>
      </c>
      <c r="AK255" s="39">
        <f t="shared" si="159"/>
        <v>0</v>
      </c>
      <c r="AL255" s="43"/>
      <c r="AM255" s="39">
        <f t="shared" si="160"/>
        <v>0</v>
      </c>
      <c r="AN255" s="39">
        <f t="shared" si="161"/>
        <v>0</v>
      </c>
      <c r="AO255" s="39">
        <f t="shared" si="162"/>
        <v>0</v>
      </c>
      <c r="AP255" s="40">
        <f t="shared" si="163"/>
        <v>0</v>
      </c>
      <c r="AR255" s="39">
        <f t="shared" si="164"/>
        <v>0</v>
      </c>
      <c r="AS255" s="39">
        <f t="shared" si="165"/>
        <v>0</v>
      </c>
      <c r="AT255" s="39">
        <f t="shared" si="166"/>
        <v>0</v>
      </c>
      <c r="AU255" s="40">
        <f t="shared" si="167"/>
        <v>0</v>
      </c>
      <c r="AV255" s="40"/>
      <c r="AW255" s="52">
        <f t="shared" si="168"/>
        <v>0</v>
      </c>
      <c r="AY255" s="52">
        <f t="shared" si="169"/>
        <v>0</v>
      </c>
      <c r="AZ255" s="70"/>
    </row>
    <row r="256" spans="1:52" ht="12" customHeight="1">
      <c r="A256" s="44">
        <f t="shared" si="170"/>
        <v>44409</v>
      </c>
      <c r="B256" s="66">
        <f t="shared" si="171"/>
        <v>20000</v>
      </c>
      <c r="C256" s="67"/>
      <c r="D256" s="68">
        <f t="shared" si="138"/>
        <v>20000</v>
      </c>
      <c r="E256" s="35">
        <f t="shared" si="139"/>
        <v>0</v>
      </c>
      <c r="F256" s="35">
        <f t="shared" si="140"/>
        <v>0</v>
      </c>
      <c r="G256" s="55">
        <f t="shared" si="179"/>
        <v>5.67</v>
      </c>
      <c r="H256" s="69">
        <f t="shared" si="179"/>
        <v>5.67</v>
      </c>
      <c r="I256" s="72">
        <f t="shared" si="172"/>
        <v>0</v>
      </c>
      <c r="J256" s="55">
        <f t="shared" si="180"/>
        <v>-4.7500000000000001E-2</v>
      </c>
      <c r="K256" s="69">
        <f t="shared" si="180"/>
        <v>-0.06</v>
      </c>
      <c r="L256" s="72">
        <v>0</v>
      </c>
      <c r="M256" s="55">
        <f t="shared" si="181"/>
        <v>0.01</v>
      </c>
      <c r="N256" s="69">
        <f t="shared" si="181"/>
        <v>0</v>
      </c>
      <c r="O256" s="72">
        <v>0</v>
      </c>
      <c r="P256" s="7"/>
      <c r="Q256" s="72">
        <f t="shared" si="141"/>
        <v>5.6325000000000003</v>
      </c>
      <c r="R256" s="72">
        <f t="shared" si="142"/>
        <v>5.61</v>
      </c>
      <c r="S256" s="72">
        <f t="shared" si="143"/>
        <v>0</v>
      </c>
      <c r="T256" s="7"/>
      <c r="U256" s="5">
        <f t="shared" si="144"/>
        <v>31</v>
      </c>
      <c r="V256" s="45">
        <f t="shared" si="145"/>
        <v>44409</v>
      </c>
      <c r="W256" s="5">
        <f t="shared" si="146"/>
        <v>7493</v>
      </c>
      <c r="X256" s="55">
        <f t="shared" si="147"/>
        <v>5.3904348595426005E-2</v>
      </c>
      <c r="Y256" s="47">
        <f t="shared" si="148"/>
        <v>0.33581576977448113</v>
      </c>
      <c r="Z256" s="5">
        <f t="shared" si="149"/>
        <v>0</v>
      </c>
      <c r="AA256" s="5">
        <f t="shared" si="150"/>
        <v>0</v>
      </c>
      <c r="AC256" s="39">
        <f t="shared" si="151"/>
        <v>0</v>
      </c>
      <c r="AD256" s="39">
        <f t="shared" si="152"/>
        <v>0</v>
      </c>
      <c r="AE256" s="39">
        <f t="shared" si="153"/>
        <v>0</v>
      </c>
      <c r="AF256" s="39">
        <f t="shared" si="154"/>
        <v>0</v>
      </c>
      <c r="AG256" s="39">
        <f t="shared" si="155"/>
        <v>0</v>
      </c>
      <c r="AH256" s="39">
        <f t="shared" si="156"/>
        <v>0</v>
      </c>
      <c r="AI256" s="39">
        <f t="shared" si="157"/>
        <v>0</v>
      </c>
      <c r="AJ256" s="39">
        <f t="shared" si="158"/>
        <v>0</v>
      </c>
      <c r="AK256" s="39">
        <f t="shared" si="159"/>
        <v>0</v>
      </c>
      <c r="AL256" s="43"/>
      <c r="AM256" s="39">
        <f t="shared" si="160"/>
        <v>0</v>
      </c>
      <c r="AN256" s="39">
        <f t="shared" si="161"/>
        <v>0</v>
      </c>
      <c r="AO256" s="39">
        <f t="shared" si="162"/>
        <v>0</v>
      </c>
      <c r="AP256" s="40">
        <f t="shared" si="163"/>
        <v>0</v>
      </c>
      <c r="AR256" s="39">
        <f t="shared" si="164"/>
        <v>0</v>
      </c>
      <c r="AS256" s="39">
        <f t="shared" si="165"/>
        <v>0</v>
      </c>
      <c r="AT256" s="39">
        <f t="shared" si="166"/>
        <v>0</v>
      </c>
      <c r="AU256" s="40">
        <f t="shared" si="167"/>
        <v>0</v>
      </c>
      <c r="AV256" s="40"/>
      <c r="AW256" s="52">
        <f t="shared" si="168"/>
        <v>0</v>
      </c>
      <c r="AY256" s="52">
        <f t="shared" si="169"/>
        <v>0</v>
      </c>
      <c r="AZ256" s="70"/>
    </row>
    <row r="257" spans="1:52" ht="12" customHeight="1">
      <c r="A257" s="44">
        <f t="shared" si="170"/>
        <v>44440</v>
      </c>
      <c r="B257" s="66">
        <f t="shared" si="171"/>
        <v>20000</v>
      </c>
      <c r="C257" s="67"/>
      <c r="D257" s="68">
        <f t="shared" si="138"/>
        <v>20000</v>
      </c>
      <c r="E257" s="35">
        <f t="shared" si="139"/>
        <v>0</v>
      </c>
      <c r="F257" s="35">
        <f t="shared" si="140"/>
        <v>0</v>
      </c>
      <c r="G257" s="55">
        <f t="shared" si="179"/>
        <v>5.67</v>
      </c>
      <c r="H257" s="69">
        <f t="shared" si="179"/>
        <v>5.67</v>
      </c>
      <c r="I257" s="72">
        <f t="shared" si="172"/>
        <v>0</v>
      </c>
      <c r="J257" s="55">
        <f t="shared" si="180"/>
        <v>-4.7500000000000001E-2</v>
      </c>
      <c r="K257" s="69">
        <f t="shared" si="180"/>
        <v>-0.06</v>
      </c>
      <c r="L257" s="72">
        <v>0</v>
      </c>
      <c r="M257" s="55">
        <f t="shared" si="181"/>
        <v>0.01</v>
      </c>
      <c r="N257" s="69">
        <f t="shared" si="181"/>
        <v>0</v>
      </c>
      <c r="O257" s="72">
        <v>0</v>
      </c>
      <c r="P257" s="7"/>
      <c r="Q257" s="72">
        <f t="shared" si="141"/>
        <v>5.6325000000000003</v>
      </c>
      <c r="R257" s="72">
        <f t="shared" si="142"/>
        <v>5.61</v>
      </c>
      <c r="S257" s="72">
        <f t="shared" si="143"/>
        <v>0</v>
      </c>
      <c r="T257" s="7"/>
      <c r="U257" s="5">
        <f t="shared" si="144"/>
        <v>30</v>
      </c>
      <c r="V257" s="45">
        <f t="shared" si="145"/>
        <v>44440</v>
      </c>
      <c r="W257" s="5">
        <f t="shared" si="146"/>
        <v>7524</v>
      </c>
      <c r="X257" s="55">
        <f t="shared" si="147"/>
        <v>5.3904348595426005E-2</v>
      </c>
      <c r="Y257" s="47">
        <f t="shared" si="148"/>
        <v>0.33430315439347175</v>
      </c>
      <c r="Z257" s="5">
        <f t="shared" si="149"/>
        <v>0</v>
      </c>
      <c r="AA257" s="5">
        <f t="shared" si="150"/>
        <v>0</v>
      </c>
      <c r="AC257" s="39">
        <f t="shared" si="151"/>
        <v>0</v>
      </c>
      <c r="AD257" s="39">
        <f t="shared" si="152"/>
        <v>0</v>
      </c>
      <c r="AE257" s="39">
        <f t="shared" si="153"/>
        <v>0</v>
      </c>
      <c r="AF257" s="39">
        <f t="shared" si="154"/>
        <v>0</v>
      </c>
      <c r="AG257" s="39">
        <f t="shared" si="155"/>
        <v>0</v>
      </c>
      <c r="AH257" s="39">
        <f t="shared" si="156"/>
        <v>0</v>
      </c>
      <c r="AI257" s="39">
        <f t="shared" si="157"/>
        <v>0</v>
      </c>
      <c r="AJ257" s="39">
        <f t="shared" si="158"/>
        <v>0</v>
      </c>
      <c r="AK257" s="39">
        <f t="shared" si="159"/>
        <v>0</v>
      </c>
      <c r="AL257" s="43"/>
      <c r="AM257" s="39">
        <f t="shared" si="160"/>
        <v>0</v>
      </c>
      <c r="AN257" s="39">
        <f t="shared" si="161"/>
        <v>0</v>
      </c>
      <c r="AO257" s="39">
        <f t="shared" si="162"/>
        <v>0</v>
      </c>
      <c r="AP257" s="40">
        <f t="shared" si="163"/>
        <v>0</v>
      </c>
      <c r="AR257" s="39">
        <f t="shared" si="164"/>
        <v>0</v>
      </c>
      <c r="AS257" s="39">
        <f t="shared" si="165"/>
        <v>0</v>
      </c>
      <c r="AT257" s="39">
        <f t="shared" si="166"/>
        <v>0</v>
      </c>
      <c r="AU257" s="40">
        <f t="shared" si="167"/>
        <v>0</v>
      </c>
      <c r="AV257" s="40"/>
      <c r="AW257" s="52">
        <f t="shared" si="168"/>
        <v>0</v>
      </c>
      <c r="AY257" s="52">
        <f t="shared" si="169"/>
        <v>0</v>
      </c>
      <c r="AZ257" s="70"/>
    </row>
    <row r="258" spans="1:52" ht="12" customHeight="1">
      <c r="A258" s="44">
        <f t="shared" si="170"/>
        <v>44470</v>
      </c>
      <c r="B258" s="66">
        <f t="shared" si="171"/>
        <v>20000</v>
      </c>
      <c r="C258" s="67"/>
      <c r="D258" s="68">
        <f t="shared" si="138"/>
        <v>20000</v>
      </c>
      <c r="E258" s="35">
        <f t="shared" si="139"/>
        <v>0</v>
      </c>
      <c r="F258" s="35">
        <f t="shared" si="140"/>
        <v>0</v>
      </c>
      <c r="G258" s="55">
        <f t="shared" si="179"/>
        <v>5.67</v>
      </c>
      <c r="H258" s="69">
        <f t="shared" si="179"/>
        <v>5.67</v>
      </c>
      <c r="I258" s="72">
        <f t="shared" si="172"/>
        <v>0</v>
      </c>
      <c r="J258" s="55">
        <f t="shared" si="180"/>
        <v>-4.7500000000000001E-2</v>
      </c>
      <c r="K258" s="69">
        <f t="shared" si="180"/>
        <v>-0.06</v>
      </c>
      <c r="L258" s="72">
        <v>0</v>
      </c>
      <c r="M258" s="55">
        <f t="shared" si="181"/>
        <v>0.01</v>
      </c>
      <c r="N258" s="69">
        <f t="shared" si="181"/>
        <v>0</v>
      </c>
      <c r="O258" s="72">
        <v>0</v>
      </c>
      <c r="P258" s="7"/>
      <c r="Q258" s="72">
        <f t="shared" si="141"/>
        <v>5.6325000000000003</v>
      </c>
      <c r="R258" s="72">
        <f t="shared" si="142"/>
        <v>5.61</v>
      </c>
      <c r="S258" s="72">
        <f t="shared" si="143"/>
        <v>0</v>
      </c>
      <c r="T258" s="7"/>
      <c r="U258" s="5">
        <f t="shared" si="144"/>
        <v>31</v>
      </c>
      <c r="V258" s="45">
        <f t="shared" si="145"/>
        <v>44470</v>
      </c>
      <c r="W258" s="5">
        <f t="shared" si="146"/>
        <v>7554</v>
      </c>
      <c r="X258" s="55">
        <f t="shared" si="147"/>
        <v>5.3904348595426005E-2</v>
      </c>
      <c r="Y258" s="47">
        <f t="shared" si="148"/>
        <v>0.33284582051715178</v>
      </c>
      <c r="Z258" s="5">
        <f t="shared" si="149"/>
        <v>0</v>
      </c>
      <c r="AA258" s="5">
        <f t="shared" si="150"/>
        <v>0</v>
      </c>
      <c r="AC258" s="39">
        <f t="shared" si="151"/>
        <v>0</v>
      </c>
      <c r="AD258" s="39">
        <f t="shared" si="152"/>
        <v>0</v>
      </c>
      <c r="AE258" s="39">
        <f t="shared" si="153"/>
        <v>0</v>
      </c>
      <c r="AF258" s="39">
        <f t="shared" si="154"/>
        <v>0</v>
      </c>
      <c r="AG258" s="39">
        <f t="shared" si="155"/>
        <v>0</v>
      </c>
      <c r="AH258" s="39">
        <f t="shared" si="156"/>
        <v>0</v>
      </c>
      <c r="AI258" s="39">
        <f t="shared" si="157"/>
        <v>0</v>
      </c>
      <c r="AJ258" s="39">
        <f t="shared" si="158"/>
        <v>0</v>
      </c>
      <c r="AK258" s="39">
        <f t="shared" si="159"/>
        <v>0</v>
      </c>
      <c r="AL258" s="43"/>
      <c r="AM258" s="39">
        <f t="shared" si="160"/>
        <v>0</v>
      </c>
      <c r="AN258" s="39">
        <f t="shared" si="161"/>
        <v>0</v>
      </c>
      <c r="AO258" s="39">
        <f t="shared" si="162"/>
        <v>0</v>
      </c>
      <c r="AP258" s="40">
        <f t="shared" si="163"/>
        <v>0</v>
      </c>
      <c r="AR258" s="39">
        <f t="shared" si="164"/>
        <v>0</v>
      </c>
      <c r="AS258" s="39">
        <f t="shared" si="165"/>
        <v>0</v>
      </c>
      <c r="AT258" s="39">
        <f t="shared" si="166"/>
        <v>0</v>
      </c>
      <c r="AU258" s="40">
        <f t="shared" si="167"/>
        <v>0</v>
      </c>
      <c r="AV258" s="40"/>
      <c r="AW258" s="52">
        <f t="shared" si="168"/>
        <v>0</v>
      </c>
      <c r="AY258" s="52">
        <f t="shared" si="169"/>
        <v>0</v>
      </c>
      <c r="AZ258" s="70"/>
    </row>
    <row r="259" spans="1:52" ht="12" customHeight="1">
      <c r="A259" s="44">
        <f t="shared" si="170"/>
        <v>44501</v>
      </c>
      <c r="B259" s="66">
        <f t="shared" si="171"/>
        <v>20000</v>
      </c>
      <c r="C259" s="67"/>
      <c r="D259" s="68">
        <f t="shared" si="138"/>
        <v>20000</v>
      </c>
      <c r="E259" s="35">
        <f t="shared" si="139"/>
        <v>0</v>
      </c>
      <c r="F259" s="35">
        <f t="shared" si="140"/>
        <v>0</v>
      </c>
      <c r="G259" s="55">
        <f t="shared" si="179"/>
        <v>5.67</v>
      </c>
      <c r="H259" s="69">
        <f t="shared" si="179"/>
        <v>5.67</v>
      </c>
      <c r="I259" s="72">
        <f t="shared" si="172"/>
        <v>0</v>
      </c>
      <c r="J259" s="55">
        <f t="shared" si="180"/>
        <v>-4.7500000000000001E-2</v>
      </c>
      <c r="K259" s="69">
        <f t="shared" si="180"/>
        <v>-0.06</v>
      </c>
      <c r="L259" s="72">
        <v>0</v>
      </c>
      <c r="M259" s="55">
        <f t="shared" si="181"/>
        <v>0.01</v>
      </c>
      <c r="N259" s="69">
        <f t="shared" si="181"/>
        <v>0</v>
      </c>
      <c r="O259" s="72">
        <v>0</v>
      </c>
      <c r="P259" s="7"/>
      <c r="Q259" s="72">
        <f t="shared" si="141"/>
        <v>5.6325000000000003</v>
      </c>
      <c r="R259" s="72">
        <f t="shared" si="142"/>
        <v>5.61</v>
      </c>
      <c r="S259" s="72">
        <f t="shared" si="143"/>
        <v>0</v>
      </c>
      <c r="T259" s="7"/>
      <c r="U259" s="5">
        <f t="shared" si="144"/>
        <v>30</v>
      </c>
      <c r="V259" s="45">
        <f t="shared" si="145"/>
        <v>44501</v>
      </c>
      <c r="W259" s="5">
        <f t="shared" si="146"/>
        <v>7585</v>
      </c>
      <c r="X259" s="55">
        <f t="shared" si="147"/>
        <v>5.3904348595426005E-2</v>
      </c>
      <c r="Y259" s="47">
        <f t="shared" si="148"/>
        <v>0.33134658268220119</v>
      </c>
      <c r="Z259" s="5">
        <f t="shared" si="149"/>
        <v>0</v>
      </c>
      <c r="AA259" s="5">
        <f t="shared" si="150"/>
        <v>0</v>
      </c>
      <c r="AC259" s="39">
        <f t="shared" si="151"/>
        <v>0</v>
      </c>
      <c r="AD259" s="39">
        <f t="shared" si="152"/>
        <v>0</v>
      </c>
      <c r="AE259" s="39">
        <f t="shared" si="153"/>
        <v>0</v>
      </c>
      <c r="AF259" s="39">
        <f t="shared" si="154"/>
        <v>0</v>
      </c>
      <c r="AG259" s="39">
        <f t="shared" si="155"/>
        <v>0</v>
      </c>
      <c r="AH259" s="39">
        <f t="shared" si="156"/>
        <v>0</v>
      </c>
      <c r="AI259" s="39">
        <f t="shared" si="157"/>
        <v>0</v>
      </c>
      <c r="AJ259" s="39">
        <f t="shared" si="158"/>
        <v>0</v>
      </c>
      <c r="AK259" s="39">
        <f t="shared" si="159"/>
        <v>0</v>
      </c>
      <c r="AL259" s="43"/>
      <c r="AM259" s="39">
        <f t="shared" si="160"/>
        <v>0</v>
      </c>
      <c r="AN259" s="39">
        <f t="shared" si="161"/>
        <v>0</v>
      </c>
      <c r="AO259" s="39">
        <f t="shared" si="162"/>
        <v>0</v>
      </c>
      <c r="AP259" s="40">
        <f t="shared" si="163"/>
        <v>0</v>
      </c>
      <c r="AR259" s="39">
        <f t="shared" si="164"/>
        <v>0</v>
      </c>
      <c r="AS259" s="39">
        <f t="shared" si="165"/>
        <v>0</v>
      </c>
      <c r="AT259" s="39">
        <f t="shared" si="166"/>
        <v>0</v>
      </c>
      <c r="AU259" s="40">
        <f t="shared" si="167"/>
        <v>0</v>
      </c>
      <c r="AV259" s="40"/>
      <c r="AW259" s="52">
        <f t="shared" si="168"/>
        <v>0</v>
      </c>
      <c r="AY259" s="52">
        <f t="shared" si="169"/>
        <v>0</v>
      </c>
      <c r="AZ259" s="70"/>
    </row>
    <row r="260" spans="1:52" ht="12" customHeight="1">
      <c r="A260" s="44">
        <f t="shared" si="170"/>
        <v>44531</v>
      </c>
      <c r="B260" s="66">
        <f t="shared" si="171"/>
        <v>20000</v>
      </c>
      <c r="C260" s="67"/>
      <c r="D260" s="68">
        <f t="shared" si="138"/>
        <v>20000</v>
      </c>
      <c r="E260" s="35">
        <f t="shared" si="139"/>
        <v>0</v>
      </c>
      <c r="F260" s="35">
        <f t="shared" si="140"/>
        <v>0</v>
      </c>
      <c r="G260" s="55">
        <f t="shared" si="179"/>
        <v>5.67</v>
      </c>
      <c r="H260" s="69">
        <f t="shared" si="179"/>
        <v>5.67</v>
      </c>
      <c r="I260" s="72">
        <f t="shared" si="172"/>
        <v>0</v>
      </c>
      <c r="J260" s="55">
        <f t="shared" si="180"/>
        <v>-4.7500000000000001E-2</v>
      </c>
      <c r="K260" s="69">
        <f t="shared" si="180"/>
        <v>-0.06</v>
      </c>
      <c r="L260" s="72">
        <v>0</v>
      </c>
      <c r="M260" s="55">
        <f t="shared" si="181"/>
        <v>0.01</v>
      </c>
      <c r="N260" s="69">
        <f t="shared" si="181"/>
        <v>0</v>
      </c>
      <c r="O260" s="72">
        <v>0</v>
      </c>
      <c r="P260" s="7"/>
      <c r="Q260" s="72">
        <f t="shared" si="141"/>
        <v>5.6325000000000003</v>
      </c>
      <c r="R260" s="72">
        <f t="shared" si="142"/>
        <v>5.61</v>
      </c>
      <c r="S260" s="72">
        <f t="shared" si="143"/>
        <v>0</v>
      </c>
      <c r="T260" s="7"/>
      <c r="U260" s="5">
        <f t="shared" si="144"/>
        <v>31</v>
      </c>
      <c r="V260" s="45">
        <f t="shared" si="145"/>
        <v>44531</v>
      </c>
      <c r="W260" s="5">
        <f t="shared" si="146"/>
        <v>7615</v>
      </c>
      <c r="X260" s="55">
        <f t="shared" si="147"/>
        <v>5.3904348595426005E-2</v>
      </c>
      <c r="Y260" s="47">
        <f t="shared" si="148"/>
        <v>0.3299021374432034</v>
      </c>
      <c r="Z260" s="5">
        <f t="shared" si="149"/>
        <v>0</v>
      </c>
      <c r="AA260" s="5">
        <f t="shared" si="150"/>
        <v>0</v>
      </c>
      <c r="AC260" s="39">
        <f t="shared" si="151"/>
        <v>0</v>
      </c>
      <c r="AD260" s="39">
        <f t="shared" si="152"/>
        <v>0</v>
      </c>
      <c r="AE260" s="39">
        <f t="shared" si="153"/>
        <v>0</v>
      </c>
      <c r="AF260" s="39">
        <f t="shared" si="154"/>
        <v>0</v>
      </c>
      <c r="AG260" s="39">
        <f t="shared" si="155"/>
        <v>0</v>
      </c>
      <c r="AH260" s="39">
        <f t="shared" si="156"/>
        <v>0</v>
      </c>
      <c r="AI260" s="39">
        <f t="shared" si="157"/>
        <v>0</v>
      </c>
      <c r="AJ260" s="39">
        <f t="shared" si="158"/>
        <v>0</v>
      </c>
      <c r="AK260" s="39">
        <f t="shared" si="159"/>
        <v>0</v>
      </c>
      <c r="AL260" s="43"/>
      <c r="AM260" s="39">
        <f t="shared" si="160"/>
        <v>0</v>
      </c>
      <c r="AN260" s="39">
        <f t="shared" si="161"/>
        <v>0</v>
      </c>
      <c r="AO260" s="39">
        <f t="shared" si="162"/>
        <v>0</v>
      </c>
      <c r="AP260" s="40">
        <f t="shared" si="163"/>
        <v>0</v>
      </c>
      <c r="AR260" s="39">
        <f t="shared" si="164"/>
        <v>0</v>
      </c>
      <c r="AS260" s="39">
        <f t="shared" si="165"/>
        <v>0</v>
      </c>
      <c r="AT260" s="39">
        <f t="shared" si="166"/>
        <v>0</v>
      </c>
      <c r="AU260" s="40">
        <f t="shared" si="167"/>
        <v>0</v>
      </c>
      <c r="AV260" s="40"/>
      <c r="AW260" s="52">
        <f t="shared" si="168"/>
        <v>0</v>
      </c>
      <c r="AY260" s="52">
        <f t="shared" si="169"/>
        <v>0</v>
      </c>
      <c r="AZ260" s="70"/>
    </row>
    <row r="261" spans="1:52" ht="12" customHeight="1">
      <c r="A261" s="44">
        <f t="shared" si="170"/>
        <v>44562</v>
      </c>
      <c r="B261" s="66">
        <f t="shared" si="171"/>
        <v>20000</v>
      </c>
      <c r="C261" s="67"/>
      <c r="D261" s="68">
        <f t="shared" si="138"/>
        <v>20000</v>
      </c>
      <c r="E261" s="35">
        <f t="shared" si="139"/>
        <v>0</v>
      </c>
      <c r="F261" s="35">
        <f t="shared" si="140"/>
        <v>0</v>
      </c>
      <c r="G261" s="55">
        <f t="shared" si="179"/>
        <v>5.67</v>
      </c>
      <c r="H261" s="69">
        <f t="shared" si="179"/>
        <v>5.67</v>
      </c>
      <c r="I261" s="72">
        <f t="shared" si="172"/>
        <v>0</v>
      </c>
      <c r="J261" s="55">
        <f t="shared" si="180"/>
        <v>-4.7500000000000001E-2</v>
      </c>
      <c r="K261" s="69">
        <f t="shared" si="180"/>
        <v>-0.06</v>
      </c>
      <c r="L261" s="72">
        <v>0</v>
      </c>
      <c r="M261" s="55">
        <f t="shared" si="181"/>
        <v>0.01</v>
      </c>
      <c r="N261" s="69">
        <f t="shared" si="181"/>
        <v>0</v>
      </c>
      <c r="O261" s="72">
        <v>0</v>
      </c>
      <c r="P261" s="7"/>
      <c r="Q261" s="72">
        <f t="shared" si="141"/>
        <v>5.6325000000000003</v>
      </c>
      <c r="R261" s="72">
        <f t="shared" si="142"/>
        <v>5.61</v>
      </c>
      <c r="S261" s="72">
        <f t="shared" si="143"/>
        <v>0</v>
      </c>
      <c r="T261" s="7"/>
      <c r="U261" s="5">
        <f t="shared" si="144"/>
        <v>31</v>
      </c>
      <c r="V261" s="45">
        <f t="shared" si="145"/>
        <v>44562</v>
      </c>
      <c r="W261" s="5">
        <f t="shared" si="146"/>
        <v>7646</v>
      </c>
      <c r="X261" s="55">
        <f t="shared" si="147"/>
        <v>5.3904348595426005E-2</v>
      </c>
      <c r="Y261" s="47">
        <f t="shared" si="148"/>
        <v>0.32841615884350994</v>
      </c>
      <c r="Z261" s="5">
        <f t="shared" si="149"/>
        <v>0</v>
      </c>
      <c r="AA261" s="5">
        <f t="shared" si="150"/>
        <v>0</v>
      </c>
      <c r="AC261" s="39">
        <f t="shared" si="151"/>
        <v>0</v>
      </c>
      <c r="AD261" s="39">
        <f t="shared" si="152"/>
        <v>0</v>
      </c>
      <c r="AE261" s="39">
        <f t="shared" si="153"/>
        <v>0</v>
      </c>
      <c r="AF261" s="39">
        <f t="shared" si="154"/>
        <v>0</v>
      </c>
      <c r="AG261" s="39">
        <f t="shared" si="155"/>
        <v>0</v>
      </c>
      <c r="AH261" s="39">
        <f t="shared" si="156"/>
        <v>0</v>
      </c>
      <c r="AI261" s="39">
        <f t="shared" si="157"/>
        <v>0</v>
      </c>
      <c r="AJ261" s="39">
        <f t="shared" si="158"/>
        <v>0</v>
      </c>
      <c r="AK261" s="39">
        <f t="shared" si="159"/>
        <v>0</v>
      </c>
      <c r="AL261" s="43"/>
      <c r="AM261" s="39">
        <f t="shared" si="160"/>
        <v>0</v>
      </c>
      <c r="AN261" s="39">
        <f t="shared" si="161"/>
        <v>0</v>
      </c>
      <c r="AO261" s="39">
        <f t="shared" si="162"/>
        <v>0</v>
      </c>
      <c r="AP261" s="40">
        <f t="shared" si="163"/>
        <v>0</v>
      </c>
      <c r="AR261" s="39">
        <f t="shared" si="164"/>
        <v>0</v>
      </c>
      <c r="AS261" s="39">
        <f t="shared" si="165"/>
        <v>0</v>
      </c>
      <c r="AT261" s="39">
        <f t="shared" si="166"/>
        <v>0</v>
      </c>
      <c r="AU261" s="40">
        <f t="shared" si="167"/>
        <v>0</v>
      </c>
      <c r="AV261" s="40"/>
      <c r="AW261" s="52">
        <f t="shared" si="168"/>
        <v>0</v>
      </c>
      <c r="AY261" s="52">
        <f t="shared" si="169"/>
        <v>0</v>
      </c>
      <c r="AZ261" s="70"/>
    </row>
    <row r="262" spans="1:52" ht="12" customHeight="1">
      <c r="A262" s="44">
        <f t="shared" si="170"/>
        <v>44593</v>
      </c>
      <c r="B262" s="66">
        <f t="shared" si="171"/>
        <v>20000</v>
      </c>
      <c r="C262" s="67"/>
      <c r="D262" s="68">
        <f t="shared" si="138"/>
        <v>20000</v>
      </c>
      <c r="E262" s="35">
        <f t="shared" si="139"/>
        <v>0</v>
      </c>
      <c r="F262" s="35">
        <f t="shared" si="140"/>
        <v>0</v>
      </c>
      <c r="G262" s="55">
        <f t="shared" si="179"/>
        <v>5.67</v>
      </c>
      <c r="H262" s="69">
        <f t="shared" si="179"/>
        <v>5.67</v>
      </c>
      <c r="I262" s="72">
        <f t="shared" si="172"/>
        <v>0</v>
      </c>
      <c r="J262" s="55">
        <f t="shared" si="180"/>
        <v>-4.7500000000000001E-2</v>
      </c>
      <c r="K262" s="69">
        <f t="shared" si="180"/>
        <v>-0.06</v>
      </c>
      <c r="L262" s="72">
        <v>0</v>
      </c>
      <c r="M262" s="55">
        <f t="shared" si="181"/>
        <v>0.01</v>
      </c>
      <c r="N262" s="69">
        <f t="shared" si="181"/>
        <v>0</v>
      </c>
      <c r="O262" s="72">
        <v>0</v>
      </c>
      <c r="P262" s="7"/>
      <c r="Q262" s="72">
        <f t="shared" si="141"/>
        <v>5.6325000000000003</v>
      </c>
      <c r="R262" s="72">
        <f t="shared" si="142"/>
        <v>5.61</v>
      </c>
      <c r="S262" s="72">
        <f t="shared" si="143"/>
        <v>0</v>
      </c>
      <c r="T262" s="7"/>
      <c r="U262" s="5">
        <f t="shared" si="144"/>
        <v>28</v>
      </c>
      <c r="V262" s="45">
        <f t="shared" si="145"/>
        <v>44593</v>
      </c>
      <c r="W262" s="5">
        <f t="shared" si="146"/>
        <v>7677</v>
      </c>
      <c r="X262" s="55">
        <f t="shared" si="147"/>
        <v>5.3904348595426005E-2</v>
      </c>
      <c r="Y262" s="47">
        <f t="shared" si="148"/>
        <v>0.32693687353903378</v>
      </c>
      <c r="Z262" s="5">
        <f t="shared" si="149"/>
        <v>0</v>
      </c>
      <c r="AA262" s="5">
        <f t="shared" si="150"/>
        <v>0</v>
      </c>
      <c r="AC262" s="39">
        <f t="shared" si="151"/>
        <v>0</v>
      </c>
      <c r="AD262" s="39">
        <f t="shared" si="152"/>
        <v>0</v>
      </c>
      <c r="AE262" s="39">
        <f t="shared" si="153"/>
        <v>0</v>
      </c>
      <c r="AF262" s="39">
        <f t="shared" si="154"/>
        <v>0</v>
      </c>
      <c r="AG262" s="39">
        <f t="shared" si="155"/>
        <v>0</v>
      </c>
      <c r="AH262" s="39">
        <f t="shared" si="156"/>
        <v>0</v>
      </c>
      <c r="AI262" s="39">
        <f t="shared" si="157"/>
        <v>0</v>
      </c>
      <c r="AJ262" s="39">
        <f t="shared" si="158"/>
        <v>0</v>
      </c>
      <c r="AK262" s="39">
        <f t="shared" si="159"/>
        <v>0</v>
      </c>
      <c r="AL262" s="43"/>
      <c r="AM262" s="39">
        <f t="shared" si="160"/>
        <v>0</v>
      </c>
      <c r="AN262" s="39">
        <f t="shared" si="161"/>
        <v>0</v>
      </c>
      <c r="AO262" s="39">
        <f t="shared" si="162"/>
        <v>0</v>
      </c>
      <c r="AP262" s="40">
        <f t="shared" si="163"/>
        <v>0</v>
      </c>
      <c r="AR262" s="39">
        <f t="shared" si="164"/>
        <v>0</v>
      </c>
      <c r="AS262" s="39">
        <f t="shared" si="165"/>
        <v>0</v>
      </c>
      <c r="AT262" s="39">
        <f t="shared" si="166"/>
        <v>0</v>
      </c>
      <c r="AU262" s="40">
        <f t="shared" si="167"/>
        <v>0</v>
      </c>
      <c r="AV262" s="40"/>
      <c r="AW262" s="52">
        <f t="shared" si="168"/>
        <v>0</v>
      </c>
      <c r="AY262" s="52">
        <f t="shared" si="169"/>
        <v>0</v>
      </c>
      <c r="AZ262" s="70"/>
    </row>
    <row r="263" spans="1:52" ht="12" customHeight="1">
      <c r="A263" s="44">
        <f t="shared" si="170"/>
        <v>44621</v>
      </c>
      <c r="B263" s="66">
        <f t="shared" si="171"/>
        <v>20000</v>
      </c>
      <c r="C263" s="67"/>
      <c r="D263" s="68">
        <f t="shared" si="138"/>
        <v>20000</v>
      </c>
      <c r="E263" s="35">
        <f t="shared" si="139"/>
        <v>0</v>
      </c>
      <c r="F263" s="35">
        <f t="shared" si="140"/>
        <v>0</v>
      </c>
      <c r="G263" s="55">
        <f t="shared" si="179"/>
        <v>5.67</v>
      </c>
      <c r="H263" s="69">
        <f t="shared" si="179"/>
        <v>5.67</v>
      </c>
      <c r="I263" s="72">
        <f t="shared" si="172"/>
        <v>0</v>
      </c>
      <c r="J263" s="55">
        <f t="shared" si="180"/>
        <v>-4.7500000000000001E-2</v>
      </c>
      <c r="K263" s="69">
        <f t="shared" si="180"/>
        <v>-0.06</v>
      </c>
      <c r="L263" s="72">
        <v>0</v>
      </c>
      <c r="M263" s="55">
        <f t="shared" si="181"/>
        <v>0.01</v>
      </c>
      <c r="N263" s="69">
        <f t="shared" si="181"/>
        <v>0</v>
      </c>
      <c r="O263" s="72">
        <v>0</v>
      </c>
      <c r="P263" s="7"/>
      <c r="Q263" s="72">
        <f t="shared" si="141"/>
        <v>5.6325000000000003</v>
      </c>
      <c r="R263" s="72">
        <f t="shared" si="142"/>
        <v>5.61</v>
      </c>
      <c r="S263" s="72">
        <f t="shared" si="143"/>
        <v>0</v>
      </c>
      <c r="T263" s="7"/>
      <c r="U263" s="5">
        <f t="shared" si="144"/>
        <v>31</v>
      </c>
      <c r="V263" s="45">
        <f t="shared" si="145"/>
        <v>44621</v>
      </c>
      <c r="W263" s="5">
        <f t="shared" si="146"/>
        <v>7705</v>
      </c>
      <c r="X263" s="55">
        <f t="shared" si="147"/>
        <v>5.3904348595426005E-2</v>
      </c>
      <c r="Y263" s="47">
        <f t="shared" si="148"/>
        <v>0.32560647282674648</v>
      </c>
      <c r="Z263" s="5">
        <f t="shared" si="149"/>
        <v>0</v>
      </c>
      <c r="AA263" s="5">
        <f t="shared" si="150"/>
        <v>0</v>
      </c>
      <c r="AC263" s="39">
        <f t="shared" si="151"/>
        <v>0</v>
      </c>
      <c r="AD263" s="39">
        <f t="shared" si="152"/>
        <v>0</v>
      </c>
      <c r="AE263" s="39">
        <f t="shared" si="153"/>
        <v>0</v>
      </c>
      <c r="AF263" s="39">
        <f t="shared" si="154"/>
        <v>0</v>
      </c>
      <c r="AG263" s="39">
        <f t="shared" si="155"/>
        <v>0</v>
      </c>
      <c r="AH263" s="39">
        <f t="shared" si="156"/>
        <v>0</v>
      </c>
      <c r="AI263" s="39">
        <f t="shared" si="157"/>
        <v>0</v>
      </c>
      <c r="AJ263" s="39">
        <f t="shared" si="158"/>
        <v>0</v>
      </c>
      <c r="AK263" s="39">
        <f t="shared" si="159"/>
        <v>0</v>
      </c>
      <c r="AL263" s="43"/>
      <c r="AM263" s="39">
        <f t="shared" si="160"/>
        <v>0</v>
      </c>
      <c r="AN263" s="39">
        <f t="shared" si="161"/>
        <v>0</v>
      </c>
      <c r="AO263" s="39">
        <f t="shared" si="162"/>
        <v>0</v>
      </c>
      <c r="AP263" s="40">
        <f t="shared" si="163"/>
        <v>0</v>
      </c>
      <c r="AR263" s="39">
        <f t="shared" si="164"/>
        <v>0</v>
      </c>
      <c r="AS263" s="39">
        <f t="shared" si="165"/>
        <v>0</v>
      </c>
      <c r="AT263" s="39">
        <f t="shared" si="166"/>
        <v>0</v>
      </c>
      <c r="AU263" s="40">
        <f t="shared" si="167"/>
        <v>0</v>
      </c>
      <c r="AV263" s="40"/>
      <c r="AW263" s="52">
        <f t="shared" si="168"/>
        <v>0</v>
      </c>
      <c r="AY263" s="52">
        <f t="shared" si="169"/>
        <v>0</v>
      </c>
      <c r="AZ263" s="70"/>
    </row>
    <row r="264" spans="1:52" ht="12" customHeight="1">
      <c r="A264" s="44">
        <f t="shared" si="170"/>
        <v>44652</v>
      </c>
      <c r="B264" s="66">
        <f t="shared" si="171"/>
        <v>20000</v>
      </c>
      <c r="C264" s="67"/>
      <c r="D264" s="68">
        <f t="shared" si="138"/>
        <v>20000</v>
      </c>
      <c r="E264" s="35">
        <f t="shared" si="139"/>
        <v>0</v>
      </c>
      <c r="F264" s="35">
        <f t="shared" si="140"/>
        <v>0</v>
      </c>
      <c r="G264" s="55">
        <f t="shared" si="179"/>
        <v>5.67</v>
      </c>
      <c r="H264" s="69">
        <f t="shared" si="179"/>
        <v>5.67</v>
      </c>
      <c r="I264" s="72">
        <f t="shared" si="172"/>
        <v>0</v>
      </c>
      <c r="J264" s="55">
        <f t="shared" si="180"/>
        <v>-4.7500000000000001E-2</v>
      </c>
      <c r="K264" s="69">
        <f t="shared" si="180"/>
        <v>-0.06</v>
      </c>
      <c r="L264" s="72">
        <v>0</v>
      </c>
      <c r="M264" s="55">
        <f t="shared" si="181"/>
        <v>0.01</v>
      </c>
      <c r="N264" s="69">
        <f t="shared" si="181"/>
        <v>0</v>
      </c>
      <c r="O264" s="72">
        <v>0</v>
      </c>
      <c r="P264" s="7"/>
      <c r="Q264" s="72">
        <f t="shared" si="141"/>
        <v>5.6325000000000003</v>
      </c>
      <c r="R264" s="72">
        <f t="shared" si="142"/>
        <v>5.61</v>
      </c>
      <c r="S264" s="72">
        <f t="shared" si="143"/>
        <v>0</v>
      </c>
      <c r="T264" s="7"/>
      <c r="U264" s="5">
        <f t="shared" si="144"/>
        <v>30</v>
      </c>
      <c r="V264" s="45">
        <f t="shared" si="145"/>
        <v>44652</v>
      </c>
      <c r="W264" s="5">
        <f t="shared" si="146"/>
        <v>7736</v>
      </c>
      <c r="X264" s="55">
        <f t="shared" si="147"/>
        <v>5.3904348595426005E-2</v>
      </c>
      <c r="Y264" s="47">
        <f t="shared" si="148"/>
        <v>0.32413984319441946</v>
      </c>
      <c r="Z264" s="5">
        <f t="shared" si="149"/>
        <v>0</v>
      </c>
      <c r="AA264" s="5">
        <f t="shared" si="150"/>
        <v>0</v>
      </c>
      <c r="AC264" s="39">
        <f t="shared" si="151"/>
        <v>0</v>
      </c>
      <c r="AD264" s="39">
        <f t="shared" si="152"/>
        <v>0</v>
      </c>
      <c r="AE264" s="39">
        <f t="shared" si="153"/>
        <v>0</v>
      </c>
      <c r="AF264" s="39">
        <f t="shared" si="154"/>
        <v>0</v>
      </c>
      <c r="AG264" s="39">
        <f t="shared" si="155"/>
        <v>0</v>
      </c>
      <c r="AH264" s="39">
        <f t="shared" si="156"/>
        <v>0</v>
      </c>
      <c r="AI264" s="39">
        <f t="shared" si="157"/>
        <v>0</v>
      </c>
      <c r="AJ264" s="39">
        <f t="shared" si="158"/>
        <v>0</v>
      </c>
      <c r="AK264" s="39">
        <f t="shared" si="159"/>
        <v>0</v>
      </c>
      <c r="AL264" s="43"/>
      <c r="AM264" s="39">
        <f t="shared" si="160"/>
        <v>0</v>
      </c>
      <c r="AN264" s="39">
        <f t="shared" si="161"/>
        <v>0</v>
      </c>
      <c r="AO264" s="39">
        <f t="shared" si="162"/>
        <v>0</v>
      </c>
      <c r="AP264" s="40">
        <f t="shared" si="163"/>
        <v>0</v>
      </c>
      <c r="AR264" s="39">
        <f t="shared" si="164"/>
        <v>0</v>
      </c>
      <c r="AS264" s="39">
        <f t="shared" si="165"/>
        <v>0</v>
      </c>
      <c r="AT264" s="39">
        <f t="shared" si="166"/>
        <v>0</v>
      </c>
      <c r="AU264" s="40">
        <f t="shared" si="167"/>
        <v>0</v>
      </c>
      <c r="AV264" s="40"/>
      <c r="AW264" s="52">
        <f t="shared" si="168"/>
        <v>0</v>
      </c>
      <c r="AY264" s="52">
        <f t="shared" si="169"/>
        <v>0</v>
      </c>
      <c r="AZ264" s="70"/>
    </row>
    <row r="265" spans="1:52" ht="12" customHeight="1">
      <c r="A265" s="44">
        <f t="shared" si="170"/>
        <v>44682</v>
      </c>
      <c r="B265" s="66">
        <f t="shared" si="171"/>
        <v>20000</v>
      </c>
      <c r="C265" s="67"/>
      <c r="D265" s="68">
        <f t="shared" si="138"/>
        <v>20000</v>
      </c>
      <c r="E265" s="35">
        <f t="shared" si="139"/>
        <v>0</v>
      </c>
      <c r="F265" s="35">
        <f t="shared" si="140"/>
        <v>0</v>
      </c>
      <c r="G265" s="55">
        <f t="shared" si="179"/>
        <v>5.67</v>
      </c>
      <c r="H265" s="69">
        <f t="shared" si="179"/>
        <v>5.67</v>
      </c>
      <c r="I265" s="72">
        <f t="shared" si="172"/>
        <v>0</v>
      </c>
      <c r="J265" s="55">
        <f t="shared" si="180"/>
        <v>-4.7500000000000001E-2</v>
      </c>
      <c r="K265" s="69">
        <f t="shared" si="180"/>
        <v>-0.06</v>
      </c>
      <c r="L265" s="72">
        <v>0</v>
      </c>
      <c r="M265" s="55">
        <f t="shared" si="181"/>
        <v>0.01</v>
      </c>
      <c r="N265" s="69">
        <f t="shared" si="181"/>
        <v>0</v>
      </c>
      <c r="O265" s="72">
        <v>0</v>
      </c>
      <c r="P265" s="7"/>
      <c r="Q265" s="72">
        <f t="shared" si="141"/>
        <v>5.6325000000000003</v>
      </c>
      <c r="R265" s="72">
        <f t="shared" si="142"/>
        <v>5.61</v>
      </c>
      <c r="S265" s="72">
        <f t="shared" si="143"/>
        <v>0</v>
      </c>
      <c r="T265" s="7"/>
      <c r="U265" s="5">
        <f t="shared" si="144"/>
        <v>31</v>
      </c>
      <c r="V265" s="45">
        <f t="shared" si="145"/>
        <v>44682</v>
      </c>
      <c r="W265" s="5">
        <f t="shared" si="146"/>
        <v>7766</v>
      </c>
      <c r="X265" s="55">
        <f t="shared" si="147"/>
        <v>5.3904348595426005E-2</v>
      </c>
      <c r="Y265" s="47">
        <f t="shared" si="148"/>
        <v>0.32272681442713397</v>
      </c>
      <c r="Z265" s="5">
        <f t="shared" si="149"/>
        <v>0</v>
      </c>
      <c r="AA265" s="5">
        <f t="shared" si="150"/>
        <v>0</v>
      </c>
      <c r="AC265" s="39">
        <f t="shared" si="151"/>
        <v>0</v>
      </c>
      <c r="AD265" s="39">
        <f t="shared" si="152"/>
        <v>0</v>
      </c>
      <c r="AE265" s="39">
        <f t="shared" si="153"/>
        <v>0</v>
      </c>
      <c r="AF265" s="39">
        <f t="shared" si="154"/>
        <v>0</v>
      </c>
      <c r="AG265" s="39">
        <f t="shared" si="155"/>
        <v>0</v>
      </c>
      <c r="AH265" s="39">
        <f t="shared" si="156"/>
        <v>0</v>
      </c>
      <c r="AI265" s="39">
        <f t="shared" si="157"/>
        <v>0</v>
      </c>
      <c r="AJ265" s="39">
        <f t="shared" si="158"/>
        <v>0</v>
      </c>
      <c r="AK265" s="39">
        <f t="shared" si="159"/>
        <v>0</v>
      </c>
      <c r="AL265" s="43"/>
      <c r="AM265" s="39">
        <f t="shared" si="160"/>
        <v>0</v>
      </c>
      <c r="AN265" s="39">
        <f t="shared" si="161"/>
        <v>0</v>
      </c>
      <c r="AO265" s="39">
        <f t="shared" si="162"/>
        <v>0</v>
      </c>
      <c r="AP265" s="40">
        <f t="shared" si="163"/>
        <v>0</v>
      </c>
      <c r="AR265" s="39">
        <f t="shared" si="164"/>
        <v>0</v>
      </c>
      <c r="AS265" s="39">
        <f t="shared" si="165"/>
        <v>0</v>
      </c>
      <c r="AT265" s="39">
        <f t="shared" si="166"/>
        <v>0</v>
      </c>
      <c r="AU265" s="40">
        <f t="shared" si="167"/>
        <v>0</v>
      </c>
      <c r="AV265" s="40"/>
      <c r="AW265" s="52">
        <f t="shared" si="168"/>
        <v>0</v>
      </c>
      <c r="AY265" s="52">
        <f t="shared" si="169"/>
        <v>0</v>
      </c>
      <c r="AZ265" s="70"/>
    </row>
    <row r="266" spans="1:52" ht="12" customHeight="1">
      <c r="A266" s="44">
        <f t="shared" si="170"/>
        <v>44713</v>
      </c>
      <c r="B266" s="66">
        <f t="shared" si="171"/>
        <v>20000</v>
      </c>
      <c r="C266" s="67"/>
      <c r="D266" s="68">
        <f t="shared" ref="D266:D329" si="182">B266+C266</f>
        <v>20000</v>
      </c>
      <c r="E266" s="35">
        <f t="shared" ref="E266:E329" si="183">IF(Z266=0,0,IF(AND(Z266=1,$H$3=1),D266*U266,IF($H$3=2,D266,"N/A")))</f>
        <v>0</v>
      </c>
      <c r="F266" s="35">
        <f t="shared" ref="F266:F329" si="184">E266*Y266</f>
        <v>0</v>
      </c>
      <c r="G266" s="55">
        <f t="shared" si="179"/>
        <v>5.67</v>
      </c>
      <c r="H266" s="69">
        <f t="shared" si="179"/>
        <v>5.67</v>
      </c>
      <c r="I266" s="72">
        <f t="shared" si="172"/>
        <v>0</v>
      </c>
      <c r="J266" s="55">
        <f t="shared" si="180"/>
        <v>-4.7500000000000001E-2</v>
      </c>
      <c r="K266" s="69">
        <f t="shared" si="180"/>
        <v>-0.06</v>
      </c>
      <c r="L266" s="72">
        <v>0</v>
      </c>
      <c r="M266" s="55">
        <f t="shared" si="181"/>
        <v>0.01</v>
      </c>
      <c r="N266" s="69">
        <f t="shared" si="181"/>
        <v>0</v>
      </c>
      <c r="O266" s="72">
        <v>0</v>
      </c>
      <c r="P266" s="7"/>
      <c r="Q266" s="72">
        <f t="shared" ref="Q266:Q329" si="185">M266+J266+G266</f>
        <v>5.6325000000000003</v>
      </c>
      <c r="R266" s="72">
        <f t="shared" ref="R266:R329" si="186">N266+K266+H266</f>
        <v>5.61</v>
      </c>
      <c r="S266" s="72">
        <f t="shared" ref="S266:S329" si="187">O266+L266+I266</f>
        <v>0</v>
      </c>
      <c r="T266" s="7"/>
      <c r="U266" s="5">
        <f t="shared" ref="U266:U329" si="188">A267-A266</f>
        <v>30</v>
      </c>
      <c r="V266" s="45">
        <f t="shared" ref="V266:V329" si="189">CHOOSE(F$3,A267+24,A266)</f>
        <v>44713</v>
      </c>
      <c r="W266" s="5">
        <f t="shared" ref="W266:W329" si="190">V266-C$3</f>
        <v>7797</v>
      </c>
      <c r="X266" s="55">
        <f t="shared" ref="X266:X329" si="191">VLOOKUP($A266,Table,MATCH(X$4,Curves,0))</f>
        <v>5.3904348595426005E-2</v>
      </c>
      <c r="Y266" s="47">
        <f t="shared" ref="Y266:Y329" si="192">1/(1+CHOOSE(F$3,(X267+($K$3/10000))/2,(X266+($K$3/10000))/2))^(2*W266/365.25)</f>
        <v>0.32127315564364539</v>
      </c>
      <c r="Z266" s="5">
        <f t="shared" ref="Z266:Z329" si="193">IF(AND(mthbeg&lt;=A266,mthend&gt;=A266),1,0)</f>
        <v>0</v>
      </c>
      <c r="AA266" s="5">
        <f t="shared" ref="AA266:AA329" si="194">U266*Z266</f>
        <v>0</v>
      </c>
      <c r="AC266" s="39">
        <f t="shared" ref="AC266:AC329" si="195">F266*G266</f>
        <v>0</v>
      </c>
      <c r="AD266" s="39">
        <f t="shared" ref="AD266:AD329" si="196">$F266*H266</f>
        <v>0</v>
      </c>
      <c r="AE266" s="39">
        <f t="shared" ref="AE266:AE329" si="197">$F266*I266</f>
        <v>0</v>
      </c>
      <c r="AF266" s="39">
        <f t="shared" ref="AF266:AF329" si="198">$F266*J266</f>
        <v>0</v>
      </c>
      <c r="AG266" s="39">
        <f t="shared" ref="AG266:AG329" si="199">$F266*K266</f>
        <v>0</v>
      </c>
      <c r="AH266" s="39">
        <f t="shared" ref="AH266:AH329" si="200">$F266*L266</f>
        <v>0</v>
      </c>
      <c r="AI266" s="39">
        <f t="shared" ref="AI266:AI329" si="201">$F266*M266</f>
        <v>0</v>
      </c>
      <c r="AJ266" s="39">
        <f t="shared" ref="AJ266:AJ329" si="202">$F266*N266</f>
        <v>0</v>
      </c>
      <c r="AK266" s="39">
        <f t="shared" ref="AK266:AK329" si="203">F266*O266</f>
        <v>0</v>
      </c>
      <c r="AL266" s="43"/>
      <c r="AM266" s="39">
        <f t="shared" ref="AM266:AM329" si="204">CHOOSE($G$3,AD266-AE266,AE266-AD266)</f>
        <v>0</v>
      </c>
      <c r="AN266" s="39">
        <f t="shared" ref="AN266:AN329" si="205">CHOOSE($G$3,AG266-AH266,AH266-AG266)</f>
        <v>0</v>
      </c>
      <c r="AO266" s="39">
        <f t="shared" ref="AO266:AO329" si="206">CHOOSE($G$3,AJ266-AK266,AK266-AJ266)</f>
        <v>0</v>
      </c>
      <c r="AP266" s="40">
        <f t="shared" ref="AP266:AP329" si="207">SUM(AM266:AO266)</f>
        <v>0</v>
      </c>
      <c r="AR266" s="39">
        <f t="shared" ref="AR266:AR329" si="208">CHOOSE($G$3,AC266-AD266,AD266-AC266)</f>
        <v>0</v>
      </c>
      <c r="AS266" s="39">
        <f t="shared" ref="AS266:AS329" si="209">CHOOSE($G$3,AF266-AG266,AG266-AF266)</f>
        <v>0</v>
      </c>
      <c r="AT266" s="39">
        <f t="shared" ref="AT266:AT329" si="210">CHOOSE($G$3,AI266-AJ266,AJ266-AI266)</f>
        <v>0</v>
      </c>
      <c r="AU266" s="40">
        <f t="shared" ref="AU266:AU329" si="211">AR266+AS266+AT266</f>
        <v>0</v>
      </c>
      <c r="AV266" s="40"/>
      <c r="AW266" s="52">
        <f t="shared" ref="AW266:AW329" si="212">AU266+AP266</f>
        <v>0</v>
      </c>
      <c r="AY266" s="52">
        <f t="shared" ref="AY266:AY329" si="213">AK266+AH266+AE266</f>
        <v>0</v>
      </c>
      <c r="AZ266" s="70"/>
    </row>
    <row r="267" spans="1:52" ht="12" customHeight="1">
      <c r="A267" s="44">
        <f t="shared" ref="A267:A330" si="214">EDATE(A266,1)</f>
        <v>44743</v>
      </c>
      <c r="B267" s="66">
        <f t="shared" ref="B267:B330" si="215">B266</f>
        <v>20000</v>
      </c>
      <c r="C267" s="67"/>
      <c r="D267" s="68">
        <f t="shared" si="182"/>
        <v>20000</v>
      </c>
      <c r="E267" s="35">
        <f t="shared" si="183"/>
        <v>0</v>
      </c>
      <c r="F267" s="35">
        <f t="shared" si="184"/>
        <v>0</v>
      </c>
      <c r="G267" s="55">
        <f t="shared" si="179"/>
        <v>5.67</v>
      </c>
      <c r="H267" s="69">
        <f t="shared" si="179"/>
        <v>5.67</v>
      </c>
      <c r="I267" s="72">
        <f t="shared" si="172"/>
        <v>0</v>
      </c>
      <c r="J267" s="55">
        <f t="shared" si="180"/>
        <v>-4.7500000000000001E-2</v>
      </c>
      <c r="K267" s="69">
        <f t="shared" si="180"/>
        <v>-0.06</v>
      </c>
      <c r="L267" s="72">
        <v>0</v>
      </c>
      <c r="M267" s="55">
        <f t="shared" si="181"/>
        <v>0.01</v>
      </c>
      <c r="N267" s="69">
        <f t="shared" si="181"/>
        <v>0</v>
      </c>
      <c r="O267" s="72">
        <v>0</v>
      </c>
      <c r="P267" s="7"/>
      <c r="Q267" s="72">
        <f t="shared" si="185"/>
        <v>5.6325000000000003</v>
      </c>
      <c r="R267" s="72">
        <f t="shared" si="186"/>
        <v>5.61</v>
      </c>
      <c r="S267" s="72">
        <f t="shared" si="187"/>
        <v>0</v>
      </c>
      <c r="T267" s="7"/>
      <c r="U267" s="5">
        <f t="shared" si="188"/>
        <v>31</v>
      </c>
      <c r="V267" s="45">
        <f t="shared" si="189"/>
        <v>44743</v>
      </c>
      <c r="W267" s="5">
        <f t="shared" si="190"/>
        <v>7827</v>
      </c>
      <c r="X267" s="55">
        <f t="shared" si="191"/>
        <v>5.3904348595426005E-2</v>
      </c>
      <c r="Y267" s="47">
        <f t="shared" si="192"/>
        <v>0.31987262368001157</v>
      </c>
      <c r="Z267" s="5">
        <f t="shared" si="193"/>
        <v>0</v>
      </c>
      <c r="AA267" s="5">
        <f t="shared" si="194"/>
        <v>0</v>
      </c>
      <c r="AC267" s="39">
        <f t="shared" si="195"/>
        <v>0</v>
      </c>
      <c r="AD267" s="39">
        <f t="shared" si="196"/>
        <v>0</v>
      </c>
      <c r="AE267" s="39">
        <f t="shared" si="197"/>
        <v>0</v>
      </c>
      <c r="AF267" s="39">
        <f t="shared" si="198"/>
        <v>0</v>
      </c>
      <c r="AG267" s="39">
        <f t="shared" si="199"/>
        <v>0</v>
      </c>
      <c r="AH267" s="39">
        <f t="shared" si="200"/>
        <v>0</v>
      </c>
      <c r="AI267" s="39">
        <f t="shared" si="201"/>
        <v>0</v>
      </c>
      <c r="AJ267" s="39">
        <f t="shared" si="202"/>
        <v>0</v>
      </c>
      <c r="AK267" s="39">
        <f t="shared" si="203"/>
        <v>0</v>
      </c>
      <c r="AL267" s="43"/>
      <c r="AM267" s="39">
        <f t="shared" si="204"/>
        <v>0</v>
      </c>
      <c r="AN267" s="39">
        <f t="shared" si="205"/>
        <v>0</v>
      </c>
      <c r="AO267" s="39">
        <f t="shared" si="206"/>
        <v>0</v>
      </c>
      <c r="AP267" s="40">
        <f t="shared" si="207"/>
        <v>0</v>
      </c>
      <c r="AR267" s="39">
        <f t="shared" si="208"/>
        <v>0</v>
      </c>
      <c r="AS267" s="39">
        <f t="shared" si="209"/>
        <v>0</v>
      </c>
      <c r="AT267" s="39">
        <f t="shared" si="210"/>
        <v>0</v>
      </c>
      <c r="AU267" s="40">
        <f t="shared" si="211"/>
        <v>0</v>
      </c>
      <c r="AV267" s="40"/>
      <c r="AW267" s="52">
        <f t="shared" si="212"/>
        <v>0</v>
      </c>
      <c r="AY267" s="52">
        <f t="shared" si="213"/>
        <v>0</v>
      </c>
      <c r="AZ267" s="70"/>
    </row>
    <row r="268" spans="1:52" ht="12" customHeight="1">
      <c r="A268" s="44">
        <f t="shared" si="214"/>
        <v>44774</v>
      </c>
      <c r="B268" s="66">
        <f t="shared" si="215"/>
        <v>20000</v>
      </c>
      <c r="C268" s="67"/>
      <c r="D268" s="68">
        <f t="shared" si="182"/>
        <v>20000</v>
      </c>
      <c r="E268" s="35">
        <f t="shared" si="183"/>
        <v>0</v>
      </c>
      <c r="F268" s="35">
        <f t="shared" si="184"/>
        <v>0</v>
      </c>
      <c r="G268" s="55">
        <f t="shared" si="179"/>
        <v>5.67</v>
      </c>
      <c r="H268" s="69">
        <f t="shared" si="179"/>
        <v>5.67</v>
      </c>
      <c r="I268" s="72">
        <f t="shared" ref="I268:I331" si="216">I267</f>
        <v>0</v>
      </c>
      <c r="J268" s="55">
        <f t="shared" si="180"/>
        <v>-4.7500000000000001E-2</v>
      </c>
      <c r="K268" s="69">
        <f t="shared" si="180"/>
        <v>-0.06</v>
      </c>
      <c r="L268" s="72">
        <v>0</v>
      </c>
      <c r="M268" s="55">
        <f t="shared" si="181"/>
        <v>0.01</v>
      </c>
      <c r="N268" s="69">
        <f t="shared" si="181"/>
        <v>0</v>
      </c>
      <c r="O268" s="72">
        <v>0</v>
      </c>
      <c r="P268" s="7"/>
      <c r="Q268" s="72">
        <f t="shared" si="185"/>
        <v>5.6325000000000003</v>
      </c>
      <c r="R268" s="72">
        <f t="shared" si="186"/>
        <v>5.61</v>
      </c>
      <c r="S268" s="72">
        <f t="shared" si="187"/>
        <v>0</v>
      </c>
      <c r="T268" s="7"/>
      <c r="U268" s="5">
        <f t="shared" si="188"/>
        <v>31</v>
      </c>
      <c r="V268" s="45">
        <f t="shared" si="189"/>
        <v>44774</v>
      </c>
      <c r="W268" s="5">
        <f t="shared" si="190"/>
        <v>7858</v>
      </c>
      <c r="X268" s="55">
        <f t="shared" si="191"/>
        <v>5.3904348595426005E-2</v>
      </c>
      <c r="Y268" s="47">
        <f t="shared" si="192"/>
        <v>0.31843182103138323</v>
      </c>
      <c r="Z268" s="5">
        <f t="shared" si="193"/>
        <v>0</v>
      </c>
      <c r="AA268" s="5">
        <f t="shared" si="194"/>
        <v>0</v>
      </c>
      <c r="AC268" s="39">
        <f t="shared" si="195"/>
        <v>0</v>
      </c>
      <c r="AD268" s="39">
        <f t="shared" si="196"/>
        <v>0</v>
      </c>
      <c r="AE268" s="39">
        <f t="shared" si="197"/>
        <v>0</v>
      </c>
      <c r="AF268" s="39">
        <f t="shared" si="198"/>
        <v>0</v>
      </c>
      <c r="AG268" s="39">
        <f t="shared" si="199"/>
        <v>0</v>
      </c>
      <c r="AH268" s="39">
        <f t="shared" si="200"/>
        <v>0</v>
      </c>
      <c r="AI268" s="39">
        <f t="shared" si="201"/>
        <v>0</v>
      </c>
      <c r="AJ268" s="39">
        <f t="shared" si="202"/>
        <v>0</v>
      </c>
      <c r="AK268" s="39">
        <f t="shared" si="203"/>
        <v>0</v>
      </c>
      <c r="AL268" s="43"/>
      <c r="AM268" s="39">
        <f t="shared" si="204"/>
        <v>0</v>
      </c>
      <c r="AN268" s="39">
        <f t="shared" si="205"/>
        <v>0</v>
      </c>
      <c r="AO268" s="39">
        <f t="shared" si="206"/>
        <v>0</v>
      </c>
      <c r="AP268" s="40">
        <f t="shared" si="207"/>
        <v>0</v>
      </c>
      <c r="AR268" s="39">
        <f t="shared" si="208"/>
        <v>0</v>
      </c>
      <c r="AS268" s="39">
        <f t="shared" si="209"/>
        <v>0</v>
      </c>
      <c r="AT268" s="39">
        <f t="shared" si="210"/>
        <v>0</v>
      </c>
      <c r="AU268" s="40">
        <f t="shared" si="211"/>
        <v>0</v>
      </c>
      <c r="AV268" s="40"/>
      <c r="AW268" s="52">
        <f t="shared" si="212"/>
        <v>0</v>
      </c>
      <c r="AY268" s="52">
        <f t="shared" si="213"/>
        <v>0</v>
      </c>
      <c r="AZ268" s="70"/>
    </row>
    <row r="269" spans="1:52" ht="12" customHeight="1">
      <c r="A269" s="44">
        <f t="shared" si="214"/>
        <v>44805</v>
      </c>
      <c r="B269" s="66">
        <f t="shared" si="215"/>
        <v>20000</v>
      </c>
      <c r="C269" s="67"/>
      <c r="D269" s="68">
        <f t="shared" si="182"/>
        <v>20000</v>
      </c>
      <c r="E269" s="35">
        <f t="shared" si="183"/>
        <v>0</v>
      </c>
      <c r="F269" s="35">
        <f t="shared" si="184"/>
        <v>0</v>
      </c>
      <c r="G269" s="55">
        <f t="shared" si="179"/>
        <v>5.67</v>
      </c>
      <c r="H269" s="69">
        <f t="shared" si="179"/>
        <v>5.67</v>
      </c>
      <c r="I269" s="72">
        <f t="shared" si="216"/>
        <v>0</v>
      </c>
      <c r="J269" s="55">
        <f t="shared" si="180"/>
        <v>-4.7500000000000001E-2</v>
      </c>
      <c r="K269" s="69">
        <f t="shared" si="180"/>
        <v>-0.06</v>
      </c>
      <c r="L269" s="72">
        <v>0</v>
      </c>
      <c r="M269" s="55">
        <f t="shared" si="181"/>
        <v>0.01</v>
      </c>
      <c r="N269" s="69">
        <f t="shared" si="181"/>
        <v>0</v>
      </c>
      <c r="O269" s="72">
        <v>0</v>
      </c>
      <c r="P269" s="7"/>
      <c r="Q269" s="72">
        <f t="shared" si="185"/>
        <v>5.6325000000000003</v>
      </c>
      <c r="R269" s="72">
        <f t="shared" si="186"/>
        <v>5.61</v>
      </c>
      <c r="S269" s="72">
        <f t="shared" si="187"/>
        <v>0</v>
      </c>
      <c r="T269" s="7"/>
      <c r="U269" s="5">
        <f t="shared" si="188"/>
        <v>30</v>
      </c>
      <c r="V269" s="45">
        <f t="shared" si="189"/>
        <v>44805</v>
      </c>
      <c r="W269" s="5">
        <f t="shared" si="190"/>
        <v>7889</v>
      </c>
      <c r="X269" s="55">
        <f t="shared" si="191"/>
        <v>5.3904348595426005E-2</v>
      </c>
      <c r="Y269" s="47">
        <f t="shared" si="192"/>
        <v>0.31699750819188083</v>
      </c>
      <c r="Z269" s="5">
        <f t="shared" si="193"/>
        <v>0</v>
      </c>
      <c r="AA269" s="5">
        <f t="shared" si="194"/>
        <v>0</v>
      </c>
      <c r="AC269" s="39">
        <f t="shared" si="195"/>
        <v>0</v>
      </c>
      <c r="AD269" s="39">
        <f t="shared" si="196"/>
        <v>0</v>
      </c>
      <c r="AE269" s="39">
        <f t="shared" si="197"/>
        <v>0</v>
      </c>
      <c r="AF269" s="39">
        <f t="shared" si="198"/>
        <v>0</v>
      </c>
      <c r="AG269" s="39">
        <f t="shared" si="199"/>
        <v>0</v>
      </c>
      <c r="AH269" s="39">
        <f t="shared" si="200"/>
        <v>0</v>
      </c>
      <c r="AI269" s="39">
        <f t="shared" si="201"/>
        <v>0</v>
      </c>
      <c r="AJ269" s="39">
        <f t="shared" si="202"/>
        <v>0</v>
      </c>
      <c r="AK269" s="39">
        <f t="shared" si="203"/>
        <v>0</v>
      </c>
      <c r="AL269" s="43"/>
      <c r="AM269" s="39">
        <f t="shared" si="204"/>
        <v>0</v>
      </c>
      <c r="AN269" s="39">
        <f t="shared" si="205"/>
        <v>0</v>
      </c>
      <c r="AO269" s="39">
        <f t="shared" si="206"/>
        <v>0</v>
      </c>
      <c r="AP269" s="40">
        <f t="shared" si="207"/>
        <v>0</v>
      </c>
      <c r="AR269" s="39">
        <f t="shared" si="208"/>
        <v>0</v>
      </c>
      <c r="AS269" s="39">
        <f t="shared" si="209"/>
        <v>0</v>
      </c>
      <c r="AT269" s="39">
        <f t="shared" si="210"/>
        <v>0</v>
      </c>
      <c r="AU269" s="40">
        <f t="shared" si="211"/>
        <v>0</v>
      </c>
      <c r="AV269" s="40"/>
      <c r="AW269" s="52">
        <f t="shared" si="212"/>
        <v>0</v>
      </c>
      <c r="AY269" s="52">
        <f t="shared" si="213"/>
        <v>0</v>
      </c>
      <c r="AZ269" s="70"/>
    </row>
    <row r="270" spans="1:52" ht="12" customHeight="1">
      <c r="A270" s="44">
        <f t="shared" si="214"/>
        <v>44835</v>
      </c>
      <c r="B270" s="66">
        <f t="shared" si="215"/>
        <v>20000</v>
      </c>
      <c r="C270" s="67"/>
      <c r="D270" s="68">
        <f t="shared" si="182"/>
        <v>20000</v>
      </c>
      <c r="E270" s="35">
        <f t="shared" si="183"/>
        <v>0</v>
      </c>
      <c r="F270" s="35">
        <f t="shared" si="184"/>
        <v>0</v>
      </c>
      <c r="G270" s="55">
        <f t="shared" ref="G270:H289" si="217">VLOOKUP($A270,Table,MATCH(G$4,Curves,0))</f>
        <v>5.67</v>
      </c>
      <c r="H270" s="69">
        <f t="shared" si="217"/>
        <v>5.67</v>
      </c>
      <c r="I270" s="72">
        <f t="shared" si="216"/>
        <v>0</v>
      </c>
      <c r="J270" s="55">
        <f t="shared" ref="J270:K289" si="218">VLOOKUP($A270,Table,MATCH(J$4,Curves,0))</f>
        <v>-4.7500000000000001E-2</v>
      </c>
      <c r="K270" s="69">
        <f t="shared" si="218"/>
        <v>-0.06</v>
      </c>
      <c r="L270" s="72">
        <v>0</v>
      </c>
      <c r="M270" s="55">
        <f t="shared" ref="M270:N289" si="219">VLOOKUP($A270,Table,MATCH(M$4,Curves,0))</f>
        <v>0.01</v>
      </c>
      <c r="N270" s="69">
        <f t="shared" si="219"/>
        <v>0</v>
      </c>
      <c r="O270" s="72">
        <v>0</v>
      </c>
      <c r="P270" s="7"/>
      <c r="Q270" s="72">
        <f t="shared" si="185"/>
        <v>5.6325000000000003</v>
      </c>
      <c r="R270" s="72">
        <f t="shared" si="186"/>
        <v>5.61</v>
      </c>
      <c r="S270" s="72">
        <f t="shared" si="187"/>
        <v>0</v>
      </c>
      <c r="T270" s="7"/>
      <c r="U270" s="5">
        <f t="shared" si="188"/>
        <v>31</v>
      </c>
      <c r="V270" s="45">
        <f t="shared" si="189"/>
        <v>44835</v>
      </c>
      <c r="W270" s="5">
        <f t="shared" si="190"/>
        <v>7919</v>
      </c>
      <c r="X270" s="55">
        <f t="shared" si="191"/>
        <v>5.3904348595426005E-2</v>
      </c>
      <c r="Y270" s="47">
        <f t="shared" si="192"/>
        <v>0.31561561513665326</v>
      </c>
      <c r="Z270" s="5">
        <f t="shared" si="193"/>
        <v>0</v>
      </c>
      <c r="AA270" s="5">
        <f t="shared" si="194"/>
        <v>0</v>
      </c>
      <c r="AC270" s="39">
        <f t="shared" si="195"/>
        <v>0</v>
      </c>
      <c r="AD270" s="39">
        <f t="shared" si="196"/>
        <v>0</v>
      </c>
      <c r="AE270" s="39">
        <f t="shared" si="197"/>
        <v>0</v>
      </c>
      <c r="AF270" s="39">
        <f t="shared" si="198"/>
        <v>0</v>
      </c>
      <c r="AG270" s="39">
        <f t="shared" si="199"/>
        <v>0</v>
      </c>
      <c r="AH270" s="39">
        <f t="shared" si="200"/>
        <v>0</v>
      </c>
      <c r="AI270" s="39">
        <f t="shared" si="201"/>
        <v>0</v>
      </c>
      <c r="AJ270" s="39">
        <f t="shared" si="202"/>
        <v>0</v>
      </c>
      <c r="AK270" s="39">
        <f t="shared" si="203"/>
        <v>0</v>
      </c>
      <c r="AL270" s="43"/>
      <c r="AM270" s="39">
        <f t="shared" si="204"/>
        <v>0</v>
      </c>
      <c r="AN270" s="39">
        <f t="shared" si="205"/>
        <v>0</v>
      </c>
      <c r="AO270" s="39">
        <f t="shared" si="206"/>
        <v>0</v>
      </c>
      <c r="AP270" s="40">
        <f t="shared" si="207"/>
        <v>0</v>
      </c>
      <c r="AR270" s="39">
        <f t="shared" si="208"/>
        <v>0</v>
      </c>
      <c r="AS270" s="39">
        <f t="shared" si="209"/>
        <v>0</v>
      </c>
      <c r="AT270" s="39">
        <f t="shared" si="210"/>
        <v>0</v>
      </c>
      <c r="AU270" s="40">
        <f t="shared" si="211"/>
        <v>0</v>
      </c>
      <c r="AV270" s="40"/>
      <c r="AW270" s="52">
        <f t="shared" si="212"/>
        <v>0</v>
      </c>
      <c r="AY270" s="52">
        <f t="shared" si="213"/>
        <v>0</v>
      </c>
      <c r="AZ270" s="70"/>
    </row>
    <row r="271" spans="1:52" ht="12" customHeight="1">
      <c r="A271" s="44">
        <f t="shared" si="214"/>
        <v>44866</v>
      </c>
      <c r="B271" s="66">
        <f t="shared" si="215"/>
        <v>20000</v>
      </c>
      <c r="C271" s="67"/>
      <c r="D271" s="68">
        <f t="shared" si="182"/>
        <v>20000</v>
      </c>
      <c r="E271" s="35">
        <f t="shared" si="183"/>
        <v>0</v>
      </c>
      <c r="F271" s="35">
        <f t="shared" si="184"/>
        <v>0</v>
      </c>
      <c r="G271" s="55">
        <f t="shared" si="217"/>
        <v>5.67</v>
      </c>
      <c r="H271" s="69">
        <f t="shared" si="217"/>
        <v>5.67</v>
      </c>
      <c r="I271" s="72">
        <f t="shared" si="216"/>
        <v>0</v>
      </c>
      <c r="J271" s="55">
        <f t="shared" si="218"/>
        <v>-4.7500000000000001E-2</v>
      </c>
      <c r="K271" s="69">
        <f t="shared" si="218"/>
        <v>-0.06</v>
      </c>
      <c r="L271" s="72">
        <v>0</v>
      </c>
      <c r="M271" s="55">
        <f t="shared" si="219"/>
        <v>0.01</v>
      </c>
      <c r="N271" s="69">
        <f t="shared" si="219"/>
        <v>0</v>
      </c>
      <c r="O271" s="72">
        <v>0</v>
      </c>
      <c r="P271" s="7"/>
      <c r="Q271" s="72">
        <f t="shared" si="185"/>
        <v>5.6325000000000003</v>
      </c>
      <c r="R271" s="72">
        <f t="shared" si="186"/>
        <v>5.61</v>
      </c>
      <c r="S271" s="72">
        <f t="shared" si="187"/>
        <v>0</v>
      </c>
      <c r="T271" s="7"/>
      <c r="U271" s="5">
        <f t="shared" si="188"/>
        <v>30</v>
      </c>
      <c r="V271" s="45">
        <f t="shared" si="189"/>
        <v>44866</v>
      </c>
      <c r="W271" s="5">
        <f t="shared" si="190"/>
        <v>7950</v>
      </c>
      <c r="X271" s="55">
        <f t="shared" si="191"/>
        <v>5.3904348595426005E-2</v>
      </c>
      <c r="Y271" s="47">
        <f t="shared" si="192"/>
        <v>0.31419398733679427</v>
      </c>
      <c r="Z271" s="5">
        <f t="shared" si="193"/>
        <v>0</v>
      </c>
      <c r="AA271" s="5">
        <f t="shared" si="194"/>
        <v>0</v>
      </c>
      <c r="AC271" s="39">
        <f t="shared" si="195"/>
        <v>0</v>
      </c>
      <c r="AD271" s="39">
        <f t="shared" si="196"/>
        <v>0</v>
      </c>
      <c r="AE271" s="39">
        <f t="shared" si="197"/>
        <v>0</v>
      </c>
      <c r="AF271" s="39">
        <f t="shared" si="198"/>
        <v>0</v>
      </c>
      <c r="AG271" s="39">
        <f t="shared" si="199"/>
        <v>0</v>
      </c>
      <c r="AH271" s="39">
        <f t="shared" si="200"/>
        <v>0</v>
      </c>
      <c r="AI271" s="39">
        <f t="shared" si="201"/>
        <v>0</v>
      </c>
      <c r="AJ271" s="39">
        <f t="shared" si="202"/>
        <v>0</v>
      </c>
      <c r="AK271" s="39">
        <f t="shared" si="203"/>
        <v>0</v>
      </c>
      <c r="AL271" s="43"/>
      <c r="AM271" s="39">
        <f t="shared" si="204"/>
        <v>0</v>
      </c>
      <c r="AN271" s="39">
        <f t="shared" si="205"/>
        <v>0</v>
      </c>
      <c r="AO271" s="39">
        <f t="shared" si="206"/>
        <v>0</v>
      </c>
      <c r="AP271" s="40">
        <f t="shared" si="207"/>
        <v>0</v>
      </c>
      <c r="AR271" s="39">
        <f t="shared" si="208"/>
        <v>0</v>
      </c>
      <c r="AS271" s="39">
        <f t="shared" si="209"/>
        <v>0</v>
      </c>
      <c r="AT271" s="39">
        <f t="shared" si="210"/>
        <v>0</v>
      </c>
      <c r="AU271" s="40">
        <f t="shared" si="211"/>
        <v>0</v>
      </c>
      <c r="AV271" s="40"/>
      <c r="AW271" s="52">
        <f t="shared" si="212"/>
        <v>0</v>
      </c>
      <c r="AY271" s="52">
        <f t="shared" si="213"/>
        <v>0</v>
      </c>
      <c r="AZ271" s="70"/>
    </row>
    <row r="272" spans="1:52" ht="12" customHeight="1">
      <c r="A272" s="44">
        <f t="shared" si="214"/>
        <v>44896</v>
      </c>
      <c r="B272" s="66">
        <f t="shared" si="215"/>
        <v>20000</v>
      </c>
      <c r="C272" s="67"/>
      <c r="D272" s="68">
        <f t="shared" si="182"/>
        <v>20000</v>
      </c>
      <c r="E272" s="35">
        <f t="shared" si="183"/>
        <v>0</v>
      </c>
      <c r="F272" s="35">
        <f t="shared" si="184"/>
        <v>0</v>
      </c>
      <c r="G272" s="55">
        <f t="shared" si="217"/>
        <v>5.67</v>
      </c>
      <c r="H272" s="69">
        <f t="shared" si="217"/>
        <v>5.67</v>
      </c>
      <c r="I272" s="72">
        <f t="shared" si="216"/>
        <v>0</v>
      </c>
      <c r="J272" s="55">
        <f t="shared" si="218"/>
        <v>-4.7500000000000001E-2</v>
      </c>
      <c r="K272" s="69">
        <f t="shared" si="218"/>
        <v>-0.06</v>
      </c>
      <c r="L272" s="72">
        <v>0</v>
      </c>
      <c r="M272" s="55">
        <f t="shared" si="219"/>
        <v>0.01</v>
      </c>
      <c r="N272" s="69">
        <f t="shared" si="219"/>
        <v>0</v>
      </c>
      <c r="O272" s="72">
        <v>0</v>
      </c>
      <c r="P272" s="7"/>
      <c r="Q272" s="72">
        <f t="shared" si="185"/>
        <v>5.6325000000000003</v>
      </c>
      <c r="R272" s="72">
        <f t="shared" si="186"/>
        <v>5.61</v>
      </c>
      <c r="S272" s="72">
        <f t="shared" si="187"/>
        <v>0</v>
      </c>
      <c r="T272" s="7"/>
      <c r="U272" s="5">
        <f t="shared" si="188"/>
        <v>31</v>
      </c>
      <c r="V272" s="45">
        <f t="shared" si="189"/>
        <v>44896</v>
      </c>
      <c r="W272" s="5">
        <f t="shared" si="190"/>
        <v>7980</v>
      </c>
      <c r="X272" s="55">
        <f t="shared" si="191"/>
        <v>5.3904348595426005E-2</v>
      </c>
      <c r="Y272" s="47">
        <f t="shared" si="192"/>
        <v>0.31282431572148239</v>
      </c>
      <c r="Z272" s="5">
        <f t="shared" si="193"/>
        <v>0</v>
      </c>
      <c r="AA272" s="5">
        <f t="shared" si="194"/>
        <v>0</v>
      </c>
      <c r="AC272" s="39">
        <f t="shared" si="195"/>
        <v>0</v>
      </c>
      <c r="AD272" s="39">
        <f t="shared" si="196"/>
        <v>0</v>
      </c>
      <c r="AE272" s="39">
        <f t="shared" si="197"/>
        <v>0</v>
      </c>
      <c r="AF272" s="39">
        <f t="shared" si="198"/>
        <v>0</v>
      </c>
      <c r="AG272" s="39">
        <f t="shared" si="199"/>
        <v>0</v>
      </c>
      <c r="AH272" s="39">
        <f t="shared" si="200"/>
        <v>0</v>
      </c>
      <c r="AI272" s="39">
        <f t="shared" si="201"/>
        <v>0</v>
      </c>
      <c r="AJ272" s="39">
        <f t="shared" si="202"/>
        <v>0</v>
      </c>
      <c r="AK272" s="39">
        <f t="shared" si="203"/>
        <v>0</v>
      </c>
      <c r="AL272" s="43"/>
      <c r="AM272" s="39">
        <f t="shared" si="204"/>
        <v>0</v>
      </c>
      <c r="AN272" s="39">
        <f t="shared" si="205"/>
        <v>0</v>
      </c>
      <c r="AO272" s="39">
        <f t="shared" si="206"/>
        <v>0</v>
      </c>
      <c r="AP272" s="40">
        <f t="shared" si="207"/>
        <v>0</v>
      </c>
      <c r="AR272" s="39">
        <f t="shared" si="208"/>
        <v>0</v>
      </c>
      <c r="AS272" s="39">
        <f t="shared" si="209"/>
        <v>0</v>
      </c>
      <c r="AT272" s="39">
        <f t="shared" si="210"/>
        <v>0</v>
      </c>
      <c r="AU272" s="40">
        <f t="shared" si="211"/>
        <v>0</v>
      </c>
      <c r="AV272" s="40"/>
      <c r="AW272" s="52">
        <f t="shared" si="212"/>
        <v>0</v>
      </c>
      <c r="AY272" s="52">
        <f t="shared" si="213"/>
        <v>0</v>
      </c>
      <c r="AZ272" s="70"/>
    </row>
    <row r="273" spans="1:52" ht="12" customHeight="1">
      <c r="A273" s="44">
        <f t="shared" si="214"/>
        <v>44927</v>
      </c>
      <c r="B273" s="66">
        <f t="shared" si="215"/>
        <v>20000</v>
      </c>
      <c r="C273" s="67"/>
      <c r="D273" s="68">
        <f t="shared" si="182"/>
        <v>20000</v>
      </c>
      <c r="E273" s="35">
        <f t="shared" si="183"/>
        <v>0</v>
      </c>
      <c r="F273" s="35">
        <f t="shared" si="184"/>
        <v>0</v>
      </c>
      <c r="G273" s="55">
        <f t="shared" si="217"/>
        <v>5.67</v>
      </c>
      <c r="H273" s="69">
        <f t="shared" si="217"/>
        <v>5.67</v>
      </c>
      <c r="I273" s="72">
        <f t="shared" si="216"/>
        <v>0</v>
      </c>
      <c r="J273" s="55">
        <f t="shared" si="218"/>
        <v>-4.7500000000000001E-2</v>
      </c>
      <c r="K273" s="69">
        <f t="shared" si="218"/>
        <v>-0.06</v>
      </c>
      <c r="L273" s="72">
        <v>0</v>
      </c>
      <c r="M273" s="55">
        <f t="shared" si="219"/>
        <v>0.01</v>
      </c>
      <c r="N273" s="69">
        <f t="shared" si="219"/>
        <v>0</v>
      </c>
      <c r="O273" s="72">
        <v>0</v>
      </c>
      <c r="P273" s="7"/>
      <c r="Q273" s="72">
        <f t="shared" si="185"/>
        <v>5.6325000000000003</v>
      </c>
      <c r="R273" s="72">
        <f t="shared" si="186"/>
        <v>5.61</v>
      </c>
      <c r="S273" s="72">
        <f t="shared" si="187"/>
        <v>0</v>
      </c>
      <c r="T273" s="7"/>
      <c r="U273" s="5">
        <f t="shared" si="188"/>
        <v>31</v>
      </c>
      <c r="V273" s="45">
        <f t="shared" si="189"/>
        <v>44927</v>
      </c>
      <c r="W273" s="5">
        <f t="shared" si="190"/>
        <v>8011</v>
      </c>
      <c r="X273" s="55">
        <f t="shared" si="191"/>
        <v>5.3904348595426005E-2</v>
      </c>
      <c r="Y273" s="47">
        <f t="shared" si="192"/>
        <v>0.3114152607749805</v>
      </c>
      <c r="Z273" s="5">
        <f t="shared" si="193"/>
        <v>0</v>
      </c>
      <c r="AA273" s="5">
        <f t="shared" si="194"/>
        <v>0</v>
      </c>
      <c r="AC273" s="39">
        <f t="shared" si="195"/>
        <v>0</v>
      </c>
      <c r="AD273" s="39">
        <f t="shared" si="196"/>
        <v>0</v>
      </c>
      <c r="AE273" s="39">
        <f t="shared" si="197"/>
        <v>0</v>
      </c>
      <c r="AF273" s="39">
        <f t="shared" si="198"/>
        <v>0</v>
      </c>
      <c r="AG273" s="39">
        <f t="shared" si="199"/>
        <v>0</v>
      </c>
      <c r="AH273" s="39">
        <f t="shared" si="200"/>
        <v>0</v>
      </c>
      <c r="AI273" s="39">
        <f t="shared" si="201"/>
        <v>0</v>
      </c>
      <c r="AJ273" s="39">
        <f t="shared" si="202"/>
        <v>0</v>
      </c>
      <c r="AK273" s="39">
        <f t="shared" si="203"/>
        <v>0</v>
      </c>
      <c r="AL273" s="43"/>
      <c r="AM273" s="39">
        <f t="shared" si="204"/>
        <v>0</v>
      </c>
      <c r="AN273" s="39">
        <f t="shared" si="205"/>
        <v>0</v>
      </c>
      <c r="AO273" s="39">
        <f t="shared" si="206"/>
        <v>0</v>
      </c>
      <c r="AP273" s="40">
        <f t="shared" si="207"/>
        <v>0</v>
      </c>
      <c r="AR273" s="39">
        <f t="shared" si="208"/>
        <v>0</v>
      </c>
      <c r="AS273" s="39">
        <f t="shared" si="209"/>
        <v>0</v>
      </c>
      <c r="AT273" s="39">
        <f t="shared" si="210"/>
        <v>0</v>
      </c>
      <c r="AU273" s="40">
        <f t="shared" si="211"/>
        <v>0</v>
      </c>
      <c r="AV273" s="40"/>
      <c r="AW273" s="52">
        <f t="shared" si="212"/>
        <v>0</v>
      </c>
      <c r="AY273" s="52">
        <f t="shared" si="213"/>
        <v>0</v>
      </c>
      <c r="AZ273" s="70"/>
    </row>
    <row r="274" spans="1:52" ht="12" customHeight="1">
      <c r="A274" s="44">
        <f t="shared" si="214"/>
        <v>44958</v>
      </c>
      <c r="B274" s="66">
        <f t="shared" si="215"/>
        <v>20000</v>
      </c>
      <c r="C274" s="67"/>
      <c r="D274" s="68">
        <f t="shared" si="182"/>
        <v>20000</v>
      </c>
      <c r="E274" s="35">
        <f t="shared" si="183"/>
        <v>0</v>
      </c>
      <c r="F274" s="35">
        <f t="shared" si="184"/>
        <v>0</v>
      </c>
      <c r="G274" s="55">
        <f t="shared" si="217"/>
        <v>5.67</v>
      </c>
      <c r="H274" s="69">
        <f t="shared" si="217"/>
        <v>5.67</v>
      </c>
      <c r="I274" s="72">
        <f t="shared" si="216"/>
        <v>0</v>
      </c>
      <c r="J274" s="55">
        <f t="shared" si="218"/>
        <v>-4.7500000000000001E-2</v>
      </c>
      <c r="K274" s="69">
        <f t="shared" si="218"/>
        <v>-0.06</v>
      </c>
      <c r="L274" s="72">
        <v>0</v>
      </c>
      <c r="M274" s="55">
        <f t="shared" si="219"/>
        <v>0.01</v>
      </c>
      <c r="N274" s="69">
        <f t="shared" si="219"/>
        <v>0</v>
      </c>
      <c r="O274" s="72">
        <v>0</v>
      </c>
      <c r="P274" s="7"/>
      <c r="Q274" s="72">
        <f t="shared" si="185"/>
        <v>5.6325000000000003</v>
      </c>
      <c r="R274" s="72">
        <f t="shared" si="186"/>
        <v>5.61</v>
      </c>
      <c r="S274" s="72">
        <f t="shared" si="187"/>
        <v>0</v>
      </c>
      <c r="T274" s="7"/>
      <c r="U274" s="5">
        <f t="shared" si="188"/>
        <v>28</v>
      </c>
      <c r="V274" s="45">
        <f t="shared" si="189"/>
        <v>44958</v>
      </c>
      <c r="W274" s="5">
        <f t="shared" si="190"/>
        <v>8042</v>
      </c>
      <c r="X274" s="55">
        <f t="shared" si="191"/>
        <v>5.3904348595426005E-2</v>
      </c>
      <c r="Y274" s="47">
        <f t="shared" si="192"/>
        <v>0.31001255263639127</v>
      </c>
      <c r="Z274" s="5">
        <f t="shared" si="193"/>
        <v>0</v>
      </c>
      <c r="AA274" s="5">
        <f t="shared" si="194"/>
        <v>0</v>
      </c>
      <c r="AC274" s="39">
        <f t="shared" si="195"/>
        <v>0</v>
      </c>
      <c r="AD274" s="39">
        <f t="shared" si="196"/>
        <v>0</v>
      </c>
      <c r="AE274" s="39">
        <f t="shared" si="197"/>
        <v>0</v>
      </c>
      <c r="AF274" s="39">
        <f t="shared" si="198"/>
        <v>0</v>
      </c>
      <c r="AG274" s="39">
        <f t="shared" si="199"/>
        <v>0</v>
      </c>
      <c r="AH274" s="39">
        <f t="shared" si="200"/>
        <v>0</v>
      </c>
      <c r="AI274" s="39">
        <f t="shared" si="201"/>
        <v>0</v>
      </c>
      <c r="AJ274" s="39">
        <f t="shared" si="202"/>
        <v>0</v>
      </c>
      <c r="AK274" s="39">
        <f t="shared" si="203"/>
        <v>0</v>
      </c>
      <c r="AL274" s="43"/>
      <c r="AM274" s="39">
        <f t="shared" si="204"/>
        <v>0</v>
      </c>
      <c r="AN274" s="39">
        <f t="shared" si="205"/>
        <v>0</v>
      </c>
      <c r="AO274" s="39">
        <f t="shared" si="206"/>
        <v>0</v>
      </c>
      <c r="AP274" s="40">
        <f t="shared" si="207"/>
        <v>0</v>
      </c>
      <c r="AR274" s="39">
        <f t="shared" si="208"/>
        <v>0</v>
      </c>
      <c r="AS274" s="39">
        <f t="shared" si="209"/>
        <v>0</v>
      </c>
      <c r="AT274" s="39">
        <f t="shared" si="210"/>
        <v>0</v>
      </c>
      <c r="AU274" s="40">
        <f t="shared" si="211"/>
        <v>0</v>
      </c>
      <c r="AV274" s="40"/>
      <c r="AW274" s="52">
        <f t="shared" si="212"/>
        <v>0</v>
      </c>
      <c r="AY274" s="52">
        <f t="shared" si="213"/>
        <v>0</v>
      </c>
      <c r="AZ274" s="70"/>
    </row>
    <row r="275" spans="1:52" ht="12" customHeight="1">
      <c r="A275" s="44">
        <f t="shared" si="214"/>
        <v>44986</v>
      </c>
      <c r="B275" s="66">
        <f t="shared" si="215"/>
        <v>20000</v>
      </c>
      <c r="C275" s="67"/>
      <c r="D275" s="68">
        <f t="shared" si="182"/>
        <v>20000</v>
      </c>
      <c r="E275" s="35">
        <f t="shared" si="183"/>
        <v>0</v>
      </c>
      <c r="F275" s="35">
        <f t="shared" si="184"/>
        <v>0</v>
      </c>
      <c r="G275" s="55">
        <f t="shared" si="217"/>
        <v>5.67</v>
      </c>
      <c r="H275" s="69">
        <f t="shared" si="217"/>
        <v>5.67</v>
      </c>
      <c r="I275" s="72">
        <f t="shared" si="216"/>
        <v>0</v>
      </c>
      <c r="J275" s="55">
        <f t="shared" si="218"/>
        <v>-4.7500000000000001E-2</v>
      </c>
      <c r="K275" s="69">
        <f t="shared" si="218"/>
        <v>-0.06</v>
      </c>
      <c r="L275" s="72">
        <v>0</v>
      </c>
      <c r="M275" s="55">
        <f t="shared" si="219"/>
        <v>0.01</v>
      </c>
      <c r="N275" s="69">
        <f t="shared" si="219"/>
        <v>0</v>
      </c>
      <c r="O275" s="72">
        <v>0</v>
      </c>
      <c r="P275" s="7"/>
      <c r="Q275" s="72">
        <f t="shared" si="185"/>
        <v>5.6325000000000003</v>
      </c>
      <c r="R275" s="72">
        <f t="shared" si="186"/>
        <v>5.61</v>
      </c>
      <c r="S275" s="72">
        <f t="shared" si="187"/>
        <v>0</v>
      </c>
      <c r="T275" s="7"/>
      <c r="U275" s="5">
        <f t="shared" si="188"/>
        <v>31</v>
      </c>
      <c r="V275" s="45">
        <f t="shared" si="189"/>
        <v>44986</v>
      </c>
      <c r="W275" s="5">
        <f t="shared" si="190"/>
        <v>8070</v>
      </c>
      <c r="X275" s="55">
        <f t="shared" si="191"/>
        <v>5.3904348595426005E-2</v>
      </c>
      <c r="Y275" s="47">
        <f t="shared" si="192"/>
        <v>0.30875102188159803</v>
      </c>
      <c r="Z275" s="5">
        <f t="shared" si="193"/>
        <v>0</v>
      </c>
      <c r="AA275" s="5">
        <f t="shared" si="194"/>
        <v>0</v>
      </c>
      <c r="AC275" s="39">
        <f t="shared" si="195"/>
        <v>0</v>
      </c>
      <c r="AD275" s="39">
        <f t="shared" si="196"/>
        <v>0</v>
      </c>
      <c r="AE275" s="39">
        <f t="shared" si="197"/>
        <v>0</v>
      </c>
      <c r="AF275" s="39">
        <f t="shared" si="198"/>
        <v>0</v>
      </c>
      <c r="AG275" s="39">
        <f t="shared" si="199"/>
        <v>0</v>
      </c>
      <c r="AH275" s="39">
        <f t="shared" si="200"/>
        <v>0</v>
      </c>
      <c r="AI275" s="39">
        <f t="shared" si="201"/>
        <v>0</v>
      </c>
      <c r="AJ275" s="39">
        <f t="shared" si="202"/>
        <v>0</v>
      </c>
      <c r="AK275" s="39">
        <f t="shared" si="203"/>
        <v>0</v>
      </c>
      <c r="AL275" s="43"/>
      <c r="AM275" s="39">
        <f t="shared" si="204"/>
        <v>0</v>
      </c>
      <c r="AN275" s="39">
        <f t="shared" si="205"/>
        <v>0</v>
      </c>
      <c r="AO275" s="39">
        <f t="shared" si="206"/>
        <v>0</v>
      </c>
      <c r="AP275" s="40">
        <f t="shared" si="207"/>
        <v>0</v>
      </c>
      <c r="AR275" s="39">
        <f t="shared" si="208"/>
        <v>0</v>
      </c>
      <c r="AS275" s="39">
        <f t="shared" si="209"/>
        <v>0</v>
      </c>
      <c r="AT275" s="39">
        <f t="shared" si="210"/>
        <v>0</v>
      </c>
      <c r="AU275" s="40">
        <f t="shared" si="211"/>
        <v>0</v>
      </c>
      <c r="AV275" s="40"/>
      <c r="AW275" s="52">
        <f t="shared" si="212"/>
        <v>0</v>
      </c>
      <c r="AY275" s="52">
        <f t="shared" si="213"/>
        <v>0</v>
      </c>
      <c r="AZ275" s="70"/>
    </row>
    <row r="276" spans="1:52" ht="12" customHeight="1">
      <c r="A276" s="44">
        <f t="shared" si="214"/>
        <v>45017</v>
      </c>
      <c r="B276" s="66">
        <f t="shared" si="215"/>
        <v>20000</v>
      </c>
      <c r="C276" s="67"/>
      <c r="D276" s="68">
        <f t="shared" si="182"/>
        <v>20000</v>
      </c>
      <c r="E276" s="35">
        <f t="shared" si="183"/>
        <v>0</v>
      </c>
      <c r="F276" s="35">
        <f t="shared" si="184"/>
        <v>0</v>
      </c>
      <c r="G276" s="55">
        <f t="shared" si="217"/>
        <v>5.67</v>
      </c>
      <c r="H276" s="69">
        <f t="shared" si="217"/>
        <v>5.67</v>
      </c>
      <c r="I276" s="72">
        <f t="shared" si="216"/>
        <v>0</v>
      </c>
      <c r="J276" s="55">
        <f t="shared" si="218"/>
        <v>-4.7500000000000001E-2</v>
      </c>
      <c r="K276" s="69">
        <f t="shared" si="218"/>
        <v>-0.06</v>
      </c>
      <c r="L276" s="72">
        <v>0</v>
      </c>
      <c r="M276" s="55">
        <f t="shared" si="219"/>
        <v>0.01</v>
      </c>
      <c r="N276" s="69">
        <f t="shared" si="219"/>
        <v>0</v>
      </c>
      <c r="O276" s="72">
        <v>0</v>
      </c>
      <c r="P276" s="7"/>
      <c r="Q276" s="72">
        <f t="shared" si="185"/>
        <v>5.6325000000000003</v>
      </c>
      <c r="R276" s="72">
        <f t="shared" si="186"/>
        <v>5.61</v>
      </c>
      <c r="S276" s="72">
        <f t="shared" si="187"/>
        <v>0</v>
      </c>
      <c r="T276" s="7"/>
      <c r="U276" s="5">
        <f t="shared" si="188"/>
        <v>30</v>
      </c>
      <c r="V276" s="45">
        <f t="shared" si="189"/>
        <v>45017</v>
      </c>
      <c r="W276" s="5">
        <f t="shared" si="190"/>
        <v>8101</v>
      </c>
      <c r="X276" s="55">
        <f t="shared" si="191"/>
        <v>5.3904348595426005E-2</v>
      </c>
      <c r="Y276" s="47">
        <f t="shared" si="192"/>
        <v>0.30736031427750271</v>
      </c>
      <c r="Z276" s="5">
        <f t="shared" si="193"/>
        <v>0</v>
      </c>
      <c r="AA276" s="5">
        <f t="shared" si="194"/>
        <v>0</v>
      </c>
      <c r="AC276" s="39">
        <f t="shared" si="195"/>
        <v>0</v>
      </c>
      <c r="AD276" s="39">
        <f t="shared" si="196"/>
        <v>0</v>
      </c>
      <c r="AE276" s="39">
        <f t="shared" si="197"/>
        <v>0</v>
      </c>
      <c r="AF276" s="39">
        <f t="shared" si="198"/>
        <v>0</v>
      </c>
      <c r="AG276" s="39">
        <f t="shared" si="199"/>
        <v>0</v>
      </c>
      <c r="AH276" s="39">
        <f t="shared" si="200"/>
        <v>0</v>
      </c>
      <c r="AI276" s="39">
        <f t="shared" si="201"/>
        <v>0</v>
      </c>
      <c r="AJ276" s="39">
        <f t="shared" si="202"/>
        <v>0</v>
      </c>
      <c r="AK276" s="39">
        <f t="shared" si="203"/>
        <v>0</v>
      </c>
      <c r="AL276" s="43"/>
      <c r="AM276" s="39">
        <f t="shared" si="204"/>
        <v>0</v>
      </c>
      <c r="AN276" s="39">
        <f t="shared" si="205"/>
        <v>0</v>
      </c>
      <c r="AO276" s="39">
        <f t="shared" si="206"/>
        <v>0</v>
      </c>
      <c r="AP276" s="40">
        <f t="shared" si="207"/>
        <v>0</v>
      </c>
      <c r="AR276" s="39">
        <f t="shared" si="208"/>
        <v>0</v>
      </c>
      <c r="AS276" s="39">
        <f t="shared" si="209"/>
        <v>0</v>
      </c>
      <c r="AT276" s="39">
        <f t="shared" si="210"/>
        <v>0</v>
      </c>
      <c r="AU276" s="40">
        <f t="shared" si="211"/>
        <v>0</v>
      </c>
      <c r="AV276" s="40"/>
      <c r="AW276" s="52">
        <f t="shared" si="212"/>
        <v>0</v>
      </c>
      <c r="AY276" s="52">
        <f t="shared" si="213"/>
        <v>0</v>
      </c>
      <c r="AZ276" s="70"/>
    </row>
    <row r="277" spans="1:52" ht="12" customHeight="1">
      <c r="A277" s="44">
        <f t="shared" si="214"/>
        <v>45047</v>
      </c>
      <c r="B277" s="66">
        <f t="shared" si="215"/>
        <v>20000</v>
      </c>
      <c r="C277" s="67"/>
      <c r="D277" s="68">
        <f t="shared" si="182"/>
        <v>20000</v>
      </c>
      <c r="E277" s="35">
        <f t="shared" si="183"/>
        <v>0</v>
      </c>
      <c r="F277" s="35">
        <f t="shared" si="184"/>
        <v>0</v>
      </c>
      <c r="G277" s="55">
        <f t="shared" si="217"/>
        <v>5.67</v>
      </c>
      <c r="H277" s="69">
        <f t="shared" si="217"/>
        <v>5.67</v>
      </c>
      <c r="I277" s="72">
        <f t="shared" si="216"/>
        <v>0</v>
      </c>
      <c r="J277" s="55">
        <f t="shared" si="218"/>
        <v>-4.7500000000000001E-2</v>
      </c>
      <c r="K277" s="69">
        <f t="shared" si="218"/>
        <v>-0.06</v>
      </c>
      <c r="L277" s="72">
        <v>0</v>
      </c>
      <c r="M277" s="55">
        <f t="shared" si="219"/>
        <v>0.01</v>
      </c>
      <c r="N277" s="69">
        <f t="shared" si="219"/>
        <v>0</v>
      </c>
      <c r="O277" s="72">
        <v>0</v>
      </c>
      <c r="P277" s="7"/>
      <c r="Q277" s="72">
        <f t="shared" si="185"/>
        <v>5.6325000000000003</v>
      </c>
      <c r="R277" s="72">
        <f t="shared" si="186"/>
        <v>5.61</v>
      </c>
      <c r="S277" s="72">
        <f t="shared" si="187"/>
        <v>0</v>
      </c>
      <c r="T277" s="7"/>
      <c r="U277" s="5">
        <f t="shared" si="188"/>
        <v>31</v>
      </c>
      <c r="V277" s="45">
        <f t="shared" si="189"/>
        <v>45047</v>
      </c>
      <c r="W277" s="5">
        <f t="shared" si="190"/>
        <v>8131</v>
      </c>
      <c r="X277" s="55">
        <f t="shared" si="191"/>
        <v>5.3904348595426005E-2</v>
      </c>
      <c r="Y277" s="47">
        <f t="shared" si="192"/>
        <v>0.30602043281857472</v>
      </c>
      <c r="Z277" s="5">
        <f t="shared" si="193"/>
        <v>0</v>
      </c>
      <c r="AA277" s="5">
        <f t="shared" si="194"/>
        <v>0</v>
      </c>
      <c r="AC277" s="39">
        <f t="shared" si="195"/>
        <v>0</v>
      </c>
      <c r="AD277" s="39">
        <f t="shared" si="196"/>
        <v>0</v>
      </c>
      <c r="AE277" s="39">
        <f t="shared" si="197"/>
        <v>0</v>
      </c>
      <c r="AF277" s="39">
        <f t="shared" si="198"/>
        <v>0</v>
      </c>
      <c r="AG277" s="39">
        <f t="shared" si="199"/>
        <v>0</v>
      </c>
      <c r="AH277" s="39">
        <f t="shared" si="200"/>
        <v>0</v>
      </c>
      <c r="AI277" s="39">
        <f t="shared" si="201"/>
        <v>0</v>
      </c>
      <c r="AJ277" s="39">
        <f t="shared" si="202"/>
        <v>0</v>
      </c>
      <c r="AK277" s="39">
        <f t="shared" si="203"/>
        <v>0</v>
      </c>
      <c r="AL277" s="43"/>
      <c r="AM277" s="39">
        <f t="shared" si="204"/>
        <v>0</v>
      </c>
      <c r="AN277" s="39">
        <f t="shared" si="205"/>
        <v>0</v>
      </c>
      <c r="AO277" s="39">
        <f t="shared" si="206"/>
        <v>0</v>
      </c>
      <c r="AP277" s="40">
        <f t="shared" si="207"/>
        <v>0</v>
      </c>
      <c r="AR277" s="39">
        <f t="shared" si="208"/>
        <v>0</v>
      </c>
      <c r="AS277" s="39">
        <f t="shared" si="209"/>
        <v>0</v>
      </c>
      <c r="AT277" s="39">
        <f t="shared" si="210"/>
        <v>0</v>
      </c>
      <c r="AU277" s="40">
        <f t="shared" si="211"/>
        <v>0</v>
      </c>
      <c r="AV277" s="40"/>
      <c r="AW277" s="52">
        <f t="shared" si="212"/>
        <v>0</v>
      </c>
      <c r="AY277" s="52">
        <f t="shared" si="213"/>
        <v>0</v>
      </c>
      <c r="AZ277" s="70"/>
    </row>
    <row r="278" spans="1:52" ht="12" customHeight="1">
      <c r="A278" s="44">
        <f t="shared" si="214"/>
        <v>45078</v>
      </c>
      <c r="B278" s="66">
        <f t="shared" si="215"/>
        <v>20000</v>
      </c>
      <c r="C278" s="67"/>
      <c r="D278" s="68">
        <f t="shared" si="182"/>
        <v>20000</v>
      </c>
      <c r="E278" s="35">
        <f t="shared" si="183"/>
        <v>0</v>
      </c>
      <c r="F278" s="35">
        <f t="shared" si="184"/>
        <v>0</v>
      </c>
      <c r="G278" s="55">
        <f t="shared" si="217"/>
        <v>5.67</v>
      </c>
      <c r="H278" s="69">
        <f t="shared" si="217"/>
        <v>5.67</v>
      </c>
      <c r="I278" s="72">
        <f t="shared" si="216"/>
        <v>0</v>
      </c>
      <c r="J278" s="55">
        <f t="shared" si="218"/>
        <v>-4.7500000000000001E-2</v>
      </c>
      <c r="K278" s="69">
        <f t="shared" si="218"/>
        <v>-0.06</v>
      </c>
      <c r="L278" s="72">
        <v>0</v>
      </c>
      <c r="M278" s="55">
        <f t="shared" si="219"/>
        <v>0.01</v>
      </c>
      <c r="N278" s="69">
        <f t="shared" si="219"/>
        <v>0</v>
      </c>
      <c r="O278" s="72">
        <v>0</v>
      </c>
      <c r="P278" s="7"/>
      <c r="Q278" s="72">
        <f t="shared" si="185"/>
        <v>5.6325000000000003</v>
      </c>
      <c r="R278" s="72">
        <f t="shared" si="186"/>
        <v>5.61</v>
      </c>
      <c r="S278" s="72">
        <f t="shared" si="187"/>
        <v>0</v>
      </c>
      <c r="T278" s="7"/>
      <c r="U278" s="5">
        <f t="shared" si="188"/>
        <v>30</v>
      </c>
      <c r="V278" s="45">
        <f t="shared" si="189"/>
        <v>45078</v>
      </c>
      <c r="W278" s="5">
        <f t="shared" si="190"/>
        <v>8162</v>
      </c>
      <c r="X278" s="55">
        <f t="shared" si="191"/>
        <v>5.3904348595426005E-2</v>
      </c>
      <c r="Y278" s="47">
        <f t="shared" si="192"/>
        <v>0.30464202461012341</v>
      </c>
      <c r="Z278" s="5">
        <f t="shared" si="193"/>
        <v>0</v>
      </c>
      <c r="AA278" s="5">
        <f t="shared" si="194"/>
        <v>0</v>
      </c>
      <c r="AC278" s="39">
        <f t="shared" si="195"/>
        <v>0</v>
      </c>
      <c r="AD278" s="39">
        <f t="shared" si="196"/>
        <v>0</v>
      </c>
      <c r="AE278" s="39">
        <f t="shared" si="197"/>
        <v>0</v>
      </c>
      <c r="AF278" s="39">
        <f t="shared" si="198"/>
        <v>0</v>
      </c>
      <c r="AG278" s="39">
        <f t="shared" si="199"/>
        <v>0</v>
      </c>
      <c r="AH278" s="39">
        <f t="shared" si="200"/>
        <v>0</v>
      </c>
      <c r="AI278" s="39">
        <f t="shared" si="201"/>
        <v>0</v>
      </c>
      <c r="AJ278" s="39">
        <f t="shared" si="202"/>
        <v>0</v>
      </c>
      <c r="AK278" s="39">
        <f t="shared" si="203"/>
        <v>0</v>
      </c>
      <c r="AL278" s="43"/>
      <c r="AM278" s="39">
        <f t="shared" si="204"/>
        <v>0</v>
      </c>
      <c r="AN278" s="39">
        <f t="shared" si="205"/>
        <v>0</v>
      </c>
      <c r="AO278" s="39">
        <f t="shared" si="206"/>
        <v>0</v>
      </c>
      <c r="AP278" s="40">
        <f t="shared" si="207"/>
        <v>0</v>
      </c>
      <c r="AR278" s="39">
        <f t="shared" si="208"/>
        <v>0</v>
      </c>
      <c r="AS278" s="39">
        <f t="shared" si="209"/>
        <v>0</v>
      </c>
      <c r="AT278" s="39">
        <f t="shared" si="210"/>
        <v>0</v>
      </c>
      <c r="AU278" s="40">
        <f t="shared" si="211"/>
        <v>0</v>
      </c>
      <c r="AV278" s="40"/>
      <c r="AW278" s="52">
        <f t="shared" si="212"/>
        <v>0</v>
      </c>
      <c r="AY278" s="52">
        <f t="shared" si="213"/>
        <v>0</v>
      </c>
      <c r="AZ278" s="70"/>
    </row>
    <row r="279" spans="1:52" ht="12" customHeight="1">
      <c r="A279" s="44">
        <f t="shared" si="214"/>
        <v>45108</v>
      </c>
      <c r="B279" s="66">
        <f t="shared" si="215"/>
        <v>20000</v>
      </c>
      <c r="C279" s="67"/>
      <c r="D279" s="68">
        <f t="shared" si="182"/>
        <v>20000</v>
      </c>
      <c r="E279" s="35">
        <f t="shared" si="183"/>
        <v>0</v>
      </c>
      <c r="F279" s="35">
        <f t="shared" si="184"/>
        <v>0</v>
      </c>
      <c r="G279" s="55">
        <f t="shared" si="217"/>
        <v>5.67</v>
      </c>
      <c r="H279" s="69">
        <f t="shared" si="217"/>
        <v>5.67</v>
      </c>
      <c r="I279" s="72">
        <f t="shared" si="216"/>
        <v>0</v>
      </c>
      <c r="J279" s="55">
        <f t="shared" si="218"/>
        <v>-4.7500000000000001E-2</v>
      </c>
      <c r="K279" s="69">
        <f t="shared" si="218"/>
        <v>-0.06</v>
      </c>
      <c r="L279" s="72">
        <v>0</v>
      </c>
      <c r="M279" s="55">
        <f t="shared" si="219"/>
        <v>0.01</v>
      </c>
      <c r="N279" s="69">
        <f t="shared" si="219"/>
        <v>0</v>
      </c>
      <c r="O279" s="72">
        <v>0</v>
      </c>
      <c r="P279" s="7"/>
      <c r="Q279" s="72">
        <f t="shared" si="185"/>
        <v>5.6325000000000003</v>
      </c>
      <c r="R279" s="72">
        <f t="shared" si="186"/>
        <v>5.61</v>
      </c>
      <c r="S279" s="72">
        <f t="shared" si="187"/>
        <v>0</v>
      </c>
      <c r="T279" s="7"/>
      <c r="U279" s="5">
        <f t="shared" si="188"/>
        <v>31</v>
      </c>
      <c r="V279" s="45">
        <f t="shared" si="189"/>
        <v>45108</v>
      </c>
      <c r="W279" s="5">
        <f t="shared" si="190"/>
        <v>8192</v>
      </c>
      <c r="X279" s="55">
        <f t="shared" si="191"/>
        <v>5.3904348595426005E-2</v>
      </c>
      <c r="Y279" s="47">
        <f t="shared" si="192"/>
        <v>0.30331399304123047</v>
      </c>
      <c r="Z279" s="5">
        <f t="shared" si="193"/>
        <v>0</v>
      </c>
      <c r="AA279" s="5">
        <f t="shared" si="194"/>
        <v>0</v>
      </c>
      <c r="AC279" s="39">
        <f t="shared" si="195"/>
        <v>0</v>
      </c>
      <c r="AD279" s="39">
        <f t="shared" si="196"/>
        <v>0</v>
      </c>
      <c r="AE279" s="39">
        <f t="shared" si="197"/>
        <v>0</v>
      </c>
      <c r="AF279" s="39">
        <f t="shared" si="198"/>
        <v>0</v>
      </c>
      <c r="AG279" s="39">
        <f t="shared" si="199"/>
        <v>0</v>
      </c>
      <c r="AH279" s="39">
        <f t="shared" si="200"/>
        <v>0</v>
      </c>
      <c r="AI279" s="39">
        <f t="shared" si="201"/>
        <v>0</v>
      </c>
      <c r="AJ279" s="39">
        <f t="shared" si="202"/>
        <v>0</v>
      </c>
      <c r="AK279" s="39">
        <f t="shared" si="203"/>
        <v>0</v>
      </c>
      <c r="AL279" s="43"/>
      <c r="AM279" s="39">
        <f t="shared" si="204"/>
        <v>0</v>
      </c>
      <c r="AN279" s="39">
        <f t="shared" si="205"/>
        <v>0</v>
      </c>
      <c r="AO279" s="39">
        <f t="shared" si="206"/>
        <v>0</v>
      </c>
      <c r="AP279" s="40">
        <f t="shared" si="207"/>
        <v>0</v>
      </c>
      <c r="AR279" s="39">
        <f t="shared" si="208"/>
        <v>0</v>
      </c>
      <c r="AS279" s="39">
        <f t="shared" si="209"/>
        <v>0</v>
      </c>
      <c r="AT279" s="39">
        <f t="shared" si="210"/>
        <v>0</v>
      </c>
      <c r="AU279" s="40">
        <f t="shared" si="211"/>
        <v>0</v>
      </c>
      <c r="AV279" s="40"/>
      <c r="AW279" s="52">
        <f t="shared" si="212"/>
        <v>0</v>
      </c>
      <c r="AY279" s="52">
        <f t="shared" si="213"/>
        <v>0</v>
      </c>
      <c r="AZ279" s="70"/>
    </row>
    <row r="280" spans="1:52" ht="12" customHeight="1">
      <c r="A280" s="44">
        <f t="shared" si="214"/>
        <v>45139</v>
      </c>
      <c r="B280" s="66">
        <f t="shared" si="215"/>
        <v>20000</v>
      </c>
      <c r="C280" s="67"/>
      <c r="D280" s="68">
        <f t="shared" si="182"/>
        <v>20000</v>
      </c>
      <c r="E280" s="35">
        <f t="shared" si="183"/>
        <v>0</v>
      </c>
      <c r="F280" s="35">
        <f t="shared" si="184"/>
        <v>0</v>
      </c>
      <c r="G280" s="55">
        <f t="shared" si="217"/>
        <v>5.67</v>
      </c>
      <c r="H280" s="69">
        <f t="shared" si="217"/>
        <v>5.67</v>
      </c>
      <c r="I280" s="72">
        <f t="shared" si="216"/>
        <v>0</v>
      </c>
      <c r="J280" s="55">
        <f t="shared" si="218"/>
        <v>-4.7500000000000001E-2</v>
      </c>
      <c r="K280" s="69">
        <f t="shared" si="218"/>
        <v>-0.06</v>
      </c>
      <c r="L280" s="72">
        <v>0</v>
      </c>
      <c r="M280" s="55">
        <f t="shared" si="219"/>
        <v>0.01</v>
      </c>
      <c r="N280" s="69">
        <f t="shared" si="219"/>
        <v>0</v>
      </c>
      <c r="O280" s="72">
        <v>0</v>
      </c>
      <c r="P280" s="7"/>
      <c r="Q280" s="72">
        <f t="shared" si="185"/>
        <v>5.6325000000000003</v>
      </c>
      <c r="R280" s="72">
        <f t="shared" si="186"/>
        <v>5.61</v>
      </c>
      <c r="S280" s="72">
        <f t="shared" si="187"/>
        <v>0</v>
      </c>
      <c r="T280" s="7"/>
      <c r="U280" s="5">
        <f t="shared" si="188"/>
        <v>31</v>
      </c>
      <c r="V280" s="45">
        <f t="shared" si="189"/>
        <v>45139</v>
      </c>
      <c r="W280" s="5">
        <f t="shared" si="190"/>
        <v>8223</v>
      </c>
      <c r="X280" s="55">
        <f t="shared" si="191"/>
        <v>5.3904348595426005E-2</v>
      </c>
      <c r="Y280" s="47">
        <f t="shared" si="192"/>
        <v>0.30194777545276624</v>
      </c>
      <c r="Z280" s="5">
        <f t="shared" si="193"/>
        <v>0</v>
      </c>
      <c r="AA280" s="5">
        <f t="shared" si="194"/>
        <v>0</v>
      </c>
      <c r="AC280" s="39">
        <f t="shared" si="195"/>
        <v>0</v>
      </c>
      <c r="AD280" s="39">
        <f t="shared" si="196"/>
        <v>0</v>
      </c>
      <c r="AE280" s="39">
        <f t="shared" si="197"/>
        <v>0</v>
      </c>
      <c r="AF280" s="39">
        <f t="shared" si="198"/>
        <v>0</v>
      </c>
      <c r="AG280" s="39">
        <f t="shared" si="199"/>
        <v>0</v>
      </c>
      <c r="AH280" s="39">
        <f t="shared" si="200"/>
        <v>0</v>
      </c>
      <c r="AI280" s="39">
        <f t="shared" si="201"/>
        <v>0</v>
      </c>
      <c r="AJ280" s="39">
        <f t="shared" si="202"/>
        <v>0</v>
      </c>
      <c r="AK280" s="39">
        <f t="shared" si="203"/>
        <v>0</v>
      </c>
      <c r="AL280" s="43"/>
      <c r="AM280" s="39">
        <f t="shared" si="204"/>
        <v>0</v>
      </c>
      <c r="AN280" s="39">
        <f t="shared" si="205"/>
        <v>0</v>
      </c>
      <c r="AO280" s="39">
        <f t="shared" si="206"/>
        <v>0</v>
      </c>
      <c r="AP280" s="40">
        <f t="shared" si="207"/>
        <v>0</v>
      </c>
      <c r="AR280" s="39">
        <f t="shared" si="208"/>
        <v>0</v>
      </c>
      <c r="AS280" s="39">
        <f t="shared" si="209"/>
        <v>0</v>
      </c>
      <c r="AT280" s="39">
        <f t="shared" si="210"/>
        <v>0</v>
      </c>
      <c r="AU280" s="40">
        <f t="shared" si="211"/>
        <v>0</v>
      </c>
      <c r="AV280" s="40"/>
      <c r="AW280" s="52">
        <f t="shared" si="212"/>
        <v>0</v>
      </c>
      <c r="AY280" s="52">
        <f t="shared" si="213"/>
        <v>0</v>
      </c>
      <c r="AZ280" s="70"/>
    </row>
    <row r="281" spans="1:52" ht="12" customHeight="1">
      <c r="A281" s="44">
        <f t="shared" si="214"/>
        <v>45170</v>
      </c>
      <c r="B281" s="66">
        <f t="shared" si="215"/>
        <v>20000</v>
      </c>
      <c r="C281" s="67"/>
      <c r="D281" s="68">
        <f t="shared" si="182"/>
        <v>20000</v>
      </c>
      <c r="E281" s="35">
        <f t="shared" si="183"/>
        <v>0</v>
      </c>
      <c r="F281" s="35">
        <f t="shared" si="184"/>
        <v>0</v>
      </c>
      <c r="G281" s="55">
        <f t="shared" si="217"/>
        <v>5.67</v>
      </c>
      <c r="H281" s="69">
        <f t="shared" si="217"/>
        <v>5.67</v>
      </c>
      <c r="I281" s="72">
        <f t="shared" si="216"/>
        <v>0</v>
      </c>
      <c r="J281" s="55">
        <f t="shared" si="218"/>
        <v>-4.7500000000000001E-2</v>
      </c>
      <c r="K281" s="69">
        <f t="shared" si="218"/>
        <v>-0.06</v>
      </c>
      <c r="L281" s="72">
        <v>0</v>
      </c>
      <c r="M281" s="55">
        <f t="shared" si="219"/>
        <v>0.01</v>
      </c>
      <c r="N281" s="69">
        <f t="shared" si="219"/>
        <v>0</v>
      </c>
      <c r="O281" s="72">
        <v>0</v>
      </c>
      <c r="P281" s="7"/>
      <c r="Q281" s="72">
        <f t="shared" si="185"/>
        <v>5.6325000000000003</v>
      </c>
      <c r="R281" s="72">
        <f t="shared" si="186"/>
        <v>5.61</v>
      </c>
      <c r="S281" s="72">
        <f t="shared" si="187"/>
        <v>0</v>
      </c>
      <c r="T281" s="7"/>
      <c r="U281" s="5">
        <f t="shared" si="188"/>
        <v>30</v>
      </c>
      <c r="V281" s="45">
        <f t="shared" si="189"/>
        <v>45170</v>
      </c>
      <c r="W281" s="5">
        <f t="shared" si="190"/>
        <v>8254</v>
      </c>
      <c r="X281" s="55">
        <f t="shared" si="191"/>
        <v>5.3904348595426005E-2</v>
      </c>
      <c r="Y281" s="47">
        <f t="shared" si="192"/>
        <v>0.30058771171985055</v>
      </c>
      <c r="Z281" s="5">
        <f t="shared" si="193"/>
        <v>0</v>
      </c>
      <c r="AA281" s="5">
        <f t="shared" si="194"/>
        <v>0</v>
      </c>
      <c r="AC281" s="39">
        <f t="shared" si="195"/>
        <v>0</v>
      </c>
      <c r="AD281" s="39">
        <f t="shared" si="196"/>
        <v>0</v>
      </c>
      <c r="AE281" s="39">
        <f t="shared" si="197"/>
        <v>0</v>
      </c>
      <c r="AF281" s="39">
        <f t="shared" si="198"/>
        <v>0</v>
      </c>
      <c r="AG281" s="39">
        <f t="shared" si="199"/>
        <v>0</v>
      </c>
      <c r="AH281" s="39">
        <f t="shared" si="200"/>
        <v>0</v>
      </c>
      <c r="AI281" s="39">
        <f t="shared" si="201"/>
        <v>0</v>
      </c>
      <c r="AJ281" s="39">
        <f t="shared" si="202"/>
        <v>0</v>
      </c>
      <c r="AK281" s="39">
        <f t="shared" si="203"/>
        <v>0</v>
      </c>
      <c r="AL281" s="43"/>
      <c r="AM281" s="39">
        <f t="shared" si="204"/>
        <v>0</v>
      </c>
      <c r="AN281" s="39">
        <f t="shared" si="205"/>
        <v>0</v>
      </c>
      <c r="AO281" s="39">
        <f t="shared" si="206"/>
        <v>0</v>
      </c>
      <c r="AP281" s="40">
        <f t="shared" si="207"/>
        <v>0</v>
      </c>
      <c r="AR281" s="39">
        <f t="shared" si="208"/>
        <v>0</v>
      </c>
      <c r="AS281" s="39">
        <f t="shared" si="209"/>
        <v>0</v>
      </c>
      <c r="AT281" s="39">
        <f t="shared" si="210"/>
        <v>0</v>
      </c>
      <c r="AU281" s="40">
        <f t="shared" si="211"/>
        <v>0</v>
      </c>
      <c r="AV281" s="40"/>
      <c r="AW281" s="52">
        <f t="shared" si="212"/>
        <v>0</v>
      </c>
      <c r="AY281" s="52">
        <f t="shared" si="213"/>
        <v>0</v>
      </c>
      <c r="AZ281" s="70"/>
    </row>
    <row r="282" spans="1:52" ht="12" customHeight="1">
      <c r="A282" s="44">
        <f t="shared" si="214"/>
        <v>45200</v>
      </c>
      <c r="B282" s="66">
        <f t="shared" si="215"/>
        <v>20000</v>
      </c>
      <c r="C282" s="67"/>
      <c r="D282" s="68">
        <f t="shared" si="182"/>
        <v>20000</v>
      </c>
      <c r="E282" s="35">
        <f t="shared" si="183"/>
        <v>0</v>
      </c>
      <c r="F282" s="35">
        <f t="shared" si="184"/>
        <v>0</v>
      </c>
      <c r="G282" s="55">
        <f t="shared" si="217"/>
        <v>5.67</v>
      </c>
      <c r="H282" s="69">
        <f t="shared" si="217"/>
        <v>5.67</v>
      </c>
      <c r="I282" s="72">
        <f t="shared" si="216"/>
        <v>0</v>
      </c>
      <c r="J282" s="55">
        <f t="shared" si="218"/>
        <v>-4.7500000000000001E-2</v>
      </c>
      <c r="K282" s="69">
        <f t="shared" si="218"/>
        <v>-0.06</v>
      </c>
      <c r="L282" s="72">
        <v>0</v>
      </c>
      <c r="M282" s="55">
        <f t="shared" si="219"/>
        <v>0.01</v>
      </c>
      <c r="N282" s="69">
        <f t="shared" si="219"/>
        <v>0</v>
      </c>
      <c r="O282" s="72">
        <v>0</v>
      </c>
      <c r="P282" s="7"/>
      <c r="Q282" s="72">
        <f t="shared" si="185"/>
        <v>5.6325000000000003</v>
      </c>
      <c r="R282" s="72">
        <f t="shared" si="186"/>
        <v>5.61</v>
      </c>
      <c r="S282" s="72">
        <f t="shared" si="187"/>
        <v>0</v>
      </c>
      <c r="T282" s="7"/>
      <c r="U282" s="5">
        <f t="shared" si="188"/>
        <v>31</v>
      </c>
      <c r="V282" s="45">
        <f t="shared" si="189"/>
        <v>45200</v>
      </c>
      <c r="W282" s="5">
        <f t="shared" si="190"/>
        <v>8284</v>
      </c>
      <c r="X282" s="55">
        <f t="shared" si="191"/>
        <v>5.3904348595426005E-2</v>
      </c>
      <c r="Y282" s="47">
        <f t="shared" si="192"/>
        <v>0.29927735419154783</v>
      </c>
      <c r="Z282" s="5">
        <f t="shared" si="193"/>
        <v>0</v>
      </c>
      <c r="AA282" s="5">
        <f t="shared" si="194"/>
        <v>0</v>
      </c>
      <c r="AC282" s="39">
        <f t="shared" si="195"/>
        <v>0</v>
      </c>
      <c r="AD282" s="39">
        <f t="shared" si="196"/>
        <v>0</v>
      </c>
      <c r="AE282" s="39">
        <f t="shared" si="197"/>
        <v>0</v>
      </c>
      <c r="AF282" s="39">
        <f t="shared" si="198"/>
        <v>0</v>
      </c>
      <c r="AG282" s="39">
        <f t="shared" si="199"/>
        <v>0</v>
      </c>
      <c r="AH282" s="39">
        <f t="shared" si="200"/>
        <v>0</v>
      </c>
      <c r="AI282" s="39">
        <f t="shared" si="201"/>
        <v>0</v>
      </c>
      <c r="AJ282" s="39">
        <f t="shared" si="202"/>
        <v>0</v>
      </c>
      <c r="AK282" s="39">
        <f t="shared" si="203"/>
        <v>0</v>
      </c>
      <c r="AL282" s="43"/>
      <c r="AM282" s="39">
        <f t="shared" si="204"/>
        <v>0</v>
      </c>
      <c r="AN282" s="39">
        <f t="shared" si="205"/>
        <v>0</v>
      </c>
      <c r="AO282" s="39">
        <f t="shared" si="206"/>
        <v>0</v>
      </c>
      <c r="AP282" s="40">
        <f t="shared" si="207"/>
        <v>0</v>
      </c>
      <c r="AR282" s="39">
        <f t="shared" si="208"/>
        <v>0</v>
      </c>
      <c r="AS282" s="39">
        <f t="shared" si="209"/>
        <v>0</v>
      </c>
      <c r="AT282" s="39">
        <f t="shared" si="210"/>
        <v>0</v>
      </c>
      <c r="AU282" s="40">
        <f t="shared" si="211"/>
        <v>0</v>
      </c>
      <c r="AV282" s="40"/>
      <c r="AW282" s="52">
        <f t="shared" si="212"/>
        <v>0</v>
      </c>
      <c r="AY282" s="52">
        <f t="shared" si="213"/>
        <v>0</v>
      </c>
      <c r="AZ282" s="70"/>
    </row>
    <row r="283" spans="1:52" ht="12" customHeight="1">
      <c r="A283" s="44">
        <f t="shared" si="214"/>
        <v>45231</v>
      </c>
      <c r="B283" s="66">
        <f t="shared" si="215"/>
        <v>20000</v>
      </c>
      <c r="C283" s="67"/>
      <c r="D283" s="68">
        <f t="shared" si="182"/>
        <v>20000</v>
      </c>
      <c r="E283" s="35">
        <f t="shared" si="183"/>
        <v>0</v>
      </c>
      <c r="F283" s="35">
        <f t="shared" si="184"/>
        <v>0</v>
      </c>
      <c r="G283" s="55">
        <f t="shared" si="217"/>
        <v>5.67</v>
      </c>
      <c r="H283" s="69">
        <f t="shared" si="217"/>
        <v>5.67</v>
      </c>
      <c r="I283" s="72">
        <f t="shared" si="216"/>
        <v>0</v>
      </c>
      <c r="J283" s="55">
        <f t="shared" si="218"/>
        <v>-4.7500000000000001E-2</v>
      </c>
      <c r="K283" s="69">
        <f t="shared" si="218"/>
        <v>-0.06</v>
      </c>
      <c r="L283" s="72">
        <v>0</v>
      </c>
      <c r="M283" s="55">
        <f t="shared" si="219"/>
        <v>0.01</v>
      </c>
      <c r="N283" s="69">
        <f t="shared" si="219"/>
        <v>0</v>
      </c>
      <c r="O283" s="72">
        <v>0</v>
      </c>
      <c r="P283" s="7"/>
      <c r="Q283" s="72">
        <f t="shared" si="185"/>
        <v>5.6325000000000003</v>
      </c>
      <c r="R283" s="72">
        <f t="shared" si="186"/>
        <v>5.61</v>
      </c>
      <c r="S283" s="72">
        <f t="shared" si="187"/>
        <v>0</v>
      </c>
      <c r="T283" s="7"/>
      <c r="U283" s="5">
        <f t="shared" si="188"/>
        <v>30</v>
      </c>
      <c r="V283" s="45">
        <f t="shared" si="189"/>
        <v>45231</v>
      </c>
      <c r="W283" s="5">
        <f t="shared" si="190"/>
        <v>8315</v>
      </c>
      <c r="X283" s="55">
        <f t="shared" si="191"/>
        <v>5.3904348595426005E-2</v>
      </c>
      <c r="Y283" s="47">
        <f t="shared" si="192"/>
        <v>0.29792931884037321</v>
      </c>
      <c r="Z283" s="5">
        <f t="shared" si="193"/>
        <v>0</v>
      </c>
      <c r="AA283" s="5">
        <f t="shared" si="194"/>
        <v>0</v>
      </c>
      <c r="AC283" s="39">
        <f t="shared" si="195"/>
        <v>0</v>
      </c>
      <c r="AD283" s="39">
        <f t="shared" si="196"/>
        <v>0</v>
      </c>
      <c r="AE283" s="39">
        <f t="shared" si="197"/>
        <v>0</v>
      </c>
      <c r="AF283" s="39">
        <f t="shared" si="198"/>
        <v>0</v>
      </c>
      <c r="AG283" s="39">
        <f t="shared" si="199"/>
        <v>0</v>
      </c>
      <c r="AH283" s="39">
        <f t="shared" si="200"/>
        <v>0</v>
      </c>
      <c r="AI283" s="39">
        <f t="shared" si="201"/>
        <v>0</v>
      </c>
      <c r="AJ283" s="39">
        <f t="shared" si="202"/>
        <v>0</v>
      </c>
      <c r="AK283" s="39">
        <f t="shared" si="203"/>
        <v>0</v>
      </c>
      <c r="AL283" s="43"/>
      <c r="AM283" s="39">
        <f t="shared" si="204"/>
        <v>0</v>
      </c>
      <c r="AN283" s="39">
        <f t="shared" si="205"/>
        <v>0</v>
      </c>
      <c r="AO283" s="39">
        <f t="shared" si="206"/>
        <v>0</v>
      </c>
      <c r="AP283" s="40">
        <f t="shared" si="207"/>
        <v>0</v>
      </c>
      <c r="AR283" s="39">
        <f t="shared" si="208"/>
        <v>0</v>
      </c>
      <c r="AS283" s="39">
        <f t="shared" si="209"/>
        <v>0</v>
      </c>
      <c r="AT283" s="39">
        <f t="shared" si="210"/>
        <v>0</v>
      </c>
      <c r="AU283" s="40">
        <f t="shared" si="211"/>
        <v>0</v>
      </c>
      <c r="AV283" s="40"/>
      <c r="AW283" s="52">
        <f t="shared" si="212"/>
        <v>0</v>
      </c>
      <c r="AY283" s="52">
        <f t="shared" si="213"/>
        <v>0</v>
      </c>
      <c r="AZ283" s="70"/>
    </row>
    <row r="284" spans="1:52" ht="12" customHeight="1">
      <c r="A284" s="44">
        <f t="shared" si="214"/>
        <v>45261</v>
      </c>
      <c r="B284" s="66">
        <f t="shared" si="215"/>
        <v>20000</v>
      </c>
      <c r="C284" s="67"/>
      <c r="D284" s="68">
        <f t="shared" si="182"/>
        <v>20000</v>
      </c>
      <c r="E284" s="35">
        <f t="shared" si="183"/>
        <v>0</v>
      </c>
      <c r="F284" s="35">
        <f t="shared" si="184"/>
        <v>0</v>
      </c>
      <c r="G284" s="55">
        <f t="shared" si="217"/>
        <v>5.67</v>
      </c>
      <c r="H284" s="69">
        <f t="shared" si="217"/>
        <v>5.67</v>
      </c>
      <c r="I284" s="72">
        <f t="shared" si="216"/>
        <v>0</v>
      </c>
      <c r="J284" s="55">
        <f t="shared" si="218"/>
        <v>-4.7500000000000001E-2</v>
      </c>
      <c r="K284" s="69">
        <f t="shared" si="218"/>
        <v>-0.06</v>
      </c>
      <c r="L284" s="72">
        <v>0</v>
      </c>
      <c r="M284" s="55">
        <f t="shared" si="219"/>
        <v>0.01</v>
      </c>
      <c r="N284" s="69">
        <f t="shared" si="219"/>
        <v>0</v>
      </c>
      <c r="O284" s="72">
        <v>0</v>
      </c>
      <c r="P284" s="7"/>
      <c r="Q284" s="72">
        <f t="shared" si="185"/>
        <v>5.6325000000000003</v>
      </c>
      <c r="R284" s="72">
        <f t="shared" si="186"/>
        <v>5.61</v>
      </c>
      <c r="S284" s="72">
        <f t="shared" si="187"/>
        <v>0</v>
      </c>
      <c r="T284" s="7"/>
      <c r="U284" s="5">
        <f t="shared" si="188"/>
        <v>31</v>
      </c>
      <c r="V284" s="45">
        <f t="shared" si="189"/>
        <v>45261</v>
      </c>
      <c r="W284" s="5">
        <f t="shared" si="190"/>
        <v>8345</v>
      </c>
      <c r="X284" s="55">
        <f t="shared" si="191"/>
        <v>5.3904348595426005E-2</v>
      </c>
      <c r="Y284" s="47">
        <f t="shared" si="192"/>
        <v>0.29663055009293871</v>
      </c>
      <c r="Z284" s="5">
        <f t="shared" si="193"/>
        <v>0</v>
      </c>
      <c r="AA284" s="5">
        <f t="shared" si="194"/>
        <v>0</v>
      </c>
      <c r="AC284" s="39">
        <f t="shared" si="195"/>
        <v>0</v>
      </c>
      <c r="AD284" s="39">
        <f t="shared" si="196"/>
        <v>0</v>
      </c>
      <c r="AE284" s="39">
        <f t="shared" si="197"/>
        <v>0</v>
      </c>
      <c r="AF284" s="39">
        <f t="shared" si="198"/>
        <v>0</v>
      </c>
      <c r="AG284" s="39">
        <f t="shared" si="199"/>
        <v>0</v>
      </c>
      <c r="AH284" s="39">
        <f t="shared" si="200"/>
        <v>0</v>
      </c>
      <c r="AI284" s="39">
        <f t="shared" si="201"/>
        <v>0</v>
      </c>
      <c r="AJ284" s="39">
        <f t="shared" si="202"/>
        <v>0</v>
      </c>
      <c r="AK284" s="39">
        <f t="shared" si="203"/>
        <v>0</v>
      </c>
      <c r="AL284" s="43"/>
      <c r="AM284" s="39">
        <f t="shared" si="204"/>
        <v>0</v>
      </c>
      <c r="AN284" s="39">
        <f t="shared" si="205"/>
        <v>0</v>
      </c>
      <c r="AO284" s="39">
        <f t="shared" si="206"/>
        <v>0</v>
      </c>
      <c r="AP284" s="40">
        <f t="shared" si="207"/>
        <v>0</v>
      </c>
      <c r="AR284" s="39">
        <f t="shared" si="208"/>
        <v>0</v>
      </c>
      <c r="AS284" s="39">
        <f t="shared" si="209"/>
        <v>0</v>
      </c>
      <c r="AT284" s="39">
        <f t="shared" si="210"/>
        <v>0</v>
      </c>
      <c r="AU284" s="40">
        <f t="shared" si="211"/>
        <v>0</v>
      </c>
      <c r="AV284" s="40"/>
      <c r="AW284" s="52">
        <f t="shared" si="212"/>
        <v>0</v>
      </c>
      <c r="AY284" s="52">
        <f t="shared" si="213"/>
        <v>0</v>
      </c>
      <c r="AZ284" s="70"/>
    </row>
    <row r="285" spans="1:52" ht="12" customHeight="1">
      <c r="A285" s="44">
        <f t="shared" si="214"/>
        <v>45292</v>
      </c>
      <c r="B285" s="66">
        <f t="shared" si="215"/>
        <v>20000</v>
      </c>
      <c r="C285" s="67"/>
      <c r="D285" s="68">
        <f t="shared" si="182"/>
        <v>20000</v>
      </c>
      <c r="E285" s="35">
        <f t="shared" si="183"/>
        <v>0</v>
      </c>
      <c r="F285" s="35">
        <f t="shared" si="184"/>
        <v>0</v>
      </c>
      <c r="G285" s="55">
        <f t="shared" si="217"/>
        <v>5.67</v>
      </c>
      <c r="H285" s="69">
        <f t="shared" si="217"/>
        <v>5.67</v>
      </c>
      <c r="I285" s="72">
        <f t="shared" si="216"/>
        <v>0</v>
      </c>
      <c r="J285" s="55">
        <f t="shared" si="218"/>
        <v>-4.7500000000000001E-2</v>
      </c>
      <c r="K285" s="69">
        <f t="shared" si="218"/>
        <v>-0.06</v>
      </c>
      <c r="L285" s="72">
        <v>0</v>
      </c>
      <c r="M285" s="55">
        <f t="shared" si="219"/>
        <v>0.01</v>
      </c>
      <c r="N285" s="69">
        <f t="shared" si="219"/>
        <v>0</v>
      </c>
      <c r="O285" s="72">
        <v>0</v>
      </c>
      <c r="P285" s="7"/>
      <c r="Q285" s="72">
        <f t="shared" si="185"/>
        <v>5.6325000000000003</v>
      </c>
      <c r="R285" s="72">
        <f t="shared" si="186"/>
        <v>5.61</v>
      </c>
      <c r="S285" s="72">
        <f t="shared" si="187"/>
        <v>0</v>
      </c>
      <c r="T285" s="7"/>
      <c r="U285" s="5">
        <f t="shared" si="188"/>
        <v>31</v>
      </c>
      <c r="V285" s="45">
        <f t="shared" si="189"/>
        <v>45292</v>
      </c>
      <c r="W285" s="5">
        <f t="shared" si="190"/>
        <v>8376</v>
      </c>
      <c r="X285" s="55">
        <f t="shared" si="191"/>
        <v>5.3904348595426005E-2</v>
      </c>
      <c r="Y285" s="47">
        <f t="shared" si="192"/>
        <v>0.29529443674469069</v>
      </c>
      <c r="Z285" s="5">
        <f t="shared" si="193"/>
        <v>0</v>
      </c>
      <c r="AA285" s="5">
        <f t="shared" si="194"/>
        <v>0</v>
      </c>
      <c r="AC285" s="39">
        <f t="shared" si="195"/>
        <v>0</v>
      </c>
      <c r="AD285" s="39">
        <f t="shared" si="196"/>
        <v>0</v>
      </c>
      <c r="AE285" s="39">
        <f t="shared" si="197"/>
        <v>0</v>
      </c>
      <c r="AF285" s="39">
        <f t="shared" si="198"/>
        <v>0</v>
      </c>
      <c r="AG285" s="39">
        <f t="shared" si="199"/>
        <v>0</v>
      </c>
      <c r="AH285" s="39">
        <f t="shared" si="200"/>
        <v>0</v>
      </c>
      <c r="AI285" s="39">
        <f t="shared" si="201"/>
        <v>0</v>
      </c>
      <c r="AJ285" s="39">
        <f t="shared" si="202"/>
        <v>0</v>
      </c>
      <c r="AK285" s="39">
        <f t="shared" si="203"/>
        <v>0</v>
      </c>
      <c r="AL285" s="43"/>
      <c r="AM285" s="39">
        <f t="shared" si="204"/>
        <v>0</v>
      </c>
      <c r="AN285" s="39">
        <f t="shared" si="205"/>
        <v>0</v>
      </c>
      <c r="AO285" s="39">
        <f t="shared" si="206"/>
        <v>0</v>
      </c>
      <c r="AP285" s="40">
        <f t="shared" si="207"/>
        <v>0</v>
      </c>
      <c r="AR285" s="39">
        <f t="shared" si="208"/>
        <v>0</v>
      </c>
      <c r="AS285" s="39">
        <f t="shared" si="209"/>
        <v>0</v>
      </c>
      <c r="AT285" s="39">
        <f t="shared" si="210"/>
        <v>0</v>
      </c>
      <c r="AU285" s="40">
        <f t="shared" si="211"/>
        <v>0</v>
      </c>
      <c r="AV285" s="40"/>
      <c r="AW285" s="52">
        <f t="shared" si="212"/>
        <v>0</v>
      </c>
      <c r="AY285" s="52">
        <f t="shared" si="213"/>
        <v>0</v>
      </c>
      <c r="AZ285" s="70"/>
    </row>
    <row r="286" spans="1:52" ht="12" customHeight="1">
      <c r="A286" s="44">
        <f t="shared" si="214"/>
        <v>45323</v>
      </c>
      <c r="B286" s="66">
        <f t="shared" si="215"/>
        <v>20000</v>
      </c>
      <c r="C286" s="67"/>
      <c r="D286" s="68">
        <f t="shared" si="182"/>
        <v>20000</v>
      </c>
      <c r="E286" s="35">
        <f t="shared" si="183"/>
        <v>0</v>
      </c>
      <c r="F286" s="35">
        <f t="shared" si="184"/>
        <v>0</v>
      </c>
      <c r="G286" s="55">
        <f t="shared" si="217"/>
        <v>5.67</v>
      </c>
      <c r="H286" s="69">
        <f t="shared" si="217"/>
        <v>5.67</v>
      </c>
      <c r="I286" s="72">
        <f t="shared" si="216"/>
        <v>0</v>
      </c>
      <c r="J286" s="55">
        <f t="shared" si="218"/>
        <v>-4.7500000000000001E-2</v>
      </c>
      <c r="K286" s="69">
        <f t="shared" si="218"/>
        <v>-0.06</v>
      </c>
      <c r="L286" s="72">
        <v>0</v>
      </c>
      <c r="M286" s="55">
        <f t="shared" si="219"/>
        <v>0.01</v>
      </c>
      <c r="N286" s="69">
        <f t="shared" si="219"/>
        <v>0</v>
      </c>
      <c r="O286" s="72">
        <v>0</v>
      </c>
      <c r="P286" s="7"/>
      <c r="Q286" s="72">
        <f t="shared" si="185"/>
        <v>5.6325000000000003</v>
      </c>
      <c r="R286" s="72">
        <f t="shared" si="186"/>
        <v>5.61</v>
      </c>
      <c r="S286" s="72">
        <f t="shared" si="187"/>
        <v>0</v>
      </c>
      <c r="T286" s="7"/>
      <c r="U286" s="5">
        <f t="shared" si="188"/>
        <v>29</v>
      </c>
      <c r="V286" s="45">
        <f t="shared" si="189"/>
        <v>45323</v>
      </c>
      <c r="W286" s="5">
        <f t="shared" si="190"/>
        <v>8407</v>
      </c>
      <c r="X286" s="55">
        <f t="shared" si="191"/>
        <v>5.3904348595426005E-2</v>
      </c>
      <c r="Y286" s="47">
        <f t="shared" si="192"/>
        <v>0.29396434165342533</v>
      </c>
      <c r="Z286" s="5">
        <f t="shared" si="193"/>
        <v>0</v>
      </c>
      <c r="AA286" s="5">
        <f t="shared" si="194"/>
        <v>0</v>
      </c>
      <c r="AC286" s="39">
        <f t="shared" si="195"/>
        <v>0</v>
      </c>
      <c r="AD286" s="39">
        <f t="shared" si="196"/>
        <v>0</v>
      </c>
      <c r="AE286" s="39">
        <f t="shared" si="197"/>
        <v>0</v>
      </c>
      <c r="AF286" s="39">
        <f t="shared" si="198"/>
        <v>0</v>
      </c>
      <c r="AG286" s="39">
        <f t="shared" si="199"/>
        <v>0</v>
      </c>
      <c r="AH286" s="39">
        <f t="shared" si="200"/>
        <v>0</v>
      </c>
      <c r="AI286" s="39">
        <f t="shared" si="201"/>
        <v>0</v>
      </c>
      <c r="AJ286" s="39">
        <f t="shared" si="202"/>
        <v>0</v>
      </c>
      <c r="AK286" s="39">
        <f t="shared" si="203"/>
        <v>0</v>
      </c>
      <c r="AL286" s="43"/>
      <c r="AM286" s="39">
        <f t="shared" si="204"/>
        <v>0</v>
      </c>
      <c r="AN286" s="39">
        <f t="shared" si="205"/>
        <v>0</v>
      </c>
      <c r="AO286" s="39">
        <f t="shared" si="206"/>
        <v>0</v>
      </c>
      <c r="AP286" s="40">
        <f t="shared" si="207"/>
        <v>0</v>
      </c>
      <c r="AR286" s="39">
        <f t="shared" si="208"/>
        <v>0</v>
      </c>
      <c r="AS286" s="39">
        <f t="shared" si="209"/>
        <v>0</v>
      </c>
      <c r="AT286" s="39">
        <f t="shared" si="210"/>
        <v>0</v>
      </c>
      <c r="AU286" s="40">
        <f t="shared" si="211"/>
        <v>0</v>
      </c>
      <c r="AV286" s="40"/>
      <c r="AW286" s="52">
        <f t="shared" si="212"/>
        <v>0</v>
      </c>
      <c r="AY286" s="52">
        <f t="shared" si="213"/>
        <v>0</v>
      </c>
      <c r="AZ286" s="70"/>
    </row>
    <row r="287" spans="1:52" ht="12" customHeight="1">
      <c r="A287" s="44">
        <f t="shared" si="214"/>
        <v>45352</v>
      </c>
      <c r="B287" s="66">
        <f t="shared" si="215"/>
        <v>20000</v>
      </c>
      <c r="C287" s="67"/>
      <c r="D287" s="68">
        <f t="shared" si="182"/>
        <v>20000</v>
      </c>
      <c r="E287" s="35">
        <f t="shared" si="183"/>
        <v>0</v>
      </c>
      <c r="F287" s="35">
        <f t="shared" si="184"/>
        <v>0</v>
      </c>
      <c r="G287" s="55">
        <f t="shared" si="217"/>
        <v>5.67</v>
      </c>
      <c r="H287" s="69">
        <f t="shared" si="217"/>
        <v>5.67</v>
      </c>
      <c r="I287" s="72">
        <f t="shared" si="216"/>
        <v>0</v>
      </c>
      <c r="J287" s="55">
        <f t="shared" si="218"/>
        <v>-4.7500000000000001E-2</v>
      </c>
      <c r="K287" s="69">
        <f t="shared" si="218"/>
        <v>-0.06</v>
      </c>
      <c r="L287" s="72">
        <v>0</v>
      </c>
      <c r="M287" s="55">
        <f t="shared" si="219"/>
        <v>0.01</v>
      </c>
      <c r="N287" s="69">
        <f t="shared" si="219"/>
        <v>0</v>
      </c>
      <c r="O287" s="72">
        <v>0</v>
      </c>
      <c r="P287" s="7"/>
      <c r="Q287" s="72">
        <f t="shared" si="185"/>
        <v>5.6325000000000003</v>
      </c>
      <c r="R287" s="72">
        <f t="shared" si="186"/>
        <v>5.61</v>
      </c>
      <c r="S287" s="72">
        <f t="shared" si="187"/>
        <v>0</v>
      </c>
      <c r="T287" s="7"/>
      <c r="U287" s="5">
        <f t="shared" si="188"/>
        <v>31</v>
      </c>
      <c r="V287" s="45">
        <f t="shared" si="189"/>
        <v>45352</v>
      </c>
      <c r="W287" s="5">
        <f t="shared" si="190"/>
        <v>8436</v>
      </c>
      <c r="X287" s="55">
        <f t="shared" si="191"/>
        <v>5.3904348595426005E-2</v>
      </c>
      <c r="Y287" s="47">
        <f t="shared" si="192"/>
        <v>0.29272548350361804</v>
      </c>
      <c r="Z287" s="5">
        <f t="shared" si="193"/>
        <v>0</v>
      </c>
      <c r="AA287" s="5">
        <f t="shared" si="194"/>
        <v>0</v>
      </c>
      <c r="AC287" s="39">
        <f t="shared" si="195"/>
        <v>0</v>
      </c>
      <c r="AD287" s="39">
        <f t="shared" si="196"/>
        <v>0</v>
      </c>
      <c r="AE287" s="39">
        <f t="shared" si="197"/>
        <v>0</v>
      </c>
      <c r="AF287" s="39">
        <f t="shared" si="198"/>
        <v>0</v>
      </c>
      <c r="AG287" s="39">
        <f t="shared" si="199"/>
        <v>0</v>
      </c>
      <c r="AH287" s="39">
        <f t="shared" si="200"/>
        <v>0</v>
      </c>
      <c r="AI287" s="39">
        <f t="shared" si="201"/>
        <v>0</v>
      </c>
      <c r="AJ287" s="39">
        <f t="shared" si="202"/>
        <v>0</v>
      </c>
      <c r="AK287" s="39">
        <f t="shared" si="203"/>
        <v>0</v>
      </c>
      <c r="AL287" s="43"/>
      <c r="AM287" s="39">
        <f t="shared" si="204"/>
        <v>0</v>
      </c>
      <c r="AN287" s="39">
        <f t="shared" si="205"/>
        <v>0</v>
      </c>
      <c r="AO287" s="39">
        <f t="shared" si="206"/>
        <v>0</v>
      </c>
      <c r="AP287" s="40">
        <f t="shared" si="207"/>
        <v>0</v>
      </c>
      <c r="AR287" s="39">
        <f t="shared" si="208"/>
        <v>0</v>
      </c>
      <c r="AS287" s="39">
        <f t="shared" si="209"/>
        <v>0</v>
      </c>
      <c r="AT287" s="39">
        <f t="shared" si="210"/>
        <v>0</v>
      </c>
      <c r="AU287" s="40">
        <f t="shared" si="211"/>
        <v>0</v>
      </c>
      <c r="AV287" s="40"/>
      <c r="AW287" s="52">
        <f t="shared" si="212"/>
        <v>0</v>
      </c>
      <c r="AY287" s="52">
        <f t="shared" si="213"/>
        <v>0</v>
      </c>
      <c r="AZ287" s="70"/>
    </row>
    <row r="288" spans="1:52" ht="12" customHeight="1">
      <c r="A288" s="44">
        <f t="shared" si="214"/>
        <v>45383</v>
      </c>
      <c r="B288" s="66">
        <f t="shared" si="215"/>
        <v>20000</v>
      </c>
      <c r="C288" s="67"/>
      <c r="D288" s="68">
        <f t="shared" si="182"/>
        <v>20000</v>
      </c>
      <c r="E288" s="35">
        <f t="shared" si="183"/>
        <v>0</v>
      </c>
      <c r="F288" s="35">
        <f t="shared" si="184"/>
        <v>0</v>
      </c>
      <c r="G288" s="55">
        <f t="shared" si="217"/>
        <v>5.67</v>
      </c>
      <c r="H288" s="69">
        <f t="shared" si="217"/>
        <v>5.67</v>
      </c>
      <c r="I288" s="72">
        <f t="shared" si="216"/>
        <v>0</v>
      </c>
      <c r="J288" s="55">
        <f t="shared" si="218"/>
        <v>-4.7500000000000001E-2</v>
      </c>
      <c r="K288" s="69">
        <f t="shared" si="218"/>
        <v>-0.06</v>
      </c>
      <c r="L288" s="72">
        <v>0</v>
      </c>
      <c r="M288" s="55">
        <f t="shared" si="219"/>
        <v>0.01</v>
      </c>
      <c r="N288" s="69">
        <f t="shared" si="219"/>
        <v>0</v>
      </c>
      <c r="O288" s="72">
        <v>0</v>
      </c>
      <c r="P288" s="7"/>
      <c r="Q288" s="72">
        <f t="shared" si="185"/>
        <v>5.6325000000000003</v>
      </c>
      <c r="R288" s="72">
        <f t="shared" si="186"/>
        <v>5.61</v>
      </c>
      <c r="S288" s="72">
        <f t="shared" si="187"/>
        <v>0</v>
      </c>
      <c r="T288" s="7"/>
      <c r="U288" s="5">
        <f t="shared" si="188"/>
        <v>30</v>
      </c>
      <c r="V288" s="45">
        <f t="shared" si="189"/>
        <v>45383</v>
      </c>
      <c r="W288" s="5">
        <f t="shared" si="190"/>
        <v>8467</v>
      </c>
      <c r="X288" s="55">
        <f t="shared" si="191"/>
        <v>5.3904348595426005E-2</v>
      </c>
      <c r="Y288" s="47">
        <f t="shared" si="192"/>
        <v>0.291406959751567</v>
      </c>
      <c r="Z288" s="5">
        <f t="shared" si="193"/>
        <v>0</v>
      </c>
      <c r="AA288" s="5">
        <f t="shared" si="194"/>
        <v>0</v>
      </c>
      <c r="AC288" s="39">
        <f t="shared" si="195"/>
        <v>0</v>
      </c>
      <c r="AD288" s="39">
        <f t="shared" si="196"/>
        <v>0</v>
      </c>
      <c r="AE288" s="39">
        <f t="shared" si="197"/>
        <v>0</v>
      </c>
      <c r="AF288" s="39">
        <f t="shared" si="198"/>
        <v>0</v>
      </c>
      <c r="AG288" s="39">
        <f t="shared" si="199"/>
        <v>0</v>
      </c>
      <c r="AH288" s="39">
        <f t="shared" si="200"/>
        <v>0</v>
      </c>
      <c r="AI288" s="39">
        <f t="shared" si="201"/>
        <v>0</v>
      </c>
      <c r="AJ288" s="39">
        <f t="shared" si="202"/>
        <v>0</v>
      </c>
      <c r="AK288" s="39">
        <f t="shared" si="203"/>
        <v>0</v>
      </c>
      <c r="AL288" s="43"/>
      <c r="AM288" s="39">
        <f t="shared" si="204"/>
        <v>0</v>
      </c>
      <c r="AN288" s="39">
        <f t="shared" si="205"/>
        <v>0</v>
      </c>
      <c r="AO288" s="39">
        <f t="shared" si="206"/>
        <v>0</v>
      </c>
      <c r="AP288" s="40">
        <f t="shared" si="207"/>
        <v>0</v>
      </c>
      <c r="AR288" s="39">
        <f t="shared" si="208"/>
        <v>0</v>
      </c>
      <c r="AS288" s="39">
        <f t="shared" si="209"/>
        <v>0</v>
      </c>
      <c r="AT288" s="39">
        <f t="shared" si="210"/>
        <v>0</v>
      </c>
      <c r="AU288" s="40">
        <f t="shared" si="211"/>
        <v>0</v>
      </c>
      <c r="AV288" s="40"/>
      <c r="AW288" s="52">
        <f t="shared" si="212"/>
        <v>0</v>
      </c>
      <c r="AY288" s="52">
        <f t="shared" si="213"/>
        <v>0</v>
      </c>
      <c r="AZ288" s="70"/>
    </row>
    <row r="289" spans="1:52" ht="12" customHeight="1">
      <c r="A289" s="44">
        <f t="shared" si="214"/>
        <v>45413</v>
      </c>
      <c r="B289" s="66">
        <f t="shared" si="215"/>
        <v>20000</v>
      </c>
      <c r="C289" s="67"/>
      <c r="D289" s="68">
        <f t="shared" si="182"/>
        <v>20000</v>
      </c>
      <c r="E289" s="35">
        <f t="shared" si="183"/>
        <v>0</v>
      </c>
      <c r="F289" s="35">
        <f t="shared" si="184"/>
        <v>0</v>
      </c>
      <c r="G289" s="55">
        <f t="shared" si="217"/>
        <v>5.67</v>
      </c>
      <c r="H289" s="69">
        <f t="shared" si="217"/>
        <v>5.67</v>
      </c>
      <c r="I289" s="72">
        <f t="shared" si="216"/>
        <v>0</v>
      </c>
      <c r="J289" s="55">
        <f t="shared" si="218"/>
        <v>-4.7500000000000001E-2</v>
      </c>
      <c r="K289" s="69">
        <f t="shared" si="218"/>
        <v>-0.06</v>
      </c>
      <c r="L289" s="72">
        <v>0</v>
      </c>
      <c r="M289" s="55">
        <f t="shared" si="219"/>
        <v>0.01</v>
      </c>
      <c r="N289" s="69">
        <f t="shared" si="219"/>
        <v>0</v>
      </c>
      <c r="O289" s="72">
        <v>0</v>
      </c>
      <c r="P289" s="7"/>
      <c r="Q289" s="72">
        <f t="shared" si="185"/>
        <v>5.6325000000000003</v>
      </c>
      <c r="R289" s="72">
        <f t="shared" si="186"/>
        <v>5.61</v>
      </c>
      <c r="S289" s="72">
        <f t="shared" si="187"/>
        <v>0</v>
      </c>
      <c r="T289" s="7"/>
      <c r="U289" s="5">
        <f t="shared" si="188"/>
        <v>31</v>
      </c>
      <c r="V289" s="45">
        <f t="shared" si="189"/>
        <v>45413</v>
      </c>
      <c r="W289" s="5">
        <f t="shared" si="190"/>
        <v>8497</v>
      </c>
      <c r="X289" s="55">
        <f t="shared" si="191"/>
        <v>5.3904348595426005E-2</v>
      </c>
      <c r="Y289" s="47">
        <f t="shared" si="192"/>
        <v>0.29013662404381135</v>
      </c>
      <c r="Z289" s="5">
        <f t="shared" si="193"/>
        <v>0</v>
      </c>
      <c r="AA289" s="5">
        <f t="shared" si="194"/>
        <v>0</v>
      </c>
      <c r="AC289" s="39">
        <f t="shared" si="195"/>
        <v>0</v>
      </c>
      <c r="AD289" s="39">
        <f t="shared" si="196"/>
        <v>0</v>
      </c>
      <c r="AE289" s="39">
        <f t="shared" si="197"/>
        <v>0</v>
      </c>
      <c r="AF289" s="39">
        <f t="shared" si="198"/>
        <v>0</v>
      </c>
      <c r="AG289" s="39">
        <f t="shared" si="199"/>
        <v>0</v>
      </c>
      <c r="AH289" s="39">
        <f t="shared" si="200"/>
        <v>0</v>
      </c>
      <c r="AI289" s="39">
        <f t="shared" si="201"/>
        <v>0</v>
      </c>
      <c r="AJ289" s="39">
        <f t="shared" si="202"/>
        <v>0</v>
      </c>
      <c r="AK289" s="39">
        <f t="shared" si="203"/>
        <v>0</v>
      </c>
      <c r="AL289" s="43"/>
      <c r="AM289" s="39">
        <f t="shared" si="204"/>
        <v>0</v>
      </c>
      <c r="AN289" s="39">
        <f t="shared" si="205"/>
        <v>0</v>
      </c>
      <c r="AO289" s="39">
        <f t="shared" si="206"/>
        <v>0</v>
      </c>
      <c r="AP289" s="40">
        <f t="shared" si="207"/>
        <v>0</v>
      </c>
      <c r="AR289" s="39">
        <f t="shared" si="208"/>
        <v>0</v>
      </c>
      <c r="AS289" s="39">
        <f t="shared" si="209"/>
        <v>0</v>
      </c>
      <c r="AT289" s="39">
        <f t="shared" si="210"/>
        <v>0</v>
      </c>
      <c r="AU289" s="40">
        <f t="shared" si="211"/>
        <v>0</v>
      </c>
      <c r="AV289" s="40"/>
      <c r="AW289" s="52">
        <f t="shared" si="212"/>
        <v>0</v>
      </c>
      <c r="AY289" s="52">
        <f t="shared" si="213"/>
        <v>0</v>
      </c>
      <c r="AZ289" s="70"/>
    </row>
    <row r="290" spans="1:52" ht="12" customHeight="1">
      <c r="A290" s="44">
        <f t="shared" si="214"/>
        <v>45444</v>
      </c>
      <c r="B290" s="66">
        <f t="shared" si="215"/>
        <v>20000</v>
      </c>
      <c r="C290" s="67"/>
      <c r="D290" s="68">
        <f t="shared" si="182"/>
        <v>20000</v>
      </c>
      <c r="E290" s="35">
        <f t="shared" si="183"/>
        <v>0</v>
      </c>
      <c r="F290" s="35">
        <f t="shared" si="184"/>
        <v>0</v>
      </c>
      <c r="G290" s="55">
        <f t="shared" ref="G290:H309" si="220">VLOOKUP($A290,Table,MATCH(G$4,Curves,0))</f>
        <v>5.67</v>
      </c>
      <c r="H290" s="69">
        <f t="shared" si="220"/>
        <v>5.67</v>
      </c>
      <c r="I290" s="72">
        <f t="shared" si="216"/>
        <v>0</v>
      </c>
      <c r="J290" s="55">
        <f t="shared" ref="J290:K309" si="221">VLOOKUP($A290,Table,MATCH(J$4,Curves,0))</f>
        <v>-4.7500000000000001E-2</v>
      </c>
      <c r="K290" s="69">
        <f t="shared" si="221"/>
        <v>-0.06</v>
      </c>
      <c r="L290" s="72">
        <v>0</v>
      </c>
      <c r="M290" s="55">
        <f t="shared" ref="M290:N309" si="222">VLOOKUP($A290,Table,MATCH(M$4,Curves,0))</f>
        <v>0.01</v>
      </c>
      <c r="N290" s="69">
        <f t="shared" si="222"/>
        <v>0</v>
      </c>
      <c r="O290" s="72">
        <v>0</v>
      </c>
      <c r="P290" s="7"/>
      <c r="Q290" s="72">
        <f t="shared" si="185"/>
        <v>5.6325000000000003</v>
      </c>
      <c r="R290" s="72">
        <f t="shared" si="186"/>
        <v>5.61</v>
      </c>
      <c r="S290" s="72">
        <f t="shared" si="187"/>
        <v>0</v>
      </c>
      <c r="T290" s="7"/>
      <c r="U290" s="5">
        <f t="shared" si="188"/>
        <v>30</v>
      </c>
      <c r="V290" s="45">
        <f t="shared" si="189"/>
        <v>45444</v>
      </c>
      <c r="W290" s="5">
        <f t="shared" si="190"/>
        <v>8528</v>
      </c>
      <c r="X290" s="55">
        <f t="shared" si="191"/>
        <v>5.3904348595426005E-2</v>
      </c>
      <c r="Y290" s="47">
        <f t="shared" si="192"/>
        <v>0.28882976129457971</v>
      </c>
      <c r="Z290" s="5">
        <f t="shared" si="193"/>
        <v>0</v>
      </c>
      <c r="AA290" s="5">
        <f t="shared" si="194"/>
        <v>0</v>
      </c>
      <c r="AC290" s="39">
        <f t="shared" si="195"/>
        <v>0</v>
      </c>
      <c r="AD290" s="39">
        <f t="shared" si="196"/>
        <v>0</v>
      </c>
      <c r="AE290" s="39">
        <f t="shared" si="197"/>
        <v>0</v>
      </c>
      <c r="AF290" s="39">
        <f t="shared" si="198"/>
        <v>0</v>
      </c>
      <c r="AG290" s="39">
        <f t="shared" si="199"/>
        <v>0</v>
      </c>
      <c r="AH290" s="39">
        <f t="shared" si="200"/>
        <v>0</v>
      </c>
      <c r="AI290" s="39">
        <f t="shared" si="201"/>
        <v>0</v>
      </c>
      <c r="AJ290" s="39">
        <f t="shared" si="202"/>
        <v>0</v>
      </c>
      <c r="AK290" s="39">
        <f t="shared" si="203"/>
        <v>0</v>
      </c>
      <c r="AL290" s="43"/>
      <c r="AM290" s="39">
        <f t="shared" si="204"/>
        <v>0</v>
      </c>
      <c r="AN290" s="39">
        <f t="shared" si="205"/>
        <v>0</v>
      </c>
      <c r="AO290" s="39">
        <f t="shared" si="206"/>
        <v>0</v>
      </c>
      <c r="AP290" s="40">
        <f t="shared" si="207"/>
        <v>0</v>
      </c>
      <c r="AR290" s="39">
        <f t="shared" si="208"/>
        <v>0</v>
      </c>
      <c r="AS290" s="39">
        <f t="shared" si="209"/>
        <v>0</v>
      </c>
      <c r="AT290" s="39">
        <f t="shared" si="210"/>
        <v>0</v>
      </c>
      <c r="AU290" s="40">
        <f t="shared" si="211"/>
        <v>0</v>
      </c>
      <c r="AV290" s="40"/>
      <c r="AW290" s="52">
        <f t="shared" si="212"/>
        <v>0</v>
      </c>
      <c r="AY290" s="52">
        <f t="shared" si="213"/>
        <v>0</v>
      </c>
      <c r="AZ290" s="70"/>
    </row>
    <row r="291" spans="1:52" ht="12" customHeight="1">
      <c r="A291" s="44">
        <f t="shared" si="214"/>
        <v>45474</v>
      </c>
      <c r="B291" s="66">
        <f t="shared" si="215"/>
        <v>20000</v>
      </c>
      <c r="C291" s="67"/>
      <c r="D291" s="68">
        <f t="shared" si="182"/>
        <v>20000</v>
      </c>
      <c r="E291" s="35">
        <f t="shared" si="183"/>
        <v>0</v>
      </c>
      <c r="F291" s="35">
        <f t="shared" si="184"/>
        <v>0</v>
      </c>
      <c r="G291" s="55">
        <f t="shared" si="220"/>
        <v>5.67</v>
      </c>
      <c r="H291" s="69">
        <f t="shared" si="220"/>
        <v>5.67</v>
      </c>
      <c r="I291" s="72">
        <f t="shared" si="216"/>
        <v>0</v>
      </c>
      <c r="J291" s="55">
        <f t="shared" si="221"/>
        <v>-4.7500000000000001E-2</v>
      </c>
      <c r="K291" s="69">
        <f t="shared" si="221"/>
        <v>-0.06</v>
      </c>
      <c r="L291" s="72">
        <v>0</v>
      </c>
      <c r="M291" s="55">
        <f t="shared" si="222"/>
        <v>0.01</v>
      </c>
      <c r="N291" s="69">
        <f t="shared" si="222"/>
        <v>0</v>
      </c>
      <c r="O291" s="72">
        <v>0</v>
      </c>
      <c r="P291" s="7"/>
      <c r="Q291" s="72">
        <f t="shared" si="185"/>
        <v>5.6325000000000003</v>
      </c>
      <c r="R291" s="72">
        <f t="shared" si="186"/>
        <v>5.61</v>
      </c>
      <c r="S291" s="72">
        <f t="shared" si="187"/>
        <v>0</v>
      </c>
      <c r="T291" s="7"/>
      <c r="U291" s="5">
        <f t="shared" si="188"/>
        <v>31</v>
      </c>
      <c r="V291" s="45">
        <f t="shared" si="189"/>
        <v>45474</v>
      </c>
      <c r="W291" s="5">
        <f t="shared" si="190"/>
        <v>8558</v>
      </c>
      <c r="X291" s="55">
        <f t="shared" si="191"/>
        <v>5.3904348595426005E-2</v>
      </c>
      <c r="Y291" s="47">
        <f t="shared" si="192"/>
        <v>0.28757066041535623</v>
      </c>
      <c r="Z291" s="5">
        <f t="shared" si="193"/>
        <v>0</v>
      </c>
      <c r="AA291" s="5">
        <f t="shared" si="194"/>
        <v>0</v>
      </c>
      <c r="AC291" s="39">
        <f t="shared" si="195"/>
        <v>0</v>
      </c>
      <c r="AD291" s="39">
        <f t="shared" si="196"/>
        <v>0</v>
      </c>
      <c r="AE291" s="39">
        <f t="shared" si="197"/>
        <v>0</v>
      </c>
      <c r="AF291" s="39">
        <f t="shared" si="198"/>
        <v>0</v>
      </c>
      <c r="AG291" s="39">
        <f t="shared" si="199"/>
        <v>0</v>
      </c>
      <c r="AH291" s="39">
        <f t="shared" si="200"/>
        <v>0</v>
      </c>
      <c r="AI291" s="39">
        <f t="shared" si="201"/>
        <v>0</v>
      </c>
      <c r="AJ291" s="39">
        <f t="shared" si="202"/>
        <v>0</v>
      </c>
      <c r="AK291" s="39">
        <f t="shared" si="203"/>
        <v>0</v>
      </c>
      <c r="AL291" s="43"/>
      <c r="AM291" s="39">
        <f t="shared" si="204"/>
        <v>0</v>
      </c>
      <c r="AN291" s="39">
        <f t="shared" si="205"/>
        <v>0</v>
      </c>
      <c r="AO291" s="39">
        <f t="shared" si="206"/>
        <v>0</v>
      </c>
      <c r="AP291" s="40">
        <f t="shared" si="207"/>
        <v>0</v>
      </c>
      <c r="AR291" s="39">
        <f t="shared" si="208"/>
        <v>0</v>
      </c>
      <c r="AS291" s="39">
        <f t="shared" si="209"/>
        <v>0</v>
      </c>
      <c r="AT291" s="39">
        <f t="shared" si="210"/>
        <v>0</v>
      </c>
      <c r="AU291" s="40">
        <f t="shared" si="211"/>
        <v>0</v>
      </c>
      <c r="AV291" s="40"/>
      <c r="AW291" s="52">
        <f t="shared" si="212"/>
        <v>0</v>
      </c>
      <c r="AY291" s="52">
        <f t="shared" si="213"/>
        <v>0</v>
      </c>
      <c r="AZ291" s="70"/>
    </row>
    <row r="292" spans="1:52" ht="12" customHeight="1">
      <c r="A292" s="44">
        <f t="shared" si="214"/>
        <v>45505</v>
      </c>
      <c r="B292" s="66">
        <f t="shared" si="215"/>
        <v>20000</v>
      </c>
      <c r="C292" s="67"/>
      <c r="D292" s="68">
        <f t="shared" si="182"/>
        <v>20000</v>
      </c>
      <c r="E292" s="35">
        <f t="shared" si="183"/>
        <v>0</v>
      </c>
      <c r="F292" s="35">
        <f t="shared" si="184"/>
        <v>0</v>
      </c>
      <c r="G292" s="55">
        <f t="shared" si="220"/>
        <v>5.67</v>
      </c>
      <c r="H292" s="69">
        <f t="shared" si="220"/>
        <v>5.67</v>
      </c>
      <c r="I292" s="72">
        <f t="shared" si="216"/>
        <v>0</v>
      </c>
      <c r="J292" s="55">
        <f t="shared" si="221"/>
        <v>-4.7500000000000001E-2</v>
      </c>
      <c r="K292" s="69">
        <f t="shared" si="221"/>
        <v>-0.06</v>
      </c>
      <c r="L292" s="72">
        <v>0</v>
      </c>
      <c r="M292" s="55">
        <f t="shared" si="222"/>
        <v>0.01</v>
      </c>
      <c r="N292" s="69">
        <f t="shared" si="222"/>
        <v>0</v>
      </c>
      <c r="O292" s="72">
        <v>0</v>
      </c>
      <c r="P292" s="7"/>
      <c r="Q292" s="72">
        <f t="shared" si="185"/>
        <v>5.6325000000000003</v>
      </c>
      <c r="R292" s="72">
        <f t="shared" si="186"/>
        <v>5.61</v>
      </c>
      <c r="S292" s="72">
        <f t="shared" si="187"/>
        <v>0</v>
      </c>
      <c r="T292" s="7"/>
      <c r="U292" s="5">
        <f t="shared" si="188"/>
        <v>31</v>
      </c>
      <c r="V292" s="45">
        <f t="shared" si="189"/>
        <v>45505</v>
      </c>
      <c r="W292" s="5">
        <f t="shared" si="190"/>
        <v>8589</v>
      </c>
      <c r="X292" s="55">
        <f t="shared" si="191"/>
        <v>5.3904348595426005E-2</v>
      </c>
      <c r="Y292" s="47">
        <f t="shared" si="192"/>
        <v>0.28627535553922306</v>
      </c>
      <c r="Z292" s="5">
        <f t="shared" si="193"/>
        <v>0</v>
      </c>
      <c r="AA292" s="5">
        <f t="shared" si="194"/>
        <v>0</v>
      </c>
      <c r="AC292" s="39">
        <f t="shared" si="195"/>
        <v>0</v>
      </c>
      <c r="AD292" s="39">
        <f t="shared" si="196"/>
        <v>0</v>
      </c>
      <c r="AE292" s="39">
        <f t="shared" si="197"/>
        <v>0</v>
      </c>
      <c r="AF292" s="39">
        <f t="shared" si="198"/>
        <v>0</v>
      </c>
      <c r="AG292" s="39">
        <f t="shared" si="199"/>
        <v>0</v>
      </c>
      <c r="AH292" s="39">
        <f t="shared" si="200"/>
        <v>0</v>
      </c>
      <c r="AI292" s="39">
        <f t="shared" si="201"/>
        <v>0</v>
      </c>
      <c r="AJ292" s="39">
        <f t="shared" si="202"/>
        <v>0</v>
      </c>
      <c r="AK292" s="39">
        <f t="shared" si="203"/>
        <v>0</v>
      </c>
      <c r="AL292" s="43"/>
      <c r="AM292" s="39">
        <f t="shared" si="204"/>
        <v>0</v>
      </c>
      <c r="AN292" s="39">
        <f t="shared" si="205"/>
        <v>0</v>
      </c>
      <c r="AO292" s="39">
        <f t="shared" si="206"/>
        <v>0</v>
      </c>
      <c r="AP292" s="40">
        <f t="shared" si="207"/>
        <v>0</v>
      </c>
      <c r="AR292" s="39">
        <f t="shared" si="208"/>
        <v>0</v>
      </c>
      <c r="AS292" s="39">
        <f t="shared" si="209"/>
        <v>0</v>
      </c>
      <c r="AT292" s="39">
        <f t="shared" si="210"/>
        <v>0</v>
      </c>
      <c r="AU292" s="40">
        <f t="shared" si="211"/>
        <v>0</v>
      </c>
      <c r="AV292" s="40"/>
      <c r="AW292" s="52">
        <f t="shared" si="212"/>
        <v>0</v>
      </c>
      <c r="AY292" s="52">
        <f t="shared" si="213"/>
        <v>0</v>
      </c>
      <c r="AZ292" s="70"/>
    </row>
    <row r="293" spans="1:52" ht="12" customHeight="1">
      <c r="A293" s="44">
        <f t="shared" si="214"/>
        <v>45536</v>
      </c>
      <c r="B293" s="66">
        <f t="shared" si="215"/>
        <v>20000</v>
      </c>
      <c r="C293" s="67"/>
      <c r="D293" s="68">
        <f t="shared" si="182"/>
        <v>20000</v>
      </c>
      <c r="E293" s="35">
        <f t="shared" si="183"/>
        <v>0</v>
      </c>
      <c r="F293" s="35">
        <f t="shared" si="184"/>
        <v>0</v>
      </c>
      <c r="G293" s="55">
        <f t="shared" si="220"/>
        <v>5.67</v>
      </c>
      <c r="H293" s="69">
        <f t="shared" si="220"/>
        <v>5.67</v>
      </c>
      <c r="I293" s="72">
        <f t="shared" si="216"/>
        <v>0</v>
      </c>
      <c r="J293" s="55">
        <f t="shared" si="221"/>
        <v>-4.7500000000000001E-2</v>
      </c>
      <c r="K293" s="69">
        <f t="shared" si="221"/>
        <v>-0.06</v>
      </c>
      <c r="L293" s="72">
        <v>0</v>
      </c>
      <c r="M293" s="55">
        <f t="shared" si="222"/>
        <v>0.01</v>
      </c>
      <c r="N293" s="69">
        <f t="shared" si="222"/>
        <v>0</v>
      </c>
      <c r="O293" s="72">
        <v>0</v>
      </c>
      <c r="P293" s="7"/>
      <c r="Q293" s="72">
        <f t="shared" si="185"/>
        <v>5.6325000000000003</v>
      </c>
      <c r="R293" s="72">
        <f t="shared" si="186"/>
        <v>5.61</v>
      </c>
      <c r="S293" s="72">
        <f t="shared" si="187"/>
        <v>0</v>
      </c>
      <c r="T293" s="7"/>
      <c r="U293" s="5">
        <f t="shared" si="188"/>
        <v>30</v>
      </c>
      <c r="V293" s="45">
        <f t="shared" si="189"/>
        <v>45536</v>
      </c>
      <c r="W293" s="5">
        <f t="shared" si="190"/>
        <v>8620</v>
      </c>
      <c r="X293" s="55">
        <f t="shared" si="191"/>
        <v>5.3904348595426005E-2</v>
      </c>
      <c r="Y293" s="47">
        <f t="shared" si="192"/>
        <v>0.28498588510642187</v>
      </c>
      <c r="Z293" s="5">
        <f t="shared" si="193"/>
        <v>0</v>
      </c>
      <c r="AA293" s="5">
        <f t="shared" si="194"/>
        <v>0</v>
      </c>
      <c r="AC293" s="39">
        <f t="shared" si="195"/>
        <v>0</v>
      </c>
      <c r="AD293" s="39">
        <f t="shared" si="196"/>
        <v>0</v>
      </c>
      <c r="AE293" s="39">
        <f t="shared" si="197"/>
        <v>0</v>
      </c>
      <c r="AF293" s="39">
        <f t="shared" si="198"/>
        <v>0</v>
      </c>
      <c r="AG293" s="39">
        <f t="shared" si="199"/>
        <v>0</v>
      </c>
      <c r="AH293" s="39">
        <f t="shared" si="200"/>
        <v>0</v>
      </c>
      <c r="AI293" s="39">
        <f t="shared" si="201"/>
        <v>0</v>
      </c>
      <c r="AJ293" s="39">
        <f t="shared" si="202"/>
        <v>0</v>
      </c>
      <c r="AK293" s="39">
        <f t="shared" si="203"/>
        <v>0</v>
      </c>
      <c r="AL293" s="43"/>
      <c r="AM293" s="39">
        <f t="shared" si="204"/>
        <v>0</v>
      </c>
      <c r="AN293" s="39">
        <f t="shared" si="205"/>
        <v>0</v>
      </c>
      <c r="AO293" s="39">
        <f t="shared" si="206"/>
        <v>0</v>
      </c>
      <c r="AP293" s="40">
        <f t="shared" si="207"/>
        <v>0</v>
      </c>
      <c r="AR293" s="39">
        <f t="shared" si="208"/>
        <v>0</v>
      </c>
      <c r="AS293" s="39">
        <f t="shared" si="209"/>
        <v>0</v>
      </c>
      <c r="AT293" s="39">
        <f t="shared" si="210"/>
        <v>0</v>
      </c>
      <c r="AU293" s="40">
        <f t="shared" si="211"/>
        <v>0</v>
      </c>
      <c r="AV293" s="40"/>
      <c r="AW293" s="52">
        <f t="shared" si="212"/>
        <v>0</v>
      </c>
      <c r="AY293" s="52">
        <f t="shared" si="213"/>
        <v>0</v>
      </c>
      <c r="AZ293" s="70"/>
    </row>
    <row r="294" spans="1:52" ht="12" customHeight="1">
      <c r="A294" s="44">
        <f t="shared" si="214"/>
        <v>45566</v>
      </c>
      <c r="B294" s="66">
        <f t="shared" si="215"/>
        <v>20000</v>
      </c>
      <c r="C294" s="67"/>
      <c r="D294" s="68">
        <f t="shared" si="182"/>
        <v>20000</v>
      </c>
      <c r="E294" s="35">
        <f t="shared" si="183"/>
        <v>0</v>
      </c>
      <c r="F294" s="35">
        <f t="shared" si="184"/>
        <v>0</v>
      </c>
      <c r="G294" s="55">
        <f t="shared" si="220"/>
        <v>5.67</v>
      </c>
      <c r="H294" s="69">
        <f t="shared" si="220"/>
        <v>5.67</v>
      </c>
      <c r="I294" s="72">
        <f t="shared" si="216"/>
        <v>0</v>
      </c>
      <c r="J294" s="55">
        <f t="shared" si="221"/>
        <v>-4.7500000000000001E-2</v>
      </c>
      <c r="K294" s="69">
        <f t="shared" si="221"/>
        <v>-0.06</v>
      </c>
      <c r="L294" s="72">
        <v>0</v>
      </c>
      <c r="M294" s="55">
        <f t="shared" si="222"/>
        <v>0.01</v>
      </c>
      <c r="N294" s="69">
        <f t="shared" si="222"/>
        <v>0</v>
      </c>
      <c r="O294" s="72">
        <v>0</v>
      </c>
      <c r="P294" s="7"/>
      <c r="Q294" s="72">
        <f t="shared" si="185"/>
        <v>5.6325000000000003</v>
      </c>
      <c r="R294" s="72">
        <f t="shared" si="186"/>
        <v>5.61</v>
      </c>
      <c r="S294" s="72">
        <f t="shared" si="187"/>
        <v>0</v>
      </c>
      <c r="T294" s="7"/>
      <c r="U294" s="5">
        <f t="shared" si="188"/>
        <v>31</v>
      </c>
      <c r="V294" s="45">
        <f t="shared" si="189"/>
        <v>45566</v>
      </c>
      <c r="W294" s="5">
        <f t="shared" si="190"/>
        <v>8650</v>
      </c>
      <c r="X294" s="55">
        <f t="shared" si="191"/>
        <v>5.3904348595426005E-2</v>
      </c>
      <c r="Y294" s="47">
        <f t="shared" si="192"/>
        <v>0.28374354090721099</v>
      </c>
      <c r="Z294" s="5">
        <f t="shared" si="193"/>
        <v>0</v>
      </c>
      <c r="AA294" s="5">
        <f t="shared" si="194"/>
        <v>0</v>
      </c>
      <c r="AC294" s="39">
        <f t="shared" si="195"/>
        <v>0</v>
      </c>
      <c r="AD294" s="39">
        <f t="shared" si="196"/>
        <v>0</v>
      </c>
      <c r="AE294" s="39">
        <f t="shared" si="197"/>
        <v>0</v>
      </c>
      <c r="AF294" s="39">
        <f t="shared" si="198"/>
        <v>0</v>
      </c>
      <c r="AG294" s="39">
        <f t="shared" si="199"/>
        <v>0</v>
      </c>
      <c r="AH294" s="39">
        <f t="shared" si="200"/>
        <v>0</v>
      </c>
      <c r="AI294" s="39">
        <f t="shared" si="201"/>
        <v>0</v>
      </c>
      <c r="AJ294" s="39">
        <f t="shared" si="202"/>
        <v>0</v>
      </c>
      <c r="AK294" s="39">
        <f t="shared" si="203"/>
        <v>0</v>
      </c>
      <c r="AL294" s="43"/>
      <c r="AM294" s="39">
        <f t="shared" si="204"/>
        <v>0</v>
      </c>
      <c r="AN294" s="39">
        <f t="shared" si="205"/>
        <v>0</v>
      </c>
      <c r="AO294" s="39">
        <f t="shared" si="206"/>
        <v>0</v>
      </c>
      <c r="AP294" s="40">
        <f t="shared" si="207"/>
        <v>0</v>
      </c>
      <c r="AR294" s="39">
        <f t="shared" si="208"/>
        <v>0</v>
      </c>
      <c r="AS294" s="39">
        <f t="shared" si="209"/>
        <v>0</v>
      </c>
      <c r="AT294" s="39">
        <f t="shared" si="210"/>
        <v>0</v>
      </c>
      <c r="AU294" s="40">
        <f t="shared" si="211"/>
        <v>0</v>
      </c>
      <c r="AV294" s="40"/>
      <c r="AW294" s="52">
        <f t="shared" si="212"/>
        <v>0</v>
      </c>
      <c r="AY294" s="52">
        <f t="shared" si="213"/>
        <v>0</v>
      </c>
      <c r="AZ294" s="70"/>
    </row>
    <row r="295" spans="1:52" ht="12" customHeight="1">
      <c r="A295" s="44">
        <f t="shared" si="214"/>
        <v>45597</v>
      </c>
      <c r="B295" s="66">
        <f t="shared" si="215"/>
        <v>20000</v>
      </c>
      <c r="C295" s="67"/>
      <c r="D295" s="68">
        <f t="shared" si="182"/>
        <v>20000</v>
      </c>
      <c r="E295" s="35">
        <f t="shared" si="183"/>
        <v>0</v>
      </c>
      <c r="F295" s="35">
        <f t="shared" si="184"/>
        <v>0</v>
      </c>
      <c r="G295" s="55">
        <f t="shared" si="220"/>
        <v>5.67</v>
      </c>
      <c r="H295" s="69">
        <f t="shared" si="220"/>
        <v>5.67</v>
      </c>
      <c r="I295" s="72">
        <f t="shared" si="216"/>
        <v>0</v>
      </c>
      <c r="J295" s="55">
        <f t="shared" si="221"/>
        <v>-4.7500000000000001E-2</v>
      </c>
      <c r="K295" s="69">
        <f t="shared" si="221"/>
        <v>-0.06</v>
      </c>
      <c r="L295" s="72">
        <v>0</v>
      </c>
      <c r="M295" s="55">
        <f t="shared" si="222"/>
        <v>0.01</v>
      </c>
      <c r="N295" s="69">
        <f t="shared" si="222"/>
        <v>0</v>
      </c>
      <c r="O295" s="72">
        <v>0</v>
      </c>
      <c r="P295" s="7"/>
      <c r="Q295" s="72">
        <f t="shared" si="185"/>
        <v>5.6325000000000003</v>
      </c>
      <c r="R295" s="72">
        <f t="shared" si="186"/>
        <v>5.61</v>
      </c>
      <c r="S295" s="72">
        <f t="shared" si="187"/>
        <v>0</v>
      </c>
      <c r="T295" s="7"/>
      <c r="U295" s="5">
        <f t="shared" si="188"/>
        <v>30</v>
      </c>
      <c r="V295" s="45">
        <f t="shared" si="189"/>
        <v>45597</v>
      </c>
      <c r="W295" s="5">
        <f t="shared" si="190"/>
        <v>8681</v>
      </c>
      <c r="X295" s="55">
        <f t="shared" si="191"/>
        <v>5.3904348595426005E-2</v>
      </c>
      <c r="Y295" s="47">
        <f t="shared" si="192"/>
        <v>0.28246547453014192</v>
      </c>
      <c r="Z295" s="5">
        <f t="shared" si="193"/>
        <v>0</v>
      </c>
      <c r="AA295" s="5">
        <f t="shared" si="194"/>
        <v>0</v>
      </c>
      <c r="AC295" s="39">
        <f t="shared" si="195"/>
        <v>0</v>
      </c>
      <c r="AD295" s="39">
        <f t="shared" si="196"/>
        <v>0</v>
      </c>
      <c r="AE295" s="39">
        <f t="shared" si="197"/>
        <v>0</v>
      </c>
      <c r="AF295" s="39">
        <f t="shared" si="198"/>
        <v>0</v>
      </c>
      <c r="AG295" s="39">
        <f t="shared" si="199"/>
        <v>0</v>
      </c>
      <c r="AH295" s="39">
        <f t="shared" si="200"/>
        <v>0</v>
      </c>
      <c r="AI295" s="39">
        <f t="shared" si="201"/>
        <v>0</v>
      </c>
      <c r="AJ295" s="39">
        <f t="shared" si="202"/>
        <v>0</v>
      </c>
      <c r="AK295" s="39">
        <f t="shared" si="203"/>
        <v>0</v>
      </c>
      <c r="AL295" s="43"/>
      <c r="AM295" s="39">
        <f t="shared" si="204"/>
        <v>0</v>
      </c>
      <c r="AN295" s="39">
        <f t="shared" si="205"/>
        <v>0</v>
      </c>
      <c r="AO295" s="39">
        <f t="shared" si="206"/>
        <v>0</v>
      </c>
      <c r="AP295" s="40">
        <f t="shared" si="207"/>
        <v>0</v>
      </c>
      <c r="AR295" s="39">
        <f t="shared" si="208"/>
        <v>0</v>
      </c>
      <c r="AS295" s="39">
        <f t="shared" si="209"/>
        <v>0</v>
      </c>
      <c r="AT295" s="39">
        <f t="shared" si="210"/>
        <v>0</v>
      </c>
      <c r="AU295" s="40">
        <f t="shared" si="211"/>
        <v>0</v>
      </c>
      <c r="AV295" s="40"/>
      <c r="AW295" s="52">
        <f t="shared" si="212"/>
        <v>0</v>
      </c>
      <c r="AY295" s="52">
        <f t="shared" si="213"/>
        <v>0</v>
      </c>
      <c r="AZ295" s="70"/>
    </row>
    <row r="296" spans="1:52" ht="12" customHeight="1">
      <c r="A296" s="44">
        <f t="shared" si="214"/>
        <v>45627</v>
      </c>
      <c r="B296" s="66">
        <f t="shared" si="215"/>
        <v>20000</v>
      </c>
      <c r="C296" s="67"/>
      <c r="D296" s="68">
        <f t="shared" si="182"/>
        <v>20000</v>
      </c>
      <c r="E296" s="35">
        <f t="shared" si="183"/>
        <v>0</v>
      </c>
      <c r="F296" s="35">
        <f t="shared" si="184"/>
        <v>0</v>
      </c>
      <c r="G296" s="55">
        <f t="shared" si="220"/>
        <v>5.67</v>
      </c>
      <c r="H296" s="69">
        <f t="shared" si="220"/>
        <v>5.67</v>
      </c>
      <c r="I296" s="72">
        <f t="shared" si="216"/>
        <v>0</v>
      </c>
      <c r="J296" s="55">
        <f t="shared" si="221"/>
        <v>-4.7500000000000001E-2</v>
      </c>
      <c r="K296" s="69">
        <f t="shared" si="221"/>
        <v>-0.06</v>
      </c>
      <c r="L296" s="72">
        <v>0</v>
      </c>
      <c r="M296" s="55">
        <f t="shared" si="222"/>
        <v>0.01</v>
      </c>
      <c r="N296" s="69">
        <f t="shared" si="222"/>
        <v>0</v>
      </c>
      <c r="O296" s="72">
        <v>0</v>
      </c>
      <c r="P296" s="7"/>
      <c r="Q296" s="72">
        <f t="shared" si="185"/>
        <v>5.6325000000000003</v>
      </c>
      <c r="R296" s="72">
        <f t="shared" si="186"/>
        <v>5.61</v>
      </c>
      <c r="S296" s="72">
        <f t="shared" si="187"/>
        <v>0</v>
      </c>
      <c r="T296" s="7"/>
      <c r="U296" s="5">
        <f t="shared" si="188"/>
        <v>31</v>
      </c>
      <c r="V296" s="45">
        <f t="shared" si="189"/>
        <v>45627</v>
      </c>
      <c r="W296" s="5">
        <f t="shared" si="190"/>
        <v>8711</v>
      </c>
      <c r="X296" s="55">
        <f t="shared" si="191"/>
        <v>5.3904348595426005E-2</v>
      </c>
      <c r="Y296" s="47">
        <f t="shared" si="192"/>
        <v>0.28123411760301276</v>
      </c>
      <c r="Z296" s="5">
        <f t="shared" si="193"/>
        <v>0</v>
      </c>
      <c r="AA296" s="5">
        <f t="shared" si="194"/>
        <v>0</v>
      </c>
      <c r="AC296" s="39">
        <f t="shared" si="195"/>
        <v>0</v>
      </c>
      <c r="AD296" s="39">
        <f t="shared" si="196"/>
        <v>0</v>
      </c>
      <c r="AE296" s="39">
        <f t="shared" si="197"/>
        <v>0</v>
      </c>
      <c r="AF296" s="39">
        <f t="shared" si="198"/>
        <v>0</v>
      </c>
      <c r="AG296" s="39">
        <f t="shared" si="199"/>
        <v>0</v>
      </c>
      <c r="AH296" s="39">
        <f t="shared" si="200"/>
        <v>0</v>
      </c>
      <c r="AI296" s="39">
        <f t="shared" si="201"/>
        <v>0</v>
      </c>
      <c r="AJ296" s="39">
        <f t="shared" si="202"/>
        <v>0</v>
      </c>
      <c r="AK296" s="39">
        <f t="shared" si="203"/>
        <v>0</v>
      </c>
      <c r="AL296" s="43"/>
      <c r="AM296" s="39">
        <f t="shared" si="204"/>
        <v>0</v>
      </c>
      <c r="AN296" s="39">
        <f t="shared" si="205"/>
        <v>0</v>
      </c>
      <c r="AO296" s="39">
        <f t="shared" si="206"/>
        <v>0</v>
      </c>
      <c r="AP296" s="40">
        <f t="shared" si="207"/>
        <v>0</v>
      </c>
      <c r="AR296" s="39">
        <f t="shared" si="208"/>
        <v>0</v>
      </c>
      <c r="AS296" s="39">
        <f t="shared" si="209"/>
        <v>0</v>
      </c>
      <c r="AT296" s="39">
        <f t="shared" si="210"/>
        <v>0</v>
      </c>
      <c r="AU296" s="40">
        <f t="shared" si="211"/>
        <v>0</v>
      </c>
      <c r="AV296" s="40"/>
      <c r="AW296" s="52">
        <f t="shared" si="212"/>
        <v>0</v>
      </c>
      <c r="AY296" s="52">
        <f t="shared" si="213"/>
        <v>0</v>
      </c>
      <c r="AZ296" s="70"/>
    </row>
    <row r="297" spans="1:52" ht="12" customHeight="1">
      <c r="A297" s="44">
        <f t="shared" si="214"/>
        <v>45658</v>
      </c>
      <c r="B297" s="66">
        <f t="shared" si="215"/>
        <v>20000</v>
      </c>
      <c r="C297" s="67"/>
      <c r="D297" s="68">
        <f t="shared" si="182"/>
        <v>20000</v>
      </c>
      <c r="E297" s="35">
        <f t="shared" si="183"/>
        <v>0</v>
      </c>
      <c r="F297" s="35">
        <f t="shared" si="184"/>
        <v>0</v>
      </c>
      <c r="G297" s="55">
        <f t="shared" si="220"/>
        <v>5.67</v>
      </c>
      <c r="H297" s="69">
        <f t="shared" si="220"/>
        <v>5.67</v>
      </c>
      <c r="I297" s="72">
        <f t="shared" si="216"/>
        <v>0</v>
      </c>
      <c r="J297" s="55">
        <f t="shared" si="221"/>
        <v>-4.7500000000000001E-2</v>
      </c>
      <c r="K297" s="69">
        <f t="shared" si="221"/>
        <v>-0.06</v>
      </c>
      <c r="L297" s="72">
        <v>0</v>
      </c>
      <c r="M297" s="55">
        <f t="shared" si="222"/>
        <v>0.01</v>
      </c>
      <c r="N297" s="69">
        <f t="shared" si="222"/>
        <v>0</v>
      </c>
      <c r="O297" s="72">
        <v>0</v>
      </c>
      <c r="P297" s="7"/>
      <c r="Q297" s="72">
        <f t="shared" si="185"/>
        <v>5.6325000000000003</v>
      </c>
      <c r="R297" s="72">
        <f t="shared" si="186"/>
        <v>5.61</v>
      </c>
      <c r="S297" s="72">
        <f t="shared" si="187"/>
        <v>0</v>
      </c>
      <c r="T297" s="7"/>
      <c r="U297" s="5">
        <f t="shared" si="188"/>
        <v>31</v>
      </c>
      <c r="V297" s="45">
        <f t="shared" si="189"/>
        <v>45658</v>
      </c>
      <c r="W297" s="5">
        <f t="shared" si="190"/>
        <v>8742</v>
      </c>
      <c r="X297" s="55">
        <f t="shared" si="191"/>
        <v>5.3904348595426005E-2</v>
      </c>
      <c r="Y297" s="47">
        <f t="shared" si="192"/>
        <v>0.27996735442439069</v>
      </c>
      <c r="Z297" s="5">
        <f t="shared" si="193"/>
        <v>0</v>
      </c>
      <c r="AA297" s="5">
        <f t="shared" si="194"/>
        <v>0</v>
      </c>
      <c r="AC297" s="39">
        <f t="shared" si="195"/>
        <v>0</v>
      </c>
      <c r="AD297" s="39">
        <f t="shared" si="196"/>
        <v>0</v>
      </c>
      <c r="AE297" s="39">
        <f t="shared" si="197"/>
        <v>0</v>
      </c>
      <c r="AF297" s="39">
        <f t="shared" si="198"/>
        <v>0</v>
      </c>
      <c r="AG297" s="39">
        <f t="shared" si="199"/>
        <v>0</v>
      </c>
      <c r="AH297" s="39">
        <f t="shared" si="200"/>
        <v>0</v>
      </c>
      <c r="AI297" s="39">
        <f t="shared" si="201"/>
        <v>0</v>
      </c>
      <c r="AJ297" s="39">
        <f t="shared" si="202"/>
        <v>0</v>
      </c>
      <c r="AK297" s="39">
        <f t="shared" si="203"/>
        <v>0</v>
      </c>
      <c r="AL297" s="43"/>
      <c r="AM297" s="39">
        <f t="shared" si="204"/>
        <v>0</v>
      </c>
      <c r="AN297" s="39">
        <f t="shared" si="205"/>
        <v>0</v>
      </c>
      <c r="AO297" s="39">
        <f t="shared" si="206"/>
        <v>0</v>
      </c>
      <c r="AP297" s="40">
        <f t="shared" si="207"/>
        <v>0</v>
      </c>
      <c r="AR297" s="39">
        <f t="shared" si="208"/>
        <v>0</v>
      </c>
      <c r="AS297" s="39">
        <f t="shared" si="209"/>
        <v>0</v>
      </c>
      <c r="AT297" s="39">
        <f t="shared" si="210"/>
        <v>0</v>
      </c>
      <c r="AU297" s="40">
        <f t="shared" si="211"/>
        <v>0</v>
      </c>
      <c r="AV297" s="40"/>
      <c r="AW297" s="52">
        <f t="shared" si="212"/>
        <v>0</v>
      </c>
      <c r="AY297" s="52">
        <f t="shared" si="213"/>
        <v>0</v>
      </c>
      <c r="AZ297" s="70"/>
    </row>
    <row r="298" spans="1:52" ht="12" customHeight="1">
      <c r="A298" s="44">
        <f t="shared" si="214"/>
        <v>45689</v>
      </c>
      <c r="B298" s="66">
        <f t="shared" si="215"/>
        <v>20000</v>
      </c>
      <c r="C298" s="67"/>
      <c r="D298" s="68">
        <f t="shared" si="182"/>
        <v>20000</v>
      </c>
      <c r="E298" s="35">
        <f t="shared" si="183"/>
        <v>0</v>
      </c>
      <c r="F298" s="35">
        <f t="shared" si="184"/>
        <v>0</v>
      </c>
      <c r="G298" s="55">
        <f t="shared" si="220"/>
        <v>5.67</v>
      </c>
      <c r="H298" s="69">
        <f t="shared" si="220"/>
        <v>5.67</v>
      </c>
      <c r="I298" s="72">
        <f t="shared" si="216"/>
        <v>0</v>
      </c>
      <c r="J298" s="55">
        <f t="shared" si="221"/>
        <v>-4.7500000000000001E-2</v>
      </c>
      <c r="K298" s="69">
        <f t="shared" si="221"/>
        <v>-0.06</v>
      </c>
      <c r="L298" s="72">
        <v>0</v>
      </c>
      <c r="M298" s="55">
        <f t="shared" si="222"/>
        <v>0.01</v>
      </c>
      <c r="N298" s="69">
        <f t="shared" si="222"/>
        <v>0</v>
      </c>
      <c r="O298" s="72">
        <v>0</v>
      </c>
      <c r="P298" s="7"/>
      <c r="Q298" s="72">
        <f t="shared" si="185"/>
        <v>5.6325000000000003</v>
      </c>
      <c r="R298" s="72">
        <f t="shared" si="186"/>
        <v>5.61</v>
      </c>
      <c r="S298" s="72">
        <f t="shared" si="187"/>
        <v>0</v>
      </c>
      <c r="T298" s="7"/>
      <c r="U298" s="5">
        <f t="shared" si="188"/>
        <v>28</v>
      </c>
      <c r="V298" s="45">
        <f t="shared" si="189"/>
        <v>45689</v>
      </c>
      <c r="W298" s="5">
        <f t="shared" si="190"/>
        <v>8773</v>
      </c>
      <c r="X298" s="55">
        <f t="shared" si="191"/>
        <v>5.3904348595426005E-2</v>
      </c>
      <c r="Y298" s="47">
        <f t="shared" si="192"/>
        <v>0.27870629712869777</v>
      </c>
      <c r="Z298" s="5">
        <f t="shared" si="193"/>
        <v>0</v>
      </c>
      <c r="AA298" s="5">
        <f t="shared" si="194"/>
        <v>0</v>
      </c>
      <c r="AC298" s="39">
        <f t="shared" si="195"/>
        <v>0</v>
      </c>
      <c r="AD298" s="39">
        <f t="shared" si="196"/>
        <v>0</v>
      </c>
      <c r="AE298" s="39">
        <f t="shared" si="197"/>
        <v>0</v>
      </c>
      <c r="AF298" s="39">
        <f t="shared" si="198"/>
        <v>0</v>
      </c>
      <c r="AG298" s="39">
        <f t="shared" si="199"/>
        <v>0</v>
      </c>
      <c r="AH298" s="39">
        <f t="shared" si="200"/>
        <v>0</v>
      </c>
      <c r="AI298" s="39">
        <f t="shared" si="201"/>
        <v>0</v>
      </c>
      <c r="AJ298" s="39">
        <f t="shared" si="202"/>
        <v>0</v>
      </c>
      <c r="AK298" s="39">
        <f t="shared" si="203"/>
        <v>0</v>
      </c>
      <c r="AL298" s="43"/>
      <c r="AM298" s="39">
        <f t="shared" si="204"/>
        <v>0</v>
      </c>
      <c r="AN298" s="39">
        <f t="shared" si="205"/>
        <v>0</v>
      </c>
      <c r="AO298" s="39">
        <f t="shared" si="206"/>
        <v>0</v>
      </c>
      <c r="AP298" s="40">
        <f t="shared" si="207"/>
        <v>0</v>
      </c>
      <c r="AR298" s="39">
        <f t="shared" si="208"/>
        <v>0</v>
      </c>
      <c r="AS298" s="39">
        <f t="shared" si="209"/>
        <v>0</v>
      </c>
      <c r="AT298" s="39">
        <f t="shared" si="210"/>
        <v>0</v>
      </c>
      <c r="AU298" s="40">
        <f t="shared" si="211"/>
        <v>0</v>
      </c>
      <c r="AV298" s="40"/>
      <c r="AW298" s="52">
        <f t="shared" si="212"/>
        <v>0</v>
      </c>
      <c r="AY298" s="52">
        <f t="shared" si="213"/>
        <v>0</v>
      </c>
      <c r="AZ298" s="70"/>
    </row>
    <row r="299" spans="1:52" ht="12" customHeight="1">
      <c r="A299" s="44">
        <f t="shared" si="214"/>
        <v>45717</v>
      </c>
      <c r="B299" s="66">
        <f t="shared" si="215"/>
        <v>20000</v>
      </c>
      <c r="C299" s="67"/>
      <c r="D299" s="68">
        <f t="shared" si="182"/>
        <v>20000</v>
      </c>
      <c r="E299" s="35">
        <f t="shared" si="183"/>
        <v>0</v>
      </c>
      <c r="F299" s="35">
        <f t="shared" si="184"/>
        <v>0</v>
      </c>
      <c r="G299" s="55">
        <f t="shared" si="220"/>
        <v>5.67</v>
      </c>
      <c r="H299" s="69">
        <f t="shared" si="220"/>
        <v>5.67</v>
      </c>
      <c r="I299" s="72">
        <f t="shared" si="216"/>
        <v>0</v>
      </c>
      <c r="J299" s="55">
        <f t="shared" si="221"/>
        <v>-4.7500000000000001E-2</v>
      </c>
      <c r="K299" s="69">
        <f t="shared" si="221"/>
        <v>-0.06</v>
      </c>
      <c r="L299" s="72">
        <v>0</v>
      </c>
      <c r="M299" s="55">
        <f t="shared" si="222"/>
        <v>0.01</v>
      </c>
      <c r="N299" s="69">
        <f t="shared" si="222"/>
        <v>0</v>
      </c>
      <c r="O299" s="72">
        <v>0</v>
      </c>
      <c r="P299" s="7"/>
      <c r="Q299" s="72">
        <f t="shared" si="185"/>
        <v>5.6325000000000003</v>
      </c>
      <c r="R299" s="72">
        <f t="shared" si="186"/>
        <v>5.61</v>
      </c>
      <c r="S299" s="72">
        <f t="shared" si="187"/>
        <v>0</v>
      </c>
      <c r="T299" s="7"/>
      <c r="U299" s="5">
        <f t="shared" si="188"/>
        <v>31</v>
      </c>
      <c r="V299" s="45">
        <f t="shared" si="189"/>
        <v>45717</v>
      </c>
      <c r="W299" s="5">
        <f t="shared" si="190"/>
        <v>8801</v>
      </c>
      <c r="X299" s="55">
        <f t="shared" si="191"/>
        <v>5.3904348595426005E-2</v>
      </c>
      <c r="Y299" s="47">
        <f t="shared" si="192"/>
        <v>0.27757216058360501</v>
      </c>
      <c r="Z299" s="5">
        <f t="shared" si="193"/>
        <v>0</v>
      </c>
      <c r="AA299" s="5">
        <f t="shared" si="194"/>
        <v>0</v>
      </c>
      <c r="AC299" s="39">
        <f t="shared" si="195"/>
        <v>0</v>
      </c>
      <c r="AD299" s="39">
        <f t="shared" si="196"/>
        <v>0</v>
      </c>
      <c r="AE299" s="39">
        <f t="shared" si="197"/>
        <v>0</v>
      </c>
      <c r="AF299" s="39">
        <f t="shared" si="198"/>
        <v>0</v>
      </c>
      <c r="AG299" s="39">
        <f t="shared" si="199"/>
        <v>0</v>
      </c>
      <c r="AH299" s="39">
        <f t="shared" si="200"/>
        <v>0</v>
      </c>
      <c r="AI299" s="39">
        <f t="shared" si="201"/>
        <v>0</v>
      </c>
      <c r="AJ299" s="39">
        <f t="shared" si="202"/>
        <v>0</v>
      </c>
      <c r="AK299" s="39">
        <f t="shared" si="203"/>
        <v>0</v>
      </c>
      <c r="AL299" s="43"/>
      <c r="AM299" s="39">
        <f t="shared" si="204"/>
        <v>0</v>
      </c>
      <c r="AN299" s="39">
        <f t="shared" si="205"/>
        <v>0</v>
      </c>
      <c r="AO299" s="39">
        <f t="shared" si="206"/>
        <v>0</v>
      </c>
      <c r="AP299" s="40">
        <f t="shared" si="207"/>
        <v>0</v>
      </c>
      <c r="AR299" s="39">
        <f t="shared" si="208"/>
        <v>0</v>
      </c>
      <c r="AS299" s="39">
        <f t="shared" si="209"/>
        <v>0</v>
      </c>
      <c r="AT299" s="39">
        <f t="shared" si="210"/>
        <v>0</v>
      </c>
      <c r="AU299" s="40">
        <f t="shared" si="211"/>
        <v>0</v>
      </c>
      <c r="AV299" s="40"/>
      <c r="AW299" s="52">
        <f t="shared" si="212"/>
        <v>0</v>
      </c>
      <c r="AY299" s="52">
        <f t="shared" si="213"/>
        <v>0</v>
      </c>
      <c r="AZ299" s="70"/>
    </row>
    <row r="300" spans="1:52" ht="12" customHeight="1">
      <c r="A300" s="44">
        <f t="shared" si="214"/>
        <v>45748</v>
      </c>
      <c r="B300" s="66">
        <f t="shared" si="215"/>
        <v>20000</v>
      </c>
      <c r="C300" s="67"/>
      <c r="D300" s="68">
        <f t="shared" si="182"/>
        <v>20000</v>
      </c>
      <c r="E300" s="35">
        <f t="shared" si="183"/>
        <v>0</v>
      </c>
      <c r="F300" s="35">
        <f t="shared" si="184"/>
        <v>0</v>
      </c>
      <c r="G300" s="55">
        <f t="shared" si="220"/>
        <v>5.67</v>
      </c>
      <c r="H300" s="69">
        <f t="shared" si="220"/>
        <v>5.67</v>
      </c>
      <c r="I300" s="72">
        <f t="shared" si="216"/>
        <v>0</v>
      </c>
      <c r="J300" s="55">
        <f t="shared" si="221"/>
        <v>-4.7500000000000001E-2</v>
      </c>
      <c r="K300" s="69">
        <f t="shared" si="221"/>
        <v>-0.06</v>
      </c>
      <c r="L300" s="72">
        <v>0</v>
      </c>
      <c r="M300" s="55">
        <f t="shared" si="222"/>
        <v>0.01</v>
      </c>
      <c r="N300" s="69">
        <f t="shared" si="222"/>
        <v>0</v>
      </c>
      <c r="O300" s="72">
        <v>0</v>
      </c>
      <c r="P300" s="7"/>
      <c r="Q300" s="72">
        <f t="shared" si="185"/>
        <v>5.6325000000000003</v>
      </c>
      <c r="R300" s="72">
        <f t="shared" si="186"/>
        <v>5.61</v>
      </c>
      <c r="S300" s="72">
        <f t="shared" si="187"/>
        <v>0</v>
      </c>
      <c r="T300" s="7"/>
      <c r="U300" s="5">
        <f t="shared" si="188"/>
        <v>30</v>
      </c>
      <c r="V300" s="45">
        <f t="shared" si="189"/>
        <v>45748</v>
      </c>
      <c r="W300" s="5">
        <f t="shared" si="190"/>
        <v>8832</v>
      </c>
      <c r="X300" s="55">
        <f t="shared" si="191"/>
        <v>5.3904348595426005E-2</v>
      </c>
      <c r="Y300" s="47">
        <f t="shared" si="192"/>
        <v>0.27632189196244783</v>
      </c>
      <c r="Z300" s="5">
        <f t="shared" si="193"/>
        <v>0</v>
      </c>
      <c r="AA300" s="5">
        <f t="shared" si="194"/>
        <v>0</v>
      </c>
      <c r="AC300" s="39">
        <f t="shared" si="195"/>
        <v>0</v>
      </c>
      <c r="AD300" s="39">
        <f t="shared" si="196"/>
        <v>0</v>
      </c>
      <c r="AE300" s="39">
        <f t="shared" si="197"/>
        <v>0</v>
      </c>
      <c r="AF300" s="39">
        <f t="shared" si="198"/>
        <v>0</v>
      </c>
      <c r="AG300" s="39">
        <f t="shared" si="199"/>
        <v>0</v>
      </c>
      <c r="AH300" s="39">
        <f t="shared" si="200"/>
        <v>0</v>
      </c>
      <c r="AI300" s="39">
        <f t="shared" si="201"/>
        <v>0</v>
      </c>
      <c r="AJ300" s="39">
        <f t="shared" si="202"/>
        <v>0</v>
      </c>
      <c r="AK300" s="39">
        <f t="shared" si="203"/>
        <v>0</v>
      </c>
      <c r="AL300" s="43"/>
      <c r="AM300" s="39">
        <f t="shared" si="204"/>
        <v>0</v>
      </c>
      <c r="AN300" s="39">
        <f t="shared" si="205"/>
        <v>0</v>
      </c>
      <c r="AO300" s="39">
        <f t="shared" si="206"/>
        <v>0</v>
      </c>
      <c r="AP300" s="40">
        <f t="shared" si="207"/>
        <v>0</v>
      </c>
      <c r="AR300" s="39">
        <f t="shared" si="208"/>
        <v>0</v>
      </c>
      <c r="AS300" s="39">
        <f t="shared" si="209"/>
        <v>0</v>
      </c>
      <c r="AT300" s="39">
        <f t="shared" si="210"/>
        <v>0</v>
      </c>
      <c r="AU300" s="40">
        <f t="shared" si="211"/>
        <v>0</v>
      </c>
      <c r="AV300" s="40"/>
      <c r="AW300" s="52">
        <f t="shared" si="212"/>
        <v>0</v>
      </c>
      <c r="AY300" s="52">
        <f t="shared" si="213"/>
        <v>0</v>
      </c>
      <c r="AZ300" s="70"/>
    </row>
    <row r="301" spans="1:52" ht="12" customHeight="1">
      <c r="A301" s="44">
        <f t="shared" si="214"/>
        <v>45778</v>
      </c>
      <c r="B301" s="66">
        <f t="shared" si="215"/>
        <v>20000</v>
      </c>
      <c r="C301" s="67"/>
      <c r="D301" s="68">
        <f t="shared" si="182"/>
        <v>20000</v>
      </c>
      <c r="E301" s="35">
        <f t="shared" si="183"/>
        <v>0</v>
      </c>
      <c r="F301" s="35">
        <f t="shared" si="184"/>
        <v>0</v>
      </c>
      <c r="G301" s="55">
        <f t="shared" si="220"/>
        <v>5.67</v>
      </c>
      <c r="H301" s="69">
        <f t="shared" si="220"/>
        <v>5.67</v>
      </c>
      <c r="I301" s="72">
        <f t="shared" si="216"/>
        <v>0</v>
      </c>
      <c r="J301" s="55">
        <f t="shared" si="221"/>
        <v>-4.7500000000000001E-2</v>
      </c>
      <c r="K301" s="69">
        <f t="shared" si="221"/>
        <v>-0.06</v>
      </c>
      <c r="L301" s="72">
        <v>0</v>
      </c>
      <c r="M301" s="55">
        <f t="shared" si="222"/>
        <v>0.01</v>
      </c>
      <c r="N301" s="69">
        <f t="shared" si="222"/>
        <v>0</v>
      </c>
      <c r="O301" s="72">
        <v>0</v>
      </c>
      <c r="P301" s="7"/>
      <c r="Q301" s="72">
        <f t="shared" si="185"/>
        <v>5.6325000000000003</v>
      </c>
      <c r="R301" s="72">
        <f t="shared" si="186"/>
        <v>5.61</v>
      </c>
      <c r="S301" s="72">
        <f t="shared" si="187"/>
        <v>0</v>
      </c>
      <c r="T301" s="7"/>
      <c r="U301" s="5">
        <f t="shared" si="188"/>
        <v>31</v>
      </c>
      <c r="V301" s="45">
        <f t="shared" si="189"/>
        <v>45778</v>
      </c>
      <c r="W301" s="5">
        <f t="shared" si="190"/>
        <v>8862</v>
      </c>
      <c r="X301" s="55">
        <f t="shared" si="191"/>
        <v>5.3904348595426005E-2</v>
      </c>
      <c r="Y301" s="47">
        <f t="shared" si="192"/>
        <v>0.27511731686755747</v>
      </c>
      <c r="Z301" s="5">
        <f t="shared" si="193"/>
        <v>0</v>
      </c>
      <c r="AA301" s="5">
        <f t="shared" si="194"/>
        <v>0</v>
      </c>
      <c r="AC301" s="39">
        <f t="shared" si="195"/>
        <v>0</v>
      </c>
      <c r="AD301" s="39">
        <f t="shared" si="196"/>
        <v>0</v>
      </c>
      <c r="AE301" s="39">
        <f t="shared" si="197"/>
        <v>0</v>
      </c>
      <c r="AF301" s="39">
        <f t="shared" si="198"/>
        <v>0</v>
      </c>
      <c r="AG301" s="39">
        <f t="shared" si="199"/>
        <v>0</v>
      </c>
      <c r="AH301" s="39">
        <f t="shared" si="200"/>
        <v>0</v>
      </c>
      <c r="AI301" s="39">
        <f t="shared" si="201"/>
        <v>0</v>
      </c>
      <c r="AJ301" s="39">
        <f t="shared" si="202"/>
        <v>0</v>
      </c>
      <c r="AK301" s="39">
        <f t="shared" si="203"/>
        <v>0</v>
      </c>
      <c r="AL301" s="43"/>
      <c r="AM301" s="39">
        <f t="shared" si="204"/>
        <v>0</v>
      </c>
      <c r="AN301" s="39">
        <f t="shared" si="205"/>
        <v>0</v>
      </c>
      <c r="AO301" s="39">
        <f t="shared" si="206"/>
        <v>0</v>
      </c>
      <c r="AP301" s="40">
        <f t="shared" si="207"/>
        <v>0</v>
      </c>
      <c r="AR301" s="39">
        <f t="shared" si="208"/>
        <v>0</v>
      </c>
      <c r="AS301" s="39">
        <f t="shared" si="209"/>
        <v>0</v>
      </c>
      <c r="AT301" s="39">
        <f t="shared" si="210"/>
        <v>0</v>
      </c>
      <c r="AU301" s="40">
        <f t="shared" si="211"/>
        <v>0</v>
      </c>
      <c r="AV301" s="40"/>
      <c r="AW301" s="52">
        <f t="shared" si="212"/>
        <v>0</v>
      </c>
      <c r="AY301" s="52">
        <f t="shared" si="213"/>
        <v>0</v>
      </c>
      <c r="AZ301" s="70"/>
    </row>
    <row r="302" spans="1:52" ht="12" customHeight="1">
      <c r="A302" s="44">
        <f t="shared" si="214"/>
        <v>45809</v>
      </c>
      <c r="B302" s="66">
        <f t="shared" si="215"/>
        <v>20000</v>
      </c>
      <c r="C302" s="67"/>
      <c r="D302" s="68">
        <f t="shared" si="182"/>
        <v>20000</v>
      </c>
      <c r="E302" s="35">
        <f t="shared" si="183"/>
        <v>0</v>
      </c>
      <c r="F302" s="35">
        <f t="shared" si="184"/>
        <v>0</v>
      </c>
      <c r="G302" s="55">
        <f t="shared" si="220"/>
        <v>5.67</v>
      </c>
      <c r="H302" s="69">
        <f t="shared" si="220"/>
        <v>5.67</v>
      </c>
      <c r="I302" s="72">
        <f t="shared" si="216"/>
        <v>0</v>
      </c>
      <c r="J302" s="55">
        <f t="shared" si="221"/>
        <v>-4.7500000000000001E-2</v>
      </c>
      <c r="K302" s="69">
        <f t="shared" si="221"/>
        <v>-0.06</v>
      </c>
      <c r="L302" s="72">
        <v>0</v>
      </c>
      <c r="M302" s="55">
        <f t="shared" si="222"/>
        <v>0.01</v>
      </c>
      <c r="N302" s="69">
        <f t="shared" si="222"/>
        <v>0</v>
      </c>
      <c r="O302" s="72">
        <v>0</v>
      </c>
      <c r="P302" s="7"/>
      <c r="Q302" s="72">
        <f t="shared" si="185"/>
        <v>5.6325000000000003</v>
      </c>
      <c r="R302" s="72">
        <f t="shared" si="186"/>
        <v>5.61</v>
      </c>
      <c r="S302" s="72">
        <f t="shared" si="187"/>
        <v>0</v>
      </c>
      <c r="T302" s="7"/>
      <c r="U302" s="5">
        <f t="shared" si="188"/>
        <v>30</v>
      </c>
      <c r="V302" s="45">
        <f t="shared" si="189"/>
        <v>45809</v>
      </c>
      <c r="W302" s="5">
        <f t="shared" si="190"/>
        <v>8893</v>
      </c>
      <c r="X302" s="55">
        <f t="shared" si="191"/>
        <v>5.3904348595426005E-2</v>
      </c>
      <c r="Y302" s="47">
        <f t="shared" si="192"/>
        <v>0.27387810560194181</v>
      </c>
      <c r="Z302" s="5">
        <f t="shared" si="193"/>
        <v>0</v>
      </c>
      <c r="AA302" s="5">
        <f t="shared" si="194"/>
        <v>0</v>
      </c>
      <c r="AC302" s="39">
        <f t="shared" si="195"/>
        <v>0</v>
      </c>
      <c r="AD302" s="39">
        <f t="shared" si="196"/>
        <v>0</v>
      </c>
      <c r="AE302" s="39">
        <f t="shared" si="197"/>
        <v>0</v>
      </c>
      <c r="AF302" s="39">
        <f t="shared" si="198"/>
        <v>0</v>
      </c>
      <c r="AG302" s="39">
        <f t="shared" si="199"/>
        <v>0</v>
      </c>
      <c r="AH302" s="39">
        <f t="shared" si="200"/>
        <v>0</v>
      </c>
      <c r="AI302" s="39">
        <f t="shared" si="201"/>
        <v>0</v>
      </c>
      <c r="AJ302" s="39">
        <f t="shared" si="202"/>
        <v>0</v>
      </c>
      <c r="AK302" s="39">
        <f t="shared" si="203"/>
        <v>0</v>
      </c>
      <c r="AL302" s="43"/>
      <c r="AM302" s="39">
        <f t="shared" si="204"/>
        <v>0</v>
      </c>
      <c r="AN302" s="39">
        <f t="shared" si="205"/>
        <v>0</v>
      </c>
      <c r="AO302" s="39">
        <f t="shared" si="206"/>
        <v>0</v>
      </c>
      <c r="AP302" s="40">
        <f t="shared" si="207"/>
        <v>0</v>
      </c>
      <c r="AR302" s="39">
        <f t="shared" si="208"/>
        <v>0</v>
      </c>
      <c r="AS302" s="39">
        <f t="shared" si="209"/>
        <v>0</v>
      </c>
      <c r="AT302" s="39">
        <f t="shared" si="210"/>
        <v>0</v>
      </c>
      <c r="AU302" s="40">
        <f t="shared" si="211"/>
        <v>0</v>
      </c>
      <c r="AV302" s="40"/>
      <c r="AW302" s="52">
        <f t="shared" si="212"/>
        <v>0</v>
      </c>
      <c r="AY302" s="52">
        <f t="shared" si="213"/>
        <v>0</v>
      </c>
      <c r="AZ302" s="70"/>
    </row>
    <row r="303" spans="1:52" ht="12" customHeight="1">
      <c r="A303" s="44">
        <f t="shared" si="214"/>
        <v>45839</v>
      </c>
      <c r="B303" s="66">
        <f t="shared" si="215"/>
        <v>20000</v>
      </c>
      <c r="C303" s="67"/>
      <c r="D303" s="68">
        <f t="shared" si="182"/>
        <v>20000</v>
      </c>
      <c r="E303" s="35">
        <f t="shared" si="183"/>
        <v>0</v>
      </c>
      <c r="F303" s="35">
        <f t="shared" si="184"/>
        <v>0</v>
      </c>
      <c r="G303" s="55">
        <f t="shared" si="220"/>
        <v>5.67</v>
      </c>
      <c r="H303" s="69">
        <f t="shared" si="220"/>
        <v>5.67</v>
      </c>
      <c r="I303" s="72">
        <f t="shared" si="216"/>
        <v>0</v>
      </c>
      <c r="J303" s="55">
        <f t="shared" si="221"/>
        <v>-4.7500000000000001E-2</v>
      </c>
      <c r="K303" s="69">
        <f t="shared" si="221"/>
        <v>-0.06</v>
      </c>
      <c r="L303" s="72">
        <v>0</v>
      </c>
      <c r="M303" s="55">
        <f t="shared" si="222"/>
        <v>0.01</v>
      </c>
      <c r="N303" s="69">
        <f t="shared" si="222"/>
        <v>0</v>
      </c>
      <c r="O303" s="72">
        <v>0</v>
      </c>
      <c r="P303" s="7"/>
      <c r="Q303" s="72">
        <f t="shared" si="185"/>
        <v>5.6325000000000003</v>
      </c>
      <c r="R303" s="72">
        <f t="shared" si="186"/>
        <v>5.61</v>
      </c>
      <c r="S303" s="72">
        <f t="shared" si="187"/>
        <v>0</v>
      </c>
      <c r="T303" s="7"/>
      <c r="U303" s="5">
        <f t="shared" si="188"/>
        <v>31</v>
      </c>
      <c r="V303" s="45">
        <f t="shared" si="189"/>
        <v>45839</v>
      </c>
      <c r="W303" s="5">
        <f t="shared" si="190"/>
        <v>8923</v>
      </c>
      <c r="X303" s="55">
        <f t="shared" si="191"/>
        <v>5.3904348595426005E-2</v>
      </c>
      <c r="Y303" s="47">
        <f t="shared" si="192"/>
        <v>0.27268418374978287</v>
      </c>
      <c r="Z303" s="5">
        <f t="shared" si="193"/>
        <v>0</v>
      </c>
      <c r="AA303" s="5">
        <f t="shared" si="194"/>
        <v>0</v>
      </c>
      <c r="AC303" s="39">
        <f t="shared" si="195"/>
        <v>0</v>
      </c>
      <c r="AD303" s="39">
        <f t="shared" si="196"/>
        <v>0</v>
      </c>
      <c r="AE303" s="39">
        <f t="shared" si="197"/>
        <v>0</v>
      </c>
      <c r="AF303" s="39">
        <f t="shared" si="198"/>
        <v>0</v>
      </c>
      <c r="AG303" s="39">
        <f t="shared" si="199"/>
        <v>0</v>
      </c>
      <c r="AH303" s="39">
        <f t="shared" si="200"/>
        <v>0</v>
      </c>
      <c r="AI303" s="39">
        <f t="shared" si="201"/>
        <v>0</v>
      </c>
      <c r="AJ303" s="39">
        <f t="shared" si="202"/>
        <v>0</v>
      </c>
      <c r="AK303" s="39">
        <f t="shared" si="203"/>
        <v>0</v>
      </c>
      <c r="AL303" s="43"/>
      <c r="AM303" s="39">
        <f t="shared" si="204"/>
        <v>0</v>
      </c>
      <c r="AN303" s="39">
        <f t="shared" si="205"/>
        <v>0</v>
      </c>
      <c r="AO303" s="39">
        <f t="shared" si="206"/>
        <v>0</v>
      </c>
      <c r="AP303" s="40">
        <f t="shared" si="207"/>
        <v>0</v>
      </c>
      <c r="AR303" s="39">
        <f t="shared" si="208"/>
        <v>0</v>
      </c>
      <c r="AS303" s="39">
        <f t="shared" si="209"/>
        <v>0</v>
      </c>
      <c r="AT303" s="39">
        <f t="shared" si="210"/>
        <v>0</v>
      </c>
      <c r="AU303" s="40">
        <f t="shared" si="211"/>
        <v>0</v>
      </c>
      <c r="AV303" s="40"/>
      <c r="AW303" s="52">
        <f t="shared" si="212"/>
        <v>0</v>
      </c>
      <c r="AY303" s="52">
        <f t="shared" si="213"/>
        <v>0</v>
      </c>
      <c r="AZ303" s="70"/>
    </row>
    <row r="304" spans="1:52" ht="12" customHeight="1">
      <c r="A304" s="44">
        <f t="shared" si="214"/>
        <v>45870</v>
      </c>
      <c r="B304" s="66">
        <f t="shared" si="215"/>
        <v>20000</v>
      </c>
      <c r="C304" s="67"/>
      <c r="D304" s="68">
        <f t="shared" si="182"/>
        <v>20000</v>
      </c>
      <c r="E304" s="35">
        <f t="shared" si="183"/>
        <v>0</v>
      </c>
      <c r="F304" s="35">
        <f t="shared" si="184"/>
        <v>0</v>
      </c>
      <c r="G304" s="55">
        <f t="shared" si="220"/>
        <v>5.67</v>
      </c>
      <c r="H304" s="69">
        <f t="shared" si="220"/>
        <v>5.67</v>
      </c>
      <c r="I304" s="72">
        <f t="shared" si="216"/>
        <v>0</v>
      </c>
      <c r="J304" s="55">
        <f t="shared" si="221"/>
        <v>-4.7500000000000001E-2</v>
      </c>
      <c r="K304" s="69">
        <f t="shared" si="221"/>
        <v>-0.06</v>
      </c>
      <c r="L304" s="72">
        <v>0</v>
      </c>
      <c r="M304" s="55">
        <f t="shared" si="222"/>
        <v>0.01</v>
      </c>
      <c r="N304" s="69">
        <f t="shared" si="222"/>
        <v>0</v>
      </c>
      <c r="O304" s="72">
        <v>0</v>
      </c>
      <c r="P304" s="7"/>
      <c r="Q304" s="72">
        <f t="shared" si="185"/>
        <v>5.6325000000000003</v>
      </c>
      <c r="R304" s="72">
        <f t="shared" si="186"/>
        <v>5.61</v>
      </c>
      <c r="S304" s="72">
        <f t="shared" si="187"/>
        <v>0</v>
      </c>
      <c r="T304" s="7"/>
      <c r="U304" s="5">
        <f t="shared" si="188"/>
        <v>31</v>
      </c>
      <c r="V304" s="45">
        <f t="shared" si="189"/>
        <v>45870</v>
      </c>
      <c r="W304" s="5">
        <f t="shared" si="190"/>
        <v>8954</v>
      </c>
      <c r="X304" s="55">
        <f t="shared" si="191"/>
        <v>5.3904348595426005E-2</v>
      </c>
      <c r="Y304" s="47">
        <f t="shared" si="192"/>
        <v>0.27145593204863455</v>
      </c>
      <c r="Z304" s="5">
        <f t="shared" si="193"/>
        <v>0</v>
      </c>
      <c r="AA304" s="5">
        <f t="shared" si="194"/>
        <v>0</v>
      </c>
      <c r="AC304" s="39">
        <f t="shared" si="195"/>
        <v>0</v>
      </c>
      <c r="AD304" s="39">
        <f t="shared" si="196"/>
        <v>0</v>
      </c>
      <c r="AE304" s="39">
        <f t="shared" si="197"/>
        <v>0</v>
      </c>
      <c r="AF304" s="39">
        <f t="shared" si="198"/>
        <v>0</v>
      </c>
      <c r="AG304" s="39">
        <f t="shared" si="199"/>
        <v>0</v>
      </c>
      <c r="AH304" s="39">
        <f t="shared" si="200"/>
        <v>0</v>
      </c>
      <c r="AI304" s="39">
        <f t="shared" si="201"/>
        <v>0</v>
      </c>
      <c r="AJ304" s="39">
        <f t="shared" si="202"/>
        <v>0</v>
      </c>
      <c r="AK304" s="39">
        <f t="shared" si="203"/>
        <v>0</v>
      </c>
      <c r="AL304" s="43"/>
      <c r="AM304" s="39">
        <f t="shared" si="204"/>
        <v>0</v>
      </c>
      <c r="AN304" s="39">
        <f t="shared" si="205"/>
        <v>0</v>
      </c>
      <c r="AO304" s="39">
        <f t="shared" si="206"/>
        <v>0</v>
      </c>
      <c r="AP304" s="40">
        <f t="shared" si="207"/>
        <v>0</v>
      </c>
      <c r="AR304" s="39">
        <f t="shared" si="208"/>
        <v>0</v>
      </c>
      <c r="AS304" s="39">
        <f t="shared" si="209"/>
        <v>0</v>
      </c>
      <c r="AT304" s="39">
        <f t="shared" si="210"/>
        <v>0</v>
      </c>
      <c r="AU304" s="40">
        <f t="shared" si="211"/>
        <v>0</v>
      </c>
      <c r="AV304" s="40"/>
      <c r="AW304" s="52">
        <f t="shared" si="212"/>
        <v>0</v>
      </c>
      <c r="AY304" s="52">
        <f t="shared" si="213"/>
        <v>0</v>
      </c>
      <c r="AZ304" s="70"/>
    </row>
    <row r="305" spans="1:52" ht="12" customHeight="1">
      <c r="A305" s="44">
        <f t="shared" si="214"/>
        <v>45901</v>
      </c>
      <c r="B305" s="66">
        <f t="shared" si="215"/>
        <v>20000</v>
      </c>
      <c r="C305" s="67"/>
      <c r="D305" s="68">
        <f t="shared" si="182"/>
        <v>20000</v>
      </c>
      <c r="E305" s="35">
        <f t="shared" si="183"/>
        <v>0</v>
      </c>
      <c r="F305" s="35">
        <f t="shared" si="184"/>
        <v>0</v>
      </c>
      <c r="G305" s="55">
        <f t="shared" si="220"/>
        <v>5.67</v>
      </c>
      <c r="H305" s="69">
        <f t="shared" si="220"/>
        <v>5.67</v>
      </c>
      <c r="I305" s="72">
        <f t="shared" si="216"/>
        <v>0</v>
      </c>
      <c r="J305" s="55">
        <f t="shared" si="221"/>
        <v>-4.7500000000000001E-2</v>
      </c>
      <c r="K305" s="69">
        <f t="shared" si="221"/>
        <v>-0.06</v>
      </c>
      <c r="L305" s="72">
        <v>0</v>
      </c>
      <c r="M305" s="55">
        <f t="shared" si="222"/>
        <v>0.01</v>
      </c>
      <c r="N305" s="69">
        <f t="shared" si="222"/>
        <v>0</v>
      </c>
      <c r="O305" s="72">
        <v>0</v>
      </c>
      <c r="P305" s="7"/>
      <c r="Q305" s="72">
        <f t="shared" si="185"/>
        <v>5.6325000000000003</v>
      </c>
      <c r="R305" s="72">
        <f t="shared" si="186"/>
        <v>5.61</v>
      </c>
      <c r="S305" s="72">
        <f t="shared" si="187"/>
        <v>0</v>
      </c>
      <c r="T305" s="7"/>
      <c r="U305" s="5">
        <f t="shared" si="188"/>
        <v>30</v>
      </c>
      <c r="V305" s="45">
        <f t="shared" si="189"/>
        <v>45901</v>
      </c>
      <c r="W305" s="5">
        <f t="shared" si="190"/>
        <v>8985</v>
      </c>
      <c r="X305" s="55">
        <f t="shared" si="191"/>
        <v>5.3904348595426005E-2</v>
      </c>
      <c r="Y305" s="47">
        <f t="shared" si="192"/>
        <v>0.27023321276312057</v>
      </c>
      <c r="Z305" s="5">
        <f t="shared" si="193"/>
        <v>0</v>
      </c>
      <c r="AA305" s="5">
        <f t="shared" si="194"/>
        <v>0</v>
      </c>
      <c r="AC305" s="39">
        <f t="shared" si="195"/>
        <v>0</v>
      </c>
      <c r="AD305" s="39">
        <f t="shared" si="196"/>
        <v>0</v>
      </c>
      <c r="AE305" s="39">
        <f t="shared" si="197"/>
        <v>0</v>
      </c>
      <c r="AF305" s="39">
        <f t="shared" si="198"/>
        <v>0</v>
      </c>
      <c r="AG305" s="39">
        <f t="shared" si="199"/>
        <v>0</v>
      </c>
      <c r="AH305" s="39">
        <f t="shared" si="200"/>
        <v>0</v>
      </c>
      <c r="AI305" s="39">
        <f t="shared" si="201"/>
        <v>0</v>
      </c>
      <c r="AJ305" s="39">
        <f t="shared" si="202"/>
        <v>0</v>
      </c>
      <c r="AK305" s="39">
        <f t="shared" si="203"/>
        <v>0</v>
      </c>
      <c r="AL305" s="43"/>
      <c r="AM305" s="39">
        <f t="shared" si="204"/>
        <v>0</v>
      </c>
      <c r="AN305" s="39">
        <f t="shared" si="205"/>
        <v>0</v>
      </c>
      <c r="AO305" s="39">
        <f t="shared" si="206"/>
        <v>0</v>
      </c>
      <c r="AP305" s="40">
        <f t="shared" si="207"/>
        <v>0</v>
      </c>
      <c r="AR305" s="39">
        <f t="shared" si="208"/>
        <v>0</v>
      </c>
      <c r="AS305" s="39">
        <f t="shared" si="209"/>
        <v>0</v>
      </c>
      <c r="AT305" s="39">
        <f t="shared" si="210"/>
        <v>0</v>
      </c>
      <c r="AU305" s="40">
        <f t="shared" si="211"/>
        <v>0</v>
      </c>
      <c r="AV305" s="40"/>
      <c r="AW305" s="52">
        <f t="shared" si="212"/>
        <v>0</v>
      </c>
      <c r="AY305" s="52">
        <f t="shared" si="213"/>
        <v>0</v>
      </c>
      <c r="AZ305" s="70"/>
    </row>
    <row r="306" spans="1:52" ht="12" customHeight="1">
      <c r="A306" s="44">
        <f t="shared" si="214"/>
        <v>45931</v>
      </c>
      <c r="B306" s="66">
        <f t="shared" si="215"/>
        <v>20000</v>
      </c>
      <c r="C306" s="67"/>
      <c r="D306" s="68">
        <f t="shared" si="182"/>
        <v>20000</v>
      </c>
      <c r="E306" s="35">
        <f t="shared" si="183"/>
        <v>0</v>
      </c>
      <c r="F306" s="35">
        <f t="shared" si="184"/>
        <v>0</v>
      </c>
      <c r="G306" s="55">
        <f t="shared" si="220"/>
        <v>5.67</v>
      </c>
      <c r="H306" s="69">
        <f t="shared" si="220"/>
        <v>5.67</v>
      </c>
      <c r="I306" s="72">
        <f t="shared" si="216"/>
        <v>0</v>
      </c>
      <c r="J306" s="55">
        <f t="shared" si="221"/>
        <v>-4.7500000000000001E-2</v>
      </c>
      <c r="K306" s="69">
        <f t="shared" si="221"/>
        <v>-0.06</v>
      </c>
      <c r="L306" s="72">
        <v>0</v>
      </c>
      <c r="M306" s="55">
        <f t="shared" si="222"/>
        <v>0.01</v>
      </c>
      <c r="N306" s="69">
        <f t="shared" si="222"/>
        <v>0</v>
      </c>
      <c r="O306" s="72">
        <v>0</v>
      </c>
      <c r="P306" s="7"/>
      <c r="Q306" s="72">
        <f t="shared" si="185"/>
        <v>5.6325000000000003</v>
      </c>
      <c r="R306" s="72">
        <f t="shared" si="186"/>
        <v>5.61</v>
      </c>
      <c r="S306" s="72">
        <f t="shared" si="187"/>
        <v>0</v>
      </c>
      <c r="T306" s="7"/>
      <c r="U306" s="5">
        <f t="shared" si="188"/>
        <v>31</v>
      </c>
      <c r="V306" s="45">
        <f t="shared" si="189"/>
        <v>45931</v>
      </c>
      <c r="W306" s="5">
        <f t="shared" si="190"/>
        <v>9015</v>
      </c>
      <c r="X306" s="55">
        <f t="shared" si="191"/>
        <v>5.3904348595426005E-2</v>
      </c>
      <c r="Y306" s="47">
        <f t="shared" si="192"/>
        <v>0.26905518015920754</v>
      </c>
      <c r="Z306" s="5">
        <f t="shared" si="193"/>
        <v>0</v>
      </c>
      <c r="AA306" s="5">
        <f t="shared" si="194"/>
        <v>0</v>
      </c>
      <c r="AC306" s="39">
        <f t="shared" si="195"/>
        <v>0</v>
      </c>
      <c r="AD306" s="39">
        <f t="shared" si="196"/>
        <v>0</v>
      </c>
      <c r="AE306" s="39">
        <f t="shared" si="197"/>
        <v>0</v>
      </c>
      <c r="AF306" s="39">
        <f t="shared" si="198"/>
        <v>0</v>
      </c>
      <c r="AG306" s="39">
        <f t="shared" si="199"/>
        <v>0</v>
      </c>
      <c r="AH306" s="39">
        <f t="shared" si="200"/>
        <v>0</v>
      </c>
      <c r="AI306" s="39">
        <f t="shared" si="201"/>
        <v>0</v>
      </c>
      <c r="AJ306" s="39">
        <f t="shared" si="202"/>
        <v>0</v>
      </c>
      <c r="AK306" s="39">
        <f t="shared" si="203"/>
        <v>0</v>
      </c>
      <c r="AL306" s="43"/>
      <c r="AM306" s="39">
        <f t="shared" si="204"/>
        <v>0</v>
      </c>
      <c r="AN306" s="39">
        <f t="shared" si="205"/>
        <v>0</v>
      </c>
      <c r="AO306" s="39">
        <f t="shared" si="206"/>
        <v>0</v>
      </c>
      <c r="AP306" s="40">
        <f t="shared" si="207"/>
        <v>0</v>
      </c>
      <c r="AR306" s="39">
        <f t="shared" si="208"/>
        <v>0</v>
      </c>
      <c r="AS306" s="39">
        <f t="shared" si="209"/>
        <v>0</v>
      </c>
      <c r="AT306" s="39">
        <f t="shared" si="210"/>
        <v>0</v>
      </c>
      <c r="AU306" s="40">
        <f t="shared" si="211"/>
        <v>0</v>
      </c>
      <c r="AV306" s="40"/>
      <c r="AW306" s="52">
        <f t="shared" si="212"/>
        <v>0</v>
      </c>
      <c r="AY306" s="52">
        <f t="shared" si="213"/>
        <v>0</v>
      </c>
      <c r="AZ306" s="70"/>
    </row>
    <row r="307" spans="1:52" ht="12" customHeight="1">
      <c r="A307" s="44">
        <f t="shared" si="214"/>
        <v>45962</v>
      </c>
      <c r="B307" s="66">
        <f t="shared" si="215"/>
        <v>20000</v>
      </c>
      <c r="C307" s="67"/>
      <c r="D307" s="68">
        <f t="shared" si="182"/>
        <v>20000</v>
      </c>
      <c r="E307" s="35">
        <f t="shared" si="183"/>
        <v>0</v>
      </c>
      <c r="F307" s="35">
        <f t="shared" si="184"/>
        <v>0</v>
      </c>
      <c r="G307" s="55">
        <f t="shared" si="220"/>
        <v>5.67</v>
      </c>
      <c r="H307" s="69">
        <f t="shared" si="220"/>
        <v>5.67</v>
      </c>
      <c r="I307" s="72">
        <f t="shared" si="216"/>
        <v>0</v>
      </c>
      <c r="J307" s="55">
        <f t="shared" si="221"/>
        <v>-4.7500000000000001E-2</v>
      </c>
      <c r="K307" s="69">
        <f t="shared" si="221"/>
        <v>-0.06</v>
      </c>
      <c r="L307" s="72">
        <v>0</v>
      </c>
      <c r="M307" s="55">
        <f t="shared" si="222"/>
        <v>0.01</v>
      </c>
      <c r="N307" s="69">
        <f t="shared" si="222"/>
        <v>0</v>
      </c>
      <c r="O307" s="72">
        <v>0</v>
      </c>
      <c r="P307" s="7"/>
      <c r="Q307" s="72">
        <f t="shared" si="185"/>
        <v>5.6325000000000003</v>
      </c>
      <c r="R307" s="72">
        <f t="shared" si="186"/>
        <v>5.61</v>
      </c>
      <c r="S307" s="72">
        <f t="shared" si="187"/>
        <v>0</v>
      </c>
      <c r="T307" s="7"/>
      <c r="U307" s="5">
        <f t="shared" si="188"/>
        <v>30</v>
      </c>
      <c r="V307" s="45">
        <f t="shared" si="189"/>
        <v>45962</v>
      </c>
      <c r="W307" s="5">
        <f t="shared" si="190"/>
        <v>9046</v>
      </c>
      <c r="X307" s="55">
        <f t="shared" si="191"/>
        <v>5.3904348595426005E-2</v>
      </c>
      <c r="Y307" s="47">
        <f t="shared" si="192"/>
        <v>0.26784327458335444</v>
      </c>
      <c r="Z307" s="5">
        <f t="shared" si="193"/>
        <v>0</v>
      </c>
      <c r="AA307" s="5">
        <f t="shared" si="194"/>
        <v>0</v>
      </c>
      <c r="AC307" s="39">
        <f t="shared" si="195"/>
        <v>0</v>
      </c>
      <c r="AD307" s="39">
        <f t="shared" si="196"/>
        <v>0</v>
      </c>
      <c r="AE307" s="39">
        <f t="shared" si="197"/>
        <v>0</v>
      </c>
      <c r="AF307" s="39">
        <f t="shared" si="198"/>
        <v>0</v>
      </c>
      <c r="AG307" s="39">
        <f t="shared" si="199"/>
        <v>0</v>
      </c>
      <c r="AH307" s="39">
        <f t="shared" si="200"/>
        <v>0</v>
      </c>
      <c r="AI307" s="39">
        <f t="shared" si="201"/>
        <v>0</v>
      </c>
      <c r="AJ307" s="39">
        <f t="shared" si="202"/>
        <v>0</v>
      </c>
      <c r="AK307" s="39">
        <f t="shared" si="203"/>
        <v>0</v>
      </c>
      <c r="AL307" s="43"/>
      <c r="AM307" s="39">
        <f t="shared" si="204"/>
        <v>0</v>
      </c>
      <c r="AN307" s="39">
        <f t="shared" si="205"/>
        <v>0</v>
      </c>
      <c r="AO307" s="39">
        <f t="shared" si="206"/>
        <v>0</v>
      </c>
      <c r="AP307" s="40">
        <f t="shared" si="207"/>
        <v>0</v>
      </c>
      <c r="AR307" s="39">
        <f t="shared" si="208"/>
        <v>0</v>
      </c>
      <c r="AS307" s="39">
        <f t="shared" si="209"/>
        <v>0</v>
      </c>
      <c r="AT307" s="39">
        <f t="shared" si="210"/>
        <v>0</v>
      </c>
      <c r="AU307" s="40">
        <f t="shared" si="211"/>
        <v>0</v>
      </c>
      <c r="AV307" s="40"/>
      <c r="AW307" s="52">
        <f t="shared" si="212"/>
        <v>0</v>
      </c>
      <c r="AY307" s="52">
        <f t="shared" si="213"/>
        <v>0</v>
      </c>
      <c r="AZ307" s="70"/>
    </row>
    <row r="308" spans="1:52" ht="12" customHeight="1">
      <c r="A308" s="44">
        <f t="shared" si="214"/>
        <v>45992</v>
      </c>
      <c r="B308" s="66">
        <f t="shared" si="215"/>
        <v>20000</v>
      </c>
      <c r="C308" s="67"/>
      <c r="D308" s="68">
        <f t="shared" si="182"/>
        <v>20000</v>
      </c>
      <c r="E308" s="35">
        <f t="shared" si="183"/>
        <v>0</v>
      </c>
      <c r="F308" s="35">
        <f t="shared" si="184"/>
        <v>0</v>
      </c>
      <c r="G308" s="55">
        <f t="shared" si="220"/>
        <v>5.67</v>
      </c>
      <c r="H308" s="69">
        <f t="shared" si="220"/>
        <v>5.67</v>
      </c>
      <c r="I308" s="72">
        <f t="shared" si="216"/>
        <v>0</v>
      </c>
      <c r="J308" s="55">
        <f t="shared" si="221"/>
        <v>-4.7500000000000001E-2</v>
      </c>
      <c r="K308" s="69">
        <f t="shared" si="221"/>
        <v>-0.06</v>
      </c>
      <c r="L308" s="72">
        <v>0</v>
      </c>
      <c r="M308" s="55">
        <f t="shared" si="222"/>
        <v>0.01</v>
      </c>
      <c r="N308" s="69">
        <f t="shared" si="222"/>
        <v>0</v>
      </c>
      <c r="O308" s="72">
        <v>0</v>
      </c>
      <c r="P308" s="7"/>
      <c r="Q308" s="72">
        <f t="shared" si="185"/>
        <v>5.6325000000000003</v>
      </c>
      <c r="R308" s="72">
        <f t="shared" si="186"/>
        <v>5.61</v>
      </c>
      <c r="S308" s="72">
        <f t="shared" si="187"/>
        <v>0</v>
      </c>
      <c r="T308" s="7"/>
      <c r="U308" s="5">
        <f t="shared" si="188"/>
        <v>31</v>
      </c>
      <c r="V308" s="45">
        <f t="shared" si="189"/>
        <v>45992</v>
      </c>
      <c r="W308" s="5">
        <f t="shared" si="190"/>
        <v>9076</v>
      </c>
      <c r="X308" s="55">
        <f t="shared" si="191"/>
        <v>5.3904348595426005E-2</v>
      </c>
      <c r="Y308" s="47">
        <f t="shared" si="192"/>
        <v>0.26667566048081043</v>
      </c>
      <c r="Z308" s="5">
        <f t="shared" si="193"/>
        <v>0</v>
      </c>
      <c r="AA308" s="5">
        <f t="shared" si="194"/>
        <v>0</v>
      </c>
      <c r="AC308" s="39">
        <f t="shared" si="195"/>
        <v>0</v>
      </c>
      <c r="AD308" s="39">
        <f t="shared" si="196"/>
        <v>0</v>
      </c>
      <c r="AE308" s="39">
        <f t="shared" si="197"/>
        <v>0</v>
      </c>
      <c r="AF308" s="39">
        <f t="shared" si="198"/>
        <v>0</v>
      </c>
      <c r="AG308" s="39">
        <f t="shared" si="199"/>
        <v>0</v>
      </c>
      <c r="AH308" s="39">
        <f t="shared" si="200"/>
        <v>0</v>
      </c>
      <c r="AI308" s="39">
        <f t="shared" si="201"/>
        <v>0</v>
      </c>
      <c r="AJ308" s="39">
        <f t="shared" si="202"/>
        <v>0</v>
      </c>
      <c r="AK308" s="39">
        <f t="shared" si="203"/>
        <v>0</v>
      </c>
      <c r="AL308" s="43"/>
      <c r="AM308" s="39">
        <f t="shared" si="204"/>
        <v>0</v>
      </c>
      <c r="AN308" s="39">
        <f t="shared" si="205"/>
        <v>0</v>
      </c>
      <c r="AO308" s="39">
        <f t="shared" si="206"/>
        <v>0</v>
      </c>
      <c r="AP308" s="40">
        <f t="shared" si="207"/>
        <v>0</v>
      </c>
      <c r="AR308" s="39">
        <f t="shared" si="208"/>
        <v>0</v>
      </c>
      <c r="AS308" s="39">
        <f t="shared" si="209"/>
        <v>0</v>
      </c>
      <c r="AT308" s="39">
        <f t="shared" si="210"/>
        <v>0</v>
      </c>
      <c r="AU308" s="40">
        <f t="shared" si="211"/>
        <v>0</v>
      </c>
      <c r="AV308" s="40"/>
      <c r="AW308" s="52">
        <f t="shared" si="212"/>
        <v>0</v>
      </c>
      <c r="AY308" s="52">
        <f t="shared" si="213"/>
        <v>0</v>
      </c>
      <c r="AZ308" s="70"/>
    </row>
    <row r="309" spans="1:52" ht="12" customHeight="1">
      <c r="A309" s="44">
        <f t="shared" si="214"/>
        <v>46023</v>
      </c>
      <c r="B309" s="66">
        <f t="shared" si="215"/>
        <v>20000</v>
      </c>
      <c r="C309" s="67"/>
      <c r="D309" s="68">
        <f t="shared" si="182"/>
        <v>20000</v>
      </c>
      <c r="E309" s="35">
        <f t="shared" si="183"/>
        <v>0</v>
      </c>
      <c r="F309" s="35">
        <f t="shared" si="184"/>
        <v>0</v>
      </c>
      <c r="G309" s="55">
        <f t="shared" si="220"/>
        <v>5.67</v>
      </c>
      <c r="H309" s="69">
        <f t="shared" si="220"/>
        <v>5.67</v>
      </c>
      <c r="I309" s="72">
        <f t="shared" si="216"/>
        <v>0</v>
      </c>
      <c r="J309" s="55">
        <f t="shared" si="221"/>
        <v>-4.7500000000000001E-2</v>
      </c>
      <c r="K309" s="69">
        <f t="shared" si="221"/>
        <v>-0.06</v>
      </c>
      <c r="L309" s="72">
        <v>0</v>
      </c>
      <c r="M309" s="55">
        <f t="shared" si="222"/>
        <v>0.01</v>
      </c>
      <c r="N309" s="69">
        <f t="shared" si="222"/>
        <v>0</v>
      </c>
      <c r="O309" s="72">
        <v>0</v>
      </c>
      <c r="P309" s="7"/>
      <c r="Q309" s="72">
        <f t="shared" si="185"/>
        <v>5.6325000000000003</v>
      </c>
      <c r="R309" s="72">
        <f t="shared" si="186"/>
        <v>5.61</v>
      </c>
      <c r="S309" s="72">
        <f t="shared" si="187"/>
        <v>0</v>
      </c>
      <c r="T309" s="7"/>
      <c r="U309" s="5">
        <f t="shared" si="188"/>
        <v>31</v>
      </c>
      <c r="V309" s="45">
        <f t="shared" si="189"/>
        <v>46023</v>
      </c>
      <c r="W309" s="5">
        <f t="shared" si="190"/>
        <v>9107</v>
      </c>
      <c r="X309" s="55">
        <f t="shared" si="191"/>
        <v>5.3904348595426005E-2</v>
      </c>
      <c r="Y309" s="47">
        <f t="shared" si="192"/>
        <v>0.26547447297834442</v>
      </c>
      <c r="Z309" s="5">
        <f t="shared" si="193"/>
        <v>0</v>
      </c>
      <c r="AA309" s="5">
        <f t="shared" si="194"/>
        <v>0</v>
      </c>
      <c r="AC309" s="39">
        <f t="shared" si="195"/>
        <v>0</v>
      </c>
      <c r="AD309" s="39">
        <f t="shared" si="196"/>
        <v>0</v>
      </c>
      <c r="AE309" s="39">
        <f t="shared" si="197"/>
        <v>0</v>
      </c>
      <c r="AF309" s="39">
        <f t="shared" si="198"/>
        <v>0</v>
      </c>
      <c r="AG309" s="39">
        <f t="shared" si="199"/>
        <v>0</v>
      </c>
      <c r="AH309" s="39">
        <f t="shared" si="200"/>
        <v>0</v>
      </c>
      <c r="AI309" s="39">
        <f t="shared" si="201"/>
        <v>0</v>
      </c>
      <c r="AJ309" s="39">
        <f t="shared" si="202"/>
        <v>0</v>
      </c>
      <c r="AK309" s="39">
        <f t="shared" si="203"/>
        <v>0</v>
      </c>
      <c r="AL309" s="43"/>
      <c r="AM309" s="39">
        <f t="shared" si="204"/>
        <v>0</v>
      </c>
      <c r="AN309" s="39">
        <f t="shared" si="205"/>
        <v>0</v>
      </c>
      <c r="AO309" s="39">
        <f t="shared" si="206"/>
        <v>0</v>
      </c>
      <c r="AP309" s="40">
        <f t="shared" si="207"/>
        <v>0</v>
      </c>
      <c r="AR309" s="39">
        <f t="shared" si="208"/>
        <v>0</v>
      </c>
      <c r="AS309" s="39">
        <f t="shared" si="209"/>
        <v>0</v>
      </c>
      <c r="AT309" s="39">
        <f t="shared" si="210"/>
        <v>0</v>
      </c>
      <c r="AU309" s="40">
        <f t="shared" si="211"/>
        <v>0</v>
      </c>
      <c r="AV309" s="40"/>
      <c r="AW309" s="52">
        <f t="shared" si="212"/>
        <v>0</v>
      </c>
      <c r="AY309" s="52">
        <f t="shared" si="213"/>
        <v>0</v>
      </c>
      <c r="AZ309" s="70"/>
    </row>
    <row r="310" spans="1:52" ht="12" customHeight="1">
      <c r="A310" s="44">
        <f t="shared" si="214"/>
        <v>46054</v>
      </c>
      <c r="B310" s="66">
        <f t="shared" si="215"/>
        <v>20000</v>
      </c>
      <c r="C310" s="67"/>
      <c r="D310" s="68">
        <f t="shared" si="182"/>
        <v>20000</v>
      </c>
      <c r="E310" s="35">
        <f t="shared" si="183"/>
        <v>0</v>
      </c>
      <c r="F310" s="35">
        <f t="shared" si="184"/>
        <v>0</v>
      </c>
      <c r="G310" s="55">
        <f t="shared" ref="G310:H329" si="223">VLOOKUP($A310,Table,MATCH(G$4,Curves,0))</f>
        <v>5.67</v>
      </c>
      <c r="H310" s="69">
        <f t="shared" si="223"/>
        <v>5.67</v>
      </c>
      <c r="I310" s="72">
        <f t="shared" si="216"/>
        <v>0</v>
      </c>
      <c r="J310" s="55">
        <f t="shared" ref="J310:K329" si="224">VLOOKUP($A310,Table,MATCH(J$4,Curves,0))</f>
        <v>-4.7500000000000001E-2</v>
      </c>
      <c r="K310" s="69">
        <f t="shared" si="224"/>
        <v>-0.06</v>
      </c>
      <c r="L310" s="72">
        <v>0</v>
      </c>
      <c r="M310" s="55">
        <f t="shared" ref="M310:N329" si="225">VLOOKUP($A310,Table,MATCH(M$4,Curves,0))</f>
        <v>0.01</v>
      </c>
      <c r="N310" s="69">
        <f t="shared" si="225"/>
        <v>0</v>
      </c>
      <c r="O310" s="72">
        <v>0</v>
      </c>
      <c r="P310" s="7"/>
      <c r="Q310" s="72">
        <f t="shared" si="185"/>
        <v>5.6325000000000003</v>
      </c>
      <c r="R310" s="72">
        <f t="shared" si="186"/>
        <v>5.61</v>
      </c>
      <c r="S310" s="72">
        <f t="shared" si="187"/>
        <v>0</v>
      </c>
      <c r="T310" s="7"/>
      <c r="U310" s="5">
        <f t="shared" si="188"/>
        <v>28</v>
      </c>
      <c r="V310" s="45">
        <f t="shared" si="189"/>
        <v>46054</v>
      </c>
      <c r="W310" s="5">
        <f t="shared" si="190"/>
        <v>9138</v>
      </c>
      <c r="X310" s="55">
        <f t="shared" si="191"/>
        <v>5.3904348595426005E-2</v>
      </c>
      <c r="Y310" s="47">
        <f t="shared" si="192"/>
        <v>0.2642786959862094</v>
      </c>
      <c r="Z310" s="5">
        <f t="shared" si="193"/>
        <v>0</v>
      </c>
      <c r="AA310" s="5">
        <f t="shared" si="194"/>
        <v>0</v>
      </c>
      <c r="AC310" s="39">
        <f t="shared" si="195"/>
        <v>0</v>
      </c>
      <c r="AD310" s="39">
        <f t="shared" si="196"/>
        <v>0</v>
      </c>
      <c r="AE310" s="39">
        <f t="shared" si="197"/>
        <v>0</v>
      </c>
      <c r="AF310" s="39">
        <f t="shared" si="198"/>
        <v>0</v>
      </c>
      <c r="AG310" s="39">
        <f t="shared" si="199"/>
        <v>0</v>
      </c>
      <c r="AH310" s="39">
        <f t="shared" si="200"/>
        <v>0</v>
      </c>
      <c r="AI310" s="39">
        <f t="shared" si="201"/>
        <v>0</v>
      </c>
      <c r="AJ310" s="39">
        <f t="shared" si="202"/>
        <v>0</v>
      </c>
      <c r="AK310" s="39">
        <f t="shared" si="203"/>
        <v>0</v>
      </c>
      <c r="AL310" s="43"/>
      <c r="AM310" s="39">
        <f t="shared" si="204"/>
        <v>0</v>
      </c>
      <c r="AN310" s="39">
        <f t="shared" si="205"/>
        <v>0</v>
      </c>
      <c r="AO310" s="39">
        <f t="shared" si="206"/>
        <v>0</v>
      </c>
      <c r="AP310" s="40">
        <f t="shared" si="207"/>
        <v>0</v>
      </c>
      <c r="AR310" s="39">
        <f t="shared" si="208"/>
        <v>0</v>
      </c>
      <c r="AS310" s="39">
        <f t="shared" si="209"/>
        <v>0</v>
      </c>
      <c r="AT310" s="39">
        <f t="shared" si="210"/>
        <v>0</v>
      </c>
      <c r="AU310" s="40">
        <f t="shared" si="211"/>
        <v>0</v>
      </c>
      <c r="AV310" s="40"/>
      <c r="AW310" s="52">
        <f t="shared" si="212"/>
        <v>0</v>
      </c>
      <c r="AY310" s="52">
        <f t="shared" si="213"/>
        <v>0</v>
      </c>
      <c r="AZ310" s="70"/>
    </row>
    <row r="311" spans="1:52" ht="12" customHeight="1">
      <c r="A311" s="44">
        <f t="shared" si="214"/>
        <v>46082</v>
      </c>
      <c r="B311" s="66">
        <f t="shared" si="215"/>
        <v>20000</v>
      </c>
      <c r="C311" s="67"/>
      <c r="D311" s="68">
        <f t="shared" si="182"/>
        <v>20000</v>
      </c>
      <c r="E311" s="35">
        <f t="shared" si="183"/>
        <v>0</v>
      </c>
      <c r="F311" s="35">
        <f t="shared" si="184"/>
        <v>0</v>
      </c>
      <c r="G311" s="55">
        <f t="shared" si="223"/>
        <v>5.67</v>
      </c>
      <c r="H311" s="69">
        <f t="shared" si="223"/>
        <v>5.67</v>
      </c>
      <c r="I311" s="72">
        <f t="shared" si="216"/>
        <v>0</v>
      </c>
      <c r="J311" s="55">
        <f t="shared" si="224"/>
        <v>-4.7500000000000001E-2</v>
      </c>
      <c r="K311" s="69">
        <f t="shared" si="224"/>
        <v>-0.06</v>
      </c>
      <c r="L311" s="72">
        <v>0</v>
      </c>
      <c r="M311" s="55">
        <f t="shared" si="225"/>
        <v>0.01</v>
      </c>
      <c r="N311" s="69">
        <f t="shared" si="225"/>
        <v>0</v>
      </c>
      <c r="O311" s="72">
        <v>0</v>
      </c>
      <c r="P311" s="7"/>
      <c r="Q311" s="72">
        <f t="shared" si="185"/>
        <v>5.6325000000000003</v>
      </c>
      <c r="R311" s="72">
        <f t="shared" si="186"/>
        <v>5.61</v>
      </c>
      <c r="S311" s="72">
        <f t="shared" si="187"/>
        <v>0</v>
      </c>
      <c r="T311" s="7"/>
      <c r="U311" s="5">
        <f t="shared" si="188"/>
        <v>31</v>
      </c>
      <c r="V311" s="45">
        <f t="shared" si="189"/>
        <v>46082</v>
      </c>
      <c r="W311" s="5">
        <f t="shared" si="190"/>
        <v>9166</v>
      </c>
      <c r="X311" s="55">
        <f t="shared" si="191"/>
        <v>5.3904348595426005E-2</v>
      </c>
      <c r="Y311" s="47">
        <f t="shared" si="192"/>
        <v>0.26320326952367423</v>
      </c>
      <c r="Z311" s="5">
        <f t="shared" si="193"/>
        <v>0</v>
      </c>
      <c r="AA311" s="5">
        <f t="shared" si="194"/>
        <v>0</v>
      </c>
      <c r="AC311" s="39">
        <f t="shared" si="195"/>
        <v>0</v>
      </c>
      <c r="AD311" s="39">
        <f t="shared" si="196"/>
        <v>0</v>
      </c>
      <c r="AE311" s="39">
        <f t="shared" si="197"/>
        <v>0</v>
      </c>
      <c r="AF311" s="39">
        <f t="shared" si="198"/>
        <v>0</v>
      </c>
      <c r="AG311" s="39">
        <f t="shared" si="199"/>
        <v>0</v>
      </c>
      <c r="AH311" s="39">
        <f t="shared" si="200"/>
        <v>0</v>
      </c>
      <c r="AI311" s="39">
        <f t="shared" si="201"/>
        <v>0</v>
      </c>
      <c r="AJ311" s="39">
        <f t="shared" si="202"/>
        <v>0</v>
      </c>
      <c r="AK311" s="39">
        <f t="shared" si="203"/>
        <v>0</v>
      </c>
      <c r="AL311" s="43"/>
      <c r="AM311" s="39">
        <f t="shared" si="204"/>
        <v>0</v>
      </c>
      <c r="AN311" s="39">
        <f t="shared" si="205"/>
        <v>0</v>
      </c>
      <c r="AO311" s="39">
        <f t="shared" si="206"/>
        <v>0</v>
      </c>
      <c r="AP311" s="40">
        <f t="shared" si="207"/>
        <v>0</v>
      </c>
      <c r="AR311" s="39">
        <f t="shared" si="208"/>
        <v>0</v>
      </c>
      <c r="AS311" s="39">
        <f t="shared" si="209"/>
        <v>0</v>
      </c>
      <c r="AT311" s="39">
        <f t="shared" si="210"/>
        <v>0</v>
      </c>
      <c r="AU311" s="40">
        <f t="shared" si="211"/>
        <v>0</v>
      </c>
      <c r="AV311" s="40"/>
      <c r="AW311" s="52">
        <f t="shared" si="212"/>
        <v>0</v>
      </c>
      <c r="AY311" s="52">
        <f t="shared" si="213"/>
        <v>0</v>
      </c>
      <c r="AZ311" s="70"/>
    </row>
    <row r="312" spans="1:52" ht="12" customHeight="1">
      <c r="A312" s="44">
        <f t="shared" si="214"/>
        <v>46113</v>
      </c>
      <c r="B312" s="66">
        <f t="shared" si="215"/>
        <v>20000</v>
      </c>
      <c r="C312" s="67"/>
      <c r="D312" s="68">
        <f t="shared" si="182"/>
        <v>20000</v>
      </c>
      <c r="E312" s="35">
        <f t="shared" si="183"/>
        <v>0</v>
      </c>
      <c r="F312" s="35">
        <f t="shared" si="184"/>
        <v>0</v>
      </c>
      <c r="G312" s="55">
        <f t="shared" si="223"/>
        <v>5.67</v>
      </c>
      <c r="H312" s="69">
        <f t="shared" si="223"/>
        <v>5.67</v>
      </c>
      <c r="I312" s="72">
        <f t="shared" si="216"/>
        <v>0</v>
      </c>
      <c r="J312" s="55">
        <f t="shared" si="224"/>
        <v>-4.7500000000000001E-2</v>
      </c>
      <c r="K312" s="69">
        <f t="shared" si="224"/>
        <v>-0.06</v>
      </c>
      <c r="L312" s="72">
        <v>0</v>
      </c>
      <c r="M312" s="55">
        <f t="shared" si="225"/>
        <v>0.01</v>
      </c>
      <c r="N312" s="69">
        <f t="shared" si="225"/>
        <v>0</v>
      </c>
      <c r="O312" s="72">
        <v>0</v>
      </c>
      <c r="P312" s="7"/>
      <c r="Q312" s="72">
        <f t="shared" si="185"/>
        <v>5.6325000000000003</v>
      </c>
      <c r="R312" s="72">
        <f t="shared" si="186"/>
        <v>5.61</v>
      </c>
      <c r="S312" s="72">
        <f t="shared" si="187"/>
        <v>0</v>
      </c>
      <c r="T312" s="7"/>
      <c r="U312" s="5">
        <f t="shared" si="188"/>
        <v>30</v>
      </c>
      <c r="V312" s="45">
        <f t="shared" si="189"/>
        <v>46113</v>
      </c>
      <c r="W312" s="5">
        <f t="shared" si="190"/>
        <v>9197</v>
      </c>
      <c r="X312" s="55">
        <f t="shared" si="191"/>
        <v>5.3904348595426005E-2</v>
      </c>
      <c r="Y312" s="47">
        <f t="shared" si="192"/>
        <v>0.26201772271602775</v>
      </c>
      <c r="Z312" s="5">
        <f t="shared" si="193"/>
        <v>0</v>
      </c>
      <c r="AA312" s="5">
        <f t="shared" si="194"/>
        <v>0</v>
      </c>
      <c r="AC312" s="39">
        <f t="shared" si="195"/>
        <v>0</v>
      </c>
      <c r="AD312" s="39">
        <f t="shared" si="196"/>
        <v>0</v>
      </c>
      <c r="AE312" s="39">
        <f t="shared" si="197"/>
        <v>0</v>
      </c>
      <c r="AF312" s="39">
        <f t="shared" si="198"/>
        <v>0</v>
      </c>
      <c r="AG312" s="39">
        <f t="shared" si="199"/>
        <v>0</v>
      </c>
      <c r="AH312" s="39">
        <f t="shared" si="200"/>
        <v>0</v>
      </c>
      <c r="AI312" s="39">
        <f t="shared" si="201"/>
        <v>0</v>
      </c>
      <c r="AJ312" s="39">
        <f t="shared" si="202"/>
        <v>0</v>
      </c>
      <c r="AK312" s="39">
        <f t="shared" si="203"/>
        <v>0</v>
      </c>
      <c r="AL312" s="43"/>
      <c r="AM312" s="39">
        <f t="shared" si="204"/>
        <v>0</v>
      </c>
      <c r="AN312" s="39">
        <f t="shared" si="205"/>
        <v>0</v>
      </c>
      <c r="AO312" s="39">
        <f t="shared" si="206"/>
        <v>0</v>
      </c>
      <c r="AP312" s="40">
        <f t="shared" si="207"/>
        <v>0</v>
      </c>
      <c r="AR312" s="39">
        <f t="shared" si="208"/>
        <v>0</v>
      </c>
      <c r="AS312" s="39">
        <f t="shared" si="209"/>
        <v>0</v>
      </c>
      <c r="AT312" s="39">
        <f t="shared" si="210"/>
        <v>0</v>
      </c>
      <c r="AU312" s="40">
        <f t="shared" si="211"/>
        <v>0</v>
      </c>
      <c r="AV312" s="40"/>
      <c r="AW312" s="52">
        <f t="shared" si="212"/>
        <v>0</v>
      </c>
      <c r="AY312" s="52">
        <f t="shared" si="213"/>
        <v>0</v>
      </c>
      <c r="AZ312" s="70"/>
    </row>
    <row r="313" spans="1:52" ht="12" customHeight="1">
      <c r="A313" s="44">
        <f t="shared" si="214"/>
        <v>46143</v>
      </c>
      <c r="B313" s="66">
        <f t="shared" si="215"/>
        <v>20000</v>
      </c>
      <c r="C313" s="67"/>
      <c r="D313" s="68">
        <f t="shared" si="182"/>
        <v>20000</v>
      </c>
      <c r="E313" s="35">
        <f t="shared" si="183"/>
        <v>0</v>
      </c>
      <c r="F313" s="35">
        <f t="shared" si="184"/>
        <v>0</v>
      </c>
      <c r="G313" s="55">
        <f t="shared" si="223"/>
        <v>5.67</v>
      </c>
      <c r="H313" s="69">
        <f t="shared" si="223"/>
        <v>5.67</v>
      </c>
      <c r="I313" s="72">
        <f t="shared" si="216"/>
        <v>0</v>
      </c>
      <c r="J313" s="55">
        <f t="shared" si="224"/>
        <v>-4.7500000000000001E-2</v>
      </c>
      <c r="K313" s="69">
        <f t="shared" si="224"/>
        <v>-0.06</v>
      </c>
      <c r="L313" s="72">
        <v>0</v>
      </c>
      <c r="M313" s="55">
        <f t="shared" si="225"/>
        <v>0.01</v>
      </c>
      <c r="N313" s="69">
        <f t="shared" si="225"/>
        <v>0</v>
      </c>
      <c r="O313" s="72">
        <v>0</v>
      </c>
      <c r="P313" s="7"/>
      <c r="Q313" s="72">
        <f t="shared" si="185"/>
        <v>5.6325000000000003</v>
      </c>
      <c r="R313" s="72">
        <f t="shared" si="186"/>
        <v>5.61</v>
      </c>
      <c r="S313" s="72">
        <f t="shared" si="187"/>
        <v>0</v>
      </c>
      <c r="T313" s="7"/>
      <c r="U313" s="5">
        <f t="shared" si="188"/>
        <v>31</v>
      </c>
      <c r="V313" s="45">
        <f t="shared" si="189"/>
        <v>46143</v>
      </c>
      <c r="W313" s="5">
        <f t="shared" si="190"/>
        <v>9227</v>
      </c>
      <c r="X313" s="55">
        <f t="shared" si="191"/>
        <v>5.3904348595426005E-2</v>
      </c>
      <c r="Y313" s="47">
        <f t="shared" si="192"/>
        <v>0.26087550404865362</v>
      </c>
      <c r="Z313" s="5">
        <f t="shared" si="193"/>
        <v>0</v>
      </c>
      <c r="AA313" s="5">
        <f t="shared" si="194"/>
        <v>0</v>
      </c>
      <c r="AC313" s="39">
        <f t="shared" si="195"/>
        <v>0</v>
      </c>
      <c r="AD313" s="39">
        <f t="shared" si="196"/>
        <v>0</v>
      </c>
      <c r="AE313" s="39">
        <f t="shared" si="197"/>
        <v>0</v>
      </c>
      <c r="AF313" s="39">
        <f t="shared" si="198"/>
        <v>0</v>
      </c>
      <c r="AG313" s="39">
        <f t="shared" si="199"/>
        <v>0</v>
      </c>
      <c r="AH313" s="39">
        <f t="shared" si="200"/>
        <v>0</v>
      </c>
      <c r="AI313" s="39">
        <f t="shared" si="201"/>
        <v>0</v>
      </c>
      <c r="AJ313" s="39">
        <f t="shared" si="202"/>
        <v>0</v>
      </c>
      <c r="AK313" s="39">
        <f t="shared" si="203"/>
        <v>0</v>
      </c>
      <c r="AL313" s="43"/>
      <c r="AM313" s="39">
        <f t="shared" si="204"/>
        <v>0</v>
      </c>
      <c r="AN313" s="39">
        <f t="shared" si="205"/>
        <v>0</v>
      </c>
      <c r="AO313" s="39">
        <f t="shared" si="206"/>
        <v>0</v>
      </c>
      <c r="AP313" s="40">
        <f t="shared" si="207"/>
        <v>0</v>
      </c>
      <c r="AR313" s="39">
        <f t="shared" si="208"/>
        <v>0</v>
      </c>
      <c r="AS313" s="39">
        <f t="shared" si="209"/>
        <v>0</v>
      </c>
      <c r="AT313" s="39">
        <f t="shared" si="210"/>
        <v>0</v>
      </c>
      <c r="AU313" s="40">
        <f t="shared" si="211"/>
        <v>0</v>
      </c>
      <c r="AV313" s="40"/>
      <c r="AW313" s="52">
        <f t="shared" si="212"/>
        <v>0</v>
      </c>
      <c r="AY313" s="52">
        <f t="shared" si="213"/>
        <v>0</v>
      </c>
      <c r="AZ313" s="70"/>
    </row>
    <row r="314" spans="1:52" ht="12" customHeight="1">
      <c r="A314" s="44">
        <f t="shared" si="214"/>
        <v>46174</v>
      </c>
      <c r="B314" s="66">
        <f t="shared" si="215"/>
        <v>20000</v>
      </c>
      <c r="C314" s="67"/>
      <c r="D314" s="68">
        <f t="shared" si="182"/>
        <v>20000</v>
      </c>
      <c r="E314" s="35">
        <f t="shared" si="183"/>
        <v>0</v>
      </c>
      <c r="F314" s="35">
        <f t="shared" si="184"/>
        <v>0</v>
      </c>
      <c r="G314" s="55">
        <f t="shared" si="223"/>
        <v>5.67</v>
      </c>
      <c r="H314" s="69">
        <f t="shared" si="223"/>
        <v>5.67</v>
      </c>
      <c r="I314" s="72">
        <f t="shared" si="216"/>
        <v>0</v>
      </c>
      <c r="J314" s="55">
        <f t="shared" si="224"/>
        <v>-4.7500000000000001E-2</v>
      </c>
      <c r="K314" s="69">
        <f t="shared" si="224"/>
        <v>-0.06</v>
      </c>
      <c r="L314" s="72">
        <v>0</v>
      </c>
      <c r="M314" s="55">
        <f t="shared" si="225"/>
        <v>0.01</v>
      </c>
      <c r="N314" s="69">
        <f t="shared" si="225"/>
        <v>0</v>
      </c>
      <c r="O314" s="72">
        <v>0</v>
      </c>
      <c r="P314" s="7"/>
      <c r="Q314" s="72">
        <f t="shared" si="185"/>
        <v>5.6325000000000003</v>
      </c>
      <c r="R314" s="72">
        <f t="shared" si="186"/>
        <v>5.61</v>
      </c>
      <c r="S314" s="72">
        <f t="shared" si="187"/>
        <v>0</v>
      </c>
      <c r="T314" s="7"/>
      <c r="U314" s="5">
        <f t="shared" si="188"/>
        <v>30</v>
      </c>
      <c r="V314" s="45">
        <f t="shared" si="189"/>
        <v>46174</v>
      </c>
      <c r="W314" s="5">
        <f t="shared" si="190"/>
        <v>9258</v>
      </c>
      <c r="X314" s="55">
        <f t="shared" si="191"/>
        <v>5.3904348595426005E-2</v>
      </c>
      <c r="Y314" s="47">
        <f t="shared" si="192"/>
        <v>0.25970044219787286</v>
      </c>
      <c r="Z314" s="5">
        <f t="shared" si="193"/>
        <v>0</v>
      </c>
      <c r="AA314" s="5">
        <f t="shared" si="194"/>
        <v>0</v>
      </c>
      <c r="AC314" s="39">
        <f t="shared" si="195"/>
        <v>0</v>
      </c>
      <c r="AD314" s="39">
        <f t="shared" si="196"/>
        <v>0</v>
      </c>
      <c r="AE314" s="39">
        <f t="shared" si="197"/>
        <v>0</v>
      </c>
      <c r="AF314" s="39">
        <f t="shared" si="198"/>
        <v>0</v>
      </c>
      <c r="AG314" s="39">
        <f t="shared" si="199"/>
        <v>0</v>
      </c>
      <c r="AH314" s="39">
        <f t="shared" si="200"/>
        <v>0</v>
      </c>
      <c r="AI314" s="39">
        <f t="shared" si="201"/>
        <v>0</v>
      </c>
      <c r="AJ314" s="39">
        <f t="shared" si="202"/>
        <v>0</v>
      </c>
      <c r="AK314" s="39">
        <f t="shared" si="203"/>
        <v>0</v>
      </c>
      <c r="AL314" s="43"/>
      <c r="AM314" s="39">
        <f t="shared" si="204"/>
        <v>0</v>
      </c>
      <c r="AN314" s="39">
        <f t="shared" si="205"/>
        <v>0</v>
      </c>
      <c r="AO314" s="39">
        <f t="shared" si="206"/>
        <v>0</v>
      </c>
      <c r="AP314" s="40">
        <f t="shared" si="207"/>
        <v>0</v>
      </c>
      <c r="AR314" s="39">
        <f t="shared" si="208"/>
        <v>0</v>
      </c>
      <c r="AS314" s="39">
        <f t="shared" si="209"/>
        <v>0</v>
      </c>
      <c r="AT314" s="39">
        <f t="shared" si="210"/>
        <v>0</v>
      </c>
      <c r="AU314" s="40">
        <f t="shared" si="211"/>
        <v>0</v>
      </c>
      <c r="AV314" s="40"/>
      <c r="AW314" s="52">
        <f t="shared" si="212"/>
        <v>0</v>
      </c>
      <c r="AY314" s="52">
        <f t="shared" si="213"/>
        <v>0</v>
      </c>
      <c r="AZ314" s="70"/>
    </row>
    <row r="315" spans="1:52" ht="12" customHeight="1">
      <c r="A315" s="44">
        <f t="shared" si="214"/>
        <v>46204</v>
      </c>
      <c r="B315" s="66">
        <f t="shared" si="215"/>
        <v>20000</v>
      </c>
      <c r="C315" s="67"/>
      <c r="D315" s="68">
        <f t="shared" si="182"/>
        <v>20000</v>
      </c>
      <c r="E315" s="35">
        <f t="shared" si="183"/>
        <v>0</v>
      </c>
      <c r="F315" s="35">
        <f t="shared" si="184"/>
        <v>0</v>
      </c>
      <c r="G315" s="55">
        <f t="shared" si="223"/>
        <v>5.67</v>
      </c>
      <c r="H315" s="69">
        <f t="shared" si="223"/>
        <v>5.67</v>
      </c>
      <c r="I315" s="72">
        <f t="shared" si="216"/>
        <v>0</v>
      </c>
      <c r="J315" s="55">
        <f t="shared" si="224"/>
        <v>-4.7500000000000001E-2</v>
      </c>
      <c r="K315" s="69">
        <f t="shared" si="224"/>
        <v>-0.06</v>
      </c>
      <c r="L315" s="72">
        <v>0</v>
      </c>
      <c r="M315" s="55">
        <f t="shared" si="225"/>
        <v>0.01</v>
      </c>
      <c r="N315" s="69">
        <f t="shared" si="225"/>
        <v>0</v>
      </c>
      <c r="O315" s="72">
        <v>0</v>
      </c>
      <c r="P315" s="7"/>
      <c r="Q315" s="72">
        <f t="shared" si="185"/>
        <v>5.6325000000000003</v>
      </c>
      <c r="R315" s="72">
        <f t="shared" si="186"/>
        <v>5.61</v>
      </c>
      <c r="S315" s="72">
        <f t="shared" si="187"/>
        <v>0</v>
      </c>
      <c r="T315" s="7"/>
      <c r="U315" s="5">
        <f t="shared" si="188"/>
        <v>31</v>
      </c>
      <c r="V315" s="45">
        <f t="shared" si="189"/>
        <v>46204</v>
      </c>
      <c r="W315" s="5">
        <f t="shared" si="190"/>
        <v>9288</v>
      </c>
      <c r="X315" s="55">
        <f t="shared" si="191"/>
        <v>5.3904348595426005E-2</v>
      </c>
      <c r="Y315" s="47">
        <f t="shared" si="192"/>
        <v>0.25856832529398999</v>
      </c>
      <c r="Z315" s="5">
        <f t="shared" si="193"/>
        <v>0</v>
      </c>
      <c r="AA315" s="5">
        <f t="shared" si="194"/>
        <v>0</v>
      </c>
      <c r="AC315" s="39">
        <f t="shared" si="195"/>
        <v>0</v>
      </c>
      <c r="AD315" s="39">
        <f t="shared" si="196"/>
        <v>0</v>
      </c>
      <c r="AE315" s="39">
        <f t="shared" si="197"/>
        <v>0</v>
      </c>
      <c r="AF315" s="39">
        <f t="shared" si="198"/>
        <v>0</v>
      </c>
      <c r="AG315" s="39">
        <f t="shared" si="199"/>
        <v>0</v>
      </c>
      <c r="AH315" s="39">
        <f t="shared" si="200"/>
        <v>0</v>
      </c>
      <c r="AI315" s="39">
        <f t="shared" si="201"/>
        <v>0</v>
      </c>
      <c r="AJ315" s="39">
        <f t="shared" si="202"/>
        <v>0</v>
      </c>
      <c r="AK315" s="39">
        <f t="shared" si="203"/>
        <v>0</v>
      </c>
      <c r="AL315" s="43"/>
      <c r="AM315" s="39">
        <f t="shared" si="204"/>
        <v>0</v>
      </c>
      <c r="AN315" s="39">
        <f t="shared" si="205"/>
        <v>0</v>
      </c>
      <c r="AO315" s="39">
        <f t="shared" si="206"/>
        <v>0</v>
      </c>
      <c r="AP315" s="40">
        <f t="shared" si="207"/>
        <v>0</v>
      </c>
      <c r="AR315" s="39">
        <f t="shared" si="208"/>
        <v>0</v>
      </c>
      <c r="AS315" s="39">
        <f t="shared" si="209"/>
        <v>0</v>
      </c>
      <c r="AT315" s="39">
        <f t="shared" si="210"/>
        <v>0</v>
      </c>
      <c r="AU315" s="40">
        <f t="shared" si="211"/>
        <v>0</v>
      </c>
      <c r="AV315" s="40"/>
      <c r="AW315" s="52">
        <f t="shared" si="212"/>
        <v>0</v>
      </c>
      <c r="AY315" s="52">
        <f t="shared" si="213"/>
        <v>0</v>
      </c>
      <c r="AZ315" s="70"/>
    </row>
    <row r="316" spans="1:52" ht="12" customHeight="1">
      <c r="A316" s="44">
        <f t="shared" si="214"/>
        <v>46235</v>
      </c>
      <c r="B316" s="66">
        <f t="shared" si="215"/>
        <v>20000</v>
      </c>
      <c r="C316" s="67"/>
      <c r="D316" s="68">
        <f t="shared" si="182"/>
        <v>20000</v>
      </c>
      <c r="E316" s="35">
        <f t="shared" si="183"/>
        <v>0</v>
      </c>
      <c r="F316" s="35">
        <f t="shared" si="184"/>
        <v>0</v>
      </c>
      <c r="G316" s="55">
        <f t="shared" si="223"/>
        <v>5.67</v>
      </c>
      <c r="H316" s="69">
        <f t="shared" si="223"/>
        <v>5.67</v>
      </c>
      <c r="I316" s="72">
        <f t="shared" si="216"/>
        <v>0</v>
      </c>
      <c r="J316" s="55">
        <f t="shared" si="224"/>
        <v>-4.7500000000000001E-2</v>
      </c>
      <c r="K316" s="69">
        <f t="shared" si="224"/>
        <v>-0.06</v>
      </c>
      <c r="L316" s="72">
        <v>0</v>
      </c>
      <c r="M316" s="55">
        <f t="shared" si="225"/>
        <v>0.01</v>
      </c>
      <c r="N316" s="69">
        <f t="shared" si="225"/>
        <v>0</v>
      </c>
      <c r="O316" s="72">
        <v>0</v>
      </c>
      <c r="P316" s="7"/>
      <c r="Q316" s="72">
        <f t="shared" si="185"/>
        <v>5.6325000000000003</v>
      </c>
      <c r="R316" s="72">
        <f t="shared" si="186"/>
        <v>5.61</v>
      </c>
      <c r="S316" s="72">
        <f t="shared" si="187"/>
        <v>0</v>
      </c>
      <c r="T316" s="7"/>
      <c r="U316" s="5">
        <f t="shared" si="188"/>
        <v>31</v>
      </c>
      <c r="V316" s="45">
        <f t="shared" si="189"/>
        <v>46235</v>
      </c>
      <c r="W316" s="5">
        <f t="shared" si="190"/>
        <v>9319</v>
      </c>
      <c r="X316" s="55">
        <f t="shared" si="191"/>
        <v>5.3904348595426005E-2</v>
      </c>
      <c r="Y316" s="47">
        <f t="shared" si="192"/>
        <v>0.25740365567128526</v>
      </c>
      <c r="Z316" s="5">
        <f t="shared" si="193"/>
        <v>0</v>
      </c>
      <c r="AA316" s="5">
        <f t="shared" si="194"/>
        <v>0</v>
      </c>
      <c r="AC316" s="39">
        <f t="shared" si="195"/>
        <v>0</v>
      </c>
      <c r="AD316" s="39">
        <f t="shared" si="196"/>
        <v>0</v>
      </c>
      <c r="AE316" s="39">
        <f t="shared" si="197"/>
        <v>0</v>
      </c>
      <c r="AF316" s="39">
        <f t="shared" si="198"/>
        <v>0</v>
      </c>
      <c r="AG316" s="39">
        <f t="shared" si="199"/>
        <v>0</v>
      </c>
      <c r="AH316" s="39">
        <f t="shared" si="200"/>
        <v>0</v>
      </c>
      <c r="AI316" s="39">
        <f t="shared" si="201"/>
        <v>0</v>
      </c>
      <c r="AJ316" s="39">
        <f t="shared" si="202"/>
        <v>0</v>
      </c>
      <c r="AK316" s="39">
        <f t="shared" si="203"/>
        <v>0</v>
      </c>
      <c r="AL316" s="43"/>
      <c r="AM316" s="39">
        <f t="shared" si="204"/>
        <v>0</v>
      </c>
      <c r="AN316" s="39">
        <f t="shared" si="205"/>
        <v>0</v>
      </c>
      <c r="AO316" s="39">
        <f t="shared" si="206"/>
        <v>0</v>
      </c>
      <c r="AP316" s="40">
        <f t="shared" si="207"/>
        <v>0</v>
      </c>
      <c r="AR316" s="39">
        <f t="shared" si="208"/>
        <v>0</v>
      </c>
      <c r="AS316" s="39">
        <f t="shared" si="209"/>
        <v>0</v>
      </c>
      <c r="AT316" s="39">
        <f t="shared" si="210"/>
        <v>0</v>
      </c>
      <c r="AU316" s="40">
        <f t="shared" si="211"/>
        <v>0</v>
      </c>
      <c r="AV316" s="40"/>
      <c r="AW316" s="52">
        <f t="shared" si="212"/>
        <v>0</v>
      </c>
      <c r="AY316" s="52">
        <f t="shared" si="213"/>
        <v>0</v>
      </c>
      <c r="AZ316" s="70"/>
    </row>
    <row r="317" spans="1:52" ht="12" customHeight="1">
      <c r="A317" s="44">
        <f t="shared" si="214"/>
        <v>46266</v>
      </c>
      <c r="B317" s="66">
        <f t="shared" si="215"/>
        <v>20000</v>
      </c>
      <c r="C317" s="67"/>
      <c r="D317" s="68">
        <f t="shared" si="182"/>
        <v>20000</v>
      </c>
      <c r="E317" s="35">
        <f t="shared" si="183"/>
        <v>0</v>
      </c>
      <c r="F317" s="35">
        <f t="shared" si="184"/>
        <v>0</v>
      </c>
      <c r="G317" s="55">
        <f t="shared" si="223"/>
        <v>5.67</v>
      </c>
      <c r="H317" s="69">
        <f t="shared" si="223"/>
        <v>5.67</v>
      </c>
      <c r="I317" s="72">
        <f t="shared" si="216"/>
        <v>0</v>
      </c>
      <c r="J317" s="55">
        <f t="shared" si="224"/>
        <v>-4.7500000000000001E-2</v>
      </c>
      <c r="K317" s="69">
        <f t="shared" si="224"/>
        <v>-0.06</v>
      </c>
      <c r="L317" s="72">
        <v>0</v>
      </c>
      <c r="M317" s="55">
        <f t="shared" si="225"/>
        <v>0.01</v>
      </c>
      <c r="N317" s="69">
        <f t="shared" si="225"/>
        <v>0</v>
      </c>
      <c r="O317" s="72">
        <v>0</v>
      </c>
      <c r="P317" s="7"/>
      <c r="Q317" s="72">
        <f t="shared" si="185"/>
        <v>5.6325000000000003</v>
      </c>
      <c r="R317" s="72">
        <f t="shared" si="186"/>
        <v>5.61</v>
      </c>
      <c r="S317" s="72">
        <f t="shared" si="187"/>
        <v>0</v>
      </c>
      <c r="T317" s="7"/>
      <c r="U317" s="5">
        <f t="shared" si="188"/>
        <v>30</v>
      </c>
      <c r="V317" s="45">
        <f t="shared" si="189"/>
        <v>46266</v>
      </c>
      <c r="W317" s="5">
        <f t="shared" si="190"/>
        <v>9350</v>
      </c>
      <c r="X317" s="55">
        <f t="shared" si="191"/>
        <v>5.3904348595426005E-2</v>
      </c>
      <c r="Y317" s="47">
        <f t="shared" si="192"/>
        <v>0.25624423207138131</v>
      </c>
      <c r="Z317" s="5">
        <f t="shared" si="193"/>
        <v>0</v>
      </c>
      <c r="AA317" s="5">
        <f t="shared" si="194"/>
        <v>0</v>
      </c>
      <c r="AC317" s="39">
        <f t="shared" si="195"/>
        <v>0</v>
      </c>
      <c r="AD317" s="39">
        <f t="shared" si="196"/>
        <v>0</v>
      </c>
      <c r="AE317" s="39">
        <f t="shared" si="197"/>
        <v>0</v>
      </c>
      <c r="AF317" s="39">
        <f t="shared" si="198"/>
        <v>0</v>
      </c>
      <c r="AG317" s="39">
        <f t="shared" si="199"/>
        <v>0</v>
      </c>
      <c r="AH317" s="39">
        <f t="shared" si="200"/>
        <v>0</v>
      </c>
      <c r="AI317" s="39">
        <f t="shared" si="201"/>
        <v>0</v>
      </c>
      <c r="AJ317" s="39">
        <f t="shared" si="202"/>
        <v>0</v>
      </c>
      <c r="AK317" s="39">
        <f t="shared" si="203"/>
        <v>0</v>
      </c>
      <c r="AL317" s="43"/>
      <c r="AM317" s="39">
        <f t="shared" si="204"/>
        <v>0</v>
      </c>
      <c r="AN317" s="39">
        <f t="shared" si="205"/>
        <v>0</v>
      </c>
      <c r="AO317" s="39">
        <f t="shared" si="206"/>
        <v>0</v>
      </c>
      <c r="AP317" s="40">
        <f t="shared" si="207"/>
        <v>0</v>
      </c>
      <c r="AR317" s="39">
        <f t="shared" si="208"/>
        <v>0</v>
      </c>
      <c r="AS317" s="39">
        <f t="shared" si="209"/>
        <v>0</v>
      </c>
      <c r="AT317" s="39">
        <f t="shared" si="210"/>
        <v>0</v>
      </c>
      <c r="AU317" s="40">
        <f t="shared" si="211"/>
        <v>0</v>
      </c>
      <c r="AV317" s="40"/>
      <c r="AW317" s="52">
        <f t="shared" si="212"/>
        <v>0</v>
      </c>
      <c r="AY317" s="52">
        <f t="shared" si="213"/>
        <v>0</v>
      </c>
      <c r="AZ317" s="70"/>
    </row>
    <row r="318" spans="1:52" ht="12" customHeight="1">
      <c r="A318" s="44">
        <f t="shared" si="214"/>
        <v>46296</v>
      </c>
      <c r="B318" s="66">
        <f t="shared" si="215"/>
        <v>20000</v>
      </c>
      <c r="C318" s="67"/>
      <c r="D318" s="68">
        <f t="shared" si="182"/>
        <v>20000</v>
      </c>
      <c r="E318" s="35">
        <f t="shared" si="183"/>
        <v>0</v>
      </c>
      <c r="F318" s="35">
        <f t="shared" si="184"/>
        <v>0</v>
      </c>
      <c r="G318" s="55">
        <f t="shared" si="223"/>
        <v>5.67</v>
      </c>
      <c r="H318" s="69">
        <f t="shared" si="223"/>
        <v>5.67</v>
      </c>
      <c r="I318" s="72">
        <f t="shared" si="216"/>
        <v>0</v>
      </c>
      <c r="J318" s="55">
        <f t="shared" si="224"/>
        <v>-4.7500000000000001E-2</v>
      </c>
      <c r="K318" s="69">
        <f t="shared" si="224"/>
        <v>-0.06</v>
      </c>
      <c r="L318" s="72">
        <v>0</v>
      </c>
      <c r="M318" s="55">
        <f t="shared" si="225"/>
        <v>0.01</v>
      </c>
      <c r="N318" s="69">
        <f t="shared" si="225"/>
        <v>0</v>
      </c>
      <c r="O318" s="72">
        <v>0</v>
      </c>
      <c r="P318" s="7"/>
      <c r="Q318" s="72">
        <f t="shared" si="185"/>
        <v>5.6325000000000003</v>
      </c>
      <c r="R318" s="72">
        <f t="shared" si="186"/>
        <v>5.61</v>
      </c>
      <c r="S318" s="72">
        <f t="shared" si="187"/>
        <v>0</v>
      </c>
      <c r="T318" s="7"/>
      <c r="U318" s="5">
        <f t="shared" si="188"/>
        <v>31</v>
      </c>
      <c r="V318" s="45">
        <f t="shared" si="189"/>
        <v>46296</v>
      </c>
      <c r="W318" s="5">
        <f t="shared" si="190"/>
        <v>9380</v>
      </c>
      <c r="X318" s="55">
        <f t="shared" si="191"/>
        <v>5.3904348595426005E-2</v>
      </c>
      <c r="Y318" s="47">
        <f t="shared" si="192"/>
        <v>0.25512718188773365</v>
      </c>
      <c r="Z318" s="5">
        <f t="shared" si="193"/>
        <v>0</v>
      </c>
      <c r="AA318" s="5">
        <f t="shared" si="194"/>
        <v>0</v>
      </c>
      <c r="AC318" s="39">
        <f t="shared" si="195"/>
        <v>0</v>
      </c>
      <c r="AD318" s="39">
        <f t="shared" si="196"/>
        <v>0</v>
      </c>
      <c r="AE318" s="39">
        <f t="shared" si="197"/>
        <v>0</v>
      </c>
      <c r="AF318" s="39">
        <f t="shared" si="198"/>
        <v>0</v>
      </c>
      <c r="AG318" s="39">
        <f t="shared" si="199"/>
        <v>0</v>
      </c>
      <c r="AH318" s="39">
        <f t="shared" si="200"/>
        <v>0</v>
      </c>
      <c r="AI318" s="39">
        <f t="shared" si="201"/>
        <v>0</v>
      </c>
      <c r="AJ318" s="39">
        <f t="shared" si="202"/>
        <v>0</v>
      </c>
      <c r="AK318" s="39">
        <f t="shared" si="203"/>
        <v>0</v>
      </c>
      <c r="AL318" s="43"/>
      <c r="AM318" s="39">
        <f t="shared" si="204"/>
        <v>0</v>
      </c>
      <c r="AN318" s="39">
        <f t="shared" si="205"/>
        <v>0</v>
      </c>
      <c r="AO318" s="39">
        <f t="shared" si="206"/>
        <v>0</v>
      </c>
      <c r="AP318" s="40">
        <f t="shared" si="207"/>
        <v>0</v>
      </c>
      <c r="AR318" s="39">
        <f t="shared" si="208"/>
        <v>0</v>
      </c>
      <c r="AS318" s="39">
        <f t="shared" si="209"/>
        <v>0</v>
      </c>
      <c r="AT318" s="39">
        <f t="shared" si="210"/>
        <v>0</v>
      </c>
      <c r="AU318" s="40">
        <f t="shared" si="211"/>
        <v>0</v>
      </c>
      <c r="AV318" s="40"/>
      <c r="AW318" s="52">
        <f t="shared" si="212"/>
        <v>0</v>
      </c>
      <c r="AY318" s="52">
        <f t="shared" si="213"/>
        <v>0</v>
      </c>
      <c r="AZ318" s="70"/>
    </row>
    <row r="319" spans="1:52" ht="12" customHeight="1">
      <c r="A319" s="44">
        <f t="shared" si="214"/>
        <v>46327</v>
      </c>
      <c r="B319" s="66">
        <f t="shared" si="215"/>
        <v>20000</v>
      </c>
      <c r="C319" s="67"/>
      <c r="D319" s="68">
        <f t="shared" si="182"/>
        <v>20000</v>
      </c>
      <c r="E319" s="35">
        <f t="shared" si="183"/>
        <v>0</v>
      </c>
      <c r="F319" s="35">
        <f t="shared" si="184"/>
        <v>0</v>
      </c>
      <c r="G319" s="55">
        <f t="shared" si="223"/>
        <v>5.67</v>
      </c>
      <c r="H319" s="69">
        <f t="shared" si="223"/>
        <v>5.67</v>
      </c>
      <c r="I319" s="72">
        <f t="shared" si="216"/>
        <v>0</v>
      </c>
      <c r="J319" s="55">
        <f t="shared" si="224"/>
        <v>-4.7500000000000001E-2</v>
      </c>
      <c r="K319" s="69">
        <f t="shared" si="224"/>
        <v>-0.06</v>
      </c>
      <c r="L319" s="72">
        <v>0</v>
      </c>
      <c r="M319" s="55">
        <f t="shared" si="225"/>
        <v>0.01</v>
      </c>
      <c r="N319" s="69">
        <f t="shared" si="225"/>
        <v>0</v>
      </c>
      <c r="O319" s="72">
        <v>0</v>
      </c>
      <c r="P319" s="7"/>
      <c r="Q319" s="72">
        <f t="shared" si="185"/>
        <v>5.6325000000000003</v>
      </c>
      <c r="R319" s="72">
        <f t="shared" si="186"/>
        <v>5.61</v>
      </c>
      <c r="S319" s="72">
        <f t="shared" si="187"/>
        <v>0</v>
      </c>
      <c r="T319" s="7"/>
      <c r="U319" s="5">
        <f t="shared" si="188"/>
        <v>30</v>
      </c>
      <c r="V319" s="45">
        <f t="shared" si="189"/>
        <v>46327</v>
      </c>
      <c r="W319" s="5">
        <f t="shared" si="190"/>
        <v>9411</v>
      </c>
      <c r="X319" s="55">
        <f t="shared" si="191"/>
        <v>5.3904348595426005E-2</v>
      </c>
      <c r="Y319" s="47">
        <f t="shared" si="192"/>
        <v>0.25397801221146704</v>
      </c>
      <c r="Z319" s="5">
        <f t="shared" si="193"/>
        <v>0</v>
      </c>
      <c r="AA319" s="5">
        <f t="shared" si="194"/>
        <v>0</v>
      </c>
      <c r="AC319" s="39">
        <f t="shared" si="195"/>
        <v>0</v>
      </c>
      <c r="AD319" s="39">
        <f t="shared" si="196"/>
        <v>0</v>
      </c>
      <c r="AE319" s="39">
        <f t="shared" si="197"/>
        <v>0</v>
      </c>
      <c r="AF319" s="39">
        <f t="shared" si="198"/>
        <v>0</v>
      </c>
      <c r="AG319" s="39">
        <f t="shared" si="199"/>
        <v>0</v>
      </c>
      <c r="AH319" s="39">
        <f t="shared" si="200"/>
        <v>0</v>
      </c>
      <c r="AI319" s="39">
        <f t="shared" si="201"/>
        <v>0</v>
      </c>
      <c r="AJ319" s="39">
        <f t="shared" si="202"/>
        <v>0</v>
      </c>
      <c r="AK319" s="39">
        <f t="shared" si="203"/>
        <v>0</v>
      </c>
      <c r="AL319" s="43"/>
      <c r="AM319" s="39">
        <f t="shared" si="204"/>
        <v>0</v>
      </c>
      <c r="AN319" s="39">
        <f t="shared" si="205"/>
        <v>0</v>
      </c>
      <c r="AO319" s="39">
        <f t="shared" si="206"/>
        <v>0</v>
      </c>
      <c r="AP319" s="40">
        <f t="shared" si="207"/>
        <v>0</v>
      </c>
      <c r="AR319" s="39">
        <f t="shared" si="208"/>
        <v>0</v>
      </c>
      <c r="AS319" s="39">
        <f t="shared" si="209"/>
        <v>0</v>
      </c>
      <c r="AT319" s="39">
        <f t="shared" si="210"/>
        <v>0</v>
      </c>
      <c r="AU319" s="40">
        <f t="shared" si="211"/>
        <v>0</v>
      </c>
      <c r="AV319" s="40"/>
      <c r="AW319" s="52">
        <f t="shared" si="212"/>
        <v>0</v>
      </c>
      <c r="AY319" s="52">
        <f t="shared" si="213"/>
        <v>0</v>
      </c>
      <c r="AZ319" s="70"/>
    </row>
    <row r="320" spans="1:52" ht="12" customHeight="1">
      <c r="A320" s="44">
        <f t="shared" si="214"/>
        <v>46357</v>
      </c>
      <c r="B320" s="66">
        <f t="shared" si="215"/>
        <v>20000</v>
      </c>
      <c r="C320" s="67"/>
      <c r="D320" s="68">
        <f t="shared" si="182"/>
        <v>20000</v>
      </c>
      <c r="E320" s="35">
        <f t="shared" si="183"/>
        <v>0</v>
      </c>
      <c r="F320" s="35">
        <f t="shared" si="184"/>
        <v>0</v>
      </c>
      <c r="G320" s="55">
        <f t="shared" si="223"/>
        <v>5.67</v>
      </c>
      <c r="H320" s="69">
        <f t="shared" si="223"/>
        <v>5.67</v>
      </c>
      <c r="I320" s="72">
        <f t="shared" si="216"/>
        <v>0</v>
      </c>
      <c r="J320" s="55">
        <f t="shared" si="224"/>
        <v>-4.7500000000000001E-2</v>
      </c>
      <c r="K320" s="69">
        <f t="shared" si="224"/>
        <v>-0.06</v>
      </c>
      <c r="L320" s="72">
        <v>0</v>
      </c>
      <c r="M320" s="55">
        <f t="shared" si="225"/>
        <v>0.01</v>
      </c>
      <c r="N320" s="69">
        <f t="shared" si="225"/>
        <v>0</v>
      </c>
      <c r="O320" s="72">
        <v>0</v>
      </c>
      <c r="P320" s="7"/>
      <c r="Q320" s="72">
        <f t="shared" si="185"/>
        <v>5.6325000000000003</v>
      </c>
      <c r="R320" s="72">
        <f t="shared" si="186"/>
        <v>5.61</v>
      </c>
      <c r="S320" s="72">
        <f t="shared" si="187"/>
        <v>0</v>
      </c>
      <c r="T320" s="7"/>
      <c r="U320" s="5">
        <f t="shared" si="188"/>
        <v>31</v>
      </c>
      <c r="V320" s="45">
        <f t="shared" si="189"/>
        <v>46357</v>
      </c>
      <c r="W320" s="5">
        <f t="shared" si="190"/>
        <v>9441</v>
      </c>
      <c r="X320" s="55">
        <f t="shared" si="191"/>
        <v>5.3904348595426005E-2</v>
      </c>
      <c r="Y320" s="47">
        <f t="shared" si="192"/>
        <v>0.25287084120164605</v>
      </c>
      <c r="Z320" s="5">
        <f t="shared" si="193"/>
        <v>0</v>
      </c>
      <c r="AA320" s="5">
        <f t="shared" si="194"/>
        <v>0</v>
      </c>
      <c r="AC320" s="39">
        <f t="shared" si="195"/>
        <v>0</v>
      </c>
      <c r="AD320" s="39">
        <f t="shared" si="196"/>
        <v>0</v>
      </c>
      <c r="AE320" s="39">
        <f t="shared" si="197"/>
        <v>0</v>
      </c>
      <c r="AF320" s="39">
        <f t="shared" si="198"/>
        <v>0</v>
      </c>
      <c r="AG320" s="39">
        <f t="shared" si="199"/>
        <v>0</v>
      </c>
      <c r="AH320" s="39">
        <f t="shared" si="200"/>
        <v>0</v>
      </c>
      <c r="AI320" s="39">
        <f t="shared" si="201"/>
        <v>0</v>
      </c>
      <c r="AJ320" s="39">
        <f t="shared" si="202"/>
        <v>0</v>
      </c>
      <c r="AK320" s="39">
        <f t="shared" si="203"/>
        <v>0</v>
      </c>
      <c r="AL320" s="43"/>
      <c r="AM320" s="39">
        <f t="shared" si="204"/>
        <v>0</v>
      </c>
      <c r="AN320" s="39">
        <f t="shared" si="205"/>
        <v>0</v>
      </c>
      <c r="AO320" s="39">
        <f t="shared" si="206"/>
        <v>0</v>
      </c>
      <c r="AP320" s="40">
        <f t="shared" si="207"/>
        <v>0</v>
      </c>
      <c r="AR320" s="39">
        <f t="shared" si="208"/>
        <v>0</v>
      </c>
      <c r="AS320" s="39">
        <f t="shared" si="209"/>
        <v>0</v>
      </c>
      <c r="AT320" s="39">
        <f t="shared" si="210"/>
        <v>0</v>
      </c>
      <c r="AU320" s="40">
        <f t="shared" si="211"/>
        <v>0</v>
      </c>
      <c r="AV320" s="40"/>
      <c r="AW320" s="52">
        <f t="shared" si="212"/>
        <v>0</v>
      </c>
      <c r="AY320" s="52">
        <f t="shared" si="213"/>
        <v>0</v>
      </c>
      <c r="AZ320" s="70"/>
    </row>
    <row r="321" spans="1:52" ht="12" customHeight="1">
      <c r="A321" s="44">
        <f t="shared" si="214"/>
        <v>46388</v>
      </c>
      <c r="B321" s="66">
        <f t="shared" si="215"/>
        <v>20000</v>
      </c>
      <c r="C321" s="67"/>
      <c r="D321" s="68">
        <f t="shared" si="182"/>
        <v>20000</v>
      </c>
      <c r="E321" s="35">
        <f t="shared" si="183"/>
        <v>0</v>
      </c>
      <c r="F321" s="35">
        <f t="shared" si="184"/>
        <v>0</v>
      </c>
      <c r="G321" s="55">
        <f t="shared" si="223"/>
        <v>5.67</v>
      </c>
      <c r="H321" s="69">
        <f t="shared" si="223"/>
        <v>5.67</v>
      </c>
      <c r="I321" s="72">
        <f t="shared" si="216"/>
        <v>0</v>
      </c>
      <c r="J321" s="55">
        <f t="shared" si="224"/>
        <v>-4.7500000000000001E-2</v>
      </c>
      <c r="K321" s="69">
        <f t="shared" si="224"/>
        <v>-0.06</v>
      </c>
      <c r="L321" s="72">
        <v>0</v>
      </c>
      <c r="M321" s="55">
        <f t="shared" si="225"/>
        <v>0.01</v>
      </c>
      <c r="N321" s="69">
        <f t="shared" si="225"/>
        <v>0</v>
      </c>
      <c r="O321" s="72">
        <v>0</v>
      </c>
      <c r="P321" s="7"/>
      <c r="Q321" s="72">
        <f t="shared" si="185"/>
        <v>5.6325000000000003</v>
      </c>
      <c r="R321" s="72">
        <f t="shared" si="186"/>
        <v>5.61</v>
      </c>
      <c r="S321" s="72">
        <f t="shared" si="187"/>
        <v>0</v>
      </c>
      <c r="T321" s="7"/>
      <c r="U321" s="5">
        <f t="shared" si="188"/>
        <v>31</v>
      </c>
      <c r="V321" s="45">
        <f t="shared" si="189"/>
        <v>46388</v>
      </c>
      <c r="W321" s="5">
        <f t="shared" si="190"/>
        <v>9472</v>
      </c>
      <c r="X321" s="55">
        <f t="shared" si="191"/>
        <v>5.3904348595426005E-2</v>
      </c>
      <c r="Y321" s="47">
        <f t="shared" si="192"/>
        <v>0.25173183476348121</v>
      </c>
      <c r="Z321" s="5">
        <f t="shared" si="193"/>
        <v>0</v>
      </c>
      <c r="AA321" s="5">
        <f t="shared" si="194"/>
        <v>0</v>
      </c>
      <c r="AC321" s="39">
        <f t="shared" si="195"/>
        <v>0</v>
      </c>
      <c r="AD321" s="39">
        <f t="shared" si="196"/>
        <v>0</v>
      </c>
      <c r="AE321" s="39">
        <f t="shared" si="197"/>
        <v>0</v>
      </c>
      <c r="AF321" s="39">
        <f t="shared" si="198"/>
        <v>0</v>
      </c>
      <c r="AG321" s="39">
        <f t="shared" si="199"/>
        <v>0</v>
      </c>
      <c r="AH321" s="39">
        <f t="shared" si="200"/>
        <v>0</v>
      </c>
      <c r="AI321" s="39">
        <f t="shared" si="201"/>
        <v>0</v>
      </c>
      <c r="AJ321" s="39">
        <f t="shared" si="202"/>
        <v>0</v>
      </c>
      <c r="AK321" s="39">
        <f t="shared" si="203"/>
        <v>0</v>
      </c>
      <c r="AL321" s="43"/>
      <c r="AM321" s="39">
        <f t="shared" si="204"/>
        <v>0</v>
      </c>
      <c r="AN321" s="39">
        <f t="shared" si="205"/>
        <v>0</v>
      </c>
      <c r="AO321" s="39">
        <f t="shared" si="206"/>
        <v>0</v>
      </c>
      <c r="AP321" s="40">
        <f t="shared" si="207"/>
        <v>0</v>
      </c>
      <c r="AR321" s="39">
        <f t="shared" si="208"/>
        <v>0</v>
      </c>
      <c r="AS321" s="39">
        <f t="shared" si="209"/>
        <v>0</v>
      </c>
      <c r="AT321" s="39">
        <f t="shared" si="210"/>
        <v>0</v>
      </c>
      <c r="AU321" s="40">
        <f t="shared" si="211"/>
        <v>0</v>
      </c>
      <c r="AV321" s="40"/>
      <c r="AW321" s="52">
        <f t="shared" si="212"/>
        <v>0</v>
      </c>
      <c r="AY321" s="52">
        <f t="shared" si="213"/>
        <v>0</v>
      </c>
      <c r="AZ321" s="70"/>
    </row>
    <row r="322" spans="1:52" ht="12" customHeight="1">
      <c r="A322" s="44">
        <f t="shared" si="214"/>
        <v>46419</v>
      </c>
      <c r="B322" s="66">
        <f t="shared" si="215"/>
        <v>20000</v>
      </c>
      <c r="C322" s="67"/>
      <c r="D322" s="68">
        <f t="shared" si="182"/>
        <v>20000</v>
      </c>
      <c r="E322" s="35">
        <f t="shared" si="183"/>
        <v>0</v>
      </c>
      <c r="F322" s="35">
        <f t="shared" si="184"/>
        <v>0</v>
      </c>
      <c r="G322" s="55">
        <f t="shared" si="223"/>
        <v>5.67</v>
      </c>
      <c r="H322" s="69">
        <f t="shared" si="223"/>
        <v>5.67</v>
      </c>
      <c r="I322" s="72">
        <f t="shared" si="216"/>
        <v>0</v>
      </c>
      <c r="J322" s="55">
        <f t="shared" si="224"/>
        <v>-4.7500000000000001E-2</v>
      </c>
      <c r="K322" s="69">
        <f t="shared" si="224"/>
        <v>-0.06</v>
      </c>
      <c r="L322" s="72">
        <v>0</v>
      </c>
      <c r="M322" s="55">
        <f t="shared" si="225"/>
        <v>0.01</v>
      </c>
      <c r="N322" s="69">
        <f t="shared" si="225"/>
        <v>0</v>
      </c>
      <c r="O322" s="72">
        <v>0</v>
      </c>
      <c r="P322" s="7"/>
      <c r="Q322" s="72">
        <f t="shared" si="185"/>
        <v>5.6325000000000003</v>
      </c>
      <c r="R322" s="72">
        <f t="shared" si="186"/>
        <v>5.61</v>
      </c>
      <c r="S322" s="72">
        <f t="shared" si="187"/>
        <v>0</v>
      </c>
      <c r="T322" s="7"/>
      <c r="U322" s="5">
        <f t="shared" si="188"/>
        <v>28</v>
      </c>
      <c r="V322" s="45">
        <f t="shared" si="189"/>
        <v>46419</v>
      </c>
      <c r="W322" s="5">
        <f t="shared" si="190"/>
        <v>9503</v>
      </c>
      <c r="X322" s="55">
        <f t="shared" si="191"/>
        <v>5.3904348595426005E-2</v>
      </c>
      <c r="Y322" s="47">
        <f t="shared" si="192"/>
        <v>0.25059795875340385</v>
      </c>
      <c r="Z322" s="5">
        <f t="shared" si="193"/>
        <v>0</v>
      </c>
      <c r="AA322" s="5">
        <f t="shared" si="194"/>
        <v>0</v>
      </c>
      <c r="AC322" s="39">
        <f t="shared" si="195"/>
        <v>0</v>
      </c>
      <c r="AD322" s="39">
        <f t="shared" si="196"/>
        <v>0</v>
      </c>
      <c r="AE322" s="39">
        <f t="shared" si="197"/>
        <v>0</v>
      </c>
      <c r="AF322" s="39">
        <f t="shared" si="198"/>
        <v>0</v>
      </c>
      <c r="AG322" s="39">
        <f t="shared" si="199"/>
        <v>0</v>
      </c>
      <c r="AH322" s="39">
        <f t="shared" si="200"/>
        <v>0</v>
      </c>
      <c r="AI322" s="39">
        <f t="shared" si="201"/>
        <v>0</v>
      </c>
      <c r="AJ322" s="39">
        <f t="shared" si="202"/>
        <v>0</v>
      </c>
      <c r="AK322" s="39">
        <f t="shared" si="203"/>
        <v>0</v>
      </c>
      <c r="AL322" s="43"/>
      <c r="AM322" s="39">
        <f t="shared" si="204"/>
        <v>0</v>
      </c>
      <c r="AN322" s="39">
        <f t="shared" si="205"/>
        <v>0</v>
      </c>
      <c r="AO322" s="39">
        <f t="shared" si="206"/>
        <v>0</v>
      </c>
      <c r="AP322" s="40">
        <f t="shared" si="207"/>
        <v>0</v>
      </c>
      <c r="AR322" s="39">
        <f t="shared" si="208"/>
        <v>0</v>
      </c>
      <c r="AS322" s="39">
        <f t="shared" si="209"/>
        <v>0</v>
      </c>
      <c r="AT322" s="39">
        <f t="shared" si="210"/>
        <v>0</v>
      </c>
      <c r="AU322" s="40">
        <f t="shared" si="211"/>
        <v>0</v>
      </c>
      <c r="AV322" s="40"/>
      <c r="AW322" s="52">
        <f t="shared" si="212"/>
        <v>0</v>
      </c>
      <c r="AY322" s="52">
        <f t="shared" si="213"/>
        <v>0</v>
      </c>
      <c r="AZ322" s="70"/>
    </row>
    <row r="323" spans="1:52" ht="12" customHeight="1">
      <c r="A323" s="44">
        <f t="shared" si="214"/>
        <v>46447</v>
      </c>
      <c r="B323" s="66">
        <f t="shared" si="215"/>
        <v>20000</v>
      </c>
      <c r="C323" s="67"/>
      <c r="D323" s="68">
        <f t="shared" si="182"/>
        <v>20000</v>
      </c>
      <c r="E323" s="35">
        <f t="shared" si="183"/>
        <v>0</v>
      </c>
      <c r="F323" s="35">
        <f t="shared" si="184"/>
        <v>0</v>
      </c>
      <c r="G323" s="55">
        <f t="shared" si="223"/>
        <v>5.67</v>
      </c>
      <c r="H323" s="69">
        <f t="shared" si="223"/>
        <v>5.67</v>
      </c>
      <c r="I323" s="72">
        <f t="shared" si="216"/>
        <v>0</v>
      </c>
      <c r="J323" s="55">
        <f t="shared" si="224"/>
        <v>-4.7500000000000001E-2</v>
      </c>
      <c r="K323" s="69">
        <f t="shared" si="224"/>
        <v>-0.06</v>
      </c>
      <c r="L323" s="72">
        <v>0</v>
      </c>
      <c r="M323" s="55">
        <f t="shared" si="225"/>
        <v>0.01</v>
      </c>
      <c r="N323" s="69">
        <f t="shared" si="225"/>
        <v>0</v>
      </c>
      <c r="O323" s="72">
        <v>0</v>
      </c>
      <c r="P323" s="7"/>
      <c r="Q323" s="72">
        <f t="shared" si="185"/>
        <v>5.6325000000000003</v>
      </c>
      <c r="R323" s="72">
        <f t="shared" si="186"/>
        <v>5.61</v>
      </c>
      <c r="S323" s="72">
        <f t="shared" si="187"/>
        <v>0</v>
      </c>
      <c r="T323" s="7"/>
      <c r="U323" s="5">
        <f t="shared" si="188"/>
        <v>31</v>
      </c>
      <c r="V323" s="45">
        <f t="shared" si="189"/>
        <v>46447</v>
      </c>
      <c r="W323" s="5">
        <f t="shared" si="190"/>
        <v>9531</v>
      </c>
      <c r="X323" s="55">
        <f t="shared" si="191"/>
        <v>5.3904348595426005E-2</v>
      </c>
      <c r="Y323" s="47">
        <f t="shared" si="192"/>
        <v>0.2495782031681304</v>
      </c>
      <c r="Z323" s="5">
        <f t="shared" si="193"/>
        <v>0</v>
      </c>
      <c r="AA323" s="5">
        <f t="shared" si="194"/>
        <v>0</v>
      </c>
      <c r="AC323" s="39">
        <f t="shared" si="195"/>
        <v>0</v>
      </c>
      <c r="AD323" s="39">
        <f t="shared" si="196"/>
        <v>0</v>
      </c>
      <c r="AE323" s="39">
        <f t="shared" si="197"/>
        <v>0</v>
      </c>
      <c r="AF323" s="39">
        <f t="shared" si="198"/>
        <v>0</v>
      </c>
      <c r="AG323" s="39">
        <f t="shared" si="199"/>
        <v>0</v>
      </c>
      <c r="AH323" s="39">
        <f t="shared" si="200"/>
        <v>0</v>
      </c>
      <c r="AI323" s="39">
        <f t="shared" si="201"/>
        <v>0</v>
      </c>
      <c r="AJ323" s="39">
        <f t="shared" si="202"/>
        <v>0</v>
      </c>
      <c r="AK323" s="39">
        <f t="shared" si="203"/>
        <v>0</v>
      </c>
      <c r="AL323" s="43"/>
      <c r="AM323" s="39">
        <f t="shared" si="204"/>
        <v>0</v>
      </c>
      <c r="AN323" s="39">
        <f t="shared" si="205"/>
        <v>0</v>
      </c>
      <c r="AO323" s="39">
        <f t="shared" si="206"/>
        <v>0</v>
      </c>
      <c r="AP323" s="40">
        <f t="shared" si="207"/>
        <v>0</v>
      </c>
      <c r="AR323" s="39">
        <f t="shared" si="208"/>
        <v>0</v>
      </c>
      <c r="AS323" s="39">
        <f t="shared" si="209"/>
        <v>0</v>
      </c>
      <c r="AT323" s="39">
        <f t="shared" si="210"/>
        <v>0</v>
      </c>
      <c r="AU323" s="40">
        <f t="shared" si="211"/>
        <v>0</v>
      </c>
      <c r="AV323" s="40"/>
      <c r="AW323" s="52">
        <f t="shared" si="212"/>
        <v>0</v>
      </c>
      <c r="AY323" s="52">
        <f t="shared" si="213"/>
        <v>0</v>
      </c>
      <c r="AZ323" s="70"/>
    </row>
    <row r="324" spans="1:52" ht="12" customHeight="1">
      <c r="A324" s="44">
        <f t="shared" si="214"/>
        <v>46478</v>
      </c>
      <c r="B324" s="66">
        <f t="shared" si="215"/>
        <v>20000</v>
      </c>
      <c r="C324" s="67"/>
      <c r="D324" s="68">
        <f t="shared" si="182"/>
        <v>20000</v>
      </c>
      <c r="E324" s="35">
        <f t="shared" si="183"/>
        <v>0</v>
      </c>
      <c r="F324" s="35">
        <f t="shared" si="184"/>
        <v>0</v>
      </c>
      <c r="G324" s="55">
        <f t="shared" si="223"/>
        <v>5.67</v>
      </c>
      <c r="H324" s="69">
        <f t="shared" si="223"/>
        <v>5.67</v>
      </c>
      <c r="I324" s="72">
        <f t="shared" si="216"/>
        <v>0</v>
      </c>
      <c r="J324" s="55">
        <f t="shared" si="224"/>
        <v>-4.7500000000000001E-2</v>
      </c>
      <c r="K324" s="69">
        <f t="shared" si="224"/>
        <v>-0.06</v>
      </c>
      <c r="L324" s="72">
        <v>0</v>
      </c>
      <c r="M324" s="55">
        <f t="shared" si="225"/>
        <v>0.01</v>
      </c>
      <c r="N324" s="69">
        <f t="shared" si="225"/>
        <v>0</v>
      </c>
      <c r="O324" s="72">
        <v>0</v>
      </c>
      <c r="P324" s="7"/>
      <c r="Q324" s="72">
        <f t="shared" si="185"/>
        <v>5.6325000000000003</v>
      </c>
      <c r="R324" s="72">
        <f t="shared" si="186"/>
        <v>5.61</v>
      </c>
      <c r="S324" s="72">
        <f t="shared" si="187"/>
        <v>0</v>
      </c>
      <c r="T324" s="7"/>
      <c r="U324" s="5">
        <f t="shared" si="188"/>
        <v>30</v>
      </c>
      <c r="V324" s="45">
        <f t="shared" si="189"/>
        <v>46478</v>
      </c>
      <c r="W324" s="5">
        <f t="shared" si="190"/>
        <v>9562</v>
      </c>
      <c r="X324" s="55">
        <f t="shared" si="191"/>
        <v>5.3904348595426005E-2</v>
      </c>
      <c r="Y324" s="47">
        <f t="shared" si="192"/>
        <v>0.24845402776347231</v>
      </c>
      <c r="Z324" s="5">
        <f t="shared" si="193"/>
        <v>0</v>
      </c>
      <c r="AA324" s="5">
        <f t="shared" si="194"/>
        <v>0</v>
      </c>
      <c r="AC324" s="39">
        <f t="shared" si="195"/>
        <v>0</v>
      </c>
      <c r="AD324" s="39">
        <f t="shared" si="196"/>
        <v>0</v>
      </c>
      <c r="AE324" s="39">
        <f t="shared" si="197"/>
        <v>0</v>
      </c>
      <c r="AF324" s="39">
        <f t="shared" si="198"/>
        <v>0</v>
      </c>
      <c r="AG324" s="39">
        <f t="shared" si="199"/>
        <v>0</v>
      </c>
      <c r="AH324" s="39">
        <f t="shared" si="200"/>
        <v>0</v>
      </c>
      <c r="AI324" s="39">
        <f t="shared" si="201"/>
        <v>0</v>
      </c>
      <c r="AJ324" s="39">
        <f t="shared" si="202"/>
        <v>0</v>
      </c>
      <c r="AK324" s="39">
        <f t="shared" si="203"/>
        <v>0</v>
      </c>
      <c r="AL324" s="43"/>
      <c r="AM324" s="39">
        <f t="shared" si="204"/>
        <v>0</v>
      </c>
      <c r="AN324" s="39">
        <f t="shared" si="205"/>
        <v>0</v>
      </c>
      <c r="AO324" s="39">
        <f t="shared" si="206"/>
        <v>0</v>
      </c>
      <c r="AP324" s="40">
        <f t="shared" si="207"/>
        <v>0</v>
      </c>
      <c r="AR324" s="39">
        <f t="shared" si="208"/>
        <v>0</v>
      </c>
      <c r="AS324" s="39">
        <f t="shared" si="209"/>
        <v>0</v>
      </c>
      <c r="AT324" s="39">
        <f t="shared" si="210"/>
        <v>0</v>
      </c>
      <c r="AU324" s="40">
        <f t="shared" si="211"/>
        <v>0</v>
      </c>
      <c r="AV324" s="40"/>
      <c r="AW324" s="52">
        <f t="shared" si="212"/>
        <v>0</v>
      </c>
      <c r="AY324" s="52">
        <f t="shared" si="213"/>
        <v>0</v>
      </c>
      <c r="AZ324" s="70"/>
    </row>
    <row r="325" spans="1:52" ht="12" customHeight="1">
      <c r="A325" s="44">
        <f t="shared" si="214"/>
        <v>46508</v>
      </c>
      <c r="B325" s="66">
        <f t="shared" si="215"/>
        <v>20000</v>
      </c>
      <c r="C325" s="67"/>
      <c r="D325" s="68">
        <f t="shared" si="182"/>
        <v>20000</v>
      </c>
      <c r="E325" s="35">
        <f t="shared" si="183"/>
        <v>0</v>
      </c>
      <c r="F325" s="35">
        <f t="shared" si="184"/>
        <v>0</v>
      </c>
      <c r="G325" s="55">
        <f t="shared" si="223"/>
        <v>5.67</v>
      </c>
      <c r="H325" s="69">
        <f t="shared" si="223"/>
        <v>5.67</v>
      </c>
      <c r="I325" s="72">
        <f t="shared" si="216"/>
        <v>0</v>
      </c>
      <c r="J325" s="55">
        <f t="shared" si="224"/>
        <v>-4.7500000000000001E-2</v>
      </c>
      <c r="K325" s="69">
        <f t="shared" si="224"/>
        <v>-0.06</v>
      </c>
      <c r="L325" s="72">
        <v>0</v>
      </c>
      <c r="M325" s="55">
        <f t="shared" si="225"/>
        <v>0.01</v>
      </c>
      <c r="N325" s="69">
        <f t="shared" si="225"/>
        <v>0</v>
      </c>
      <c r="O325" s="72">
        <v>0</v>
      </c>
      <c r="P325" s="7"/>
      <c r="Q325" s="72">
        <f t="shared" si="185"/>
        <v>5.6325000000000003</v>
      </c>
      <c r="R325" s="72">
        <f t="shared" si="186"/>
        <v>5.61</v>
      </c>
      <c r="S325" s="72">
        <f t="shared" si="187"/>
        <v>0</v>
      </c>
      <c r="T325" s="7"/>
      <c r="U325" s="5">
        <f t="shared" si="188"/>
        <v>31</v>
      </c>
      <c r="V325" s="45">
        <f t="shared" si="189"/>
        <v>46508</v>
      </c>
      <c r="W325" s="5">
        <f t="shared" si="190"/>
        <v>9592</v>
      </c>
      <c r="X325" s="55">
        <f t="shared" si="191"/>
        <v>5.3904348595426005E-2</v>
      </c>
      <c r="Y325" s="47">
        <f t="shared" si="192"/>
        <v>0.24737093756043552</v>
      </c>
      <c r="Z325" s="5">
        <f t="shared" si="193"/>
        <v>0</v>
      </c>
      <c r="AA325" s="5">
        <f t="shared" si="194"/>
        <v>0</v>
      </c>
      <c r="AC325" s="39">
        <f t="shared" si="195"/>
        <v>0</v>
      </c>
      <c r="AD325" s="39">
        <f t="shared" si="196"/>
        <v>0</v>
      </c>
      <c r="AE325" s="39">
        <f t="shared" si="197"/>
        <v>0</v>
      </c>
      <c r="AF325" s="39">
        <f t="shared" si="198"/>
        <v>0</v>
      </c>
      <c r="AG325" s="39">
        <f t="shared" si="199"/>
        <v>0</v>
      </c>
      <c r="AH325" s="39">
        <f t="shared" si="200"/>
        <v>0</v>
      </c>
      <c r="AI325" s="39">
        <f t="shared" si="201"/>
        <v>0</v>
      </c>
      <c r="AJ325" s="39">
        <f t="shared" si="202"/>
        <v>0</v>
      </c>
      <c r="AK325" s="39">
        <f t="shared" si="203"/>
        <v>0</v>
      </c>
      <c r="AL325" s="43"/>
      <c r="AM325" s="39">
        <f t="shared" si="204"/>
        <v>0</v>
      </c>
      <c r="AN325" s="39">
        <f t="shared" si="205"/>
        <v>0</v>
      </c>
      <c r="AO325" s="39">
        <f t="shared" si="206"/>
        <v>0</v>
      </c>
      <c r="AP325" s="40">
        <f t="shared" si="207"/>
        <v>0</v>
      </c>
      <c r="AR325" s="39">
        <f t="shared" si="208"/>
        <v>0</v>
      </c>
      <c r="AS325" s="39">
        <f t="shared" si="209"/>
        <v>0</v>
      </c>
      <c r="AT325" s="39">
        <f t="shared" si="210"/>
        <v>0</v>
      </c>
      <c r="AU325" s="40">
        <f t="shared" si="211"/>
        <v>0</v>
      </c>
      <c r="AV325" s="40"/>
      <c r="AW325" s="52">
        <f t="shared" si="212"/>
        <v>0</v>
      </c>
      <c r="AY325" s="52">
        <f t="shared" si="213"/>
        <v>0</v>
      </c>
      <c r="AZ325" s="70"/>
    </row>
    <row r="326" spans="1:52" ht="12" customHeight="1">
      <c r="A326" s="44">
        <f t="shared" si="214"/>
        <v>46539</v>
      </c>
      <c r="B326" s="66">
        <f t="shared" si="215"/>
        <v>20000</v>
      </c>
      <c r="C326" s="67"/>
      <c r="D326" s="68">
        <f t="shared" si="182"/>
        <v>20000</v>
      </c>
      <c r="E326" s="35">
        <f t="shared" si="183"/>
        <v>0</v>
      </c>
      <c r="F326" s="35">
        <f t="shared" si="184"/>
        <v>0</v>
      </c>
      <c r="G326" s="55">
        <f t="shared" si="223"/>
        <v>5.67</v>
      </c>
      <c r="H326" s="69">
        <f t="shared" si="223"/>
        <v>5.67</v>
      </c>
      <c r="I326" s="72">
        <f t="shared" si="216"/>
        <v>0</v>
      </c>
      <c r="J326" s="55">
        <f t="shared" si="224"/>
        <v>-4.7500000000000001E-2</v>
      </c>
      <c r="K326" s="69">
        <f t="shared" si="224"/>
        <v>-0.06</v>
      </c>
      <c r="L326" s="72">
        <v>0</v>
      </c>
      <c r="M326" s="55">
        <f t="shared" si="225"/>
        <v>0.01</v>
      </c>
      <c r="N326" s="69">
        <f t="shared" si="225"/>
        <v>0</v>
      </c>
      <c r="O326" s="72">
        <v>0</v>
      </c>
      <c r="P326" s="7"/>
      <c r="Q326" s="72">
        <f t="shared" si="185"/>
        <v>5.6325000000000003</v>
      </c>
      <c r="R326" s="72">
        <f t="shared" si="186"/>
        <v>5.61</v>
      </c>
      <c r="S326" s="72">
        <f t="shared" si="187"/>
        <v>0</v>
      </c>
      <c r="T326" s="7"/>
      <c r="U326" s="5">
        <f t="shared" si="188"/>
        <v>30</v>
      </c>
      <c r="V326" s="45">
        <f t="shared" si="189"/>
        <v>46539</v>
      </c>
      <c r="W326" s="5">
        <f t="shared" si="190"/>
        <v>9623</v>
      </c>
      <c r="X326" s="55">
        <f t="shared" si="191"/>
        <v>5.3904348595426005E-2</v>
      </c>
      <c r="Y326" s="47">
        <f t="shared" si="192"/>
        <v>0.24625670434494384</v>
      </c>
      <c r="Z326" s="5">
        <f t="shared" si="193"/>
        <v>0</v>
      </c>
      <c r="AA326" s="5">
        <f t="shared" si="194"/>
        <v>0</v>
      </c>
      <c r="AC326" s="39">
        <f t="shared" si="195"/>
        <v>0</v>
      </c>
      <c r="AD326" s="39">
        <f t="shared" si="196"/>
        <v>0</v>
      </c>
      <c r="AE326" s="39">
        <f t="shared" si="197"/>
        <v>0</v>
      </c>
      <c r="AF326" s="39">
        <f t="shared" si="198"/>
        <v>0</v>
      </c>
      <c r="AG326" s="39">
        <f t="shared" si="199"/>
        <v>0</v>
      </c>
      <c r="AH326" s="39">
        <f t="shared" si="200"/>
        <v>0</v>
      </c>
      <c r="AI326" s="39">
        <f t="shared" si="201"/>
        <v>0</v>
      </c>
      <c r="AJ326" s="39">
        <f t="shared" si="202"/>
        <v>0</v>
      </c>
      <c r="AK326" s="39">
        <f t="shared" si="203"/>
        <v>0</v>
      </c>
      <c r="AL326" s="43"/>
      <c r="AM326" s="39">
        <f t="shared" si="204"/>
        <v>0</v>
      </c>
      <c r="AN326" s="39">
        <f t="shared" si="205"/>
        <v>0</v>
      </c>
      <c r="AO326" s="39">
        <f t="shared" si="206"/>
        <v>0</v>
      </c>
      <c r="AP326" s="40">
        <f t="shared" si="207"/>
        <v>0</v>
      </c>
      <c r="AR326" s="39">
        <f t="shared" si="208"/>
        <v>0</v>
      </c>
      <c r="AS326" s="39">
        <f t="shared" si="209"/>
        <v>0</v>
      </c>
      <c r="AT326" s="39">
        <f t="shared" si="210"/>
        <v>0</v>
      </c>
      <c r="AU326" s="40">
        <f t="shared" si="211"/>
        <v>0</v>
      </c>
      <c r="AV326" s="40"/>
      <c r="AW326" s="52">
        <f t="shared" si="212"/>
        <v>0</v>
      </c>
      <c r="AY326" s="52">
        <f t="shared" si="213"/>
        <v>0</v>
      </c>
      <c r="AZ326" s="70"/>
    </row>
    <row r="327" spans="1:52" ht="12" customHeight="1">
      <c r="A327" s="44">
        <f t="shared" si="214"/>
        <v>46569</v>
      </c>
      <c r="B327" s="66">
        <f t="shared" si="215"/>
        <v>20000</v>
      </c>
      <c r="C327" s="67"/>
      <c r="D327" s="68">
        <f t="shared" si="182"/>
        <v>20000</v>
      </c>
      <c r="E327" s="35">
        <f t="shared" si="183"/>
        <v>0</v>
      </c>
      <c r="F327" s="35">
        <f t="shared" si="184"/>
        <v>0</v>
      </c>
      <c r="G327" s="55">
        <f t="shared" si="223"/>
        <v>5.67</v>
      </c>
      <c r="H327" s="69">
        <f t="shared" si="223"/>
        <v>5.67</v>
      </c>
      <c r="I327" s="72">
        <f t="shared" si="216"/>
        <v>0</v>
      </c>
      <c r="J327" s="55">
        <f t="shared" si="224"/>
        <v>-4.7500000000000001E-2</v>
      </c>
      <c r="K327" s="69">
        <f t="shared" si="224"/>
        <v>-0.06</v>
      </c>
      <c r="L327" s="72">
        <v>0</v>
      </c>
      <c r="M327" s="55">
        <f t="shared" si="225"/>
        <v>0.01</v>
      </c>
      <c r="N327" s="69">
        <f t="shared" si="225"/>
        <v>0</v>
      </c>
      <c r="O327" s="72">
        <v>0</v>
      </c>
      <c r="P327" s="7"/>
      <c r="Q327" s="72">
        <f t="shared" si="185"/>
        <v>5.6325000000000003</v>
      </c>
      <c r="R327" s="72">
        <f t="shared" si="186"/>
        <v>5.61</v>
      </c>
      <c r="S327" s="72">
        <f t="shared" si="187"/>
        <v>0</v>
      </c>
      <c r="T327" s="7"/>
      <c r="U327" s="5">
        <f t="shared" si="188"/>
        <v>31</v>
      </c>
      <c r="V327" s="45">
        <f t="shared" si="189"/>
        <v>46569</v>
      </c>
      <c r="W327" s="5">
        <f t="shared" si="190"/>
        <v>9653</v>
      </c>
      <c r="X327" s="55">
        <f t="shared" si="191"/>
        <v>5.3904348595426005E-2</v>
      </c>
      <c r="Y327" s="47">
        <f t="shared" si="192"/>
        <v>0.24518319297421237</v>
      </c>
      <c r="Z327" s="5">
        <f t="shared" si="193"/>
        <v>0</v>
      </c>
      <c r="AA327" s="5">
        <f t="shared" si="194"/>
        <v>0</v>
      </c>
      <c r="AC327" s="39">
        <f t="shared" si="195"/>
        <v>0</v>
      </c>
      <c r="AD327" s="39">
        <f t="shared" si="196"/>
        <v>0</v>
      </c>
      <c r="AE327" s="39">
        <f t="shared" si="197"/>
        <v>0</v>
      </c>
      <c r="AF327" s="39">
        <f t="shared" si="198"/>
        <v>0</v>
      </c>
      <c r="AG327" s="39">
        <f t="shared" si="199"/>
        <v>0</v>
      </c>
      <c r="AH327" s="39">
        <f t="shared" si="200"/>
        <v>0</v>
      </c>
      <c r="AI327" s="39">
        <f t="shared" si="201"/>
        <v>0</v>
      </c>
      <c r="AJ327" s="39">
        <f t="shared" si="202"/>
        <v>0</v>
      </c>
      <c r="AK327" s="39">
        <f t="shared" si="203"/>
        <v>0</v>
      </c>
      <c r="AL327" s="43"/>
      <c r="AM327" s="39">
        <f t="shared" si="204"/>
        <v>0</v>
      </c>
      <c r="AN327" s="39">
        <f t="shared" si="205"/>
        <v>0</v>
      </c>
      <c r="AO327" s="39">
        <f t="shared" si="206"/>
        <v>0</v>
      </c>
      <c r="AP327" s="40">
        <f t="shared" si="207"/>
        <v>0</v>
      </c>
      <c r="AR327" s="39">
        <f t="shared" si="208"/>
        <v>0</v>
      </c>
      <c r="AS327" s="39">
        <f t="shared" si="209"/>
        <v>0</v>
      </c>
      <c r="AT327" s="39">
        <f t="shared" si="210"/>
        <v>0</v>
      </c>
      <c r="AU327" s="40">
        <f t="shared" si="211"/>
        <v>0</v>
      </c>
      <c r="AV327" s="40"/>
      <c r="AW327" s="52">
        <f t="shared" si="212"/>
        <v>0</v>
      </c>
      <c r="AY327" s="52">
        <f t="shared" si="213"/>
        <v>0</v>
      </c>
      <c r="AZ327" s="70"/>
    </row>
    <row r="328" spans="1:52" ht="12" customHeight="1">
      <c r="A328" s="44">
        <f t="shared" si="214"/>
        <v>46600</v>
      </c>
      <c r="B328" s="66">
        <f t="shared" si="215"/>
        <v>20000</v>
      </c>
      <c r="C328" s="67"/>
      <c r="D328" s="68">
        <f t="shared" si="182"/>
        <v>20000</v>
      </c>
      <c r="E328" s="35">
        <f t="shared" si="183"/>
        <v>0</v>
      </c>
      <c r="F328" s="35">
        <f t="shared" si="184"/>
        <v>0</v>
      </c>
      <c r="G328" s="55">
        <f t="shared" si="223"/>
        <v>5.67</v>
      </c>
      <c r="H328" s="69">
        <f t="shared" si="223"/>
        <v>5.67</v>
      </c>
      <c r="I328" s="72">
        <f t="shared" si="216"/>
        <v>0</v>
      </c>
      <c r="J328" s="55">
        <f t="shared" si="224"/>
        <v>-4.7500000000000001E-2</v>
      </c>
      <c r="K328" s="69">
        <f t="shared" si="224"/>
        <v>-0.06</v>
      </c>
      <c r="L328" s="72">
        <v>0</v>
      </c>
      <c r="M328" s="55">
        <f t="shared" si="225"/>
        <v>0.01</v>
      </c>
      <c r="N328" s="69">
        <f t="shared" si="225"/>
        <v>0</v>
      </c>
      <c r="O328" s="72">
        <v>0</v>
      </c>
      <c r="P328" s="7"/>
      <c r="Q328" s="72">
        <f t="shared" si="185"/>
        <v>5.6325000000000003</v>
      </c>
      <c r="R328" s="72">
        <f t="shared" si="186"/>
        <v>5.61</v>
      </c>
      <c r="S328" s="72">
        <f t="shared" si="187"/>
        <v>0</v>
      </c>
      <c r="T328" s="7"/>
      <c r="U328" s="5">
        <f t="shared" si="188"/>
        <v>31</v>
      </c>
      <c r="V328" s="45">
        <f t="shared" si="189"/>
        <v>46600</v>
      </c>
      <c r="W328" s="5">
        <f t="shared" si="190"/>
        <v>9684</v>
      </c>
      <c r="X328" s="55">
        <f t="shared" si="191"/>
        <v>5.3904348595426005E-2</v>
      </c>
      <c r="Y328" s="47">
        <f t="shared" si="192"/>
        <v>0.24407881401932635</v>
      </c>
      <c r="Z328" s="5">
        <f t="shared" si="193"/>
        <v>0</v>
      </c>
      <c r="AA328" s="5">
        <f t="shared" si="194"/>
        <v>0</v>
      </c>
      <c r="AC328" s="39">
        <f t="shared" si="195"/>
        <v>0</v>
      </c>
      <c r="AD328" s="39">
        <f t="shared" si="196"/>
        <v>0</v>
      </c>
      <c r="AE328" s="39">
        <f t="shared" si="197"/>
        <v>0</v>
      </c>
      <c r="AF328" s="39">
        <f t="shared" si="198"/>
        <v>0</v>
      </c>
      <c r="AG328" s="39">
        <f t="shared" si="199"/>
        <v>0</v>
      </c>
      <c r="AH328" s="39">
        <f t="shared" si="200"/>
        <v>0</v>
      </c>
      <c r="AI328" s="39">
        <f t="shared" si="201"/>
        <v>0</v>
      </c>
      <c r="AJ328" s="39">
        <f t="shared" si="202"/>
        <v>0</v>
      </c>
      <c r="AK328" s="39">
        <f t="shared" si="203"/>
        <v>0</v>
      </c>
      <c r="AL328" s="43"/>
      <c r="AM328" s="39">
        <f t="shared" si="204"/>
        <v>0</v>
      </c>
      <c r="AN328" s="39">
        <f t="shared" si="205"/>
        <v>0</v>
      </c>
      <c r="AO328" s="39">
        <f t="shared" si="206"/>
        <v>0</v>
      </c>
      <c r="AP328" s="40">
        <f t="shared" si="207"/>
        <v>0</v>
      </c>
      <c r="AR328" s="39">
        <f t="shared" si="208"/>
        <v>0</v>
      </c>
      <c r="AS328" s="39">
        <f t="shared" si="209"/>
        <v>0</v>
      </c>
      <c r="AT328" s="39">
        <f t="shared" si="210"/>
        <v>0</v>
      </c>
      <c r="AU328" s="40">
        <f t="shared" si="211"/>
        <v>0</v>
      </c>
      <c r="AV328" s="40"/>
      <c r="AW328" s="52">
        <f t="shared" si="212"/>
        <v>0</v>
      </c>
      <c r="AY328" s="52">
        <f t="shared" si="213"/>
        <v>0</v>
      </c>
      <c r="AZ328" s="70"/>
    </row>
    <row r="329" spans="1:52" ht="12" customHeight="1">
      <c r="A329" s="44">
        <f t="shared" si="214"/>
        <v>46631</v>
      </c>
      <c r="B329" s="66">
        <f t="shared" si="215"/>
        <v>20000</v>
      </c>
      <c r="C329" s="67"/>
      <c r="D329" s="68">
        <f t="shared" si="182"/>
        <v>20000</v>
      </c>
      <c r="E329" s="35">
        <f t="shared" si="183"/>
        <v>0</v>
      </c>
      <c r="F329" s="35">
        <f t="shared" si="184"/>
        <v>0</v>
      </c>
      <c r="G329" s="55">
        <f t="shared" si="223"/>
        <v>5.67</v>
      </c>
      <c r="H329" s="69">
        <f t="shared" si="223"/>
        <v>5.67</v>
      </c>
      <c r="I329" s="72">
        <f t="shared" si="216"/>
        <v>0</v>
      </c>
      <c r="J329" s="55">
        <f t="shared" si="224"/>
        <v>-4.7500000000000001E-2</v>
      </c>
      <c r="K329" s="69">
        <f t="shared" si="224"/>
        <v>-0.06</v>
      </c>
      <c r="L329" s="72">
        <v>0</v>
      </c>
      <c r="M329" s="55">
        <f t="shared" si="225"/>
        <v>0.01</v>
      </c>
      <c r="N329" s="69">
        <f t="shared" si="225"/>
        <v>0</v>
      </c>
      <c r="O329" s="72">
        <v>0</v>
      </c>
      <c r="P329" s="7"/>
      <c r="Q329" s="72">
        <f t="shared" si="185"/>
        <v>5.6325000000000003</v>
      </c>
      <c r="R329" s="72">
        <f t="shared" si="186"/>
        <v>5.61</v>
      </c>
      <c r="S329" s="72">
        <f t="shared" si="187"/>
        <v>0</v>
      </c>
      <c r="T329" s="7"/>
      <c r="U329" s="5">
        <f t="shared" si="188"/>
        <v>30</v>
      </c>
      <c r="V329" s="45">
        <f t="shared" si="189"/>
        <v>46631</v>
      </c>
      <c r="W329" s="5">
        <f t="shared" si="190"/>
        <v>9715</v>
      </c>
      <c r="X329" s="55">
        <f t="shared" si="191"/>
        <v>5.3904348595426005E-2</v>
      </c>
      <c r="Y329" s="47">
        <f t="shared" si="192"/>
        <v>0.24297940951991256</v>
      </c>
      <c r="Z329" s="5">
        <f t="shared" si="193"/>
        <v>0</v>
      </c>
      <c r="AA329" s="5">
        <f t="shared" si="194"/>
        <v>0</v>
      </c>
      <c r="AC329" s="39">
        <f t="shared" si="195"/>
        <v>0</v>
      </c>
      <c r="AD329" s="39">
        <f t="shared" si="196"/>
        <v>0</v>
      </c>
      <c r="AE329" s="39">
        <f t="shared" si="197"/>
        <v>0</v>
      </c>
      <c r="AF329" s="39">
        <f t="shared" si="198"/>
        <v>0</v>
      </c>
      <c r="AG329" s="39">
        <f t="shared" si="199"/>
        <v>0</v>
      </c>
      <c r="AH329" s="39">
        <f t="shared" si="200"/>
        <v>0</v>
      </c>
      <c r="AI329" s="39">
        <f t="shared" si="201"/>
        <v>0</v>
      </c>
      <c r="AJ329" s="39">
        <f t="shared" si="202"/>
        <v>0</v>
      </c>
      <c r="AK329" s="39">
        <f t="shared" si="203"/>
        <v>0</v>
      </c>
      <c r="AL329" s="43"/>
      <c r="AM329" s="39">
        <f t="shared" si="204"/>
        <v>0</v>
      </c>
      <c r="AN329" s="39">
        <f t="shared" si="205"/>
        <v>0</v>
      </c>
      <c r="AO329" s="39">
        <f t="shared" si="206"/>
        <v>0</v>
      </c>
      <c r="AP329" s="40">
        <f t="shared" si="207"/>
        <v>0</v>
      </c>
      <c r="AR329" s="39">
        <f t="shared" si="208"/>
        <v>0</v>
      </c>
      <c r="AS329" s="39">
        <f t="shared" si="209"/>
        <v>0</v>
      </c>
      <c r="AT329" s="39">
        <f t="shared" si="210"/>
        <v>0</v>
      </c>
      <c r="AU329" s="40">
        <f t="shared" si="211"/>
        <v>0</v>
      </c>
      <c r="AV329" s="40"/>
      <c r="AW329" s="52">
        <f t="shared" si="212"/>
        <v>0</v>
      </c>
      <c r="AY329" s="52">
        <f t="shared" si="213"/>
        <v>0</v>
      </c>
      <c r="AZ329" s="70"/>
    </row>
    <row r="330" spans="1:52" ht="12" customHeight="1">
      <c r="A330" s="44">
        <f t="shared" si="214"/>
        <v>46661</v>
      </c>
      <c r="B330" s="66">
        <f t="shared" si="215"/>
        <v>20000</v>
      </c>
      <c r="C330" s="67"/>
      <c r="D330" s="68">
        <f t="shared" ref="D330:D369" si="226">B330+C330</f>
        <v>20000</v>
      </c>
      <c r="E330" s="35">
        <f t="shared" ref="E330:E369" si="227">IF(Z330=0,0,IF(AND(Z330=1,$H$3=1),D330*U330,IF($H$3=2,D330,"N/A")))</f>
        <v>0</v>
      </c>
      <c r="F330" s="35">
        <f t="shared" ref="F330:F369" si="228">E330*Y330</f>
        <v>0</v>
      </c>
      <c r="G330" s="55">
        <f t="shared" ref="G330:H349" si="229">VLOOKUP($A330,Table,MATCH(G$4,Curves,0))</f>
        <v>5.67</v>
      </c>
      <c r="H330" s="69">
        <f t="shared" si="229"/>
        <v>5.67</v>
      </c>
      <c r="I330" s="72">
        <f t="shared" si="216"/>
        <v>0</v>
      </c>
      <c r="J330" s="55">
        <f t="shared" ref="J330:K349" si="230">VLOOKUP($A330,Table,MATCH(J$4,Curves,0))</f>
        <v>-4.7500000000000001E-2</v>
      </c>
      <c r="K330" s="69">
        <f t="shared" si="230"/>
        <v>-0.06</v>
      </c>
      <c r="L330" s="72">
        <v>0</v>
      </c>
      <c r="M330" s="55">
        <f t="shared" ref="M330:N349" si="231">VLOOKUP($A330,Table,MATCH(M$4,Curves,0))</f>
        <v>0.01</v>
      </c>
      <c r="N330" s="69">
        <f t="shared" si="231"/>
        <v>0</v>
      </c>
      <c r="O330" s="72">
        <v>0</v>
      </c>
      <c r="P330" s="7"/>
      <c r="Q330" s="72">
        <f t="shared" ref="Q330:Q369" si="232">M330+J330+G330</f>
        <v>5.6325000000000003</v>
      </c>
      <c r="R330" s="72">
        <f t="shared" ref="R330:R369" si="233">N330+K330+H330</f>
        <v>5.61</v>
      </c>
      <c r="S330" s="72">
        <f t="shared" ref="S330:S369" si="234">O330+L330+I330</f>
        <v>0</v>
      </c>
      <c r="T330" s="7"/>
      <c r="U330" s="5">
        <f t="shared" ref="U330:U369" si="235">A331-A330</f>
        <v>31</v>
      </c>
      <c r="V330" s="45">
        <f t="shared" ref="V330:V369" si="236">CHOOSE(F$3,A331+24,A330)</f>
        <v>46661</v>
      </c>
      <c r="W330" s="5">
        <f t="shared" ref="W330:W369" si="237">V330-C$3</f>
        <v>9745</v>
      </c>
      <c r="X330" s="55">
        <f t="shared" ref="X330:X370" si="238">VLOOKUP($A330,Table,MATCH(X$4,Curves,0))</f>
        <v>5.3904348595426005E-2</v>
      </c>
      <c r="Y330" s="47">
        <f t="shared" ref="Y330:Y369" si="239">1/(1+CHOOSE(F$3,(X331+($K$3/10000))/2,(X330+($K$3/10000))/2))^(2*W330/365.25)</f>
        <v>0.24192018492065906</v>
      </c>
      <c r="Z330" s="5">
        <f t="shared" ref="Z330:Z369" si="240">IF(AND(mthbeg&lt;=A330,mthend&gt;=A330),1,0)</f>
        <v>0</v>
      </c>
      <c r="AA330" s="5">
        <f t="shared" ref="AA330:AA369" si="241">U330*Z330</f>
        <v>0</v>
      </c>
      <c r="AC330" s="39">
        <f t="shared" ref="AC330:AC369" si="242">F330*G330</f>
        <v>0</v>
      </c>
      <c r="AD330" s="39">
        <f t="shared" ref="AD330:AD369" si="243">$F330*H330</f>
        <v>0</v>
      </c>
      <c r="AE330" s="39">
        <f t="shared" ref="AE330:AE369" si="244">$F330*I330</f>
        <v>0</v>
      </c>
      <c r="AF330" s="39">
        <f t="shared" ref="AF330:AF369" si="245">$F330*J330</f>
        <v>0</v>
      </c>
      <c r="AG330" s="39">
        <f t="shared" ref="AG330:AG369" si="246">$F330*K330</f>
        <v>0</v>
      </c>
      <c r="AH330" s="39">
        <f t="shared" ref="AH330:AH369" si="247">$F330*L330</f>
        <v>0</v>
      </c>
      <c r="AI330" s="39">
        <f t="shared" ref="AI330:AI369" si="248">$F330*M330</f>
        <v>0</v>
      </c>
      <c r="AJ330" s="39">
        <f t="shared" ref="AJ330:AJ369" si="249">$F330*N330</f>
        <v>0</v>
      </c>
      <c r="AK330" s="39">
        <f t="shared" ref="AK330:AK369" si="250">F330*O330</f>
        <v>0</v>
      </c>
      <c r="AL330" s="43"/>
      <c r="AM330" s="39">
        <f t="shared" ref="AM330:AM369" si="251">CHOOSE($G$3,AD330-AE330,AE330-AD330)</f>
        <v>0</v>
      </c>
      <c r="AN330" s="39">
        <f t="shared" ref="AN330:AN369" si="252">CHOOSE($G$3,AG330-AH330,AH330-AG330)</f>
        <v>0</v>
      </c>
      <c r="AO330" s="39">
        <f t="shared" ref="AO330:AO369" si="253">CHOOSE($G$3,AJ330-AK330,AK330-AJ330)</f>
        <v>0</v>
      </c>
      <c r="AP330" s="40">
        <f t="shared" ref="AP330:AP369" si="254">SUM(AM330:AO330)</f>
        <v>0</v>
      </c>
      <c r="AR330" s="39">
        <f t="shared" ref="AR330:AR369" si="255">CHOOSE($G$3,AC330-AD330,AD330-AC330)</f>
        <v>0</v>
      </c>
      <c r="AS330" s="39">
        <f t="shared" ref="AS330:AS369" si="256">CHOOSE($G$3,AF330-AG330,AG330-AF330)</f>
        <v>0</v>
      </c>
      <c r="AT330" s="39">
        <f t="shared" ref="AT330:AT369" si="257">CHOOSE($G$3,AI330-AJ330,AJ330-AI330)</f>
        <v>0</v>
      </c>
      <c r="AU330" s="40">
        <f t="shared" ref="AU330:AU369" si="258">AR330+AS330+AT330</f>
        <v>0</v>
      </c>
      <c r="AV330" s="40"/>
      <c r="AW330" s="52">
        <f t="shared" ref="AW330:AW369" si="259">AU330+AP330</f>
        <v>0</v>
      </c>
      <c r="AY330" s="52">
        <f t="shared" ref="AY330:AY369" si="260">AK330+AH330+AE330</f>
        <v>0</v>
      </c>
      <c r="AZ330" s="70"/>
    </row>
    <row r="331" spans="1:52" ht="12" customHeight="1">
      <c r="A331" s="44">
        <f t="shared" ref="A331:A370" si="261">EDATE(A330,1)</f>
        <v>46692</v>
      </c>
      <c r="B331" s="66">
        <f t="shared" ref="B331:B369" si="262">B330</f>
        <v>20000</v>
      </c>
      <c r="C331" s="67"/>
      <c r="D331" s="68">
        <f t="shared" si="226"/>
        <v>20000</v>
      </c>
      <c r="E331" s="35">
        <f t="shared" si="227"/>
        <v>0</v>
      </c>
      <c r="F331" s="35">
        <f t="shared" si="228"/>
        <v>0</v>
      </c>
      <c r="G331" s="55">
        <f t="shared" si="229"/>
        <v>5.67</v>
      </c>
      <c r="H331" s="69">
        <f t="shared" si="229"/>
        <v>5.67</v>
      </c>
      <c r="I331" s="72">
        <f t="shared" si="216"/>
        <v>0</v>
      </c>
      <c r="J331" s="55">
        <f t="shared" si="230"/>
        <v>-4.7500000000000001E-2</v>
      </c>
      <c r="K331" s="69">
        <f t="shared" si="230"/>
        <v>-0.06</v>
      </c>
      <c r="L331" s="72">
        <v>0</v>
      </c>
      <c r="M331" s="55">
        <f t="shared" si="231"/>
        <v>0.01</v>
      </c>
      <c r="N331" s="69">
        <f t="shared" si="231"/>
        <v>0</v>
      </c>
      <c r="O331" s="72">
        <v>0</v>
      </c>
      <c r="P331" s="7"/>
      <c r="Q331" s="72">
        <f t="shared" si="232"/>
        <v>5.6325000000000003</v>
      </c>
      <c r="R331" s="72">
        <f t="shared" si="233"/>
        <v>5.61</v>
      </c>
      <c r="S331" s="72">
        <f t="shared" si="234"/>
        <v>0</v>
      </c>
      <c r="T331" s="7"/>
      <c r="U331" s="5">
        <f t="shared" si="235"/>
        <v>30</v>
      </c>
      <c r="V331" s="45">
        <f t="shared" si="236"/>
        <v>46692</v>
      </c>
      <c r="W331" s="5">
        <f t="shared" si="237"/>
        <v>9776</v>
      </c>
      <c r="X331" s="55">
        <f t="shared" si="238"/>
        <v>5.3904348595426005E-2</v>
      </c>
      <c r="Y331" s="47">
        <f t="shared" si="239"/>
        <v>0.24083050353692487</v>
      </c>
      <c r="Z331" s="5">
        <f t="shared" si="240"/>
        <v>0</v>
      </c>
      <c r="AA331" s="5">
        <f t="shared" si="241"/>
        <v>0</v>
      </c>
      <c r="AC331" s="39">
        <f t="shared" si="242"/>
        <v>0</v>
      </c>
      <c r="AD331" s="39">
        <f t="shared" si="243"/>
        <v>0</v>
      </c>
      <c r="AE331" s="39">
        <f t="shared" si="244"/>
        <v>0</v>
      </c>
      <c r="AF331" s="39">
        <f t="shared" si="245"/>
        <v>0</v>
      </c>
      <c r="AG331" s="39">
        <f t="shared" si="246"/>
        <v>0</v>
      </c>
      <c r="AH331" s="39">
        <f t="shared" si="247"/>
        <v>0</v>
      </c>
      <c r="AI331" s="39">
        <f t="shared" si="248"/>
        <v>0</v>
      </c>
      <c r="AJ331" s="39">
        <f t="shared" si="249"/>
        <v>0</v>
      </c>
      <c r="AK331" s="39">
        <f t="shared" si="250"/>
        <v>0</v>
      </c>
      <c r="AL331" s="43"/>
      <c r="AM331" s="39">
        <f t="shared" si="251"/>
        <v>0</v>
      </c>
      <c r="AN331" s="39">
        <f t="shared" si="252"/>
        <v>0</v>
      </c>
      <c r="AO331" s="39">
        <f t="shared" si="253"/>
        <v>0</v>
      </c>
      <c r="AP331" s="40">
        <f t="shared" si="254"/>
        <v>0</v>
      </c>
      <c r="AR331" s="39">
        <f t="shared" si="255"/>
        <v>0</v>
      </c>
      <c r="AS331" s="39">
        <f t="shared" si="256"/>
        <v>0</v>
      </c>
      <c r="AT331" s="39">
        <f t="shared" si="257"/>
        <v>0</v>
      </c>
      <c r="AU331" s="40">
        <f t="shared" si="258"/>
        <v>0</v>
      </c>
      <c r="AV331" s="40"/>
      <c r="AW331" s="52">
        <f t="shared" si="259"/>
        <v>0</v>
      </c>
      <c r="AY331" s="52">
        <f t="shared" si="260"/>
        <v>0</v>
      </c>
      <c r="AZ331" s="70"/>
    </row>
    <row r="332" spans="1:52" ht="12" customHeight="1">
      <c r="A332" s="44">
        <f t="shared" si="261"/>
        <v>46722</v>
      </c>
      <c r="B332" s="66">
        <f t="shared" si="262"/>
        <v>20000</v>
      </c>
      <c r="C332" s="67"/>
      <c r="D332" s="68">
        <f t="shared" si="226"/>
        <v>20000</v>
      </c>
      <c r="E332" s="35">
        <f t="shared" si="227"/>
        <v>0</v>
      </c>
      <c r="F332" s="35">
        <f t="shared" si="228"/>
        <v>0</v>
      </c>
      <c r="G332" s="55">
        <f t="shared" si="229"/>
        <v>5.67</v>
      </c>
      <c r="H332" s="69">
        <f t="shared" si="229"/>
        <v>5.67</v>
      </c>
      <c r="I332" s="72">
        <f t="shared" ref="I332:I369" si="263">I331</f>
        <v>0</v>
      </c>
      <c r="J332" s="55">
        <f t="shared" si="230"/>
        <v>-4.7500000000000001E-2</v>
      </c>
      <c r="K332" s="69">
        <f t="shared" si="230"/>
        <v>-0.06</v>
      </c>
      <c r="L332" s="72">
        <v>0</v>
      </c>
      <c r="M332" s="55">
        <f t="shared" si="231"/>
        <v>0.01</v>
      </c>
      <c r="N332" s="69">
        <f t="shared" si="231"/>
        <v>0</v>
      </c>
      <c r="O332" s="72">
        <v>0</v>
      </c>
      <c r="P332" s="7"/>
      <c r="Q332" s="72">
        <f t="shared" si="232"/>
        <v>5.6325000000000003</v>
      </c>
      <c r="R332" s="72">
        <f t="shared" si="233"/>
        <v>5.61</v>
      </c>
      <c r="S332" s="72">
        <f t="shared" si="234"/>
        <v>0</v>
      </c>
      <c r="T332" s="7"/>
      <c r="U332" s="5">
        <f t="shared" si="235"/>
        <v>31</v>
      </c>
      <c r="V332" s="45">
        <f t="shared" si="236"/>
        <v>46722</v>
      </c>
      <c r="W332" s="5">
        <f t="shared" si="237"/>
        <v>9806</v>
      </c>
      <c r="X332" s="55">
        <f t="shared" si="238"/>
        <v>5.3904348595426005E-2</v>
      </c>
      <c r="Y332" s="47">
        <f t="shared" si="239"/>
        <v>0.23978064670296134</v>
      </c>
      <c r="Z332" s="5">
        <f t="shared" si="240"/>
        <v>0</v>
      </c>
      <c r="AA332" s="5">
        <f t="shared" si="241"/>
        <v>0</v>
      </c>
      <c r="AC332" s="39">
        <f t="shared" si="242"/>
        <v>0</v>
      </c>
      <c r="AD332" s="39">
        <f t="shared" si="243"/>
        <v>0</v>
      </c>
      <c r="AE332" s="39">
        <f t="shared" si="244"/>
        <v>0</v>
      </c>
      <c r="AF332" s="39">
        <f t="shared" si="245"/>
        <v>0</v>
      </c>
      <c r="AG332" s="39">
        <f t="shared" si="246"/>
        <v>0</v>
      </c>
      <c r="AH332" s="39">
        <f t="shared" si="247"/>
        <v>0</v>
      </c>
      <c r="AI332" s="39">
        <f t="shared" si="248"/>
        <v>0</v>
      </c>
      <c r="AJ332" s="39">
        <f t="shared" si="249"/>
        <v>0</v>
      </c>
      <c r="AK332" s="39">
        <f t="shared" si="250"/>
        <v>0</v>
      </c>
      <c r="AL332" s="43"/>
      <c r="AM332" s="39">
        <f t="shared" si="251"/>
        <v>0</v>
      </c>
      <c r="AN332" s="39">
        <f t="shared" si="252"/>
        <v>0</v>
      </c>
      <c r="AO332" s="39">
        <f t="shared" si="253"/>
        <v>0</v>
      </c>
      <c r="AP332" s="40">
        <f t="shared" si="254"/>
        <v>0</v>
      </c>
      <c r="AR332" s="39">
        <f t="shared" si="255"/>
        <v>0</v>
      </c>
      <c r="AS332" s="39">
        <f t="shared" si="256"/>
        <v>0</v>
      </c>
      <c r="AT332" s="39">
        <f t="shared" si="257"/>
        <v>0</v>
      </c>
      <c r="AU332" s="40">
        <f t="shared" si="258"/>
        <v>0</v>
      </c>
      <c r="AV332" s="40"/>
      <c r="AW332" s="52">
        <f t="shared" si="259"/>
        <v>0</v>
      </c>
      <c r="AY332" s="52">
        <f t="shared" si="260"/>
        <v>0</v>
      </c>
      <c r="AZ332" s="70"/>
    </row>
    <row r="333" spans="1:52" ht="12" customHeight="1">
      <c r="A333" s="44">
        <f t="shared" si="261"/>
        <v>46753</v>
      </c>
      <c r="B333" s="66">
        <f t="shared" si="262"/>
        <v>20000</v>
      </c>
      <c r="C333" s="67"/>
      <c r="D333" s="68">
        <f t="shared" si="226"/>
        <v>20000</v>
      </c>
      <c r="E333" s="35">
        <f t="shared" si="227"/>
        <v>0</v>
      </c>
      <c r="F333" s="35">
        <f t="shared" si="228"/>
        <v>0</v>
      </c>
      <c r="G333" s="55">
        <f t="shared" si="229"/>
        <v>5.67</v>
      </c>
      <c r="H333" s="69">
        <f t="shared" si="229"/>
        <v>5.67</v>
      </c>
      <c r="I333" s="72">
        <f t="shared" si="263"/>
        <v>0</v>
      </c>
      <c r="J333" s="55">
        <f t="shared" si="230"/>
        <v>-4.7500000000000001E-2</v>
      </c>
      <c r="K333" s="69">
        <f t="shared" si="230"/>
        <v>-0.06</v>
      </c>
      <c r="L333" s="72">
        <v>0</v>
      </c>
      <c r="M333" s="55">
        <f t="shared" si="231"/>
        <v>0.01</v>
      </c>
      <c r="N333" s="69">
        <f t="shared" si="231"/>
        <v>0</v>
      </c>
      <c r="O333" s="72">
        <v>0</v>
      </c>
      <c r="P333" s="7"/>
      <c r="Q333" s="72">
        <f t="shared" si="232"/>
        <v>5.6325000000000003</v>
      </c>
      <c r="R333" s="72">
        <f t="shared" si="233"/>
        <v>5.61</v>
      </c>
      <c r="S333" s="72">
        <f t="shared" si="234"/>
        <v>0</v>
      </c>
      <c r="T333" s="7"/>
      <c r="U333" s="5">
        <f t="shared" si="235"/>
        <v>31</v>
      </c>
      <c r="V333" s="45">
        <f t="shared" si="236"/>
        <v>46753</v>
      </c>
      <c r="W333" s="5">
        <f t="shared" si="237"/>
        <v>9837</v>
      </c>
      <c r="X333" s="55">
        <f t="shared" si="238"/>
        <v>5.3904348595426005E-2</v>
      </c>
      <c r="Y333" s="47">
        <f t="shared" si="239"/>
        <v>0.23870060244382829</v>
      </c>
      <c r="Z333" s="5">
        <f t="shared" si="240"/>
        <v>0</v>
      </c>
      <c r="AA333" s="5">
        <f t="shared" si="241"/>
        <v>0</v>
      </c>
      <c r="AC333" s="39">
        <f t="shared" si="242"/>
        <v>0</v>
      </c>
      <c r="AD333" s="39">
        <f t="shared" si="243"/>
        <v>0</v>
      </c>
      <c r="AE333" s="39">
        <f t="shared" si="244"/>
        <v>0</v>
      </c>
      <c r="AF333" s="39">
        <f t="shared" si="245"/>
        <v>0</v>
      </c>
      <c r="AG333" s="39">
        <f t="shared" si="246"/>
        <v>0</v>
      </c>
      <c r="AH333" s="39">
        <f t="shared" si="247"/>
        <v>0</v>
      </c>
      <c r="AI333" s="39">
        <f t="shared" si="248"/>
        <v>0</v>
      </c>
      <c r="AJ333" s="39">
        <f t="shared" si="249"/>
        <v>0</v>
      </c>
      <c r="AK333" s="39">
        <f t="shared" si="250"/>
        <v>0</v>
      </c>
      <c r="AL333" s="43"/>
      <c r="AM333" s="39">
        <f t="shared" si="251"/>
        <v>0</v>
      </c>
      <c r="AN333" s="39">
        <f t="shared" si="252"/>
        <v>0</v>
      </c>
      <c r="AO333" s="39">
        <f t="shared" si="253"/>
        <v>0</v>
      </c>
      <c r="AP333" s="40">
        <f t="shared" si="254"/>
        <v>0</v>
      </c>
      <c r="AR333" s="39">
        <f t="shared" si="255"/>
        <v>0</v>
      </c>
      <c r="AS333" s="39">
        <f t="shared" si="256"/>
        <v>0</v>
      </c>
      <c r="AT333" s="39">
        <f t="shared" si="257"/>
        <v>0</v>
      </c>
      <c r="AU333" s="40">
        <f t="shared" si="258"/>
        <v>0</v>
      </c>
      <c r="AV333" s="40"/>
      <c r="AW333" s="52">
        <f t="shared" si="259"/>
        <v>0</v>
      </c>
      <c r="AY333" s="52">
        <f t="shared" si="260"/>
        <v>0</v>
      </c>
      <c r="AZ333" s="70"/>
    </row>
    <row r="334" spans="1:52" ht="12" customHeight="1">
      <c r="A334" s="44">
        <f t="shared" si="261"/>
        <v>46784</v>
      </c>
      <c r="B334" s="66">
        <f t="shared" si="262"/>
        <v>20000</v>
      </c>
      <c r="C334" s="67"/>
      <c r="D334" s="68">
        <f t="shared" si="226"/>
        <v>20000</v>
      </c>
      <c r="E334" s="35">
        <f t="shared" si="227"/>
        <v>0</v>
      </c>
      <c r="F334" s="35">
        <f t="shared" si="228"/>
        <v>0</v>
      </c>
      <c r="G334" s="55">
        <f t="shared" si="229"/>
        <v>5.67</v>
      </c>
      <c r="H334" s="69">
        <f t="shared" si="229"/>
        <v>5.67</v>
      </c>
      <c r="I334" s="72">
        <f t="shared" si="263"/>
        <v>0</v>
      </c>
      <c r="J334" s="55">
        <f t="shared" si="230"/>
        <v>-4.7500000000000001E-2</v>
      </c>
      <c r="K334" s="69">
        <f t="shared" si="230"/>
        <v>-0.06</v>
      </c>
      <c r="L334" s="72">
        <v>0</v>
      </c>
      <c r="M334" s="55">
        <f t="shared" si="231"/>
        <v>0.01</v>
      </c>
      <c r="N334" s="69">
        <f t="shared" si="231"/>
        <v>0</v>
      </c>
      <c r="O334" s="72">
        <v>0</v>
      </c>
      <c r="P334" s="7"/>
      <c r="Q334" s="72">
        <f t="shared" si="232"/>
        <v>5.6325000000000003</v>
      </c>
      <c r="R334" s="72">
        <f t="shared" si="233"/>
        <v>5.61</v>
      </c>
      <c r="S334" s="72">
        <f t="shared" si="234"/>
        <v>0</v>
      </c>
      <c r="T334" s="7"/>
      <c r="U334" s="5">
        <f t="shared" si="235"/>
        <v>29</v>
      </c>
      <c r="V334" s="45">
        <f t="shared" si="236"/>
        <v>46784</v>
      </c>
      <c r="W334" s="5">
        <f t="shared" si="237"/>
        <v>9868</v>
      </c>
      <c r="X334" s="55">
        <f t="shared" si="238"/>
        <v>5.3904348595426005E-2</v>
      </c>
      <c r="Y334" s="47">
        <f t="shared" si="239"/>
        <v>0.23762542302936768</v>
      </c>
      <c r="Z334" s="5">
        <f t="shared" si="240"/>
        <v>0</v>
      </c>
      <c r="AA334" s="5">
        <f t="shared" si="241"/>
        <v>0</v>
      </c>
      <c r="AC334" s="39">
        <f t="shared" si="242"/>
        <v>0</v>
      </c>
      <c r="AD334" s="39">
        <f t="shared" si="243"/>
        <v>0</v>
      </c>
      <c r="AE334" s="39">
        <f t="shared" si="244"/>
        <v>0</v>
      </c>
      <c r="AF334" s="39">
        <f t="shared" si="245"/>
        <v>0</v>
      </c>
      <c r="AG334" s="39">
        <f t="shared" si="246"/>
        <v>0</v>
      </c>
      <c r="AH334" s="39">
        <f t="shared" si="247"/>
        <v>0</v>
      </c>
      <c r="AI334" s="39">
        <f t="shared" si="248"/>
        <v>0</v>
      </c>
      <c r="AJ334" s="39">
        <f t="shared" si="249"/>
        <v>0</v>
      </c>
      <c r="AK334" s="39">
        <f t="shared" si="250"/>
        <v>0</v>
      </c>
      <c r="AL334" s="43"/>
      <c r="AM334" s="39">
        <f t="shared" si="251"/>
        <v>0</v>
      </c>
      <c r="AN334" s="39">
        <f t="shared" si="252"/>
        <v>0</v>
      </c>
      <c r="AO334" s="39">
        <f t="shared" si="253"/>
        <v>0</v>
      </c>
      <c r="AP334" s="40">
        <f t="shared" si="254"/>
        <v>0</v>
      </c>
      <c r="AR334" s="39">
        <f t="shared" si="255"/>
        <v>0</v>
      </c>
      <c r="AS334" s="39">
        <f t="shared" si="256"/>
        <v>0</v>
      </c>
      <c r="AT334" s="39">
        <f t="shared" si="257"/>
        <v>0</v>
      </c>
      <c r="AU334" s="40">
        <f t="shared" si="258"/>
        <v>0</v>
      </c>
      <c r="AV334" s="40"/>
      <c r="AW334" s="52">
        <f t="shared" si="259"/>
        <v>0</v>
      </c>
      <c r="AY334" s="52">
        <f t="shared" si="260"/>
        <v>0</v>
      </c>
      <c r="AZ334" s="70"/>
    </row>
    <row r="335" spans="1:52" ht="12" customHeight="1">
      <c r="A335" s="44">
        <f t="shared" si="261"/>
        <v>46813</v>
      </c>
      <c r="B335" s="66">
        <f t="shared" si="262"/>
        <v>20000</v>
      </c>
      <c r="C335" s="67"/>
      <c r="D335" s="68">
        <f t="shared" si="226"/>
        <v>20000</v>
      </c>
      <c r="E335" s="35">
        <f t="shared" si="227"/>
        <v>0</v>
      </c>
      <c r="F335" s="35">
        <f t="shared" si="228"/>
        <v>0</v>
      </c>
      <c r="G335" s="55">
        <f t="shared" si="229"/>
        <v>5.67</v>
      </c>
      <c r="H335" s="69">
        <f t="shared" si="229"/>
        <v>5.67</v>
      </c>
      <c r="I335" s="72">
        <f t="shared" si="263"/>
        <v>0</v>
      </c>
      <c r="J335" s="55">
        <f t="shared" si="230"/>
        <v>-4.7500000000000001E-2</v>
      </c>
      <c r="K335" s="69">
        <f t="shared" si="230"/>
        <v>-0.06</v>
      </c>
      <c r="L335" s="72">
        <v>0</v>
      </c>
      <c r="M335" s="55">
        <f t="shared" si="231"/>
        <v>0.01</v>
      </c>
      <c r="N335" s="69">
        <f t="shared" si="231"/>
        <v>0</v>
      </c>
      <c r="O335" s="72">
        <v>0</v>
      </c>
      <c r="P335" s="7"/>
      <c r="Q335" s="72">
        <f t="shared" si="232"/>
        <v>5.6325000000000003</v>
      </c>
      <c r="R335" s="72">
        <f t="shared" si="233"/>
        <v>5.61</v>
      </c>
      <c r="S335" s="72">
        <f t="shared" si="234"/>
        <v>0</v>
      </c>
      <c r="T335" s="7"/>
      <c r="U335" s="5">
        <f t="shared" si="235"/>
        <v>31</v>
      </c>
      <c r="V335" s="45">
        <f t="shared" si="236"/>
        <v>46813</v>
      </c>
      <c r="W335" s="5">
        <f t="shared" si="237"/>
        <v>9897</v>
      </c>
      <c r="X335" s="55">
        <f t="shared" si="238"/>
        <v>5.3904348595426005E-2</v>
      </c>
      <c r="Y335" s="47">
        <f t="shared" si="239"/>
        <v>0.23662399479400575</v>
      </c>
      <c r="Z335" s="5">
        <f t="shared" si="240"/>
        <v>0</v>
      </c>
      <c r="AA335" s="5">
        <f t="shared" si="241"/>
        <v>0</v>
      </c>
      <c r="AC335" s="39">
        <f t="shared" si="242"/>
        <v>0</v>
      </c>
      <c r="AD335" s="39">
        <f t="shared" si="243"/>
        <v>0</v>
      </c>
      <c r="AE335" s="39">
        <f t="shared" si="244"/>
        <v>0</v>
      </c>
      <c r="AF335" s="39">
        <f t="shared" si="245"/>
        <v>0</v>
      </c>
      <c r="AG335" s="39">
        <f t="shared" si="246"/>
        <v>0</v>
      </c>
      <c r="AH335" s="39">
        <f t="shared" si="247"/>
        <v>0</v>
      </c>
      <c r="AI335" s="39">
        <f t="shared" si="248"/>
        <v>0</v>
      </c>
      <c r="AJ335" s="39">
        <f t="shared" si="249"/>
        <v>0</v>
      </c>
      <c r="AK335" s="39">
        <f t="shared" si="250"/>
        <v>0</v>
      </c>
      <c r="AL335" s="43"/>
      <c r="AM335" s="39">
        <f t="shared" si="251"/>
        <v>0</v>
      </c>
      <c r="AN335" s="39">
        <f t="shared" si="252"/>
        <v>0</v>
      </c>
      <c r="AO335" s="39">
        <f t="shared" si="253"/>
        <v>0</v>
      </c>
      <c r="AP335" s="40">
        <f t="shared" si="254"/>
        <v>0</v>
      </c>
      <c r="AR335" s="39">
        <f t="shared" si="255"/>
        <v>0</v>
      </c>
      <c r="AS335" s="39">
        <f t="shared" si="256"/>
        <v>0</v>
      </c>
      <c r="AT335" s="39">
        <f t="shared" si="257"/>
        <v>0</v>
      </c>
      <c r="AU335" s="40">
        <f t="shared" si="258"/>
        <v>0</v>
      </c>
      <c r="AV335" s="40"/>
      <c r="AW335" s="52">
        <f t="shared" si="259"/>
        <v>0</v>
      </c>
      <c r="AY335" s="52">
        <f t="shared" si="260"/>
        <v>0</v>
      </c>
      <c r="AZ335" s="70"/>
    </row>
    <row r="336" spans="1:52" ht="12" customHeight="1">
      <c r="A336" s="44">
        <f t="shared" si="261"/>
        <v>46844</v>
      </c>
      <c r="B336" s="66">
        <f t="shared" si="262"/>
        <v>20000</v>
      </c>
      <c r="C336" s="67"/>
      <c r="D336" s="68">
        <f t="shared" si="226"/>
        <v>20000</v>
      </c>
      <c r="E336" s="35">
        <f t="shared" si="227"/>
        <v>0</v>
      </c>
      <c r="F336" s="35">
        <f t="shared" si="228"/>
        <v>0</v>
      </c>
      <c r="G336" s="55">
        <f t="shared" si="229"/>
        <v>5.67</v>
      </c>
      <c r="H336" s="69">
        <f t="shared" si="229"/>
        <v>5.67</v>
      </c>
      <c r="I336" s="72">
        <f t="shared" si="263"/>
        <v>0</v>
      </c>
      <c r="J336" s="55">
        <f t="shared" si="230"/>
        <v>-4.7500000000000001E-2</v>
      </c>
      <c r="K336" s="69">
        <f t="shared" si="230"/>
        <v>-0.06</v>
      </c>
      <c r="L336" s="72">
        <v>0</v>
      </c>
      <c r="M336" s="55">
        <f t="shared" si="231"/>
        <v>0.01</v>
      </c>
      <c r="N336" s="69">
        <f t="shared" si="231"/>
        <v>0</v>
      </c>
      <c r="O336" s="72">
        <v>0</v>
      </c>
      <c r="P336" s="7"/>
      <c r="Q336" s="72">
        <f t="shared" si="232"/>
        <v>5.6325000000000003</v>
      </c>
      <c r="R336" s="72">
        <f t="shared" si="233"/>
        <v>5.61</v>
      </c>
      <c r="S336" s="72">
        <f t="shared" si="234"/>
        <v>0</v>
      </c>
      <c r="T336" s="7"/>
      <c r="U336" s="5">
        <f t="shared" si="235"/>
        <v>30</v>
      </c>
      <c r="V336" s="45">
        <f t="shared" si="236"/>
        <v>46844</v>
      </c>
      <c r="W336" s="5">
        <f t="shared" si="237"/>
        <v>9928</v>
      </c>
      <c r="X336" s="55">
        <f t="shared" si="238"/>
        <v>5.3904348595426005E-2</v>
      </c>
      <c r="Y336" s="47">
        <f t="shared" si="239"/>
        <v>0.23555816904591281</v>
      </c>
      <c r="Z336" s="5">
        <f t="shared" si="240"/>
        <v>0</v>
      </c>
      <c r="AA336" s="5">
        <f t="shared" si="241"/>
        <v>0</v>
      </c>
      <c r="AC336" s="39">
        <f t="shared" si="242"/>
        <v>0</v>
      </c>
      <c r="AD336" s="39">
        <f t="shared" si="243"/>
        <v>0</v>
      </c>
      <c r="AE336" s="39">
        <f t="shared" si="244"/>
        <v>0</v>
      </c>
      <c r="AF336" s="39">
        <f t="shared" si="245"/>
        <v>0</v>
      </c>
      <c r="AG336" s="39">
        <f t="shared" si="246"/>
        <v>0</v>
      </c>
      <c r="AH336" s="39">
        <f t="shared" si="247"/>
        <v>0</v>
      </c>
      <c r="AI336" s="39">
        <f t="shared" si="248"/>
        <v>0</v>
      </c>
      <c r="AJ336" s="39">
        <f t="shared" si="249"/>
        <v>0</v>
      </c>
      <c r="AK336" s="39">
        <f t="shared" si="250"/>
        <v>0</v>
      </c>
      <c r="AL336" s="43"/>
      <c r="AM336" s="39">
        <f t="shared" si="251"/>
        <v>0</v>
      </c>
      <c r="AN336" s="39">
        <f t="shared" si="252"/>
        <v>0</v>
      </c>
      <c r="AO336" s="39">
        <f t="shared" si="253"/>
        <v>0</v>
      </c>
      <c r="AP336" s="40">
        <f t="shared" si="254"/>
        <v>0</v>
      </c>
      <c r="AR336" s="39">
        <f t="shared" si="255"/>
        <v>0</v>
      </c>
      <c r="AS336" s="39">
        <f t="shared" si="256"/>
        <v>0</v>
      </c>
      <c r="AT336" s="39">
        <f t="shared" si="257"/>
        <v>0</v>
      </c>
      <c r="AU336" s="40">
        <f t="shared" si="258"/>
        <v>0</v>
      </c>
      <c r="AV336" s="40"/>
      <c r="AW336" s="52">
        <f t="shared" si="259"/>
        <v>0</v>
      </c>
      <c r="AY336" s="52">
        <f t="shared" si="260"/>
        <v>0</v>
      </c>
      <c r="AZ336" s="70"/>
    </row>
    <row r="337" spans="1:52" ht="12" customHeight="1">
      <c r="A337" s="44">
        <f t="shared" si="261"/>
        <v>46874</v>
      </c>
      <c r="B337" s="66">
        <f t="shared" si="262"/>
        <v>20000</v>
      </c>
      <c r="C337" s="67"/>
      <c r="D337" s="68">
        <f t="shared" si="226"/>
        <v>20000</v>
      </c>
      <c r="E337" s="35">
        <f t="shared" si="227"/>
        <v>0</v>
      </c>
      <c r="F337" s="35">
        <f t="shared" si="228"/>
        <v>0</v>
      </c>
      <c r="G337" s="55">
        <f t="shared" si="229"/>
        <v>5.67</v>
      </c>
      <c r="H337" s="69">
        <f t="shared" si="229"/>
        <v>5.67</v>
      </c>
      <c r="I337" s="72">
        <f t="shared" si="263"/>
        <v>0</v>
      </c>
      <c r="J337" s="55">
        <f t="shared" si="230"/>
        <v>-4.7500000000000001E-2</v>
      </c>
      <c r="K337" s="69">
        <f t="shared" si="230"/>
        <v>-0.06</v>
      </c>
      <c r="L337" s="72">
        <v>0</v>
      </c>
      <c r="M337" s="55">
        <f t="shared" si="231"/>
        <v>0.01</v>
      </c>
      <c r="N337" s="69">
        <f t="shared" si="231"/>
        <v>0</v>
      </c>
      <c r="O337" s="72">
        <v>0</v>
      </c>
      <c r="P337" s="7"/>
      <c r="Q337" s="72">
        <f t="shared" si="232"/>
        <v>5.6325000000000003</v>
      </c>
      <c r="R337" s="72">
        <f t="shared" si="233"/>
        <v>5.61</v>
      </c>
      <c r="S337" s="72">
        <f t="shared" si="234"/>
        <v>0</v>
      </c>
      <c r="T337" s="7"/>
      <c r="U337" s="5">
        <f t="shared" si="235"/>
        <v>31</v>
      </c>
      <c r="V337" s="45">
        <f t="shared" si="236"/>
        <v>46874</v>
      </c>
      <c r="W337" s="5">
        <f t="shared" si="237"/>
        <v>9958</v>
      </c>
      <c r="X337" s="55">
        <f t="shared" si="238"/>
        <v>5.3904348595426005E-2</v>
      </c>
      <c r="Y337" s="47">
        <f t="shared" si="239"/>
        <v>0.23453129599645764</v>
      </c>
      <c r="Z337" s="5">
        <f t="shared" si="240"/>
        <v>0</v>
      </c>
      <c r="AA337" s="5">
        <f t="shared" si="241"/>
        <v>0</v>
      </c>
      <c r="AC337" s="39">
        <f t="shared" si="242"/>
        <v>0</v>
      </c>
      <c r="AD337" s="39">
        <f t="shared" si="243"/>
        <v>0</v>
      </c>
      <c r="AE337" s="39">
        <f t="shared" si="244"/>
        <v>0</v>
      </c>
      <c r="AF337" s="39">
        <f t="shared" si="245"/>
        <v>0</v>
      </c>
      <c r="AG337" s="39">
        <f t="shared" si="246"/>
        <v>0</v>
      </c>
      <c r="AH337" s="39">
        <f t="shared" si="247"/>
        <v>0</v>
      </c>
      <c r="AI337" s="39">
        <f t="shared" si="248"/>
        <v>0</v>
      </c>
      <c r="AJ337" s="39">
        <f t="shared" si="249"/>
        <v>0</v>
      </c>
      <c r="AK337" s="39">
        <f t="shared" si="250"/>
        <v>0</v>
      </c>
      <c r="AL337" s="43"/>
      <c r="AM337" s="39">
        <f t="shared" si="251"/>
        <v>0</v>
      </c>
      <c r="AN337" s="39">
        <f t="shared" si="252"/>
        <v>0</v>
      </c>
      <c r="AO337" s="39">
        <f t="shared" si="253"/>
        <v>0</v>
      </c>
      <c r="AP337" s="40">
        <f t="shared" si="254"/>
        <v>0</v>
      </c>
      <c r="AR337" s="39">
        <f t="shared" si="255"/>
        <v>0</v>
      </c>
      <c r="AS337" s="39">
        <f t="shared" si="256"/>
        <v>0</v>
      </c>
      <c r="AT337" s="39">
        <f t="shared" si="257"/>
        <v>0</v>
      </c>
      <c r="AU337" s="40">
        <f t="shared" si="258"/>
        <v>0</v>
      </c>
      <c r="AV337" s="40"/>
      <c r="AW337" s="52">
        <f t="shared" si="259"/>
        <v>0</v>
      </c>
      <c r="AY337" s="52">
        <f t="shared" si="260"/>
        <v>0</v>
      </c>
      <c r="AZ337" s="70"/>
    </row>
    <row r="338" spans="1:52" ht="12" customHeight="1">
      <c r="A338" s="44">
        <f t="shared" si="261"/>
        <v>46905</v>
      </c>
      <c r="B338" s="66">
        <f t="shared" si="262"/>
        <v>20000</v>
      </c>
      <c r="C338" s="67"/>
      <c r="D338" s="68">
        <f t="shared" si="226"/>
        <v>20000</v>
      </c>
      <c r="E338" s="35">
        <f t="shared" si="227"/>
        <v>0</v>
      </c>
      <c r="F338" s="35">
        <f t="shared" si="228"/>
        <v>0</v>
      </c>
      <c r="G338" s="55">
        <f t="shared" si="229"/>
        <v>5.67</v>
      </c>
      <c r="H338" s="69">
        <f t="shared" si="229"/>
        <v>5.67</v>
      </c>
      <c r="I338" s="72">
        <f t="shared" si="263"/>
        <v>0</v>
      </c>
      <c r="J338" s="55">
        <f t="shared" si="230"/>
        <v>-4.7500000000000001E-2</v>
      </c>
      <c r="K338" s="69">
        <f t="shared" si="230"/>
        <v>-0.06</v>
      </c>
      <c r="L338" s="72">
        <v>0</v>
      </c>
      <c r="M338" s="55">
        <f t="shared" si="231"/>
        <v>0.01</v>
      </c>
      <c r="N338" s="69">
        <f t="shared" si="231"/>
        <v>0</v>
      </c>
      <c r="O338" s="72">
        <v>0</v>
      </c>
      <c r="P338" s="7"/>
      <c r="Q338" s="72">
        <f t="shared" si="232"/>
        <v>5.6325000000000003</v>
      </c>
      <c r="R338" s="72">
        <f t="shared" si="233"/>
        <v>5.61</v>
      </c>
      <c r="S338" s="72">
        <f t="shared" si="234"/>
        <v>0</v>
      </c>
      <c r="T338" s="7"/>
      <c r="U338" s="5">
        <f t="shared" si="235"/>
        <v>30</v>
      </c>
      <c r="V338" s="45">
        <f t="shared" si="236"/>
        <v>46905</v>
      </c>
      <c r="W338" s="5">
        <f t="shared" si="237"/>
        <v>9989</v>
      </c>
      <c r="X338" s="55">
        <f t="shared" si="238"/>
        <v>5.3904348595426005E-2</v>
      </c>
      <c r="Y338" s="47">
        <f t="shared" si="239"/>
        <v>0.23347489639410851</v>
      </c>
      <c r="Z338" s="5">
        <f t="shared" si="240"/>
        <v>0</v>
      </c>
      <c r="AA338" s="5">
        <f t="shared" si="241"/>
        <v>0</v>
      </c>
      <c r="AC338" s="39">
        <f t="shared" si="242"/>
        <v>0</v>
      </c>
      <c r="AD338" s="39">
        <f t="shared" si="243"/>
        <v>0</v>
      </c>
      <c r="AE338" s="39">
        <f t="shared" si="244"/>
        <v>0</v>
      </c>
      <c r="AF338" s="39">
        <f t="shared" si="245"/>
        <v>0</v>
      </c>
      <c r="AG338" s="39">
        <f t="shared" si="246"/>
        <v>0</v>
      </c>
      <c r="AH338" s="39">
        <f t="shared" si="247"/>
        <v>0</v>
      </c>
      <c r="AI338" s="39">
        <f t="shared" si="248"/>
        <v>0</v>
      </c>
      <c r="AJ338" s="39">
        <f t="shared" si="249"/>
        <v>0</v>
      </c>
      <c r="AK338" s="39">
        <f t="shared" si="250"/>
        <v>0</v>
      </c>
      <c r="AL338" s="43"/>
      <c r="AM338" s="39">
        <f t="shared" si="251"/>
        <v>0</v>
      </c>
      <c r="AN338" s="39">
        <f t="shared" si="252"/>
        <v>0</v>
      </c>
      <c r="AO338" s="39">
        <f t="shared" si="253"/>
        <v>0</v>
      </c>
      <c r="AP338" s="40">
        <f t="shared" si="254"/>
        <v>0</v>
      </c>
      <c r="AR338" s="39">
        <f t="shared" si="255"/>
        <v>0</v>
      </c>
      <c r="AS338" s="39">
        <f t="shared" si="256"/>
        <v>0</v>
      </c>
      <c r="AT338" s="39">
        <f t="shared" si="257"/>
        <v>0</v>
      </c>
      <c r="AU338" s="40">
        <f t="shared" si="258"/>
        <v>0</v>
      </c>
      <c r="AV338" s="40"/>
      <c r="AW338" s="52">
        <f t="shared" si="259"/>
        <v>0</v>
      </c>
      <c r="AY338" s="52">
        <f t="shared" si="260"/>
        <v>0</v>
      </c>
      <c r="AZ338" s="70"/>
    </row>
    <row r="339" spans="1:52" ht="12" customHeight="1">
      <c r="A339" s="44">
        <f t="shared" si="261"/>
        <v>46935</v>
      </c>
      <c r="B339" s="66">
        <f t="shared" si="262"/>
        <v>20000</v>
      </c>
      <c r="C339" s="67"/>
      <c r="D339" s="68">
        <f t="shared" si="226"/>
        <v>20000</v>
      </c>
      <c r="E339" s="35">
        <f t="shared" si="227"/>
        <v>0</v>
      </c>
      <c r="F339" s="35">
        <f t="shared" si="228"/>
        <v>0</v>
      </c>
      <c r="G339" s="55">
        <f t="shared" si="229"/>
        <v>5.67</v>
      </c>
      <c r="H339" s="69">
        <f t="shared" si="229"/>
        <v>5.67</v>
      </c>
      <c r="I339" s="72">
        <f t="shared" si="263"/>
        <v>0</v>
      </c>
      <c r="J339" s="55">
        <f t="shared" si="230"/>
        <v>-4.7500000000000001E-2</v>
      </c>
      <c r="K339" s="69">
        <f t="shared" si="230"/>
        <v>-0.06</v>
      </c>
      <c r="L339" s="72">
        <v>0</v>
      </c>
      <c r="M339" s="55">
        <f t="shared" si="231"/>
        <v>0.01</v>
      </c>
      <c r="N339" s="69">
        <f t="shared" si="231"/>
        <v>0</v>
      </c>
      <c r="O339" s="72">
        <v>0</v>
      </c>
      <c r="P339" s="7"/>
      <c r="Q339" s="72">
        <f t="shared" si="232"/>
        <v>5.6325000000000003</v>
      </c>
      <c r="R339" s="72">
        <f t="shared" si="233"/>
        <v>5.61</v>
      </c>
      <c r="S339" s="72">
        <f t="shared" si="234"/>
        <v>0</v>
      </c>
      <c r="T339" s="7"/>
      <c r="U339" s="5">
        <f t="shared" si="235"/>
        <v>31</v>
      </c>
      <c r="V339" s="45">
        <f t="shared" si="236"/>
        <v>46935</v>
      </c>
      <c r="W339" s="5">
        <f t="shared" si="237"/>
        <v>10019</v>
      </c>
      <c r="X339" s="55">
        <f t="shared" si="238"/>
        <v>5.3904348595426005E-2</v>
      </c>
      <c r="Y339" s="47">
        <f t="shared" si="239"/>
        <v>0.23245710499335806</v>
      </c>
      <c r="Z339" s="5">
        <f t="shared" si="240"/>
        <v>0</v>
      </c>
      <c r="AA339" s="5">
        <f t="shared" si="241"/>
        <v>0</v>
      </c>
      <c r="AC339" s="39">
        <f t="shared" si="242"/>
        <v>0</v>
      </c>
      <c r="AD339" s="39">
        <f t="shared" si="243"/>
        <v>0</v>
      </c>
      <c r="AE339" s="39">
        <f t="shared" si="244"/>
        <v>0</v>
      </c>
      <c r="AF339" s="39">
        <f t="shared" si="245"/>
        <v>0</v>
      </c>
      <c r="AG339" s="39">
        <f t="shared" si="246"/>
        <v>0</v>
      </c>
      <c r="AH339" s="39">
        <f t="shared" si="247"/>
        <v>0</v>
      </c>
      <c r="AI339" s="39">
        <f t="shared" si="248"/>
        <v>0</v>
      </c>
      <c r="AJ339" s="39">
        <f t="shared" si="249"/>
        <v>0</v>
      </c>
      <c r="AK339" s="39">
        <f t="shared" si="250"/>
        <v>0</v>
      </c>
      <c r="AL339" s="43"/>
      <c r="AM339" s="39">
        <f t="shared" si="251"/>
        <v>0</v>
      </c>
      <c r="AN339" s="39">
        <f t="shared" si="252"/>
        <v>0</v>
      </c>
      <c r="AO339" s="39">
        <f t="shared" si="253"/>
        <v>0</v>
      </c>
      <c r="AP339" s="40">
        <f t="shared" si="254"/>
        <v>0</v>
      </c>
      <c r="AR339" s="39">
        <f t="shared" si="255"/>
        <v>0</v>
      </c>
      <c r="AS339" s="39">
        <f t="shared" si="256"/>
        <v>0</v>
      </c>
      <c r="AT339" s="39">
        <f t="shared" si="257"/>
        <v>0</v>
      </c>
      <c r="AU339" s="40">
        <f t="shared" si="258"/>
        <v>0</v>
      </c>
      <c r="AV339" s="40"/>
      <c r="AW339" s="52">
        <f t="shared" si="259"/>
        <v>0</v>
      </c>
      <c r="AY339" s="52">
        <f t="shared" si="260"/>
        <v>0</v>
      </c>
      <c r="AZ339" s="70"/>
    </row>
    <row r="340" spans="1:52" ht="12" customHeight="1">
      <c r="A340" s="44">
        <f t="shared" si="261"/>
        <v>46966</v>
      </c>
      <c r="B340" s="66">
        <f t="shared" si="262"/>
        <v>20000</v>
      </c>
      <c r="C340" s="67"/>
      <c r="D340" s="68">
        <f t="shared" si="226"/>
        <v>20000</v>
      </c>
      <c r="E340" s="35">
        <f t="shared" si="227"/>
        <v>0</v>
      </c>
      <c r="F340" s="35">
        <f t="shared" si="228"/>
        <v>0</v>
      </c>
      <c r="G340" s="55">
        <f t="shared" si="229"/>
        <v>5.67</v>
      </c>
      <c r="H340" s="69">
        <f t="shared" si="229"/>
        <v>5.67</v>
      </c>
      <c r="I340" s="72">
        <f t="shared" si="263"/>
        <v>0</v>
      </c>
      <c r="J340" s="55">
        <f t="shared" si="230"/>
        <v>-4.7500000000000001E-2</v>
      </c>
      <c r="K340" s="69">
        <f t="shared" si="230"/>
        <v>-0.06</v>
      </c>
      <c r="L340" s="72">
        <v>0</v>
      </c>
      <c r="M340" s="55">
        <f t="shared" si="231"/>
        <v>0.01</v>
      </c>
      <c r="N340" s="69">
        <f t="shared" si="231"/>
        <v>0</v>
      </c>
      <c r="O340" s="72">
        <v>0</v>
      </c>
      <c r="P340" s="7"/>
      <c r="Q340" s="72">
        <f t="shared" si="232"/>
        <v>5.6325000000000003</v>
      </c>
      <c r="R340" s="72">
        <f t="shared" si="233"/>
        <v>5.61</v>
      </c>
      <c r="S340" s="72">
        <f t="shared" si="234"/>
        <v>0</v>
      </c>
      <c r="T340" s="7"/>
      <c r="U340" s="5">
        <f t="shared" si="235"/>
        <v>31</v>
      </c>
      <c r="V340" s="45">
        <f t="shared" si="236"/>
        <v>46966</v>
      </c>
      <c r="W340" s="5">
        <f t="shared" si="237"/>
        <v>10050</v>
      </c>
      <c r="X340" s="55">
        <f t="shared" si="238"/>
        <v>5.3904348595426005E-2</v>
      </c>
      <c r="Y340" s="47">
        <f t="shared" si="239"/>
        <v>0.23141004817207181</v>
      </c>
      <c r="Z340" s="5">
        <f t="shared" si="240"/>
        <v>0</v>
      </c>
      <c r="AA340" s="5">
        <f t="shared" si="241"/>
        <v>0</v>
      </c>
      <c r="AC340" s="39">
        <f t="shared" si="242"/>
        <v>0</v>
      </c>
      <c r="AD340" s="39">
        <f t="shared" si="243"/>
        <v>0</v>
      </c>
      <c r="AE340" s="39">
        <f t="shared" si="244"/>
        <v>0</v>
      </c>
      <c r="AF340" s="39">
        <f t="shared" si="245"/>
        <v>0</v>
      </c>
      <c r="AG340" s="39">
        <f t="shared" si="246"/>
        <v>0</v>
      </c>
      <c r="AH340" s="39">
        <f t="shared" si="247"/>
        <v>0</v>
      </c>
      <c r="AI340" s="39">
        <f t="shared" si="248"/>
        <v>0</v>
      </c>
      <c r="AJ340" s="39">
        <f t="shared" si="249"/>
        <v>0</v>
      </c>
      <c r="AK340" s="39">
        <f t="shared" si="250"/>
        <v>0</v>
      </c>
      <c r="AL340" s="43"/>
      <c r="AM340" s="39">
        <f t="shared" si="251"/>
        <v>0</v>
      </c>
      <c r="AN340" s="39">
        <f t="shared" si="252"/>
        <v>0</v>
      </c>
      <c r="AO340" s="39">
        <f t="shared" si="253"/>
        <v>0</v>
      </c>
      <c r="AP340" s="40">
        <f t="shared" si="254"/>
        <v>0</v>
      </c>
      <c r="AR340" s="39">
        <f t="shared" si="255"/>
        <v>0</v>
      </c>
      <c r="AS340" s="39">
        <f t="shared" si="256"/>
        <v>0</v>
      </c>
      <c r="AT340" s="39">
        <f t="shared" si="257"/>
        <v>0</v>
      </c>
      <c r="AU340" s="40">
        <f t="shared" si="258"/>
        <v>0</v>
      </c>
      <c r="AV340" s="40"/>
      <c r="AW340" s="52">
        <f t="shared" si="259"/>
        <v>0</v>
      </c>
      <c r="AY340" s="52">
        <f t="shared" si="260"/>
        <v>0</v>
      </c>
      <c r="AZ340" s="70"/>
    </row>
    <row r="341" spans="1:52" ht="12" customHeight="1">
      <c r="A341" s="44">
        <f t="shared" si="261"/>
        <v>46997</v>
      </c>
      <c r="B341" s="66">
        <f t="shared" si="262"/>
        <v>20000</v>
      </c>
      <c r="C341" s="67"/>
      <c r="D341" s="68">
        <f t="shared" si="226"/>
        <v>20000</v>
      </c>
      <c r="E341" s="35">
        <f t="shared" si="227"/>
        <v>0</v>
      </c>
      <c r="F341" s="35">
        <f t="shared" si="228"/>
        <v>0</v>
      </c>
      <c r="G341" s="55">
        <f t="shared" si="229"/>
        <v>5.67</v>
      </c>
      <c r="H341" s="69">
        <f t="shared" si="229"/>
        <v>5.67</v>
      </c>
      <c r="I341" s="72">
        <f t="shared" si="263"/>
        <v>0</v>
      </c>
      <c r="J341" s="55">
        <f t="shared" si="230"/>
        <v>-4.7500000000000001E-2</v>
      </c>
      <c r="K341" s="69">
        <f t="shared" si="230"/>
        <v>-0.06</v>
      </c>
      <c r="L341" s="72">
        <v>0</v>
      </c>
      <c r="M341" s="55">
        <f t="shared" si="231"/>
        <v>0.01</v>
      </c>
      <c r="N341" s="69">
        <f t="shared" si="231"/>
        <v>0</v>
      </c>
      <c r="O341" s="72">
        <v>0</v>
      </c>
      <c r="P341" s="7"/>
      <c r="Q341" s="72">
        <f t="shared" si="232"/>
        <v>5.6325000000000003</v>
      </c>
      <c r="R341" s="72">
        <f t="shared" si="233"/>
        <v>5.61</v>
      </c>
      <c r="S341" s="72">
        <f t="shared" si="234"/>
        <v>0</v>
      </c>
      <c r="T341" s="7"/>
      <c r="U341" s="5">
        <f t="shared" si="235"/>
        <v>30</v>
      </c>
      <c r="V341" s="45">
        <f t="shared" si="236"/>
        <v>46997</v>
      </c>
      <c r="W341" s="5">
        <f t="shared" si="237"/>
        <v>10081</v>
      </c>
      <c r="X341" s="55">
        <f t="shared" si="238"/>
        <v>5.3904348595426005E-2</v>
      </c>
      <c r="Y341" s="47">
        <f t="shared" si="239"/>
        <v>0.23036770761010156</v>
      </c>
      <c r="Z341" s="5">
        <f t="shared" si="240"/>
        <v>0</v>
      </c>
      <c r="AA341" s="5">
        <f t="shared" si="241"/>
        <v>0</v>
      </c>
      <c r="AC341" s="39">
        <f t="shared" si="242"/>
        <v>0</v>
      </c>
      <c r="AD341" s="39">
        <f t="shared" si="243"/>
        <v>0</v>
      </c>
      <c r="AE341" s="39">
        <f t="shared" si="244"/>
        <v>0</v>
      </c>
      <c r="AF341" s="39">
        <f t="shared" si="245"/>
        <v>0</v>
      </c>
      <c r="AG341" s="39">
        <f t="shared" si="246"/>
        <v>0</v>
      </c>
      <c r="AH341" s="39">
        <f t="shared" si="247"/>
        <v>0</v>
      </c>
      <c r="AI341" s="39">
        <f t="shared" si="248"/>
        <v>0</v>
      </c>
      <c r="AJ341" s="39">
        <f t="shared" si="249"/>
        <v>0</v>
      </c>
      <c r="AK341" s="39">
        <f t="shared" si="250"/>
        <v>0</v>
      </c>
      <c r="AL341" s="43"/>
      <c r="AM341" s="39">
        <f t="shared" si="251"/>
        <v>0</v>
      </c>
      <c r="AN341" s="39">
        <f t="shared" si="252"/>
        <v>0</v>
      </c>
      <c r="AO341" s="39">
        <f t="shared" si="253"/>
        <v>0</v>
      </c>
      <c r="AP341" s="40">
        <f t="shared" si="254"/>
        <v>0</v>
      </c>
      <c r="AR341" s="39">
        <f t="shared" si="255"/>
        <v>0</v>
      </c>
      <c r="AS341" s="39">
        <f t="shared" si="256"/>
        <v>0</v>
      </c>
      <c r="AT341" s="39">
        <f t="shared" si="257"/>
        <v>0</v>
      </c>
      <c r="AU341" s="40">
        <f t="shared" si="258"/>
        <v>0</v>
      </c>
      <c r="AV341" s="40"/>
      <c r="AW341" s="52">
        <f t="shared" si="259"/>
        <v>0</v>
      </c>
      <c r="AY341" s="52">
        <f t="shared" si="260"/>
        <v>0</v>
      </c>
      <c r="AZ341" s="70"/>
    </row>
    <row r="342" spans="1:52" ht="12" customHeight="1">
      <c r="A342" s="44">
        <f t="shared" si="261"/>
        <v>47027</v>
      </c>
      <c r="B342" s="66">
        <f t="shared" si="262"/>
        <v>20000</v>
      </c>
      <c r="C342" s="67"/>
      <c r="D342" s="68">
        <f t="shared" si="226"/>
        <v>20000</v>
      </c>
      <c r="E342" s="35">
        <f t="shared" si="227"/>
        <v>0</v>
      </c>
      <c r="F342" s="35">
        <f t="shared" si="228"/>
        <v>0</v>
      </c>
      <c r="G342" s="55">
        <f t="shared" si="229"/>
        <v>5.67</v>
      </c>
      <c r="H342" s="69">
        <f t="shared" si="229"/>
        <v>5.67</v>
      </c>
      <c r="I342" s="72">
        <f t="shared" si="263"/>
        <v>0</v>
      </c>
      <c r="J342" s="55">
        <f t="shared" si="230"/>
        <v>-4.7500000000000001E-2</v>
      </c>
      <c r="K342" s="69">
        <f t="shared" si="230"/>
        <v>-0.06</v>
      </c>
      <c r="L342" s="72">
        <v>0</v>
      </c>
      <c r="M342" s="55">
        <f t="shared" si="231"/>
        <v>0.01</v>
      </c>
      <c r="N342" s="69">
        <f t="shared" si="231"/>
        <v>0</v>
      </c>
      <c r="O342" s="72">
        <v>0</v>
      </c>
      <c r="P342" s="7"/>
      <c r="Q342" s="72">
        <f t="shared" si="232"/>
        <v>5.6325000000000003</v>
      </c>
      <c r="R342" s="72">
        <f t="shared" si="233"/>
        <v>5.61</v>
      </c>
      <c r="S342" s="72">
        <f t="shared" si="234"/>
        <v>0</v>
      </c>
      <c r="T342" s="7"/>
      <c r="U342" s="5">
        <f t="shared" si="235"/>
        <v>31</v>
      </c>
      <c r="V342" s="45">
        <f t="shared" si="236"/>
        <v>47027</v>
      </c>
      <c r="W342" s="5">
        <f t="shared" si="237"/>
        <v>10111</v>
      </c>
      <c r="X342" s="55">
        <f t="shared" si="238"/>
        <v>5.3904348595426005E-2</v>
      </c>
      <c r="Y342" s="47">
        <f t="shared" si="239"/>
        <v>0.22936346143444258</v>
      </c>
      <c r="Z342" s="5">
        <f t="shared" si="240"/>
        <v>0</v>
      </c>
      <c r="AA342" s="5">
        <f t="shared" si="241"/>
        <v>0</v>
      </c>
      <c r="AC342" s="39">
        <f t="shared" si="242"/>
        <v>0</v>
      </c>
      <c r="AD342" s="39">
        <f t="shared" si="243"/>
        <v>0</v>
      </c>
      <c r="AE342" s="39">
        <f t="shared" si="244"/>
        <v>0</v>
      </c>
      <c r="AF342" s="39">
        <f t="shared" si="245"/>
        <v>0</v>
      </c>
      <c r="AG342" s="39">
        <f t="shared" si="246"/>
        <v>0</v>
      </c>
      <c r="AH342" s="39">
        <f t="shared" si="247"/>
        <v>0</v>
      </c>
      <c r="AI342" s="39">
        <f t="shared" si="248"/>
        <v>0</v>
      </c>
      <c r="AJ342" s="39">
        <f t="shared" si="249"/>
        <v>0</v>
      </c>
      <c r="AK342" s="39">
        <f t="shared" si="250"/>
        <v>0</v>
      </c>
      <c r="AL342" s="43"/>
      <c r="AM342" s="39">
        <f t="shared" si="251"/>
        <v>0</v>
      </c>
      <c r="AN342" s="39">
        <f t="shared" si="252"/>
        <v>0</v>
      </c>
      <c r="AO342" s="39">
        <f t="shared" si="253"/>
        <v>0</v>
      </c>
      <c r="AP342" s="40">
        <f t="shared" si="254"/>
        <v>0</v>
      </c>
      <c r="AR342" s="39">
        <f t="shared" si="255"/>
        <v>0</v>
      </c>
      <c r="AS342" s="39">
        <f t="shared" si="256"/>
        <v>0</v>
      </c>
      <c r="AT342" s="39">
        <f t="shared" si="257"/>
        <v>0</v>
      </c>
      <c r="AU342" s="40">
        <f t="shared" si="258"/>
        <v>0</v>
      </c>
      <c r="AV342" s="40"/>
      <c r="AW342" s="52">
        <f t="shared" si="259"/>
        <v>0</v>
      </c>
      <c r="AY342" s="52">
        <f t="shared" si="260"/>
        <v>0</v>
      </c>
      <c r="AZ342" s="70"/>
    </row>
    <row r="343" spans="1:52" ht="12" customHeight="1">
      <c r="A343" s="44">
        <f t="shared" si="261"/>
        <v>47058</v>
      </c>
      <c r="B343" s="66">
        <f t="shared" si="262"/>
        <v>20000</v>
      </c>
      <c r="C343" s="67"/>
      <c r="D343" s="68">
        <f t="shared" si="226"/>
        <v>20000</v>
      </c>
      <c r="E343" s="35">
        <f t="shared" si="227"/>
        <v>0</v>
      </c>
      <c r="F343" s="35">
        <f t="shared" si="228"/>
        <v>0</v>
      </c>
      <c r="G343" s="55">
        <f t="shared" si="229"/>
        <v>5.67</v>
      </c>
      <c r="H343" s="69">
        <f t="shared" si="229"/>
        <v>5.67</v>
      </c>
      <c r="I343" s="72">
        <f t="shared" si="263"/>
        <v>0</v>
      </c>
      <c r="J343" s="55">
        <f t="shared" si="230"/>
        <v>-4.7500000000000001E-2</v>
      </c>
      <c r="K343" s="69">
        <f t="shared" si="230"/>
        <v>-0.06</v>
      </c>
      <c r="L343" s="72">
        <v>0</v>
      </c>
      <c r="M343" s="55">
        <f t="shared" si="231"/>
        <v>0.01</v>
      </c>
      <c r="N343" s="69">
        <f t="shared" si="231"/>
        <v>0</v>
      </c>
      <c r="O343" s="72">
        <v>0</v>
      </c>
      <c r="P343" s="7"/>
      <c r="Q343" s="72">
        <f t="shared" si="232"/>
        <v>5.6325000000000003</v>
      </c>
      <c r="R343" s="72">
        <f t="shared" si="233"/>
        <v>5.61</v>
      </c>
      <c r="S343" s="72">
        <f t="shared" si="234"/>
        <v>0</v>
      </c>
      <c r="T343" s="7"/>
      <c r="U343" s="5">
        <f t="shared" si="235"/>
        <v>30</v>
      </c>
      <c r="V343" s="45">
        <f t="shared" si="236"/>
        <v>47058</v>
      </c>
      <c r="W343" s="5">
        <f t="shared" si="237"/>
        <v>10142</v>
      </c>
      <c r="X343" s="55">
        <f t="shared" si="238"/>
        <v>5.3904348595426005E-2</v>
      </c>
      <c r="Y343" s="47">
        <f t="shared" si="239"/>
        <v>0.2283303393156085</v>
      </c>
      <c r="Z343" s="5">
        <f t="shared" si="240"/>
        <v>0</v>
      </c>
      <c r="AA343" s="5">
        <f t="shared" si="241"/>
        <v>0</v>
      </c>
      <c r="AC343" s="39">
        <f t="shared" si="242"/>
        <v>0</v>
      </c>
      <c r="AD343" s="39">
        <f t="shared" si="243"/>
        <v>0</v>
      </c>
      <c r="AE343" s="39">
        <f t="shared" si="244"/>
        <v>0</v>
      </c>
      <c r="AF343" s="39">
        <f t="shared" si="245"/>
        <v>0</v>
      </c>
      <c r="AG343" s="39">
        <f t="shared" si="246"/>
        <v>0</v>
      </c>
      <c r="AH343" s="39">
        <f t="shared" si="247"/>
        <v>0</v>
      </c>
      <c r="AI343" s="39">
        <f t="shared" si="248"/>
        <v>0</v>
      </c>
      <c r="AJ343" s="39">
        <f t="shared" si="249"/>
        <v>0</v>
      </c>
      <c r="AK343" s="39">
        <f t="shared" si="250"/>
        <v>0</v>
      </c>
      <c r="AL343" s="43"/>
      <c r="AM343" s="39">
        <f t="shared" si="251"/>
        <v>0</v>
      </c>
      <c r="AN343" s="39">
        <f t="shared" si="252"/>
        <v>0</v>
      </c>
      <c r="AO343" s="39">
        <f t="shared" si="253"/>
        <v>0</v>
      </c>
      <c r="AP343" s="40">
        <f t="shared" si="254"/>
        <v>0</v>
      </c>
      <c r="AR343" s="39">
        <f t="shared" si="255"/>
        <v>0</v>
      </c>
      <c r="AS343" s="39">
        <f t="shared" si="256"/>
        <v>0</v>
      </c>
      <c r="AT343" s="39">
        <f t="shared" si="257"/>
        <v>0</v>
      </c>
      <c r="AU343" s="40">
        <f t="shared" si="258"/>
        <v>0</v>
      </c>
      <c r="AV343" s="40"/>
      <c r="AW343" s="52">
        <f t="shared" si="259"/>
        <v>0</v>
      </c>
      <c r="AY343" s="52">
        <f t="shared" si="260"/>
        <v>0</v>
      </c>
      <c r="AZ343" s="70"/>
    </row>
    <row r="344" spans="1:52" ht="12" customHeight="1">
      <c r="A344" s="44">
        <f t="shared" si="261"/>
        <v>47088</v>
      </c>
      <c r="B344" s="66">
        <f t="shared" si="262"/>
        <v>20000</v>
      </c>
      <c r="C344" s="67"/>
      <c r="D344" s="68">
        <f t="shared" si="226"/>
        <v>20000</v>
      </c>
      <c r="E344" s="35">
        <f t="shared" si="227"/>
        <v>0</v>
      </c>
      <c r="F344" s="35">
        <f t="shared" si="228"/>
        <v>0</v>
      </c>
      <c r="G344" s="55">
        <f t="shared" si="229"/>
        <v>5.67</v>
      </c>
      <c r="H344" s="69">
        <f t="shared" si="229"/>
        <v>5.67</v>
      </c>
      <c r="I344" s="72">
        <f t="shared" si="263"/>
        <v>0</v>
      </c>
      <c r="J344" s="55">
        <f t="shared" si="230"/>
        <v>-4.7500000000000001E-2</v>
      </c>
      <c r="K344" s="69">
        <f t="shared" si="230"/>
        <v>-0.06</v>
      </c>
      <c r="L344" s="72">
        <v>0</v>
      </c>
      <c r="M344" s="55">
        <f t="shared" si="231"/>
        <v>0.01</v>
      </c>
      <c r="N344" s="69">
        <f t="shared" si="231"/>
        <v>0</v>
      </c>
      <c r="O344" s="72">
        <v>0</v>
      </c>
      <c r="P344" s="7"/>
      <c r="Q344" s="72">
        <f t="shared" si="232"/>
        <v>5.6325000000000003</v>
      </c>
      <c r="R344" s="72">
        <f t="shared" si="233"/>
        <v>5.61</v>
      </c>
      <c r="S344" s="72">
        <f t="shared" si="234"/>
        <v>0</v>
      </c>
      <c r="T344" s="7"/>
      <c r="U344" s="5">
        <f t="shared" si="235"/>
        <v>31</v>
      </c>
      <c r="V344" s="45">
        <f t="shared" si="236"/>
        <v>47088</v>
      </c>
      <c r="W344" s="5">
        <f t="shared" si="237"/>
        <v>10172</v>
      </c>
      <c r="X344" s="55">
        <f t="shared" si="238"/>
        <v>5.3904348595426005E-2</v>
      </c>
      <c r="Y344" s="47">
        <f t="shared" si="239"/>
        <v>0.22733497467694705</v>
      </c>
      <c r="Z344" s="5">
        <f t="shared" si="240"/>
        <v>0</v>
      </c>
      <c r="AA344" s="5">
        <f t="shared" si="241"/>
        <v>0</v>
      </c>
      <c r="AC344" s="39">
        <f t="shared" si="242"/>
        <v>0</v>
      </c>
      <c r="AD344" s="39">
        <f t="shared" si="243"/>
        <v>0</v>
      </c>
      <c r="AE344" s="39">
        <f t="shared" si="244"/>
        <v>0</v>
      </c>
      <c r="AF344" s="39">
        <f t="shared" si="245"/>
        <v>0</v>
      </c>
      <c r="AG344" s="39">
        <f t="shared" si="246"/>
        <v>0</v>
      </c>
      <c r="AH344" s="39">
        <f t="shared" si="247"/>
        <v>0</v>
      </c>
      <c r="AI344" s="39">
        <f t="shared" si="248"/>
        <v>0</v>
      </c>
      <c r="AJ344" s="39">
        <f t="shared" si="249"/>
        <v>0</v>
      </c>
      <c r="AK344" s="39">
        <f t="shared" si="250"/>
        <v>0</v>
      </c>
      <c r="AL344" s="43"/>
      <c r="AM344" s="39">
        <f t="shared" si="251"/>
        <v>0</v>
      </c>
      <c r="AN344" s="39">
        <f t="shared" si="252"/>
        <v>0</v>
      </c>
      <c r="AO344" s="39">
        <f t="shared" si="253"/>
        <v>0</v>
      </c>
      <c r="AP344" s="40">
        <f t="shared" si="254"/>
        <v>0</v>
      </c>
      <c r="AR344" s="39">
        <f t="shared" si="255"/>
        <v>0</v>
      </c>
      <c r="AS344" s="39">
        <f t="shared" si="256"/>
        <v>0</v>
      </c>
      <c r="AT344" s="39">
        <f t="shared" si="257"/>
        <v>0</v>
      </c>
      <c r="AU344" s="40">
        <f t="shared" si="258"/>
        <v>0</v>
      </c>
      <c r="AV344" s="40"/>
      <c r="AW344" s="52">
        <f t="shared" si="259"/>
        <v>0</v>
      </c>
      <c r="AY344" s="52">
        <f t="shared" si="260"/>
        <v>0</v>
      </c>
      <c r="AZ344" s="70"/>
    </row>
    <row r="345" spans="1:52" ht="12" customHeight="1">
      <c r="A345" s="44">
        <f t="shared" si="261"/>
        <v>47119</v>
      </c>
      <c r="B345" s="66">
        <f t="shared" si="262"/>
        <v>20000</v>
      </c>
      <c r="C345" s="67"/>
      <c r="D345" s="68">
        <f t="shared" si="226"/>
        <v>20000</v>
      </c>
      <c r="E345" s="35">
        <f t="shared" si="227"/>
        <v>0</v>
      </c>
      <c r="F345" s="35">
        <f t="shared" si="228"/>
        <v>0</v>
      </c>
      <c r="G345" s="55">
        <f t="shared" si="229"/>
        <v>5.67</v>
      </c>
      <c r="H345" s="69">
        <f t="shared" si="229"/>
        <v>5.67</v>
      </c>
      <c r="I345" s="72">
        <f t="shared" si="263"/>
        <v>0</v>
      </c>
      <c r="J345" s="55">
        <f t="shared" si="230"/>
        <v>-4.7500000000000001E-2</v>
      </c>
      <c r="K345" s="69">
        <f t="shared" si="230"/>
        <v>-0.06</v>
      </c>
      <c r="L345" s="72">
        <v>0</v>
      </c>
      <c r="M345" s="55">
        <f t="shared" si="231"/>
        <v>0.01</v>
      </c>
      <c r="N345" s="69">
        <f t="shared" si="231"/>
        <v>0</v>
      </c>
      <c r="O345" s="72">
        <v>0</v>
      </c>
      <c r="P345" s="7"/>
      <c r="Q345" s="72">
        <f t="shared" si="232"/>
        <v>5.6325000000000003</v>
      </c>
      <c r="R345" s="72">
        <f t="shared" si="233"/>
        <v>5.61</v>
      </c>
      <c r="S345" s="72">
        <f t="shared" si="234"/>
        <v>0</v>
      </c>
      <c r="T345" s="7"/>
      <c r="U345" s="5">
        <f t="shared" si="235"/>
        <v>31</v>
      </c>
      <c r="V345" s="45">
        <f t="shared" si="236"/>
        <v>47119</v>
      </c>
      <c r="W345" s="5">
        <f t="shared" si="237"/>
        <v>10203</v>
      </c>
      <c r="X345" s="55">
        <f t="shared" si="238"/>
        <v>5.3904348595426005E-2</v>
      </c>
      <c r="Y345" s="47">
        <f t="shared" si="239"/>
        <v>0.22631098947348663</v>
      </c>
      <c r="Z345" s="5">
        <f t="shared" si="240"/>
        <v>0</v>
      </c>
      <c r="AA345" s="5">
        <f t="shared" si="241"/>
        <v>0</v>
      </c>
      <c r="AC345" s="39">
        <f t="shared" si="242"/>
        <v>0</v>
      </c>
      <c r="AD345" s="39">
        <f t="shared" si="243"/>
        <v>0</v>
      </c>
      <c r="AE345" s="39">
        <f t="shared" si="244"/>
        <v>0</v>
      </c>
      <c r="AF345" s="39">
        <f t="shared" si="245"/>
        <v>0</v>
      </c>
      <c r="AG345" s="39">
        <f t="shared" si="246"/>
        <v>0</v>
      </c>
      <c r="AH345" s="39">
        <f t="shared" si="247"/>
        <v>0</v>
      </c>
      <c r="AI345" s="39">
        <f t="shared" si="248"/>
        <v>0</v>
      </c>
      <c r="AJ345" s="39">
        <f t="shared" si="249"/>
        <v>0</v>
      </c>
      <c r="AK345" s="39">
        <f t="shared" si="250"/>
        <v>0</v>
      </c>
      <c r="AL345" s="43"/>
      <c r="AM345" s="39">
        <f t="shared" si="251"/>
        <v>0</v>
      </c>
      <c r="AN345" s="39">
        <f t="shared" si="252"/>
        <v>0</v>
      </c>
      <c r="AO345" s="39">
        <f t="shared" si="253"/>
        <v>0</v>
      </c>
      <c r="AP345" s="40">
        <f t="shared" si="254"/>
        <v>0</v>
      </c>
      <c r="AR345" s="39">
        <f t="shared" si="255"/>
        <v>0</v>
      </c>
      <c r="AS345" s="39">
        <f t="shared" si="256"/>
        <v>0</v>
      </c>
      <c r="AT345" s="39">
        <f t="shared" si="257"/>
        <v>0</v>
      </c>
      <c r="AU345" s="40">
        <f t="shared" si="258"/>
        <v>0</v>
      </c>
      <c r="AV345" s="40"/>
      <c r="AW345" s="52">
        <f t="shared" si="259"/>
        <v>0</v>
      </c>
      <c r="AY345" s="52">
        <f t="shared" si="260"/>
        <v>0</v>
      </c>
      <c r="AZ345" s="70"/>
    </row>
    <row r="346" spans="1:52" ht="12" customHeight="1">
      <c r="A346" s="44">
        <f t="shared" si="261"/>
        <v>47150</v>
      </c>
      <c r="B346" s="66">
        <f t="shared" si="262"/>
        <v>20000</v>
      </c>
      <c r="C346" s="67"/>
      <c r="D346" s="68">
        <f t="shared" si="226"/>
        <v>20000</v>
      </c>
      <c r="E346" s="35">
        <f t="shared" si="227"/>
        <v>0</v>
      </c>
      <c r="F346" s="35">
        <f t="shared" si="228"/>
        <v>0</v>
      </c>
      <c r="G346" s="55">
        <f t="shared" si="229"/>
        <v>5.67</v>
      </c>
      <c r="H346" s="69">
        <f t="shared" si="229"/>
        <v>5.67</v>
      </c>
      <c r="I346" s="72">
        <f t="shared" si="263"/>
        <v>0</v>
      </c>
      <c r="J346" s="55">
        <f t="shared" si="230"/>
        <v>-4.7500000000000001E-2</v>
      </c>
      <c r="K346" s="69">
        <f t="shared" si="230"/>
        <v>-0.06</v>
      </c>
      <c r="L346" s="72">
        <v>0</v>
      </c>
      <c r="M346" s="55">
        <f t="shared" si="231"/>
        <v>0.01</v>
      </c>
      <c r="N346" s="69">
        <f t="shared" si="231"/>
        <v>0</v>
      </c>
      <c r="O346" s="72">
        <v>0</v>
      </c>
      <c r="P346" s="7"/>
      <c r="Q346" s="72">
        <f t="shared" si="232"/>
        <v>5.6325000000000003</v>
      </c>
      <c r="R346" s="72">
        <f t="shared" si="233"/>
        <v>5.61</v>
      </c>
      <c r="S346" s="72">
        <f t="shared" si="234"/>
        <v>0</v>
      </c>
      <c r="T346" s="7"/>
      <c r="U346" s="5">
        <f t="shared" si="235"/>
        <v>28</v>
      </c>
      <c r="V346" s="45">
        <f t="shared" si="236"/>
        <v>47150</v>
      </c>
      <c r="W346" s="5">
        <f t="shared" si="237"/>
        <v>10234</v>
      </c>
      <c r="X346" s="55">
        <f t="shared" si="238"/>
        <v>5.3904348595426005E-2</v>
      </c>
      <c r="Y346" s="47">
        <f t="shared" si="239"/>
        <v>0.2252916166078259</v>
      </c>
      <c r="Z346" s="5">
        <f t="shared" si="240"/>
        <v>0</v>
      </c>
      <c r="AA346" s="5">
        <f t="shared" si="241"/>
        <v>0</v>
      </c>
      <c r="AC346" s="39">
        <f t="shared" si="242"/>
        <v>0</v>
      </c>
      <c r="AD346" s="39">
        <f t="shared" si="243"/>
        <v>0</v>
      </c>
      <c r="AE346" s="39">
        <f t="shared" si="244"/>
        <v>0</v>
      </c>
      <c r="AF346" s="39">
        <f t="shared" si="245"/>
        <v>0</v>
      </c>
      <c r="AG346" s="39">
        <f t="shared" si="246"/>
        <v>0</v>
      </c>
      <c r="AH346" s="39">
        <f t="shared" si="247"/>
        <v>0</v>
      </c>
      <c r="AI346" s="39">
        <f t="shared" si="248"/>
        <v>0</v>
      </c>
      <c r="AJ346" s="39">
        <f t="shared" si="249"/>
        <v>0</v>
      </c>
      <c r="AK346" s="39">
        <f t="shared" si="250"/>
        <v>0</v>
      </c>
      <c r="AL346" s="43"/>
      <c r="AM346" s="39">
        <f t="shared" si="251"/>
        <v>0</v>
      </c>
      <c r="AN346" s="39">
        <f t="shared" si="252"/>
        <v>0</v>
      </c>
      <c r="AO346" s="39">
        <f t="shared" si="253"/>
        <v>0</v>
      </c>
      <c r="AP346" s="40">
        <f t="shared" si="254"/>
        <v>0</v>
      </c>
      <c r="AR346" s="39">
        <f t="shared" si="255"/>
        <v>0</v>
      </c>
      <c r="AS346" s="39">
        <f t="shared" si="256"/>
        <v>0</v>
      </c>
      <c r="AT346" s="39">
        <f t="shared" si="257"/>
        <v>0</v>
      </c>
      <c r="AU346" s="40">
        <f t="shared" si="258"/>
        <v>0</v>
      </c>
      <c r="AV346" s="40"/>
      <c r="AW346" s="52">
        <f t="shared" si="259"/>
        <v>0</v>
      </c>
      <c r="AY346" s="52">
        <f t="shared" si="260"/>
        <v>0</v>
      </c>
      <c r="AZ346" s="70"/>
    </row>
    <row r="347" spans="1:52" ht="12" customHeight="1">
      <c r="A347" s="44">
        <f t="shared" si="261"/>
        <v>47178</v>
      </c>
      <c r="B347" s="66">
        <f t="shared" si="262"/>
        <v>20000</v>
      </c>
      <c r="C347" s="67"/>
      <c r="D347" s="68">
        <f t="shared" si="226"/>
        <v>20000</v>
      </c>
      <c r="E347" s="35">
        <f t="shared" si="227"/>
        <v>0</v>
      </c>
      <c r="F347" s="35">
        <f t="shared" si="228"/>
        <v>0</v>
      </c>
      <c r="G347" s="55">
        <f t="shared" si="229"/>
        <v>5.67</v>
      </c>
      <c r="H347" s="69">
        <f t="shared" si="229"/>
        <v>5.67</v>
      </c>
      <c r="I347" s="72">
        <f t="shared" si="263"/>
        <v>0</v>
      </c>
      <c r="J347" s="55">
        <f t="shared" si="230"/>
        <v>-4.7500000000000001E-2</v>
      </c>
      <c r="K347" s="69">
        <f t="shared" si="230"/>
        <v>-0.06</v>
      </c>
      <c r="L347" s="72">
        <v>0</v>
      </c>
      <c r="M347" s="55">
        <f t="shared" si="231"/>
        <v>0.01</v>
      </c>
      <c r="N347" s="69">
        <f t="shared" si="231"/>
        <v>0</v>
      </c>
      <c r="O347" s="72">
        <v>0</v>
      </c>
      <c r="P347" s="7"/>
      <c r="Q347" s="72">
        <f t="shared" si="232"/>
        <v>5.6325000000000003</v>
      </c>
      <c r="R347" s="72">
        <f t="shared" si="233"/>
        <v>5.61</v>
      </c>
      <c r="S347" s="72">
        <f t="shared" si="234"/>
        <v>0</v>
      </c>
      <c r="T347" s="7"/>
      <c r="U347" s="5">
        <f t="shared" si="235"/>
        <v>31</v>
      </c>
      <c r="V347" s="45">
        <f t="shared" si="236"/>
        <v>47178</v>
      </c>
      <c r="W347" s="5">
        <f t="shared" si="237"/>
        <v>10262</v>
      </c>
      <c r="X347" s="55">
        <f t="shared" si="238"/>
        <v>5.3904348595426005E-2</v>
      </c>
      <c r="Y347" s="47">
        <f t="shared" si="239"/>
        <v>0.2243748398491725</v>
      </c>
      <c r="Z347" s="5">
        <f t="shared" si="240"/>
        <v>0</v>
      </c>
      <c r="AA347" s="5">
        <f t="shared" si="241"/>
        <v>0</v>
      </c>
      <c r="AC347" s="39">
        <f t="shared" si="242"/>
        <v>0</v>
      </c>
      <c r="AD347" s="39">
        <f t="shared" si="243"/>
        <v>0</v>
      </c>
      <c r="AE347" s="39">
        <f t="shared" si="244"/>
        <v>0</v>
      </c>
      <c r="AF347" s="39">
        <f t="shared" si="245"/>
        <v>0</v>
      </c>
      <c r="AG347" s="39">
        <f t="shared" si="246"/>
        <v>0</v>
      </c>
      <c r="AH347" s="39">
        <f t="shared" si="247"/>
        <v>0</v>
      </c>
      <c r="AI347" s="39">
        <f t="shared" si="248"/>
        <v>0</v>
      </c>
      <c r="AJ347" s="39">
        <f t="shared" si="249"/>
        <v>0</v>
      </c>
      <c r="AK347" s="39">
        <f t="shared" si="250"/>
        <v>0</v>
      </c>
      <c r="AL347" s="43"/>
      <c r="AM347" s="39">
        <f t="shared" si="251"/>
        <v>0</v>
      </c>
      <c r="AN347" s="39">
        <f t="shared" si="252"/>
        <v>0</v>
      </c>
      <c r="AO347" s="39">
        <f t="shared" si="253"/>
        <v>0</v>
      </c>
      <c r="AP347" s="40">
        <f t="shared" si="254"/>
        <v>0</v>
      </c>
      <c r="AR347" s="39">
        <f t="shared" si="255"/>
        <v>0</v>
      </c>
      <c r="AS347" s="39">
        <f t="shared" si="256"/>
        <v>0</v>
      </c>
      <c r="AT347" s="39">
        <f t="shared" si="257"/>
        <v>0</v>
      </c>
      <c r="AU347" s="40">
        <f t="shared" si="258"/>
        <v>0</v>
      </c>
      <c r="AV347" s="40"/>
      <c r="AW347" s="52">
        <f t="shared" si="259"/>
        <v>0</v>
      </c>
      <c r="AY347" s="52">
        <f t="shared" si="260"/>
        <v>0</v>
      </c>
      <c r="AZ347" s="70"/>
    </row>
    <row r="348" spans="1:52" ht="12" customHeight="1">
      <c r="A348" s="44">
        <f t="shared" si="261"/>
        <v>47209</v>
      </c>
      <c r="B348" s="66">
        <f t="shared" si="262"/>
        <v>20000</v>
      </c>
      <c r="C348" s="67"/>
      <c r="D348" s="68">
        <f t="shared" si="226"/>
        <v>20000</v>
      </c>
      <c r="E348" s="35">
        <f t="shared" si="227"/>
        <v>0</v>
      </c>
      <c r="F348" s="35">
        <f t="shared" si="228"/>
        <v>0</v>
      </c>
      <c r="G348" s="55">
        <f t="shared" si="229"/>
        <v>5.67</v>
      </c>
      <c r="H348" s="69">
        <f t="shared" si="229"/>
        <v>5.67</v>
      </c>
      <c r="I348" s="72">
        <f t="shared" si="263"/>
        <v>0</v>
      </c>
      <c r="J348" s="55">
        <f t="shared" si="230"/>
        <v>-4.7500000000000001E-2</v>
      </c>
      <c r="K348" s="69">
        <f t="shared" si="230"/>
        <v>-0.06</v>
      </c>
      <c r="L348" s="72">
        <v>0</v>
      </c>
      <c r="M348" s="55">
        <f t="shared" si="231"/>
        <v>0.01</v>
      </c>
      <c r="N348" s="69">
        <f t="shared" si="231"/>
        <v>0</v>
      </c>
      <c r="O348" s="72">
        <v>0</v>
      </c>
      <c r="P348" s="7"/>
      <c r="Q348" s="72">
        <f t="shared" si="232"/>
        <v>5.6325000000000003</v>
      </c>
      <c r="R348" s="72">
        <f t="shared" si="233"/>
        <v>5.61</v>
      </c>
      <c r="S348" s="72">
        <f t="shared" si="234"/>
        <v>0</v>
      </c>
      <c r="T348" s="7"/>
      <c r="U348" s="5">
        <f t="shared" si="235"/>
        <v>30</v>
      </c>
      <c r="V348" s="45">
        <f t="shared" si="236"/>
        <v>47209</v>
      </c>
      <c r="W348" s="5">
        <f t="shared" si="237"/>
        <v>10293</v>
      </c>
      <c r="X348" s="55">
        <f t="shared" si="238"/>
        <v>5.3904348595426005E-2</v>
      </c>
      <c r="Y348" s="47">
        <f t="shared" si="239"/>
        <v>0.22336418798462393</v>
      </c>
      <c r="Z348" s="5">
        <f t="shared" si="240"/>
        <v>0</v>
      </c>
      <c r="AA348" s="5">
        <f t="shared" si="241"/>
        <v>0</v>
      </c>
      <c r="AC348" s="39">
        <f t="shared" si="242"/>
        <v>0</v>
      </c>
      <c r="AD348" s="39">
        <f t="shared" si="243"/>
        <v>0</v>
      </c>
      <c r="AE348" s="39">
        <f t="shared" si="244"/>
        <v>0</v>
      </c>
      <c r="AF348" s="39">
        <f t="shared" si="245"/>
        <v>0</v>
      </c>
      <c r="AG348" s="39">
        <f t="shared" si="246"/>
        <v>0</v>
      </c>
      <c r="AH348" s="39">
        <f t="shared" si="247"/>
        <v>0</v>
      </c>
      <c r="AI348" s="39">
        <f t="shared" si="248"/>
        <v>0</v>
      </c>
      <c r="AJ348" s="39">
        <f t="shared" si="249"/>
        <v>0</v>
      </c>
      <c r="AK348" s="39">
        <f t="shared" si="250"/>
        <v>0</v>
      </c>
      <c r="AL348" s="43"/>
      <c r="AM348" s="39">
        <f t="shared" si="251"/>
        <v>0</v>
      </c>
      <c r="AN348" s="39">
        <f t="shared" si="252"/>
        <v>0</v>
      </c>
      <c r="AO348" s="39">
        <f t="shared" si="253"/>
        <v>0</v>
      </c>
      <c r="AP348" s="40">
        <f t="shared" si="254"/>
        <v>0</v>
      </c>
      <c r="AR348" s="39">
        <f t="shared" si="255"/>
        <v>0</v>
      </c>
      <c r="AS348" s="39">
        <f t="shared" si="256"/>
        <v>0</v>
      </c>
      <c r="AT348" s="39">
        <f t="shared" si="257"/>
        <v>0</v>
      </c>
      <c r="AU348" s="40">
        <f t="shared" si="258"/>
        <v>0</v>
      </c>
      <c r="AV348" s="40"/>
      <c r="AW348" s="52">
        <f t="shared" si="259"/>
        <v>0</v>
      </c>
      <c r="AY348" s="52">
        <f t="shared" si="260"/>
        <v>0</v>
      </c>
      <c r="AZ348" s="70"/>
    </row>
    <row r="349" spans="1:52" ht="12" customHeight="1">
      <c r="A349" s="44">
        <f t="shared" si="261"/>
        <v>47239</v>
      </c>
      <c r="B349" s="66">
        <f t="shared" si="262"/>
        <v>20000</v>
      </c>
      <c r="C349" s="67"/>
      <c r="D349" s="68">
        <f t="shared" si="226"/>
        <v>20000</v>
      </c>
      <c r="E349" s="35">
        <f t="shared" si="227"/>
        <v>0</v>
      </c>
      <c r="F349" s="35">
        <f t="shared" si="228"/>
        <v>0</v>
      </c>
      <c r="G349" s="55">
        <f t="shared" si="229"/>
        <v>5.67</v>
      </c>
      <c r="H349" s="69">
        <f t="shared" si="229"/>
        <v>5.67</v>
      </c>
      <c r="I349" s="72">
        <f t="shared" si="263"/>
        <v>0</v>
      </c>
      <c r="J349" s="55">
        <f t="shared" si="230"/>
        <v>-4.7500000000000001E-2</v>
      </c>
      <c r="K349" s="69">
        <f t="shared" si="230"/>
        <v>-0.06</v>
      </c>
      <c r="L349" s="72">
        <v>0</v>
      </c>
      <c r="M349" s="55">
        <f t="shared" si="231"/>
        <v>0.01</v>
      </c>
      <c r="N349" s="69">
        <f t="shared" si="231"/>
        <v>0</v>
      </c>
      <c r="O349" s="72">
        <v>0</v>
      </c>
      <c r="P349" s="7"/>
      <c r="Q349" s="72">
        <f t="shared" si="232"/>
        <v>5.6325000000000003</v>
      </c>
      <c r="R349" s="72">
        <f t="shared" si="233"/>
        <v>5.61</v>
      </c>
      <c r="S349" s="72">
        <f t="shared" si="234"/>
        <v>0</v>
      </c>
      <c r="T349" s="7"/>
      <c r="U349" s="5">
        <f t="shared" si="235"/>
        <v>31</v>
      </c>
      <c r="V349" s="45">
        <f t="shared" si="236"/>
        <v>47239</v>
      </c>
      <c r="W349" s="5">
        <f t="shared" si="237"/>
        <v>10323</v>
      </c>
      <c r="X349" s="55">
        <f t="shared" si="238"/>
        <v>5.3904348595426005E-2</v>
      </c>
      <c r="Y349" s="47">
        <f t="shared" si="239"/>
        <v>0.22239047238060194</v>
      </c>
      <c r="Z349" s="5">
        <f t="shared" si="240"/>
        <v>0</v>
      </c>
      <c r="AA349" s="5">
        <f t="shared" si="241"/>
        <v>0</v>
      </c>
      <c r="AC349" s="39">
        <f t="shared" si="242"/>
        <v>0</v>
      </c>
      <c r="AD349" s="39">
        <f t="shared" si="243"/>
        <v>0</v>
      </c>
      <c r="AE349" s="39">
        <f t="shared" si="244"/>
        <v>0</v>
      </c>
      <c r="AF349" s="39">
        <f t="shared" si="245"/>
        <v>0</v>
      </c>
      <c r="AG349" s="39">
        <f t="shared" si="246"/>
        <v>0</v>
      </c>
      <c r="AH349" s="39">
        <f t="shared" si="247"/>
        <v>0</v>
      </c>
      <c r="AI349" s="39">
        <f t="shared" si="248"/>
        <v>0</v>
      </c>
      <c r="AJ349" s="39">
        <f t="shared" si="249"/>
        <v>0</v>
      </c>
      <c r="AK349" s="39">
        <f t="shared" si="250"/>
        <v>0</v>
      </c>
      <c r="AL349" s="43"/>
      <c r="AM349" s="39">
        <f t="shared" si="251"/>
        <v>0</v>
      </c>
      <c r="AN349" s="39">
        <f t="shared" si="252"/>
        <v>0</v>
      </c>
      <c r="AO349" s="39">
        <f t="shared" si="253"/>
        <v>0</v>
      </c>
      <c r="AP349" s="40">
        <f t="shared" si="254"/>
        <v>0</v>
      </c>
      <c r="AR349" s="39">
        <f t="shared" si="255"/>
        <v>0</v>
      </c>
      <c r="AS349" s="39">
        <f t="shared" si="256"/>
        <v>0</v>
      </c>
      <c r="AT349" s="39">
        <f t="shared" si="257"/>
        <v>0</v>
      </c>
      <c r="AU349" s="40">
        <f t="shared" si="258"/>
        <v>0</v>
      </c>
      <c r="AV349" s="40"/>
      <c r="AW349" s="52">
        <f t="shared" si="259"/>
        <v>0</v>
      </c>
      <c r="AY349" s="52">
        <f t="shared" si="260"/>
        <v>0</v>
      </c>
      <c r="AZ349" s="70"/>
    </row>
    <row r="350" spans="1:52" ht="12" customHeight="1">
      <c r="A350" s="44">
        <f t="shared" si="261"/>
        <v>47270</v>
      </c>
      <c r="B350" s="66">
        <f t="shared" si="262"/>
        <v>20000</v>
      </c>
      <c r="C350" s="67"/>
      <c r="D350" s="68">
        <f t="shared" si="226"/>
        <v>20000</v>
      </c>
      <c r="E350" s="35">
        <f t="shared" si="227"/>
        <v>0</v>
      </c>
      <c r="F350" s="35">
        <f t="shared" si="228"/>
        <v>0</v>
      </c>
      <c r="G350" s="55">
        <f t="shared" ref="G350:H369" si="264">VLOOKUP($A350,Table,MATCH(G$4,Curves,0))</f>
        <v>5.67</v>
      </c>
      <c r="H350" s="69">
        <f t="shared" si="264"/>
        <v>5.67</v>
      </c>
      <c r="I350" s="72">
        <f t="shared" si="263"/>
        <v>0</v>
      </c>
      <c r="J350" s="55">
        <f t="shared" ref="J350:K369" si="265">VLOOKUP($A350,Table,MATCH(J$4,Curves,0))</f>
        <v>-4.7500000000000001E-2</v>
      </c>
      <c r="K350" s="69">
        <f t="shared" si="265"/>
        <v>-0.06</v>
      </c>
      <c r="L350" s="72">
        <v>0</v>
      </c>
      <c r="M350" s="55">
        <f t="shared" ref="M350:N369" si="266">VLOOKUP($A350,Table,MATCH(M$4,Curves,0))</f>
        <v>0.01</v>
      </c>
      <c r="N350" s="69">
        <f t="shared" si="266"/>
        <v>0</v>
      </c>
      <c r="O350" s="72">
        <v>0</v>
      </c>
      <c r="P350" s="7"/>
      <c r="Q350" s="72">
        <f t="shared" si="232"/>
        <v>5.6325000000000003</v>
      </c>
      <c r="R350" s="72">
        <f t="shared" si="233"/>
        <v>5.61</v>
      </c>
      <c r="S350" s="72">
        <f t="shared" si="234"/>
        <v>0</v>
      </c>
      <c r="T350" s="7"/>
      <c r="U350" s="5">
        <f t="shared" si="235"/>
        <v>30</v>
      </c>
      <c r="V350" s="45">
        <f t="shared" si="236"/>
        <v>47270</v>
      </c>
      <c r="W350" s="5">
        <f t="shared" si="237"/>
        <v>10354</v>
      </c>
      <c r="X350" s="55">
        <f t="shared" si="238"/>
        <v>5.3904348595426005E-2</v>
      </c>
      <c r="Y350" s="47">
        <f t="shared" si="239"/>
        <v>0.22138875870486024</v>
      </c>
      <c r="Z350" s="5">
        <f t="shared" si="240"/>
        <v>0</v>
      </c>
      <c r="AA350" s="5">
        <f t="shared" si="241"/>
        <v>0</v>
      </c>
      <c r="AC350" s="39">
        <f t="shared" si="242"/>
        <v>0</v>
      </c>
      <c r="AD350" s="39">
        <f t="shared" si="243"/>
        <v>0</v>
      </c>
      <c r="AE350" s="39">
        <f t="shared" si="244"/>
        <v>0</v>
      </c>
      <c r="AF350" s="39">
        <f t="shared" si="245"/>
        <v>0</v>
      </c>
      <c r="AG350" s="39">
        <f t="shared" si="246"/>
        <v>0</v>
      </c>
      <c r="AH350" s="39">
        <f t="shared" si="247"/>
        <v>0</v>
      </c>
      <c r="AI350" s="39">
        <f t="shared" si="248"/>
        <v>0</v>
      </c>
      <c r="AJ350" s="39">
        <f t="shared" si="249"/>
        <v>0</v>
      </c>
      <c r="AK350" s="39">
        <f t="shared" si="250"/>
        <v>0</v>
      </c>
      <c r="AL350" s="43"/>
      <c r="AM350" s="39">
        <f t="shared" si="251"/>
        <v>0</v>
      </c>
      <c r="AN350" s="39">
        <f t="shared" si="252"/>
        <v>0</v>
      </c>
      <c r="AO350" s="39">
        <f t="shared" si="253"/>
        <v>0</v>
      </c>
      <c r="AP350" s="40">
        <f t="shared" si="254"/>
        <v>0</v>
      </c>
      <c r="AR350" s="39">
        <f t="shared" si="255"/>
        <v>0</v>
      </c>
      <c r="AS350" s="39">
        <f t="shared" si="256"/>
        <v>0</v>
      </c>
      <c r="AT350" s="39">
        <f t="shared" si="257"/>
        <v>0</v>
      </c>
      <c r="AU350" s="40">
        <f t="shared" si="258"/>
        <v>0</v>
      </c>
      <c r="AV350" s="40"/>
      <c r="AW350" s="52">
        <f t="shared" si="259"/>
        <v>0</v>
      </c>
      <c r="AY350" s="52">
        <f t="shared" si="260"/>
        <v>0</v>
      </c>
      <c r="AZ350" s="70"/>
    </row>
    <row r="351" spans="1:52" ht="12" customHeight="1">
      <c r="A351" s="44">
        <f t="shared" si="261"/>
        <v>47300</v>
      </c>
      <c r="B351" s="66">
        <f t="shared" si="262"/>
        <v>20000</v>
      </c>
      <c r="C351" s="67"/>
      <c r="D351" s="68">
        <f t="shared" si="226"/>
        <v>20000</v>
      </c>
      <c r="E351" s="35">
        <f t="shared" si="227"/>
        <v>0</v>
      </c>
      <c r="F351" s="35">
        <f t="shared" si="228"/>
        <v>0</v>
      </c>
      <c r="G351" s="55">
        <f t="shared" si="264"/>
        <v>5.67</v>
      </c>
      <c r="H351" s="69">
        <f t="shared" si="264"/>
        <v>5.67</v>
      </c>
      <c r="I351" s="72">
        <f t="shared" si="263"/>
        <v>0</v>
      </c>
      <c r="J351" s="55">
        <f t="shared" si="265"/>
        <v>-4.7500000000000001E-2</v>
      </c>
      <c r="K351" s="69">
        <f t="shared" si="265"/>
        <v>-0.06</v>
      </c>
      <c r="L351" s="72">
        <v>0</v>
      </c>
      <c r="M351" s="55">
        <f t="shared" si="266"/>
        <v>0.01</v>
      </c>
      <c r="N351" s="69">
        <f t="shared" si="266"/>
        <v>0</v>
      </c>
      <c r="O351" s="72">
        <v>0</v>
      </c>
      <c r="P351" s="7"/>
      <c r="Q351" s="72">
        <f t="shared" si="232"/>
        <v>5.6325000000000003</v>
      </c>
      <c r="R351" s="72">
        <f t="shared" si="233"/>
        <v>5.61</v>
      </c>
      <c r="S351" s="72">
        <f t="shared" si="234"/>
        <v>0</v>
      </c>
      <c r="T351" s="7"/>
      <c r="U351" s="5">
        <f t="shared" si="235"/>
        <v>31</v>
      </c>
      <c r="V351" s="45">
        <f t="shared" si="236"/>
        <v>47300</v>
      </c>
      <c r="W351" s="5">
        <f t="shared" si="237"/>
        <v>10384</v>
      </c>
      <c r="X351" s="55">
        <f t="shared" si="238"/>
        <v>5.3904348595426005E-2</v>
      </c>
      <c r="Y351" s="47">
        <f t="shared" si="239"/>
        <v>0.22042365462595204</v>
      </c>
      <c r="Z351" s="5">
        <f t="shared" si="240"/>
        <v>0</v>
      </c>
      <c r="AA351" s="5">
        <f t="shared" si="241"/>
        <v>0</v>
      </c>
      <c r="AC351" s="39">
        <f t="shared" si="242"/>
        <v>0</v>
      </c>
      <c r="AD351" s="39">
        <f t="shared" si="243"/>
        <v>0</v>
      </c>
      <c r="AE351" s="39">
        <f t="shared" si="244"/>
        <v>0</v>
      </c>
      <c r="AF351" s="39">
        <f t="shared" si="245"/>
        <v>0</v>
      </c>
      <c r="AG351" s="39">
        <f t="shared" si="246"/>
        <v>0</v>
      </c>
      <c r="AH351" s="39">
        <f t="shared" si="247"/>
        <v>0</v>
      </c>
      <c r="AI351" s="39">
        <f t="shared" si="248"/>
        <v>0</v>
      </c>
      <c r="AJ351" s="39">
        <f t="shared" si="249"/>
        <v>0</v>
      </c>
      <c r="AK351" s="39">
        <f t="shared" si="250"/>
        <v>0</v>
      </c>
      <c r="AL351" s="43"/>
      <c r="AM351" s="39">
        <f t="shared" si="251"/>
        <v>0</v>
      </c>
      <c r="AN351" s="39">
        <f t="shared" si="252"/>
        <v>0</v>
      </c>
      <c r="AO351" s="39">
        <f t="shared" si="253"/>
        <v>0</v>
      </c>
      <c r="AP351" s="40">
        <f t="shared" si="254"/>
        <v>0</v>
      </c>
      <c r="AR351" s="39">
        <f t="shared" si="255"/>
        <v>0</v>
      </c>
      <c r="AS351" s="39">
        <f t="shared" si="256"/>
        <v>0</v>
      </c>
      <c r="AT351" s="39">
        <f t="shared" si="257"/>
        <v>0</v>
      </c>
      <c r="AU351" s="40">
        <f t="shared" si="258"/>
        <v>0</v>
      </c>
      <c r="AV351" s="40"/>
      <c r="AW351" s="52">
        <f t="shared" si="259"/>
        <v>0</v>
      </c>
      <c r="AY351" s="52">
        <f t="shared" si="260"/>
        <v>0</v>
      </c>
      <c r="AZ351" s="70"/>
    </row>
    <row r="352" spans="1:52" ht="12" customHeight="1">
      <c r="A352" s="44">
        <f t="shared" si="261"/>
        <v>47331</v>
      </c>
      <c r="B352" s="66">
        <f t="shared" si="262"/>
        <v>20000</v>
      </c>
      <c r="C352" s="67"/>
      <c r="D352" s="68">
        <f t="shared" si="226"/>
        <v>20000</v>
      </c>
      <c r="E352" s="35">
        <f t="shared" si="227"/>
        <v>0</v>
      </c>
      <c r="F352" s="35">
        <f t="shared" si="228"/>
        <v>0</v>
      </c>
      <c r="G352" s="55">
        <f t="shared" si="264"/>
        <v>5.67</v>
      </c>
      <c r="H352" s="69">
        <f t="shared" si="264"/>
        <v>5.67</v>
      </c>
      <c r="I352" s="72">
        <f t="shared" si="263"/>
        <v>0</v>
      </c>
      <c r="J352" s="55">
        <f t="shared" si="265"/>
        <v>-4.7500000000000001E-2</v>
      </c>
      <c r="K352" s="69">
        <f t="shared" si="265"/>
        <v>-0.06</v>
      </c>
      <c r="L352" s="72">
        <v>0</v>
      </c>
      <c r="M352" s="55">
        <f t="shared" si="266"/>
        <v>0.01</v>
      </c>
      <c r="N352" s="69">
        <f t="shared" si="266"/>
        <v>0</v>
      </c>
      <c r="O352" s="72">
        <v>0</v>
      </c>
      <c r="P352" s="7"/>
      <c r="Q352" s="72">
        <f t="shared" si="232"/>
        <v>5.6325000000000003</v>
      </c>
      <c r="R352" s="72">
        <f t="shared" si="233"/>
        <v>5.61</v>
      </c>
      <c r="S352" s="72">
        <f t="shared" si="234"/>
        <v>0</v>
      </c>
      <c r="T352" s="7"/>
      <c r="U352" s="5">
        <f t="shared" si="235"/>
        <v>31</v>
      </c>
      <c r="V352" s="45">
        <f t="shared" si="236"/>
        <v>47331</v>
      </c>
      <c r="W352" s="5">
        <f t="shared" si="237"/>
        <v>10415</v>
      </c>
      <c r="X352" s="55">
        <f t="shared" si="238"/>
        <v>5.3904348595426005E-2</v>
      </c>
      <c r="Y352" s="47">
        <f t="shared" si="239"/>
        <v>0.21943080008981919</v>
      </c>
      <c r="Z352" s="5">
        <f t="shared" si="240"/>
        <v>0</v>
      </c>
      <c r="AA352" s="5">
        <f t="shared" si="241"/>
        <v>0</v>
      </c>
      <c r="AC352" s="39">
        <f t="shared" si="242"/>
        <v>0</v>
      </c>
      <c r="AD352" s="39">
        <f t="shared" si="243"/>
        <v>0</v>
      </c>
      <c r="AE352" s="39">
        <f t="shared" si="244"/>
        <v>0</v>
      </c>
      <c r="AF352" s="39">
        <f t="shared" si="245"/>
        <v>0</v>
      </c>
      <c r="AG352" s="39">
        <f t="shared" si="246"/>
        <v>0</v>
      </c>
      <c r="AH352" s="39">
        <f t="shared" si="247"/>
        <v>0</v>
      </c>
      <c r="AI352" s="39">
        <f t="shared" si="248"/>
        <v>0</v>
      </c>
      <c r="AJ352" s="39">
        <f t="shared" si="249"/>
        <v>0</v>
      </c>
      <c r="AK352" s="39">
        <f t="shared" si="250"/>
        <v>0</v>
      </c>
      <c r="AL352" s="43"/>
      <c r="AM352" s="39">
        <f t="shared" si="251"/>
        <v>0</v>
      </c>
      <c r="AN352" s="39">
        <f t="shared" si="252"/>
        <v>0</v>
      </c>
      <c r="AO352" s="39">
        <f t="shared" si="253"/>
        <v>0</v>
      </c>
      <c r="AP352" s="40">
        <f t="shared" si="254"/>
        <v>0</v>
      </c>
      <c r="AR352" s="39">
        <f t="shared" si="255"/>
        <v>0</v>
      </c>
      <c r="AS352" s="39">
        <f t="shared" si="256"/>
        <v>0</v>
      </c>
      <c r="AT352" s="39">
        <f t="shared" si="257"/>
        <v>0</v>
      </c>
      <c r="AU352" s="40">
        <f t="shared" si="258"/>
        <v>0</v>
      </c>
      <c r="AV352" s="40"/>
      <c r="AW352" s="52">
        <f t="shared" si="259"/>
        <v>0</v>
      </c>
      <c r="AY352" s="52">
        <f t="shared" si="260"/>
        <v>0</v>
      </c>
      <c r="AZ352" s="70"/>
    </row>
    <row r="353" spans="1:52" ht="12" customHeight="1">
      <c r="A353" s="44">
        <f t="shared" si="261"/>
        <v>47362</v>
      </c>
      <c r="B353" s="66">
        <f t="shared" si="262"/>
        <v>20000</v>
      </c>
      <c r="C353" s="67"/>
      <c r="D353" s="68">
        <f t="shared" si="226"/>
        <v>20000</v>
      </c>
      <c r="E353" s="35">
        <f t="shared" si="227"/>
        <v>0</v>
      </c>
      <c r="F353" s="35">
        <f t="shared" si="228"/>
        <v>0</v>
      </c>
      <c r="G353" s="55">
        <f t="shared" si="264"/>
        <v>5.67</v>
      </c>
      <c r="H353" s="69">
        <f t="shared" si="264"/>
        <v>5.67</v>
      </c>
      <c r="I353" s="72">
        <f t="shared" si="263"/>
        <v>0</v>
      </c>
      <c r="J353" s="55">
        <f t="shared" si="265"/>
        <v>-4.7500000000000001E-2</v>
      </c>
      <c r="K353" s="69">
        <f t="shared" si="265"/>
        <v>-0.06</v>
      </c>
      <c r="L353" s="72">
        <v>0</v>
      </c>
      <c r="M353" s="55">
        <f t="shared" si="266"/>
        <v>0.01</v>
      </c>
      <c r="N353" s="69">
        <f t="shared" si="266"/>
        <v>0</v>
      </c>
      <c r="O353" s="72">
        <v>0</v>
      </c>
      <c r="P353" s="7"/>
      <c r="Q353" s="72">
        <f t="shared" si="232"/>
        <v>5.6325000000000003</v>
      </c>
      <c r="R353" s="72">
        <f t="shared" si="233"/>
        <v>5.61</v>
      </c>
      <c r="S353" s="72">
        <f t="shared" si="234"/>
        <v>0</v>
      </c>
      <c r="T353" s="7"/>
      <c r="U353" s="5">
        <f t="shared" si="235"/>
        <v>30</v>
      </c>
      <c r="V353" s="45">
        <f t="shared" si="236"/>
        <v>47362</v>
      </c>
      <c r="W353" s="5">
        <f t="shared" si="237"/>
        <v>10446</v>
      </c>
      <c r="X353" s="55">
        <f t="shared" si="238"/>
        <v>5.3904348595426005E-2</v>
      </c>
      <c r="Y353" s="47">
        <f t="shared" si="239"/>
        <v>0.21844241766958339</v>
      </c>
      <c r="Z353" s="5">
        <f t="shared" si="240"/>
        <v>0</v>
      </c>
      <c r="AA353" s="5">
        <f t="shared" si="241"/>
        <v>0</v>
      </c>
      <c r="AC353" s="39">
        <f t="shared" si="242"/>
        <v>0</v>
      </c>
      <c r="AD353" s="39">
        <f t="shared" si="243"/>
        <v>0</v>
      </c>
      <c r="AE353" s="39">
        <f t="shared" si="244"/>
        <v>0</v>
      </c>
      <c r="AF353" s="39">
        <f t="shared" si="245"/>
        <v>0</v>
      </c>
      <c r="AG353" s="39">
        <f t="shared" si="246"/>
        <v>0</v>
      </c>
      <c r="AH353" s="39">
        <f t="shared" si="247"/>
        <v>0</v>
      </c>
      <c r="AI353" s="39">
        <f t="shared" si="248"/>
        <v>0</v>
      </c>
      <c r="AJ353" s="39">
        <f t="shared" si="249"/>
        <v>0</v>
      </c>
      <c r="AK353" s="39">
        <f t="shared" si="250"/>
        <v>0</v>
      </c>
      <c r="AL353" s="43"/>
      <c r="AM353" s="39">
        <f t="shared" si="251"/>
        <v>0</v>
      </c>
      <c r="AN353" s="39">
        <f t="shared" si="252"/>
        <v>0</v>
      </c>
      <c r="AO353" s="39">
        <f t="shared" si="253"/>
        <v>0</v>
      </c>
      <c r="AP353" s="40">
        <f t="shared" si="254"/>
        <v>0</v>
      </c>
      <c r="AR353" s="39">
        <f t="shared" si="255"/>
        <v>0</v>
      </c>
      <c r="AS353" s="39">
        <f t="shared" si="256"/>
        <v>0</v>
      </c>
      <c r="AT353" s="39">
        <f t="shared" si="257"/>
        <v>0</v>
      </c>
      <c r="AU353" s="40">
        <f t="shared" si="258"/>
        <v>0</v>
      </c>
      <c r="AV353" s="40"/>
      <c r="AW353" s="52">
        <f t="shared" si="259"/>
        <v>0</v>
      </c>
      <c r="AY353" s="52">
        <f t="shared" si="260"/>
        <v>0</v>
      </c>
      <c r="AZ353" s="70"/>
    </row>
    <row r="354" spans="1:52" ht="12" customHeight="1">
      <c r="A354" s="44">
        <f t="shared" si="261"/>
        <v>47392</v>
      </c>
      <c r="B354" s="66">
        <f t="shared" si="262"/>
        <v>20000</v>
      </c>
      <c r="C354" s="67"/>
      <c r="D354" s="68">
        <f t="shared" si="226"/>
        <v>20000</v>
      </c>
      <c r="E354" s="35">
        <f t="shared" si="227"/>
        <v>0</v>
      </c>
      <c r="F354" s="35">
        <f t="shared" si="228"/>
        <v>0</v>
      </c>
      <c r="G354" s="55">
        <f t="shared" si="264"/>
        <v>5.67</v>
      </c>
      <c r="H354" s="69">
        <f t="shared" si="264"/>
        <v>5.67</v>
      </c>
      <c r="I354" s="72">
        <f t="shared" si="263"/>
        <v>0</v>
      </c>
      <c r="J354" s="55">
        <f t="shared" si="265"/>
        <v>-4.7500000000000001E-2</v>
      </c>
      <c r="K354" s="69">
        <f t="shared" si="265"/>
        <v>-0.06</v>
      </c>
      <c r="L354" s="72">
        <v>0</v>
      </c>
      <c r="M354" s="55">
        <f t="shared" si="266"/>
        <v>0.01</v>
      </c>
      <c r="N354" s="69">
        <f t="shared" si="266"/>
        <v>0</v>
      </c>
      <c r="O354" s="72">
        <v>0</v>
      </c>
      <c r="P354" s="7"/>
      <c r="Q354" s="72">
        <f t="shared" si="232"/>
        <v>5.6325000000000003</v>
      </c>
      <c r="R354" s="72">
        <f t="shared" si="233"/>
        <v>5.61</v>
      </c>
      <c r="S354" s="72">
        <f t="shared" si="234"/>
        <v>0</v>
      </c>
      <c r="T354" s="7"/>
      <c r="U354" s="5">
        <f t="shared" si="235"/>
        <v>31</v>
      </c>
      <c r="V354" s="45">
        <f t="shared" si="236"/>
        <v>47392</v>
      </c>
      <c r="W354" s="5">
        <f t="shared" si="237"/>
        <v>10476</v>
      </c>
      <c r="X354" s="55">
        <f t="shared" si="238"/>
        <v>5.3904348595426005E-2</v>
      </c>
      <c r="Y354" s="47">
        <f t="shared" si="239"/>
        <v>0.21749015762922366</v>
      </c>
      <c r="Z354" s="5">
        <f t="shared" si="240"/>
        <v>0</v>
      </c>
      <c r="AA354" s="5">
        <f t="shared" si="241"/>
        <v>0</v>
      </c>
      <c r="AC354" s="39">
        <f t="shared" si="242"/>
        <v>0</v>
      </c>
      <c r="AD354" s="39">
        <f t="shared" si="243"/>
        <v>0</v>
      </c>
      <c r="AE354" s="39">
        <f t="shared" si="244"/>
        <v>0</v>
      </c>
      <c r="AF354" s="39">
        <f t="shared" si="245"/>
        <v>0</v>
      </c>
      <c r="AG354" s="39">
        <f t="shared" si="246"/>
        <v>0</v>
      </c>
      <c r="AH354" s="39">
        <f t="shared" si="247"/>
        <v>0</v>
      </c>
      <c r="AI354" s="39">
        <f t="shared" si="248"/>
        <v>0</v>
      </c>
      <c r="AJ354" s="39">
        <f t="shared" si="249"/>
        <v>0</v>
      </c>
      <c r="AK354" s="39">
        <f t="shared" si="250"/>
        <v>0</v>
      </c>
      <c r="AL354" s="43"/>
      <c r="AM354" s="39">
        <f t="shared" si="251"/>
        <v>0</v>
      </c>
      <c r="AN354" s="39">
        <f t="shared" si="252"/>
        <v>0</v>
      </c>
      <c r="AO354" s="39">
        <f t="shared" si="253"/>
        <v>0</v>
      </c>
      <c r="AP354" s="40">
        <f t="shared" si="254"/>
        <v>0</v>
      </c>
      <c r="AR354" s="39">
        <f t="shared" si="255"/>
        <v>0</v>
      </c>
      <c r="AS354" s="39">
        <f t="shared" si="256"/>
        <v>0</v>
      </c>
      <c r="AT354" s="39">
        <f t="shared" si="257"/>
        <v>0</v>
      </c>
      <c r="AU354" s="40">
        <f t="shared" si="258"/>
        <v>0</v>
      </c>
      <c r="AV354" s="40"/>
      <c r="AW354" s="52">
        <f t="shared" si="259"/>
        <v>0</v>
      </c>
      <c r="AY354" s="52">
        <f t="shared" si="260"/>
        <v>0</v>
      </c>
      <c r="AZ354" s="70"/>
    </row>
    <row r="355" spans="1:52" ht="12" customHeight="1">
      <c r="A355" s="44">
        <f t="shared" si="261"/>
        <v>47423</v>
      </c>
      <c r="B355" s="66">
        <f t="shared" si="262"/>
        <v>20000</v>
      </c>
      <c r="C355" s="67"/>
      <c r="D355" s="68">
        <f t="shared" si="226"/>
        <v>20000</v>
      </c>
      <c r="E355" s="35">
        <f t="shared" si="227"/>
        <v>0</v>
      </c>
      <c r="F355" s="35">
        <f t="shared" si="228"/>
        <v>0</v>
      </c>
      <c r="G355" s="55">
        <f t="shared" si="264"/>
        <v>5.67</v>
      </c>
      <c r="H355" s="69">
        <f t="shared" si="264"/>
        <v>5.67</v>
      </c>
      <c r="I355" s="72">
        <f t="shared" si="263"/>
        <v>0</v>
      </c>
      <c r="J355" s="55">
        <f t="shared" si="265"/>
        <v>-4.7500000000000001E-2</v>
      </c>
      <c r="K355" s="69">
        <f t="shared" si="265"/>
        <v>-0.06</v>
      </c>
      <c r="L355" s="72">
        <v>0</v>
      </c>
      <c r="M355" s="55">
        <f t="shared" si="266"/>
        <v>0.01</v>
      </c>
      <c r="N355" s="69">
        <f t="shared" si="266"/>
        <v>0</v>
      </c>
      <c r="O355" s="72">
        <v>0</v>
      </c>
      <c r="P355" s="7"/>
      <c r="Q355" s="72">
        <f t="shared" si="232"/>
        <v>5.6325000000000003</v>
      </c>
      <c r="R355" s="72">
        <f t="shared" si="233"/>
        <v>5.61</v>
      </c>
      <c r="S355" s="72">
        <f t="shared" si="234"/>
        <v>0</v>
      </c>
      <c r="T355" s="7"/>
      <c r="U355" s="5">
        <f t="shared" si="235"/>
        <v>30</v>
      </c>
      <c r="V355" s="45">
        <f t="shared" si="236"/>
        <v>47423</v>
      </c>
      <c r="W355" s="5">
        <f t="shared" si="237"/>
        <v>10507</v>
      </c>
      <c r="X355" s="55">
        <f t="shared" si="238"/>
        <v>5.3904348595426005E-2</v>
      </c>
      <c r="Y355" s="47">
        <f t="shared" si="239"/>
        <v>0.21651051644718786</v>
      </c>
      <c r="Z355" s="5">
        <f t="shared" si="240"/>
        <v>0</v>
      </c>
      <c r="AA355" s="5">
        <f t="shared" si="241"/>
        <v>0</v>
      </c>
      <c r="AC355" s="39">
        <f t="shared" si="242"/>
        <v>0</v>
      </c>
      <c r="AD355" s="39">
        <f t="shared" si="243"/>
        <v>0</v>
      </c>
      <c r="AE355" s="39">
        <f t="shared" si="244"/>
        <v>0</v>
      </c>
      <c r="AF355" s="39">
        <f t="shared" si="245"/>
        <v>0</v>
      </c>
      <c r="AG355" s="39">
        <f t="shared" si="246"/>
        <v>0</v>
      </c>
      <c r="AH355" s="39">
        <f t="shared" si="247"/>
        <v>0</v>
      </c>
      <c r="AI355" s="39">
        <f t="shared" si="248"/>
        <v>0</v>
      </c>
      <c r="AJ355" s="39">
        <f t="shared" si="249"/>
        <v>0</v>
      </c>
      <c r="AK355" s="39">
        <f t="shared" si="250"/>
        <v>0</v>
      </c>
      <c r="AL355" s="43"/>
      <c r="AM355" s="39">
        <f t="shared" si="251"/>
        <v>0</v>
      </c>
      <c r="AN355" s="39">
        <f t="shared" si="252"/>
        <v>0</v>
      </c>
      <c r="AO355" s="39">
        <f t="shared" si="253"/>
        <v>0</v>
      </c>
      <c r="AP355" s="40">
        <f t="shared" si="254"/>
        <v>0</v>
      </c>
      <c r="AR355" s="39">
        <f t="shared" si="255"/>
        <v>0</v>
      </c>
      <c r="AS355" s="39">
        <f t="shared" si="256"/>
        <v>0</v>
      </c>
      <c r="AT355" s="39">
        <f t="shared" si="257"/>
        <v>0</v>
      </c>
      <c r="AU355" s="40">
        <f t="shared" si="258"/>
        <v>0</v>
      </c>
      <c r="AV355" s="40"/>
      <c r="AW355" s="52">
        <f t="shared" si="259"/>
        <v>0</v>
      </c>
      <c r="AY355" s="52">
        <f t="shared" si="260"/>
        <v>0</v>
      </c>
      <c r="AZ355" s="70"/>
    </row>
    <row r="356" spans="1:52" ht="12" customHeight="1">
      <c r="A356" s="44">
        <f t="shared" si="261"/>
        <v>47453</v>
      </c>
      <c r="B356" s="66">
        <f t="shared" si="262"/>
        <v>20000</v>
      </c>
      <c r="C356" s="67"/>
      <c r="D356" s="68">
        <f t="shared" si="226"/>
        <v>20000</v>
      </c>
      <c r="E356" s="35">
        <f t="shared" si="227"/>
        <v>0</v>
      </c>
      <c r="F356" s="35">
        <f t="shared" si="228"/>
        <v>0</v>
      </c>
      <c r="G356" s="55">
        <f t="shared" si="264"/>
        <v>5.67</v>
      </c>
      <c r="H356" s="69">
        <f t="shared" si="264"/>
        <v>5.67</v>
      </c>
      <c r="I356" s="72">
        <f t="shared" si="263"/>
        <v>0</v>
      </c>
      <c r="J356" s="55">
        <f t="shared" si="265"/>
        <v>-4.7500000000000001E-2</v>
      </c>
      <c r="K356" s="69">
        <f t="shared" si="265"/>
        <v>-0.06</v>
      </c>
      <c r="L356" s="72">
        <v>0</v>
      </c>
      <c r="M356" s="55">
        <f t="shared" si="266"/>
        <v>0.01</v>
      </c>
      <c r="N356" s="69">
        <f t="shared" si="266"/>
        <v>0</v>
      </c>
      <c r="O356" s="72">
        <v>0</v>
      </c>
      <c r="P356" s="7"/>
      <c r="Q356" s="72">
        <f t="shared" si="232"/>
        <v>5.6325000000000003</v>
      </c>
      <c r="R356" s="72">
        <f t="shared" si="233"/>
        <v>5.61</v>
      </c>
      <c r="S356" s="72">
        <f t="shared" si="234"/>
        <v>0</v>
      </c>
      <c r="T356" s="7"/>
      <c r="U356" s="5">
        <f t="shared" si="235"/>
        <v>31</v>
      </c>
      <c r="V356" s="45">
        <f t="shared" si="236"/>
        <v>47453</v>
      </c>
      <c r="W356" s="5">
        <f t="shared" si="237"/>
        <v>10537</v>
      </c>
      <c r="X356" s="55">
        <f t="shared" si="238"/>
        <v>5.3904348595426005E-2</v>
      </c>
      <c r="Y356" s="47">
        <f t="shared" si="239"/>
        <v>0.2155666781792826</v>
      </c>
      <c r="Z356" s="5">
        <f t="shared" si="240"/>
        <v>0</v>
      </c>
      <c r="AA356" s="5">
        <f t="shared" si="241"/>
        <v>0</v>
      </c>
      <c r="AC356" s="39">
        <f t="shared" si="242"/>
        <v>0</v>
      </c>
      <c r="AD356" s="39">
        <f t="shared" si="243"/>
        <v>0</v>
      </c>
      <c r="AE356" s="39">
        <f t="shared" si="244"/>
        <v>0</v>
      </c>
      <c r="AF356" s="39">
        <f t="shared" si="245"/>
        <v>0</v>
      </c>
      <c r="AG356" s="39">
        <f t="shared" si="246"/>
        <v>0</v>
      </c>
      <c r="AH356" s="39">
        <f t="shared" si="247"/>
        <v>0</v>
      </c>
      <c r="AI356" s="39">
        <f t="shared" si="248"/>
        <v>0</v>
      </c>
      <c r="AJ356" s="39">
        <f t="shared" si="249"/>
        <v>0</v>
      </c>
      <c r="AK356" s="39">
        <f t="shared" si="250"/>
        <v>0</v>
      </c>
      <c r="AL356" s="43"/>
      <c r="AM356" s="39">
        <f t="shared" si="251"/>
        <v>0</v>
      </c>
      <c r="AN356" s="39">
        <f t="shared" si="252"/>
        <v>0</v>
      </c>
      <c r="AO356" s="39">
        <f t="shared" si="253"/>
        <v>0</v>
      </c>
      <c r="AP356" s="40">
        <f t="shared" si="254"/>
        <v>0</v>
      </c>
      <c r="AR356" s="39">
        <f t="shared" si="255"/>
        <v>0</v>
      </c>
      <c r="AS356" s="39">
        <f t="shared" si="256"/>
        <v>0</v>
      </c>
      <c r="AT356" s="39">
        <f t="shared" si="257"/>
        <v>0</v>
      </c>
      <c r="AU356" s="40">
        <f t="shared" si="258"/>
        <v>0</v>
      </c>
      <c r="AV356" s="40"/>
      <c r="AW356" s="52">
        <f t="shared" si="259"/>
        <v>0</v>
      </c>
      <c r="AY356" s="52">
        <f t="shared" si="260"/>
        <v>0</v>
      </c>
      <c r="AZ356" s="70"/>
    </row>
    <row r="357" spans="1:52" ht="12" customHeight="1">
      <c r="A357" s="44">
        <f t="shared" si="261"/>
        <v>47484</v>
      </c>
      <c r="B357" s="66">
        <f t="shared" si="262"/>
        <v>20000</v>
      </c>
      <c r="C357" s="67"/>
      <c r="D357" s="68">
        <f t="shared" si="226"/>
        <v>20000</v>
      </c>
      <c r="E357" s="35">
        <f t="shared" si="227"/>
        <v>0</v>
      </c>
      <c r="F357" s="35">
        <f t="shared" si="228"/>
        <v>0</v>
      </c>
      <c r="G357" s="55">
        <f t="shared" si="264"/>
        <v>5.67</v>
      </c>
      <c r="H357" s="69">
        <f t="shared" si="264"/>
        <v>5.67</v>
      </c>
      <c r="I357" s="72">
        <f t="shared" si="263"/>
        <v>0</v>
      </c>
      <c r="J357" s="55">
        <f t="shared" si="265"/>
        <v>-4.7500000000000001E-2</v>
      </c>
      <c r="K357" s="69">
        <f t="shared" si="265"/>
        <v>-0.06</v>
      </c>
      <c r="L357" s="72">
        <v>0</v>
      </c>
      <c r="M357" s="55">
        <f t="shared" si="266"/>
        <v>0.01</v>
      </c>
      <c r="N357" s="69">
        <f t="shared" si="266"/>
        <v>0</v>
      </c>
      <c r="O357" s="72">
        <v>0</v>
      </c>
      <c r="P357" s="7"/>
      <c r="Q357" s="72">
        <f t="shared" si="232"/>
        <v>5.6325000000000003</v>
      </c>
      <c r="R357" s="72">
        <f t="shared" si="233"/>
        <v>5.61</v>
      </c>
      <c r="S357" s="72">
        <f t="shared" si="234"/>
        <v>0</v>
      </c>
      <c r="T357" s="7"/>
      <c r="U357" s="5">
        <f t="shared" si="235"/>
        <v>31</v>
      </c>
      <c r="V357" s="45">
        <f t="shared" si="236"/>
        <v>47484</v>
      </c>
      <c r="W357" s="5">
        <f t="shared" si="237"/>
        <v>10568</v>
      </c>
      <c r="X357" s="55">
        <f t="shared" si="238"/>
        <v>5.3904348595426005E-2</v>
      </c>
      <c r="Y357" s="47">
        <f t="shared" si="239"/>
        <v>0.21459570092807706</v>
      </c>
      <c r="Z357" s="5">
        <f t="shared" si="240"/>
        <v>0</v>
      </c>
      <c r="AA357" s="5">
        <f t="shared" si="241"/>
        <v>0</v>
      </c>
      <c r="AC357" s="39">
        <f t="shared" si="242"/>
        <v>0</v>
      </c>
      <c r="AD357" s="39">
        <f t="shared" si="243"/>
        <v>0</v>
      </c>
      <c r="AE357" s="39">
        <f t="shared" si="244"/>
        <v>0</v>
      </c>
      <c r="AF357" s="39">
        <f t="shared" si="245"/>
        <v>0</v>
      </c>
      <c r="AG357" s="39">
        <f t="shared" si="246"/>
        <v>0</v>
      </c>
      <c r="AH357" s="39">
        <f t="shared" si="247"/>
        <v>0</v>
      </c>
      <c r="AI357" s="39">
        <f t="shared" si="248"/>
        <v>0</v>
      </c>
      <c r="AJ357" s="39">
        <f t="shared" si="249"/>
        <v>0</v>
      </c>
      <c r="AK357" s="39">
        <f t="shared" si="250"/>
        <v>0</v>
      </c>
      <c r="AL357" s="43"/>
      <c r="AM357" s="39">
        <f t="shared" si="251"/>
        <v>0</v>
      </c>
      <c r="AN357" s="39">
        <f t="shared" si="252"/>
        <v>0</v>
      </c>
      <c r="AO357" s="39">
        <f t="shared" si="253"/>
        <v>0</v>
      </c>
      <c r="AP357" s="40">
        <f t="shared" si="254"/>
        <v>0</v>
      </c>
      <c r="AR357" s="39">
        <f t="shared" si="255"/>
        <v>0</v>
      </c>
      <c r="AS357" s="39">
        <f t="shared" si="256"/>
        <v>0</v>
      </c>
      <c r="AT357" s="39">
        <f t="shared" si="257"/>
        <v>0</v>
      </c>
      <c r="AU357" s="40">
        <f t="shared" si="258"/>
        <v>0</v>
      </c>
      <c r="AV357" s="40"/>
      <c r="AW357" s="52">
        <f t="shared" si="259"/>
        <v>0</v>
      </c>
      <c r="AY357" s="52">
        <f t="shared" si="260"/>
        <v>0</v>
      </c>
      <c r="AZ357" s="70"/>
    </row>
    <row r="358" spans="1:52" ht="12" customHeight="1">
      <c r="A358" s="44">
        <f t="shared" si="261"/>
        <v>47515</v>
      </c>
      <c r="B358" s="66">
        <f t="shared" si="262"/>
        <v>20000</v>
      </c>
      <c r="C358" s="67"/>
      <c r="D358" s="68">
        <f t="shared" si="226"/>
        <v>20000</v>
      </c>
      <c r="E358" s="35">
        <f t="shared" si="227"/>
        <v>0</v>
      </c>
      <c r="F358" s="35">
        <f t="shared" si="228"/>
        <v>0</v>
      </c>
      <c r="G358" s="55">
        <f t="shared" si="264"/>
        <v>5.67</v>
      </c>
      <c r="H358" s="69">
        <f t="shared" si="264"/>
        <v>5.67</v>
      </c>
      <c r="I358" s="72">
        <f t="shared" si="263"/>
        <v>0</v>
      </c>
      <c r="J358" s="55">
        <f t="shared" si="265"/>
        <v>-4.7500000000000001E-2</v>
      </c>
      <c r="K358" s="69">
        <f t="shared" si="265"/>
        <v>-0.06</v>
      </c>
      <c r="L358" s="72">
        <v>0</v>
      </c>
      <c r="M358" s="55">
        <f t="shared" si="266"/>
        <v>0.01</v>
      </c>
      <c r="N358" s="69">
        <f t="shared" si="266"/>
        <v>0</v>
      </c>
      <c r="O358" s="72">
        <v>0</v>
      </c>
      <c r="P358" s="7"/>
      <c r="Q358" s="72">
        <f t="shared" si="232"/>
        <v>5.6325000000000003</v>
      </c>
      <c r="R358" s="72">
        <f t="shared" si="233"/>
        <v>5.61</v>
      </c>
      <c r="S358" s="72">
        <f t="shared" si="234"/>
        <v>0</v>
      </c>
      <c r="T358" s="7"/>
      <c r="U358" s="5">
        <f t="shared" si="235"/>
        <v>28</v>
      </c>
      <c r="V358" s="45">
        <f t="shared" si="236"/>
        <v>47515</v>
      </c>
      <c r="W358" s="5">
        <f t="shared" si="237"/>
        <v>10599</v>
      </c>
      <c r="X358" s="55">
        <f t="shared" si="238"/>
        <v>5.3904348595426005E-2</v>
      </c>
      <c r="Y358" s="47">
        <f t="shared" si="239"/>
        <v>0.21362909725088733</v>
      </c>
      <c r="Z358" s="5">
        <f t="shared" si="240"/>
        <v>0</v>
      </c>
      <c r="AA358" s="5">
        <f t="shared" si="241"/>
        <v>0</v>
      </c>
      <c r="AC358" s="39">
        <f t="shared" si="242"/>
        <v>0</v>
      </c>
      <c r="AD358" s="39">
        <f t="shared" si="243"/>
        <v>0</v>
      </c>
      <c r="AE358" s="39">
        <f t="shared" si="244"/>
        <v>0</v>
      </c>
      <c r="AF358" s="39">
        <f t="shared" si="245"/>
        <v>0</v>
      </c>
      <c r="AG358" s="39">
        <f t="shared" si="246"/>
        <v>0</v>
      </c>
      <c r="AH358" s="39">
        <f t="shared" si="247"/>
        <v>0</v>
      </c>
      <c r="AI358" s="39">
        <f t="shared" si="248"/>
        <v>0</v>
      </c>
      <c r="AJ358" s="39">
        <f t="shared" si="249"/>
        <v>0</v>
      </c>
      <c r="AK358" s="39">
        <f t="shared" si="250"/>
        <v>0</v>
      </c>
      <c r="AL358" s="43"/>
      <c r="AM358" s="39">
        <f t="shared" si="251"/>
        <v>0</v>
      </c>
      <c r="AN358" s="39">
        <f t="shared" si="252"/>
        <v>0</v>
      </c>
      <c r="AO358" s="39">
        <f t="shared" si="253"/>
        <v>0</v>
      </c>
      <c r="AP358" s="40">
        <f t="shared" si="254"/>
        <v>0</v>
      </c>
      <c r="AR358" s="39">
        <f t="shared" si="255"/>
        <v>0</v>
      </c>
      <c r="AS358" s="39">
        <f t="shared" si="256"/>
        <v>0</v>
      </c>
      <c r="AT358" s="39">
        <f t="shared" si="257"/>
        <v>0</v>
      </c>
      <c r="AU358" s="40">
        <f t="shared" si="258"/>
        <v>0</v>
      </c>
      <c r="AV358" s="40"/>
      <c r="AW358" s="52">
        <f t="shared" si="259"/>
        <v>0</v>
      </c>
      <c r="AY358" s="52">
        <f t="shared" si="260"/>
        <v>0</v>
      </c>
      <c r="AZ358" s="70"/>
    </row>
    <row r="359" spans="1:52" ht="12" customHeight="1">
      <c r="A359" s="44">
        <f t="shared" si="261"/>
        <v>47543</v>
      </c>
      <c r="B359" s="66">
        <f t="shared" si="262"/>
        <v>20000</v>
      </c>
      <c r="C359" s="67"/>
      <c r="D359" s="68">
        <f t="shared" si="226"/>
        <v>20000</v>
      </c>
      <c r="E359" s="35">
        <f t="shared" si="227"/>
        <v>0</v>
      </c>
      <c r="F359" s="35">
        <f t="shared" si="228"/>
        <v>0</v>
      </c>
      <c r="G359" s="55">
        <f t="shared" si="264"/>
        <v>5.67</v>
      </c>
      <c r="H359" s="69">
        <f t="shared" si="264"/>
        <v>5.67</v>
      </c>
      <c r="I359" s="72">
        <f t="shared" si="263"/>
        <v>0</v>
      </c>
      <c r="J359" s="55">
        <f t="shared" si="265"/>
        <v>-4.7500000000000001E-2</v>
      </c>
      <c r="K359" s="69">
        <f t="shared" si="265"/>
        <v>-0.06</v>
      </c>
      <c r="L359" s="72">
        <v>0</v>
      </c>
      <c r="M359" s="55">
        <f t="shared" si="266"/>
        <v>0.01</v>
      </c>
      <c r="N359" s="69">
        <f t="shared" si="266"/>
        <v>0</v>
      </c>
      <c r="O359" s="72">
        <v>0</v>
      </c>
      <c r="P359" s="7"/>
      <c r="Q359" s="72">
        <f t="shared" si="232"/>
        <v>5.6325000000000003</v>
      </c>
      <c r="R359" s="72">
        <f t="shared" si="233"/>
        <v>5.61</v>
      </c>
      <c r="S359" s="72">
        <f t="shared" si="234"/>
        <v>0</v>
      </c>
      <c r="T359" s="7"/>
      <c r="U359" s="5">
        <f t="shared" si="235"/>
        <v>31</v>
      </c>
      <c r="V359" s="45">
        <f t="shared" si="236"/>
        <v>47543</v>
      </c>
      <c r="W359" s="5">
        <f t="shared" si="237"/>
        <v>10627</v>
      </c>
      <c r="X359" s="55">
        <f t="shared" si="238"/>
        <v>5.3904348595426005E-2</v>
      </c>
      <c r="Y359" s="47">
        <f t="shared" si="239"/>
        <v>0.21275977865714382</v>
      </c>
      <c r="Z359" s="5">
        <f t="shared" si="240"/>
        <v>0</v>
      </c>
      <c r="AA359" s="5">
        <f t="shared" si="241"/>
        <v>0</v>
      </c>
      <c r="AC359" s="39">
        <f t="shared" si="242"/>
        <v>0</v>
      </c>
      <c r="AD359" s="39">
        <f t="shared" si="243"/>
        <v>0</v>
      </c>
      <c r="AE359" s="39">
        <f t="shared" si="244"/>
        <v>0</v>
      </c>
      <c r="AF359" s="39">
        <f t="shared" si="245"/>
        <v>0</v>
      </c>
      <c r="AG359" s="39">
        <f t="shared" si="246"/>
        <v>0</v>
      </c>
      <c r="AH359" s="39">
        <f t="shared" si="247"/>
        <v>0</v>
      </c>
      <c r="AI359" s="39">
        <f t="shared" si="248"/>
        <v>0</v>
      </c>
      <c r="AJ359" s="39">
        <f t="shared" si="249"/>
        <v>0</v>
      </c>
      <c r="AK359" s="39">
        <f t="shared" si="250"/>
        <v>0</v>
      </c>
      <c r="AL359" s="43"/>
      <c r="AM359" s="39">
        <f t="shared" si="251"/>
        <v>0</v>
      </c>
      <c r="AN359" s="39">
        <f t="shared" si="252"/>
        <v>0</v>
      </c>
      <c r="AO359" s="39">
        <f t="shared" si="253"/>
        <v>0</v>
      </c>
      <c r="AP359" s="40">
        <f t="shared" si="254"/>
        <v>0</v>
      </c>
      <c r="AR359" s="39">
        <f t="shared" si="255"/>
        <v>0</v>
      </c>
      <c r="AS359" s="39">
        <f t="shared" si="256"/>
        <v>0</v>
      </c>
      <c r="AT359" s="39">
        <f t="shared" si="257"/>
        <v>0</v>
      </c>
      <c r="AU359" s="40">
        <f t="shared" si="258"/>
        <v>0</v>
      </c>
      <c r="AV359" s="40"/>
      <c r="AW359" s="52">
        <f t="shared" si="259"/>
        <v>0</v>
      </c>
      <c r="AY359" s="52">
        <f t="shared" si="260"/>
        <v>0</v>
      </c>
      <c r="AZ359" s="70"/>
    </row>
    <row r="360" spans="1:52" ht="12" customHeight="1">
      <c r="A360" s="44">
        <f t="shared" si="261"/>
        <v>47574</v>
      </c>
      <c r="B360" s="66">
        <f t="shared" si="262"/>
        <v>20000</v>
      </c>
      <c r="C360" s="67"/>
      <c r="D360" s="68">
        <f t="shared" si="226"/>
        <v>20000</v>
      </c>
      <c r="E360" s="35">
        <f t="shared" si="227"/>
        <v>0</v>
      </c>
      <c r="F360" s="35">
        <f t="shared" si="228"/>
        <v>0</v>
      </c>
      <c r="G360" s="55">
        <f t="shared" si="264"/>
        <v>5.67</v>
      </c>
      <c r="H360" s="69">
        <f t="shared" si="264"/>
        <v>5.67</v>
      </c>
      <c r="I360" s="72">
        <f t="shared" si="263"/>
        <v>0</v>
      </c>
      <c r="J360" s="55">
        <f t="shared" si="265"/>
        <v>-4.7500000000000001E-2</v>
      </c>
      <c r="K360" s="69">
        <f t="shared" si="265"/>
        <v>-0.06</v>
      </c>
      <c r="L360" s="72">
        <v>0</v>
      </c>
      <c r="M360" s="55">
        <f t="shared" si="266"/>
        <v>0.01</v>
      </c>
      <c r="N360" s="69">
        <f t="shared" si="266"/>
        <v>0</v>
      </c>
      <c r="O360" s="72">
        <v>0</v>
      </c>
      <c r="P360" s="7"/>
      <c r="Q360" s="72">
        <f t="shared" si="232"/>
        <v>5.6325000000000003</v>
      </c>
      <c r="R360" s="72">
        <f t="shared" si="233"/>
        <v>5.61</v>
      </c>
      <c r="S360" s="72">
        <f t="shared" si="234"/>
        <v>0</v>
      </c>
      <c r="T360" s="7"/>
      <c r="U360" s="5">
        <f t="shared" si="235"/>
        <v>30</v>
      </c>
      <c r="V360" s="45">
        <f t="shared" si="236"/>
        <v>47574</v>
      </c>
      <c r="W360" s="5">
        <f t="shared" si="237"/>
        <v>10658</v>
      </c>
      <c r="X360" s="55">
        <f t="shared" si="238"/>
        <v>5.3904348595426005E-2</v>
      </c>
      <c r="Y360" s="47">
        <f t="shared" si="239"/>
        <v>0.21180144452687624</v>
      </c>
      <c r="Z360" s="5">
        <f t="shared" si="240"/>
        <v>0</v>
      </c>
      <c r="AA360" s="5">
        <f t="shared" si="241"/>
        <v>0</v>
      </c>
      <c r="AC360" s="39">
        <f t="shared" si="242"/>
        <v>0</v>
      </c>
      <c r="AD360" s="39">
        <f t="shared" si="243"/>
        <v>0</v>
      </c>
      <c r="AE360" s="39">
        <f t="shared" si="244"/>
        <v>0</v>
      </c>
      <c r="AF360" s="39">
        <f t="shared" si="245"/>
        <v>0</v>
      </c>
      <c r="AG360" s="39">
        <f t="shared" si="246"/>
        <v>0</v>
      </c>
      <c r="AH360" s="39">
        <f t="shared" si="247"/>
        <v>0</v>
      </c>
      <c r="AI360" s="39">
        <f t="shared" si="248"/>
        <v>0</v>
      </c>
      <c r="AJ360" s="39">
        <f t="shared" si="249"/>
        <v>0</v>
      </c>
      <c r="AK360" s="39">
        <f t="shared" si="250"/>
        <v>0</v>
      </c>
      <c r="AL360" s="43"/>
      <c r="AM360" s="39">
        <f t="shared" si="251"/>
        <v>0</v>
      </c>
      <c r="AN360" s="39">
        <f t="shared" si="252"/>
        <v>0</v>
      </c>
      <c r="AO360" s="39">
        <f t="shared" si="253"/>
        <v>0</v>
      </c>
      <c r="AP360" s="40">
        <f t="shared" si="254"/>
        <v>0</v>
      </c>
      <c r="AR360" s="39">
        <f t="shared" si="255"/>
        <v>0</v>
      </c>
      <c r="AS360" s="39">
        <f t="shared" si="256"/>
        <v>0</v>
      </c>
      <c r="AT360" s="39">
        <f t="shared" si="257"/>
        <v>0</v>
      </c>
      <c r="AU360" s="40">
        <f t="shared" si="258"/>
        <v>0</v>
      </c>
      <c r="AV360" s="40"/>
      <c r="AW360" s="52">
        <f t="shared" si="259"/>
        <v>0</v>
      </c>
      <c r="AY360" s="52">
        <f t="shared" si="260"/>
        <v>0</v>
      </c>
      <c r="AZ360" s="70"/>
    </row>
    <row r="361" spans="1:52" ht="12" customHeight="1">
      <c r="A361" s="44">
        <f t="shared" si="261"/>
        <v>47604</v>
      </c>
      <c r="B361" s="66">
        <f t="shared" si="262"/>
        <v>20000</v>
      </c>
      <c r="C361" s="67"/>
      <c r="D361" s="68">
        <f t="shared" si="226"/>
        <v>20000</v>
      </c>
      <c r="E361" s="35">
        <f t="shared" si="227"/>
        <v>0</v>
      </c>
      <c r="F361" s="35">
        <f t="shared" si="228"/>
        <v>0</v>
      </c>
      <c r="G361" s="55">
        <f t="shared" si="264"/>
        <v>5.67</v>
      </c>
      <c r="H361" s="69">
        <f t="shared" si="264"/>
        <v>5.67</v>
      </c>
      <c r="I361" s="72">
        <f t="shared" si="263"/>
        <v>0</v>
      </c>
      <c r="J361" s="55">
        <f t="shared" si="265"/>
        <v>-4.7500000000000001E-2</v>
      </c>
      <c r="K361" s="69">
        <f t="shared" si="265"/>
        <v>-0.06</v>
      </c>
      <c r="L361" s="72">
        <v>0</v>
      </c>
      <c r="M361" s="55">
        <f t="shared" si="266"/>
        <v>0.01</v>
      </c>
      <c r="N361" s="69">
        <f t="shared" si="266"/>
        <v>0</v>
      </c>
      <c r="O361" s="72">
        <v>0</v>
      </c>
      <c r="P361" s="7"/>
      <c r="Q361" s="72">
        <f t="shared" si="232"/>
        <v>5.6325000000000003</v>
      </c>
      <c r="R361" s="72">
        <f t="shared" si="233"/>
        <v>5.61</v>
      </c>
      <c r="S361" s="72">
        <f t="shared" si="234"/>
        <v>0</v>
      </c>
      <c r="T361" s="7"/>
      <c r="U361" s="5">
        <f t="shared" si="235"/>
        <v>31</v>
      </c>
      <c r="V361" s="45">
        <f t="shared" si="236"/>
        <v>47604</v>
      </c>
      <c r="W361" s="5">
        <f t="shared" si="237"/>
        <v>10688</v>
      </c>
      <c r="X361" s="55">
        <f t="shared" si="238"/>
        <v>5.3904348595426005E-2</v>
      </c>
      <c r="Y361" s="47">
        <f t="shared" si="239"/>
        <v>0.21087813460261742</v>
      </c>
      <c r="Z361" s="5">
        <f t="shared" si="240"/>
        <v>0</v>
      </c>
      <c r="AA361" s="5">
        <f t="shared" si="241"/>
        <v>0</v>
      </c>
      <c r="AC361" s="39">
        <f t="shared" si="242"/>
        <v>0</v>
      </c>
      <c r="AD361" s="39">
        <f t="shared" si="243"/>
        <v>0</v>
      </c>
      <c r="AE361" s="39">
        <f t="shared" si="244"/>
        <v>0</v>
      </c>
      <c r="AF361" s="39">
        <f t="shared" si="245"/>
        <v>0</v>
      </c>
      <c r="AG361" s="39">
        <f t="shared" si="246"/>
        <v>0</v>
      </c>
      <c r="AH361" s="39">
        <f t="shared" si="247"/>
        <v>0</v>
      </c>
      <c r="AI361" s="39">
        <f t="shared" si="248"/>
        <v>0</v>
      </c>
      <c r="AJ361" s="39">
        <f t="shared" si="249"/>
        <v>0</v>
      </c>
      <c r="AK361" s="39">
        <f t="shared" si="250"/>
        <v>0</v>
      </c>
      <c r="AL361" s="43"/>
      <c r="AM361" s="39">
        <f t="shared" si="251"/>
        <v>0</v>
      </c>
      <c r="AN361" s="39">
        <f t="shared" si="252"/>
        <v>0</v>
      </c>
      <c r="AO361" s="39">
        <f t="shared" si="253"/>
        <v>0</v>
      </c>
      <c r="AP361" s="40">
        <f t="shared" si="254"/>
        <v>0</v>
      </c>
      <c r="AR361" s="39">
        <f t="shared" si="255"/>
        <v>0</v>
      </c>
      <c r="AS361" s="39">
        <f t="shared" si="256"/>
        <v>0</v>
      </c>
      <c r="AT361" s="39">
        <f t="shared" si="257"/>
        <v>0</v>
      </c>
      <c r="AU361" s="40">
        <f t="shared" si="258"/>
        <v>0</v>
      </c>
      <c r="AV361" s="40"/>
      <c r="AW361" s="52">
        <f t="shared" si="259"/>
        <v>0</v>
      </c>
      <c r="AY361" s="52">
        <f t="shared" si="260"/>
        <v>0</v>
      </c>
      <c r="AZ361" s="70"/>
    </row>
    <row r="362" spans="1:52" ht="12" customHeight="1">
      <c r="A362" s="44">
        <f t="shared" si="261"/>
        <v>47635</v>
      </c>
      <c r="B362" s="66">
        <f t="shared" si="262"/>
        <v>20000</v>
      </c>
      <c r="C362" s="67"/>
      <c r="D362" s="68">
        <f t="shared" si="226"/>
        <v>20000</v>
      </c>
      <c r="E362" s="35">
        <f t="shared" si="227"/>
        <v>0</v>
      </c>
      <c r="F362" s="35">
        <f t="shared" si="228"/>
        <v>0</v>
      </c>
      <c r="G362" s="55">
        <f t="shared" si="264"/>
        <v>5.67</v>
      </c>
      <c r="H362" s="69">
        <f t="shared" si="264"/>
        <v>5.67</v>
      </c>
      <c r="I362" s="72">
        <f t="shared" si="263"/>
        <v>0</v>
      </c>
      <c r="J362" s="55">
        <f t="shared" si="265"/>
        <v>-4.7500000000000001E-2</v>
      </c>
      <c r="K362" s="69">
        <f t="shared" si="265"/>
        <v>-0.06</v>
      </c>
      <c r="L362" s="72">
        <v>0</v>
      </c>
      <c r="M362" s="55">
        <f t="shared" si="266"/>
        <v>0.01</v>
      </c>
      <c r="N362" s="69">
        <f t="shared" si="266"/>
        <v>0</v>
      </c>
      <c r="O362" s="72">
        <v>0</v>
      </c>
      <c r="P362" s="7"/>
      <c r="Q362" s="72">
        <f t="shared" si="232"/>
        <v>5.6325000000000003</v>
      </c>
      <c r="R362" s="72">
        <f t="shared" si="233"/>
        <v>5.61</v>
      </c>
      <c r="S362" s="72">
        <f t="shared" si="234"/>
        <v>0</v>
      </c>
      <c r="T362" s="7"/>
      <c r="U362" s="5">
        <f t="shared" si="235"/>
        <v>30</v>
      </c>
      <c r="V362" s="45">
        <f t="shared" si="236"/>
        <v>47635</v>
      </c>
      <c r="W362" s="5">
        <f t="shared" si="237"/>
        <v>10719</v>
      </c>
      <c r="X362" s="55">
        <f t="shared" si="238"/>
        <v>5.3904348595426005E-2</v>
      </c>
      <c r="Y362" s="47">
        <f t="shared" si="239"/>
        <v>0.20992827596395758</v>
      </c>
      <c r="Z362" s="5">
        <f t="shared" si="240"/>
        <v>0</v>
      </c>
      <c r="AA362" s="5">
        <f t="shared" si="241"/>
        <v>0</v>
      </c>
      <c r="AC362" s="39">
        <f t="shared" si="242"/>
        <v>0</v>
      </c>
      <c r="AD362" s="39">
        <f t="shared" si="243"/>
        <v>0</v>
      </c>
      <c r="AE362" s="39">
        <f t="shared" si="244"/>
        <v>0</v>
      </c>
      <c r="AF362" s="39">
        <f t="shared" si="245"/>
        <v>0</v>
      </c>
      <c r="AG362" s="39">
        <f t="shared" si="246"/>
        <v>0</v>
      </c>
      <c r="AH362" s="39">
        <f t="shared" si="247"/>
        <v>0</v>
      </c>
      <c r="AI362" s="39">
        <f t="shared" si="248"/>
        <v>0</v>
      </c>
      <c r="AJ362" s="39">
        <f t="shared" si="249"/>
        <v>0</v>
      </c>
      <c r="AK362" s="39">
        <f t="shared" si="250"/>
        <v>0</v>
      </c>
      <c r="AL362" s="43"/>
      <c r="AM362" s="39">
        <f t="shared" si="251"/>
        <v>0</v>
      </c>
      <c r="AN362" s="39">
        <f t="shared" si="252"/>
        <v>0</v>
      </c>
      <c r="AO362" s="39">
        <f t="shared" si="253"/>
        <v>0</v>
      </c>
      <c r="AP362" s="40">
        <f t="shared" si="254"/>
        <v>0</v>
      </c>
      <c r="AR362" s="39">
        <f t="shared" si="255"/>
        <v>0</v>
      </c>
      <c r="AS362" s="39">
        <f t="shared" si="256"/>
        <v>0</v>
      </c>
      <c r="AT362" s="39">
        <f t="shared" si="257"/>
        <v>0</v>
      </c>
      <c r="AU362" s="40">
        <f t="shared" si="258"/>
        <v>0</v>
      </c>
      <c r="AV362" s="40"/>
      <c r="AW362" s="52">
        <f t="shared" si="259"/>
        <v>0</v>
      </c>
      <c r="AY362" s="52">
        <f t="shared" si="260"/>
        <v>0</v>
      </c>
      <c r="AZ362" s="70"/>
    </row>
    <row r="363" spans="1:52" ht="12" customHeight="1">
      <c r="A363" s="44">
        <f t="shared" si="261"/>
        <v>47665</v>
      </c>
      <c r="B363" s="66">
        <f t="shared" si="262"/>
        <v>20000</v>
      </c>
      <c r="C363" s="67"/>
      <c r="D363" s="68">
        <f t="shared" si="226"/>
        <v>20000</v>
      </c>
      <c r="E363" s="35">
        <f t="shared" si="227"/>
        <v>0</v>
      </c>
      <c r="F363" s="35">
        <f t="shared" si="228"/>
        <v>0</v>
      </c>
      <c r="G363" s="55">
        <f t="shared" si="264"/>
        <v>5.67</v>
      </c>
      <c r="H363" s="69">
        <f t="shared" si="264"/>
        <v>5.67</v>
      </c>
      <c r="I363" s="72">
        <f t="shared" si="263"/>
        <v>0</v>
      </c>
      <c r="J363" s="55">
        <f t="shared" si="265"/>
        <v>-4.7500000000000001E-2</v>
      </c>
      <c r="K363" s="69">
        <f t="shared" si="265"/>
        <v>-0.06</v>
      </c>
      <c r="L363" s="72">
        <v>0</v>
      </c>
      <c r="M363" s="55">
        <f t="shared" si="266"/>
        <v>0.01</v>
      </c>
      <c r="N363" s="69">
        <f t="shared" si="266"/>
        <v>0</v>
      </c>
      <c r="O363" s="72">
        <v>0</v>
      </c>
      <c r="P363" s="7"/>
      <c r="Q363" s="72">
        <f t="shared" si="232"/>
        <v>5.6325000000000003</v>
      </c>
      <c r="R363" s="72">
        <f t="shared" si="233"/>
        <v>5.61</v>
      </c>
      <c r="S363" s="72">
        <f t="shared" si="234"/>
        <v>0</v>
      </c>
      <c r="T363" s="7"/>
      <c r="U363" s="5">
        <f t="shared" si="235"/>
        <v>31</v>
      </c>
      <c r="V363" s="45">
        <f t="shared" si="236"/>
        <v>47665</v>
      </c>
      <c r="W363" s="5">
        <f t="shared" si="237"/>
        <v>10749</v>
      </c>
      <c r="X363" s="55">
        <f t="shared" si="238"/>
        <v>5.3904348595426005E-2</v>
      </c>
      <c r="Y363" s="47">
        <f t="shared" si="239"/>
        <v>0.2090131317777929</v>
      </c>
      <c r="Z363" s="5">
        <f t="shared" si="240"/>
        <v>0</v>
      </c>
      <c r="AA363" s="5">
        <f t="shared" si="241"/>
        <v>0</v>
      </c>
      <c r="AC363" s="39">
        <f t="shared" si="242"/>
        <v>0</v>
      </c>
      <c r="AD363" s="39">
        <f t="shared" si="243"/>
        <v>0</v>
      </c>
      <c r="AE363" s="39">
        <f t="shared" si="244"/>
        <v>0</v>
      </c>
      <c r="AF363" s="39">
        <f t="shared" si="245"/>
        <v>0</v>
      </c>
      <c r="AG363" s="39">
        <f t="shared" si="246"/>
        <v>0</v>
      </c>
      <c r="AH363" s="39">
        <f t="shared" si="247"/>
        <v>0</v>
      </c>
      <c r="AI363" s="39">
        <f t="shared" si="248"/>
        <v>0</v>
      </c>
      <c r="AJ363" s="39">
        <f t="shared" si="249"/>
        <v>0</v>
      </c>
      <c r="AK363" s="39">
        <f t="shared" si="250"/>
        <v>0</v>
      </c>
      <c r="AL363" s="43"/>
      <c r="AM363" s="39">
        <f t="shared" si="251"/>
        <v>0</v>
      </c>
      <c r="AN363" s="39">
        <f t="shared" si="252"/>
        <v>0</v>
      </c>
      <c r="AO363" s="39">
        <f t="shared" si="253"/>
        <v>0</v>
      </c>
      <c r="AP363" s="40">
        <f t="shared" si="254"/>
        <v>0</v>
      </c>
      <c r="AR363" s="39">
        <f t="shared" si="255"/>
        <v>0</v>
      </c>
      <c r="AS363" s="39">
        <f t="shared" si="256"/>
        <v>0</v>
      </c>
      <c r="AT363" s="39">
        <f t="shared" si="257"/>
        <v>0</v>
      </c>
      <c r="AU363" s="40">
        <f t="shared" si="258"/>
        <v>0</v>
      </c>
      <c r="AV363" s="40"/>
      <c r="AW363" s="52">
        <f t="shared" si="259"/>
        <v>0</v>
      </c>
      <c r="AY363" s="52">
        <f t="shared" si="260"/>
        <v>0</v>
      </c>
      <c r="AZ363" s="70"/>
    </row>
    <row r="364" spans="1:52" ht="12" customHeight="1">
      <c r="A364" s="44">
        <f t="shared" si="261"/>
        <v>47696</v>
      </c>
      <c r="B364" s="66">
        <f t="shared" si="262"/>
        <v>20000</v>
      </c>
      <c r="C364" s="67"/>
      <c r="D364" s="68">
        <f t="shared" si="226"/>
        <v>20000</v>
      </c>
      <c r="E364" s="35">
        <f t="shared" si="227"/>
        <v>0</v>
      </c>
      <c r="F364" s="35">
        <f t="shared" si="228"/>
        <v>0</v>
      </c>
      <c r="G364" s="55">
        <f t="shared" si="264"/>
        <v>5.67</v>
      </c>
      <c r="H364" s="69">
        <f t="shared" si="264"/>
        <v>5.67</v>
      </c>
      <c r="I364" s="72">
        <f t="shared" si="263"/>
        <v>0</v>
      </c>
      <c r="J364" s="55">
        <f t="shared" si="265"/>
        <v>-4.7500000000000001E-2</v>
      </c>
      <c r="K364" s="69">
        <f t="shared" si="265"/>
        <v>-0.06</v>
      </c>
      <c r="L364" s="72">
        <v>0</v>
      </c>
      <c r="M364" s="55">
        <f t="shared" si="266"/>
        <v>0.01</v>
      </c>
      <c r="N364" s="69">
        <f t="shared" si="266"/>
        <v>0</v>
      </c>
      <c r="O364" s="72">
        <v>0</v>
      </c>
      <c r="P364" s="7"/>
      <c r="Q364" s="72">
        <f t="shared" si="232"/>
        <v>5.6325000000000003</v>
      </c>
      <c r="R364" s="72">
        <f t="shared" si="233"/>
        <v>5.61</v>
      </c>
      <c r="S364" s="72">
        <f t="shared" si="234"/>
        <v>0</v>
      </c>
      <c r="T364" s="7"/>
      <c r="U364" s="5">
        <f t="shared" si="235"/>
        <v>31</v>
      </c>
      <c r="V364" s="45">
        <f t="shared" si="236"/>
        <v>47696</v>
      </c>
      <c r="W364" s="5">
        <f t="shared" si="237"/>
        <v>10780</v>
      </c>
      <c r="X364" s="55">
        <f t="shared" si="238"/>
        <v>5.3904348595426005E-2</v>
      </c>
      <c r="Y364" s="47">
        <f t="shared" si="239"/>
        <v>0.20807167367362958</v>
      </c>
      <c r="Z364" s="5">
        <f t="shared" si="240"/>
        <v>0</v>
      </c>
      <c r="AA364" s="5">
        <f t="shared" si="241"/>
        <v>0</v>
      </c>
      <c r="AC364" s="39">
        <f t="shared" si="242"/>
        <v>0</v>
      </c>
      <c r="AD364" s="39">
        <f t="shared" si="243"/>
        <v>0</v>
      </c>
      <c r="AE364" s="39">
        <f t="shared" si="244"/>
        <v>0</v>
      </c>
      <c r="AF364" s="39">
        <f t="shared" si="245"/>
        <v>0</v>
      </c>
      <c r="AG364" s="39">
        <f t="shared" si="246"/>
        <v>0</v>
      </c>
      <c r="AH364" s="39">
        <f t="shared" si="247"/>
        <v>0</v>
      </c>
      <c r="AI364" s="39">
        <f t="shared" si="248"/>
        <v>0</v>
      </c>
      <c r="AJ364" s="39">
        <f t="shared" si="249"/>
        <v>0</v>
      </c>
      <c r="AK364" s="39">
        <f t="shared" si="250"/>
        <v>0</v>
      </c>
      <c r="AL364" s="43"/>
      <c r="AM364" s="39">
        <f t="shared" si="251"/>
        <v>0</v>
      </c>
      <c r="AN364" s="39">
        <f t="shared" si="252"/>
        <v>0</v>
      </c>
      <c r="AO364" s="39">
        <f t="shared" si="253"/>
        <v>0</v>
      </c>
      <c r="AP364" s="40">
        <f t="shared" si="254"/>
        <v>0</v>
      </c>
      <c r="AR364" s="39">
        <f t="shared" si="255"/>
        <v>0</v>
      </c>
      <c r="AS364" s="39">
        <f t="shared" si="256"/>
        <v>0</v>
      </c>
      <c r="AT364" s="39">
        <f t="shared" si="257"/>
        <v>0</v>
      </c>
      <c r="AU364" s="40">
        <f t="shared" si="258"/>
        <v>0</v>
      </c>
      <c r="AV364" s="40"/>
      <c r="AW364" s="52">
        <f t="shared" si="259"/>
        <v>0</v>
      </c>
      <c r="AY364" s="52">
        <f t="shared" si="260"/>
        <v>0</v>
      </c>
      <c r="AZ364" s="70"/>
    </row>
    <row r="365" spans="1:52" ht="12" customHeight="1">
      <c r="A365" s="44">
        <f t="shared" si="261"/>
        <v>47727</v>
      </c>
      <c r="B365" s="66">
        <f t="shared" si="262"/>
        <v>20000</v>
      </c>
      <c r="C365" s="67"/>
      <c r="D365" s="68">
        <f t="shared" si="226"/>
        <v>20000</v>
      </c>
      <c r="E365" s="35">
        <f t="shared" si="227"/>
        <v>0</v>
      </c>
      <c r="F365" s="35">
        <f t="shared" si="228"/>
        <v>0</v>
      </c>
      <c r="G365" s="55">
        <f t="shared" si="264"/>
        <v>5.67</v>
      </c>
      <c r="H365" s="69">
        <f t="shared" si="264"/>
        <v>5.67</v>
      </c>
      <c r="I365" s="72">
        <f t="shared" si="263"/>
        <v>0</v>
      </c>
      <c r="J365" s="55">
        <f t="shared" si="265"/>
        <v>-4.7500000000000001E-2</v>
      </c>
      <c r="K365" s="69">
        <f t="shared" si="265"/>
        <v>-0.06</v>
      </c>
      <c r="L365" s="72">
        <v>0</v>
      </c>
      <c r="M365" s="55">
        <f t="shared" si="266"/>
        <v>0.01</v>
      </c>
      <c r="N365" s="69">
        <f t="shared" si="266"/>
        <v>0</v>
      </c>
      <c r="O365" s="72">
        <v>0</v>
      </c>
      <c r="P365" s="7"/>
      <c r="Q365" s="72">
        <f t="shared" si="232"/>
        <v>5.6325000000000003</v>
      </c>
      <c r="R365" s="72">
        <f t="shared" si="233"/>
        <v>5.61</v>
      </c>
      <c r="S365" s="72">
        <f t="shared" si="234"/>
        <v>0</v>
      </c>
      <c r="T365" s="7"/>
      <c r="U365" s="5">
        <f t="shared" si="235"/>
        <v>30</v>
      </c>
      <c r="V365" s="45">
        <f t="shared" si="236"/>
        <v>47727</v>
      </c>
      <c r="W365" s="5">
        <f t="shared" si="237"/>
        <v>10811</v>
      </c>
      <c r="X365" s="55">
        <f t="shared" si="238"/>
        <v>5.3904348595426005E-2</v>
      </c>
      <c r="Y365" s="47">
        <f t="shared" si="239"/>
        <v>0.20713445618035201</v>
      </c>
      <c r="Z365" s="5">
        <f t="shared" si="240"/>
        <v>0</v>
      </c>
      <c r="AA365" s="5">
        <f t="shared" si="241"/>
        <v>0</v>
      </c>
      <c r="AC365" s="39">
        <f t="shared" si="242"/>
        <v>0</v>
      </c>
      <c r="AD365" s="39">
        <f t="shared" si="243"/>
        <v>0</v>
      </c>
      <c r="AE365" s="39">
        <f t="shared" si="244"/>
        <v>0</v>
      </c>
      <c r="AF365" s="39">
        <f t="shared" si="245"/>
        <v>0</v>
      </c>
      <c r="AG365" s="39">
        <f t="shared" si="246"/>
        <v>0</v>
      </c>
      <c r="AH365" s="39">
        <f t="shared" si="247"/>
        <v>0</v>
      </c>
      <c r="AI365" s="39">
        <f t="shared" si="248"/>
        <v>0</v>
      </c>
      <c r="AJ365" s="39">
        <f t="shared" si="249"/>
        <v>0</v>
      </c>
      <c r="AK365" s="39">
        <f t="shared" si="250"/>
        <v>0</v>
      </c>
      <c r="AL365" s="43"/>
      <c r="AM365" s="39">
        <f t="shared" si="251"/>
        <v>0</v>
      </c>
      <c r="AN365" s="39">
        <f t="shared" si="252"/>
        <v>0</v>
      </c>
      <c r="AO365" s="39">
        <f t="shared" si="253"/>
        <v>0</v>
      </c>
      <c r="AP365" s="40">
        <f t="shared" si="254"/>
        <v>0</v>
      </c>
      <c r="AR365" s="39">
        <f t="shared" si="255"/>
        <v>0</v>
      </c>
      <c r="AS365" s="39">
        <f t="shared" si="256"/>
        <v>0</v>
      </c>
      <c r="AT365" s="39">
        <f t="shared" si="257"/>
        <v>0</v>
      </c>
      <c r="AU365" s="40">
        <f t="shared" si="258"/>
        <v>0</v>
      </c>
      <c r="AV365" s="40"/>
      <c r="AW365" s="52">
        <f t="shared" si="259"/>
        <v>0</v>
      </c>
      <c r="AY365" s="52">
        <f t="shared" si="260"/>
        <v>0</v>
      </c>
      <c r="AZ365" s="70"/>
    </row>
    <row r="366" spans="1:52" ht="12" customHeight="1">
      <c r="A366" s="44">
        <f t="shared" si="261"/>
        <v>47757</v>
      </c>
      <c r="B366" s="66">
        <f t="shared" si="262"/>
        <v>20000</v>
      </c>
      <c r="C366" s="67"/>
      <c r="D366" s="68">
        <f t="shared" si="226"/>
        <v>20000</v>
      </c>
      <c r="E366" s="35">
        <f t="shared" si="227"/>
        <v>0</v>
      </c>
      <c r="F366" s="35">
        <f t="shared" si="228"/>
        <v>0</v>
      </c>
      <c r="G366" s="55">
        <f t="shared" si="264"/>
        <v>5.67</v>
      </c>
      <c r="H366" s="69">
        <f t="shared" si="264"/>
        <v>5.67</v>
      </c>
      <c r="I366" s="72">
        <f t="shared" si="263"/>
        <v>0</v>
      </c>
      <c r="J366" s="55">
        <f t="shared" si="265"/>
        <v>-4.7500000000000001E-2</v>
      </c>
      <c r="K366" s="69">
        <f t="shared" si="265"/>
        <v>-0.06</v>
      </c>
      <c r="L366" s="72">
        <v>0</v>
      </c>
      <c r="M366" s="55">
        <f t="shared" si="266"/>
        <v>0.01</v>
      </c>
      <c r="N366" s="69">
        <f t="shared" si="266"/>
        <v>0</v>
      </c>
      <c r="O366" s="72">
        <v>0</v>
      </c>
      <c r="P366" s="7"/>
      <c r="Q366" s="72">
        <f t="shared" si="232"/>
        <v>5.6325000000000003</v>
      </c>
      <c r="R366" s="72">
        <f t="shared" si="233"/>
        <v>5.61</v>
      </c>
      <c r="S366" s="72">
        <f t="shared" si="234"/>
        <v>0</v>
      </c>
      <c r="T366" s="7"/>
      <c r="U366" s="5">
        <f t="shared" si="235"/>
        <v>31</v>
      </c>
      <c r="V366" s="45">
        <f t="shared" si="236"/>
        <v>47757</v>
      </c>
      <c r="W366" s="5">
        <f t="shared" si="237"/>
        <v>10841</v>
      </c>
      <c r="X366" s="55">
        <f t="shared" si="238"/>
        <v>5.3904348595426005E-2</v>
      </c>
      <c r="Y366" s="47">
        <f t="shared" si="239"/>
        <v>0.20623149114404413</v>
      </c>
      <c r="Z366" s="5">
        <f t="shared" si="240"/>
        <v>0</v>
      </c>
      <c r="AA366" s="5">
        <f t="shared" si="241"/>
        <v>0</v>
      </c>
      <c r="AC366" s="39">
        <f t="shared" si="242"/>
        <v>0</v>
      </c>
      <c r="AD366" s="39">
        <f t="shared" si="243"/>
        <v>0</v>
      </c>
      <c r="AE366" s="39">
        <f t="shared" si="244"/>
        <v>0</v>
      </c>
      <c r="AF366" s="39">
        <f t="shared" si="245"/>
        <v>0</v>
      </c>
      <c r="AG366" s="39">
        <f t="shared" si="246"/>
        <v>0</v>
      </c>
      <c r="AH366" s="39">
        <f t="shared" si="247"/>
        <v>0</v>
      </c>
      <c r="AI366" s="39">
        <f t="shared" si="248"/>
        <v>0</v>
      </c>
      <c r="AJ366" s="39">
        <f t="shared" si="249"/>
        <v>0</v>
      </c>
      <c r="AK366" s="39">
        <f t="shared" si="250"/>
        <v>0</v>
      </c>
      <c r="AL366" s="43"/>
      <c r="AM366" s="39">
        <f t="shared" si="251"/>
        <v>0</v>
      </c>
      <c r="AN366" s="39">
        <f t="shared" si="252"/>
        <v>0</v>
      </c>
      <c r="AO366" s="39">
        <f t="shared" si="253"/>
        <v>0</v>
      </c>
      <c r="AP366" s="40">
        <f t="shared" si="254"/>
        <v>0</v>
      </c>
      <c r="AR366" s="39">
        <f t="shared" si="255"/>
        <v>0</v>
      </c>
      <c r="AS366" s="39">
        <f t="shared" si="256"/>
        <v>0</v>
      </c>
      <c r="AT366" s="39">
        <f t="shared" si="257"/>
        <v>0</v>
      </c>
      <c r="AU366" s="40">
        <f t="shared" si="258"/>
        <v>0</v>
      </c>
      <c r="AV366" s="40"/>
      <c r="AW366" s="52">
        <f t="shared" si="259"/>
        <v>0</v>
      </c>
      <c r="AY366" s="52">
        <f t="shared" si="260"/>
        <v>0</v>
      </c>
      <c r="AZ366" s="70"/>
    </row>
    <row r="367" spans="1:52" ht="12" customHeight="1">
      <c r="A367" s="44">
        <f t="shared" si="261"/>
        <v>47788</v>
      </c>
      <c r="B367" s="66">
        <f t="shared" si="262"/>
        <v>20000</v>
      </c>
      <c r="C367" s="67"/>
      <c r="D367" s="68">
        <f t="shared" si="226"/>
        <v>20000</v>
      </c>
      <c r="E367" s="35">
        <f t="shared" si="227"/>
        <v>0</v>
      </c>
      <c r="F367" s="35">
        <f t="shared" si="228"/>
        <v>0</v>
      </c>
      <c r="G367" s="55">
        <f t="shared" si="264"/>
        <v>5.67</v>
      </c>
      <c r="H367" s="69">
        <f t="shared" si="264"/>
        <v>5.67</v>
      </c>
      <c r="I367" s="72">
        <f t="shared" si="263"/>
        <v>0</v>
      </c>
      <c r="J367" s="55">
        <f t="shared" si="265"/>
        <v>-4.7500000000000001E-2</v>
      </c>
      <c r="K367" s="69">
        <f t="shared" si="265"/>
        <v>-0.06</v>
      </c>
      <c r="L367" s="72">
        <v>0</v>
      </c>
      <c r="M367" s="55">
        <f t="shared" si="266"/>
        <v>0.01</v>
      </c>
      <c r="N367" s="69">
        <f t="shared" si="266"/>
        <v>0</v>
      </c>
      <c r="O367" s="72">
        <v>0</v>
      </c>
      <c r="P367" s="7"/>
      <c r="Q367" s="72">
        <f t="shared" si="232"/>
        <v>5.6325000000000003</v>
      </c>
      <c r="R367" s="72">
        <f t="shared" si="233"/>
        <v>5.61</v>
      </c>
      <c r="S367" s="72">
        <f t="shared" si="234"/>
        <v>0</v>
      </c>
      <c r="T367" s="7"/>
      <c r="U367" s="5">
        <f t="shared" si="235"/>
        <v>30</v>
      </c>
      <c r="V367" s="45">
        <f t="shared" si="236"/>
        <v>47788</v>
      </c>
      <c r="W367" s="5">
        <f t="shared" si="237"/>
        <v>10872</v>
      </c>
      <c r="X367" s="55">
        <f t="shared" si="238"/>
        <v>5.3904348595426005E-2</v>
      </c>
      <c r="Y367" s="47">
        <f t="shared" si="239"/>
        <v>0.20530256238717703</v>
      </c>
      <c r="Z367" s="5">
        <f t="shared" si="240"/>
        <v>0</v>
      </c>
      <c r="AA367" s="5">
        <f t="shared" si="241"/>
        <v>0</v>
      </c>
      <c r="AC367" s="39">
        <f t="shared" si="242"/>
        <v>0</v>
      </c>
      <c r="AD367" s="39">
        <f t="shared" si="243"/>
        <v>0</v>
      </c>
      <c r="AE367" s="39">
        <f t="shared" si="244"/>
        <v>0</v>
      </c>
      <c r="AF367" s="39">
        <f t="shared" si="245"/>
        <v>0</v>
      </c>
      <c r="AG367" s="39">
        <f t="shared" si="246"/>
        <v>0</v>
      </c>
      <c r="AH367" s="39">
        <f t="shared" si="247"/>
        <v>0</v>
      </c>
      <c r="AI367" s="39">
        <f t="shared" si="248"/>
        <v>0</v>
      </c>
      <c r="AJ367" s="39">
        <f t="shared" si="249"/>
        <v>0</v>
      </c>
      <c r="AK367" s="39">
        <f t="shared" si="250"/>
        <v>0</v>
      </c>
      <c r="AL367" s="43"/>
      <c r="AM367" s="39">
        <f t="shared" si="251"/>
        <v>0</v>
      </c>
      <c r="AN367" s="39">
        <f t="shared" si="252"/>
        <v>0</v>
      </c>
      <c r="AO367" s="39">
        <f t="shared" si="253"/>
        <v>0</v>
      </c>
      <c r="AP367" s="40">
        <f t="shared" si="254"/>
        <v>0</v>
      </c>
      <c r="AR367" s="39">
        <f t="shared" si="255"/>
        <v>0</v>
      </c>
      <c r="AS367" s="39">
        <f t="shared" si="256"/>
        <v>0</v>
      </c>
      <c r="AT367" s="39">
        <f t="shared" si="257"/>
        <v>0</v>
      </c>
      <c r="AU367" s="40">
        <f t="shared" si="258"/>
        <v>0</v>
      </c>
      <c r="AV367" s="40"/>
      <c r="AW367" s="52">
        <f t="shared" si="259"/>
        <v>0</v>
      </c>
      <c r="AY367" s="52">
        <f t="shared" si="260"/>
        <v>0</v>
      </c>
      <c r="AZ367" s="70"/>
    </row>
    <row r="368" spans="1:52" ht="12" customHeight="1">
      <c r="A368" s="44">
        <f t="shared" si="261"/>
        <v>47818</v>
      </c>
      <c r="B368" s="66">
        <f t="shared" si="262"/>
        <v>20000</v>
      </c>
      <c r="C368" s="67"/>
      <c r="D368" s="68">
        <f t="shared" si="226"/>
        <v>20000</v>
      </c>
      <c r="E368" s="35">
        <f t="shared" si="227"/>
        <v>0</v>
      </c>
      <c r="F368" s="35">
        <f t="shared" si="228"/>
        <v>0</v>
      </c>
      <c r="G368" s="55">
        <f t="shared" si="264"/>
        <v>5.67</v>
      </c>
      <c r="H368" s="69">
        <f t="shared" si="264"/>
        <v>5.67</v>
      </c>
      <c r="I368" s="72">
        <f t="shared" si="263"/>
        <v>0</v>
      </c>
      <c r="J368" s="55">
        <f t="shared" si="265"/>
        <v>-4.7500000000000001E-2</v>
      </c>
      <c r="K368" s="69">
        <f t="shared" si="265"/>
        <v>-0.06</v>
      </c>
      <c r="L368" s="72">
        <v>0</v>
      </c>
      <c r="M368" s="55">
        <f t="shared" si="266"/>
        <v>0.01</v>
      </c>
      <c r="N368" s="69">
        <f t="shared" si="266"/>
        <v>0</v>
      </c>
      <c r="O368" s="72">
        <v>0</v>
      </c>
      <c r="P368" s="7"/>
      <c r="Q368" s="72">
        <f t="shared" si="232"/>
        <v>5.6325000000000003</v>
      </c>
      <c r="R368" s="72">
        <f t="shared" si="233"/>
        <v>5.61</v>
      </c>
      <c r="S368" s="72">
        <f t="shared" si="234"/>
        <v>0</v>
      </c>
      <c r="T368" s="7"/>
      <c r="U368" s="5">
        <f t="shared" si="235"/>
        <v>31</v>
      </c>
      <c r="V368" s="45">
        <f t="shared" si="236"/>
        <v>47818</v>
      </c>
      <c r="W368" s="5">
        <f t="shared" si="237"/>
        <v>10902</v>
      </c>
      <c r="X368" s="55">
        <f t="shared" si="238"/>
        <v>5.3904348595426005E-2</v>
      </c>
      <c r="Y368" s="47">
        <f t="shared" si="239"/>
        <v>0.20440758315910199</v>
      </c>
      <c r="Z368" s="5">
        <f t="shared" si="240"/>
        <v>0</v>
      </c>
      <c r="AA368" s="5">
        <f t="shared" si="241"/>
        <v>0</v>
      </c>
      <c r="AC368" s="39">
        <f t="shared" si="242"/>
        <v>0</v>
      </c>
      <c r="AD368" s="39">
        <f t="shared" si="243"/>
        <v>0</v>
      </c>
      <c r="AE368" s="39">
        <f t="shared" si="244"/>
        <v>0</v>
      </c>
      <c r="AF368" s="39">
        <f t="shared" si="245"/>
        <v>0</v>
      </c>
      <c r="AG368" s="39">
        <f t="shared" si="246"/>
        <v>0</v>
      </c>
      <c r="AH368" s="39">
        <f t="shared" si="247"/>
        <v>0</v>
      </c>
      <c r="AI368" s="39">
        <f t="shared" si="248"/>
        <v>0</v>
      </c>
      <c r="AJ368" s="39">
        <f t="shared" si="249"/>
        <v>0</v>
      </c>
      <c r="AK368" s="39">
        <f t="shared" si="250"/>
        <v>0</v>
      </c>
      <c r="AL368" s="43"/>
      <c r="AM368" s="39">
        <f t="shared" si="251"/>
        <v>0</v>
      </c>
      <c r="AN368" s="39">
        <f t="shared" si="252"/>
        <v>0</v>
      </c>
      <c r="AO368" s="39">
        <f t="shared" si="253"/>
        <v>0</v>
      </c>
      <c r="AP368" s="40">
        <f t="shared" si="254"/>
        <v>0</v>
      </c>
      <c r="AR368" s="39">
        <f t="shared" si="255"/>
        <v>0</v>
      </c>
      <c r="AS368" s="39">
        <f t="shared" si="256"/>
        <v>0</v>
      </c>
      <c r="AT368" s="39">
        <f t="shared" si="257"/>
        <v>0</v>
      </c>
      <c r="AU368" s="40">
        <f t="shared" si="258"/>
        <v>0</v>
      </c>
      <c r="AV368" s="40"/>
      <c r="AW368" s="52">
        <f t="shared" si="259"/>
        <v>0</v>
      </c>
      <c r="AY368" s="52">
        <f t="shared" si="260"/>
        <v>0</v>
      </c>
      <c r="AZ368" s="70"/>
    </row>
    <row r="369" spans="1:52" ht="12" customHeight="1" thickBot="1">
      <c r="A369" s="44">
        <f t="shared" si="261"/>
        <v>47849</v>
      </c>
      <c r="B369" s="66">
        <f t="shared" si="262"/>
        <v>20000</v>
      </c>
      <c r="C369" s="67"/>
      <c r="D369" s="68">
        <f t="shared" si="226"/>
        <v>20000</v>
      </c>
      <c r="E369" s="35">
        <f t="shared" si="227"/>
        <v>0</v>
      </c>
      <c r="F369" s="35">
        <f t="shared" si="228"/>
        <v>0</v>
      </c>
      <c r="G369" s="55">
        <f t="shared" si="264"/>
        <v>5.67</v>
      </c>
      <c r="H369" s="69">
        <f t="shared" si="264"/>
        <v>5.67</v>
      </c>
      <c r="I369" s="72">
        <f t="shared" si="263"/>
        <v>0</v>
      </c>
      <c r="J369" s="55">
        <f t="shared" si="265"/>
        <v>-4.7500000000000001E-2</v>
      </c>
      <c r="K369" s="69">
        <f t="shared" si="265"/>
        <v>-0.06</v>
      </c>
      <c r="L369" s="72">
        <v>0</v>
      </c>
      <c r="M369" s="55">
        <f t="shared" si="266"/>
        <v>0.01</v>
      </c>
      <c r="N369" s="69">
        <f t="shared" si="266"/>
        <v>0</v>
      </c>
      <c r="O369" s="72">
        <v>0</v>
      </c>
      <c r="P369" s="7"/>
      <c r="Q369" s="72">
        <f t="shared" si="232"/>
        <v>5.6325000000000003</v>
      </c>
      <c r="R369" s="72">
        <f t="shared" si="233"/>
        <v>5.61</v>
      </c>
      <c r="S369" s="72">
        <f t="shared" si="234"/>
        <v>0</v>
      </c>
      <c r="T369" s="7"/>
      <c r="U369" s="5">
        <f t="shared" si="235"/>
        <v>31</v>
      </c>
      <c r="V369" s="45">
        <f t="shared" si="236"/>
        <v>47849</v>
      </c>
      <c r="W369" s="5">
        <f t="shared" si="237"/>
        <v>10933</v>
      </c>
      <c r="X369" s="55">
        <f t="shared" si="238"/>
        <v>5.3904348595426005E-2</v>
      </c>
      <c r="Y369" s="47">
        <f t="shared" si="239"/>
        <v>0.20348686983319397</v>
      </c>
      <c r="Z369" s="5">
        <f t="shared" si="240"/>
        <v>0</v>
      </c>
      <c r="AA369" s="5">
        <f t="shared" si="241"/>
        <v>0</v>
      </c>
      <c r="AC369" s="39">
        <f t="shared" si="242"/>
        <v>0</v>
      </c>
      <c r="AD369" s="39">
        <f t="shared" si="243"/>
        <v>0</v>
      </c>
      <c r="AE369" s="39">
        <f t="shared" si="244"/>
        <v>0</v>
      </c>
      <c r="AF369" s="39">
        <f t="shared" si="245"/>
        <v>0</v>
      </c>
      <c r="AG369" s="39">
        <f t="shared" si="246"/>
        <v>0</v>
      </c>
      <c r="AH369" s="39">
        <f t="shared" si="247"/>
        <v>0</v>
      </c>
      <c r="AI369" s="39">
        <f t="shared" si="248"/>
        <v>0</v>
      </c>
      <c r="AJ369" s="39">
        <f t="shared" si="249"/>
        <v>0</v>
      </c>
      <c r="AK369" s="39">
        <f t="shared" si="250"/>
        <v>0</v>
      </c>
      <c r="AL369" s="43"/>
      <c r="AM369" s="39">
        <f t="shared" si="251"/>
        <v>0</v>
      </c>
      <c r="AN369" s="39">
        <f t="shared" si="252"/>
        <v>0</v>
      </c>
      <c r="AO369" s="39">
        <f t="shared" si="253"/>
        <v>0</v>
      </c>
      <c r="AP369" s="40">
        <f t="shared" si="254"/>
        <v>0</v>
      </c>
      <c r="AR369" s="39">
        <f t="shared" si="255"/>
        <v>0</v>
      </c>
      <c r="AS369" s="39">
        <f t="shared" si="256"/>
        <v>0</v>
      </c>
      <c r="AT369" s="39">
        <f t="shared" si="257"/>
        <v>0</v>
      </c>
      <c r="AU369" s="40">
        <f t="shared" si="258"/>
        <v>0</v>
      </c>
      <c r="AV369" s="40"/>
      <c r="AW369" s="73">
        <f t="shared" si="259"/>
        <v>0</v>
      </c>
      <c r="AY369" s="73">
        <f t="shared" si="260"/>
        <v>0</v>
      </c>
      <c r="AZ369" s="70"/>
    </row>
    <row r="370" spans="1:52">
      <c r="A370" s="44">
        <f t="shared" si="261"/>
        <v>47880</v>
      </c>
      <c r="X370" s="55">
        <f t="shared" si="238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C370"/>
  <sheetViews>
    <sheetView zoomScale="75" workbookViewId="0">
      <selection activeCell="K4" sqref="K4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52" width="9.140625" style="2"/>
    <col min="53" max="53" width="11.7109375" style="2" bestFit="1" customWidth="1"/>
    <col min="54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S2" s="8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Summary!B15</f>
        <v>37043</v>
      </c>
      <c r="B3" s="79">
        <f>Summary!C15</f>
        <v>37135</v>
      </c>
      <c r="C3" s="15">
        <f>Summary!C4</f>
        <v>36916</v>
      </c>
      <c r="D3" s="15">
        <f ca="1">IF(WEEKDAY(TODAY())=2,TODAY()-3,TODAY()-1)</f>
        <v>41884</v>
      </c>
      <c r="E3" s="16" t="str">
        <f>CONCATENATE(INT(Z8/12)," Y - ",Z8-INT(Z8/12)*12," M")</f>
        <v>0 Y - 4 M</v>
      </c>
      <c r="F3" s="77">
        <f>'FGT Z1 Supply'!F3</f>
        <v>2</v>
      </c>
      <c r="G3" s="77">
        <v>2</v>
      </c>
      <c r="H3" s="76">
        <v>1</v>
      </c>
      <c r="I3" s="75" t="s">
        <v>68</v>
      </c>
      <c r="J3" s="75" t="s">
        <v>68</v>
      </c>
      <c r="K3" s="75">
        <f>Summary!F5</f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70</v>
      </c>
      <c r="I4" s="18"/>
      <c r="J4" s="63" t="str">
        <f>CONCATENATE(I3,"-","D")</f>
        <v>IF-FGT/Z1-D</v>
      </c>
      <c r="K4" s="18" t="str">
        <f>CONCATENATE(I3,"-","D b/o")</f>
        <v>IF-FGT/Z1-D b/o</v>
      </c>
      <c r="L4" s="18" t="str">
        <f>I3</f>
        <v>IF-FGT/Z1</v>
      </c>
      <c r="M4" s="63" t="str">
        <f>CONCATENATE(J3,"-","I")</f>
        <v>IF-FGT/Z1-I</v>
      </c>
      <c r="N4" s="18" t="str">
        <f>CONCATENATE(J3,"-","I b/o")</f>
        <v>IF-FGT/Z1-I b/o</v>
      </c>
      <c r="O4" s="18" t="str">
        <f>J3</f>
        <v>IF-FGT/Z1</v>
      </c>
      <c r="Q4" s="18" t="str">
        <f>K4</f>
        <v>IF-FGT/Z1-D b/o</v>
      </c>
      <c r="R4" s="18" t="str">
        <f>J4</f>
        <v>IF-FGT/Z1-D</v>
      </c>
      <c r="S4" s="18" t="str">
        <f>K4</f>
        <v>IF-FGT/Z1-D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IF-FGT/Z1-D b/o</v>
      </c>
      <c r="AG4" s="20" t="str">
        <f>AF4</f>
        <v>IF-FGT/Z1-D b/o</v>
      </c>
      <c r="AH4" s="20" t="str">
        <f>AG4</f>
        <v>IF-FGT/Z1-D b/o</v>
      </c>
      <c r="AI4" s="20" t="str">
        <f>AH4</f>
        <v>IF-FGT/Z1-D b/o</v>
      </c>
      <c r="AJ4" s="20" t="str">
        <f>AI4</f>
        <v>IF-FGT/Z1-D b/o</v>
      </c>
      <c r="AK4" s="20" t="str">
        <f>AJ4</f>
        <v>IF-FGT/Z1-D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413114.7540983588</v>
      </c>
      <c r="E8" s="35">
        <f>SUM(E10:E370)</f>
        <v>140000</v>
      </c>
      <c r="F8" s="35">
        <f>SUM(F10:F370)</f>
        <v>136420.81063966872</v>
      </c>
      <c r="G8" s="36">
        <f t="shared" ref="G8:O8" si="1">AC8/$F$8</f>
        <v>5.4977369729289798</v>
      </c>
      <c r="H8" s="36">
        <f t="shared" si="1"/>
        <v>5.5900000000000007</v>
      </c>
      <c r="I8" s="36">
        <f t="shared" si="1"/>
        <v>0</v>
      </c>
      <c r="J8" s="36">
        <f t="shared" si="1"/>
        <v>-4.5250000000000012E-2</v>
      </c>
      <c r="K8" s="36">
        <f t="shared" si="1"/>
        <v>-7.4999999999999997E-3</v>
      </c>
      <c r="L8" s="36">
        <f t="shared" si="1"/>
        <v>0</v>
      </c>
      <c r="M8" s="65">
        <f t="shared" si="1"/>
        <v>1.2500000000000002E-2</v>
      </c>
      <c r="N8" s="36">
        <f t="shared" si="1"/>
        <v>0</v>
      </c>
      <c r="O8" s="36">
        <f t="shared" si="1"/>
        <v>0</v>
      </c>
      <c r="Q8" s="36">
        <f>(AC8+AF8+AI8)/F8</f>
        <v>5.4649869729289797</v>
      </c>
      <c r="R8" s="36">
        <f>(AD8+AG8+AJ8)/F8</f>
        <v>5.5825000000000005</v>
      </c>
      <c r="S8" s="36">
        <f>AY8/$F$8</f>
        <v>0</v>
      </c>
      <c r="X8" s="37"/>
      <c r="Y8" s="14"/>
      <c r="Z8" s="38">
        <f>SUM(Z10:Z370)</f>
        <v>4</v>
      </c>
      <c r="AA8" s="38">
        <f>SUM(AA10:AA370)</f>
        <v>122</v>
      </c>
      <c r="AC8" s="39">
        <f t="shared" ref="AC8:AK8" si="2">SUM(AC10:AC370)</f>
        <v>750005.73453064985</v>
      </c>
      <c r="AD8" s="39">
        <f t="shared" si="2"/>
        <v>762592.33147574821</v>
      </c>
      <c r="AE8" s="39">
        <f t="shared" si="2"/>
        <v>0</v>
      </c>
      <c r="AF8" s="39">
        <f t="shared" si="2"/>
        <v>-6173.0416814450118</v>
      </c>
      <c r="AG8" s="39">
        <f t="shared" si="2"/>
        <v>-1023.1560797975154</v>
      </c>
      <c r="AH8" s="39">
        <f t="shared" si="2"/>
        <v>0</v>
      </c>
      <c r="AI8" s="39">
        <f t="shared" si="2"/>
        <v>1705.2601329958593</v>
      </c>
      <c r="AJ8" s="39">
        <f t="shared" si="2"/>
        <v>0</v>
      </c>
      <c r="AK8" s="39">
        <f t="shared" si="2"/>
        <v>0</v>
      </c>
      <c r="AL8" s="39"/>
      <c r="AM8" s="39">
        <f>SUM(AM10:AM370)</f>
        <v>-762592.33147574821</v>
      </c>
      <c r="AN8" s="39">
        <f>SUM(AN10:AN370)</f>
        <v>1023.1560797975154</v>
      </c>
      <c r="AO8" s="39">
        <f>SUM(AO10:AO370)</f>
        <v>0</v>
      </c>
      <c r="AP8" s="39">
        <f>SUM(AP10:AP370)</f>
        <v>-761569.17539595079</v>
      </c>
      <c r="AR8" s="39">
        <f>SUM(AR10:AR370)</f>
        <v>12586.596945098485</v>
      </c>
      <c r="AS8" s="39">
        <f>SUM(AS10:AS370)</f>
        <v>5149.8856016474956</v>
      </c>
      <c r="AT8" s="39">
        <f>SUM(AT10:AT370)</f>
        <v>-1705.2601329958593</v>
      </c>
      <c r="AU8" s="39">
        <f>SUM(AU10:AU370)</f>
        <v>16031.222413750122</v>
      </c>
      <c r="AV8" s="39"/>
      <c r="AW8" s="52">
        <f>SUM(AW10:AW370)</f>
        <v>-745537.95298220054</v>
      </c>
      <c r="AY8" s="52">
        <f>SUM(AY10:AY370)</f>
        <v>0</v>
      </c>
      <c r="BA8" s="70"/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37043</v>
      </c>
      <c r="B10" s="66">
        <f>Summary!D15</f>
        <v>1147.5409836065573</v>
      </c>
      <c r="C10" s="80"/>
      <c r="D10" s="68">
        <f t="shared" ref="D10:D73" si="3">B10+C10</f>
        <v>1147.5409836065573</v>
      </c>
      <c r="E10" s="35">
        <f t="shared" ref="E10:E73" si="4">IF(Z10=0,0,IF(AND(Z10=1,$H$3=1),D10*U10,IF($H$3=2,D10,"N/A")))</f>
        <v>34426.229508196717</v>
      </c>
      <c r="F10" s="35">
        <f t="shared" ref="F10:F73" si="5">E10*Y10</f>
        <v>33765.168990352475</v>
      </c>
      <c r="G10" s="55">
        <f>VLOOKUP($A10,Table,MATCH(G$4,Curves,0))</f>
        <v>5.4950000000000001</v>
      </c>
      <c r="H10" s="69">
        <f>VLOOKUP($A10,Table,MATCH(H$4,Curves,0))</f>
        <v>5.59</v>
      </c>
      <c r="I10" s="72">
        <f>Summary!H15</f>
        <v>0</v>
      </c>
      <c r="J10" s="55">
        <f t="shared" ref="J10:J73" si="6">VLOOKUP($A10,Table,MATCH(J$4,Curves,0))</f>
        <v>-4.5250000000000005E-2</v>
      </c>
      <c r="K10" s="69">
        <f t="shared" ref="K10:K73" si="7">VLOOKUP($A10,Table,MATCH(K$4,Curves,0))</f>
        <v>-7.4999999999999997E-3</v>
      </c>
      <c r="L10" s="72">
        <v>0</v>
      </c>
      <c r="M10" s="55">
        <f t="shared" ref="M10:M73" si="8">VLOOKUP($A10,Table,MATCH(M$4,Curves,0))</f>
        <v>1.2500000000000001E-2</v>
      </c>
      <c r="N10" s="69">
        <f t="shared" ref="N10:N73" si="9">VLOOKUP($A10,Table,MATCH(N$4,Curves,0))</f>
        <v>0</v>
      </c>
      <c r="O10" s="72">
        <v>0</v>
      </c>
      <c r="P10" s="7"/>
      <c r="Q10" s="72">
        <f t="shared" ref="Q10:Q73" si="10">M10+J10+G10</f>
        <v>5.46225</v>
      </c>
      <c r="R10" s="72">
        <f t="shared" ref="R10:R73" si="11">N10+K10+H10</f>
        <v>5.5824999999999996</v>
      </c>
      <c r="S10" s="72">
        <f t="shared" ref="S10:S73" si="12">O10+L10+I10</f>
        <v>0</v>
      </c>
      <c r="T10" s="7"/>
      <c r="U10" s="5">
        <f t="shared" ref="U10:U73" si="13">A11-A10</f>
        <v>30</v>
      </c>
      <c r="V10" s="45">
        <f t="shared" ref="V10:V73" si="14">CHOOSE(F$3,A11+24,A10)</f>
        <v>37043</v>
      </c>
      <c r="W10" s="5">
        <f t="shared" ref="W10:W73" si="15">V10-C$3</f>
        <v>127</v>
      </c>
      <c r="X10" s="55">
        <f t="shared" ref="X10:X73" si="16">VLOOKUP($A10,Table,MATCH(X$4,Curves,0))</f>
        <v>5.6547072099687998E-2</v>
      </c>
      <c r="Y10" s="47">
        <f t="shared" ref="Y10:Y73" si="17">1/(1+CHOOSE(F$3,(X11+($K$3/10000))/2,(X10+($K$3/10000))/2))^(2*W10/365.25)</f>
        <v>0.98079776591023871</v>
      </c>
      <c r="Z10" s="5">
        <f t="shared" ref="Z10:Z73" si="18">IF(AND(mthbeg&lt;=A10,mthend&gt;=A10),1,0)</f>
        <v>1</v>
      </c>
      <c r="AA10" s="5">
        <f t="shared" ref="AA10:AA73" si="19">U10*Z10</f>
        <v>30</v>
      </c>
      <c r="AC10" s="39">
        <f t="shared" ref="AC10:AC73" si="20">F10*G10</f>
        <v>185539.60360198686</v>
      </c>
      <c r="AD10" s="39">
        <f t="shared" ref="AD10:AD73" si="21">$F10*H10</f>
        <v>188747.29465607033</v>
      </c>
      <c r="AE10" s="39">
        <f t="shared" ref="AE10:AE73" si="22">$F10*I10</f>
        <v>0</v>
      </c>
      <c r="AF10" s="39">
        <f t="shared" ref="AF10:AF73" si="23">$F10*J10</f>
        <v>-1527.8738968134496</v>
      </c>
      <c r="AG10" s="39">
        <f t="shared" ref="AG10:AG73" si="24">$F10*K10</f>
        <v>-253.23876742764355</v>
      </c>
      <c r="AH10" s="39">
        <f t="shared" ref="AH10:AH73" si="25">$F10*L10</f>
        <v>0</v>
      </c>
      <c r="AI10" s="39">
        <f t="shared" ref="AI10:AI73" si="26">$F10*M10</f>
        <v>422.06461237940596</v>
      </c>
      <c r="AJ10" s="39">
        <f t="shared" ref="AJ10:AJ73" si="27">$F10*N10</f>
        <v>0</v>
      </c>
      <c r="AK10" s="39">
        <f t="shared" ref="AK10:AK73" si="28">F10*O10</f>
        <v>0</v>
      </c>
      <c r="AL10" s="43"/>
      <c r="AM10" s="39">
        <f t="shared" ref="AM10:AM73" si="29">CHOOSE($G$3,AD10-AE10,AE10-AD10)</f>
        <v>-188747.29465607033</v>
      </c>
      <c r="AN10" s="39">
        <f t="shared" ref="AN10:AN73" si="30">CHOOSE($G$3,AG10-AH10,AH10-AG10)</f>
        <v>253.23876742764355</v>
      </c>
      <c r="AO10" s="39">
        <f t="shared" ref="AO10:AO73" si="31">CHOOSE($G$3,AJ10-AK10,AK10-AJ10)</f>
        <v>0</v>
      </c>
      <c r="AP10" s="40">
        <f t="shared" ref="AP10:AP73" si="32">SUM(AM10:AO10)</f>
        <v>-188494.05588864267</v>
      </c>
      <c r="AR10" s="39">
        <f t="shared" ref="AR10:AR73" si="33">CHOOSE($G$3,AC10-AD10,AD10-AC10)</f>
        <v>3207.6910540834651</v>
      </c>
      <c r="AS10" s="39">
        <f t="shared" ref="AS10:AS73" si="34">CHOOSE($G$3,AF10-AG10,AG10-AF10)</f>
        <v>1274.6351293858061</v>
      </c>
      <c r="AT10" s="39">
        <f t="shared" ref="AT10:AT73" si="35">CHOOSE($G$3,AI10-AJ10,AJ10-AI10)</f>
        <v>-422.06461237940596</v>
      </c>
      <c r="AU10" s="40">
        <f t="shared" ref="AU10:AU73" si="36">AR10+AS10+AT10</f>
        <v>4060.2615710898654</v>
      </c>
      <c r="AV10" s="40"/>
      <c r="AW10" s="52">
        <f t="shared" ref="AW10:AW73" si="37">AU10+AP10</f>
        <v>-184433.79431755282</v>
      </c>
      <c r="AY10" s="52">
        <f t="shared" ref="AY10:AY73" si="38">AK10+AH10+AE10</f>
        <v>0</v>
      </c>
      <c r="AZ10" s="70"/>
      <c r="BA10" s="70"/>
      <c r="BC10" s="71"/>
    </row>
    <row r="11" spans="1:55">
      <c r="A11" s="44">
        <f t="shared" ref="A11:A74" si="39">EDATE(A10,1)</f>
        <v>37073</v>
      </c>
      <c r="B11" s="66">
        <f t="shared" ref="B11:B74" si="40">B10</f>
        <v>1147.5409836065573</v>
      </c>
      <c r="C11" s="67"/>
      <c r="D11" s="68">
        <f t="shared" si="3"/>
        <v>1147.5409836065573</v>
      </c>
      <c r="E11" s="35">
        <f t="shared" si="4"/>
        <v>35573.770491803276</v>
      </c>
      <c r="F11" s="35">
        <f t="shared" si="5"/>
        <v>34740.735885115071</v>
      </c>
      <c r="G11" s="55">
        <f t="shared" ref="G11:G74" si="41">VLOOKUP($A11,Table,MATCH(G$4,Curves,0))</f>
        <v>5.51</v>
      </c>
      <c r="H11" s="69">
        <f t="shared" ref="H11:H74" si="42">VLOOKUP($A11,Table,MATCH(H$4,Curves,0))</f>
        <v>5.59</v>
      </c>
      <c r="I11" s="72">
        <f>I10</f>
        <v>0</v>
      </c>
      <c r="J11" s="55">
        <f t="shared" si="6"/>
        <v>-4.5250000000000005E-2</v>
      </c>
      <c r="K11" s="69">
        <f t="shared" si="7"/>
        <v>-7.4999999999999997E-3</v>
      </c>
      <c r="L11" s="72">
        <v>0</v>
      </c>
      <c r="M11" s="55">
        <f t="shared" si="8"/>
        <v>1.2500000000000001E-2</v>
      </c>
      <c r="N11" s="69">
        <f t="shared" si="9"/>
        <v>0</v>
      </c>
      <c r="O11" s="72">
        <v>0</v>
      </c>
      <c r="P11" s="7"/>
      <c r="Q11" s="72">
        <f t="shared" si="10"/>
        <v>5.4772499999999997</v>
      </c>
      <c r="R11" s="72">
        <f t="shared" si="11"/>
        <v>5.5824999999999996</v>
      </c>
      <c r="S11" s="72">
        <f t="shared" si="12"/>
        <v>0</v>
      </c>
      <c r="T11" s="7"/>
      <c r="U11" s="5">
        <f t="shared" si="13"/>
        <v>31</v>
      </c>
      <c r="V11" s="45">
        <f t="shared" si="14"/>
        <v>37073</v>
      </c>
      <c r="W11" s="5">
        <f t="shared" si="15"/>
        <v>157</v>
      </c>
      <c r="X11" s="55">
        <f t="shared" si="16"/>
        <v>5.5893076000179009E-2</v>
      </c>
      <c r="Y11" s="47">
        <f t="shared" si="17"/>
        <v>0.97658289815300448</v>
      </c>
      <c r="Z11" s="5">
        <f t="shared" si="18"/>
        <v>1</v>
      </c>
      <c r="AA11" s="5">
        <f t="shared" si="19"/>
        <v>31</v>
      </c>
      <c r="AC11" s="39">
        <f t="shared" si="20"/>
        <v>191421.45472698403</v>
      </c>
      <c r="AD11" s="39">
        <f t="shared" si="21"/>
        <v>194200.71359779325</v>
      </c>
      <c r="AE11" s="39">
        <f t="shared" si="22"/>
        <v>0</v>
      </c>
      <c r="AF11" s="39">
        <f t="shared" si="23"/>
        <v>-1572.0182988014571</v>
      </c>
      <c r="AG11" s="39">
        <f t="shared" si="24"/>
        <v>-260.55551913836302</v>
      </c>
      <c r="AH11" s="39">
        <f t="shared" si="25"/>
        <v>0</v>
      </c>
      <c r="AI11" s="39">
        <f t="shared" si="26"/>
        <v>434.25919856393841</v>
      </c>
      <c r="AJ11" s="39">
        <f t="shared" si="27"/>
        <v>0</v>
      </c>
      <c r="AK11" s="39">
        <f t="shared" si="28"/>
        <v>0</v>
      </c>
      <c r="AL11" s="43"/>
      <c r="AM11" s="39">
        <f t="shared" si="29"/>
        <v>-194200.71359779325</v>
      </c>
      <c r="AN11" s="39">
        <f t="shared" si="30"/>
        <v>260.55551913836302</v>
      </c>
      <c r="AO11" s="39">
        <f t="shared" si="31"/>
        <v>0</v>
      </c>
      <c r="AP11" s="40">
        <f t="shared" si="32"/>
        <v>-193940.15807865487</v>
      </c>
      <c r="AR11" s="39">
        <f t="shared" si="33"/>
        <v>2779.2588708092226</v>
      </c>
      <c r="AS11" s="39">
        <f t="shared" si="34"/>
        <v>1311.4627796630941</v>
      </c>
      <c r="AT11" s="39">
        <f t="shared" si="35"/>
        <v>-434.25919856393841</v>
      </c>
      <c r="AU11" s="40">
        <f t="shared" si="36"/>
        <v>3656.4624519083782</v>
      </c>
      <c r="AV11" s="40"/>
      <c r="AW11" s="52">
        <f t="shared" si="37"/>
        <v>-190283.69562674648</v>
      </c>
      <c r="AY11" s="52">
        <f t="shared" si="38"/>
        <v>0</v>
      </c>
      <c r="AZ11" s="70"/>
    </row>
    <row r="12" spans="1:55">
      <c r="A12" s="44">
        <f t="shared" si="39"/>
        <v>37104</v>
      </c>
      <c r="B12" s="66">
        <f t="shared" si="40"/>
        <v>1147.5409836065573</v>
      </c>
      <c r="C12" s="67"/>
      <c r="D12" s="68">
        <f t="shared" si="3"/>
        <v>1147.5409836065573</v>
      </c>
      <c r="E12" s="35">
        <f t="shared" si="4"/>
        <v>35573.770491803276</v>
      </c>
      <c r="F12" s="35">
        <f t="shared" si="5"/>
        <v>34587.632647923849</v>
      </c>
      <c r="G12" s="55">
        <f t="shared" si="41"/>
        <v>5.51</v>
      </c>
      <c r="H12" s="69">
        <f t="shared" si="42"/>
        <v>5.59</v>
      </c>
      <c r="I12" s="72">
        <f t="shared" ref="I12:I75" si="43">I11</f>
        <v>0</v>
      </c>
      <c r="J12" s="55">
        <f t="shared" si="6"/>
        <v>-4.5250000000000005E-2</v>
      </c>
      <c r="K12" s="69">
        <f t="shared" si="7"/>
        <v>-7.4999999999999997E-3</v>
      </c>
      <c r="L12" s="72">
        <v>0</v>
      </c>
      <c r="M12" s="55">
        <f t="shared" si="8"/>
        <v>1.2500000000000001E-2</v>
      </c>
      <c r="N12" s="69">
        <f t="shared" si="9"/>
        <v>0</v>
      </c>
      <c r="O12" s="72">
        <v>0</v>
      </c>
      <c r="P12" s="7"/>
      <c r="Q12" s="72">
        <f t="shared" si="10"/>
        <v>5.4772499999999997</v>
      </c>
      <c r="R12" s="72">
        <f t="shared" si="11"/>
        <v>5.5824999999999996</v>
      </c>
      <c r="S12" s="72">
        <f t="shared" si="12"/>
        <v>0</v>
      </c>
      <c r="T12" s="7"/>
      <c r="U12" s="5">
        <f t="shared" si="13"/>
        <v>31</v>
      </c>
      <c r="V12" s="45">
        <f t="shared" si="14"/>
        <v>37104</v>
      </c>
      <c r="W12" s="5">
        <f t="shared" si="15"/>
        <v>188</v>
      </c>
      <c r="X12" s="55">
        <f t="shared" si="16"/>
        <v>5.5369911069327017E-2</v>
      </c>
      <c r="Y12" s="47">
        <f t="shared" si="17"/>
        <v>0.97227907443472583</v>
      </c>
      <c r="Z12" s="5">
        <f t="shared" si="18"/>
        <v>1</v>
      </c>
      <c r="AA12" s="5">
        <f t="shared" si="19"/>
        <v>31</v>
      </c>
      <c r="AC12" s="39">
        <f t="shared" si="20"/>
        <v>190577.8558900604</v>
      </c>
      <c r="AD12" s="39">
        <f t="shared" si="21"/>
        <v>193344.86650189431</v>
      </c>
      <c r="AE12" s="39">
        <f t="shared" si="22"/>
        <v>0</v>
      </c>
      <c r="AF12" s="39">
        <f t="shared" si="23"/>
        <v>-1565.0903773185544</v>
      </c>
      <c r="AG12" s="39">
        <f t="shared" si="24"/>
        <v>-259.40724485942883</v>
      </c>
      <c r="AH12" s="39">
        <f t="shared" si="25"/>
        <v>0</v>
      </c>
      <c r="AI12" s="39">
        <f t="shared" si="26"/>
        <v>432.34540809904814</v>
      </c>
      <c r="AJ12" s="39">
        <f t="shared" si="27"/>
        <v>0</v>
      </c>
      <c r="AK12" s="39">
        <f t="shared" si="28"/>
        <v>0</v>
      </c>
      <c r="AL12" s="43"/>
      <c r="AM12" s="39">
        <f t="shared" si="29"/>
        <v>-193344.86650189431</v>
      </c>
      <c r="AN12" s="39">
        <f t="shared" si="30"/>
        <v>259.40724485942883</v>
      </c>
      <c r="AO12" s="39">
        <f t="shared" si="31"/>
        <v>0</v>
      </c>
      <c r="AP12" s="40">
        <f t="shared" si="32"/>
        <v>-193085.45925703488</v>
      </c>
      <c r="AR12" s="39">
        <f t="shared" si="33"/>
        <v>2767.0106118339172</v>
      </c>
      <c r="AS12" s="39">
        <f t="shared" si="34"/>
        <v>1305.6831324591255</v>
      </c>
      <c r="AT12" s="39">
        <f t="shared" si="35"/>
        <v>-432.34540809904814</v>
      </c>
      <c r="AU12" s="40">
        <f t="shared" si="36"/>
        <v>3640.3483361939948</v>
      </c>
      <c r="AV12" s="40"/>
      <c r="AW12" s="52">
        <f t="shared" si="37"/>
        <v>-189445.11092084087</v>
      </c>
      <c r="AY12" s="52">
        <f t="shared" si="38"/>
        <v>0</v>
      </c>
      <c r="AZ12" s="70"/>
      <c r="BA12" s="82"/>
    </row>
    <row r="13" spans="1:55">
      <c r="A13" s="44">
        <f t="shared" si="39"/>
        <v>37135</v>
      </c>
      <c r="B13" s="66">
        <f t="shared" si="40"/>
        <v>1147.5409836065573</v>
      </c>
      <c r="C13" s="67"/>
      <c r="D13" s="68">
        <f t="shared" si="3"/>
        <v>1147.5409836065573</v>
      </c>
      <c r="E13" s="35">
        <f t="shared" si="4"/>
        <v>34426.229508196717</v>
      </c>
      <c r="F13" s="35">
        <f t="shared" si="5"/>
        <v>33327.273116277342</v>
      </c>
      <c r="G13" s="55">
        <f t="shared" si="41"/>
        <v>5.4749999999999996</v>
      </c>
      <c r="H13" s="69">
        <f t="shared" si="42"/>
        <v>5.59</v>
      </c>
      <c r="I13" s="72">
        <f t="shared" si="43"/>
        <v>0</v>
      </c>
      <c r="J13" s="55">
        <f t="shared" si="6"/>
        <v>-4.5250000000000005E-2</v>
      </c>
      <c r="K13" s="69">
        <f t="shared" si="7"/>
        <v>-7.4999999999999997E-3</v>
      </c>
      <c r="L13" s="72">
        <v>0</v>
      </c>
      <c r="M13" s="55">
        <f t="shared" si="8"/>
        <v>1.2500000000000001E-2</v>
      </c>
      <c r="N13" s="69">
        <f t="shared" si="9"/>
        <v>0</v>
      </c>
      <c r="O13" s="72">
        <v>0</v>
      </c>
      <c r="P13" s="7"/>
      <c r="Q13" s="72">
        <f t="shared" si="10"/>
        <v>5.4422499999999996</v>
      </c>
      <c r="R13" s="72">
        <f t="shared" si="11"/>
        <v>5.5824999999999996</v>
      </c>
      <c r="S13" s="72">
        <f t="shared" si="12"/>
        <v>0</v>
      </c>
      <c r="T13" s="7"/>
      <c r="U13" s="5">
        <f t="shared" si="13"/>
        <v>30</v>
      </c>
      <c r="V13" s="45">
        <f t="shared" si="14"/>
        <v>37135</v>
      </c>
      <c r="W13" s="5">
        <f t="shared" si="15"/>
        <v>219</v>
      </c>
      <c r="X13" s="55">
        <f t="shared" si="16"/>
        <v>5.4846746229620012E-2</v>
      </c>
      <c r="Y13" s="47">
        <f t="shared" si="17"/>
        <v>0.96807793337758008</v>
      </c>
      <c r="Z13" s="5">
        <f t="shared" si="18"/>
        <v>1</v>
      </c>
      <c r="AA13" s="5">
        <f t="shared" si="19"/>
        <v>30</v>
      </c>
      <c r="AC13" s="39">
        <f t="shared" si="20"/>
        <v>182466.82031161844</v>
      </c>
      <c r="AD13" s="39">
        <f t="shared" si="21"/>
        <v>186299.45671999032</v>
      </c>
      <c r="AE13" s="39">
        <f t="shared" si="22"/>
        <v>0</v>
      </c>
      <c r="AF13" s="39">
        <f t="shared" si="23"/>
        <v>-1508.05910851155</v>
      </c>
      <c r="AG13" s="39">
        <f t="shared" si="24"/>
        <v>-249.95454837208004</v>
      </c>
      <c r="AH13" s="39">
        <f t="shared" si="25"/>
        <v>0</v>
      </c>
      <c r="AI13" s="39">
        <f t="shared" si="26"/>
        <v>416.59091395346678</v>
      </c>
      <c r="AJ13" s="39">
        <f t="shared" si="27"/>
        <v>0</v>
      </c>
      <c r="AK13" s="39">
        <f t="shared" si="28"/>
        <v>0</v>
      </c>
      <c r="AL13" s="43"/>
      <c r="AM13" s="39">
        <f t="shared" si="29"/>
        <v>-186299.45671999032</v>
      </c>
      <c r="AN13" s="39">
        <f t="shared" si="30"/>
        <v>249.95454837208004</v>
      </c>
      <c r="AO13" s="39">
        <f t="shared" si="31"/>
        <v>0</v>
      </c>
      <c r="AP13" s="40">
        <f t="shared" si="32"/>
        <v>-186049.50217161825</v>
      </c>
      <c r="AR13" s="39">
        <f t="shared" si="33"/>
        <v>3832.63640837188</v>
      </c>
      <c r="AS13" s="39">
        <f t="shared" si="34"/>
        <v>1258.1045601394699</v>
      </c>
      <c r="AT13" s="39">
        <f t="shared" si="35"/>
        <v>-416.59091395346678</v>
      </c>
      <c r="AU13" s="40">
        <f t="shared" si="36"/>
        <v>4674.1500545578829</v>
      </c>
      <c r="AV13" s="40"/>
      <c r="AW13" s="52">
        <f t="shared" si="37"/>
        <v>-181375.35211706036</v>
      </c>
      <c r="AY13" s="52">
        <f t="shared" si="38"/>
        <v>0</v>
      </c>
      <c r="AZ13" s="70"/>
    </row>
    <row r="14" spans="1:55">
      <c r="A14" s="44">
        <f t="shared" si="39"/>
        <v>37165</v>
      </c>
      <c r="B14" s="66">
        <f t="shared" si="40"/>
        <v>1147.5409836065573</v>
      </c>
      <c r="C14" s="67"/>
      <c r="D14" s="68">
        <f t="shared" si="3"/>
        <v>1147.5409836065573</v>
      </c>
      <c r="E14" s="35">
        <f t="shared" si="4"/>
        <v>0</v>
      </c>
      <c r="F14" s="35">
        <f t="shared" si="5"/>
        <v>0</v>
      </c>
      <c r="G14" s="55">
        <f t="shared" si="41"/>
        <v>5.4649999999999999</v>
      </c>
      <c r="H14" s="69">
        <f t="shared" si="42"/>
        <v>5.4649999999999999</v>
      </c>
      <c r="I14" s="72">
        <f t="shared" si="43"/>
        <v>0</v>
      </c>
      <c r="J14" s="55">
        <f t="shared" si="6"/>
        <v>-4.5250000000000005E-2</v>
      </c>
      <c r="K14" s="69">
        <f t="shared" si="7"/>
        <v>-4.5250000000000005E-2</v>
      </c>
      <c r="L14" s="72">
        <v>0</v>
      </c>
      <c r="M14" s="55">
        <f t="shared" si="8"/>
        <v>1.2500000000000001E-2</v>
      </c>
      <c r="N14" s="69">
        <f t="shared" si="9"/>
        <v>0</v>
      </c>
      <c r="O14" s="72">
        <v>0</v>
      </c>
      <c r="P14" s="7"/>
      <c r="Q14" s="72">
        <f t="shared" si="10"/>
        <v>5.4322499999999998</v>
      </c>
      <c r="R14" s="72">
        <f t="shared" si="11"/>
        <v>5.4197499999999996</v>
      </c>
      <c r="S14" s="72">
        <f t="shared" si="12"/>
        <v>0</v>
      </c>
      <c r="T14" s="7"/>
      <c r="U14" s="5">
        <f t="shared" si="13"/>
        <v>31</v>
      </c>
      <c r="V14" s="45">
        <f t="shared" si="14"/>
        <v>37165</v>
      </c>
      <c r="W14" s="5">
        <f t="shared" si="15"/>
        <v>249</v>
      </c>
      <c r="X14" s="55">
        <f t="shared" si="16"/>
        <v>5.4435878078851009E-2</v>
      </c>
      <c r="Y14" s="47">
        <f t="shared" si="17"/>
        <v>0.96404795604980609</v>
      </c>
      <c r="Z14" s="5">
        <f t="shared" si="18"/>
        <v>0</v>
      </c>
      <c r="AA14" s="5">
        <f t="shared" si="19"/>
        <v>0</v>
      </c>
      <c r="AC14" s="39">
        <f t="shared" si="20"/>
        <v>0</v>
      </c>
      <c r="AD14" s="39">
        <f t="shared" si="21"/>
        <v>0</v>
      </c>
      <c r="AE14" s="39">
        <f t="shared" si="22"/>
        <v>0</v>
      </c>
      <c r="AF14" s="39">
        <f t="shared" si="23"/>
        <v>0</v>
      </c>
      <c r="AG14" s="39">
        <f t="shared" si="24"/>
        <v>0</v>
      </c>
      <c r="AH14" s="39">
        <f t="shared" si="25"/>
        <v>0</v>
      </c>
      <c r="AI14" s="39">
        <f t="shared" si="26"/>
        <v>0</v>
      </c>
      <c r="AJ14" s="39">
        <f t="shared" si="27"/>
        <v>0</v>
      </c>
      <c r="AK14" s="39">
        <f t="shared" si="28"/>
        <v>0</v>
      </c>
      <c r="AL14" s="43"/>
      <c r="AM14" s="39">
        <f t="shared" si="29"/>
        <v>0</v>
      </c>
      <c r="AN14" s="39">
        <f t="shared" si="30"/>
        <v>0</v>
      </c>
      <c r="AO14" s="39">
        <f t="shared" si="31"/>
        <v>0</v>
      </c>
      <c r="AP14" s="40">
        <f t="shared" si="32"/>
        <v>0</v>
      </c>
      <c r="AR14" s="39">
        <f t="shared" si="33"/>
        <v>0</v>
      </c>
      <c r="AS14" s="39">
        <f t="shared" si="34"/>
        <v>0</v>
      </c>
      <c r="AT14" s="39">
        <f t="shared" si="35"/>
        <v>0</v>
      </c>
      <c r="AU14" s="40">
        <f t="shared" si="36"/>
        <v>0</v>
      </c>
      <c r="AV14" s="40"/>
      <c r="AW14" s="52">
        <f t="shared" si="37"/>
        <v>0</v>
      </c>
      <c r="AY14" s="52">
        <f t="shared" si="38"/>
        <v>0</v>
      </c>
      <c r="AZ14" s="70"/>
    </row>
    <row r="15" spans="1:55">
      <c r="A15" s="44">
        <f t="shared" si="39"/>
        <v>37196</v>
      </c>
      <c r="B15" s="66">
        <f t="shared" si="40"/>
        <v>1147.5409836065573</v>
      </c>
      <c r="C15" s="67"/>
      <c r="D15" s="68">
        <f t="shared" si="3"/>
        <v>1147.5409836065573</v>
      </c>
      <c r="E15" s="35">
        <f t="shared" si="4"/>
        <v>0</v>
      </c>
      <c r="F15" s="35">
        <f t="shared" si="5"/>
        <v>0</v>
      </c>
      <c r="G15" s="55">
        <f t="shared" si="41"/>
        <v>5.5449999999999999</v>
      </c>
      <c r="H15" s="69">
        <f t="shared" si="42"/>
        <v>5.5449999999999999</v>
      </c>
      <c r="I15" s="72">
        <f t="shared" si="43"/>
        <v>0</v>
      </c>
      <c r="J15" s="55">
        <f t="shared" si="6"/>
        <v>-0.06</v>
      </c>
      <c r="K15" s="69">
        <f t="shared" si="7"/>
        <v>-0.06</v>
      </c>
      <c r="L15" s="72">
        <v>0</v>
      </c>
      <c r="M15" s="55">
        <f t="shared" si="8"/>
        <v>1.2500000000000001E-2</v>
      </c>
      <c r="N15" s="69">
        <f t="shared" si="9"/>
        <v>0</v>
      </c>
      <c r="O15" s="72">
        <v>0</v>
      </c>
      <c r="P15" s="7"/>
      <c r="Q15" s="72">
        <f t="shared" si="10"/>
        <v>5.4974999999999996</v>
      </c>
      <c r="R15" s="72">
        <f t="shared" si="11"/>
        <v>5.4850000000000003</v>
      </c>
      <c r="S15" s="72">
        <f t="shared" si="12"/>
        <v>0</v>
      </c>
      <c r="T15" s="7"/>
      <c r="U15" s="5">
        <f t="shared" si="13"/>
        <v>30</v>
      </c>
      <c r="V15" s="45">
        <f t="shared" si="14"/>
        <v>37196</v>
      </c>
      <c r="W15" s="5">
        <f t="shared" si="15"/>
        <v>280</v>
      </c>
      <c r="X15" s="55">
        <f t="shared" si="16"/>
        <v>5.4165756526329004E-2</v>
      </c>
      <c r="Y15" s="47">
        <f t="shared" si="17"/>
        <v>0.95985693015708418</v>
      </c>
      <c r="Z15" s="5">
        <f t="shared" si="18"/>
        <v>0</v>
      </c>
      <c r="AA15" s="5">
        <f t="shared" si="19"/>
        <v>0</v>
      </c>
      <c r="AC15" s="39">
        <f t="shared" si="20"/>
        <v>0</v>
      </c>
      <c r="AD15" s="39">
        <f t="shared" si="21"/>
        <v>0</v>
      </c>
      <c r="AE15" s="39">
        <f t="shared" si="22"/>
        <v>0</v>
      </c>
      <c r="AF15" s="39">
        <f t="shared" si="23"/>
        <v>0</v>
      </c>
      <c r="AG15" s="39">
        <f t="shared" si="24"/>
        <v>0</v>
      </c>
      <c r="AH15" s="39">
        <f t="shared" si="25"/>
        <v>0</v>
      </c>
      <c r="AI15" s="39">
        <f t="shared" si="26"/>
        <v>0</v>
      </c>
      <c r="AJ15" s="39">
        <f t="shared" si="27"/>
        <v>0</v>
      </c>
      <c r="AK15" s="39">
        <f t="shared" si="28"/>
        <v>0</v>
      </c>
      <c r="AL15" s="43"/>
      <c r="AM15" s="39">
        <f t="shared" si="29"/>
        <v>0</v>
      </c>
      <c r="AN15" s="39">
        <f t="shared" si="30"/>
        <v>0</v>
      </c>
      <c r="AO15" s="39">
        <f t="shared" si="31"/>
        <v>0</v>
      </c>
      <c r="AP15" s="40">
        <f t="shared" si="32"/>
        <v>0</v>
      </c>
      <c r="AR15" s="39">
        <f t="shared" si="33"/>
        <v>0</v>
      </c>
      <c r="AS15" s="39">
        <f t="shared" si="34"/>
        <v>0</v>
      </c>
      <c r="AT15" s="39">
        <f t="shared" si="35"/>
        <v>0</v>
      </c>
      <c r="AU15" s="40">
        <f t="shared" si="36"/>
        <v>0</v>
      </c>
      <c r="AV15" s="40"/>
      <c r="AW15" s="52">
        <f t="shared" si="37"/>
        <v>0</v>
      </c>
      <c r="AY15" s="52">
        <f t="shared" si="38"/>
        <v>0</v>
      </c>
      <c r="AZ15" s="70"/>
    </row>
    <row r="16" spans="1:55">
      <c r="A16" s="44">
        <f t="shared" si="39"/>
        <v>37226</v>
      </c>
      <c r="B16" s="66">
        <f t="shared" si="40"/>
        <v>1147.5409836065573</v>
      </c>
      <c r="C16" s="67"/>
      <c r="D16" s="68">
        <f t="shared" si="3"/>
        <v>1147.5409836065573</v>
      </c>
      <c r="E16" s="35">
        <f t="shared" si="4"/>
        <v>0</v>
      </c>
      <c r="F16" s="35">
        <f t="shared" si="5"/>
        <v>0</v>
      </c>
      <c r="G16" s="55">
        <f t="shared" si="41"/>
        <v>5.67</v>
      </c>
      <c r="H16" s="69">
        <f t="shared" si="42"/>
        <v>5.67</v>
      </c>
      <c r="I16" s="72">
        <f t="shared" si="43"/>
        <v>0</v>
      </c>
      <c r="J16" s="55">
        <f t="shared" si="6"/>
        <v>-0.06</v>
      </c>
      <c r="K16" s="69">
        <f t="shared" si="7"/>
        <v>-0.06</v>
      </c>
      <c r="L16" s="72">
        <v>0</v>
      </c>
      <c r="M16" s="55">
        <f t="shared" si="8"/>
        <v>1.2500000000000001E-2</v>
      </c>
      <c r="N16" s="69">
        <f t="shared" si="9"/>
        <v>0</v>
      </c>
      <c r="O16" s="72">
        <v>0</v>
      </c>
      <c r="P16" s="7"/>
      <c r="Q16" s="72">
        <f t="shared" si="10"/>
        <v>5.6224999999999996</v>
      </c>
      <c r="R16" s="72">
        <f t="shared" si="11"/>
        <v>5.61</v>
      </c>
      <c r="S16" s="72">
        <f t="shared" si="12"/>
        <v>0</v>
      </c>
      <c r="T16" s="7"/>
      <c r="U16" s="5">
        <f t="shared" si="13"/>
        <v>31</v>
      </c>
      <c r="V16" s="45">
        <f t="shared" si="14"/>
        <v>37226</v>
      </c>
      <c r="W16" s="5">
        <f t="shared" si="15"/>
        <v>310</v>
      </c>
      <c r="X16" s="55">
        <f t="shared" si="16"/>
        <v>5.3904348595426005E-2</v>
      </c>
      <c r="Y16" s="47">
        <f t="shared" si="17"/>
        <v>0.95585910023184772</v>
      </c>
      <c r="Z16" s="5">
        <f t="shared" si="18"/>
        <v>0</v>
      </c>
      <c r="AA16" s="5">
        <f t="shared" si="19"/>
        <v>0</v>
      </c>
      <c r="AC16" s="39">
        <f t="shared" si="20"/>
        <v>0</v>
      </c>
      <c r="AD16" s="39">
        <f t="shared" si="21"/>
        <v>0</v>
      </c>
      <c r="AE16" s="39">
        <f t="shared" si="22"/>
        <v>0</v>
      </c>
      <c r="AF16" s="39">
        <f t="shared" si="23"/>
        <v>0</v>
      </c>
      <c r="AG16" s="39">
        <f t="shared" si="24"/>
        <v>0</v>
      </c>
      <c r="AH16" s="39">
        <f t="shared" si="25"/>
        <v>0</v>
      </c>
      <c r="AI16" s="39">
        <f t="shared" si="26"/>
        <v>0</v>
      </c>
      <c r="AJ16" s="39">
        <f t="shared" si="27"/>
        <v>0</v>
      </c>
      <c r="AK16" s="39">
        <f t="shared" si="28"/>
        <v>0</v>
      </c>
      <c r="AL16" s="43"/>
      <c r="AM16" s="39">
        <f t="shared" si="29"/>
        <v>0</v>
      </c>
      <c r="AN16" s="39">
        <f t="shared" si="30"/>
        <v>0</v>
      </c>
      <c r="AO16" s="39">
        <f t="shared" si="31"/>
        <v>0</v>
      </c>
      <c r="AP16" s="40">
        <f t="shared" si="32"/>
        <v>0</v>
      </c>
      <c r="AR16" s="39">
        <f t="shared" si="33"/>
        <v>0</v>
      </c>
      <c r="AS16" s="39">
        <f t="shared" si="34"/>
        <v>0</v>
      </c>
      <c r="AT16" s="39">
        <f t="shared" si="35"/>
        <v>0</v>
      </c>
      <c r="AU16" s="40">
        <f t="shared" si="36"/>
        <v>0</v>
      </c>
      <c r="AV16" s="40"/>
      <c r="AW16" s="52">
        <f t="shared" si="37"/>
        <v>0</v>
      </c>
      <c r="AY16" s="52">
        <f t="shared" si="38"/>
        <v>0</v>
      </c>
      <c r="AZ16" s="70"/>
    </row>
    <row r="17" spans="1:52">
      <c r="A17" s="44">
        <f t="shared" si="39"/>
        <v>37257</v>
      </c>
      <c r="B17" s="66">
        <f t="shared" si="40"/>
        <v>1147.5409836065573</v>
      </c>
      <c r="C17" s="67"/>
      <c r="D17" s="68">
        <f t="shared" si="3"/>
        <v>1147.5409836065573</v>
      </c>
      <c r="E17" s="35">
        <f t="shared" si="4"/>
        <v>0</v>
      </c>
      <c r="F17" s="35">
        <f t="shared" si="5"/>
        <v>0</v>
      </c>
      <c r="G17" s="55">
        <f t="shared" si="41"/>
        <v>5.67</v>
      </c>
      <c r="H17" s="69">
        <f t="shared" si="42"/>
        <v>5.67</v>
      </c>
      <c r="I17" s="72">
        <f t="shared" si="43"/>
        <v>0</v>
      </c>
      <c r="J17" s="55">
        <f t="shared" si="6"/>
        <v>-0.06</v>
      </c>
      <c r="K17" s="69">
        <f t="shared" si="7"/>
        <v>-0.06</v>
      </c>
      <c r="L17" s="72">
        <v>0</v>
      </c>
      <c r="M17" s="55">
        <f t="shared" si="8"/>
        <v>1.2500000000000001E-2</v>
      </c>
      <c r="N17" s="69">
        <f t="shared" si="9"/>
        <v>0</v>
      </c>
      <c r="O17" s="72">
        <v>0</v>
      </c>
      <c r="P17" s="7"/>
      <c r="Q17" s="72">
        <f t="shared" si="10"/>
        <v>5.6224999999999996</v>
      </c>
      <c r="R17" s="72">
        <f t="shared" si="11"/>
        <v>5.61</v>
      </c>
      <c r="S17" s="72">
        <f t="shared" si="12"/>
        <v>0</v>
      </c>
      <c r="T17" s="7"/>
      <c r="U17" s="5">
        <f t="shared" si="13"/>
        <v>31</v>
      </c>
      <c r="V17" s="45">
        <f t="shared" si="14"/>
        <v>37257</v>
      </c>
      <c r="W17" s="5">
        <f t="shared" si="15"/>
        <v>341</v>
      </c>
      <c r="X17" s="55">
        <f t="shared" si="16"/>
        <v>5.3904348595426005E-2</v>
      </c>
      <c r="Y17" s="47">
        <f t="shared" si="17"/>
        <v>0.9515536229218946</v>
      </c>
      <c r="Z17" s="5">
        <f t="shared" si="18"/>
        <v>0</v>
      </c>
      <c r="AA17" s="5">
        <f t="shared" si="19"/>
        <v>0</v>
      </c>
      <c r="AC17" s="39">
        <f t="shared" si="20"/>
        <v>0</v>
      </c>
      <c r="AD17" s="39">
        <f t="shared" si="21"/>
        <v>0</v>
      </c>
      <c r="AE17" s="39">
        <f t="shared" si="22"/>
        <v>0</v>
      </c>
      <c r="AF17" s="39">
        <f t="shared" si="23"/>
        <v>0</v>
      </c>
      <c r="AG17" s="39">
        <f t="shared" si="24"/>
        <v>0</v>
      </c>
      <c r="AH17" s="39">
        <f t="shared" si="25"/>
        <v>0</v>
      </c>
      <c r="AI17" s="39">
        <f t="shared" si="26"/>
        <v>0</v>
      </c>
      <c r="AJ17" s="39">
        <f t="shared" si="27"/>
        <v>0</v>
      </c>
      <c r="AK17" s="39">
        <f t="shared" si="28"/>
        <v>0</v>
      </c>
      <c r="AL17" s="43"/>
      <c r="AM17" s="39">
        <f t="shared" si="29"/>
        <v>0</v>
      </c>
      <c r="AN17" s="39">
        <f t="shared" si="30"/>
        <v>0</v>
      </c>
      <c r="AO17" s="39">
        <f t="shared" si="31"/>
        <v>0</v>
      </c>
      <c r="AP17" s="40">
        <f t="shared" si="32"/>
        <v>0</v>
      </c>
      <c r="AR17" s="39">
        <f t="shared" si="33"/>
        <v>0</v>
      </c>
      <c r="AS17" s="39">
        <f t="shared" si="34"/>
        <v>0</v>
      </c>
      <c r="AT17" s="39">
        <f t="shared" si="35"/>
        <v>0</v>
      </c>
      <c r="AU17" s="40">
        <f t="shared" si="36"/>
        <v>0</v>
      </c>
      <c r="AV17" s="40"/>
      <c r="AW17" s="52">
        <f t="shared" si="37"/>
        <v>0</v>
      </c>
      <c r="AY17" s="52">
        <f t="shared" si="38"/>
        <v>0</v>
      </c>
      <c r="AZ17" s="70"/>
    </row>
    <row r="18" spans="1:52">
      <c r="A18" s="44">
        <f t="shared" si="39"/>
        <v>37288</v>
      </c>
      <c r="B18" s="66">
        <f t="shared" si="40"/>
        <v>1147.5409836065573</v>
      </c>
      <c r="C18" s="67"/>
      <c r="D18" s="68">
        <f t="shared" si="3"/>
        <v>1147.5409836065573</v>
      </c>
      <c r="E18" s="35">
        <f t="shared" si="4"/>
        <v>0</v>
      </c>
      <c r="F18" s="35">
        <f t="shared" si="5"/>
        <v>0</v>
      </c>
      <c r="G18" s="55">
        <f t="shared" si="41"/>
        <v>5.67</v>
      </c>
      <c r="H18" s="69">
        <f t="shared" si="42"/>
        <v>5.67</v>
      </c>
      <c r="I18" s="72">
        <f t="shared" si="43"/>
        <v>0</v>
      </c>
      <c r="J18" s="55">
        <f t="shared" si="6"/>
        <v>-0.06</v>
      </c>
      <c r="K18" s="69">
        <f t="shared" si="7"/>
        <v>-0.06</v>
      </c>
      <c r="L18" s="72">
        <v>0</v>
      </c>
      <c r="M18" s="55">
        <f t="shared" si="8"/>
        <v>1.2500000000000001E-2</v>
      </c>
      <c r="N18" s="69">
        <f t="shared" si="9"/>
        <v>0</v>
      </c>
      <c r="O18" s="72">
        <v>0</v>
      </c>
      <c r="P18" s="7"/>
      <c r="Q18" s="72">
        <f t="shared" si="10"/>
        <v>5.6224999999999996</v>
      </c>
      <c r="R18" s="72">
        <f t="shared" si="11"/>
        <v>5.61</v>
      </c>
      <c r="S18" s="72">
        <f t="shared" si="12"/>
        <v>0</v>
      </c>
      <c r="T18" s="7"/>
      <c r="U18" s="5">
        <f t="shared" si="13"/>
        <v>28</v>
      </c>
      <c r="V18" s="45">
        <f t="shared" si="14"/>
        <v>37288</v>
      </c>
      <c r="W18" s="5">
        <f t="shared" si="15"/>
        <v>372</v>
      </c>
      <c r="X18" s="55">
        <f t="shared" si="16"/>
        <v>5.3904348595426005E-2</v>
      </c>
      <c r="Y18" s="47">
        <f t="shared" si="17"/>
        <v>0.94726753877863512</v>
      </c>
      <c r="Z18" s="5">
        <f t="shared" si="18"/>
        <v>0</v>
      </c>
      <c r="AA18" s="5">
        <f t="shared" si="19"/>
        <v>0</v>
      </c>
      <c r="AC18" s="39">
        <f t="shared" si="20"/>
        <v>0</v>
      </c>
      <c r="AD18" s="39">
        <f t="shared" si="21"/>
        <v>0</v>
      </c>
      <c r="AE18" s="39">
        <f t="shared" si="22"/>
        <v>0</v>
      </c>
      <c r="AF18" s="39">
        <f t="shared" si="23"/>
        <v>0</v>
      </c>
      <c r="AG18" s="39">
        <f t="shared" si="24"/>
        <v>0</v>
      </c>
      <c r="AH18" s="39">
        <f t="shared" si="25"/>
        <v>0</v>
      </c>
      <c r="AI18" s="39">
        <f t="shared" si="26"/>
        <v>0</v>
      </c>
      <c r="AJ18" s="39">
        <f t="shared" si="27"/>
        <v>0</v>
      </c>
      <c r="AK18" s="39">
        <f t="shared" si="28"/>
        <v>0</v>
      </c>
      <c r="AL18" s="43"/>
      <c r="AM18" s="39">
        <f t="shared" si="29"/>
        <v>0</v>
      </c>
      <c r="AN18" s="39">
        <f t="shared" si="30"/>
        <v>0</v>
      </c>
      <c r="AO18" s="39">
        <f t="shared" si="31"/>
        <v>0</v>
      </c>
      <c r="AP18" s="40">
        <f t="shared" si="32"/>
        <v>0</v>
      </c>
      <c r="AR18" s="39">
        <f t="shared" si="33"/>
        <v>0</v>
      </c>
      <c r="AS18" s="39">
        <f t="shared" si="34"/>
        <v>0</v>
      </c>
      <c r="AT18" s="39">
        <f t="shared" si="35"/>
        <v>0</v>
      </c>
      <c r="AU18" s="40">
        <f t="shared" si="36"/>
        <v>0</v>
      </c>
      <c r="AV18" s="40"/>
      <c r="AW18" s="52">
        <f t="shared" si="37"/>
        <v>0</v>
      </c>
      <c r="AY18" s="52">
        <f t="shared" si="38"/>
        <v>0</v>
      </c>
      <c r="AZ18" s="70"/>
    </row>
    <row r="19" spans="1:52">
      <c r="A19" s="44">
        <f t="shared" si="39"/>
        <v>37316</v>
      </c>
      <c r="B19" s="66">
        <f t="shared" si="40"/>
        <v>1147.5409836065573</v>
      </c>
      <c r="C19" s="67"/>
      <c r="D19" s="68">
        <f t="shared" si="3"/>
        <v>1147.5409836065573</v>
      </c>
      <c r="E19" s="35">
        <f t="shared" si="4"/>
        <v>0</v>
      </c>
      <c r="F19" s="35">
        <f t="shared" si="5"/>
        <v>0</v>
      </c>
      <c r="G19" s="55">
        <f t="shared" si="41"/>
        <v>5.67</v>
      </c>
      <c r="H19" s="69">
        <f t="shared" si="42"/>
        <v>5.67</v>
      </c>
      <c r="I19" s="72">
        <f t="shared" si="43"/>
        <v>0</v>
      </c>
      <c r="J19" s="55">
        <f t="shared" si="6"/>
        <v>-0.06</v>
      </c>
      <c r="K19" s="69">
        <f t="shared" si="7"/>
        <v>-0.06</v>
      </c>
      <c r="L19" s="72">
        <v>0</v>
      </c>
      <c r="M19" s="55">
        <f t="shared" si="8"/>
        <v>1.2500000000000001E-2</v>
      </c>
      <c r="N19" s="69">
        <f t="shared" si="9"/>
        <v>0</v>
      </c>
      <c r="O19" s="72">
        <v>0</v>
      </c>
      <c r="P19" s="7"/>
      <c r="Q19" s="72">
        <f t="shared" si="10"/>
        <v>5.6224999999999996</v>
      </c>
      <c r="R19" s="72">
        <f t="shared" si="11"/>
        <v>5.61</v>
      </c>
      <c r="S19" s="72">
        <f t="shared" si="12"/>
        <v>0</v>
      </c>
      <c r="T19" s="7"/>
      <c r="U19" s="5">
        <f t="shared" si="13"/>
        <v>31</v>
      </c>
      <c r="V19" s="45">
        <f t="shared" si="14"/>
        <v>37316</v>
      </c>
      <c r="W19" s="5">
        <f t="shared" si="15"/>
        <v>400</v>
      </c>
      <c r="X19" s="55">
        <f t="shared" si="16"/>
        <v>5.3904348595426005E-2</v>
      </c>
      <c r="Y19" s="47">
        <f t="shared" si="17"/>
        <v>0.94341283314486601</v>
      </c>
      <c r="Z19" s="5">
        <f t="shared" si="18"/>
        <v>0</v>
      </c>
      <c r="AA19" s="5">
        <f t="shared" si="19"/>
        <v>0</v>
      </c>
      <c r="AC19" s="39">
        <f t="shared" si="20"/>
        <v>0</v>
      </c>
      <c r="AD19" s="39">
        <f t="shared" si="21"/>
        <v>0</v>
      </c>
      <c r="AE19" s="39">
        <f t="shared" si="22"/>
        <v>0</v>
      </c>
      <c r="AF19" s="39">
        <f t="shared" si="23"/>
        <v>0</v>
      </c>
      <c r="AG19" s="39">
        <f t="shared" si="24"/>
        <v>0</v>
      </c>
      <c r="AH19" s="39">
        <f t="shared" si="25"/>
        <v>0</v>
      </c>
      <c r="AI19" s="39">
        <f t="shared" si="26"/>
        <v>0</v>
      </c>
      <c r="AJ19" s="39">
        <f t="shared" si="27"/>
        <v>0</v>
      </c>
      <c r="AK19" s="39">
        <f t="shared" si="28"/>
        <v>0</v>
      </c>
      <c r="AL19" s="43"/>
      <c r="AM19" s="39">
        <f t="shared" si="29"/>
        <v>0</v>
      </c>
      <c r="AN19" s="39">
        <f t="shared" si="30"/>
        <v>0</v>
      </c>
      <c r="AO19" s="39">
        <f t="shared" si="31"/>
        <v>0</v>
      </c>
      <c r="AP19" s="40">
        <f t="shared" si="32"/>
        <v>0</v>
      </c>
      <c r="AR19" s="39">
        <f t="shared" si="33"/>
        <v>0</v>
      </c>
      <c r="AS19" s="39">
        <f t="shared" si="34"/>
        <v>0</v>
      </c>
      <c r="AT19" s="39">
        <f t="shared" si="35"/>
        <v>0</v>
      </c>
      <c r="AU19" s="40">
        <f t="shared" si="36"/>
        <v>0</v>
      </c>
      <c r="AV19" s="40"/>
      <c r="AW19" s="52">
        <f t="shared" si="37"/>
        <v>0</v>
      </c>
      <c r="AY19" s="52">
        <f t="shared" si="38"/>
        <v>0</v>
      </c>
      <c r="AZ19" s="70"/>
    </row>
    <row r="20" spans="1:52">
      <c r="A20" s="44">
        <f t="shared" si="39"/>
        <v>37347</v>
      </c>
      <c r="B20" s="66">
        <f t="shared" si="40"/>
        <v>1147.5409836065573</v>
      </c>
      <c r="C20" s="67"/>
      <c r="D20" s="68">
        <f t="shared" si="3"/>
        <v>1147.5409836065573</v>
      </c>
      <c r="E20" s="35">
        <f t="shared" si="4"/>
        <v>0</v>
      </c>
      <c r="F20" s="35">
        <f t="shared" si="5"/>
        <v>0</v>
      </c>
      <c r="G20" s="55">
        <f t="shared" si="41"/>
        <v>5.67</v>
      </c>
      <c r="H20" s="69">
        <f t="shared" si="42"/>
        <v>5.67</v>
      </c>
      <c r="I20" s="72">
        <f t="shared" si="43"/>
        <v>0</v>
      </c>
      <c r="J20" s="55">
        <f t="shared" si="6"/>
        <v>-0.06</v>
      </c>
      <c r="K20" s="69">
        <f t="shared" si="7"/>
        <v>-0.06</v>
      </c>
      <c r="L20" s="72">
        <v>0</v>
      </c>
      <c r="M20" s="55">
        <f t="shared" si="8"/>
        <v>1.2500000000000001E-2</v>
      </c>
      <c r="N20" s="69">
        <f t="shared" si="9"/>
        <v>0</v>
      </c>
      <c r="O20" s="72">
        <v>0</v>
      </c>
      <c r="P20" s="7"/>
      <c r="Q20" s="72">
        <f t="shared" si="10"/>
        <v>5.6224999999999996</v>
      </c>
      <c r="R20" s="72">
        <f t="shared" si="11"/>
        <v>5.61</v>
      </c>
      <c r="S20" s="72">
        <f t="shared" si="12"/>
        <v>0</v>
      </c>
      <c r="T20" s="7"/>
      <c r="U20" s="5">
        <f t="shared" si="13"/>
        <v>30</v>
      </c>
      <c r="V20" s="45">
        <f t="shared" si="14"/>
        <v>37347</v>
      </c>
      <c r="W20" s="5">
        <f t="shared" si="15"/>
        <v>431</v>
      </c>
      <c r="X20" s="55">
        <f t="shared" si="16"/>
        <v>5.3904348595426005E-2</v>
      </c>
      <c r="Y20" s="47">
        <f t="shared" si="17"/>
        <v>0.93916341757091937</v>
      </c>
      <c r="Z20" s="5">
        <f t="shared" si="18"/>
        <v>0</v>
      </c>
      <c r="AA20" s="5">
        <f t="shared" si="19"/>
        <v>0</v>
      </c>
      <c r="AC20" s="39">
        <f t="shared" si="20"/>
        <v>0</v>
      </c>
      <c r="AD20" s="39">
        <f t="shared" si="21"/>
        <v>0</v>
      </c>
      <c r="AE20" s="39">
        <f t="shared" si="22"/>
        <v>0</v>
      </c>
      <c r="AF20" s="39">
        <f t="shared" si="23"/>
        <v>0</v>
      </c>
      <c r="AG20" s="39">
        <f t="shared" si="24"/>
        <v>0</v>
      </c>
      <c r="AH20" s="39">
        <f t="shared" si="25"/>
        <v>0</v>
      </c>
      <c r="AI20" s="39">
        <f t="shared" si="26"/>
        <v>0</v>
      </c>
      <c r="AJ20" s="39">
        <f t="shared" si="27"/>
        <v>0</v>
      </c>
      <c r="AK20" s="39">
        <f t="shared" si="28"/>
        <v>0</v>
      </c>
      <c r="AL20" s="43"/>
      <c r="AM20" s="39">
        <f t="shared" si="29"/>
        <v>0</v>
      </c>
      <c r="AN20" s="39">
        <f t="shared" si="30"/>
        <v>0</v>
      </c>
      <c r="AO20" s="39">
        <f t="shared" si="31"/>
        <v>0</v>
      </c>
      <c r="AP20" s="40">
        <f t="shared" si="32"/>
        <v>0</v>
      </c>
      <c r="AR20" s="39">
        <f t="shared" si="33"/>
        <v>0</v>
      </c>
      <c r="AS20" s="39">
        <f t="shared" si="34"/>
        <v>0</v>
      </c>
      <c r="AT20" s="39">
        <f t="shared" si="35"/>
        <v>0</v>
      </c>
      <c r="AU20" s="40">
        <f t="shared" si="36"/>
        <v>0</v>
      </c>
      <c r="AV20" s="40"/>
      <c r="AW20" s="52">
        <f t="shared" si="37"/>
        <v>0</v>
      </c>
      <c r="AY20" s="52">
        <f t="shared" si="38"/>
        <v>0</v>
      </c>
      <c r="AZ20" s="70"/>
    </row>
    <row r="21" spans="1:52">
      <c r="A21" s="44">
        <f t="shared" si="39"/>
        <v>37377</v>
      </c>
      <c r="B21" s="66">
        <f t="shared" si="40"/>
        <v>1147.5409836065573</v>
      </c>
      <c r="C21" s="67"/>
      <c r="D21" s="68">
        <f t="shared" si="3"/>
        <v>1147.5409836065573</v>
      </c>
      <c r="E21" s="35">
        <f t="shared" si="4"/>
        <v>0</v>
      </c>
      <c r="F21" s="35">
        <f t="shared" si="5"/>
        <v>0</v>
      </c>
      <c r="G21" s="55">
        <f t="shared" si="41"/>
        <v>5.67</v>
      </c>
      <c r="H21" s="69">
        <f t="shared" si="42"/>
        <v>5.67</v>
      </c>
      <c r="I21" s="72">
        <f t="shared" si="43"/>
        <v>0</v>
      </c>
      <c r="J21" s="55">
        <f t="shared" si="6"/>
        <v>-0.06</v>
      </c>
      <c r="K21" s="69">
        <f t="shared" si="7"/>
        <v>-0.06</v>
      </c>
      <c r="L21" s="72">
        <v>0</v>
      </c>
      <c r="M21" s="55">
        <f t="shared" si="8"/>
        <v>1.2500000000000001E-2</v>
      </c>
      <c r="N21" s="69">
        <f t="shared" si="9"/>
        <v>0</v>
      </c>
      <c r="O21" s="72">
        <v>0</v>
      </c>
      <c r="P21" s="7"/>
      <c r="Q21" s="72">
        <f t="shared" si="10"/>
        <v>5.6224999999999996</v>
      </c>
      <c r="R21" s="72">
        <f t="shared" si="11"/>
        <v>5.61</v>
      </c>
      <c r="S21" s="72">
        <f t="shared" si="12"/>
        <v>0</v>
      </c>
      <c r="T21" s="7"/>
      <c r="U21" s="5">
        <f t="shared" si="13"/>
        <v>31</v>
      </c>
      <c r="V21" s="45">
        <f t="shared" si="14"/>
        <v>37377</v>
      </c>
      <c r="W21" s="5">
        <f t="shared" si="15"/>
        <v>461</v>
      </c>
      <c r="X21" s="55">
        <f t="shared" si="16"/>
        <v>5.3904348595426005E-2</v>
      </c>
      <c r="Y21" s="47">
        <f t="shared" si="17"/>
        <v>0.93506930524849829</v>
      </c>
      <c r="Z21" s="5">
        <f t="shared" si="18"/>
        <v>0</v>
      </c>
      <c r="AA21" s="5">
        <f t="shared" si="19"/>
        <v>0</v>
      </c>
      <c r="AC21" s="39">
        <f t="shared" si="20"/>
        <v>0</v>
      </c>
      <c r="AD21" s="39">
        <f t="shared" si="21"/>
        <v>0</v>
      </c>
      <c r="AE21" s="39">
        <f t="shared" si="22"/>
        <v>0</v>
      </c>
      <c r="AF21" s="39">
        <f t="shared" si="23"/>
        <v>0</v>
      </c>
      <c r="AG21" s="39">
        <f t="shared" si="24"/>
        <v>0</v>
      </c>
      <c r="AH21" s="39">
        <f t="shared" si="25"/>
        <v>0</v>
      </c>
      <c r="AI21" s="39">
        <f t="shared" si="26"/>
        <v>0</v>
      </c>
      <c r="AJ21" s="39">
        <f t="shared" si="27"/>
        <v>0</v>
      </c>
      <c r="AK21" s="39">
        <f t="shared" si="28"/>
        <v>0</v>
      </c>
      <c r="AL21" s="43"/>
      <c r="AM21" s="39">
        <f t="shared" si="29"/>
        <v>0</v>
      </c>
      <c r="AN21" s="39">
        <f t="shared" si="30"/>
        <v>0</v>
      </c>
      <c r="AO21" s="39">
        <f t="shared" si="31"/>
        <v>0</v>
      </c>
      <c r="AP21" s="40">
        <f t="shared" si="32"/>
        <v>0</v>
      </c>
      <c r="AR21" s="39">
        <f t="shared" si="33"/>
        <v>0</v>
      </c>
      <c r="AS21" s="39">
        <f t="shared" si="34"/>
        <v>0</v>
      </c>
      <c r="AT21" s="39">
        <f t="shared" si="35"/>
        <v>0</v>
      </c>
      <c r="AU21" s="40">
        <f t="shared" si="36"/>
        <v>0</v>
      </c>
      <c r="AV21" s="40"/>
      <c r="AW21" s="52">
        <f t="shared" si="37"/>
        <v>0</v>
      </c>
      <c r="AY21" s="52">
        <f t="shared" si="38"/>
        <v>0</v>
      </c>
      <c r="AZ21" s="70"/>
    </row>
    <row r="22" spans="1:52">
      <c r="A22" s="44">
        <f t="shared" si="39"/>
        <v>37408</v>
      </c>
      <c r="B22" s="66">
        <f t="shared" si="40"/>
        <v>1147.5409836065573</v>
      </c>
      <c r="C22" s="67"/>
      <c r="D22" s="68">
        <f t="shared" si="3"/>
        <v>1147.5409836065573</v>
      </c>
      <c r="E22" s="35">
        <f t="shared" si="4"/>
        <v>0</v>
      </c>
      <c r="F22" s="35">
        <f t="shared" si="5"/>
        <v>0</v>
      </c>
      <c r="G22" s="55">
        <f t="shared" si="41"/>
        <v>5.67</v>
      </c>
      <c r="H22" s="69">
        <f t="shared" si="42"/>
        <v>5.67</v>
      </c>
      <c r="I22" s="72">
        <f t="shared" si="43"/>
        <v>0</v>
      </c>
      <c r="J22" s="55">
        <f t="shared" si="6"/>
        <v>-0.06</v>
      </c>
      <c r="K22" s="69">
        <f t="shared" si="7"/>
        <v>-0.06</v>
      </c>
      <c r="L22" s="72">
        <v>0</v>
      </c>
      <c r="M22" s="55">
        <f t="shared" si="8"/>
        <v>1.2500000000000001E-2</v>
      </c>
      <c r="N22" s="69">
        <f t="shared" si="9"/>
        <v>0</v>
      </c>
      <c r="O22" s="72">
        <v>0</v>
      </c>
      <c r="P22" s="7"/>
      <c r="Q22" s="72">
        <f t="shared" si="10"/>
        <v>5.6224999999999996</v>
      </c>
      <c r="R22" s="72">
        <f t="shared" si="11"/>
        <v>5.61</v>
      </c>
      <c r="S22" s="72">
        <f t="shared" si="12"/>
        <v>0</v>
      </c>
      <c r="T22" s="7"/>
      <c r="U22" s="5">
        <f t="shared" si="13"/>
        <v>30</v>
      </c>
      <c r="V22" s="45">
        <f t="shared" si="14"/>
        <v>37408</v>
      </c>
      <c r="W22" s="5">
        <f t="shared" si="15"/>
        <v>492</v>
      </c>
      <c r="X22" s="55">
        <f t="shared" si="16"/>
        <v>5.3904348595426005E-2</v>
      </c>
      <c r="Y22" s="47">
        <f t="shared" si="17"/>
        <v>0.93085747143742248</v>
      </c>
      <c r="Z22" s="5">
        <f t="shared" si="18"/>
        <v>0</v>
      </c>
      <c r="AA22" s="5">
        <f t="shared" si="19"/>
        <v>0</v>
      </c>
      <c r="AC22" s="39">
        <f t="shared" si="20"/>
        <v>0</v>
      </c>
      <c r="AD22" s="39">
        <f t="shared" si="21"/>
        <v>0</v>
      </c>
      <c r="AE22" s="39">
        <f t="shared" si="22"/>
        <v>0</v>
      </c>
      <c r="AF22" s="39">
        <f t="shared" si="23"/>
        <v>0</v>
      </c>
      <c r="AG22" s="39">
        <f t="shared" si="24"/>
        <v>0</v>
      </c>
      <c r="AH22" s="39">
        <f t="shared" si="25"/>
        <v>0</v>
      </c>
      <c r="AI22" s="39">
        <f t="shared" si="26"/>
        <v>0</v>
      </c>
      <c r="AJ22" s="39">
        <f t="shared" si="27"/>
        <v>0</v>
      </c>
      <c r="AK22" s="39">
        <f t="shared" si="28"/>
        <v>0</v>
      </c>
      <c r="AL22" s="43"/>
      <c r="AM22" s="39">
        <f t="shared" si="29"/>
        <v>0</v>
      </c>
      <c r="AN22" s="39">
        <f t="shared" si="30"/>
        <v>0</v>
      </c>
      <c r="AO22" s="39">
        <f t="shared" si="31"/>
        <v>0</v>
      </c>
      <c r="AP22" s="40">
        <f t="shared" si="32"/>
        <v>0</v>
      </c>
      <c r="AR22" s="39">
        <f t="shared" si="33"/>
        <v>0</v>
      </c>
      <c r="AS22" s="39">
        <f t="shared" si="34"/>
        <v>0</v>
      </c>
      <c r="AT22" s="39">
        <f t="shared" si="35"/>
        <v>0</v>
      </c>
      <c r="AU22" s="40">
        <f t="shared" si="36"/>
        <v>0</v>
      </c>
      <c r="AV22" s="40"/>
      <c r="AW22" s="52">
        <f t="shared" si="37"/>
        <v>0</v>
      </c>
      <c r="AY22" s="52">
        <f t="shared" si="38"/>
        <v>0</v>
      </c>
      <c r="AZ22" s="70"/>
    </row>
    <row r="23" spans="1:52">
      <c r="A23" s="44">
        <f t="shared" si="39"/>
        <v>37438</v>
      </c>
      <c r="B23" s="66">
        <f t="shared" si="40"/>
        <v>1147.5409836065573</v>
      </c>
      <c r="C23" s="67"/>
      <c r="D23" s="68">
        <f t="shared" si="3"/>
        <v>1147.5409836065573</v>
      </c>
      <c r="E23" s="35">
        <f t="shared" si="4"/>
        <v>0</v>
      </c>
      <c r="F23" s="35">
        <f t="shared" si="5"/>
        <v>0</v>
      </c>
      <c r="G23" s="55">
        <f t="shared" si="41"/>
        <v>5.67</v>
      </c>
      <c r="H23" s="69">
        <f t="shared" si="42"/>
        <v>5.67</v>
      </c>
      <c r="I23" s="72">
        <f t="shared" si="43"/>
        <v>0</v>
      </c>
      <c r="J23" s="55">
        <f t="shared" si="6"/>
        <v>-0.06</v>
      </c>
      <c r="K23" s="69">
        <f t="shared" si="7"/>
        <v>-0.06</v>
      </c>
      <c r="L23" s="72">
        <v>0</v>
      </c>
      <c r="M23" s="55">
        <f t="shared" si="8"/>
        <v>1.2500000000000001E-2</v>
      </c>
      <c r="N23" s="69">
        <f t="shared" si="9"/>
        <v>0</v>
      </c>
      <c r="O23" s="72">
        <v>0</v>
      </c>
      <c r="P23" s="7"/>
      <c r="Q23" s="72">
        <f t="shared" si="10"/>
        <v>5.6224999999999996</v>
      </c>
      <c r="R23" s="72">
        <f t="shared" si="11"/>
        <v>5.61</v>
      </c>
      <c r="S23" s="72">
        <f t="shared" si="12"/>
        <v>0</v>
      </c>
      <c r="T23" s="7"/>
      <c r="U23" s="5">
        <f t="shared" si="13"/>
        <v>31</v>
      </c>
      <c r="V23" s="45">
        <f t="shared" si="14"/>
        <v>37438</v>
      </c>
      <c r="W23" s="5">
        <f t="shared" si="15"/>
        <v>522</v>
      </c>
      <c r="X23" s="55">
        <f t="shared" si="16"/>
        <v>5.3904348595426005E-2</v>
      </c>
      <c r="Y23" s="47">
        <f t="shared" si="17"/>
        <v>0.92679956737841784</v>
      </c>
      <c r="Z23" s="5">
        <f t="shared" si="18"/>
        <v>0</v>
      </c>
      <c r="AA23" s="5">
        <f t="shared" si="19"/>
        <v>0</v>
      </c>
      <c r="AC23" s="39">
        <f t="shared" si="20"/>
        <v>0</v>
      </c>
      <c r="AD23" s="39">
        <f t="shared" si="21"/>
        <v>0</v>
      </c>
      <c r="AE23" s="39">
        <f t="shared" si="22"/>
        <v>0</v>
      </c>
      <c r="AF23" s="39">
        <f t="shared" si="23"/>
        <v>0</v>
      </c>
      <c r="AG23" s="39">
        <f t="shared" si="24"/>
        <v>0</v>
      </c>
      <c r="AH23" s="39">
        <f t="shared" si="25"/>
        <v>0</v>
      </c>
      <c r="AI23" s="39">
        <f t="shared" si="26"/>
        <v>0</v>
      </c>
      <c r="AJ23" s="39">
        <f t="shared" si="27"/>
        <v>0</v>
      </c>
      <c r="AK23" s="39">
        <f t="shared" si="28"/>
        <v>0</v>
      </c>
      <c r="AL23" s="43"/>
      <c r="AM23" s="39">
        <f t="shared" si="29"/>
        <v>0</v>
      </c>
      <c r="AN23" s="39">
        <f t="shared" si="30"/>
        <v>0</v>
      </c>
      <c r="AO23" s="39">
        <f t="shared" si="31"/>
        <v>0</v>
      </c>
      <c r="AP23" s="40">
        <f t="shared" si="32"/>
        <v>0</v>
      </c>
      <c r="AR23" s="39">
        <f t="shared" si="33"/>
        <v>0</v>
      </c>
      <c r="AS23" s="39">
        <f t="shared" si="34"/>
        <v>0</v>
      </c>
      <c r="AT23" s="39">
        <f t="shared" si="35"/>
        <v>0</v>
      </c>
      <c r="AU23" s="40">
        <f t="shared" si="36"/>
        <v>0</v>
      </c>
      <c r="AV23" s="40"/>
      <c r="AW23" s="52">
        <f t="shared" si="37"/>
        <v>0</v>
      </c>
      <c r="AY23" s="52">
        <f t="shared" si="38"/>
        <v>0</v>
      </c>
      <c r="AZ23" s="70"/>
    </row>
    <row r="24" spans="1:52">
      <c r="A24" s="44">
        <f t="shared" si="39"/>
        <v>37469</v>
      </c>
      <c r="B24" s="66">
        <f t="shared" si="40"/>
        <v>1147.5409836065573</v>
      </c>
      <c r="C24" s="67"/>
      <c r="D24" s="68">
        <f t="shared" si="3"/>
        <v>1147.5409836065573</v>
      </c>
      <c r="E24" s="35">
        <f t="shared" si="4"/>
        <v>0</v>
      </c>
      <c r="F24" s="35">
        <f t="shared" si="5"/>
        <v>0</v>
      </c>
      <c r="G24" s="55">
        <f t="shared" si="41"/>
        <v>5.67</v>
      </c>
      <c r="H24" s="69">
        <f t="shared" si="42"/>
        <v>5.67</v>
      </c>
      <c r="I24" s="72">
        <f t="shared" si="43"/>
        <v>0</v>
      </c>
      <c r="J24" s="55">
        <f t="shared" si="6"/>
        <v>-0.06</v>
      </c>
      <c r="K24" s="69">
        <f t="shared" si="7"/>
        <v>-0.06</v>
      </c>
      <c r="L24" s="72">
        <v>0</v>
      </c>
      <c r="M24" s="55">
        <f t="shared" si="8"/>
        <v>1.2500000000000001E-2</v>
      </c>
      <c r="N24" s="69">
        <f t="shared" si="9"/>
        <v>0</v>
      </c>
      <c r="O24" s="72">
        <v>0</v>
      </c>
      <c r="P24" s="7"/>
      <c r="Q24" s="72">
        <f t="shared" si="10"/>
        <v>5.6224999999999996</v>
      </c>
      <c r="R24" s="72">
        <f t="shared" si="11"/>
        <v>5.61</v>
      </c>
      <c r="S24" s="72">
        <f t="shared" si="12"/>
        <v>0</v>
      </c>
      <c r="T24" s="7"/>
      <c r="U24" s="5">
        <f t="shared" si="13"/>
        <v>31</v>
      </c>
      <c r="V24" s="45">
        <f t="shared" si="14"/>
        <v>37469</v>
      </c>
      <c r="W24" s="5">
        <f t="shared" si="15"/>
        <v>553</v>
      </c>
      <c r="X24" s="55">
        <f t="shared" si="16"/>
        <v>5.3904348595426005E-2</v>
      </c>
      <c r="Y24" s="47">
        <f t="shared" si="17"/>
        <v>0.92262498295770734</v>
      </c>
      <c r="Z24" s="5">
        <f t="shared" si="18"/>
        <v>0</v>
      </c>
      <c r="AA24" s="5">
        <f t="shared" si="19"/>
        <v>0</v>
      </c>
      <c r="AC24" s="39">
        <f t="shared" si="20"/>
        <v>0</v>
      </c>
      <c r="AD24" s="39">
        <f t="shared" si="21"/>
        <v>0</v>
      </c>
      <c r="AE24" s="39">
        <f t="shared" si="22"/>
        <v>0</v>
      </c>
      <c r="AF24" s="39">
        <f t="shared" si="23"/>
        <v>0</v>
      </c>
      <c r="AG24" s="39">
        <f t="shared" si="24"/>
        <v>0</v>
      </c>
      <c r="AH24" s="39">
        <f t="shared" si="25"/>
        <v>0</v>
      </c>
      <c r="AI24" s="39">
        <f t="shared" si="26"/>
        <v>0</v>
      </c>
      <c r="AJ24" s="39">
        <f t="shared" si="27"/>
        <v>0</v>
      </c>
      <c r="AK24" s="39">
        <f t="shared" si="28"/>
        <v>0</v>
      </c>
      <c r="AL24" s="43"/>
      <c r="AM24" s="39">
        <f t="shared" si="29"/>
        <v>0</v>
      </c>
      <c r="AN24" s="39">
        <f t="shared" si="30"/>
        <v>0</v>
      </c>
      <c r="AO24" s="39">
        <f t="shared" si="31"/>
        <v>0</v>
      </c>
      <c r="AP24" s="40">
        <f t="shared" si="32"/>
        <v>0</v>
      </c>
      <c r="AR24" s="39">
        <f t="shared" si="33"/>
        <v>0</v>
      </c>
      <c r="AS24" s="39">
        <f t="shared" si="34"/>
        <v>0</v>
      </c>
      <c r="AT24" s="39">
        <f t="shared" si="35"/>
        <v>0</v>
      </c>
      <c r="AU24" s="40">
        <f t="shared" si="36"/>
        <v>0</v>
      </c>
      <c r="AV24" s="40"/>
      <c r="AW24" s="52">
        <f t="shared" si="37"/>
        <v>0</v>
      </c>
      <c r="AY24" s="52">
        <f t="shared" si="38"/>
        <v>0</v>
      </c>
      <c r="AZ24" s="70"/>
    </row>
    <row r="25" spans="1:52">
      <c r="A25" s="44">
        <f t="shared" si="39"/>
        <v>37500</v>
      </c>
      <c r="B25" s="66">
        <f t="shared" si="40"/>
        <v>1147.5409836065573</v>
      </c>
      <c r="C25" s="67"/>
      <c r="D25" s="68">
        <f t="shared" si="3"/>
        <v>1147.5409836065573</v>
      </c>
      <c r="E25" s="35">
        <f t="shared" si="4"/>
        <v>0</v>
      </c>
      <c r="F25" s="35">
        <f t="shared" si="5"/>
        <v>0</v>
      </c>
      <c r="G25" s="55">
        <f t="shared" si="41"/>
        <v>5.67</v>
      </c>
      <c r="H25" s="69">
        <f t="shared" si="42"/>
        <v>5.67</v>
      </c>
      <c r="I25" s="72">
        <f t="shared" si="43"/>
        <v>0</v>
      </c>
      <c r="J25" s="55">
        <f t="shared" si="6"/>
        <v>-0.06</v>
      </c>
      <c r="K25" s="69">
        <f t="shared" si="7"/>
        <v>-0.06</v>
      </c>
      <c r="L25" s="72">
        <v>0</v>
      </c>
      <c r="M25" s="55">
        <f t="shared" si="8"/>
        <v>1.2500000000000001E-2</v>
      </c>
      <c r="N25" s="69">
        <f t="shared" si="9"/>
        <v>0</v>
      </c>
      <c r="O25" s="72">
        <v>0</v>
      </c>
      <c r="P25" s="7"/>
      <c r="Q25" s="72">
        <f t="shared" si="10"/>
        <v>5.6224999999999996</v>
      </c>
      <c r="R25" s="72">
        <f t="shared" si="11"/>
        <v>5.61</v>
      </c>
      <c r="S25" s="72">
        <f t="shared" si="12"/>
        <v>0</v>
      </c>
      <c r="T25" s="7"/>
      <c r="U25" s="5">
        <f t="shared" si="13"/>
        <v>30</v>
      </c>
      <c r="V25" s="45">
        <f t="shared" si="14"/>
        <v>37500</v>
      </c>
      <c r="W25" s="5">
        <f t="shared" si="15"/>
        <v>584</v>
      </c>
      <c r="X25" s="55">
        <f t="shared" si="16"/>
        <v>5.3904348595426005E-2</v>
      </c>
      <c r="Y25" s="47">
        <f t="shared" si="17"/>
        <v>0.91846920212269012</v>
      </c>
      <c r="Z25" s="5">
        <f t="shared" si="18"/>
        <v>0</v>
      </c>
      <c r="AA25" s="5">
        <f t="shared" si="19"/>
        <v>0</v>
      </c>
      <c r="AC25" s="39">
        <f t="shared" si="20"/>
        <v>0</v>
      </c>
      <c r="AD25" s="39">
        <f t="shared" si="21"/>
        <v>0</v>
      </c>
      <c r="AE25" s="39">
        <f t="shared" si="22"/>
        <v>0</v>
      </c>
      <c r="AF25" s="39">
        <f t="shared" si="23"/>
        <v>0</v>
      </c>
      <c r="AG25" s="39">
        <f t="shared" si="24"/>
        <v>0</v>
      </c>
      <c r="AH25" s="39">
        <f t="shared" si="25"/>
        <v>0</v>
      </c>
      <c r="AI25" s="39">
        <f t="shared" si="26"/>
        <v>0</v>
      </c>
      <c r="AJ25" s="39">
        <f t="shared" si="27"/>
        <v>0</v>
      </c>
      <c r="AK25" s="39">
        <f t="shared" si="28"/>
        <v>0</v>
      </c>
      <c r="AL25" s="43"/>
      <c r="AM25" s="39">
        <f t="shared" si="29"/>
        <v>0</v>
      </c>
      <c r="AN25" s="39">
        <f t="shared" si="30"/>
        <v>0</v>
      </c>
      <c r="AO25" s="39">
        <f t="shared" si="31"/>
        <v>0</v>
      </c>
      <c r="AP25" s="40">
        <f t="shared" si="32"/>
        <v>0</v>
      </c>
      <c r="AR25" s="39">
        <f t="shared" si="33"/>
        <v>0</v>
      </c>
      <c r="AS25" s="39">
        <f t="shared" si="34"/>
        <v>0</v>
      </c>
      <c r="AT25" s="39">
        <f t="shared" si="35"/>
        <v>0</v>
      </c>
      <c r="AU25" s="40">
        <f t="shared" si="36"/>
        <v>0</v>
      </c>
      <c r="AV25" s="40"/>
      <c r="AW25" s="52">
        <f t="shared" si="37"/>
        <v>0</v>
      </c>
      <c r="AY25" s="52">
        <f t="shared" si="38"/>
        <v>0</v>
      </c>
      <c r="AZ25" s="70"/>
    </row>
    <row r="26" spans="1:52">
      <c r="A26" s="44">
        <f t="shared" si="39"/>
        <v>37530</v>
      </c>
      <c r="B26" s="66">
        <f t="shared" si="40"/>
        <v>1147.5409836065573</v>
      </c>
      <c r="C26" s="67"/>
      <c r="D26" s="68">
        <f t="shared" si="3"/>
        <v>1147.5409836065573</v>
      </c>
      <c r="E26" s="35">
        <f t="shared" si="4"/>
        <v>0</v>
      </c>
      <c r="F26" s="35">
        <f t="shared" si="5"/>
        <v>0</v>
      </c>
      <c r="G26" s="55">
        <f t="shared" si="41"/>
        <v>5.67</v>
      </c>
      <c r="H26" s="69">
        <f t="shared" si="42"/>
        <v>5.67</v>
      </c>
      <c r="I26" s="72">
        <f t="shared" si="43"/>
        <v>0</v>
      </c>
      <c r="J26" s="55">
        <f t="shared" si="6"/>
        <v>-0.06</v>
      </c>
      <c r="K26" s="69">
        <f t="shared" si="7"/>
        <v>-0.06</v>
      </c>
      <c r="L26" s="72">
        <v>0</v>
      </c>
      <c r="M26" s="55">
        <f t="shared" si="8"/>
        <v>1.2500000000000001E-2</v>
      </c>
      <c r="N26" s="69">
        <f t="shared" si="9"/>
        <v>0</v>
      </c>
      <c r="O26" s="72">
        <v>0</v>
      </c>
      <c r="P26" s="7"/>
      <c r="Q26" s="72">
        <f t="shared" si="10"/>
        <v>5.6224999999999996</v>
      </c>
      <c r="R26" s="72">
        <f t="shared" si="11"/>
        <v>5.61</v>
      </c>
      <c r="S26" s="72">
        <f t="shared" si="12"/>
        <v>0</v>
      </c>
      <c r="T26" s="7"/>
      <c r="U26" s="5">
        <f t="shared" si="13"/>
        <v>31</v>
      </c>
      <c r="V26" s="45">
        <f t="shared" si="14"/>
        <v>37530</v>
      </c>
      <c r="W26" s="5">
        <f t="shared" si="15"/>
        <v>614</v>
      </c>
      <c r="X26" s="55">
        <f t="shared" si="16"/>
        <v>5.3904348595426005E-2</v>
      </c>
      <c r="Y26" s="47">
        <f t="shared" si="17"/>
        <v>0.91446530247346769</v>
      </c>
      <c r="Z26" s="5">
        <f t="shared" si="18"/>
        <v>0</v>
      </c>
      <c r="AA26" s="5">
        <f t="shared" si="19"/>
        <v>0</v>
      </c>
      <c r="AC26" s="39">
        <f t="shared" si="20"/>
        <v>0</v>
      </c>
      <c r="AD26" s="39">
        <f t="shared" si="21"/>
        <v>0</v>
      </c>
      <c r="AE26" s="39">
        <f t="shared" si="22"/>
        <v>0</v>
      </c>
      <c r="AF26" s="39">
        <f t="shared" si="23"/>
        <v>0</v>
      </c>
      <c r="AG26" s="39">
        <f t="shared" si="24"/>
        <v>0</v>
      </c>
      <c r="AH26" s="39">
        <f t="shared" si="25"/>
        <v>0</v>
      </c>
      <c r="AI26" s="39">
        <f t="shared" si="26"/>
        <v>0</v>
      </c>
      <c r="AJ26" s="39">
        <f t="shared" si="27"/>
        <v>0</v>
      </c>
      <c r="AK26" s="39">
        <f t="shared" si="28"/>
        <v>0</v>
      </c>
      <c r="AL26" s="43"/>
      <c r="AM26" s="39">
        <f t="shared" si="29"/>
        <v>0</v>
      </c>
      <c r="AN26" s="39">
        <f t="shared" si="30"/>
        <v>0</v>
      </c>
      <c r="AO26" s="39">
        <f t="shared" si="31"/>
        <v>0</v>
      </c>
      <c r="AP26" s="40">
        <f t="shared" si="32"/>
        <v>0</v>
      </c>
      <c r="AR26" s="39">
        <f t="shared" si="33"/>
        <v>0</v>
      </c>
      <c r="AS26" s="39">
        <f t="shared" si="34"/>
        <v>0</v>
      </c>
      <c r="AT26" s="39">
        <f t="shared" si="35"/>
        <v>0</v>
      </c>
      <c r="AU26" s="40">
        <f t="shared" si="36"/>
        <v>0</v>
      </c>
      <c r="AV26" s="40"/>
      <c r="AW26" s="52">
        <f t="shared" si="37"/>
        <v>0</v>
      </c>
      <c r="AY26" s="52">
        <f t="shared" si="38"/>
        <v>0</v>
      </c>
      <c r="AZ26" s="70"/>
    </row>
    <row r="27" spans="1:52">
      <c r="A27" s="44">
        <f t="shared" si="39"/>
        <v>37561</v>
      </c>
      <c r="B27" s="66">
        <f t="shared" si="40"/>
        <v>1147.5409836065573</v>
      </c>
      <c r="C27" s="67"/>
      <c r="D27" s="68">
        <f t="shared" si="3"/>
        <v>1147.5409836065573</v>
      </c>
      <c r="E27" s="35">
        <f t="shared" si="4"/>
        <v>0</v>
      </c>
      <c r="F27" s="35">
        <f t="shared" si="5"/>
        <v>0</v>
      </c>
      <c r="G27" s="55">
        <f t="shared" si="41"/>
        <v>5.67</v>
      </c>
      <c r="H27" s="69">
        <f t="shared" si="42"/>
        <v>5.67</v>
      </c>
      <c r="I27" s="72">
        <f t="shared" si="43"/>
        <v>0</v>
      </c>
      <c r="J27" s="55">
        <f t="shared" si="6"/>
        <v>-0.06</v>
      </c>
      <c r="K27" s="69">
        <f t="shared" si="7"/>
        <v>-0.06</v>
      </c>
      <c r="L27" s="72">
        <v>0</v>
      </c>
      <c r="M27" s="55">
        <f t="shared" si="8"/>
        <v>1.2500000000000001E-2</v>
      </c>
      <c r="N27" s="69">
        <f t="shared" si="9"/>
        <v>0</v>
      </c>
      <c r="O27" s="72">
        <v>0</v>
      </c>
      <c r="P27" s="7"/>
      <c r="Q27" s="72">
        <f t="shared" si="10"/>
        <v>5.6224999999999996</v>
      </c>
      <c r="R27" s="72">
        <f t="shared" si="11"/>
        <v>5.61</v>
      </c>
      <c r="S27" s="72">
        <f t="shared" si="12"/>
        <v>0</v>
      </c>
      <c r="T27" s="7"/>
      <c r="U27" s="5">
        <f t="shared" si="13"/>
        <v>30</v>
      </c>
      <c r="V27" s="45">
        <f t="shared" si="14"/>
        <v>37561</v>
      </c>
      <c r="W27" s="5">
        <f t="shared" si="15"/>
        <v>645</v>
      </c>
      <c r="X27" s="55">
        <f t="shared" si="16"/>
        <v>5.3904348595426005E-2</v>
      </c>
      <c r="Y27" s="47">
        <f t="shared" si="17"/>
        <v>0.91034627529719869</v>
      </c>
      <c r="Z27" s="5">
        <f t="shared" si="18"/>
        <v>0</v>
      </c>
      <c r="AA27" s="5">
        <f t="shared" si="19"/>
        <v>0</v>
      </c>
      <c r="AC27" s="39">
        <f t="shared" si="20"/>
        <v>0</v>
      </c>
      <c r="AD27" s="39">
        <f t="shared" si="21"/>
        <v>0</v>
      </c>
      <c r="AE27" s="39">
        <f t="shared" si="22"/>
        <v>0</v>
      </c>
      <c r="AF27" s="39">
        <f t="shared" si="23"/>
        <v>0</v>
      </c>
      <c r="AG27" s="39">
        <f t="shared" si="24"/>
        <v>0</v>
      </c>
      <c r="AH27" s="39">
        <f t="shared" si="25"/>
        <v>0</v>
      </c>
      <c r="AI27" s="39">
        <f t="shared" si="26"/>
        <v>0</v>
      </c>
      <c r="AJ27" s="39">
        <f t="shared" si="27"/>
        <v>0</v>
      </c>
      <c r="AK27" s="39">
        <f t="shared" si="28"/>
        <v>0</v>
      </c>
      <c r="AL27" s="43"/>
      <c r="AM27" s="39">
        <f t="shared" si="29"/>
        <v>0</v>
      </c>
      <c r="AN27" s="39">
        <f t="shared" si="30"/>
        <v>0</v>
      </c>
      <c r="AO27" s="39">
        <f t="shared" si="31"/>
        <v>0</v>
      </c>
      <c r="AP27" s="40">
        <f t="shared" si="32"/>
        <v>0</v>
      </c>
      <c r="AR27" s="39">
        <f t="shared" si="33"/>
        <v>0</v>
      </c>
      <c r="AS27" s="39">
        <f t="shared" si="34"/>
        <v>0</v>
      </c>
      <c r="AT27" s="39">
        <f t="shared" si="35"/>
        <v>0</v>
      </c>
      <c r="AU27" s="40">
        <f t="shared" si="36"/>
        <v>0</v>
      </c>
      <c r="AV27" s="40"/>
      <c r="AW27" s="52">
        <f t="shared" si="37"/>
        <v>0</v>
      </c>
      <c r="AY27" s="52">
        <f t="shared" si="38"/>
        <v>0</v>
      </c>
      <c r="AZ27" s="70"/>
    </row>
    <row r="28" spans="1:52">
      <c r="A28" s="44">
        <f t="shared" si="39"/>
        <v>37591</v>
      </c>
      <c r="B28" s="66">
        <f t="shared" si="40"/>
        <v>1147.5409836065573</v>
      </c>
      <c r="C28" s="67"/>
      <c r="D28" s="68">
        <f t="shared" si="3"/>
        <v>1147.5409836065573</v>
      </c>
      <c r="E28" s="35">
        <f t="shared" si="4"/>
        <v>0</v>
      </c>
      <c r="F28" s="35">
        <f t="shared" si="5"/>
        <v>0</v>
      </c>
      <c r="G28" s="55">
        <f t="shared" si="41"/>
        <v>5.67</v>
      </c>
      <c r="H28" s="69">
        <f t="shared" si="42"/>
        <v>5.67</v>
      </c>
      <c r="I28" s="72">
        <f t="shared" si="43"/>
        <v>0</v>
      </c>
      <c r="J28" s="55">
        <f t="shared" si="6"/>
        <v>-0.06</v>
      </c>
      <c r="K28" s="69">
        <f t="shared" si="7"/>
        <v>-0.06</v>
      </c>
      <c r="L28" s="72">
        <v>0</v>
      </c>
      <c r="M28" s="55">
        <f t="shared" si="8"/>
        <v>1.2500000000000001E-2</v>
      </c>
      <c r="N28" s="69">
        <f t="shared" si="9"/>
        <v>0</v>
      </c>
      <c r="O28" s="72">
        <v>0</v>
      </c>
      <c r="P28" s="7"/>
      <c r="Q28" s="72">
        <f t="shared" si="10"/>
        <v>5.6224999999999996</v>
      </c>
      <c r="R28" s="72">
        <f t="shared" si="11"/>
        <v>5.61</v>
      </c>
      <c r="S28" s="72">
        <f t="shared" si="12"/>
        <v>0</v>
      </c>
      <c r="T28" s="7"/>
      <c r="U28" s="5">
        <f t="shared" si="13"/>
        <v>31</v>
      </c>
      <c r="V28" s="45">
        <f t="shared" si="14"/>
        <v>37591</v>
      </c>
      <c r="W28" s="5">
        <f t="shared" si="15"/>
        <v>675</v>
      </c>
      <c r="X28" s="55">
        <f t="shared" si="16"/>
        <v>5.3904348595426005E-2</v>
      </c>
      <c r="Y28" s="47">
        <f t="shared" si="17"/>
        <v>0.90637778607196451</v>
      </c>
      <c r="Z28" s="5">
        <f t="shared" si="18"/>
        <v>0</v>
      </c>
      <c r="AA28" s="5">
        <f t="shared" si="19"/>
        <v>0</v>
      </c>
      <c r="AC28" s="39">
        <f t="shared" si="20"/>
        <v>0</v>
      </c>
      <c r="AD28" s="39">
        <f t="shared" si="21"/>
        <v>0</v>
      </c>
      <c r="AE28" s="39">
        <f t="shared" si="22"/>
        <v>0</v>
      </c>
      <c r="AF28" s="39">
        <f t="shared" si="23"/>
        <v>0</v>
      </c>
      <c r="AG28" s="39">
        <f t="shared" si="24"/>
        <v>0</v>
      </c>
      <c r="AH28" s="39">
        <f t="shared" si="25"/>
        <v>0</v>
      </c>
      <c r="AI28" s="39">
        <f t="shared" si="26"/>
        <v>0</v>
      </c>
      <c r="AJ28" s="39">
        <f t="shared" si="27"/>
        <v>0</v>
      </c>
      <c r="AK28" s="39">
        <f t="shared" si="28"/>
        <v>0</v>
      </c>
      <c r="AL28" s="43"/>
      <c r="AM28" s="39">
        <f t="shared" si="29"/>
        <v>0</v>
      </c>
      <c r="AN28" s="39">
        <f t="shared" si="30"/>
        <v>0</v>
      </c>
      <c r="AO28" s="39">
        <f t="shared" si="31"/>
        <v>0</v>
      </c>
      <c r="AP28" s="40">
        <f t="shared" si="32"/>
        <v>0</v>
      </c>
      <c r="AR28" s="39">
        <f t="shared" si="33"/>
        <v>0</v>
      </c>
      <c r="AS28" s="39">
        <f t="shared" si="34"/>
        <v>0</v>
      </c>
      <c r="AT28" s="39">
        <f t="shared" si="35"/>
        <v>0</v>
      </c>
      <c r="AU28" s="40">
        <f t="shared" si="36"/>
        <v>0</v>
      </c>
      <c r="AV28" s="40"/>
      <c r="AW28" s="52">
        <f t="shared" si="37"/>
        <v>0</v>
      </c>
      <c r="AY28" s="52">
        <f t="shared" si="38"/>
        <v>0</v>
      </c>
      <c r="AZ28" s="70"/>
    </row>
    <row r="29" spans="1:52">
      <c r="A29" s="44">
        <f t="shared" si="39"/>
        <v>37622</v>
      </c>
      <c r="B29" s="66">
        <f t="shared" si="40"/>
        <v>1147.5409836065573</v>
      </c>
      <c r="C29" s="67"/>
      <c r="D29" s="68">
        <f t="shared" si="3"/>
        <v>1147.5409836065573</v>
      </c>
      <c r="E29" s="35">
        <f t="shared" si="4"/>
        <v>0</v>
      </c>
      <c r="F29" s="35">
        <f t="shared" si="5"/>
        <v>0</v>
      </c>
      <c r="G29" s="55">
        <f t="shared" si="41"/>
        <v>5.67</v>
      </c>
      <c r="H29" s="69">
        <f t="shared" si="42"/>
        <v>5.67</v>
      </c>
      <c r="I29" s="72">
        <f t="shared" si="43"/>
        <v>0</v>
      </c>
      <c r="J29" s="55">
        <f t="shared" si="6"/>
        <v>-0.06</v>
      </c>
      <c r="K29" s="69">
        <f t="shared" si="7"/>
        <v>-0.06</v>
      </c>
      <c r="L29" s="72">
        <v>0</v>
      </c>
      <c r="M29" s="55">
        <f t="shared" si="8"/>
        <v>1.2500000000000001E-2</v>
      </c>
      <c r="N29" s="69">
        <f t="shared" si="9"/>
        <v>0</v>
      </c>
      <c r="O29" s="72">
        <v>0</v>
      </c>
      <c r="P29" s="7"/>
      <c r="Q29" s="72">
        <f t="shared" si="10"/>
        <v>5.6224999999999996</v>
      </c>
      <c r="R29" s="72">
        <f t="shared" si="11"/>
        <v>5.61</v>
      </c>
      <c r="S29" s="72">
        <f t="shared" si="12"/>
        <v>0</v>
      </c>
      <c r="T29" s="7"/>
      <c r="U29" s="5">
        <f t="shared" si="13"/>
        <v>31</v>
      </c>
      <c r="V29" s="45">
        <f t="shared" si="14"/>
        <v>37622</v>
      </c>
      <c r="W29" s="5">
        <f t="shared" si="15"/>
        <v>706</v>
      </c>
      <c r="X29" s="55">
        <f t="shared" si="16"/>
        <v>5.3904348595426005E-2</v>
      </c>
      <c r="Y29" s="47">
        <f t="shared" si="17"/>
        <v>0.90229518750567794</v>
      </c>
      <c r="Z29" s="5">
        <f t="shared" si="18"/>
        <v>0</v>
      </c>
      <c r="AA29" s="5">
        <f t="shared" si="19"/>
        <v>0</v>
      </c>
      <c r="AC29" s="39">
        <f t="shared" si="20"/>
        <v>0</v>
      </c>
      <c r="AD29" s="39">
        <f t="shared" si="21"/>
        <v>0</v>
      </c>
      <c r="AE29" s="39">
        <f t="shared" si="22"/>
        <v>0</v>
      </c>
      <c r="AF29" s="39">
        <f t="shared" si="23"/>
        <v>0</v>
      </c>
      <c r="AG29" s="39">
        <f t="shared" si="24"/>
        <v>0</v>
      </c>
      <c r="AH29" s="39">
        <f t="shared" si="25"/>
        <v>0</v>
      </c>
      <c r="AI29" s="39">
        <f t="shared" si="26"/>
        <v>0</v>
      </c>
      <c r="AJ29" s="39">
        <f t="shared" si="27"/>
        <v>0</v>
      </c>
      <c r="AK29" s="39">
        <f t="shared" si="28"/>
        <v>0</v>
      </c>
      <c r="AL29" s="43"/>
      <c r="AM29" s="39">
        <f t="shared" si="29"/>
        <v>0</v>
      </c>
      <c r="AN29" s="39">
        <f t="shared" si="30"/>
        <v>0</v>
      </c>
      <c r="AO29" s="39">
        <f t="shared" si="31"/>
        <v>0</v>
      </c>
      <c r="AP29" s="40">
        <f t="shared" si="32"/>
        <v>0</v>
      </c>
      <c r="AR29" s="39">
        <f t="shared" si="33"/>
        <v>0</v>
      </c>
      <c r="AS29" s="39">
        <f t="shared" si="34"/>
        <v>0</v>
      </c>
      <c r="AT29" s="39">
        <f t="shared" si="35"/>
        <v>0</v>
      </c>
      <c r="AU29" s="40">
        <f t="shared" si="36"/>
        <v>0</v>
      </c>
      <c r="AV29" s="40"/>
      <c r="AW29" s="52">
        <f t="shared" si="37"/>
        <v>0</v>
      </c>
      <c r="AY29" s="52">
        <f t="shared" si="38"/>
        <v>0</v>
      </c>
      <c r="AZ29" s="70"/>
    </row>
    <row r="30" spans="1:52">
      <c r="A30" s="44">
        <f t="shared" si="39"/>
        <v>37653</v>
      </c>
      <c r="B30" s="66">
        <f t="shared" si="40"/>
        <v>1147.5409836065573</v>
      </c>
      <c r="C30" s="67"/>
      <c r="D30" s="68">
        <f t="shared" si="3"/>
        <v>1147.5409836065573</v>
      </c>
      <c r="E30" s="35">
        <f t="shared" si="4"/>
        <v>0</v>
      </c>
      <c r="F30" s="35">
        <f t="shared" si="5"/>
        <v>0</v>
      </c>
      <c r="G30" s="55">
        <f t="shared" si="41"/>
        <v>5.67</v>
      </c>
      <c r="H30" s="69">
        <f t="shared" si="42"/>
        <v>5.67</v>
      </c>
      <c r="I30" s="72">
        <f t="shared" si="43"/>
        <v>0</v>
      </c>
      <c r="J30" s="55">
        <f t="shared" si="6"/>
        <v>-0.06</v>
      </c>
      <c r="K30" s="69">
        <f t="shared" si="7"/>
        <v>-0.06</v>
      </c>
      <c r="L30" s="72">
        <v>0</v>
      </c>
      <c r="M30" s="55">
        <f t="shared" si="8"/>
        <v>1.2500000000000001E-2</v>
      </c>
      <c r="N30" s="69">
        <f t="shared" si="9"/>
        <v>0</v>
      </c>
      <c r="O30" s="72">
        <v>0</v>
      </c>
      <c r="P30" s="7"/>
      <c r="Q30" s="72">
        <f t="shared" si="10"/>
        <v>5.6224999999999996</v>
      </c>
      <c r="R30" s="72">
        <f t="shared" si="11"/>
        <v>5.61</v>
      </c>
      <c r="S30" s="72">
        <f t="shared" si="12"/>
        <v>0</v>
      </c>
      <c r="T30" s="7"/>
      <c r="U30" s="5">
        <f t="shared" si="13"/>
        <v>28</v>
      </c>
      <c r="V30" s="45">
        <f t="shared" si="14"/>
        <v>37653</v>
      </c>
      <c r="W30" s="5">
        <f t="shared" si="15"/>
        <v>737</v>
      </c>
      <c r="X30" s="55">
        <f t="shared" si="16"/>
        <v>5.3904348595426005E-2</v>
      </c>
      <c r="Y30" s="47">
        <f t="shared" si="17"/>
        <v>0.8982309781930885</v>
      </c>
      <c r="Z30" s="5">
        <f t="shared" si="18"/>
        <v>0</v>
      </c>
      <c r="AA30" s="5">
        <f t="shared" si="19"/>
        <v>0</v>
      </c>
      <c r="AC30" s="39">
        <f t="shared" si="20"/>
        <v>0</v>
      </c>
      <c r="AD30" s="39">
        <f t="shared" si="21"/>
        <v>0</v>
      </c>
      <c r="AE30" s="39">
        <f t="shared" si="22"/>
        <v>0</v>
      </c>
      <c r="AF30" s="39">
        <f t="shared" si="23"/>
        <v>0</v>
      </c>
      <c r="AG30" s="39">
        <f t="shared" si="24"/>
        <v>0</v>
      </c>
      <c r="AH30" s="39">
        <f t="shared" si="25"/>
        <v>0</v>
      </c>
      <c r="AI30" s="39">
        <f t="shared" si="26"/>
        <v>0</v>
      </c>
      <c r="AJ30" s="39">
        <f t="shared" si="27"/>
        <v>0</v>
      </c>
      <c r="AK30" s="39">
        <f t="shared" si="28"/>
        <v>0</v>
      </c>
      <c r="AL30" s="43"/>
      <c r="AM30" s="39">
        <f t="shared" si="29"/>
        <v>0</v>
      </c>
      <c r="AN30" s="39">
        <f t="shared" si="30"/>
        <v>0</v>
      </c>
      <c r="AO30" s="39">
        <f t="shared" si="31"/>
        <v>0</v>
      </c>
      <c r="AP30" s="40">
        <f t="shared" si="32"/>
        <v>0</v>
      </c>
      <c r="AR30" s="39">
        <f t="shared" si="33"/>
        <v>0</v>
      </c>
      <c r="AS30" s="39">
        <f t="shared" si="34"/>
        <v>0</v>
      </c>
      <c r="AT30" s="39">
        <f t="shared" si="35"/>
        <v>0</v>
      </c>
      <c r="AU30" s="40">
        <f t="shared" si="36"/>
        <v>0</v>
      </c>
      <c r="AV30" s="40"/>
      <c r="AW30" s="52">
        <f t="shared" si="37"/>
        <v>0</v>
      </c>
      <c r="AY30" s="52">
        <f t="shared" si="38"/>
        <v>0</v>
      </c>
      <c r="AZ30" s="70"/>
    </row>
    <row r="31" spans="1:52">
      <c r="A31" s="44">
        <f t="shared" si="39"/>
        <v>37681</v>
      </c>
      <c r="B31" s="66">
        <f t="shared" si="40"/>
        <v>1147.5409836065573</v>
      </c>
      <c r="C31" s="67"/>
      <c r="D31" s="68">
        <f t="shared" si="3"/>
        <v>1147.5409836065573</v>
      </c>
      <c r="E31" s="35">
        <f t="shared" si="4"/>
        <v>0</v>
      </c>
      <c r="F31" s="35">
        <f t="shared" si="5"/>
        <v>0</v>
      </c>
      <c r="G31" s="55">
        <f t="shared" si="41"/>
        <v>5.67</v>
      </c>
      <c r="H31" s="69">
        <f t="shared" si="42"/>
        <v>5.67</v>
      </c>
      <c r="I31" s="72">
        <f t="shared" si="43"/>
        <v>0</v>
      </c>
      <c r="J31" s="55">
        <f t="shared" si="6"/>
        <v>-0.06</v>
      </c>
      <c r="K31" s="69">
        <f t="shared" si="7"/>
        <v>-0.06</v>
      </c>
      <c r="L31" s="72">
        <v>0</v>
      </c>
      <c r="M31" s="55">
        <f t="shared" si="8"/>
        <v>1.2500000000000001E-2</v>
      </c>
      <c r="N31" s="69">
        <f t="shared" si="9"/>
        <v>0</v>
      </c>
      <c r="O31" s="72">
        <v>0</v>
      </c>
      <c r="P31" s="7"/>
      <c r="Q31" s="72">
        <f t="shared" si="10"/>
        <v>5.6224999999999996</v>
      </c>
      <c r="R31" s="72">
        <f t="shared" si="11"/>
        <v>5.61</v>
      </c>
      <c r="S31" s="72">
        <f t="shared" si="12"/>
        <v>0</v>
      </c>
      <c r="T31" s="7"/>
      <c r="U31" s="5">
        <f t="shared" si="13"/>
        <v>31</v>
      </c>
      <c r="V31" s="45">
        <f t="shared" si="14"/>
        <v>37681</v>
      </c>
      <c r="W31" s="5">
        <f t="shared" si="15"/>
        <v>765</v>
      </c>
      <c r="X31" s="55">
        <f t="shared" si="16"/>
        <v>5.3904348595426005E-2</v>
      </c>
      <c r="Y31" s="47">
        <f t="shared" si="17"/>
        <v>0.89457581650927209</v>
      </c>
      <c r="Z31" s="5">
        <f t="shared" si="18"/>
        <v>0</v>
      </c>
      <c r="AA31" s="5">
        <f t="shared" si="19"/>
        <v>0</v>
      </c>
      <c r="AC31" s="39">
        <f t="shared" si="20"/>
        <v>0</v>
      </c>
      <c r="AD31" s="39">
        <f t="shared" si="21"/>
        <v>0</v>
      </c>
      <c r="AE31" s="39">
        <f t="shared" si="22"/>
        <v>0</v>
      </c>
      <c r="AF31" s="39">
        <f t="shared" si="23"/>
        <v>0</v>
      </c>
      <c r="AG31" s="39">
        <f t="shared" si="24"/>
        <v>0</v>
      </c>
      <c r="AH31" s="39">
        <f t="shared" si="25"/>
        <v>0</v>
      </c>
      <c r="AI31" s="39">
        <f t="shared" si="26"/>
        <v>0</v>
      </c>
      <c r="AJ31" s="39">
        <f t="shared" si="27"/>
        <v>0</v>
      </c>
      <c r="AK31" s="39">
        <f t="shared" si="28"/>
        <v>0</v>
      </c>
      <c r="AL31" s="43"/>
      <c r="AM31" s="39">
        <f t="shared" si="29"/>
        <v>0</v>
      </c>
      <c r="AN31" s="39">
        <f t="shared" si="30"/>
        <v>0</v>
      </c>
      <c r="AO31" s="39">
        <f t="shared" si="31"/>
        <v>0</v>
      </c>
      <c r="AP31" s="40">
        <f t="shared" si="32"/>
        <v>0</v>
      </c>
      <c r="AR31" s="39">
        <f t="shared" si="33"/>
        <v>0</v>
      </c>
      <c r="AS31" s="39">
        <f t="shared" si="34"/>
        <v>0</v>
      </c>
      <c r="AT31" s="39">
        <f t="shared" si="35"/>
        <v>0</v>
      </c>
      <c r="AU31" s="40">
        <f t="shared" si="36"/>
        <v>0</v>
      </c>
      <c r="AV31" s="40"/>
      <c r="AW31" s="52">
        <f t="shared" si="37"/>
        <v>0</v>
      </c>
      <c r="AY31" s="52">
        <f t="shared" si="38"/>
        <v>0</v>
      </c>
      <c r="AZ31" s="70"/>
    </row>
    <row r="32" spans="1:52">
      <c r="A32" s="44">
        <f t="shared" si="39"/>
        <v>37712</v>
      </c>
      <c r="B32" s="66">
        <f t="shared" si="40"/>
        <v>1147.5409836065573</v>
      </c>
      <c r="C32" s="67"/>
      <c r="D32" s="68">
        <f t="shared" si="3"/>
        <v>1147.5409836065573</v>
      </c>
      <c r="E32" s="35">
        <f t="shared" si="4"/>
        <v>0</v>
      </c>
      <c r="F32" s="35">
        <f t="shared" si="5"/>
        <v>0</v>
      </c>
      <c r="G32" s="55">
        <f t="shared" si="41"/>
        <v>5.67</v>
      </c>
      <c r="H32" s="69">
        <f t="shared" si="42"/>
        <v>5.67</v>
      </c>
      <c r="I32" s="72">
        <f t="shared" si="43"/>
        <v>0</v>
      </c>
      <c r="J32" s="55">
        <f t="shared" si="6"/>
        <v>-0.06</v>
      </c>
      <c r="K32" s="69">
        <f t="shared" si="7"/>
        <v>-0.06</v>
      </c>
      <c r="L32" s="72">
        <v>0</v>
      </c>
      <c r="M32" s="55">
        <f t="shared" si="8"/>
        <v>1.2500000000000001E-2</v>
      </c>
      <c r="N32" s="69">
        <f t="shared" si="9"/>
        <v>0</v>
      </c>
      <c r="O32" s="72">
        <v>0</v>
      </c>
      <c r="P32" s="7"/>
      <c r="Q32" s="72">
        <f t="shared" si="10"/>
        <v>5.6224999999999996</v>
      </c>
      <c r="R32" s="72">
        <f t="shared" si="11"/>
        <v>5.61</v>
      </c>
      <c r="S32" s="72">
        <f t="shared" si="12"/>
        <v>0</v>
      </c>
      <c r="T32" s="7"/>
      <c r="U32" s="5">
        <f t="shared" si="13"/>
        <v>30</v>
      </c>
      <c r="V32" s="45">
        <f t="shared" si="14"/>
        <v>37712</v>
      </c>
      <c r="W32" s="5">
        <f t="shared" si="15"/>
        <v>796</v>
      </c>
      <c r="X32" s="55">
        <f t="shared" si="16"/>
        <v>5.3904348595426005E-2</v>
      </c>
      <c r="Y32" s="47">
        <f t="shared" si="17"/>
        <v>0.89054637756886834</v>
      </c>
      <c r="Z32" s="5">
        <f t="shared" si="18"/>
        <v>0</v>
      </c>
      <c r="AA32" s="5">
        <f t="shared" si="19"/>
        <v>0</v>
      </c>
      <c r="AC32" s="39">
        <f t="shared" si="20"/>
        <v>0</v>
      </c>
      <c r="AD32" s="39">
        <f t="shared" si="21"/>
        <v>0</v>
      </c>
      <c r="AE32" s="39">
        <f t="shared" si="22"/>
        <v>0</v>
      </c>
      <c r="AF32" s="39">
        <f t="shared" si="23"/>
        <v>0</v>
      </c>
      <c r="AG32" s="39">
        <f t="shared" si="24"/>
        <v>0</v>
      </c>
      <c r="AH32" s="39">
        <f t="shared" si="25"/>
        <v>0</v>
      </c>
      <c r="AI32" s="39">
        <f t="shared" si="26"/>
        <v>0</v>
      </c>
      <c r="AJ32" s="39">
        <f t="shared" si="27"/>
        <v>0</v>
      </c>
      <c r="AK32" s="39">
        <f t="shared" si="28"/>
        <v>0</v>
      </c>
      <c r="AL32" s="43"/>
      <c r="AM32" s="39">
        <f t="shared" si="29"/>
        <v>0</v>
      </c>
      <c r="AN32" s="39">
        <f t="shared" si="30"/>
        <v>0</v>
      </c>
      <c r="AO32" s="39">
        <f t="shared" si="31"/>
        <v>0</v>
      </c>
      <c r="AP32" s="40">
        <f t="shared" si="32"/>
        <v>0</v>
      </c>
      <c r="AR32" s="39">
        <f t="shared" si="33"/>
        <v>0</v>
      </c>
      <c r="AS32" s="39">
        <f t="shared" si="34"/>
        <v>0</v>
      </c>
      <c r="AT32" s="39">
        <f t="shared" si="35"/>
        <v>0</v>
      </c>
      <c r="AU32" s="40">
        <f t="shared" si="36"/>
        <v>0</v>
      </c>
      <c r="AV32" s="40"/>
      <c r="AW32" s="52">
        <f t="shared" si="37"/>
        <v>0</v>
      </c>
      <c r="AY32" s="52">
        <f t="shared" si="38"/>
        <v>0</v>
      </c>
      <c r="AZ32" s="70"/>
    </row>
    <row r="33" spans="1:52">
      <c r="A33" s="44">
        <f t="shared" si="39"/>
        <v>37742</v>
      </c>
      <c r="B33" s="66">
        <f t="shared" si="40"/>
        <v>1147.5409836065573</v>
      </c>
      <c r="C33" s="67"/>
      <c r="D33" s="68">
        <f t="shared" si="3"/>
        <v>1147.5409836065573</v>
      </c>
      <c r="E33" s="35">
        <f t="shared" si="4"/>
        <v>0</v>
      </c>
      <c r="F33" s="35">
        <f t="shared" si="5"/>
        <v>0</v>
      </c>
      <c r="G33" s="55">
        <f t="shared" si="41"/>
        <v>5.67</v>
      </c>
      <c r="H33" s="69">
        <f t="shared" si="42"/>
        <v>5.67</v>
      </c>
      <c r="I33" s="72">
        <f t="shared" si="43"/>
        <v>0</v>
      </c>
      <c r="J33" s="55">
        <f t="shared" si="6"/>
        <v>-0.06</v>
      </c>
      <c r="K33" s="69">
        <f t="shared" si="7"/>
        <v>-0.06</v>
      </c>
      <c r="L33" s="72">
        <v>0</v>
      </c>
      <c r="M33" s="55">
        <f t="shared" si="8"/>
        <v>1.2500000000000001E-2</v>
      </c>
      <c r="N33" s="69">
        <f t="shared" si="9"/>
        <v>0</v>
      </c>
      <c r="O33" s="72">
        <v>0</v>
      </c>
      <c r="P33" s="7"/>
      <c r="Q33" s="72">
        <f t="shared" si="10"/>
        <v>5.6224999999999996</v>
      </c>
      <c r="R33" s="72">
        <f t="shared" si="11"/>
        <v>5.61</v>
      </c>
      <c r="S33" s="72">
        <f t="shared" si="12"/>
        <v>0</v>
      </c>
      <c r="T33" s="7"/>
      <c r="U33" s="5">
        <f t="shared" si="13"/>
        <v>31</v>
      </c>
      <c r="V33" s="45">
        <f t="shared" si="14"/>
        <v>37742</v>
      </c>
      <c r="W33" s="5">
        <f t="shared" si="15"/>
        <v>826</v>
      </c>
      <c r="X33" s="55">
        <f t="shared" si="16"/>
        <v>5.3904348595426005E-2</v>
      </c>
      <c r="Y33" s="47">
        <f t="shared" si="17"/>
        <v>0.88666420240118315</v>
      </c>
      <c r="Z33" s="5">
        <f t="shared" si="18"/>
        <v>0</v>
      </c>
      <c r="AA33" s="5">
        <f t="shared" si="19"/>
        <v>0</v>
      </c>
      <c r="AC33" s="39">
        <f t="shared" si="20"/>
        <v>0</v>
      </c>
      <c r="AD33" s="39">
        <f t="shared" si="21"/>
        <v>0</v>
      </c>
      <c r="AE33" s="39">
        <f t="shared" si="22"/>
        <v>0</v>
      </c>
      <c r="AF33" s="39">
        <f t="shared" si="23"/>
        <v>0</v>
      </c>
      <c r="AG33" s="39">
        <f t="shared" si="24"/>
        <v>0</v>
      </c>
      <c r="AH33" s="39">
        <f t="shared" si="25"/>
        <v>0</v>
      </c>
      <c r="AI33" s="39">
        <f t="shared" si="26"/>
        <v>0</v>
      </c>
      <c r="AJ33" s="39">
        <f t="shared" si="27"/>
        <v>0</v>
      </c>
      <c r="AK33" s="39">
        <f t="shared" si="28"/>
        <v>0</v>
      </c>
      <c r="AL33" s="43"/>
      <c r="AM33" s="39">
        <f t="shared" si="29"/>
        <v>0</v>
      </c>
      <c r="AN33" s="39">
        <f t="shared" si="30"/>
        <v>0</v>
      </c>
      <c r="AO33" s="39">
        <f t="shared" si="31"/>
        <v>0</v>
      </c>
      <c r="AP33" s="40">
        <f t="shared" si="32"/>
        <v>0</v>
      </c>
      <c r="AR33" s="39">
        <f t="shared" si="33"/>
        <v>0</v>
      </c>
      <c r="AS33" s="39">
        <f t="shared" si="34"/>
        <v>0</v>
      </c>
      <c r="AT33" s="39">
        <f t="shared" si="35"/>
        <v>0</v>
      </c>
      <c r="AU33" s="40">
        <f t="shared" si="36"/>
        <v>0</v>
      </c>
      <c r="AV33" s="40"/>
      <c r="AW33" s="52">
        <f t="shared" si="37"/>
        <v>0</v>
      </c>
      <c r="AY33" s="52">
        <f t="shared" si="38"/>
        <v>0</v>
      </c>
      <c r="AZ33" s="70"/>
    </row>
    <row r="34" spans="1:52">
      <c r="A34" s="44">
        <f t="shared" si="39"/>
        <v>37773</v>
      </c>
      <c r="B34" s="66">
        <f t="shared" si="40"/>
        <v>1147.5409836065573</v>
      </c>
      <c r="C34" s="67"/>
      <c r="D34" s="68">
        <f t="shared" si="3"/>
        <v>1147.5409836065573</v>
      </c>
      <c r="E34" s="35">
        <f t="shared" si="4"/>
        <v>0</v>
      </c>
      <c r="F34" s="35">
        <f t="shared" si="5"/>
        <v>0</v>
      </c>
      <c r="G34" s="55">
        <f t="shared" si="41"/>
        <v>5.67</v>
      </c>
      <c r="H34" s="69">
        <f t="shared" si="42"/>
        <v>5.67</v>
      </c>
      <c r="I34" s="72">
        <f t="shared" si="43"/>
        <v>0</v>
      </c>
      <c r="J34" s="55">
        <f t="shared" si="6"/>
        <v>-0.06</v>
      </c>
      <c r="K34" s="69">
        <f t="shared" si="7"/>
        <v>-0.06</v>
      </c>
      <c r="L34" s="72">
        <v>0</v>
      </c>
      <c r="M34" s="55">
        <f t="shared" si="8"/>
        <v>1.2500000000000001E-2</v>
      </c>
      <c r="N34" s="69">
        <f t="shared" si="9"/>
        <v>0</v>
      </c>
      <c r="O34" s="72">
        <v>0</v>
      </c>
      <c r="P34" s="7"/>
      <c r="Q34" s="72">
        <f t="shared" si="10"/>
        <v>5.6224999999999996</v>
      </c>
      <c r="R34" s="72">
        <f t="shared" si="11"/>
        <v>5.61</v>
      </c>
      <c r="S34" s="72">
        <f t="shared" si="12"/>
        <v>0</v>
      </c>
      <c r="T34" s="7"/>
      <c r="U34" s="5">
        <f t="shared" si="13"/>
        <v>30</v>
      </c>
      <c r="V34" s="45">
        <f t="shared" si="14"/>
        <v>37773</v>
      </c>
      <c r="W34" s="5">
        <f t="shared" si="15"/>
        <v>857</v>
      </c>
      <c r="X34" s="55">
        <f t="shared" si="16"/>
        <v>5.3904348595426005E-2</v>
      </c>
      <c r="Y34" s="47">
        <f t="shared" si="17"/>
        <v>0.8826703997538472</v>
      </c>
      <c r="Z34" s="5">
        <f t="shared" si="18"/>
        <v>0</v>
      </c>
      <c r="AA34" s="5">
        <f t="shared" si="19"/>
        <v>0</v>
      </c>
      <c r="AC34" s="39">
        <f t="shared" si="20"/>
        <v>0</v>
      </c>
      <c r="AD34" s="39">
        <f t="shared" si="21"/>
        <v>0</v>
      </c>
      <c r="AE34" s="39">
        <f t="shared" si="22"/>
        <v>0</v>
      </c>
      <c r="AF34" s="39">
        <f t="shared" si="23"/>
        <v>0</v>
      </c>
      <c r="AG34" s="39">
        <f t="shared" si="24"/>
        <v>0</v>
      </c>
      <c r="AH34" s="39">
        <f t="shared" si="25"/>
        <v>0</v>
      </c>
      <c r="AI34" s="39">
        <f t="shared" si="26"/>
        <v>0</v>
      </c>
      <c r="AJ34" s="39">
        <f t="shared" si="27"/>
        <v>0</v>
      </c>
      <c r="AK34" s="39">
        <f t="shared" si="28"/>
        <v>0</v>
      </c>
      <c r="AL34" s="43"/>
      <c r="AM34" s="39">
        <f t="shared" si="29"/>
        <v>0</v>
      </c>
      <c r="AN34" s="39">
        <f t="shared" si="30"/>
        <v>0</v>
      </c>
      <c r="AO34" s="39">
        <f t="shared" si="31"/>
        <v>0</v>
      </c>
      <c r="AP34" s="40">
        <f t="shared" si="32"/>
        <v>0</v>
      </c>
      <c r="AR34" s="39">
        <f t="shared" si="33"/>
        <v>0</v>
      </c>
      <c r="AS34" s="39">
        <f t="shared" si="34"/>
        <v>0</v>
      </c>
      <c r="AT34" s="39">
        <f t="shared" si="35"/>
        <v>0</v>
      </c>
      <c r="AU34" s="40">
        <f t="shared" si="36"/>
        <v>0</v>
      </c>
      <c r="AV34" s="40"/>
      <c r="AW34" s="52">
        <f t="shared" si="37"/>
        <v>0</v>
      </c>
      <c r="AY34" s="52">
        <f t="shared" si="38"/>
        <v>0</v>
      </c>
      <c r="AZ34" s="70"/>
    </row>
    <row r="35" spans="1:52">
      <c r="A35" s="44">
        <f t="shared" si="39"/>
        <v>37803</v>
      </c>
      <c r="B35" s="66">
        <f t="shared" si="40"/>
        <v>1147.5409836065573</v>
      </c>
      <c r="C35" s="67"/>
      <c r="D35" s="68">
        <f t="shared" si="3"/>
        <v>1147.5409836065573</v>
      </c>
      <c r="E35" s="35">
        <f t="shared" si="4"/>
        <v>0</v>
      </c>
      <c r="F35" s="35">
        <f t="shared" si="5"/>
        <v>0</v>
      </c>
      <c r="G35" s="55">
        <f t="shared" si="41"/>
        <v>5.67</v>
      </c>
      <c r="H35" s="69">
        <f t="shared" si="42"/>
        <v>5.67</v>
      </c>
      <c r="I35" s="72">
        <f t="shared" si="43"/>
        <v>0</v>
      </c>
      <c r="J35" s="55">
        <f t="shared" si="6"/>
        <v>-0.06</v>
      </c>
      <c r="K35" s="69">
        <f t="shared" si="7"/>
        <v>-0.06</v>
      </c>
      <c r="L35" s="72">
        <v>0</v>
      </c>
      <c r="M35" s="55">
        <f t="shared" si="8"/>
        <v>1.2500000000000001E-2</v>
      </c>
      <c r="N35" s="69">
        <f t="shared" si="9"/>
        <v>0</v>
      </c>
      <c r="O35" s="72">
        <v>0</v>
      </c>
      <c r="P35" s="7"/>
      <c r="Q35" s="72">
        <f t="shared" si="10"/>
        <v>5.6224999999999996</v>
      </c>
      <c r="R35" s="72">
        <f t="shared" si="11"/>
        <v>5.61</v>
      </c>
      <c r="S35" s="72">
        <f t="shared" si="12"/>
        <v>0</v>
      </c>
      <c r="T35" s="7"/>
      <c r="U35" s="5">
        <f t="shared" si="13"/>
        <v>31</v>
      </c>
      <c r="V35" s="45">
        <f t="shared" si="14"/>
        <v>37803</v>
      </c>
      <c r="W35" s="5">
        <f t="shared" si="15"/>
        <v>887</v>
      </c>
      <c r="X35" s="55">
        <f t="shared" si="16"/>
        <v>5.3904348595426005E-2</v>
      </c>
      <c r="Y35" s="47">
        <f t="shared" si="17"/>
        <v>0.87882255848079682</v>
      </c>
      <c r="Z35" s="5">
        <f t="shared" si="18"/>
        <v>0</v>
      </c>
      <c r="AA35" s="5">
        <f t="shared" si="19"/>
        <v>0</v>
      </c>
      <c r="AC35" s="39">
        <f t="shared" si="20"/>
        <v>0</v>
      </c>
      <c r="AD35" s="39">
        <f t="shared" si="21"/>
        <v>0</v>
      </c>
      <c r="AE35" s="39">
        <f t="shared" si="22"/>
        <v>0</v>
      </c>
      <c r="AF35" s="39">
        <f t="shared" si="23"/>
        <v>0</v>
      </c>
      <c r="AG35" s="39">
        <f t="shared" si="24"/>
        <v>0</v>
      </c>
      <c r="AH35" s="39">
        <f t="shared" si="25"/>
        <v>0</v>
      </c>
      <c r="AI35" s="39">
        <f t="shared" si="26"/>
        <v>0</v>
      </c>
      <c r="AJ35" s="39">
        <f t="shared" si="27"/>
        <v>0</v>
      </c>
      <c r="AK35" s="39">
        <f t="shared" si="28"/>
        <v>0</v>
      </c>
      <c r="AL35" s="43"/>
      <c r="AM35" s="39">
        <f t="shared" si="29"/>
        <v>0</v>
      </c>
      <c r="AN35" s="39">
        <f t="shared" si="30"/>
        <v>0</v>
      </c>
      <c r="AO35" s="39">
        <f t="shared" si="31"/>
        <v>0</v>
      </c>
      <c r="AP35" s="40">
        <f t="shared" si="32"/>
        <v>0</v>
      </c>
      <c r="AR35" s="39">
        <f t="shared" si="33"/>
        <v>0</v>
      </c>
      <c r="AS35" s="39">
        <f t="shared" si="34"/>
        <v>0</v>
      </c>
      <c r="AT35" s="39">
        <f t="shared" si="35"/>
        <v>0</v>
      </c>
      <c r="AU35" s="40">
        <f t="shared" si="36"/>
        <v>0</v>
      </c>
      <c r="AV35" s="40"/>
      <c r="AW35" s="52">
        <f t="shared" si="37"/>
        <v>0</v>
      </c>
      <c r="AY35" s="52">
        <f t="shared" si="38"/>
        <v>0</v>
      </c>
      <c r="AZ35" s="70"/>
    </row>
    <row r="36" spans="1:52">
      <c r="A36" s="44">
        <f t="shared" si="39"/>
        <v>37834</v>
      </c>
      <c r="B36" s="66">
        <f t="shared" si="40"/>
        <v>1147.5409836065573</v>
      </c>
      <c r="C36" s="67"/>
      <c r="D36" s="68">
        <f t="shared" si="3"/>
        <v>1147.5409836065573</v>
      </c>
      <c r="E36" s="35">
        <f t="shared" si="4"/>
        <v>0</v>
      </c>
      <c r="F36" s="35">
        <f t="shared" si="5"/>
        <v>0</v>
      </c>
      <c r="G36" s="55">
        <f t="shared" si="41"/>
        <v>5.67</v>
      </c>
      <c r="H36" s="69">
        <f t="shared" si="42"/>
        <v>5.67</v>
      </c>
      <c r="I36" s="72">
        <f t="shared" si="43"/>
        <v>0</v>
      </c>
      <c r="J36" s="55">
        <f t="shared" si="6"/>
        <v>-0.06</v>
      </c>
      <c r="K36" s="69">
        <f t="shared" si="7"/>
        <v>-0.06</v>
      </c>
      <c r="L36" s="72">
        <v>0</v>
      </c>
      <c r="M36" s="55">
        <f t="shared" si="8"/>
        <v>1.2500000000000001E-2</v>
      </c>
      <c r="N36" s="69">
        <f t="shared" si="9"/>
        <v>0</v>
      </c>
      <c r="O36" s="72">
        <v>0</v>
      </c>
      <c r="P36" s="7"/>
      <c r="Q36" s="72">
        <f t="shared" si="10"/>
        <v>5.6224999999999996</v>
      </c>
      <c r="R36" s="72">
        <f t="shared" si="11"/>
        <v>5.61</v>
      </c>
      <c r="S36" s="72">
        <f t="shared" si="12"/>
        <v>0</v>
      </c>
      <c r="T36" s="7"/>
      <c r="U36" s="5">
        <f t="shared" si="13"/>
        <v>31</v>
      </c>
      <c r="V36" s="45">
        <f t="shared" si="14"/>
        <v>37834</v>
      </c>
      <c r="W36" s="5">
        <f t="shared" si="15"/>
        <v>918</v>
      </c>
      <c r="X36" s="55">
        <f t="shared" si="16"/>
        <v>5.3904348595426005E-2</v>
      </c>
      <c r="Y36" s="47">
        <f t="shared" si="17"/>
        <v>0.87486407695972701</v>
      </c>
      <c r="Z36" s="5">
        <f t="shared" si="18"/>
        <v>0</v>
      </c>
      <c r="AA36" s="5">
        <f t="shared" si="19"/>
        <v>0</v>
      </c>
      <c r="AC36" s="39">
        <f t="shared" si="20"/>
        <v>0</v>
      </c>
      <c r="AD36" s="39">
        <f t="shared" si="21"/>
        <v>0</v>
      </c>
      <c r="AE36" s="39">
        <f t="shared" si="22"/>
        <v>0</v>
      </c>
      <c r="AF36" s="39">
        <f t="shared" si="23"/>
        <v>0</v>
      </c>
      <c r="AG36" s="39">
        <f t="shared" si="24"/>
        <v>0</v>
      </c>
      <c r="AH36" s="39">
        <f t="shared" si="25"/>
        <v>0</v>
      </c>
      <c r="AI36" s="39">
        <f t="shared" si="26"/>
        <v>0</v>
      </c>
      <c r="AJ36" s="39">
        <f t="shared" si="27"/>
        <v>0</v>
      </c>
      <c r="AK36" s="39">
        <f t="shared" si="28"/>
        <v>0</v>
      </c>
      <c r="AL36" s="43"/>
      <c r="AM36" s="39">
        <f t="shared" si="29"/>
        <v>0</v>
      </c>
      <c r="AN36" s="39">
        <f t="shared" si="30"/>
        <v>0</v>
      </c>
      <c r="AO36" s="39">
        <f t="shared" si="31"/>
        <v>0</v>
      </c>
      <c r="AP36" s="40">
        <f t="shared" si="32"/>
        <v>0</v>
      </c>
      <c r="AR36" s="39">
        <f t="shared" si="33"/>
        <v>0</v>
      </c>
      <c r="AS36" s="39">
        <f t="shared" si="34"/>
        <v>0</v>
      </c>
      <c r="AT36" s="39">
        <f t="shared" si="35"/>
        <v>0</v>
      </c>
      <c r="AU36" s="40">
        <f t="shared" si="36"/>
        <v>0</v>
      </c>
      <c r="AV36" s="40"/>
      <c r="AW36" s="52">
        <f t="shared" si="37"/>
        <v>0</v>
      </c>
      <c r="AY36" s="52">
        <f t="shared" si="38"/>
        <v>0</v>
      </c>
      <c r="AZ36" s="70"/>
    </row>
    <row r="37" spans="1:52">
      <c r="A37" s="44">
        <f t="shared" si="39"/>
        <v>37865</v>
      </c>
      <c r="B37" s="66">
        <f t="shared" si="40"/>
        <v>1147.5409836065573</v>
      </c>
      <c r="C37" s="67"/>
      <c r="D37" s="68">
        <f t="shared" si="3"/>
        <v>1147.5409836065573</v>
      </c>
      <c r="E37" s="35">
        <f t="shared" si="4"/>
        <v>0</v>
      </c>
      <c r="F37" s="35">
        <f t="shared" si="5"/>
        <v>0</v>
      </c>
      <c r="G37" s="55">
        <f t="shared" si="41"/>
        <v>5.67</v>
      </c>
      <c r="H37" s="69">
        <f t="shared" si="42"/>
        <v>5.67</v>
      </c>
      <c r="I37" s="72">
        <f t="shared" si="43"/>
        <v>0</v>
      </c>
      <c r="J37" s="55">
        <f t="shared" si="6"/>
        <v>-0.06</v>
      </c>
      <c r="K37" s="69">
        <f t="shared" si="7"/>
        <v>-0.06</v>
      </c>
      <c r="L37" s="72">
        <v>0</v>
      </c>
      <c r="M37" s="55">
        <f t="shared" si="8"/>
        <v>1.2500000000000001E-2</v>
      </c>
      <c r="N37" s="69">
        <f t="shared" si="9"/>
        <v>0</v>
      </c>
      <c r="O37" s="72">
        <v>0</v>
      </c>
      <c r="P37" s="7"/>
      <c r="Q37" s="72">
        <f t="shared" si="10"/>
        <v>5.6224999999999996</v>
      </c>
      <c r="R37" s="72">
        <f t="shared" si="11"/>
        <v>5.61</v>
      </c>
      <c r="S37" s="72">
        <f t="shared" si="12"/>
        <v>0</v>
      </c>
      <c r="T37" s="7"/>
      <c r="U37" s="5">
        <f t="shared" si="13"/>
        <v>30</v>
      </c>
      <c r="V37" s="45">
        <f t="shared" si="14"/>
        <v>37865</v>
      </c>
      <c r="W37" s="5">
        <f t="shared" si="15"/>
        <v>949</v>
      </c>
      <c r="X37" s="55">
        <f t="shared" si="16"/>
        <v>5.3904348595426005E-2</v>
      </c>
      <c r="Y37" s="47">
        <f t="shared" si="17"/>
        <v>0.87092342563179648</v>
      </c>
      <c r="Z37" s="5">
        <f t="shared" si="18"/>
        <v>0</v>
      </c>
      <c r="AA37" s="5">
        <f t="shared" si="19"/>
        <v>0</v>
      </c>
      <c r="AC37" s="39">
        <f t="shared" si="20"/>
        <v>0</v>
      </c>
      <c r="AD37" s="39">
        <f t="shared" si="21"/>
        <v>0</v>
      </c>
      <c r="AE37" s="39">
        <f t="shared" si="22"/>
        <v>0</v>
      </c>
      <c r="AF37" s="39">
        <f t="shared" si="23"/>
        <v>0</v>
      </c>
      <c r="AG37" s="39">
        <f t="shared" si="24"/>
        <v>0</v>
      </c>
      <c r="AH37" s="39">
        <f t="shared" si="25"/>
        <v>0</v>
      </c>
      <c r="AI37" s="39">
        <f t="shared" si="26"/>
        <v>0</v>
      </c>
      <c r="AJ37" s="39">
        <f t="shared" si="27"/>
        <v>0</v>
      </c>
      <c r="AK37" s="39">
        <f t="shared" si="28"/>
        <v>0</v>
      </c>
      <c r="AL37" s="43"/>
      <c r="AM37" s="39">
        <f t="shared" si="29"/>
        <v>0</v>
      </c>
      <c r="AN37" s="39">
        <f t="shared" si="30"/>
        <v>0</v>
      </c>
      <c r="AO37" s="39">
        <f t="shared" si="31"/>
        <v>0</v>
      </c>
      <c r="AP37" s="40">
        <f t="shared" si="32"/>
        <v>0</v>
      </c>
      <c r="AR37" s="39">
        <f t="shared" si="33"/>
        <v>0</v>
      </c>
      <c r="AS37" s="39">
        <f t="shared" si="34"/>
        <v>0</v>
      </c>
      <c r="AT37" s="39">
        <f t="shared" si="35"/>
        <v>0</v>
      </c>
      <c r="AU37" s="40">
        <f t="shared" si="36"/>
        <v>0</v>
      </c>
      <c r="AV37" s="40"/>
      <c r="AW37" s="52">
        <f t="shared" si="37"/>
        <v>0</v>
      </c>
      <c r="AY37" s="52">
        <f t="shared" si="38"/>
        <v>0</v>
      </c>
      <c r="AZ37" s="70"/>
    </row>
    <row r="38" spans="1:52">
      <c r="A38" s="44">
        <f t="shared" si="39"/>
        <v>37895</v>
      </c>
      <c r="B38" s="66">
        <f t="shared" si="40"/>
        <v>1147.5409836065573</v>
      </c>
      <c r="C38" s="67"/>
      <c r="D38" s="68">
        <f t="shared" si="3"/>
        <v>1147.5409836065573</v>
      </c>
      <c r="E38" s="35">
        <f t="shared" si="4"/>
        <v>0</v>
      </c>
      <c r="F38" s="35">
        <f t="shared" si="5"/>
        <v>0</v>
      </c>
      <c r="G38" s="55">
        <f t="shared" si="41"/>
        <v>5.67</v>
      </c>
      <c r="H38" s="69">
        <f t="shared" si="42"/>
        <v>5.67</v>
      </c>
      <c r="I38" s="72">
        <f t="shared" si="43"/>
        <v>0</v>
      </c>
      <c r="J38" s="55">
        <f t="shared" si="6"/>
        <v>-0.06</v>
      </c>
      <c r="K38" s="69">
        <f t="shared" si="7"/>
        <v>-0.06</v>
      </c>
      <c r="L38" s="72">
        <v>0</v>
      </c>
      <c r="M38" s="55">
        <f t="shared" si="8"/>
        <v>1.2500000000000001E-2</v>
      </c>
      <c r="N38" s="69">
        <f t="shared" si="9"/>
        <v>0</v>
      </c>
      <c r="O38" s="72">
        <v>0</v>
      </c>
      <c r="P38" s="7"/>
      <c r="Q38" s="72">
        <f t="shared" si="10"/>
        <v>5.6224999999999996</v>
      </c>
      <c r="R38" s="72">
        <f t="shared" si="11"/>
        <v>5.61</v>
      </c>
      <c r="S38" s="72">
        <f t="shared" si="12"/>
        <v>0</v>
      </c>
      <c r="T38" s="7"/>
      <c r="U38" s="5">
        <f t="shared" si="13"/>
        <v>31</v>
      </c>
      <c r="V38" s="45">
        <f t="shared" si="14"/>
        <v>37895</v>
      </c>
      <c r="W38" s="5">
        <f t="shared" si="15"/>
        <v>979</v>
      </c>
      <c r="X38" s="55">
        <f t="shared" si="16"/>
        <v>5.3904348595426005E-2</v>
      </c>
      <c r="Y38" s="47">
        <f t="shared" si="17"/>
        <v>0.86712679315862506</v>
      </c>
      <c r="Z38" s="5">
        <f t="shared" si="18"/>
        <v>0</v>
      </c>
      <c r="AA38" s="5">
        <f t="shared" si="19"/>
        <v>0</v>
      </c>
      <c r="AC38" s="39">
        <f t="shared" si="20"/>
        <v>0</v>
      </c>
      <c r="AD38" s="39">
        <f t="shared" si="21"/>
        <v>0</v>
      </c>
      <c r="AE38" s="39">
        <f t="shared" si="22"/>
        <v>0</v>
      </c>
      <c r="AF38" s="39">
        <f t="shared" si="23"/>
        <v>0</v>
      </c>
      <c r="AG38" s="39">
        <f t="shared" si="24"/>
        <v>0</v>
      </c>
      <c r="AH38" s="39">
        <f t="shared" si="25"/>
        <v>0</v>
      </c>
      <c r="AI38" s="39">
        <f t="shared" si="26"/>
        <v>0</v>
      </c>
      <c r="AJ38" s="39">
        <f t="shared" si="27"/>
        <v>0</v>
      </c>
      <c r="AK38" s="39">
        <f t="shared" si="28"/>
        <v>0</v>
      </c>
      <c r="AL38" s="43"/>
      <c r="AM38" s="39">
        <f t="shared" si="29"/>
        <v>0</v>
      </c>
      <c r="AN38" s="39">
        <f t="shared" si="30"/>
        <v>0</v>
      </c>
      <c r="AO38" s="39">
        <f t="shared" si="31"/>
        <v>0</v>
      </c>
      <c r="AP38" s="40">
        <f t="shared" si="32"/>
        <v>0</v>
      </c>
      <c r="AR38" s="39">
        <f t="shared" si="33"/>
        <v>0</v>
      </c>
      <c r="AS38" s="39">
        <f t="shared" si="34"/>
        <v>0</v>
      </c>
      <c r="AT38" s="39">
        <f t="shared" si="35"/>
        <v>0</v>
      </c>
      <c r="AU38" s="40">
        <f t="shared" si="36"/>
        <v>0</v>
      </c>
      <c r="AV38" s="40"/>
      <c r="AW38" s="52">
        <f t="shared" si="37"/>
        <v>0</v>
      </c>
      <c r="AY38" s="52">
        <f t="shared" si="38"/>
        <v>0</v>
      </c>
      <c r="AZ38" s="70"/>
    </row>
    <row r="39" spans="1:52">
      <c r="A39" s="44">
        <f t="shared" si="39"/>
        <v>37926</v>
      </c>
      <c r="B39" s="66">
        <f t="shared" si="40"/>
        <v>1147.5409836065573</v>
      </c>
      <c r="C39" s="67"/>
      <c r="D39" s="68">
        <f t="shared" si="3"/>
        <v>1147.5409836065573</v>
      </c>
      <c r="E39" s="35">
        <f t="shared" si="4"/>
        <v>0</v>
      </c>
      <c r="F39" s="35">
        <f t="shared" si="5"/>
        <v>0</v>
      </c>
      <c r="G39" s="55">
        <f t="shared" si="41"/>
        <v>5.67</v>
      </c>
      <c r="H39" s="69">
        <f t="shared" si="42"/>
        <v>5.67</v>
      </c>
      <c r="I39" s="72">
        <f t="shared" si="43"/>
        <v>0</v>
      </c>
      <c r="J39" s="55">
        <f t="shared" si="6"/>
        <v>-0.06</v>
      </c>
      <c r="K39" s="69">
        <f t="shared" si="7"/>
        <v>-0.06</v>
      </c>
      <c r="L39" s="72">
        <v>0</v>
      </c>
      <c r="M39" s="55">
        <f t="shared" si="8"/>
        <v>1.2500000000000001E-2</v>
      </c>
      <c r="N39" s="69">
        <f t="shared" si="9"/>
        <v>0</v>
      </c>
      <c r="O39" s="72">
        <v>0</v>
      </c>
      <c r="P39" s="7"/>
      <c r="Q39" s="72">
        <f t="shared" si="10"/>
        <v>5.6224999999999996</v>
      </c>
      <c r="R39" s="72">
        <f t="shared" si="11"/>
        <v>5.61</v>
      </c>
      <c r="S39" s="72">
        <f t="shared" si="12"/>
        <v>0</v>
      </c>
      <c r="T39" s="7"/>
      <c r="U39" s="5">
        <f t="shared" si="13"/>
        <v>30</v>
      </c>
      <c r="V39" s="45">
        <f t="shared" si="14"/>
        <v>37926</v>
      </c>
      <c r="W39" s="5">
        <f t="shared" si="15"/>
        <v>1010</v>
      </c>
      <c r="X39" s="55">
        <f t="shared" si="16"/>
        <v>5.3904348595426005E-2</v>
      </c>
      <c r="Y39" s="47">
        <f t="shared" si="17"/>
        <v>0.86322099288754817</v>
      </c>
      <c r="Z39" s="5">
        <f t="shared" si="18"/>
        <v>0</v>
      </c>
      <c r="AA39" s="5">
        <f t="shared" si="19"/>
        <v>0</v>
      </c>
      <c r="AC39" s="39">
        <f t="shared" si="20"/>
        <v>0</v>
      </c>
      <c r="AD39" s="39">
        <f t="shared" si="21"/>
        <v>0</v>
      </c>
      <c r="AE39" s="39">
        <f t="shared" si="22"/>
        <v>0</v>
      </c>
      <c r="AF39" s="39">
        <f t="shared" si="23"/>
        <v>0</v>
      </c>
      <c r="AG39" s="39">
        <f t="shared" si="24"/>
        <v>0</v>
      </c>
      <c r="AH39" s="39">
        <f t="shared" si="25"/>
        <v>0</v>
      </c>
      <c r="AI39" s="39">
        <f t="shared" si="26"/>
        <v>0</v>
      </c>
      <c r="AJ39" s="39">
        <f t="shared" si="27"/>
        <v>0</v>
      </c>
      <c r="AK39" s="39">
        <f t="shared" si="28"/>
        <v>0</v>
      </c>
      <c r="AL39" s="43"/>
      <c r="AM39" s="39">
        <f t="shared" si="29"/>
        <v>0</v>
      </c>
      <c r="AN39" s="39">
        <f t="shared" si="30"/>
        <v>0</v>
      </c>
      <c r="AO39" s="39">
        <f t="shared" si="31"/>
        <v>0</v>
      </c>
      <c r="AP39" s="40">
        <f t="shared" si="32"/>
        <v>0</v>
      </c>
      <c r="AR39" s="39">
        <f t="shared" si="33"/>
        <v>0</v>
      </c>
      <c r="AS39" s="39">
        <f t="shared" si="34"/>
        <v>0</v>
      </c>
      <c r="AT39" s="39">
        <f t="shared" si="35"/>
        <v>0</v>
      </c>
      <c r="AU39" s="40">
        <f t="shared" si="36"/>
        <v>0</v>
      </c>
      <c r="AV39" s="40"/>
      <c r="AW39" s="52">
        <f t="shared" si="37"/>
        <v>0</v>
      </c>
      <c r="AY39" s="52">
        <f t="shared" si="38"/>
        <v>0</v>
      </c>
      <c r="AZ39" s="70"/>
    </row>
    <row r="40" spans="1:52">
      <c r="A40" s="44">
        <f t="shared" si="39"/>
        <v>37956</v>
      </c>
      <c r="B40" s="66">
        <f t="shared" si="40"/>
        <v>1147.5409836065573</v>
      </c>
      <c r="C40" s="67"/>
      <c r="D40" s="68">
        <f t="shared" si="3"/>
        <v>1147.5409836065573</v>
      </c>
      <c r="E40" s="35">
        <f t="shared" si="4"/>
        <v>0</v>
      </c>
      <c r="F40" s="35">
        <f t="shared" si="5"/>
        <v>0</v>
      </c>
      <c r="G40" s="55">
        <f t="shared" si="41"/>
        <v>5.67</v>
      </c>
      <c r="H40" s="69">
        <f t="shared" si="42"/>
        <v>5.67</v>
      </c>
      <c r="I40" s="72">
        <f t="shared" si="43"/>
        <v>0</v>
      </c>
      <c r="J40" s="55">
        <f t="shared" si="6"/>
        <v>-0.06</v>
      </c>
      <c r="K40" s="69">
        <f t="shared" si="7"/>
        <v>-0.06</v>
      </c>
      <c r="L40" s="72">
        <v>0</v>
      </c>
      <c r="M40" s="55">
        <f t="shared" si="8"/>
        <v>1.2500000000000001E-2</v>
      </c>
      <c r="N40" s="69">
        <f t="shared" si="9"/>
        <v>0</v>
      </c>
      <c r="O40" s="72">
        <v>0</v>
      </c>
      <c r="P40" s="7"/>
      <c r="Q40" s="72">
        <f t="shared" si="10"/>
        <v>5.6224999999999996</v>
      </c>
      <c r="R40" s="72">
        <f t="shared" si="11"/>
        <v>5.61</v>
      </c>
      <c r="S40" s="72">
        <f t="shared" si="12"/>
        <v>0</v>
      </c>
      <c r="T40" s="7"/>
      <c r="U40" s="5">
        <f t="shared" si="13"/>
        <v>31</v>
      </c>
      <c r="V40" s="45">
        <f t="shared" si="14"/>
        <v>37956</v>
      </c>
      <c r="W40" s="5">
        <f t="shared" si="15"/>
        <v>1040</v>
      </c>
      <c r="X40" s="55">
        <f t="shared" si="16"/>
        <v>5.3904348595426005E-2</v>
      </c>
      <c r="Y40" s="47">
        <f t="shared" si="17"/>
        <v>0.85945793777079948</v>
      </c>
      <c r="Z40" s="5">
        <f t="shared" si="18"/>
        <v>0</v>
      </c>
      <c r="AA40" s="5">
        <f t="shared" si="19"/>
        <v>0</v>
      </c>
      <c r="AC40" s="39">
        <f t="shared" si="20"/>
        <v>0</v>
      </c>
      <c r="AD40" s="39">
        <f t="shared" si="21"/>
        <v>0</v>
      </c>
      <c r="AE40" s="39">
        <f t="shared" si="22"/>
        <v>0</v>
      </c>
      <c r="AF40" s="39">
        <f t="shared" si="23"/>
        <v>0</v>
      </c>
      <c r="AG40" s="39">
        <f t="shared" si="24"/>
        <v>0</v>
      </c>
      <c r="AH40" s="39">
        <f t="shared" si="25"/>
        <v>0</v>
      </c>
      <c r="AI40" s="39">
        <f t="shared" si="26"/>
        <v>0</v>
      </c>
      <c r="AJ40" s="39">
        <f t="shared" si="27"/>
        <v>0</v>
      </c>
      <c r="AK40" s="39">
        <f t="shared" si="28"/>
        <v>0</v>
      </c>
      <c r="AL40" s="43"/>
      <c r="AM40" s="39">
        <f t="shared" si="29"/>
        <v>0</v>
      </c>
      <c r="AN40" s="39">
        <f t="shared" si="30"/>
        <v>0</v>
      </c>
      <c r="AO40" s="39">
        <f t="shared" si="31"/>
        <v>0</v>
      </c>
      <c r="AP40" s="40">
        <f t="shared" si="32"/>
        <v>0</v>
      </c>
      <c r="AR40" s="39">
        <f t="shared" si="33"/>
        <v>0</v>
      </c>
      <c r="AS40" s="39">
        <f t="shared" si="34"/>
        <v>0</v>
      </c>
      <c r="AT40" s="39">
        <f t="shared" si="35"/>
        <v>0</v>
      </c>
      <c r="AU40" s="40">
        <f t="shared" si="36"/>
        <v>0</v>
      </c>
      <c r="AV40" s="40"/>
      <c r="AW40" s="52">
        <f t="shared" si="37"/>
        <v>0</v>
      </c>
      <c r="AY40" s="52">
        <f t="shared" si="38"/>
        <v>0</v>
      </c>
      <c r="AZ40" s="70"/>
    </row>
    <row r="41" spans="1:52">
      <c r="A41" s="44">
        <f t="shared" si="39"/>
        <v>37987</v>
      </c>
      <c r="B41" s="66">
        <f t="shared" si="40"/>
        <v>1147.5409836065573</v>
      </c>
      <c r="C41" s="67"/>
      <c r="D41" s="68">
        <f t="shared" si="3"/>
        <v>1147.5409836065573</v>
      </c>
      <c r="E41" s="35">
        <f t="shared" si="4"/>
        <v>0</v>
      </c>
      <c r="F41" s="35">
        <f t="shared" si="5"/>
        <v>0</v>
      </c>
      <c r="G41" s="55">
        <f t="shared" si="41"/>
        <v>5.67</v>
      </c>
      <c r="H41" s="69">
        <f t="shared" si="42"/>
        <v>5.67</v>
      </c>
      <c r="I41" s="72">
        <f t="shared" si="43"/>
        <v>0</v>
      </c>
      <c r="J41" s="55">
        <f t="shared" si="6"/>
        <v>-0.06</v>
      </c>
      <c r="K41" s="69">
        <f t="shared" si="7"/>
        <v>-0.06</v>
      </c>
      <c r="L41" s="72">
        <v>0</v>
      </c>
      <c r="M41" s="55">
        <f t="shared" si="8"/>
        <v>1.2500000000000001E-2</v>
      </c>
      <c r="N41" s="69">
        <f t="shared" si="9"/>
        <v>0</v>
      </c>
      <c r="O41" s="72">
        <v>0</v>
      </c>
      <c r="P41" s="7"/>
      <c r="Q41" s="72">
        <f t="shared" si="10"/>
        <v>5.6224999999999996</v>
      </c>
      <c r="R41" s="72">
        <f t="shared" si="11"/>
        <v>5.61</v>
      </c>
      <c r="S41" s="72">
        <f t="shared" si="12"/>
        <v>0</v>
      </c>
      <c r="T41" s="7"/>
      <c r="U41" s="5">
        <f t="shared" si="13"/>
        <v>31</v>
      </c>
      <c r="V41" s="45">
        <f t="shared" si="14"/>
        <v>37987</v>
      </c>
      <c r="W41" s="5">
        <f t="shared" si="15"/>
        <v>1071</v>
      </c>
      <c r="X41" s="55">
        <f t="shared" si="16"/>
        <v>5.3904348595426005E-2</v>
      </c>
      <c r="Y41" s="47">
        <f t="shared" si="17"/>
        <v>0.85558668033439089</v>
      </c>
      <c r="Z41" s="5">
        <f t="shared" si="18"/>
        <v>0</v>
      </c>
      <c r="AA41" s="5">
        <f t="shared" si="19"/>
        <v>0</v>
      </c>
      <c r="AC41" s="39">
        <f t="shared" si="20"/>
        <v>0</v>
      </c>
      <c r="AD41" s="39">
        <f t="shared" si="21"/>
        <v>0</v>
      </c>
      <c r="AE41" s="39">
        <f t="shared" si="22"/>
        <v>0</v>
      </c>
      <c r="AF41" s="39">
        <f t="shared" si="23"/>
        <v>0</v>
      </c>
      <c r="AG41" s="39">
        <f t="shared" si="24"/>
        <v>0</v>
      </c>
      <c r="AH41" s="39">
        <f t="shared" si="25"/>
        <v>0</v>
      </c>
      <c r="AI41" s="39">
        <f t="shared" si="26"/>
        <v>0</v>
      </c>
      <c r="AJ41" s="39">
        <f t="shared" si="27"/>
        <v>0</v>
      </c>
      <c r="AK41" s="39">
        <f t="shared" si="28"/>
        <v>0</v>
      </c>
      <c r="AL41" s="43"/>
      <c r="AM41" s="39">
        <f t="shared" si="29"/>
        <v>0</v>
      </c>
      <c r="AN41" s="39">
        <f t="shared" si="30"/>
        <v>0</v>
      </c>
      <c r="AO41" s="39">
        <f t="shared" si="31"/>
        <v>0</v>
      </c>
      <c r="AP41" s="40">
        <f t="shared" si="32"/>
        <v>0</v>
      </c>
      <c r="AR41" s="39">
        <f t="shared" si="33"/>
        <v>0</v>
      </c>
      <c r="AS41" s="39">
        <f t="shared" si="34"/>
        <v>0</v>
      </c>
      <c r="AT41" s="39">
        <f t="shared" si="35"/>
        <v>0</v>
      </c>
      <c r="AU41" s="40">
        <f t="shared" si="36"/>
        <v>0</v>
      </c>
      <c r="AV41" s="40"/>
      <c r="AW41" s="52">
        <f t="shared" si="37"/>
        <v>0</v>
      </c>
      <c r="AY41" s="52">
        <f t="shared" si="38"/>
        <v>0</v>
      </c>
      <c r="AZ41" s="70"/>
    </row>
    <row r="42" spans="1:52">
      <c r="A42" s="44">
        <f t="shared" si="39"/>
        <v>38018</v>
      </c>
      <c r="B42" s="66">
        <f t="shared" si="40"/>
        <v>1147.5409836065573</v>
      </c>
      <c r="C42" s="67"/>
      <c r="D42" s="68">
        <f t="shared" si="3"/>
        <v>1147.5409836065573</v>
      </c>
      <c r="E42" s="35">
        <f t="shared" si="4"/>
        <v>0</v>
      </c>
      <c r="F42" s="35">
        <f t="shared" si="5"/>
        <v>0</v>
      </c>
      <c r="G42" s="55">
        <f t="shared" si="41"/>
        <v>5.67</v>
      </c>
      <c r="H42" s="69">
        <f t="shared" si="42"/>
        <v>5.67</v>
      </c>
      <c r="I42" s="72">
        <f t="shared" si="43"/>
        <v>0</v>
      </c>
      <c r="J42" s="55">
        <f t="shared" si="6"/>
        <v>-0.06</v>
      </c>
      <c r="K42" s="69">
        <f t="shared" si="7"/>
        <v>-0.06</v>
      </c>
      <c r="L42" s="72">
        <v>0</v>
      </c>
      <c r="M42" s="55">
        <f t="shared" si="8"/>
        <v>1.2500000000000001E-2</v>
      </c>
      <c r="N42" s="69">
        <f t="shared" si="9"/>
        <v>0</v>
      </c>
      <c r="O42" s="72">
        <v>0</v>
      </c>
      <c r="P42" s="7"/>
      <c r="Q42" s="72">
        <f t="shared" si="10"/>
        <v>5.6224999999999996</v>
      </c>
      <c r="R42" s="72">
        <f t="shared" si="11"/>
        <v>5.61</v>
      </c>
      <c r="S42" s="72">
        <f t="shared" si="12"/>
        <v>0</v>
      </c>
      <c r="T42" s="7"/>
      <c r="U42" s="5">
        <f t="shared" si="13"/>
        <v>29</v>
      </c>
      <c r="V42" s="45">
        <f t="shared" si="14"/>
        <v>38018</v>
      </c>
      <c r="W42" s="5">
        <f t="shared" si="15"/>
        <v>1102</v>
      </c>
      <c r="X42" s="55">
        <f t="shared" si="16"/>
        <v>5.3904348595426005E-2</v>
      </c>
      <c r="Y42" s="47">
        <f t="shared" si="17"/>
        <v>0.85173286020757044</v>
      </c>
      <c r="Z42" s="5">
        <f t="shared" si="18"/>
        <v>0</v>
      </c>
      <c r="AA42" s="5">
        <f t="shared" si="19"/>
        <v>0</v>
      </c>
      <c r="AC42" s="39">
        <f t="shared" si="20"/>
        <v>0</v>
      </c>
      <c r="AD42" s="39">
        <f t="shared" si="21"/>
        <v>0</v>
      </c>
      <c r="AE42" s="39">
        <f t="shared" si="22"/>
        <v>0</v>
      </c>
      <c r="AF42" s="39">
        <f t="shared" si="23"/>
        <v>0</v>
      </c>
      <c r="AG42" s="39">
        <f t="shared" si="24"/>
        <v>0</v>
      </c>
      <c r="AH42" s="39">
        <f t="shared" si="25"/>
        <v>0</v>
      </c>
      <c r="AI42" s="39">
        <f t="shared" si="26"/>
        <v>0</v>
      </c>
      <c r="AJ42" s="39">
        <f t="shared" si="27"/>
        <v>0</v>
      </c>
      <c r="AK42" s="39">
        <f t="shared" si="28"/>
        <v>0</v>
      </c>
      <c r="AL42" s="43"/>
      <c r="AM42" s="39">
        <f t="shared" si="29"/>
        <v>0</v>
      </c>
      <c r="AN42" s="39">
        <f t="shared" si="30"/>
        <v>0</v>
      </c>
      <c r="AO42" s="39">
        <f t="shared" si="31"/>
        <v>0</v>
      </c>
      <c r="AP42" s="40">
        <f t="shared" si="32"/>
        <v>0</v>
      </c>
      <c r="AR42" s="39">
        <f t="shared" si="33"/>
        <v>0</v>
      </c>
      <c r="AS42" s="39">
        <f t="shared" si="34"/>
        <v>0</v>
      </c>
      <c r="AT42" s="39">
        <f t="shared" si="35"/>
        <v>0</v>
      </c>
      <c r="AU42" s="40">
        <f t="shared" si="36"/>
        <v>0</v>
      </c>
      <c r="AV42" s="40"/>
      <c r="AW42" s="52">
        <f t="shared" si="37"/>
        <v>0</v>
      </c>
      <c r="AY42" s="52">
        <f t="shared" si="38"/>
        <v>0</v>
      </c>
      <c r="AZ42" s="70"/>
    </row>
    <row r="43" spans="1:52">
      <c r="A43" s="44">
        <f t="shared" si="39"/>
        <v>38047</v>
      </c>
      <c r="B43" s="66">
        <f t="shared" si="40"/>
        <v>1147.5409836065573</v>
      </c>
      <c r="C43" s="67"/>
      <c r="D43" s="68">
        <f t="shared" si="3"/>
        <v>1147.5409836065573</v>
      </c>
      <c r="E43" s="35">
        <f t="shared" si="4"/>
        <v>0</v>
      </c>
      <c r="F43" s="35">
        <f t="shared" si="5"/>
        <v>0</v>
      </c>
      <c r="G43" s="55">
        <f t="shared" si="41"/>
        <v>5.67</v>
      </c>
      <c r="H43" s="69">
        <f t="shared" si="42"/>
        <v>5.67</v>
      </c>
      <c r="I43" s="72">
        <f t="shared" si="43"/>
        <v>0</v>
      </c>
      <c r="J43" s="55">
        <f t="shared" si="6"/>
        <v>-0.06</v>
      </c>
      <c r="K43" s="69">
        <f t="shared" si="7"/>
        <v>-0.06</v>
      </c>
      <c r="L43" s="72">
        <v>0</v>
      </c>
      <c r="M43" s="55">
        <f t="shared" si="8"/>
        <v>1.2500000000000001E-2</v>
      </c>
      <c r="N43" s="69">
        <f t="shared" si="9"/>
        <v>0</v>
      </c>
      <c r="O43" s="72">
        <v>0</v>
      </c>
      <c r="P43" s="7"/>
      <c r="Q43" s="72">
        <f t="shared" si="10"/>
        <v>5.6224999999999996</v>
      </c>
      <c r="R43" s="72">
        <f t="shared" si="11"/>
        <v>5.61</v>
      </c>
      <c r="S43" s="72">
        <f t="shared" si="12"/>
        <v>0</v>
      </c>
      <c r="T43" s="7"/>
      <c r="U43" s="5">
        <f t="shared" si="13"/>
        <v>31</v>
      </c>
      <c r="V43" s="45">
        <f t="shared" si="14"/>
        <v>38047</v>
      </c>
      <c r="W43" s="5">
        <f t="shared" si="15"/>
        <v>1131</v>
      </c>
      <c r="X43" s="55">
        <f t="shared" si="16"/>
        <v>5.3904348595426005E-2</v>
      </c>
      <c r="Y43" s="47">
        <f t="shared" si="17"/>
        <v>0.84814339017391982</v>
      </c>
      <c r="Z43" s="5">
        <f t="shared" si="18"/>
        <v>0</v>
      </c>
      <c r="AA43" s="5">
        <f t="shared" si="19"/>
        <v>0</v>
      </c>
      <c r="AC43" s="39">
        <f t="shared" si="20"/>
        <v>0</v>
      </c>
      <c r="AD43" s="39">
        <f t="shared" si="21"/>
        <v>0</v>
      </c>
      <c r="AE43" s="39">
        <f t="shared" si="22"/>
        <v>0</v>
      </c>
      <c r="AF43" s="39">
        <f t="shared" si="23"/>
        <v>0</v>
      </c>
      <c r="AG43" s="39">
        <f t="shared" si="24"/>
        <v>0</v>
      </c>
      <c r="AH43" s="39">
        <f t="shared" si="25"/>
        <v>0</v>
      </c>
      <c r="AI43" s="39">
        <f t="shared" si="26"/>
        <v>0</v>
      </c>
      <c r="AJ43" s="39">
        <f t="shared" si="27"/>
        <v>0</v>
      </c>
      <c r="AK43" s="39">
        <f t="shared" si="28"/>
        <v>0</v>
      </c>
      <c r="AL43" s="43"/>
      <c r="AM43" s="39">
        <f t="shared" si="29"/>
        <v>0</v>
      </c>
      <c r="AN43" s="39">
        <f t="shared" si="30"/>
        <v>0</v>
      </c>
      <c r="AO43" s="39">
        <f t="shared" si="31"/>
        <v>0</v>
      </c>
      <c r="AP43" s="40">
        <f t="shared" si="32"/>
        <v>0</v>
      </c>
      <c r="AR43" s="39">
        <f t="shared" si="33"/>
        <v>0</v>
      </c>
      <c r="AS43" s="39">
        <f t="shared" si="34"/>
        <v>0</v>
      </c>
      <c r="AT43" s="39">
        <f t="shared" si="35"/>
        <v>0</v>
      </c>
      <c r="AU43" s="40">
        <f t="shared" si="36"/>
        <v>0</v>
      </c>
      <c r="AV43" s="40"/>
      <c r="AW43" s="52">
        <f t="shared" si="37"/>
        <v>0</v>
      </c>
      <c r="AY43" s="52">
        <f t="shared" si="38"/>
        <v>0</v>
      </c>
      <c r="AZ43" s="70"/>
    </row>
    <row r="44" spans="1:52">
      <c r="A44" s="44">
        <f t="shared" si="39"/>
        <v>38078</v>
      </c>
      <c r="B44" s="66">
        <f t="shared" si="40"/>
        <v>1147.5409836065573</v>
      </c>
      <c r="C44" s="67"/>
      <c r="D44" s="68">
        <f t="shared" si="3"/>
        <v>1147.5409836065573</v>
      </c>
      <c r="E44" s="35">
        <f t="shared" si="4"/>
        <v>0</v>
      </c>
      <c r="F44" s="35">
        <f t="shared" si="5"/>
        <v>0</v>
      </c>
      <c r="G44" s="55">
        <f t="shared" si="41"/>
        <v>5.67</v>
      </c>
      <c r="H44" s="69">
        <f t="shared" si="42"/>
        <v>5.67</v>
      </c>
      <c r="I44" s="72">
        <f t="shared" si="43"/>
        <v>0</v>
      </c>
      <c r="J44" s="55">
        <f t="shared" si="6"/>
        <v>-0.06</v>
      </c>
      <c r="K44" s="69">
        <f t="shared" si="7"/>
        <v>-0.06</v>
      </c>
      <c r="L44" s="72">
        <v>0</v>
      </c>
      <c r="M44" s="55">
        <f t="shared" si="8"/>
        <v>1.2500000000000001E-2</v>
      </c>
      <c r="N44" s="69">
        <f t="shared" si="9"/>
        <v>0</v>
      </c>
      <c r="O44" s="72">
        <v>0</v>
      </c>
      <c r="P44" s="7"/>
      <c r="Q44" s="72">
        <f t="shared" si="10"/>
        <v>5.6224999999999996</v>
      </c>
      <c r="R44" s="72">
        <f t="shared" si="11"/>
        <v>5.61</v>
      </c>
      <c r="S44" s="72">
        <f t="shared" si="12"/>
        <v>0</v>
      </c>
      <c r="T44" s="7"/>
      <c r="U44" s="5">
        <f t="shared" si="13"/>
        <v>30</v>
      </c>
      <c r="V44" s="45">
        <f t="shared" si="14"/>
        <v>38078</v>
      </c>
      <c r="W44" s="5">
        <f t="shared" si="15"/>
        <v>1162</v>
      </c>
      <c r="X44" s="55">
        <f t="shared" si="16"/>
        <v>5.3904348595426005E-2</v>
      </c>
      <c r="Y44" s="47">
        <f t="shared" si="17"/>
        <v>0.84432309686803941</v>
      </c>
      <c r="Z44" s="5">
        <f t="shared" si="18"/>
        <v>0</v>
      </c>
      <c r="AA44" s="5">
        <f t="shared" si="19"/>
        <v>0</v>
      </c>
      <c r="AC44" s="39">
        <f t="shared" si="20"/>
        <v>0</v>
      </c>
      <c r="AD44" s="39">
        <f t="shared" si="21"/>
        <v>0</v>
      </c>
      <c r="AE44" s="39">
        <f t="shared" si="22"/>
        <v>0</v>
      </c>
      <c r="AF44" s="39">
        <f t="shared" si="23"/>
        <v>0</v>
      </c>
      <c r="AG44" s="39">
        <f t="shared" si="24"/>
        <v>0</v>
      </c>
      <c r="AH44" s="39">
        <f t="shared" si="25"/>
        <v>0</v>
      </c>
      <c r="AI44" s="39">
        <f t="shared" si="26"/>
        <v>0</v>
      </c>
      <c r="AJ44" s="39">
        <f t="shared" si="27"/>
        <v>0</v>
      </c>
      <c r="AK44" s="39">
        <f t="shared" si="28"/>
        <v>0</v>
      </c>
      <c r="AL44" s="43"/>
      <c r="AM44" s="39">
        <f t="shared" si="29"/>
        <v>0</v>
      </c>
      <c r="AN44" s="39">
        <f t="shared" si="30"/>
        <v>0</v>
      </c>
      <c r="AO44" s="39">
        <f t="shared" si="31"/>
        <v>0</v>
      </c>
      <c r="AP44" s="40">
        <f t="shared" si="32"/>
        <v>0</v>
      </c>
      <c r="AR44" s="39">
        <f t="shared" si="33"/>
        <v>0</v>
      </c>
      <c r="AS44" s="39">
        <f t="shared" si="34"/>
        <v>0</v>
      </c>
      <c r="AT44" s="39">
        <f t="shared" si="35"/>
        <v>0</v>
      </c>
      <c r="AU44" s="40">
        <f t="shared" si="36"/>
        <v>0</v>
      </c>
      <c r="AV44" s="40"/>
      <c r="AW44" s="52">
        <f t="shared" si="37"/>
        <v>0</v>
      </c>
      <c r="AY44" s="52">
        <f t="shared" si="38"/>
        <v>0</v>
      </c>
      <c r="AZ44" s="70"/>
    </row>
    <row r="45" spans="1:52">
      <c r="A45" s="44">
        <f t="shared" si="39"/>
        <v>38108</v>
      </c>
      <c r="B45" s="66">
        <f t="shared" si="40"/>
        <v>1147.5409836065573</v>
      </c>
      <c r="C45" s="67"/>
      <c r="D45" s="68">
        <f t="shared" si="3"/>
        <v>1147.5409836065573</v>
      </c>
      <c r="E45" s="35">
        <f t="shared" si="4"/>
        <v>0</v>
      </c>
      <c r="F45" s="35">
        <f t="shared" si="5"/>
        <v>0</v>
      </c>
      <c r="G45" s="55">
        <f t="shared" si="41"/>
        <v>5.67</v>
      </c>
      <c r="H45" s="69">
        <f t="shared" si="42"/>
        <v>5.67</v>
      </c>
      <c r="I45" s="72">
        <f t="shared" si="43"/>
        <v>0</v>
      </c>
      <c r="J45" s="55">
        <f t="shared" si="6"/>
        <v>-0.06</v>
      </c>
      <c r="K45" s="69">
        <f t="shared" si="7"/>
        <v>-0.06</v>
      </c>
      <c r="L45" s="72">
        <v>0</v>
      </c>
      <c r="M45" s="55">
        <f t="shared" si="8"/>
        <v>1.2500000000000001E-2</v>
      </c>
      <c r="N45" s="69">
        <f t="shared" si="9"/>
        <v>0</v>
      </c>
      <c r="O45" s="72">
        <v>0</v>
      </c>
      <c r="P45" s="7"/>
      <c r="Q45" s="72">
        <f t="shared" si="10"/>
        <v>5.6224999999999996</v>
      </c>
      <c r="R45" s="72">
        <f t="shared" si="11"/>
        <v>5.61</v>
      </c>
      <c r="S45" s="72">
        <f t="shared" si="12"/>
        <v>0</v>
      </c>
      <c r="T45" s="7"/>
      <c r="U45" s="5">
        <f t="shared" si="13"/>
        <v>31</v>
      </c>
      <c r="V45" s="45">
        <f t="shared" si="14"/>
        <v>38108</v>
      </c>
      <c r="W45" s="5">
        <f t="shared" si="15"/>
        <v>1192</v>
      </c>
      <c r="X45" s="55">
        <f t="shared" si="16"/>
        <v>5.3904348595426005E-2</v>
      </c>
      <c r="Y45" s="47">
        <f t="shared" si="17"/>
        <v>0.84064242369623632</v>
      </c>
      <c r="Z45" s="5">
        <f t="shared" si="18"/>
        <v>0</v>
      </c>
      <c r="AA45" s="5">
        <f t="shared" si="19"/>
        <v>0</v>
      </c>
      <c r="AC45" s="39">
        <f t="shared" si="20"/>
        <v>0</v>
      </c>
      <c r="AD45" s="39">
        <f t="shared" si="21"/>
        <v>0</v>
      </c>
      <c r="AE45" s="39">
        <f t="shared" si="22"/>
        <v>0</v>
      </c>
      <c r="AF45" s="39">
        <f t="shared" si="23"/>
        <v>0</v>
      </c>
      <c r="AG45" s="39">
        <f t="shared" si="24"/>
        <v>0</v>
      </c>
      <c r="AH45" s="39">
        <f t="shared" si="25"/>
        <v>0</v>
      </c>
      <c r="AI45" s="39">
        <f t="shared" si="26"/>
        <v>0</v>
      </c>
      <c r="AJ45" s="39">
        <f t="shared" si="27"/>
        <v>0</v>
      </c>
      <c r="AK45" s="39">
        <f t="shared" si="28"/>
        <v>0</v>
      </c>
      <c r="AL45" s="43"/>
      <c r="AM45" s="39">
        <f t="shared" si="29"/>
        <v>0</v>
      </c>
      <c r="AN45" s="39">
        <f t="shared" si="30"/>
        <v>0</v>
      </c>
      <c r="AO45" s="39">
        <f t="shared" si="31"/>
        <v>0</v>
      </c>
      <c r="AP45" s="40">
        <f t="shared" si="32"/>
        <v>0</v>
      </c>
      <c r="AR45" s="39">
        <f t="shared" si="33"/>
        <v>0</v>
      </c>
      <c r="AS45" s="39">
        <f t="shared" si="34"/>
        <v>0</v>
      </c>
      <c r="AT45" s="39">
        <f t="shared" si="35"/>
        <v>0</v>
      </c>
      <c r="AU45" s="40">
        <f t="shared" si="36"/>
        <v>0</v>
      </c>
      <c r="AV45" s="40"/>
      <c r="AW45" s="52">
        <f t="shared" si="37"/>
        <v>0</v>
      </c>
      <c r="AY45" s="52">
        <f t="shared" si="38"/>
        <v>0</v>
      </c>
      <c r="AZ45" s="70"/>
    </row>
    <row r="46" spans="1:52">
      <c r="A46" s="44">
        <f t="shared" si="39"/>
        <v>38139</v>
      </c>
      <c r="B46" s="66">
        <f t="shared" si="40"/>
        <v>1147.5409836065573</v>
      </c>
      <c r="C46" s="67"/>
      <c r="D46" s="68">
        <f t="shared" si="3"/>
        <v>1147.5409836065573</v>
      </c>
      <c r="E46" s="35">
        <f t="shared" si="4"/>
        <v>0</v>
      </c>
      <c r="F46" s="35">
        <f t="shared" si="5"/>
        <v>0</v>
      </c>
      <c r="G46" s="55">
        <f t="shared" si="41"/>
        <v>5.67</v>
      </c>
      <c r="H46" s="69">
        <f t="shared" si="42"/>
        <v>5.67</v>
      </c>
      <c r="I46" s="72">
        <f t="shared" si="43"/>
        <v>0</v>
      </c>
      <c r="J46" s="55">
        <f t="shared" si="6"/>
        <v>-0.06</v>
      </c>
      <c r="K46" s="69">
        <f t="shared" si="7"/>
        <v>-0.06</v>
      </c>
      <c r="L46" s="72">
        <v>0</v>
      </c>
      <c r="M46" s="55">
        <f t="shared" si="8"/>
        <v>1.2500000000000001E-2</v>
      </c>
      <c r="N46" s="69">
        <f t="shared" si="9"/>
        <v>0</v>
      </c>
      <c r="O46" s="72">
        <v>0</v>
      </c>
      <c r="P46" s="7"/>
      <c r="Q46" s="72">
        <f t="shared" si="10"/>
        <v>5.6224999999999996</v>
      </c>
      <c r="R46" s="72">
        <f t="shared" si="11"/>
        <v>5.61</v>
      </c>
      <c r="S46" s="72">
        <f t="shared" si="12"/>
        <v>0</v>
      </c>
      <c r="T46" s="7"/>
      <c r="U46" s="5">
        <f t="shared" si="13"/>
        <v>30</v>
      </c>
      <c r="V46" s="45">
        <f t="shared" si="14"/>
        <v>38139</v>
      </c>
      <c r="W46" s="5">
        <f t="shared" si="15"/>
        <v>1223</v>
      </c>
      <c r="X46" s="55">
        <f t="shared" si="16"/>
        <v>5.3904348595426005E-2</v>
      </c>
      <c r="Y46" s="47">
        <f t="shared" si="17"/>
        <v>0.83685591700280171</v>
      </c>
      <c r="Z46" s="5">
        <f t="shared" si="18"/>
        <v>0</v>
      </c>
      <c r="AA46" s="5">
        <f t="shared" si="19"/>
        <v>0</v>
      </c>
      <c r="AC46" s="39">
        <f t="shared" si="20"/>
        <v>0</v>
      </c>
      <c r="AD46" s="39">
        <f t="shared" si="21"/>
        <v>0</v>
      </c>
      <c r="AE46" s="39">
        <f t="shared" si="22"/>
        <v>0</v>
      </c>
      <c r="AF46" s="39">
        <f t="shared" si="23"/>
        <v>0</v>
      </c>
      <c r="AG46" s="39">
        <f t="shared" si="24"/>
        <v>0</v>
      </c>
      <c r="AH46" s="39">
        <f t="shared" si="25"/>
        <v>0</v>
      </c>
      <c r="AI46" s="39">
        <f t="shared" si="26"/>
        <v>0</v>
      </c>
      <c r="AJ46" s="39">
        <f t="shared" si="27"/>
        <v>0</v>
      </c>
      <c r="AK46" s="39">
        <f t="shared" si="28"/>
        <v>0</v>
      </c>
      <c r="AL46" s="43"/>
      <c r="AM46" s="39">
        <f t="shared" si="29"/>
        <v>0</v>
      </c>
      <c r="AN46" s="39">
        <f t="shared" si="30"/>
        <v>0</v>
      </c>
      <c r="AO46" s="39">
        <f t="shared" si="31"/>
        <v>0</v>
      </c>
      <c r="AP46" s="40">
        <f t="shared" si="32"/>
        <v>0</v>
      </c>
      <c r="AR46" s="39">
        <f t="shared" si="33"/>
        <v>0</v>
      </c>
      <c r="AS46" s="39">
        <f t="shared" si="34"/>
        <v>0</v>
      </c>
      <c r="AT46" s="39">
        <f t="shared" si="35"/>
        <v>0</v>
      </c>
      <c r="AU46" s="40">
        <f t="shared" si="36"/>
        <v>0</v>
      </c>
      <c r="AV46" s="40"/>
      <c r="AW46" s="52">
        <f t="shared" si="37"/>
        <v>0</v>
      </c>
      <c r="AY46" s="52">
        <f t="shared" si="38"/>
        <v>0</v>
      </c>
      <c r="AZ46" s="70"/>
    </row>
    <row r="47" spans="1:52">
      <c r="A47" s="44">
        <f t="shared" si="39"/>
        <v>38169</v>
      </c>
      <c r="B47" s="66">
        <f t="shared" si="40"/>
        <v>1147.5409836065573</v>
      </c>
      <c r="C47" s="67"/>
      <c r="D47" s="68">
        <f t="shared" si="3"/>
        <v>1147.5409836065573</v>
      </c>
      <c r="E47" s="35">
        <f t="shared" si="4"/>
        <v>0</v>
      </c>
      <c r="F47" s="35">
        <f t="shared" si="5"/>
        <v>0</v>
      </c>
      <c r="G47" s="55">
        <f t="shared" si="41"/>
        <v>5.67</v>
      </c>
      <c r="H47" s="69">
        <f t="shared" si="42"/>
        <v>5.67</v>
      </c>
      <c r="I47" s="72">
        <f t="shared" si="43"/>
        <v>0</v>
      </c>
      <c r="J47" s="55">
        <f t="shared" si="6"/>
        <v>-0.06</v>
      </c>
      <c r="K47" s="69">
        <f t="shared" si="7"/>
        <v>-0.06</v>
      </c>
      <c r="L47" s="72">
        <v>0</v>
      </c>
      <c r="M47" s="55">
        <f t="shared" si="8"/>
        <v>1.2500000000000001E-2</v>
      </c>
      <c r="N47" s="69">
        <f t="shared" si="9"/>
        <v>0</v>
      </c>
      <c r="O47" s="72">
        <v>0</v>
      </c>
      <c r="P47" s="7"/>
      <c r="Q47" s="72">
        <f t="shared" si="10"/>
        <v>5.6224999999999996</v>
      </c>
      <c r="R47" s="72">
        <f t="shared" si="11"/>
        <v>5.61</v>
      </c>
      <c r="S47" s="72">
        <f t="shared" si="12"/>
        <v>0</v>
      </c>
      <c r="T47" s="7"/>
      <c r="U47" s="5">
        <f t="shared" si="13"/>
        <v>31</v>
      </c>
      <c r="V47" s="45">
        <f t="shared" si="14"/>
        <v>38169</v>
      </c>
      <c r="W47" s="5">
        <f t="shared" si="15"/>
        <v>1253</v>
      </c>
      <c r="X47" s="55">
        <f t="shared" si="16"/>
        <v>5.3904348595426005E-2</v>
      </c>
      <c r="Y47" s="47">
        <f t="shared" si="17"/>
        <v>0.8332077956452284</v>
      </c>
      <c r="Z47" s="5">
        <f t="shared" si="18"/>
        <v>0</v>
      </c>
      <c r="AA47" s="5">
        <f t="shared" si="19"/>
        <v>0</v>
      </c>
      <c r="AC47" s="39">
        <f t="shared" si="20"/>
        <v>0</v>
      </c>
      <c r="AD47" s="39">
        <f t="shared" si="21"/>
        <v>0</v>
      </c>
      <c r="AE47" s="39">
        <f t="shared" si="22"/>
        <v>0</v>
      </c>
      <c r="AF47" s="39">
        <f t="shared" si="23"/>
        <v>0</v>
      </c>
      <c r="AG47" s="39">
        <f t="shared" si="24"/>
        <v>0</v>
      </c>
      <c r="AH47" s="39">
        <f t="shared" si="25"/>
        <v>0</v>
      </c>
      <c r="AI47" s="39">
        <f t="shared" si="26"/>
        <v>0</v>
      </c>
      <c r="AJ47" s="39">
        <f t="shared" si="27"/>
        <v>0</v>
      </c>
      <c r="AK47" s="39">
        <f t="shared" si="28"/>
        <v>0</v>
      </c>
      <c r="AL47" s="43"/>
      <c r="AM47" s="39">
        <f t="shared" si="29"/>
        <v>0</v>
      </c>
      <c r="AN47" s="39">
        <f t="shared" si="30"/>
        <v>0</v>
      </c>
      <c r="AO47" s="39">
        <f t="shared" si="31"/>
        <v>0</v>
      </c>
      <c r="AP47" s="40">
        <f t="shared" si="32"/>
        <v>0</v>
      </c>
      <c r="AR47" s="39">
        <f t="shared" si="33"/>
        <v>0</v>
      </c>
      <c r="AS47" s="39">
        <f t="shared" si="34"/>
        <v>0</v>
      </c>
      <c r="AT47" s="39">
        <f t="shared" si="35"/>
        <v>0</v>
      </c>
      <c r="AU47" s="40">
        <f t="shared" si="36"/>
        <v>0</v>
      </c>
      <c r="AV47" s="40"/>
      <c r="AW47" s="52">
        <f t="shared" si="37"/>
        <v>0</v>
      </c>
      <c r="AY47" s="52">
        <f t="shared" si="38"/>
        <v>0</v>
      </c>
      <c r="AZ47" s="70"/>
    </row>
    <row r="48" spans="1:52">
      <c r="A48" s="44">
        <f t="shared" si="39"/>
        <v>38200</v>
      </c>
      <c r="B48" s="66">
        <f t="shared" si="40"/>
        <v>1147.5409836065573</v>
      </c>
      <c r="C48" s="67"/>
      <c r="D48" s="68">
        <f t="shared" si="3"/>
        <v>1147.5409836065573</v>
      </c>
      <c r="E48" s="35">
        <f t="shared" si="4"/>
        <v>0</v>
      </c>
      <c r="F48" s="35">
        <f t="shared" si="5"/>
        <v>0</v>
      </c>
      <c r="G48" s="55">
        <f t="shared" si="41"/>
        <v>5.67</v>
      </c>
      <c r="H48" s="69">
        <f t="shared" si="42"/>
        <v>5.67</v>
      </c>
      <c r="I48" s="72">
        <f t="shared" si="43"/>
        <v>0</v>
      </c>
      <c r="J48" s="55">
        <f t="shared" si="6"/>
        <v>-0.06</v>
      </c>
      <c r="K48" s="69">
        <f t="shared" si="7"/>
        <v>-0.06</v>
      </c>
      <c r="L48" s="72">
        <v>0</v>
      </c>
      <c r="M48" s="55">
        <f t="shared" si="8"/>
        <v>1.2500000000000001E-2</v>
      </c>
      <c r="N48" s="69">
        <f t="shared" si="9"/>
        <v>0</v>
      </c>
      <c r="O48" s="72">
        <v>0</v>
      </c>
      <c r="P48" s="7"/>
      <c r="Q48" s="72">
        <f t="shared" si="10"/>
        <v>5.6224999999999996</v>
      </c>
      <c r="R48" s="72">
        <f t="shared" si="11"/>
        <v>5.61</v>
      </c>
      <c r="S48" s="72">
        <f t="shared" si="12"/>
        <v>0</v>
      </c>
      <c r="T48" s="7"/>
      <c r="U48" s="5">
        <f t="shared" si="13"/>
        <v>31</v>
      </c>
      <c r="V48" s="45">
        <f t="shared" si="14"/>
        <v>38200</v>
      </c>
      <c r="W48" s="5">
        <f t="shared" si="15"/>
        <v>1284</v>
      </c>
      <c r="X48" s="55">
        <f t="shared" si="16"/>
        <v>5.3904348595426005E-2</v>
      </c>
      <c r="Y48" s="47">
        <f t="shared" si="17"/>
        <v>0.82945477675598356</v>
      </c>
      <c r="Z48" s="5">
        <f t="shared" si="18"/>
        <v>0</v>
      </c>
      <c r="AA48" s="5">
        <f t="shared" si="19"/>
        <v>0</v>
      </c>
      <c r="AC48" s="39">
        <f t="shared" si="20"/>
        <v>0</v>
      </c>
      <c r="AD48" s="39">
        <f t="shared" si="21"/>
        <v>0</v>
      </c>
      <c r="AE48" s="39">
        <f t="shared" si="22"/>
        <v>0</v>
      </c>
      <c r="AF48" s="39">
        <f t="shared" si="23"/>
        <v>0</v>
      </c>
      <c r="AG48" s="39">
        <f t="shared" si="24"/>
        <v>0</v>
      </c>
      <c r="AH48" s="39">
        <f t="shared" si="25"/>
        <v>0</v>
      </c>
      <c r="AI48" s="39">
        <f t="shared" si="26"/>
        <v>0</v>
      </c>
      <c r="AJ48" s="39">
        <f t="shared" si="27"/>
        <v>0</v>
      </c>
      <c r="AK48" s="39">
        <f t="shared" si="28"/>
        <v>0</v>
      </c>
      <c r="AL48" s="43"/>
      <c r="AM48" s="39">
        <f t="shared" si="29"/>
        <v>0</v>
      </c>
      <c r="AN48" s="39">
        <f t="shared" si="30"/>
        <v>0</v>
      </c>
      <c r="AO48" s="39">
        <f t="shared" si="31"/>
        <v>0</v>
      </c>
      <c r="AP48" s="40">
        <f t="shared" si="32"/>
        <v>0</v>
      </c>
      <c r="AR48" s="39">
        <f t="shared" si="33"/>
        <v>0</v>
      </c>
      <c r="AS48" s="39">
        <f t="shared" si="34"/>
        <v>0</v>
      </c>
      <c r="AT48" s="39">
        <f t="shared" si="35"/>
        <v>0</v>
      </c>
      <c r="AU48" s="40">
        <f t="shared" si="36"/>
        <v>0</v>
      </c>
      <c r="AV48" s="40"/>
      <c r="AW48" s="52">
        <f t="shared" si="37"/>
        <v>0</v>
      </c>
      <c r="AY48" s="52">
        <f t="shared" si="38"/>
        <v>0</v>
      </c>
      <c r="AZ48" s="70"/>
    </row>
    <row r="49" spans="1:52">
      <c r="A49" s="44">
        <f t="shared" si="39"/>
        <v>38231</v>
      </c>
      <c r="B49" s="66">
        <f t="shared" si="40"/>
        <v>1147.5409836065573</v>
      </c>
      <c r="C49" s="67"/>
      <c r="D49" s="68">
        <f t="shared" si="3"/>
        <v>1147.5409836065573</v>
      </c>
      <c r="E49" s="35">
        <f t="shared" si="4"/>
        <v>0</v>
      </c>
      <c r="F49" s="35">
        <f t="shared" si="5"/>
        <v>0</v>
      </c>
      <c r="G49" s="55">
        <f t="shared" si="41"/>
        <v>5.67</v>
      </c>
      <c r="H49" s="69">
        <f t="shared" si="42"/>
        <v>5.67</v>
      </c>
      <c r="I49" s="72">
        <f t="shared" si="43"/>
        <v>0</v>
      </c>
      <c r="J49" s="55">
        <f t="shared" si="6"/>
        <v>-0.06</v>
      </c>
      <c r="K49" s="69">
        <f t="shared" si="7"/>
        <v>-0.06</v>
      </c>
      <c r="L49" s="72">
        <v>0</v>
      </c>
      <c r="M49" s="55">
        <f t="shared" si="8"/>
        <v>1.2500000000000001E-2</v>
      </c>
      <c r="N49" s="69">
        <f t="shared" si="9"/>
        <v>0</v>
      </c>
      <c r="O49" s="72">
        <v>0</v>
      </c>
      <c r="P49" s="7"/>
      <c r="Q49" s="72">
        <f t="shared" si="10"/>
        <v>5.6224999999999996</v>
      </c>
      <c r="R49" s="72">
        <f t="shared" si="11"/>
        <v>5.61</v>
      </c>
      <c r="S49" s="72">
        <f t="shared" si="12"/>
        <v>0</v>
      </c>
      <c r="T49" s="7"/>
      <c r="U49" s="5">
        <f t="shared" si="13"/>
        <v>30</v>
      </c>
      <c r="V49" s="45">
        <f t="shared" si="14"/>
        <v>38231</v>
      </c>
      <c r="W49" s="5">
        <f t="shared" si="15"/>
        <v>1315</v>
      </c>
      <c r="X49" s="55">
        <f t="shared" si="16"/>
        <v>5.3904348595426005E-2</v>
      </c>
      <c r="Y49" s="47">
        <f t="shared" si="17"/>
        <v>0.82571866259429483</v>
      </c>
      <c r="Z49" s="5">
        <f t="shared" si="18"/>
        <v>0</v>
      </c>
      <c r="AA49" s="5">
        <f t="shared" si="19"/>
        <v>0</v>
      </c>
      <c r="AC49" s="39">
        <f t="shared" si="20"/>
        <v>0</v>
      </c>
      <c r="AD49" s="39">
        <f t="shared" si="21"/>
        <v>0</v>
      </c>
      <c r="AE49" s="39">
        <f t="shared" si="22"/>
        <v>0</v>
      </c>
      <c r="AF49" s="39">
        <f t="shared" si="23"/>
        <v>0</v>
      </c>
      <c r="AG49" s="39">
        <f t="shared" si="24"/>
        <v>0</v>
      </c>
      <c r="AH49" s="39">
        <f t="shared" si="25"/>
        <v>0</v>
      </c>
      <c r="AI49" s="39">
        <f t="shared" si="26"/>
        <v>0</v>
      </c>
      <c r="AJ49" s="39">
        <f t="shared" si="27"/>
        <v>0</v>
      </c>
      <c r="AK49" s="39">
        <f t="shared" si="28"/>
        <v>0</v>
      </c>
      <c r="AL49" s="43"/>
      <c r="AM49" s="39">
        <f t="shared" si="29"/>
        <v>0</v>
      </c>
      <c r="AN49" s="39">
        <f t="shared" si="30"/>
        <v>0</v>
      </c>
      <c r="AO49" s="39">
        <f t="shared" si="31"/>
        <v>0</v>
      </c>
      <c r="AP49" s="40">
        <f t="shared" si="32"/>
        <v>0</v>
      </c>
      <c r="AR49" s="39">
        <f t="shared" si="33"/>
        <v>0</v>
      </c>
      <c r="AS49" s="39">
        <f t="shared" si="34"/>
        <v>0</v>
      </c>
      <c r="AT49" s="39">
        <f t="shared" si="35"/>
        <v>0</v>
      </c>
      <c r="AU49" s="40">
        <f t="shared" si="36"/>
        <v>0</v>
      </c>
      <c r="AV49" s="40"/>
      <c r="AW49" s="52">
        <f t="shared" si="37"/>
        <v>0</v>
      </c>
      <c r="AY49" s="52">
        <f t="shared" si="38"/>
        <v>0</v>
      </c>
      <c r="AZ49" s="70"/>
    </row>
    <row r="50" spans="1:52">
      <c r="A50" s="44">
        <f t="shared" si="39"/>
        <v>38261</v>
      </c>
      <c r="B50" s="66">
        <f t="shared" si="40"/>
        <v>1147.5409836065573</v>
      </c>
      <c r="C50" s="67"/>
      <c r="D50" s="68">
        <f t="shared" si="3"/>
        <v>1147.5409836065573</v>
      </c>
      <c r="E50" s="35">
        <f t="shared" si="4"/>
        <v>0</v>
      </c>
      <c r="F50" s="35">
        <f t="shared" si="5"/>
        <v>0</v>
      </c>
      <c r="G50" s="55">
        <f t="shared" si="41"/>
        <v>5.67</v>
      </c>
      <c r="H50" s="69">
        <f t="shared" si="42"/>
        <v>5.67</v>
      </c>
      <c r="I50" s="72">
        <f t="shared" si="43"/>
        <v>0</v>
      </c>
      <c r="J50" s="55">
        <f t="shared" si="6"/>
        <v>-0.06</v>
      </c>
      <c r="K50" s="69">
        <f t="shared" si="7"/>
        <v>-0.06</v>
      </c>
      <c r="L50" s="72">
        <v>0</v>
      </c>
      <c r="M50" s="55">
        <f t="shared" si="8"/>
        <v>1.2500000000000001E-2</v>
      </c>
      <c r="N50" s="69">
        <f t="shared" si="9"/>
        <v>0</v>
      </c>
      <c r="O50" s="72">
        <v>0</v>
      </c>
      <c r="P50" s="7"/>
      <c r="Q50" s="72">
        <f t="shared" si="10"/>
        <v>5.6224999999999996</v>
      </c>
      <c r="R50" s="72">
        <f t="shared" si="11"/>
        <v>5.61</v>
      </c>
      <c r="S50" s="72">
        <f t="shared" si="12"/>
        <v>0</v>
      </c>
      <c r="T50" s="7"/>
      <c r="U50" s="5">
        <f t="shared" si="13"/>
        <v>31</v>
      </c>
      <c r="V50" s="45">
        <f t="shared" si="14"/>
        <v>38261</v>
      </c>
      <c r="W50" s="5">
        <f t="shared" si="15"/>
        <v>1345</v>
      </c>
      <c r="X50" s="55">
        <f t="shared" si="16"/>
        <v>5.3904348595426005E-2</v>
      </c>
      <c r="Y50" s="47">
        <f t="shared" si="17"/>
        <v>0.82211909207426337</v>
      </c>
      <c r="Z50" s="5">
        <f t="shared" si="18"/>
        <v>0</v>
      </c>
      <c r="AA50" s="5">
        <f t="shared" si="19"/>
        <v>0</v>
      </c>
      <c r="AC50" s="39">
        <f t="shared" si="20"/>
        <v>0</v>
      </c>
      <c r="AD50" s="39">
        <f t="shared" si="21"/>
        <v>0</v>
      </c>
      <c r="AE50" s="39">
        <f t="shared" si="22"/>
        <v>0</v>
      </c>
      <c r="AF50" s="39">
        <f t="shared" si="23"/>
        <v>0</v>
      </c>
      <c r="AG50" s="39">
        <f t="shared" si="24"/>
        <v>0</v>
      </c>
      <c r="AH50" s="39">
        <f t="shared" si="25"/>
        <v>0</v>
      </c>
      <c r="AI50" s="39">
        <f t="shared" si="26"/>
        <v>0</v>
      </c>
      <c r="AJ50" s="39">
        <f t="shared" si="27"/>
        <v>0</v>
      </c>
      <c r="AK50" s="39">
        <f t="shared" si="28"/>
        <v>0</v>
      </c>
      <c r="AL50" s="43"/>
      <c r="AM50" s="39">
        <f t="shared" si="29"/>
        <v>0</v>
      </c>
      <c r="AN50" s="39">
        <f t="shared" si="30"/>
        <v>0</v>
      </c>
      <c r="AO50" s="39">
        <f t="shared" si="31"/>
        <v>0</v>
      </c>
      <c r="AP50" s="40">
        <f t="shared" si="32"/>
        <v>0</v>
      </c>
      <c r="AR50" s="39">
        <f t="shared" si="33"/>
        <v>0</v>
      </c>
      <c r="AS50" s="39">
        <f t="shared" si="34"/>
        <v>0</v>
      </c>
      <c r="AT50" s="39">
        <f t="shared" si="35"/>
        <v>0</v>
      </c>
      <c r="AU50" s="40">
        <f t="shared" si="36"/>
        <v>0</v>
      </c>
      <c r="AV50" s="40"/>
      <c r="AW50" s="52">
        <f t="shared" si="37"/>
        <v>0</v>
      </c>
      <c r="AY50" s="52">
        <f t="shared" si="38"/>
        <v>0</v>
      </c>
      <c r="AZ50" s="70"/>
    </row>
    <row r="51" spans="1:52">
      <c r="A51" s="44">
        <f t="shared" si="39"/>
        <v>38292</v>
      </c>
      <c r="B51" s="66">
        <f t="shared" si="40"/>
        <v>1147.5409836065573</v>
      </c>
      <c r="C51" s="67"/>
      <c r="D51" s="68">
        <f t="shared" si="3"/>
        <v>1147.5409836065573</v>
      </c>
      <c r="E51" s="35">
        <f t="shared" si="4"/>
        <v>0</v>
      </c>
      <c r="F51" s="35">
        <f t="shared" si="5"/>
        <v>0</v>
      </c>
      <c r="G51" s="55">
        <f t="shared" si="41"/>
        <v>5.67</v>
      </c>
      <c r="H51" s="69">
        <f t="shared" si="42"/>
        <v>5.67</v>
      </c>
      <c r="I51" s="72">
        <f t="shared" si="43"/>
        <v>0</v>
      </c>
      <c r="J51" s="55">
        <f t="shared" si="6"/>
        <v>-0.06</v>
      </c>
      <c r="K51" s="69">
        <f t="shared" si="7"/>
        <v>-0.06</v>
      </c>
      <c r="L51" s="72">
        <v>0</v>
      </c>
      <c r="M51" s="55">
        <f t="shared" si="8"/>
        <v>1.2500000000000001E-2</v>
      </c>
      <c r="N51" s="69">
        <f t="shared" si="9"/>
        <v>0</v>
      </c>
      <c r="O51" s="72">
        <v>0</v>
      </c>
      <c r="P51" s="7"/>
      <c r="Q51" s="72">
        <f t="shared" si="10"/>
        <v>5.6224999999999996</v>
      </c>
      <c r="R51" s="72">
        <f t="shared" si="11"/>
        <v>5.61</v>
      </c>
      <c r="S51" s="72">
        <f t="shared" si="12"/>
        <v>0</v>
      </c>
      <c r="T51" s="7"/>
      <c r="U51" s="5">
        <f t="shared" si="13"/>
        <v>30</v>
      </c>
      <c r="V51" s="45">
        <f t="shared" si="14"/>
        <v>38292</v>
      </c>
      <c r="W51" s="5">
        <f t="shared" si="15"/>
        <v>1376</v>
      </c>
      <c r="X51" s="55">
        <f t="shared" si="16"/>
        <v>5.3904348595426005E-2</v>
      </c>
      <c r="Y51" s="47">
        <f t="shared" si="17"/>
        <v>0.81841602004602565</v>
      </c>
      <c r="Z51" s="5">
        <f t="shared" si="18"/>
        <v>0</v>
      </c>
      <c r="AA51" s="5">
        <f t="shared" si="19"/>
        <v>0</v>
      </c>
      <c r="AC51" s="39">
        <f t="shared" si="20"/>
        <v>0</v>
      </c>
      <c r="AD51" s="39">
        <f t="shared" si="21"/>
        <v>0</v>
      </c>
      <c r="AE51" s="39">
        <f t="shared" si="22"/>
        <v>0</v>
      </c>
      <c r="AF51" s="39">
        <f t="shared" si="23"/>
        <v>0</v>
      </c>
      <c r="AG51" s="39">
        <f t="shared" si="24"/>
        <v>0</v>
      </c>
      <c r="AH51" s="39">
        <f t="shared" si="25"/>
        <v>0</v>
      </c>
      <c r="AI51" s="39">
        <f t="shared" si="26"/>
        <v>0</v>
      </c>
      <c r="AJ51" s="39">
        <f t="shared" si="27"/>
        <v>0</v>
      </c>
      <c r="AK51" s="39">
        <f t="shared" si="28"/>
        <v>0</v>
      </c>
      <c r="AL51" s="43"/>
      <c r="AM51" s="39">
        <f t="shared" si="29"/>
        <v>0</v>
      </c>
      <c r="AN51" s="39">
        <f t="shared" si="30"/>
        <v>0</v>
      </c>
      <c r="AO51" s="39">
        <f t="shared" si="31"/>
        <v>0</v>
      </c>
      <c r="AP51" s="40">
        <f t="shared" si="32"/>
        <v>0</v>
      </c>
      <c r="AR51" s="39">
        <f t="shared" si="33"/>
        <v>0</v>
      </c>
      <c r="AS51" s="39">
        <f t="shared" si="34"/>
        <v>0</v>
      </c>
      <c r="AT51" s="39">
        <f t="shared" si="35"/>
        <v>0</v>
      </c>
      <c r="AU51" s="40">
        <f t="shared" si="36"/>
        <v>0</v>
      </c>
      <c r="AV51" s="40"/>
      <c r="AW51" s="52">
        <f t="shared" si="37"/>
        <v>0</v>
      </c>
      <c r="AY51" s="52">
        <f t="shared" si="38"/>
        <v>0</v>
      </c>
      <c r="AZ51" s="70"/>
    </row>
    <row r="52" spans="1:52">
      <c r="A52" s="44">
        <f t="shared" si="39"/>
        <v>38322</v>
      </c>
      <c r="B52" s="66">
        <f t="shared" si="40"/>
        <v>1147.5409836065573</v>
      </c>
      <c r="C52" s="67"/>
      <c r="D52" s="68">
        <f t="shared" si="3"/>
        <v>1147.5409836065573</v>
      </c>
      <c r="E52" s="35">
        <f t="shared" si="4"/>
        <v>0</v>
      </c>
      <c r="F52" s="35">
        <f t="shared" si="5"/>
        <v>0</v>
      </c>
      <c r="G52" s="55">
        <f t="shared" si="41"/>
        <v>5.67</v>
      </c>
      <c r="H52" s="69">
        <f t="shared" si="42"/>
        <v>5.67</v>
      </c>
      <c r="I52" s="72">
        <f t="shared" si="43"/>
        <v>0</v>
      </c>
      <c r="J52" s="55">
        <f t="shared" si="6"/>
        <v>-0.06</v>
      </c>
      <c r="K52" s="69">
        <f t="shared" si="7"/>
        <v>-0.06</v>
      </c>
      <c r="L52" s="72">
        <v>0</v>
      </c>
      <c r="M52" s="55">
        <f t="shared" si="8"/>
        <v>1.2500000000000001E-2</v>
      </c>
      <c r="N52" s="69">
        <f t="shared" si="9"/>
        <v>0</v>
      </c>
      <c r="O52" s="72">
        <v>0</v>
      </c>
      <c r="P52" s="7"/>
      <c r="Q52" s="72">
        <f t="shared" si="10"/>
        <v>5.6224999999999996</v>
      </c>
      <c r="R52" s="72">
        <f t="shared" si="11"/>
        <v>5.61</v>
      </c>
      <c r="S52" s="72">
        <f t="shared" si="12"/>
        <v>0</v>
      </c>
      <c r="T52" s="7"/>
      <c r="U52" s="5">
        <f t="shared" si="13"/>
        <v>31</v>
      </c>
      <c r="V52" s="45">
        <f t="shared" si="14"/>
        <v>38322</v>
      </c>
      <c r="W52" s="5">
        <f t="shared" si="15"/>
        <v>1406</v>
      </c>
      <c r="X52" s="55">
        <f t="shared" si="16"/>
        <v>5.3904348595426005E-2</v>
      </c>
      <c r="Y52" s="47">
        <f t="shared" si="17"/>
        <v>0.81484828406967824</v>
      </c>
      <c r="Z52" s="5">
        <f t="shared" si="18"/>
        <v>0</v>
      </c>
      <c r="AA52" s="5">
        <f t="shared" si="19"/>
        <v>0</v>
      </c>
      <c r="AC52" s="39">
        <f t="shared" si="20"/>
        <v>0</v>
      </c>
      <c r="AD52" s="39">
        <f t="shared" si="21"/>
        <v>0</v>
      </c>
      <c r="AE52" s="39">
        <f t="shared" si="22"/>
        <v>0</v>
      </c>
      <c r="AF52" s="39">
        <f t="shared" si="23"/>
        <v>0</v>
      </c>
      <c r="AG52" s="39">
        <f t="shared" si="24"/>
        <v>0</v>
      </c>
      <c r="AH52" s="39">
        <f t="shared" si="25"/>
        <v>0</v>
      </c>
      <c r="AI52" s="39">
        <f t="shared" si="26"/>
        <v>0</v>
      </c>
      <c r="AJ52" s="39">
        <f t="shared" si="27"/>
        <v>0</v>
      </c>
      <c r="AK52" s="39">
        <f t="shared" si="28"/>
        <v>0</v>
      </c>
      <c r="AL52" s="43"/>
      <c r="AM52" s="39">
        <f t="shared" si="29"/>
        <v>0</v>
      </c>
      <c r="AN52" s="39">
        <f t="shared" si="30"/>
        <v>0</v>
      </c>
      <c r="AO52" s="39">
        <f t="shared" si="31"/>
        <v>0</v>
      </c>
      <c r="AP52" s="40">
        <f t="shared" si="32"/>
        <v>0</v>
      </c>
      <c r="AR52" s="39">
        <f t="shared" si="33"/>
        <v>0</v>
      </c>
      <c r="AS52" s="39">
        <f t="shared" si="34"/>
        <v>0</v>
      </c>
      <c r="AT52" s="39">
        <f t="shared" si="35"/>
        <v>0</v>
      </c>
      <c r="AU52" s="40">
        <f t="shared" si="36"/>
        <v>0</v>
      </c>
      <c r="AV52" s="40"/>
      <c r="AW52" s="52">
        <f t="shared" si="37"/>
        <v>0</v>
      </c>
      <c r="AY52" s="52">
        <f t="shared" si="38"/>
        <v>0</v>
      </c>
      <c r="AZ52" s="70"/>
    </row>
    <row r="53" spans="1:52">
      <c r="A53" s="44">
        <f t="shared" si="39"/>
        <v>38353</v>
      </c>
      <c r="B53" s="66">
        <f t="shared" si="40"/>
        <v>1147.5409836065573</v>
      </c>
      <c r="C53" s="67"/>
      <c r="D53" s="68">
        <f t="shared" si="3"/>
        <v>1147.5409836065573</v>
      </c>
      <c r="E53" s="35">
        <f t="shared" si="4"/>
        <v>0</v>
      </c>
      <c r="F53" s="35">
        <f t="shared" si="5"/>
        <v>0</v>
      </c>
      <c r="G53" s="55">
        <f t="shared" si="41"/>
        <v>5.67</v>
      </c>
      <c r="H53" s="69">
        <f t="shared" si="42"/>
        <v>5.67</v>
      </c>
      <c r="I53" s="72">
        <f t="shared" si="43"/>
        <v>0</v>
      </c>
      <c r="J53" s="55">
        <f t="shared" si="6"/>
        <v>-0.06</v>
      </c>
      <c r="K53" s="69">
        <f t="shared" si="7"/>
        <v>-0.06</v>
      </c>
      <c r="L53" s="72">
        <v>0</v>
      </c>
      <c r="M53" s="55">
        <f t="shared" si="8"/>
        <v>1.2500000000000001E-2</v>
      </c>
      <c r="N53" s="69">
        <f t="shared" si="9"/>
        <v>0</v>
      </c>
      <c r="O53" s="72">
        <v>0</v>
      </c>
      <c r="P53" s="7"/>
      <c r="Q53" s="72">
        <f t="shared" si="10"/>
        <v>5.6224999999999996</v>
      </c>
      <c r="R53" s="72">
        <f t="shared" si="11"/>
        <v>5.61</v>
      </c>
      <c r="S53" s="72">
        <f t="shared" si="12"/>
        <v>0</v>
      </c>
      <c r="T53" s="7"/>
      <c r="U53" s="5">
        <f t="shared" si="13"/>
        <v>31</v>
      </c>
      <c r="V53" s="45">
        <f t="shared" si="14"/>
        <v>38353</v>
      </c>
      <c r="W53" s="5">
        <f t="shared" si="15"/>
        <v>1437</v>
      </c>
      <c r="X53" s="55">
        <f t="shared" si="16"/>
        <v>5.3904348595426005E-2</v>
      </c>
      <c r="Y53" s="47">
        <f t="shared" si="17"/>
        <v>0.81117796195079539</v>
      </c>
      <c r="Z53" s="5">
        <f t="shared" si="18"/>
        <v>0</v>
      </c>
      <c r="AA53" s="5">
        <f t="shared" si="19"/>
        <v>0</v>
      </c>
      <c r="AC53" s="39">
        <f t="shared" si="20"/>
        <v>0</v>
      </c>
      <c r="AD53" s="39">
        <f t="shared" si="21"/>
        <v>0</v>
      </c>
      <c r="AE53" s="39">
        <f t="shared" si="22"/>
        <v>0</v>
      </c>
      <c r="AF53" s="39">
        <f t="shared" si="23"/>
        <v>0</v>
      </c>
      <c r="AG53" s="39">
        <f t="shared" si="24"/>
        <v>0</v>
      </c>
      <c r="AH53" s="39">
        <f t="shared" si="25"/>
        <v>0</v>
      </c>
      <c r="AI53" s="39">
        <f t="shared" si="26"/>
        <v>0</v>
      </c>
      <c r="AJ53" s="39">
        <f t="shared" si="27"/>
        <v>0</v>
      </c>
      <c r="AK53" s="39">
        <f t="shared" si="28"/>
        <v>0</v>
      </c>
      <c r="AL53" s="43"/>
      <c r="AM53" s="39">
        <f t="shared" si="29"/>
        <v>0</v>
      </c>
      <c r="AN53" s="39">
        <f t="shared" si="30"/>
        <v>0</v>
      </c>
      <c r="AO53" s="39">
        <f t="shared" si="31"/>
        <v>0</v>
      </c>
      <c r="AP53" s="40">
        <f t="shared" si="32"/>
        <v>0</v>
      </c>
      <c r="AR53" s="39">
        <f t="shared" si="33"/>
        <v>0</v>
      </c>
      <c r="AS53" s="39">
        <f t="shared" si="34"/>
        <v>0</v>
      </c>
      <c r="AT53" s="39">
        <f t="shared" si="35"/>
        <v>0</v>
      </c>
      <c r="AU53" s="40">
        <f t="shared" si="36"/>
        <v>0</v>
      </c>
      <c r="AV53" s="40"/>
      <c r="AW53" s="52">
        <f t="shared" si="37"/>
        <v>0</v>
      </c>
      <c r="AY53" s="52">
        <f t="shared" si="38"/>
        <v>0</v>
      </c>
      <c r="AZ53" s="70"/>
    </row>
    <row r="54" spans="1:52">
      <c r="A54" s="44">
        <f t="shared" si="39"/>
        <v>38384</v>
      </c>
      <c r="B54" s="66">
        <f t="shared" si="40"/>
        <v>1147.5409836065573</v>
      </c>
      <c r="C54" s="67"/>
      <c r="D54" s="68">
        <f t="shared" si="3"/>
        <v>1147.5409836065573</v>
      </c>
      <c r="E54" s="35">
        <f t="shared" si="4"/>
        <v>0</v>
      </c>
      <c r="F54" s="35">
        <f t="shared" si="5"/>
        <v>0</v>
      </c>
      <c r="G54" s="55">
        <f t="shared" si="41"/>
        <v>5.67</v>
      </c>
      <c r="H54" s="69">
        <f t="shared" si="42"/>
        <v>5.67</v>
      </c>
      <c r="I54" s="72">
        <f t="shared" si="43"/>
        <v>0</v>
      </c>
      <c r="J54" s="55">
        <f t="shared" si="6"/>
        <v>-0.06</v>
      </c>
      <c r="K54" s="69">
        <f t="shared" si="7"/>
        <v>-0.06</v>
      </c>
      <c r="L54" s="72">
        <v>0</v>
      </c>
      <c r="M54" s="55">
        <f t="shared" si="8"/>
        <v>1.2500000000000001E-2</v>
      </c>
      <c r="N54" s="69">
        <f t="shared" si="9"/>
        <v>0</v>
      </c>
      <c r="O54" s="72">
        <v>0</v>
      </c>
      <c r="P54" s="7"/>
      <c r="Q54" s="72">
        <f t="shared" si="10"/>
        <v>5.6224999999999996</v>
      </c>
      <c r="R54" s="72">
        <f t="shared" si="11"/>
        <v>5.61</v>
      </c>
      <c r="S54" s="72">
        <f t="shared" si="12"/>
        <v>0</v>
      </c>
      <c r="T54" s="7"/>
      <c r="U54" s="5">
        <f t="shared" si="13"/>
        <v>28</v>
      </c>
      <c r="V54" s="45">
        <f t="shared" si="14"/>
        <v>38384</v>
      </c>
      <c r="W54" s="5">
        <f t="shared" si="15"/>
        <v>1468</v>
      </c>
      <c r="X54" s="55">
        <f t="shared" si="16"/>
        <v>5.3904348595426005E-2</v>
      </c>
      <c r="Y54" s="47">
        <f t="shared" si="17"/>
        <v>0.80752417206830529</v>
      </c>
      <c r="Z54" s="5">
        <f t="shared" si="18"/>
        <v>0</v>
      </c>
      <c r="AA54" s="5">
        <f t="shared" si="19"/>
        <v>0</v>
      </c>
      <c r="AC54" s="39">
        <f t="shared" si="20"/>
        <v>0</v>
      </c>
      <c r="AD54" s="39">
        <f t="shared" si="21"/>
        <v>0</v>
      </c>
      <c r="AE54" s="39">
        <f t="shared" si="22"/>
        <v>0</v>
      </c>
      <c r="AF54" s="39">
        <f t="shared" si="23"/>
        <v>0</v>
      </c>
      <c r="AG54" s="39">
        <f t="shared" si="24"/>
        <v>0</v>
      </c>
      <c r="AH54" s="39">
        <f t="shared" si="25"/>
        <v>0</v>
      </c>
      <c r="AI54" s="39">
        <f t="shared" si="26"/>
        <v>0</v>
      </c>
      <c r="AJ54" s="39">
        <f t="shared" si="27"/>
        <v>0</v>
      </c>
      <c r="AK54" s="39">
        <f t="shared" si="28"/>
        <v>0</v>
      </c>
      <c r="AL54" s="43"/>
      <c r="AM54" s="39">
        <f t="shared" si="29"/>
        <v>0</v>
      </c>
      <c r="AN54" s="39">
        <f t="shared" si="30"/>
        <v>0</v>
      </c>
      <c r="AO54" s="39">
        <f t="shared" si="31"/>
        <v>0</v>
      </c>
      <c r="AP54" s="40">
        <f t="shared" si="32"/>
        <v>0</v>
      </c>
      <c r="AR54" s="39">
        <f t="shared" si="33"/>
        <v>0</v>
      </c>
      <c r="AS54" s="39">
        <f t="shared" si="34"/>
        <v>0</v>
      </c>
      <c r="AT54" s="39">
        <f t="shared" si="35"/>
        <v>0</v>
      </c>
      <c r="AU54" s="40">
        <f t="shared" si="36"/>
        <v>0</v>
      </c>
      <c r="AV54" s="40"/>
      <c r="AW54" s="52">
        <f t="shared" si="37"/>
        <v>0</v>
      </c>
      <c r="AY54" s="52">
        <f t="shared" si="38"/>
        <v>0</v>
      </c>
      <c r="AZ54" s="70"/>
    </row>
    <row r="55" spans="1:52">
      <c r="A55" s="44">
        <f t="shared" si="39"/>
        <v>38412</v>
      </c>
      <c r="B55" s="66">
        <f t="shared" si="40"/>
        <v>1147.5409836065573</v>
      </c>
      <c r="C55" s="67"/>
      <c r="D55" s="68">
        <f t="shared" si="3"/>
        <v>1147.5409836065573</v>
      </c>
      <c r="E55" s="35">
        <f t="shared" si="4"/>
        <v>0</v>
      </c>
      <c r="F55" s="35">
        <f t="shared" si="5"/>
        <v>0</v>
      </c>
      <c r="G55" s="55">
        <f t="shared" si="41"/>
        <v>5.67</v>
      </c>
      <c r="H55" s="69">
        <f t="shared" si="42"/>
        <v>5.67</v>
      </c>
      <c r="I55" s="72">
        <f t="shared" si="43"/>
        <v>0</v>
      </c>
      <c r="J55" s="55">
        <f t="shared" si="6"/>
        <v>-0.06</v>
      </c>
      <c r="K55" s="69">
        <f t="shared" si="7"/>
        <v>-0.06</v>
      </c>
      <c r="L55" s="72">
        <v>0</v>
      </c>
      <c r="M55" s="55">
        <f t="shared" si="8"/>
        <v>1.2500000000000001E-2</v>
      </c>
      <c r="N55" s="69">
        <f t="shared" si="9"/>
        <v>0</v>
      </c>
      <c r="O55" s="72">
        <v>0</v>
      </c>
      <c r="P55" s="7"/>
      <c r="Q55" s="72">
        <f t="shared" si="10"/>
        <v>5.6224999999999996</v>
      </c>
      <c r="R55" s="72">
        <f t="shared" si="11"/>
        <v>5.61</v>
      </c>
      <c r="S55" s="72">
        <f t="shared" si="12"/>
        <v>0</v>
      </c>
      <c r="T55" s="7"/>
      <c r="U55" s="5">
        <f t="shared" si="13"/>
        <v>31</v>
      </c>
      <c r="V55" s="45">
        <f t="shared" si="14"/>
        <v>38412</v>
      </c>
      <c r="W55" s="5">
        <f t="shared" si="15"/>
        <v>1496</v>
      </c>
      <c r="X55" s="55">
        <f t="shared" si="16"/>
        <v>5.3904348595426005E-2</v>
      </c>
      <c r="Y55" s="47">
        <f t="shared" si="17"/>
        <v>0.80423812261759808</v>
      </c>
      <c r="Z55" s="5">
        <f t="shared" si="18"/>
        <v>0</v>
      </c>
      <c r="AA55" s="5">
        <f t="shared" si="19"/>
        <v>0</v>
      </c>
      <c r="AC55" s="39">
        <f t="shared" si="20"/>
        <v>0</v>
      </c>
      <c r="AD55" s="39">
        <f t="shared" si="21"/>
        <v>0</v>
      </c>
      <c r="AE55" s="39">
        <f t="shared" si="22"/>
        <v>0</v>
      </c>
      <c r="AF55" s="39">
        <f t="shared" si="23"/>
        <v>0</v>
      </c>
      <c r="AG55" s="39">
        <f t="shared" si="24"/>
        <v>0</v>
      </c>
      <c r="AH55" s="39">
        <f t="shared" si="25"/>
        <v>0</v>
      </c>
      <c r="AI55" s="39">
        <f t="shared" si="26"/>
        <v>0</v>
      </c>
      <c r="AJ55" s="39">
        <f t="shared" si="27"/>
        <v>0</v>
      </c>
      <c r="AK55" s="39">
        <f t="shared" si="28"/>
        <v>0</v>
      </c>
      <c r="AL55" s="43"/>
      <c r="AM55" s="39">
        <f t="shared" si="29"/>
        <v>0</v>
      </c>
      <c r="AN55" s="39">
        <f t="shared" si="30"/>
        <v>0</v>
      </c>
      <c r="AO55" s="39">
        <f t="shared" si="31"/>
        <v>0</v>
      </c>
      <c r="AP55" s="40">
        <f t="shared" si="32"/>
        <v>0</v>
      </c>
      <c r="AR55" s="39">
        <f t="shared" si="33"/>
        <v>0</v>
      </c>
      <c r="AS55" s="39">
        <f t="shared" si="34"/>
        <v>0</v>
      </c>
      <c r="AT55" s="39">
        <f t="shared" si="35"/>
        <v>0</v>
      </c>
      <c r="AU55" s="40">
        <f t="shared" si="36"/>
        <v>0</v>
      </c>
      <c r="AV55" s="40"/>
      <c r="AW55" s="52">
        <f t="shared" si="37"/>
        <v>0</v>
      </c>
      <c r="AY55" s="52">
        <f t="shared" si="38"/>
        <v>0</v>
      </c>
      <c r="AZ55" s="70"/>
    </row>
    <row r="56" spans="1:52">
      <c r="A56" s="44">
        <f t="shared" si="39"/>
        <v>38443</v>
      </c>
      <c r="B56" s="66">
        <f t="shared" si="40"/>
        <v>1147.5409836065573</v>
      </c>
      <c r="C56" s="67"/>
      <c r="D56" s="68">
        <f t="shared" si="3"/>
        <v>1147.5409836065573</v>
      </c>
      <c r="E56" s="35">
        <f t="shared" si="4"/>
        <v>0</v>
      </c>
      <c r="F56" s="35">
        <f t="shared" si="5"/>
        <v>0</v>
      </c>
      <c r="G56" s="55">
        <f t="shared" si="41"/>
        <v>5.67</v>
      </c>
      <c r="H56" s="69">
        <f t="shared" si="42"/>
        <v>5.67</v>
      </c>
      <c r="I56" s="72">
        <f t="shared" si="43"/>
        <v>0</v>
      </c>
      <c r="J56" s="55">
        <f t="shared" si="6"/>
        <v>-0.06</v>
      </c>
      <c r="K56" s="69">
        <f t="shared" si="7"/>
        <v>-0.06</v>
      </c>
      <c r="L56" s="72">
        <v>0</v>
      </c>
      <c r="M56" s="55">
        <f t="shared" si="8"/>
        <v>1.2500000000000001E-2</v>
      </c>
      <c r="N56" s="69">
        <f t="shared" si="9"/>
        <v>0</v>
      </c>
      <c r="O56" s="72">
        <v>0</v>
      </c>
      <c r="P56" s="7"/>
      <c r="Q56" s="72">
        <f t="shared" si="10"/>
        <v>5.6224999999999996</v>
      </c>
      <c r="R56" s="72">
        <f t="shared" si="11"/>
        <v>5.61</v>
      </c>
      <c r="S56" s="72">
        <f t="shared" si="12"/>
        <v>0</v>
      </c>
      <c r="T56" s="7"/>
      <c r="U56" s="5">
        <f t="shared" si="13"/>
        <v>30</v>
      </c>
      <c r="V56" s="45">
        <f t="shared" si="14"/>
        <v>38443</v>
      </c>
      <c r="W56" s="5">
        <f t="shared" si="15"/>
        <v>1527</v>
      </c>
      <c r="X56" s="55">
        <f t="shared" si="16"/>
        <v>5.3904348595426005E-2</v>
      </c>
      <c r="Y56" s="47">
        <f t="shared" si="17"/>
        <v>0.80061559186187314</v>
      </c>
      <c r="Z56" s="5">
        <f t="shared" si="18"/>
        <v>0</v>
      </c>
      <c r="AA56" s="5">
        <f t="shared" si="19"/>
        <v>0</v>
      </c>
      <c r="AC56" s="39">
        <f t="shared" si="20"/>
        <v>0</v>
      </c>
      <c r="AD56" s="39">
        <f t="shared" si="21"/>
        <v>0</v>
      </c>
      <c r="AE56" s="39">
        <f t="shared" si="22"/>
        <v>0</v>
      </c>
      <c r="AF56" s="39">
        <f t="shared" si="23"/>
        <v>0</v>
      </c>
      <c r="AG56" s="39">
        <f t="shared" si="24"/>
        <v>0</v>
      </c>
      <c r="AH56" s="39">
        <f t="shared" si="25"/>
        <v>0</v>
      </c>
      <c r="AI56" s="39">
        <f t="shared" si="26"/>
        <v>0</v>
      </c>
      <c r="AJ56" s="39">
        <f t="shared" si="27"/>
        <v>0</v>
      </c>
      <c r="AK56" s="39">
        <f t="shared" si="28"/>
        <v>0</v>
      </c>
      <c r="AL56" s="43"/>
      <c r="AM56" s="39">
        <f t="shared" si="29"/>
        <v>0</v>
      </c>
      <c r="AN56" s="39">
        <f t="shared" si="30"/>
        <v>0</v>
      </c>
      <c r="AO56" s="39">
        <f t="shared" si="31"/>
        <v>0</v>
      </c>
      <c r="AP56" s="40">
        <f t="shared" si="32"/>
        <v>0</v>
      </c>
      <c r="AR56" s="39">
        <f t="shared" si="33"/>
        <v>0</v>
      </c>
      <c r="AS56" s="39">
        <f t="shared" si="34"/>
        <v>0</v>
      </c>
      <c r="AT56" s="39">
        <f t="shared" si="35"/>
        <v>0</v>
      </c>
      <c r="AU56" s="40">
        <f t="shared" si="36"/>
        <v>0</v>
      </c>
      <c r="AV56" s="40"/>
      <c r="AW56" s="52">
        <f t="shared" si="37"/>
        <v>0</v>
      </c>
      <c r="AY56" s="52">
        <f t="shared" si="38"/>
        <v>0</v>
      </c>
      <c r="AZ56" s="70"/>
    </row>
    <row r="57" spans="1:52">
      <c r="A57" s="44">
        <f t="shared" si="39"/>
        <v>38473</v>
      </c>
      <c r="B57" s="66">
        <f t="shared" si="40"/>
        <v>1147.5409836065573</v>
      </c>
      <c r="C57" s="67"/>
      <c r="D57" s="68">
        <f t="shared" si="3"/>
        <v>1147.5409836065573</v>
      </c>
      <c r="E57" s="35">
        <f t="shared" si="4"/>
        <v>0</v>
      </c>
      <c r="F57" s="35">
        <f t="shared" si="5"/>
        <v>0</v>
      </c>
      <c r="G57" s="55">
        <f t="shared" si="41"/>
        <v>5.67</v>
      </c>
      <c r="H57" s="69">
        <f t="shared" si="42"/>
        <v>5.67</v>
      </c>
      <c r="I57" s="72">
        <f t="shared" si="43"/>
        <v>0</v>
      </c>
      <c r="J57" s="55">
        <f t="shared" si="6"/>
        <v>-0.06</v>
      </c>
      <c r="K57" s="69">
        <f t="shared" si="7"/>
        <v>-0.06</v>
      </c>
      <c r="L57" s="72">
        <v>0</v>
      </c>
      <c r="M57" s="55">
        <f t="shared" si="8"/>
        <v>1.2500000000000001E-2</v>
      </c>
      <c r="N57" s="69">
        <f t="shared" si="9"/>
        <v>0</v>
      </c>
      <c r="O57" s="72">
        <v>0</v>
      </c>
      <c r="P57" s="7"/>
      <c r="Q57" s="72">
        <f t="shared" si="10"/>
        <v>5.6224999999999996</v>
      </c>
      <c r="R57" s="72">
        <f t="shared" si="11"/>
        <v>5.61</v>
      </c>
      <c r="S57" s="72">
        <f t="shared" si="12"/>
        <v>0</v>
      </c>
      <c r="T57" s="7"/>
      <c r="U57" s="5">
        <f t="shared" si="13"/>
        <v>31</v>
      </c>
      <c r="V57" s="45">
        <f t="shared" si="14"/>
        <v>38473</v>
      </c>
      <c r="W57" s="5">
        <f t="shared" si="15"/>
        <v>1557</v>
      </c>
      <c r="X57" s="55">
        <f t="shared" si="16"/>
        <v>5.3904348595426005E-2</v>
      </c>
      <c r="Y57" s="47">
        <f t="shared" si="17"/>
        <v>0.79712545361879517</v>
      </c>
      <c r="Z57" s="5">
        <f t="shared" si="18"/>
        <v>0</v>
      </c>
      <c r="AA57" s="5">
        <f t="shared" si="19"/>
        <v>0</v>
      </c>
      <c r="AC57" s="39">
        <f t="shared" si="20"/>
        <v>0</v>
      </c>
      <c r="AD57" s="39">
        <f t="shared" si="21"/>
        <v>0</v>
      </c>
      <c r="AE57" s="39">
        <f t="shared" si="22"/>
        <v>0</v>
      </c>
      <c r="AF57" s="39">
        <f t="shared" si="23"/>
        <v>0</v>
      </c>
      <c r="AG57" s="39">
        <f t="shared" si="24"/>
        <v>0</v>
      </c>
      <c r="AH57" s="39">
        <f t="shared" si="25"/>
        <v>0</v>
      </c>
      <c r="AI57" s="39">
        <f t="shared" si="26"/>
        <v>0</v>
      </c>
      <c r="AJ57" s="39">
        <f t="shared" si="27"/>
        <v>0</v>
      </c>
      <c r="AK57" s="39">
        <f t="shared" si="28"/>
        <v>0</v>
      </c>
      <c r="AL57" s="43"/>
      <c r="AM57" s="39">
        <f t="shared" si="29"/>
        <v>0</v>
      </c>
      <c r="AN57" s="39">
        <f t="shared" si="30"/>
        <v>0</v>
      </c>
      <c r="AO57" s="39">
        <f t="shared" si="31"/>
        <v>0</v>
      </c>
      <c r="AP57" s="40">
        <f t="shared" si="32"/>
        <v>0</v>
      </c>
      <c r="AR57" s="39">
        <f t="shared" si="33"/>
        <v>0</v>
      </c>
      <c r="AS57" s="39">
        <f t="shared" si="34"/>
        <v>0</v>
      </c>
      <c r="AT57" s="39">
        <f t="shared" si="35"/>
        <v>0</v>
      </c>
      <c r="AU57" s="40">
        <f t="shared" si="36"/>
        <v>0</v>
      </c>
      <c r="AV57" s="40"/>
      <c r="AW57" s="52">
        <f t="shared" si="37"/>
        <v>0</v>
      </c>
      <c r="AY57" s="52">
        <f t="shared" si="38"/>
        <v>0</v>
      </c>
      <c r="AZ57" s="70"/>
    </row>
    <row r="58" spans="1:52">
      <c r="A58" s="44">
        <f t="shared" si="39"/>
        <v>38504</v>
      </c>
      <c r="B58" s="66">
        <f t="shared" si="40"/>
        <v>1147.5409836065573</v>
      </c>
      <c r="C58" s="67"/>
      <c r="D58" s="68">
        <f t="shared" si="3"/>
        <v>1147.5409836065573</v>
      </c>
      <c r="E58" s="35">
        <f t="shared" si="4"/>
        <v>0</v>
      </c>
      <c r="F58" s="35">
        <f t="shared" si="5"/>
        <v>0</v>
      </c>
      <c r="G58" s="55">
        <f t="shared" si="41"/>
        <v>5.67</v>
      </c>
      <c r="H58" s="69">
        <f t="shared" si="42"/>
        <v>5.67</v>
      </c>
      <c r="I58" s="72">
        <f t="shared" si="43"/>
        <v>0</v>
      </c>
      <c r="J58" s="55">
        <f t="shared" si="6"/>
        <v>-0.06</v>
      </c>
      <c r="K58" s="69">
        <f t="shared" si="7"/>
        <v>-0.06</v>
      </c>
      <c r="L58" s="72">
        <v>0</v>
      </c>
      <c r="M58" s="55">
        <f t="shared" si="8"/>
        <v>1.2500000000000001E-2</v>
      </c>
      <c r="N58" s="69">
        <f t="shared" si="9"/>
        <v>0</v>
      </c>
      <c r="O58" s="72">
        <v>0</v>
      </c>
      <c r="P58" s="7"/>
      <c r="Q58" s="72">
        <f t="shared" si="10"/>
        <v>5.6224999999999996</v>
      </c>
      <c r="R58" s="72">
        <f t="shared" si="11"/>
        <v>5.61</v>
      </c>
      <c r="S58" s="72">
        <f t="shared" si="12"/>
        <v>0</v>
      </c>
      <c r="T58" s="7"/>
      <c r="U58" s="5">
        <f t="shared" si="13"/>
        <v>30</v>
      </c>
      <c r="V58" s="45">
        <f t="shared" si="14"/>
        <v>38504</v>
      </c>
      <c r="W58" s="5">
        <f t="shared" si="15"/>
        <v>1588</v>
      </c>
      <c r="X58" s="55">
        <f t="shared" si="16"/>
        <v>5.3904348595426005E-2</v>
      </c>
      <c r="Y58" s="47">
        <f t="shared" si="17"/>
        <v>0.79353496046670879</v>
      </c>
      <c r="Z58" s="5">
        <f t="shared" si="18"/>
        <v>0</v>
      </c>
      <c r="AA58" s="5">
        <f t="shared" si="19"/>
        <v>0</v>
      </c>
      <c r="AC58" s="39">
        <f t="shared" si="20"/>
        <v>0</v>
      </c>
      <c r="AD58" s="39">
        <f t="shared" si="21"/>
        <v>0</v>
      </c>
      <c r="AE58" s="39">
        <f t="shared" si="22"/>
        <v>0</v>
      </c>
      <c r="AF58" s="39">
        <f t="shared" si="23"/>
        <v>0</v>
      </c>
      <c r="AG58" s="39">
        <f t="shared" si="24"/>
        <v>0</v>
      </c>
      <c r="AH58" s="39">
        <f t="shared" si="25"/>
        <v>0</v>
      </c>
      <c r="AI58" s="39">
        <f t="shared" si="26"/>
        <v>0</v>
      </c>
      <c r="AJ58" s="39">
        <f t="shared" si="27"/>
        <v>0</v>
      </c>
      <c r="AK58" s="39">
        <f t="shared" si="28"/>
        <v>0</v>
      </c>
      <c r="AL58" s="43"/>
      <c r="AM58" s="39">
        <f t="shared" si="29"/>
        <v>0</v>
      </c>
      <c r="AN58" s="39">
        <f t="shared" si="30"/>
        <v>0</v>
      </c>
      <c r="AO58" s="39">
        <f t="shared" si="31"/>
        <v>0</v>
      </c>
      <c r="AP58" s="40">
        <f t="shared" si="32"/>
        <v>0</v>
      </c>
      <c r="AR58" s="39">
        <f t="shared" si="33"/>
        <v>0</v>
      </c>
      <c r="AS58" s="39">
        <f t="shared" si="34"/>
        <v>0</v>
      </c>
      <c r="AT58" s="39">
        <f t="shared" si="35"/>
        <v>0</v>
      </c>
      <c r="AU58" s="40">
        <f t="shared" si="36"/>
        <v>0</v>
      </c>
      <c r="AV58" s="40"/>
      <c r="AW58" s="52">
        <f t="shared" si="37"/>
        <v>0</v>
      </c>
      <c r="AY58" s="52">
        <f t="shared" si="38"/>
        <v>0</v>
      </c>
      <c r="AZ58" s="70"/>
    </row>
    <row r="59" spans="1:52">
      <c r="A59" s="44">
        <f t="shared" si="39"/>
        <v>38534</v>
      </c>
      <c r="B59" s="66">
        <f t="shared" si="40"/>
        <v>1147.5409836065573</v>
      </c>
      <c r="C59" s="67"/>
      <c r="D59" s="68">
        <f t="shared" si="3"/>
        <v>1147.5409836065573</v>
      </c>
      <c r="E59" s="35">
        <f t="shared" si="4"/>
        <v>0</v>
      </c>
      <c r="F59" s="35">
        <f t="shared" si="5"/>
        <v>0</v>
      </c>
      <c r="G59" s="55">
        <f t="shared" si="41"/>
        <v>5.67</v>
      </c>
      <c r="H59" s="69">
        <f t="shared" si="42"/>
        <v>5.67</v>
      </c>
      <c r="I59" s="72">
        <f t="shared" si="43"/>
        <v>0</v>
      </c>
      <c r="J59" s="55">
        <f t="shared" si="6"/>
        <v>-0.06</v>
      </c>
      <c r="K59" s="69">
        <f t="shared" si="7"/>
        <v>-0.06</v>
      </c>
      <c r="L59" s="72">
        <v>0</v>
      </c>
      <c r="M59" s="55">
        <f t="shared" si="8"/>
        <v>1.2500000000000001E-2</v>
      </c>
      <c r="N59" s="69">
        <f t="shared" si="9"/>
        <v>0</v>
      </c>
      <c r="O59" s="72">
        <v>0</v>
      </c>
      <c r="P59" s="7"/>
      <c r="Q59" s="72">
        <f t="shared" si="10"/>
        <v>5.6224999999999996</v>
      </c>
      <c r="R59" s="72">
        <f t="shared" si="11"/>
        <v>5.61</v>
      </c>
      <c r="S59" s="72">
        <f t="shared" si="12"/>
        <v>0</v>
      </c>
      <c r="T59" s="7"/>
      <c r="U59" s="5">
        <f t="shared" si="13"/>
        <v>31</v>
      </c>
      <c r="V59" s="45">
        <f t="shared" si="14"/>
        <v>38534</v>
      </c>
      <c r="W59" s="5">
        <f t="shared" si="15"/>
        <v>1618</v>
      </c>
      <c r="X59" s="55">
        <f t="shared" si="16"/>
        <v>5.3904348595426005E-2</v>
      </c>
      <c r="Y59" s="47">
        <f t="shared" si="17"/>
        <v>0.79007568895002056</v>
      </c>
      <c r="Z59" s="5">
        <f t="shared" si="18"/>
        <v>0</v>
      </c>
      <c r="AA59" s="5">
        <f t="shared" si="19"/>
        <v>0</v>
      </c>
      <c r="AC59" s="39">
        <f t="shared" si="20"/>
        <v>0</v>
      </c>
      <c r="AD59" s="39">
        <f t="shared" si="21"/>
        <v>0</v>
      </c>
      <c r="AE59" s="39">
        <f t="shared" si="22"/>
        <v>0</v>
      </c>
      <c r="AF59" s="39">
        <f t="shared" si="23"/>
        <v>0</v>
      </c>
      <c r="AG59" s="39">
        <f t="shared" si="24"/>
        <v>0</v>
      </c>
      <c r="AH59" s="39">
        <f t="shared" si="25"/>
        <v>0</v>
      </c>
      <c r="AI59" s="39">
        <f t="shared" si="26"/>
        <v>0</v>
      </c>
      <c r="AJ59" s="39">
        <f t="shared" si="27"/>
        <v>0</v>
      </c>
      <c r="AK59" s="39">
        <f t="shared" si="28"/>
        <v>0</v>
      </c>
      <c r="AL59" s="43"/>
      <c r="AM59" s="39">
        <f t="shared" si="29"/>
        <v>0</v>
      </c>
      <c r="AN59" s="39">
        <f t="shared" si="30"/>
        <v>0</v>
      </c>
      <c r="AO59" s="39">
        <f t="shared" si="31"/>
        <v>0</v>
      </c>
      <c r="AP59" s="40">
        <f t="shared" si="32"/>
        <v>0</v>
      </c>
      <c r="AR59" s="39">
        <f t="shared" si="33"/>
        <v>0</v>
      </c>
      <c r="AS59" s="39">
        <f t="shared" si="34"/>
        <v>0</v>
      </c>
      <c r="AT59" s="39">
        <f t="shared" si="35"/>
        <v>0</v>
      </c>
      <c r="AU59" s="40">
        <f t="shared" si="36"/>
        <v>0</v>
      </c>
      <c r="AV59" s="40"/>
      <c r="AW59" s="52">
        <f t="shared" si="37"/>
        <v>0</v>
      </c>
      <c r="AY59" s="52">
        <f t="shared" si="38"/>
        <v>0</v>
      </c>
      <c r="AZ59" s="70"/>
    </row>
    <row r="60" spans="1:52">
      <c r="A60" s="44">
        <f t="shared" si="39"/>
        <v>38565</v>
      </c>
      <c r="B60" s="66">
        <f t="shared" si="40"/>
        <v>1147.5409836065573</v>
      </c>
      <c r="C60" s="67"/>
      <c r="D60" s="68">
        <f t="shared" si="3"/>
        <v>1147.5409836065573</v>
      </c>
      <c r="E60" s="35">
        <f t="shared" si="4"/>
        <v>0</v>
      </c>
      <c r="F60" s="35">
        <f t="shared" si="5"/>
        <v>0</v>
      </c>
      <c r="G60" s="55">
        <f t="shared" si="41"/>
        <v>5.67</v>
      </c>
      <c r="H60" s="69">
        <f t="shared" si="42"/>
        <v>5.67</v>
      </c>
      <c r="I60" s="72">
        <f t="shared" si="43"/>
        <v>0</v>
      </c>
      <c r="J60" s="55">
        <f t="shared" si="6"/>
        <v>-0.06</v>
      </c>
      <c r="K60" s="69">
        <f t="shared" si="7"/>
        <v>-0.06</v>
      </c>
      <c r="L60" s="72">
        <v>0</v>
      </c>
      <c r="M60" s="55">
        <f t="shared" si="8"/>
        <v>1.2500000000000001E-2</v>
      </c>
      <c r="N60" s="69">
        <f t="shared" si="9"/>
        <v>0</v>
      </c>
      <c r="O60" s="72">
        <v>0</v>
      </c>
      <c r="P60" s="7"/>
      <c r="Q60" s="72">
        <f t="shared" si="10"/>
        <v>5.6224999999999996</v>
      </c>
      <c r="R60" s="72">
        <f t="shared" si="11"/>
        <v>5.61</v>
      </c>
      <c r="S60" s="72">
        <f t="shared" si="12"/>
        <v>0</v>
      </c>
      <c r="T60" s="7"/>
      <c r="U60" s="5">
        <f t="shared" si="13"/>
        <v>31</v>
      </c>
      <c r="V60" s="45">
        <f t="shared" si="14"/>
        <v>38565</v>
      </c>
      <c r="W60" s="5">
        <f t="shared" si="15"/>
        <v>1649</v>
      </c>
      <c r="X60" s="55">
        <f t="shared" si="16"/>
        <v>5.3904348595426005E-2</v>
      </c>
      <c r="Y60" s="47">
        <f t="shared" si="17"/>
        <v>0.78651695006152245</v>
      </c>
      <c r="Z60" s="5">
        <f t="shared" si="18"/>
        <v>0</v>
      </c>
      <c r="AA60" s="5">
        <f t="shared" si="19"/>
        <v>0</v>
      </c>
      <c r="AC60" s="39">
        <f t="shared" si="20"/>
        <v>0</v>
      </c>
      <c r="AD60" s="39">
        <f t="shared" si="21"/>
        <v>0</v>
      </c>
      <c r="AE60" s="39">
        <f t="shared" si="22"/>
        <v>0</v>
      </c>
      <c r="AF60" s="39">
        <f t="shared" si="23"/>
        <v>0</v>
      </c>
      <c r="AG60" s="39">
        <f t="shared" si="24"/>
        <v>0</v>
      </c>
      <c r="AH60" s="39">
        <f t="shared" si="25"/>
        <v>0</v>
      </c>
      <c r="AI60" s="39">
        <f t="shared" si="26"/>
        <v>0</v>
      </c>
      <c r="AJ60" s="39">
        <f t="shared" si="27"/>
        <v>0</v>
      </c>
      <c r="AK60" s="39">
        <f t="shared" si="28"/>
        <v>0</v>
      </c>
      <c r="AL60" s="43"/>
      <c r="AM60" s="39">
        <f t="shared" si="29"/>
        <v>0</v>
      </c>
      <c r="AN60" s="39">
        <f t="shared" si="30"/>
        <v>0</v>
      </c>
      <c r="AO60" s="39">
        <f t="shared" si="31"/>
        <v>0</v>
      </c>
      <c r="AP60" s="40">
        <f t="shared" si="32"/>
        <v>0</v>
      </c>
      <c r="AR60" s="39">
        <f t="shared" si="33"/>
        <v>0</v>
      </c>
      <c r="AS60" s="39">
        <f t="shared" si="34"/>
        <v>0</v>
      </c>
      <c r="AT60" s="39">
        <f t="shared" si="35"/>
        <v>0</v>
      </c>
      <c r="AU60" s="40">
        <f t="shared" si="36"/>
        <v>0</v>
      </c>
      <c r="AV60" s="40"/>
      <c r="AW60" s="52">
        <f t="shared" si="37"/>
        <v>0</v>
      </c>
      <c r="AY60" s="52">
        <f t="shared" si="38"/>
        <v>0</v>
      </c>
      <c r="AZ60" s="70"/>
    </row>
    <row r="61" spans="1:52">
      <c r="A61" s="44">
        <f t="shared" si="39"/>
        <v>38596</v>
      </c>
      <c r="B61" s="66">
        <f t="shared" si="40"/>
        <v>1147.5409836065573</v>
      </c>
      <c r="C61" s="67"/>
      <c r="D61" s="68">
        <f t="shared" si="3"/>
        <v>1147.5409836065573</v>
      </c>
      <c r="E61" s="35">
        <f t="shared" si="4"/>
        <v>0</v>
      </c>
      <c r="F61" s="35">
        <f t="shared" si="5"/>
        <v>0</v>
      </c>
      <c r="G61" s="55">
        <f t="shared" si="41"/>
        <v>5.67</v>
      </c>
      <c r="H61" s="69">
        <f t="shared" si="42"/>
        <v>5.67</v>
      </c>
      <c r="I61" s="72">
        <f t="shared" si="43"/>
        <v>0</v>
      </c>
      <c r="J61" s="55">
        <f t="shared" si="6"/>
        <v>-0.06</v>
      </c>
      <c r="K61" s="69">
        <f t="shared" si="7"/>
        <v>-0.06</v>
      </c>
      <c r="L61" s="72">
        <v>0</v>
      </c>
      <c r="M61" s="55">
        <f t="shared" si="8"/>
        <v>1.2500000000000001E-2</v>
      </c>
      <c r="N61" s="69">
        <f t="shared" si="9"/>
        <v>0</v>
      </c>
      <c r="O61" s="72">
        <v>0</v>
      </c>
      <c r="P61" s="7"/>
      <c r="Q61" s="72">
        <f t="shared" si="10"/>
        <v>5.6224999999999996</v>
      </c>
      <c r="R61" s="72">
        <f t="shared" si="11"/>
        <v>5.61</v>
      </c>
      <c r="S61" s="72">
        <f t="shared" si="12"/>
        <v>0</v>
      </c>
      <c r="T61" s="7"/>
      <c r="U61" s="5">
        <f t="shared" si="13"/>
        <v>30</v>
      </c>
      <c r="V61" s="45">
        <f t="shared" si="14"/>
        <v>38596</v>
      </c>
      <c r="W61" s="5">
        <f t="shared" si="15"/>
        <v>1680</v>
      </c>
      <c r="X61" s="55">
        <f t="shared" si="16"/>
        <v>5.3904348595426005E-2</v>
      </c>
      <c r="Y61" s="47">
        <f t="shared" si="17"/>
        <v>0.78297424080493627</v>
      </c>
      <c r="Z61" s="5">
        <f t="shared" si="18"/>
        <v>0</v>
      </c>
      <c r="AA61" s="5">
        <f t="shared" si="19"/>
        <v>0</v>
      </c>
      <c r="AC61" s="39">
        <f t="shared" si="20"/>
        <v>0</v>
      </c>
      <c r="AD61" s="39">
        <f t="shared" si="21"/>
        <v>0</v>
      </c>
      <c r="AE61" s="39">
        <f t="shared" si="22"/>
        <v>0</v>
      </c>
      <c r="AF61" s="39">
        <f t="shared" si="23"/>
        <v>0</v>
      </c>
      <c r="AG61" s="39">
        <f t="shared" si="24"/>
        <v>0</v>
      </c>
      <c r="AH61" s="39">
        <f t="shared" si="25"/>
        <v>0</v>
      </c>
      <c r="AI61" s="39">
        <f t="shared" si="26"/>
        <v>0</v>
      </c>
      <c r="AJ61" s="39">
        <f t="shared" si="27"/>
        <v>0</v>
      </c>
      <c r="AK61" s="39">
        <f t="shared" si="28"/>
        <v>0</v>
      </c>
      <c r="AL61" s="43"/>
      <c r="AM61" s="39">
        <f t="shared" si="29"/>
        <v>0</v>
      </c>
      <c r="AN61" s="39">
        <f t="shared" si="30"/>
        <v>0</v>
      </c>
      <c r="AO61" s="39">
        <f t="shared" si="31"/>
        <v>0</v>
      </c>
      <c r="AP61" s="40">
        <f t="shared" si="32"/>
        <v>0</v>
      </c>
      <c r="AR61" s="39">
        <f t="shared" si="33"/>
        <v>0</v>
      </c>
      <c r="AS61" s="39">
        <f t="shared" si="34"/>
        <v>0</v>
      </c>
      <c r="AT61" s="39">
        <f t="shared" si="35"/>
        <v>0</v>
      </c>
      <c r="AU61" s="40">
        <f t="shared" si="36"/>
        <v>0</v>
      </c>
      <c r="AV61" s="40"/>
      <c r="AW61" s="52">
        <f t="shared" si="37"/>
        <v>0</v>
      </c>
      <c r="AY61" s="52">
        <f t="shared" si="38"/>
        <v>0</v>
      </c>
      <c r="AZ61" s="70"/>
    </row>
    <row r="62" spans="1:52">
      <c r="A62" s="44">
        <f t="shared" si="39"/>
        <v>38626</v>
      </c>
      <c r="B62" s="66">
        <f t="shared" si="40"/>
        <v>1147.5409836065573</v>
      </c>
      <c r="C62" s="67"/>
      <c r="D62" s="68">
        <f t="shared" si="3"/>
        <v>1147.5409836065573</v>
      </c>
      <c r="E62" s="35">
        <f t="shared" si="4"/>
        <v>0</v>
      </c>
      <c r="F62" s="35">
        <f t="shared" si="5"/>
        <v>0</v>
      </c>
      <c r="G62" s="55">
        <f t="shared" si="41"/>
        <v>5.67</v>
      </c>
      <c r="H62" s="69">
        <f t="shared" si="42"/>
        <v>5.67</v>
      </c>
      <c r="I62" s="72">
        <f t="shared" si="43"/>
        <v>0</v>
      </c>
      <c r="J62" s="55">
        <f t="shared" si="6"/>
        <v>-0.06</v>
      </c>
      <c r="K62" s="69">
        <f t="shared" si="7"/>
        <v>-0.06</v>
      </c>
      <c r="L62" s="72">
        <v>0</v>
      </c>
      <c r="M62" s="55">
        <f t="shared" si="8"/>
        <v>1.2500000000000001E-2</v>
      </c>
      <c r="N62" s="69">
        <f t="shared" si="9"/>
        <v>0</v>
      </c>
      <c r="O62" s="72">
        <v>0</v>
      </c>
      <c r="P62" s="7"/>
      <c r="Q62" s="72">
        <f t="shared" si="10"/>
        <v>5.6224999999999996</v>
      </c>
      <c r="R62" s="72">
        <f t="shared" si="11"/>
        <v>5.61</v>
      </c>
      <c r="S62" s="72">
        <f t="shared" si="12"/>
        <v>0</v>
      </c>
      <c r="T62" s="7"/>
      <c r="U62" s="5">
        <f t="shared" si="13"/>
        <v>31</v>
      </c>
      <c r="V62" s="45">
        <f t="shared" si="14"/>
        <v>38626</v>
      </c>
      <c r="W62" s="5">
        <f t="shared" si="15"/>
        <v>1710</v>
      </c>
      <c r="X62" s="55">
        <f t="shared" si="16"/>
        <v>5.3904348595426005E-2</v>
      </c>
      <c r="Y62" s="47">
        <f t="shared" si="17"/>
        <v>0.77956100682728757</v>
      </c>
      <c r="Z62" s="5">
        <f t="shared" si="18"/>
        <v>0</v>
      </c>
      <c r="AA62" s="5">
        <f t="shared" si="19"/>
        <v>0</v>
      </c>
      <c r="AC62" s="39">
        <f t="shared" si="20"/>
        <v>0</v>
      </c>
      <c r="AD62" s="39">
        <f t="shared" si="21"/>
        <v>0</v>
      </c>
      <c r="AE62" s="39">
        <f t="shared" si="22"/>
        <v>0</v>
      </c>
      <c r="AF62" s="39">
        <f t="shared" si="23"/>
        <v>0</v>
      </c>
      <c r="AG62" s="39">
        <f t="shared" si="24"/>
        <v>0</v>
      </c>
      <c r="AH62" s="39">
        <f t="shared" si="25"/>
        <v>0</v>
      </c>
      <c r="AI62" s="39">
        <f t="shared" si="26"/>
        <v>0</v>
      </c>
      <c r="AJ62" s="39">
        <f t="shared" si="27"/>
        <v>0</v>
      </c>
      <c r="AK62" s="39">
        <f t="shared" si="28"/>
        <v>0</v>
      </c>
      <c r="AL62" s="43"/>
      <c r="AM62" s="39">
        <f t="shared" si="29"/>
        <v>0</v>
      </c>
      <c r="AN62" s="39">
        <f t="shared" si="30"/>
        <v>0</v>
      </c>
      <c r="AO62" s="39">
        <f t="shared" si="31"/>
        <v>0</v>
      </c>
      <c r="AP62" s="40">
        <f t="shared" si="32"/>
        <v>0</v>
      </c>
      <c r="AR62" s="39">
        <f t="shared" si="33"/>
        <v>0</v>
      </c>
      <c r="AS62" s="39">
        <f t="shared" si="34"/>
        <v>0</v>
      </c>
      <c r="AT62" s="39">
        <f t="shared" si="35"/>
        <v>0</v>
      </c>
      <c r="AU62" s="40">
        <f t="shared" si="36"/>
        <v>0</v>
      </c>
      <c r="AV62" s="40"/>
      <c r="AW62" s="52">
        <f t="shared" si="37"/>
        <v>0</v>
      </c>
      <c r="AY62" s="52">
        <f t="shared" si="38"/>
        <v>0</v>
      </c>
      <c r="AZ62" s="70"/>
    </row>
    <row r="63" spans="1:52">
      <c r="A63" s="44">
        <f t="shared" si="39"/>
        <v>38657</v>
      </c>
      <c r="B63" s="66">
        <f t="shared" si="40"/>
        <v>1147.5409836065573</v>
      </c>
      <c r="C63" s="67"/>
      <c r="D63" s="68">
        <f t="shared" si="3"/>
        <v>1147.5409836065573</v>
      </c>
      <c r="E63" s="35">
        <f t="shared" si="4"/>
        <v>0</v>
      </c>
      <c r="F63" s="35">
        <f t="shared" si="5"/>
        <v>0</v>
      </c>
      <c r="G63" s="55">
        <f t="shared" si="41"/>
        <v>5.67</v>
      </c>
      <c r="H63" s="69">
        <f t="shared" si="42"/>
        <v>5.67</v>
      </c>
      <c r="I63" s="72">
        <f t="shared" si="43"/>
        <v>0</v>
      </c>
      <c r="J63" s="55">
        <f t="shared" si="6"/>
        <v>-0.06</v>
      </c>
      <c r="K63" s="69">
        <f t="shared" si="7"/>
        <v>-0.06</v>
      </c>
      <c r="L63" s="72">
        <v>0</v>
      </c>
      <c r="M63" s="55">
        <f t="shared" si="8"/>
        <v>1.2500000000000001E-2</v>
      </c>
      <c r="N63" s="69">
        <f t="shared" si="9"/>
        <v>0</v>
      </c>
      <c r="O63" s="72">
        <v>0</v>
      </c>
      <c r="P63" s="7"/>
      <c r="Q63" s="72">
        <f t="shared" si="10"/>
        <v>5.6224999999999996</v>
      </c>
      <c r="R63" s="72">
        <f t="shared" si="11"/>
        <v>5.61</v>
      </c>
      <c r="S63" s="72">
        <f t="shared" si="12"/>
        <v>0</v>
      </c>
      <c r="T63" s="7"/>
      <c r="U63" s="5">
        <f t="shared" si="13"/>
        <v>30</v>
      </c>
      <c r="V63" s="45">
        <f t="shared" si="14"/>
        <v>38657</v>
      </c>
      <c r="W63" s="5">
        <f t="shared" si="15"/>
        <v>1741</v>
      </c>
      <c r="X63" s="55">
        <f t="shared" si="16"/>
        <v>5.3904348595426005E-2</v>
      </c>
      <c r="Y63" s="47">
        <f t="shared" si="17"/>
        <v>0.77604962923428755</v>
      </c>
      <c r="Z63" s="5">
        <f t="shared" si="18"/>
        <v>0</v>
      </c>
      <c r="AA63" s="5">
        <f t="shared" si="19"/>
        <v>0</v>
      </c>
      <c r="AC63" s="39">
        <f t="shared" si="20"/>
        <v>0</v>
      </c>
      <c r="AD63" s="39">
        <f t="shared" si="21"/>
        <v>0</v>
      </c>
      <c r="AE63" s="39">
        <f t="shared" si="22"/>
        <v>0</v>
      </c>
      <c r="AF63" s="39">
        <f t="shared" si="23"/>
        <v>0</v>
      </c>
      <c r="AG63" s="39">
        <f t="shared" si="24"/>
        <v>0</v>
      </c>
      <c r="AH63" s="39">
        <f t="shared" si="25"/>
        <v>0</v>
      </c>
      <c r="AI63" s="39">
        <f t="shared" si="26"/>
        <v>0</v>
      </c>
      <c r="AJ63" s="39">
        <f t="shared" si="27"/>
        <v>0</v>
      </c>
      <c r="AK63" s="39">
        <f t="shared" si="28"/>
        <v>0</v>
      </c>
      <c r="AL63" s="43"/>
      <c r="AM63" s="39">
        <f t="shared" si="29"/>
        <v>0</v>
      </c>
      <c r="AN63" s="39">
        <f t="shared" si="30"/>
        <v>0</v>
      </c>
      <c r="AO63" s="39">
        <f t="shared" si="31"/>
        <v>0</v>
      </c>
      <c r="AP63" s="40">
        <f t="shared" si="32"/>
        <v>0</v>
      </c>
      <c r="AR63" s="39">
        <f t="shared" si="33"/>
        <v>0</v>
      </c>
      <c r="AS63" s="39">
        <f t="shared" si="34"/>
        <v>0</v>
      </c>
      <c r="AT63" s="39">
        <f t="shared" si="35"/>
        <v>0</v>
      </c>
      <c r="AU63" s="40">
        <f t="shared" si="36"/>
        <v>0</v>
      </c>
      <c r="AV63" s="40"/>
      <c r="AW63" s="52">
        <f t="shared" si="37"/>
        <v>0</v>
      </c>
      <c r="AY63" s="52">
        <f t="shared" si="38"/>
        <v>0</v>
      </c>
      <c r="AZ63" s="70"/>
    </row>
    <row r="64" spans="1:52">
      <c r="A64" s="44">
        <f t="shared" si="39"/>
        <v>38687</v>
      </c>
      <c r="B64" s="66">
        <f t="shared" si="40"/>
        <v>1147.5409836065573</v>
      </c>
      <c r="C64" s="67"/>
      <c r="D64" s="68">
        <f t="shared" si="3"/>
        <v>1147.5409836065573</v>
      </c>
      <c r="E64" s="35">
        <f t="shared" si="4"/>
        <v>0</v>
      </c>
      <c r="F64" s="35">
        <f t="shared" si="5"/>
        <v>0</v>
      </c>
      <c r="G64" s="55">
        <f t="shared" si="41"/>
        <v>5.67</v>
      </c>
      <c r="H64" s="69">
        <f t="shared" si="42"/>
        <v>5.67</v>
      </c>
      <c r="I64" s="72">
        <f t="shared" si="43"/>
        <v>0</v>
      </c>
      <c r="J64" s="55">
        <f t="shared" si="6"/>
        <v>-0.06</v>
      </c>
      <c r="K64" s="69">
        <f t="shared" si="7"/>
        <v>-0.06</v>
      </c>
      <c r="L64" s="72">
        <v>0</v>
      </c>
      <c r="M64" s="55">
        <f t="shared" si="8"/>
        <v>1.2500000000000001E-2</v>
      </c>
      <c r="N64" s="69">
        <f t="shared" si="9"/>
        <v>0</v>
      </c>
      <c r="O64" s="72">
        <v>0</v>
      </c>
      <c r="P64" s="7"/>
      <c r="Q64" s="72">
        <f t="shared" si="10"/>
        <v>5.6224999999999996</v>
      </c>
      <c r="R64" s="72">
        <f t="shared" si="11"/>
        <v>5.61</v>
      </c>
      <c r="S64" s="72">
        <f t="shared" si="12"/>
        <v>0</v>
      </c>
      <c r="T64" s="7"/>
      <c r="U64" s="5">
        <f t="shared" si="13"/>
        <v>31</v>
      </c>
      <c r="V64" s="45">
        <f t="shared" si="14"/>
        <v>38687</v>
      </c>
      <c r="W64" s="5">
        <f t="shared" si="15"/>
        <v>1771</v>
      </c>
      <c r="X64" s="55">
        <f t="shared" si="16"/>
        <v>5.3904348595426005E-2</v>
      </c>
      <c r="Y64" s="47">
        <f t="shared" si="17"/>
        <v>0.77266658184294434</v>
      </c>
      <c r="Z64" s="5">
        <f t="shared" si="18"/>
        <v>0</v>
      </c>
      <c r="AA64" s="5">
        <f t="shared" si="19"/>
        <v>0</v>
      </c>
      <c r="AC64" s="39">
        <f t="shared" si="20"/>
        <v>0</v>
      </c>
      <c r="AD64" s="39">
        <f t="shared" si="21"/>
        <v>0</v>
      </c>
      <c r="AE64" s="39">
        <f t="shared" si="22"/>
        <v>0</v>
      </c>
      <c r="AF64" s="39">
        <f t="shared" si="23"/>
        <v>0</v>
      </c>
      <c r="AG64" s="39">
        <f t="shared" si="24"/>
        <v>0</v>
      </c>
      <c r="AH64" s="39">
        <f t="shared" si="25"/>
        <v>0</v>
      </c>
      <c r="AI64" s="39">
        <f t="shared" si="26"/>
        <v>0</v>
      </c>
      <c r="AJ64" s="39">
        <f t="shared" si="27"/>
        <v>0</v>
      </c>
      <c r="AK64" s="39">
        <f t="shared" si="28"/>
        <v>0</v>
      </c>
      <c r="AL64" s="43"/>
      <c r="AM64" s="39">
        <f t="shared" si="29"/>
        <v>0</v>
      </c>
      <c r="AN64" s="39">
        <f t="shared" si="30"/>
        <v>0</v>
      </c>
      <c r="AO64" s="39">
        <f t="shared" si="31"/>
        <v>0</v>
      </c>
      <c r="AP64" s="40">
        <f t="shared" si="32"/>
        <v>0</v>
      </c>
      <c r="AR64" s="39">
        <f t="shared" si="33"/>
        <v>0</v>
      </c>
      <c r="AS64" s="39">
        <f t="shared" si="34"/>
        <v>0</v>
      </c>
      <c r="AT64" s="39">
        <f t="shared" si="35"/>
        <v>0</v>
      </c>
      <c r="AU64" s="40">
        <f t="shared" si="36"/>
        <v>0</v>
      </c>
      <c r="AV64" s="40"/>
      <c r="AW64" s="52">
        <f t="shared" si="37"/>
        <v>0</v>
      </c>
      <c r="AY64" s="52">
        <f t="shared" si="38"/>
        <v>0</v>
      </c>
      <c r="AZ64" s="70"/>
    </row>
    <row r="65" spans="1:52">
      <c r="A65" s="44">
        <f t="shared" si="39"/>
        <v>38718</v>
      </c>
      <c r="B65" s="66">
        <f t="shared" si="40"/>
        <v>1147.5409836065573</v>
      </c>
      <c r="C65" s="67"/>
      <c r="D65" s="68">
        <f t="shared" si="3"/>
        <v>1147.5409836065573</v>
      </c>
      <c r="E65" s="35">
        <f t="shared" si="4"/>
        <v>0</v>
      </c>
      <c r="F65" s="35">
        <f t="shared" si="5"/>
        <v>0</v>
      </c>
      <c r="G65" s="55">
        <f t="shared" si="41"/>
        <v>5.67</v>
      </c>
      <c r="H65" s="69">
        <f t="shared" si="42"/>
        <v>5.67</v>
      </c>
      <c r="I65" s="72">
        <f t="shared" si="43"/>
        <v>0</v>
      </c>
      <c r="J65" s="55">
        <f t="shared" si="6"/>
        <v>-0.06</v>
      </c>
      <c r="K65" s="69">
        <f t="shared" si="7"/>
        <v>-0.06</v>
      </c>
      <c r="L65" s="72">
        <v>0</v>
      </c>
      <c r="M65" s="55">
        <f t="shared" si="8"/>
        <v>1.2500000000000001E-2</v>
      </c>
      <c r="N65" s="69">
        <f t="shared" si="9"/>
        <v>0</v>
      </c>
      <c r="O65" s="72">
        <v>0</v>
      </c>
      <c r="P65" s="7"/>
      <c r="Q65" s="72">
        <f t="shared" si="10"/>
        <v>5.6224999999999996</v>
      </c>
      <c r="R65" s="72">
        <f t="shared" si="11"/>
        <v>5.61</v>
      </c>
      <c r="S65" s="72">
        <f t="shared" si="12"/>
        <v>0</v>
      </c>
      <c r="T65" s="7"/>
      <c r="U65" s="5">
        <f t="shared" si="13"/>
        <v>31</v>
      </c>
      <c r="V65" s="45">
        <f t="shared" si="14"/>
        <v>38718</v>
      </c>
      <c r="W65" s="5">
        <f t="shared" si="15"/>
        <v>1802</v>
      </c>
      <c r="X65" s="55">
        <f t="shared" si="16"/>
        <v>5.3904348595426005E-2</v>
      </c>
      <c r="Y65" s="47">
        <f t="shared" si="17"/>
        <v>0.76918625881680269</v>
      </c>
      <c r="Z65" s="5">
        <f t="shared" si="18"/>
        <v>0</v>
      </c>
      <c r="AA65" s="5">
        <f t="shared" si="19"/>
        <v>0</v>
      </c>
      <c r="AC65" s="39">
        <f t="shared" si="20"/>
        <v>0</v>
      </c>
      <c r="AD65" s="39">
        <f t="shared" si="21"/>
        <v>0</v>
      </c>
      <c r="AE65" s="39">
        <f t="shared" si="22"/>
        <v>0</v>
      </c>
      <c r="AF65" s="39">
        <f t="shared" si="23"/>
        <v>0</v>
      </c>
      <c r="AG65" s="39">
        <f t="shared" si="24"/>
        <v>0</v>
      </c>
      <c r="AH65" s="39">
        <f t="shared" si="25"/>
        <v>0</v>
      </c>
      <c r="AI65" s="39">
        <f t="shared" si="26"/>
        <v>0</v>
      </c>
      <c r="AJ65" s="39">
        <f t="shared" si="27"/>
        <v>0</v>
      </c>
      <c r="AK65" s="39">
        <f t="shared" si="28"/>
        <v>0</v>
      </c>
      <c r="AL65" s="43"/>
      <c r="AM65" s="39">
        <f t="shared" si="29"/>
        <v>0</v>
      </c>
      <c r="AN65" s="39">
        <f t="shared" si="30"/>
        <v>0</v>
      </c>
      <c r="AO65" s="39">
        <f t="shared" si="31"/>
        <v>0</v>
      </c>
      <c r="AP65" s="40">
        <f t="shared" si="32"/>
        <v>0</v>
      </c>
      <c r="AR65" s="39">
        <f t="shared" si="33"/>
        <v>0</v>
      </c>
      <c r="AS65" s="39">
        <f t="shared" si="34"/>
        <v>0</v>
      </c>
      <c r="AT65" s="39">
        <f t="shared" si="35"/>
        <v>0</v>
      </c>
      <c r="AU65" s="40">
        <f t="shared" si="36"/>
        <v>0</v>
      </c>
      <c r="AV65" s="40"/>
      <c r="AW65" s="52">
        <f t="shared" si="37"/>
        <v>0</v>
      </c>
      <c r="AY65" s="52">
        <f t="shared" si="38"/>
        <v>0</v>
      </c>
      <c r="AZ65" s="70"/>
    </row>
    <row r="66" spans="1:52">
      <c r="A66" s="44">
        <f t="shared" si="39"/>
        <v>38749</v>
      </c>
      <c r="B66" s="66">
        <f t="shared" si="40"/>
        <v>1147.5409836065573</v>
      </c>
      <c r="C66" s="67"/>
      <c r="D66" s="68">
        <f t="shared" si="3"/>
        <v>1147.5409836065573</v>
      </c>
      <c r="E66" s="35">
        <f t="shared" si="4"/>
        <v>0</v>
      </c>
      <c r="F66" s="35">
        <f t="shared" si="5"/>
        <v>0</v>
      </c>
      <c r="G66" s="55">
        <f t="shared" si="41"/>
        <v>5.67</v>
      </c>
      <c r="H66" s="69">
        <f t="shared" si="42"/>
        <v>5.67</v>
      </c>
      <c r="I66" s="72">
        <f t="shared" si="43"/>
        <v>0</v>
      </c>
      <c r="J66" s="55">
        <f t="shared" si="6"/>
        <v>-0.06</v>
      </c>
      <c r="K66" s="69">
        <f t="shared" si="7"/>
        <v>-0.06</v>
      </c>
      <c r="L66" s="72">
        <v>0</v>
      </c>
      <c r="M66" s="55">
        <f t="shared" si="8"/>
        <v>1.2500000000000001E-2</v>
      </c>
      <c r="N66" s="69">
        <f t="shared" si="9"/>
        <v>0</v>
      </c>
      <c r="O66" s="72">
        <v>0</v>
      </c>
      <c r="P66" s="7"/>
      <c r="Q66" s="72">
        <f t="shared" si="10"/>
        <v>5.6224999999999996</v>
      </c>
      <c r="R66" s="72">
        <f t="shared" si="11"/>
        <v>5.61</v>
      </c>
      <c r="S66" s="72">
        <f t="shared" si="12"/>
        <v>0</v>
      </c>
      <c r="T66" s="7"/>
      <c r="U66" s="5">
        <f t="shared" si="13"/>
        <v>28</v>
      </c>
      <c r="V66" s="45">
        <f t="shared" si="14"/>
        <v>38749</v>
      </c>
      <c r="W66" s="5">
        <f t="shared" si="15"/>
        <v>1833</v>
      </c>
      <c r="X66" s="55">
        <f t="shared" si="16"/>
        <v>5.3904348595426005E-2</v>
      </c>
      <c r="Y66" s="47">
        <f t="shared" si="17"/>
        <v>0.76572161221390878</v>
      </c>
      <c r="Z66" s="5">
        <f t="shared" si="18"/>
        <v>0</v>
      </c>
      <c r="AA66" s="5">
        <f t="shared" si="19"/>
        <v>0</v>
      </c>
      <c r="AC66" s="39">
        <f t="shared" si="20"/>
        <v>0</v>
      </c>
      <c r="AD66" s="39">
        <f t="shared" si="21"/>
        <v>0</v>
      </c>
      <c r="AE66" s="39">
        <f t="shared" si="22"/>
        <v>0</v>
      </c>
      <c r="AF66" s="39">
        <f t="shared" si="23"/>
        <v>0</v>
      </c>
      <c r="AG66" s="39">
        <f t="shared" si="24"/>
        <v>0</v>
      </c>
      <c r="AH66" s="39">
        <f t="shared" si="25"/>
        <v>0</v>
      </c>
      <c r="AI66" s="39">
        <f t="shared" si="26"/>
        <v>0</v>
      </c>
      <c r="AJ66" s="39">
        <f t="shared" si="27"/>
        <v>0</v>
      </c>
      <c r="AK66" s="39">
        <f t="shared" si="28"/>
        <v>0</v>
      </c>
      <c r="AL66" s="43"/>
      <c r="AM66" s="39">
        <f t="shared" si="29"/>
        <v>0</v>
      </c>
      <c r="AN66" s="39">
        <f t="shared" si="30"/>
        <v>0</v>
      </c>
      <c r="AO66" s="39">
        <f t="shared" si="31"/>
        <v>0</v>
      </c>
      <c r="AP66" s="40">
        <f t="shared" si="32"/>
        <v>0</v>
      </c>
      <c r="AR66" s="39">
        <f t="shared" si="33"/>
        <v>0</v>
      </c>
      <c r="AS66" s="39">
        <f t="shared" si="34"/>
        <v>0</v>
      </c>
      <c r="AT66" s="39">
        <f t="shared" si="35"/>
        <v>0</v>
      </c>
      <c r="AU66" s="40">
        <f t="shared" si="36"/>
        <v>0</v>
      </c>
      <c r="AV66" s="40"/>
      <c r="AW66" s="52">
        <f t="shared" si="37"/>
        <v>0</v>
      </c>
      <c r="AY66" s="52">
        <f t="shared" si="38"/>
        <v>0</v>
      </c>
      <c r="AZ66" s="70"/>
    </row>
    <row r="67" spans="1:52">
      <c r="A67" s="44">
        <f t="shared" si="39"/>
        <v>38777</v>
      </c>
      <c r="B67" s="66">
        <f t="shared" si="40"/>
        <v>1147.5409836065573</v>
      </c>
      <c r="C67" s="67"/>
      <c r="D67" s="68">
        <f t="shared" si="3"/>
        <v>1147.5409836065573</v>
      </c>
      <c r="E67" s="35">
        <f t="shared" si="4"/>
        <v>0</v>
      </c>
      <c r="F67" s="35">
        <f t="shared" si="5"/>
        <v>0</v>
      </c>
      <c r="G67" s="55">
        <f t="shared" si="41"/>
        <v>5.67</v>
      </c>
      <c r="H67" s="69">
        <f t="shared" si="42"/>
        <v>5.67</v>
      </c>
      <c r="I67" s="72">
        <f t="shared" si="43"/>
        <v>0</v>
      </c>
      <c r="J67" s="55">
        <f t="shared" si="6"/>
        <v>-0.06</v>
      </c>
      <c r="K67" s="69">
        <f t="shared" si="7"/>
        <v>-0.06</v>
      </c>
      <c r="L67" s="72">
        <v>0</v>
      </c>
      <c r="M67" s="55">
        <f t="shared" si="8"/>
        <v>1.2500000000000001E-2</v>
      </c>
      <c r="N67" s="69">
        <f t="shared" si="9"/>
        <v>0</v>
      </c>
      <c r="O67" s="72">
        <v>0</v>
      </c>
      <c r="P67" s="7"/>
      <c r="Q67" s="72">
        <f t="shared" si="10"/>
        <v>5.6224999999999996</v>
      </c>
      <c r="R67" s="72">
        <f t="shared" si="11"/>
        <v>5.61</v>
      </c>
      <c r="S67" s="72">
        <f t="shared" si="12"/>
        <v>0</v>
      </c>
      <c r="T67" s="7"/>
      <c r="U67" s="5">
        <f t="shared" si="13"/>
        <v>31</v>
      </c>
      <c r="V67" s="45">
        <f t="shared" si="14"/>
        <v>38777</v>
      </c>
      <c r="W67" s="5">
        <f t="shared" si="15"/>
        <v>1861</v>
      </c>
      <c r="X67" s="55">
        <f t="shared" si="16"/>
        <v>5.3904348595426005E-2</v>
      </c>
      <c r="Y67" s="47">
        <f t="shared" si="17"/>
        <v>0.76260566947158137</v>
      </c>
      <c r="Z67" s="5">
        <f t="shared" si="18"/>
        <v>0</v>
      </c>
      <c r="AA67" s="5">
        <f t="shared" si="19"/>
        <v>0</v>
      </c>
      <c r="AC67" s="39">
        <f t="shared" si="20"/>
        <v>0</v>
      </c>
      <c r="AD67" s="39">
        <f t="shared" si="21"/>
        <v>0</v>
      </c>
      <c r="AE67" s="39">
        <f t="shared" si="22"/>
        <v>0</v>
      </c>
      <c r="AF67" s="39">
        <f t="shared" si="23"/>
        <v>0</v>
      </c>
      <c r="AG67" s="39">
        <f t="shared" si="24"/>
        <v>0</v>
      </c>
      <c r="AH67" s="39">
        <f t="shared" si="25"/>
        <v>0</v>
      </c>
      <c r="AI67" s="39">
        <f t="shared" si="26"/>
        <v>0</v>
      </c>
      <c r="AJ67" s="39">
        <f t="shared" si="27"/>
        <v>0</v>
      </c>
      <c r="AK67" s="39">
        <f t="shared" si="28"/>
        <v>0</v>
      </c>
      <c r="AL67" s="43"/>
      <c r="AM67" s="39">
        <f t="shared" si="29"/>
        <v>0</v>
      </c>
      <c r="AN67" s="39">
        <f t="shared" si="30"/>
        <v>0</v>
      </c>
      <c r="AO67" s="39">
        <f t="shared" si="31"/>
        <v>0</v>
      </c>
      <c r="AP67" s="40">
        <f t="shared" si="32"/>
        <v>0</v>
      </c>
      <c r="AR67" s="39">
        <f t="shared" si="33"/>
        <v>0</v>
      </c>
      <c r="AS67" s="39">
        <f t="shared" si="34"/>
        <v>0</v>
      </c>
      <c r="AT67" s="39">
        <f t="shared" si="35"/>
        <v>0</v>
      </c>
      <c r="AU67" s="40">
        <f t="shared" si="36"/>
        <v>0</v>
      </c>
      <c r="AV67" s="40"/>
      <c r="AW67" s="52">
        <f t="shared" si="37"/>
        <v>0</v>
      </c>
      <c r="AY67" s="52">
        <f t="shared" si="38"/>
        <v>0</v>
      </c>
      <c r="AZ67" s="70"/>
    </row>
    <row r="68" spans="1:52">
      <c r="A68" s="44">
        <f t="shared" si="39"/>
        <v>38808</v>
      </c>
      <c r="B68" s="66">
        <f t="shared" si="40"/>
        <v>1147.5409836065573</v>
      </c>
      <c r="C68" s="67"/>
      <c r="D68" s="68">
        <f t="shared" si="3"/>
        <v>1147.5409836065573</v>
      </c>
      <c r="E68" s="35">
        <f t="shared" si="4"/>
        <v>0</v>
      </c>
      <c r="F68" s="35">
        <f t="shared" si="5"/>
        <v>0</v>
      </c>
      <c r="G68" s="55">
        <f t="shared" si="41"/>
        <v>5.67</v>
      </c>
      <c r="H68" s="69">
        <f t="shared" si="42"/>
        <v>5.67</v>
      </c>
      <c r="I68" s="72">
        <f t="shared" si="43"/>
        <v>0</v>
      </c>
      <c r="J68" s="55">
        <f t="shared" si="6"/>
        <v>-0.06</v>
      </c>
      <c r="K68" s="69">
        <f t="shared" si="7"/>
        <v>-0.06</v>
      </c>
      <c r="L68" s="72">
        <v>0</v>
      </c>
      <c r="M68" s="55">
        <f t="shared" si="8"/>
        <v>1.2500000000000001E-2</v>
      </c>
      <c r="N68" s="69">
        <f t="shared" si="9"/>
        <v>0</v>
      </c>
      <c r="O68" s="72">
        <v>0</v>
      </c>
      <c r="P68" s="7"/>
      <c r="Q68" s="72">
        <f t="shared" si="10"/>
        <v>5.6224999999999996</v>
      </c>
      <c r="R68" s="72">
        <f t="shared" si="11"/>
        <v>5.61</v>
      </c>
      <c r="S68" s="72">
        <f t="shared" si="12"/>
        <v>0</v>
      </c>
      <c r="T68" s="7"/>
      <c r="U68" s="5">
        <f t="shared" si="13"/>
        <v>30</v>
      </c>
      <c r="V68" s="45">
        <f t="shared" si="14"/>
        <v>38808</v>
      </c>
      <c r="W68" s="5">
        <f t="shared" si="15"/>
        <v>1892</v>
      </c>
      <c r="X68" s="55">
        <f t="shared" si="16"/>
        <v>5.3904348595426005E-2</v>
      </c>
      <c r="Y68" s="47">
        <f t="shared" si="17"/>
        <v>0.75917066382529397</v>
      </c>
      <c r="Z68" s="5">
        <f t="shared" si="18"/>
        <v>0</v>
      </c>
      <c r="AA68" s="5">
        <f t="shared" si="19"/>
        <v>0</v>
      </c>
      <c r="AC68" s="39">
        <f t="shared" si="20"/>
        <v>0</v>
      </c>
      <c r="AD68" s="39">
        <f t="shared" si="21"/>
        <v>0</v>
      </c>
      <c r="AE68" s="39">
        <f t="shared" si="22"/>
        <v>0</v>
      </c>
      <c r="AF68" s="39">
        <f t="shared" si="23"/>
        <v>0</v>
      </c>
      <c r="AG68" s="39">
        <f t="shared" si="24"/>
        <v>0</v>
      </c>
      <c r="AH68" s="39">
        <f t="shared" si="25"/>
        <v>0</v>
      </c>
      <c r="AI68" s="39">
        <f t="shared" si="26"/>
        <v>0</v>
      </c>
      <c r="AJ68" s="39">
        <f t="shared" si="27"/>
        <v>0</v>
      </c>
      <c r="AK68" s="39">
        <f t="shared" si="28"/>
        <v>0</v>
      </c>
      <c r="AL68" s="43"/>
      <c r="AM68" s="39">
        <f t="shared" si="29"/>
        <v>0</v>
      </c>
      <c r="AN68" s="39">
        <f t="shared" si="30"/>
        <v>0</v>
      </c>
      <c r="AO68" s="39">
        <f t="shared" si="31"/>
        <v>0</v>
      </c>
      <c r="AP68" s="40">
        <f t="shared" si="32"/>
        <v>0</v>
      </c>
      <c r="AR68" s="39">
        <f t="shared" si="33"/>
        <v>0</v>
      </c>
      <c r="AS68" s="39">
        <f t="shared" si="34"/>
        <v>0</v>
      </c>
      <c r="AT68" s="39">
        <f t="shared" si="35"/>
        <v>0</v>
      </c>
      <c r="AU68" s="40">
        <f t="shared" si="36"/>
        <v>0</v>
      </c>
      <c r="AV68" s="40"/>
      <c r="AW68" s="52">
        <f t="shared" si="37"/>
        <v>0</v>
      </c>
      <c r="AY68" s="52">
        <f t="shared" si="38"/>
        <v>0</v>
      </c>
      <c r="AZ68" s="70"/>
    </row>
    <row r="69" spans="1:52">
      <c r="A69" s="44">
        <f t="shared" si="39"/>
        <v>38838</v>
      </c>
      <c r="B69" s="66">
        <f t="shared" si="40"/>
        <v>1147.5409836065573</v>
      </c>
      <c r="C69" s="67"/>
      <c r="D69" s="68">
        <f t="shared" si="3"/>
        <v>1147.5409836065573</v>
      </c>
      <c r="E69" s="35">
        <f t="shared" si="4"/>
        <v>0</v>
      </c>
      <c r="F69" s="35">
        <f t="shared" si="5"/>
        <v>0</v>
      </c>
      <c r="G69" s="55">
        <f t="shared" si="41"/>
        <v>5.67</v>
      </c>
      <c r="H69" s="69">
        <f t="shared" si="42"/>
        <v>5.67</v>
      </c>
      <c r="I69" s="72">
        <f t="shared" si="43"/>
        <v>0</v>
      </c>
      <c r="J69" s="55">
        <f t="shared" si="6"/>
        <v>-0.06</v>
      </c>
      <c r="K69" s="69">
        <f t="shared" si="7"/>
        <v>-0.06</v>
      </c>
      <c r="L69" s="72">
        <v>0</v>
      </c>
      <c r="M69" s="55">
        <f t="shared" si="8"/>
        <v>1.2500000000000001E-2</v>
      </c>
      <c r="N69" s="69">
        <f t="shared" si="9"/>
        <v>0</v>
      </c>
      <c r="O69" s="72">
        <v>0</v>
      </c>
      <c r="P69" s="7"/>
      <c r="Q69" s="72">
        <f t="shared" si="10"/>
        <v>5.6224999999999996</v>
      </c>
      <c r="R69" s="72">
        <f t="shared" si="11"/>
        <v>5.61</v>
      </c>
      <c r="S69" s="72">
        <f t="shared" si="12"/>
        <v>0</v>
      </c>
      <c r="T69" s="7"/>
      <c r="U69" s="5">
        <f t="shared" si="13"/>
        <v>31</v>
      </c>
      <c r="V69" s="45">
        <f t="shared" si="14"/>
        <v>38838</v>
      </c>
      <c r="W69" s="5">
        <f t="shared" si="15"/>
        <v>1922</v>
      </c>
      <c r="X69" s="55">
        <f t="shared" si="16"/>
        <v>5.3904348595426005E-2</v>
      </c>
      <c r="Y69" s="47">
        <f t="shared" si="17"/>
        <v>0.75586119721763301</v>
      </c>
      <c r="Z69" s="5">
        <f t="shared" si="18"/>
        <v>0</v>
      </c>
      <c r="AA69" s="5">
        <f t="shared" si="19"/>
        <v>0</v>
      </c>
      <c r="AC69" s="39">
        <f t="shared" si="20"/>
        <v>0</v>
      </c>
      <c r="AD69" s="39">
        <f t="shared" si="21"/>
        <v>0</v>
      </c>
      <c r="AE69" s="39">
        <f t="shared" si="22"/>
        <v>0</v>
      </c>
      <c r="AF69" s="39">
        <f t="shared" si="23"/>
        <v>0</v>
      </c>
      <c r="AG69" s="39">
        <f t="shared" si="24"/>
        <v>0</v>
      </c>
      <c r="AH69" s="39">
        <f t="shared" si="25"/>
        <v>0</v>
      </c>
      <c r="AI69" s="39">
        <f t="shared" si="26"/>
        <v>0</v>
      </c>
      <c r="AJ69" s="39">
        <f t="shared" si="27"/>
        <v>0</v>
      </c>
      <c r="AK69" s="39">
        <f t="shared" si="28"/>
        <v>0</v>
      </c>
      <c r="AL69" s="43"/>
      <c r="AM69" s="39">
        <f t="shared" si="29"/>
        <v>0</v>
      </c>
      <c r="AN69" s="39">
        <f t="shared" si="30"/>
        <v>0</v>
      </c>
      <c r="AO69" s="39">
        <f t="shared" si="31"/>
        <v>0</v>
      </c>
      <c r="AP69" s="40">
        <f t="shared" si="32"/>
        <v>0</v>
      </c>
      <c r="AR69" s="39">
        <f t="shared" si="33"/>
        <v>0</v>
      </c>
      <c r="AS69" s="39">
        <f t="shared" si="34"/>
        <v>0</v>
      </c>
      <c r="AT69" s="39">
        <f t="shared" si="35"/>
        <v>0</v>
      </c>
      <c r="AU69" s="40">
        <f t="shared" si="36"/>
        <v>0</v>
      </c>
      <c r="AV69" s="40"/>
      <c r="AW69" s="52">
        <f t="shared" si="37"/>
        <v>0</v>
      </c>
      <c r="AY69" s="52">
        <f t="shared" si="38"/>
        <v>0</v>
      </c>
      <c r="AZ69" s="70"/>
    </row>
    <row r="70" spans="1:52">
      <c r="A70" s="44">
        <f t="shared" si="39"/>
        <v>38869</v>
      </c>
      <c r="B70" s="66">
        <f t="shared" si="40"/>
        <v>1147.5409836065573</v>
      </c>
      <c r="C70" s="67"/>
      <c r="D70" s="68">
        <f t="shared" si="3"/>
        <v>1147.5409836065573</v>
      </c>
      <c r="E70" s="35">
        <f t="shared" si="4"/>
        <v>0</v>
      </c>
      <c r="F70" s="35">
        <f t="shared" si="5"/>
        <v>0</v>
      </c>
      <c r="G70" s="55">
        <f t="shared" si="41"/>
        <v>5.67</v>
      </c>
      <c r="H70" s="69">
        <f t="shared" si="42"/>
        <v>5.67</v>
      </c>
      <c r="I70" s="72">
        <f t="shared" si="43"/>
        <v>0</v>
      </c>
      <c r="J70" s="55">
        <f t="shared" si="6"/>
        <v>-0.06</v>
      </c>
      <c r="K70" s="69">
        <f t="shared" si="7"/>
        <v>-0.06</v>
      </c>
      <c r="L70" s="72">
        <v>0</v>
      </c>
      <c r="M70" s="55">
        <f t="shared" si="8"/>
        <v>1.2500000000000001E-2</v>
      </c>
      <c r="N70" s="69">
        <f t="shared" si="9"/>
        <v>0</v>
      </c>
      <c r="O70" s="72">
        <v>0</v>
      </c>
      <c r="P70" s="7"/>
      <c r="Q70" s="72">
        <f t="shared" si="10"/>
        <v>5.6224999999999996</v>
      </c>
      <c r="R70" s="72">
        <f t="shared" si="11"/>
        <v>5.61</v>
      </c>
      <c r="S70" s="72">
        <f t="shared" si="12"/>
        <v>0</v>
      </c>
      <c r="T70" s="7"/>
      <c r="U70" s="5">
        <f t="shared" si="13"/>
        <v>30</v>
      </c>
      <c r="V70" s="45">
        <f t="shared" si="14"/>
        <v>38869</v>
      </c>
      <c r="W70" s="5">
        <f t="shared" si="15"/>
        <v>1953</v>
      </c>
      <c r="X70" s="55">
        <f t="shared" si="16"/>
        <v>5.3904348595426005E-2</v>
      </c>
      <c r="Y70" s="47">
        <f t="shared" si="17"/>
        <v>0.75245657070593763</v>
      </c>
      <c r="Z70" s="5">
        <f t="shared" si="18"/>
        <v>0</v>
      </c>
      <c r="AA70" s="5">
        <f t="shared" si="19"/>
        <v>0</v>
      </c>
      <c r="AC70" s="39">
        <f t="shared" si="20"/>
        <v>0</v>
      </c>
      <c r="AD70" s="39">
        <f t="shared" si="21"/>
        <v>0</v>
      </c>
      <c r="AE70" s="39">
        <f t="shared" si="22"/>
        <v>0</v>
      </c>
      <c r="AF70" s="39">
        <f t="shared" si="23"/>
        <v>0</v>
      </c>
      <c r="AG70" s="39">
        <f t="shared" si="24"/>
        <v>0</v>
      </c>
      <c r="AH70" s="39">
        <f t="shared" si="25"/>
        <v>0</v>
      </c>
      <c r="AI70" s="39">
        <f t="shared" si="26"/>
        <v>0</v>
      </c>
      <c r="AJ70" s="39">
        <f t="shared" si="27"/>
        <v>0</v>
      </c>
      <c r="AK70" s="39">
        <f t="shared" si="28"/>
        <v>0</v>
      </c>
      <c r="AL70" s="43"/>
      <c r="AM70" s="39">
        <f t="shared" si="29"/>
        <v>0</v>
      </c>
      <c r="AN70" s="39">
        <f t="shared" si="30"/>
        <v>0</v>
      </c>
      <c r="AO70" s="39">
        <f t="shared" si="31"/>
        <v>0</v>
      </c>
      <c r="AP70" s="40">
        <f t="shared" si="32"/>
        <v>0</v>
      </c>
      <c r="AR70" s="39">
        <f t="shared" si="33"/>
        <v>0</v>
      </c>
      <c r="AS70" s="39">
        <f t="shared" si="34"/>
        <v>0</v>
      </c>
      <c r="AT70" s="39">
        <f t="shared" si="35"/>
        <v>0</v>
      </c>
      <c r="AU70" s="40">
        <f t="shared" si="36"/>
        <v>0</v>
      </c>
      <c r="AV70" s="40"/>
      <c r="AW70" s="52">
        <f t="shared" si="37"/>
        <v>0</v>
      </c>
      <c r="AY70" s="52">
        <f t="shared" si="38"/>
        <v>0</v>
      </c>
      <c r="AZ70" s="70"/>
    </row>
    <row r="71" spans="1:52">
      <c r="A71" s="44">
        <f t="shared" si="39"/>
        <v>38899</v>
      </c>
      <c r="B71" s="66">
        <f t="shared" si="40"/>
        <v>1147.5409836065573</v>
      </c>
      <c r="C71" s="67"/>
      <c r="D71" s="68">
        <f t="shared" si="3"/>
        <v>1147.5409836065573</v>
      </c>
      <c r="E71" s="35">
        <f t="shared" si="4"/>
        <v>0</v>
      </c>
      <c r="F71" s="35">
        <f t="shared" si="5"/>
        <v>0</v>
      </c>
      <c r="G71" s="55">
        <f t="shared" si="41"/>
        <v>5.67</v>
      </c>
      <c r="H71" s="69">
        <f t="shared" si="42"/>
        <v>5.67</v>
      </c>
      <c r="I71" s="72">
        <f t="shared" si="43"/>
        <v>0</v>
      </c>
      <c r="J71" s="55">
        <f t="shared" si="6"/>
        <v>-0.06</v>
      </c>
      <c r="K71" s="69">
        <f t="shared" si="7"/>
        <v>-0.06</v>
      </c>
      <c r="L71" s="72">
        <v>0</v>
      </c>
      <c r="M71" s="55">
        <f t="shared" si="8"/>
        <v>1.2500000000000001E-2</v>
      </c>
      <c r="N71" s="69">
        <f t="shared" si="9"/>
        <v>0</v>
      </c>
      <c r="O71" s="72">
        <v>0</v>
      </c>
      <c r="P71" s="7"/>
      <c r="Q71" s="72">
        <f t="shared" si="10"/>
        <v>5.6224999999999996</v>
      </c>
      <c r="R71" s="72">
        <f t="shared" si="11"/>
        <v>5.61</v>
      </c>
      <c r="S71" s="72">
        <f t="shared" si="12"/>
        <v>0</v>
      </c>
      <c r="T71" s="7"/>
      <c r="U71" s="5">
        <f t="shared" si="13"/>
        <v>31</v>
      </c>
      <c r="V71" s="45">
        <f t="shared" si="14"/>
        <v>38899</v>
      </c>
      <c r="W71" s="5">
        <f t="shared" si="15"/>
        <v>1983</v>
      </c>
      <c r="X71" s="55">
        <f t="shared" si="16"/>
        <v>5.3904348595426005E-2</v>
      </c>
      <c r="Y71" s="47">
        <f t="shared" si="17"/>
        <v>0.74917637296763384</v>
      </c>
      <c r="Z71" s="5">
        <f t="shared" si="18"/>
        <v>0</v>
      </c>
      <c r="AA71" s="5">
        <f t="shared" si="19"/>
        <v>0</v>
      </c>
      <c r="AC71" s="39">
        <f t="shared" si="20"/>
        <v>0</v>
      </c>
      <c r="AD71" s="39">
        <f t="shared" si="21"/>
        <v>0</v>
      </c>
      <c r="AE71" s="39">
        <f t="shared" si="22"/>
        <v>0</v>
      </c>
      <c r="AF71" s="39">
        <f t="shared" si="23"/>
        <v>0</v>
      </c>
      <c r="AG71" s="39">
        <f t="shared" si="24"/>
        <v>0</v>
      </c>
      <c r="AH71" s="39">
        <f t="shared" si="25"/>
        <v>0</v>
      </c>
      <c r="AI71" s="39">
        <f t="shared" si="26"/>
        <v>0</v>
      </c>
      <c r="AJ71" s="39">
        <f t="shared" si="27"/>
        <v>0</v>
      </c>
      <c r="AK71" s="39">
        <f t="shared" si="28"/>
        <v>0</v>
      </c>
      <c r="AL71" s="43"/>
      <c r="AM71" s="39">
        <f t="shared" si="29"/>
        <v>0</v>
      </c>
      <c r="AN71" s="39">
        <f t="shared" si="30"/>
        <v>0</v>
      </c>
      <c r="AO71" s="39">
        <f t="shared" si="31"/>
        <v>0</v>
      </c>
      <c r="AP71" s="40">
        <f t="shared" si="32"/>
        <v>0</v>
      </c>
      <c r="AR71" s="39">
        <f t="shared" si="33"/>
        <v>0</v>
      </c>
      <c r="AS71" s="39">
        <f t="shared" si="34"/>
        <v>0</v>
      </c>
      <c r="AT71" s="39">
        <f t="shared" si="35"/>
        <v>0</v>
      </c>
      <c r="AU71" s="40">
        <f t="shared" si="36"/>
        <v>0</v>
      </c>
      <c r="AV71" s="40"/>
      <c r="AW71" s="52">
        <f t="shared" si="37"/>
        <v>0</v>
      </c>
      <c r="AY71" s="52">
        <f t="shared" si="38"/>
        <v>0</v>
      </c>
      <c r="AZ71" s="70"/>
    </row>
    <row r="72" spans="1:52">
      <c r="A72" s="44">
        <f t="shared" si="39"/>
        <v>38930</v>
      </c>
      <c r="B72" s="66">
        <f t="shared" si="40"/>
        <v>1147.5409836065573</v>
      </c>
      <c r="C72" s="67"/>
      <c r="D72" s="68">
        <f t="shared" si="3"/>
        <v>1147.5409836065573</v>
      </c>
      <c r="E72" s="35">
        <f t="shared" si="4"/>
        <v>0</v>
      </c>
      <c r="F72" s="35">
        <f t="shared" si="5"/>
        <v>0</v>
      </c>
      <c r="G72" s="55">
        <f t="shared" si="41"/>
        <v>5.67</v>
      </c>
      <c r="H72" s="69">
        <f t="shared" si="42"/>
        <v>5.67</v>
      </c>
      <c r="I72" s="72">
        <f t="shared" si="43"/>
        <v>0</v>
      </c>
      <c r="J72" s="55">
        <f t="shared" si="6"/>
        <v>-0.06</v>
      </c>
      <c r="K72" s="69">
        <f t="shared" si="7"/>
        <v>-0.06</v>
      </c>
      <c r="L72" s="72">
        <v>0</v>
      </c>
      <c r="M72" s="55">
        <f t="shared" si="8"/>
        <v>1.2500000000000001E-2</v>
      </c>
      <c r="N72" s="69">
        <f t="shared" si="9"/>
        <v>0</v>
      </c>
      <c r="O72" s="72">
        <v>0</v>
      </c>
      <c r="P72" s="7"/>
      <c r="Q72" s="72">
        <f t="shared" si="10"/>
        <v>5.6224999999999996</v>
      </c>
      <c r="R72" s="72">
        <f t="shared" si="11"/>
        <v>5.61</v>
      </c>
      <c r="S72" s="72">
        <f t="shared" si="12"/>
        <v>0</v>
      </c>
      <c r="T72" s="7"/>
      <c r="U72" s="5">
        <f t="shared" si="13"/>
        <v>31</v>
      </c>
      <c r="V72" s="45">
        <f t="shared" si="14"/>
        <v>38930</v>
      </c>
      <c r="W72" s="5">
        <f t="shared" si="15"/>
        <v>2014</v>
      </c>
      <c r="X72" s="55">
        <f t="shared" si="16"/>
        <v>5.3904348595426005E-2</v>
      </c>
      <c r="Y72" s="47">
        <f t="shared" si="17"/>
        <v>0.74580185691795364</v>
      </c>
      <c r="Z72" s="5">
        <f t="shared" si="18"/>
        <v>0</v>
      </c>
      <c r="AA72" s="5">
        <f t="shared" si="19"/>
        <v>0</v>
      </c>
      <c r="AC72" s="39">
        <f t="shared" si="20"/>
        <v>0</v>
      </c>
      <c r="AD72" s="39">
        <f t="shared" si="21"/>
        <v>0</v>
      </c>
      <c r="AE72" s="39">
        <f t="shared" si="22"/>
        <v>0</v>
      </c>
      <c r="AF72" s="39">
        <f t="shared" si="23"/>
        <v>0</v>
      </c>
      <c r="AG72" s="39">
        <f t="shared" si="24"/>
        <v>0</v>
      </c>
      <c r="AH72" s="39">
        <f t="shared" si="25"/>
        <v>0</v>
      </c>
      <c r="AI72" s="39">
        <f t="shared" si="26"/>
        <v>0</v>
      </c>
      <c r="AJ72" s="39">
        <f t="shared" si="27"/>
        <v>0</v>
      </c>
      <c r="AK72" s="39">
        <f t="shared" si="28"/>
        <v>0</v>
      </c>
      <c r="AL72" s="43"/>
      <c r="AM72" s="39">
        <f t="shared" si="29"/>
        <v>0</v>
      </c>
      <c r="AN72" s="39">
        <f t="shared" si="30"/>
        <v>0</v>
      </c>
      <c r="AO72" s="39">
        <f t="shared" si="31"/>
        <v>0</v>
      </c>
      <c r="AP72" s="40">
        <f t="shared" si="32"/>
        <v>0</v>
      </c>
      <c r="AR72" s="39">
        <f t="shared" si="33"/>
        <v>0</v>
      </c>
      <c r="AS72" s="39">
        <f t="shared" si="34"/>
        <v>0</v>
      </c>
      <c r="AT72" s="39">
        <f t="shared" si="35"/>
        <v>0</v>
      </c>
      <c r="AU72" s="40">
        <f t="shared" si="36"/>
        <v>0</v>
      </c>
      <c r="AV72" s="40"/>
      <c r="AW72" s="52">
        <f t="shared" si="37"/>
        <v>0</v>
      </c>
      <c r="AY72" s="52">
        <f t="shared" si="38"/>
        <v>0</v>
      </c>
      <c r="AZ72" s="70"/>
    </row>
    <row r="73" spans="1:52">
      <c r="A73" s="44">
        <f t="shared" si="39"/>
        <v>38961</v>
      </c>
      <c r="B73" s="66">
        <f t="shared" si="40"/>
        <v>1147.5409836065573</v>
      </c>
      <c r="C73" s="67"/>
      <c r="D73" s="68">
        <f t="shared" si="3"/>
        <v>1147.5409836065573</v>
      </c>
      <c r="E73" s="35">
        <f t="shared" si="4"/>
        <v>0</v>
      </c>
      <c r="F73" s="35">
        <f t="shared" si="5"/>
        <v>0</v>
      </c>
      <c r="G73" s="55">
        <f t="shared" si="41"/>
        <v>5.67</v>
      </c>
      <c r="H73" s="69">
        <f t="shared" si="42"/>
        <v>5.67</v>
      </c>
      <c r="I73" s="72">
        <f t="shared" si="43"/>
        <v>0</v>
      </c>
      <c r="J73" s="55">
        <f t="shared" si="6"/>
        <v>-0.06</v>
      </c>
      <c r="K73" s="69">
        <f t="shared" si="7"/>
        <v>-0.06</v>
      </c>
      <c r="L73" s="72">
        <v>0</v>
      </c>
      <c r="M73" s="55">
        <f t="shared" si="8"/>
        <v>1.2500000000000001E-2</v>
      </c>
      <c r="N73" s="69">
        <f t="shared" si="9"/>
        <v>0</v>
      </c>
      <c r="O73" s="72">
        <v>0</v>
      </c>
      <c r="P73" s="7"/>
      <c r="Q73" s="72">
        <f t="shared" si="10"/>
        <v>5.6224999999999996</v>
      </c>
      <c r="R73" s="72">
        <f t="shared" si="11"/>
        <v>5.61</v>
      </c>
      <c r="S73" s="72">
        <f t="shared" si="12"/>
        <v>0</v>
      </c>
      <c r="T73" s="7"/>
      <c r="U73" s="5">
        <f t="shared" si="13"/>
        <v>30</v>
      </c>
      <c r="V73" s="45">
        <f t="shared" si="14"/>
        <v>38961</v>
      </c>
      <c r="W73" s="5">
        <f t="shared" si="15"/>
        <v>2045</v>
      </c>
      <c r="X73" s="55">
        <f t="shared" si="16"/>
        <v>5.3904348595426005E-2</v>
      </c>
      <c r="Y73" s="47">
        <f t="shared" si="17"/>
        <v>0.74244254070502813</v>
      </c>
      <c r="Z73" s="5">
        <f t="shared" si="18"/>
        <v>0</v>
      </c>
      <c r="AA73" s="5">
        <f t="shared" si="19"/>
        <v>0</v>
      </c>
      <c r="AC73" s="39">
        <f t="shared" si="20"/>
        <v>0</v>
      </c>
      <c r="AD73" s="39">
        <f t="shared" si="21"/>
        <v>0</v>
      </c>
      <c r="AE73" s="39">
        <f t="shared" si="22"/>
        <v>0</v>
      </c>
      <c r="AF73" s="39">
        <f t="shared" si="23"/>
        <v>0</v>
      </c>
      <c r="AG73" s="39">
        <f t="shared" si="24"/>
        <v>0</v>
      </c>
      <c r="AH73" s="39">
        <f t="shared" si="25"/>
        <v>0</v>
      </c>
      <c r="AI73" s="39">
        <f t="shared" si="26"/>
        <v>0</v>
      </c>
      <c r="AJ73" s="39">
        <f t="shared" si="27"/>
        <v>0</v>
      </c>
      <c r="AK73" s="39">
        <f t="shared" si="28"/>
        <v>0</v>
      </c>
      <c r="AL73" s="43"/>
      <c r="AM73" s="39">
        <f t="shared" si="29"/>
        <v>0</v>
      </c>
      <c r="AN73" s="39">
        <f t="shared" si="30"/>
        <v>0</v>
      </c>
      <c r="AO73" s="39">
        <f t="shared" si="31"/>
        <v>0</v>
      </c>
      <c r="AP73" s="40">
        <f t="shared" si="32"/>
        <v>0</v>
      </c>
      <c r="AR73" s="39">
        <f t="shared" si="33"/>
        <v>0</v>
      </c>
      <c r="AS73" s="39">
        <f t="shared" si="34"/>
        <v>0</v>
      </c>
      <c r="AT73" s="39">
        <f t="shared" si="35"/>
        <v>0</v>
      </c>
      <c r="AU73" s="40">
        <f t="shared" si="36"/>
        <v>0</v>
      </c>
      <c r="AV73" s="40"/>
      <c r="AW73" s="52">
        <f t="shared" si="37"/>
        <v>0</v>
      </c>
      <c r="AY73" s="52">
        <f t="shared" si="38"/>
        <v>0</v>
      </c>
      <c r="AZ73" s="70"/>
    </row>
    <row r="74" spans="1:52">
      <c r="A74" s="44">
        <f t="shared" si="39"/>
        <v>38991</v>
      </c>
      <c r="B74" s="66">
        <f t="shared" si="40"/>
        <v>1147.5409836065573</v>
      </c>
      <c r="C74" s="67"/>
      <c r="D74" s="68">
        <f t="shared" ref="D74:D137" si="44">B74+C74</f>
        <v>1147.5409836065573</v>
      </c>
      <c r="E74" s="35">
        <f t="shared" ref="E74:E137" si="45">IF(Z74=0,0,IF(AND(Z74=1,$H$3=1),D74*U74,IF($H$3=2,D74,"N/A")))</f>
        <v>0</v>
      </c>
      <c r="F74" s="35">
        <f t="shared" ref="F74:F137" si="46">E74*Y74</f>
        <v>0</v>
      </c>
      <c r="G74" s="55">
        <f t="shared" si="41"/>
        <v>5.67</v>
      </c>
      <c r="H74" s="69">
        <f t="shared" si="42"/>
        <v>5.67</v>
      </c>
      <c r="I74" s="72">
        <f t="shared" si="43"/>
        <v>0</v>
      </c>
      <c r="J74" s="55">
        <f t="shared" ref="J74:J137" si="47">VLOOKUP($A74,Table,MATCH(J$4,Curves,0))</f>
        <v>-0.06</v>
      </c>
      <c r="K74" s="69">
        <f t="shared" ref="K74:K137" si="48">VLOOKUP($A74,Table,MATCH(K$4,Curves,0))</f>
        <v>-0.06</v>
      </c>
      <c r="L74" s="72">
        <v>0</v>
      </c>
      <c r="M74" s="55">
        <f t="shared" ref="M74:M137" si="49">VLOOKUP($A74,Table,MATCH(M$4,Curves,0))</f>
        <v>1.2500000000000001E-2</v>
      </c>
      <c r="N74" s="69">
        <f t="shared" ref="N74:N137" si="50">VLOOKUP($A74,Table,MATCH(N$4,Curves,0))</f>
        <v>0</v>
      </c>
      <c r="O74" s="72">
        <v>0</v>
      </c>
      <c r="P74" s="7"/>
      <c r="Q74" s="72">
        <f t="shared" ref="Q74:Q137" si="51">M74+J74+G74</f>
        <v>5.6224999999999996</v>
      </c>
      <c r="R74" s="72">
        <f t="shared" ref="R74:R137" si="52">N74+K74+H74</f>
        <v>5.61</v>
      </c>
      <c r="S74" s="72">
        <f t="shared" ref="S74:S137" si="53">O74+L74+I74</f>
        <v>0</v>
      </c>
      <c r="T74" s="7"/>
      <c r="U74" s="5">
        <f t="shared" ref="U74:U137" si="54">A75-A74</f>
        <v>31</v>
      </c>
      <c r="V74" s="45">
        <f t="shared" ref="V74:V137" si="55">CHOOSE(F$3,A75+24,A74)</f>
        <v>38991</v>
      </c>
      <c r="W74" s="5">
        <f t="shared" ref="W74:W137" si="56">V74-C$3</f>
        <v>2075</v>
      </c>
      <c r="X74" s="55">
        <f t="shared" ref="X74:X137" si="57">VLOOKUP($A74,Table,MATCH(X$4,Curves,0))</f>
        <v>5.3904348595426005E-2</v>
      </c>
      <c r="Y74" s="47">
        <f t="shared" ref="Y74:Y137" si="58">1/(1+CHOOSE(F$3,(X75+($K$3/10000))/2,(X74+($K$3/10000))/2))^(2*W74/365.25)</f>
        <v>0.73920599731149206</v>
      </c>
      <c r="Z74" s="5">
        <f t="shared" ref="Z74:Z137" si="59">IF(AND(mthbeg&lt;=A74,mthend&gt;=A74),1,0)</f>
        <v>0</v>
      </c>
      <c r="AA74" s="5">
        <f t="shared" ref="AA74:AA137" si="60">U74*Z74</f>
        <v>0</v>
      </c>
      <c r="AC74" s="39">
        <f t="shared" ref="AC74:AC137" si="61">F74*G74</f>
        <v>0</v>
      </c>
      <c r="AD74" s="39">
        <f t="shared" ref="AD74:AD137" si="62">$F74*H74</f>
        <v>0</v>
      </c>
      <c r="AE74" s="39">
        <f t="shared" ref="AE74:AE137" si="63">$F74*I74</f>
        <v>0</v>
      </c>
      <c r="AF74" s="39">
        <f t="shared" ref="AF74:AF137" si="64">$F74*J74</f>
        <v>0</v>
      </c>
      <c r="AG74" s="39">
        <f t="shared" ref="AG74:AG137" si="65">$F74*K74</f>
        <v>0</v>
      </c>
      <c r="AH74" s="39">
        <f t="shared" ref="AH74:AH137" si="66">$F74*L74</f>
        <v>0</v>
      </c>
      <c r="AI74" s="39">
        <f t="shared" ref="AI74:AI137" si="67">$F74*M74</f>
        <v>0</v>
      </c>
      <c r="AJ74" s="39">
        <f t="shared" ref="AJ74:AJ137" si="68">$F74*N74</f>
        <v>0</v>
      </c>
      <c r="AK74" s="39">
        <f t="shared" ref="AK74:AK137" si="69">F74*O74</f>
        <v>0</v>
      </c>
      <c r="AL74" s="43"/>
      <c r="AM74" s="39">
        <f t="shared" ref="AM74:AM137" si="70">CHOOSE($G$3,AD74-AE74,AE74-AD74)</f>
        <v>0</v>
      </c>
      <c r="AN74" s="39">
        <f t="shared" ref="AN74:AN137" si="71">CHOOSE($G$3,AG74-AH74,AH74-AG74)</f>
        <v>0</v>
      </c>
      <c r="AO74" s="39">
        <f t="shared" ref="AO74:AO137" si="72">CHOOSE($G$3,AJ74-AK74,AK74-AJ74)</f>
        <v>0</v>
      </c>
      <c r="AP74" s="40">
        <f t="shared" ref="AP74:AP137" si="73">SUM(AM74:AO74)</f>
        <v>0</v>
      </c>
      <c r="AR74" s="39">
        <f t="shared" ref="AR74:AR137" si="74">CHOOSE($G$3,AC74-AD74,AD74-AC74)</f>
        <v>0</v>
      </c>
      <c r="AS74" s="39">
        <f t="shared" ref="AS74:AS137" si="75">CHOOSE($G$3,AF74-AG74,AG74-AF74)</f>
        <v>0</v>
      </c>
      <c r="AT74" s="39">
        <f t="shared" ref="AT74:AT137" si="76">CHOOSE($G$3,AI74-AJ74,AJ74-AI74)</f>
        <v>0</v>
      </c>
      <c r="AU74" s="40">
        <f t="shared" ref="AU74:AU137" si="77">AR74+AS74+AT74</f>
        <v>0</v>
      </c>
      <c r="AV74" s="40"/>
      <c r="AW74" s="52">
        <f t="shared" ref="AW74:AW137" si="78">AU74+AP74</f>
        <v>0</v>
      </c>
      <c r="AY74" s="52">
        <f t="shared" ref="AY74:AY137" si="79">AK74+AH74+AE74</f>
        <v>0</v>
      </c>
      <c r="AZ74" s="70"/>
    </row>
    <row r="75" spans="1:52">
      <c r="A75" s="44">
        <f t="shared" ref="A75:A138" si="80">EDATE(A74,1)</f>
        <v>39022</v>
      </c>
      <c r="B75" s="66">
        <f t="shared" ref="B75:B138" si="81">B74</f>
        <v>1147.5409836065573</v>
      </c>
      <c r="C75" s="67"/>
      <c r="D75" s="68">
        <f t="shared" si="44"/>
        <v>1147.5409836065573</v>
      </c>
      <c r="E75" s="35">
        <f t="shared" si="45"/>
        <v>0</v>
      </c>
      <c r="F75" s="35">
        <f t="shared" si="46"/>
        <v>0</v>
      </c>
      <c r="G75" s="55">
        <f t="shared" ref="G75:G138" si="82">VLOOKUP($A75,Table,MATCH(G$4,Curves,0))</f>
        <v>5.67</v>
      </c>
      <c r="H75" s="69">
        <f t="shared" ref="H75:H138" si="83">VLOOKUP($A75,Table,MATCH(H$4,Curves,0))</f>
        <v>5.67</v>
      </c>
      <c r="I75" s="72">
        <f t="shared" si="43"/>
        <v>0</v>
      </c>
      <c r="J75" s="55">
        <f t="shared" si="47"/>
        <v>-0.06</v>
      </c>
      <c r="K75" s="69">
        <f t="shared" si="48"/>
        <v>-0.06</v>
      </c>
      <c r="L75" s="72">
        <v>0</v>
      </c>
      <c r="M75" s="55">
        <f t="shared" si="49"/>
        <v>1.2500000000000001E-2</v>
      </c>
      <c r="N75" s="69">
        <f t="shared" si="50"/>
        <v>0</v>
      </c>
      <c r="O75" s="72">
        <v>0</v>
      </c>
      <c r="P75" s="7"/>
      <c r="Q75" s="72">
        <f t="shared" si="51"/>
        <v>5.6224999999999996</v>
      </c>
      <c r="R75" s="72">
        <f t="shared" si="52"/>
        <v>5.61</v>
      </c>
      <c r="S75" s="72">
        <f t="shared" si="53"/>
        <v>0</v>
      </c>
      <c r="T75" s="7"/>
      <c r="U75" s="5">
        <f t="shared" si="54"/>
        <v>30</v>
      </c>
      <c r="V75" s="45">
        <f t="shared" si="55"/>
        <v>39022</v>
      </c>
      <c r="W75" s="5">
        <f t="shared" si="56"/>
        <v>2106</v>
      </c>
      <c r="X75" s="55">
        <f t="shared" si="57"/>
        <v>5.3904348595426005E-2</v>
      </c>
      <c r="Y75" s="47">
        <f t="shared" si="58"/>
        <v>0.73587639083702938</v>
      </c>
      <c r="Z75" s="5">
        <f t="shared" si="59"/>
        <v>0</v>
      </c>
      <c r="AA75" s="5">
        <f t="shared" si="60"/>
        <v>0</v>
      </c>
      <c r="AC75" s="39">
        <f t="shared" si="61"/>
        <v>0</v>
      </c>
      <c r="AD75" s="39">
        <f t="shared" si="62"/>
        <v>0</v>
      </c>
      <c r="AE75" s="39">
        <f t="shared" si="63"/>
        <v>0</v>
      </c>
      <c r="AF75" s="39">
        <f t="shared" si="64"/>
        <v>0</v>
      </c>
      <c r="AG75" s="39">
        <f t="shared" si="65"/>
        <v>0</v>
      </c>
      <c r="AH75" s="39">
        <f t="shared" si="66"/>
        <v>0</v>
      </c>
      <c r="AI75" s="39">
        <f t="shared" si="67"/>
        <v>0</v>
      </c>
      <c r="AJ75" s="39">
        <f t="shared" si="68"/>
        <v>0</v>
      </c>
      <c r="AK75" s="39">
        <f t="shared" si="69"/>
        <v>0</v>
      </c>
      <c r="AL75" s="43"/>
      <c r="AM75" s="39">
        <f t="shared" si="70"/>
        <v>0</v>
      </c>
      <c r="AN75" s="39">
        <f t="shared" si="71"/>
        <v>0</v>
      </c>
      <c r="AO75" s="39">
        <f t="shared" si="72"/>
        <v>0</v>
      </c>
      <c r="AP75" s="40">
        <f t="shared" si="73"/>
        <v>0</v>
      </c>
      <c r="AR75" s="39">
        <f t="shared" si="74"/>
        <v>0</v>
      </c>
      <c r="AS75" s="39">
        <f t="shared" si="75"/>
        <v>0</v>
      </c>
      <c r="AT75" s="39">
        <f t="shared" si="76"/>
        <v>0</v>
      </c>
      <c r="AU75" s="40">
        <f t="shared" si="77"/>
        <v>0</v>
      </c>
      <c r="AV75" s="40"/>
      <c r="AW75" s="52">
        <f t="shared" si="78"/>
        <v>0</v>
      </c>
      <c r="AY75" s="52">
        <f t="shared" si="79"/>
        <v>0</v>
      </c>
      <c r="AZ75" s="70"/>
    </row>
    <row r="76" spans="1:52">
      <c r="A76" s="44">
        <f t="shared" si="80"/>
        <v>39052</v>
      </c>
      <c r="B76" s="66">
        <f t="shared" si="81"/>
        <v>1147.5409836065573</v>
      </c>
      <c r="C76" s="67"/>
      <c r="D76" s="68">
        <f t="shared" si="44"/>
        <v>1147.5409836065573</v>
      </c>
      <c r="E76" s="35">
        <f t="shared" si="45"/>
        <v>0</v>
      </c>
      <c r="F76" s="35">
        <f t="shared" si="46"/>
        <v>0</v>
      </c>
      <c r="G76" s="55">
        <f t="shared" si="82"/>
        <v>5.67</v>
      </c>
      <c r="H76" s="69">
        <f t="shared" si="83"/>
        <v>5.67</v>
      </c>
      <c r="I76" s="72">
        <f t="shared" ref="I76:I139" si="84">I75</f>
        <v>0</v>
      </c>
      <c r="J76" s="55">
        <f t="shared" si="47"/>
        <v>-0.06</v>
      </c>
      <c r="K76" s="69">
        <f t="shared" si="48"/>
        <v>-0.06</v>
      </c>
      <c r="L76" s="72">
        <v>0</v>
      </c>
      <c r="M76" s="55">
        <f t="shared" si="49"/>
        <v>1.2500000000000001E-2</v>
      </c>
      <c r="N76" s="69">
        <f t="shared" si="50"/>
        <v>0</v>
      </c>
      <c r="O76" s="72">
        <v>0</v>
      </c>
      <c r="P76" s="7"/>
      <c r="Q76" s="72">
        <f t="shared" si="51"/>
        <v>5.6224999999999996</v>
      </c>
      <c r="R76" s="72">
        <f t="shared" si="52"/>
        <v>5.61</v>
      </c>
      <c r="S76" s="72">
        <f t="shared" si="53"/>
        <v>0</v>
      </c>
      <c r="T76" s="7"/>
      <c r="U76" s="5">
        <f t="shared" si="54"/>
        <v>31</v>
      </c>
      <c r="V76" s="45">
        <f t="shared" si="55"/>
        <v>39052</v>
      </c>
      <c r="W76" s="5">
        <f t="shared" si="56"/>
        <v>2136</v>
      </c>
      <c r="X76" s="55">
        <f t="shared" si="57"/>
        <v>5.3904348595426005E-2</v>
      </c>
      <c r="Y76" s="47">
        <f t="shared" si="58"/>
        <v>0.73266847138111957</v>
      </c>
      <c r="Z76" s="5">
        <f t="shared" si="59"/>
        <v>0</v>
      </c>
      <c r="AA76" s="5">
        <f t="shared" si="60"/>
        <v>0</v>
      </c>
      <c r="AC76" s="39">
        <f t="shared" si="61"/>
        <v>0</v>
      </c>
      <c r="AD76" s="39">
        <f t="shared" si="62"/>
        <v>0</v>
      </c>
      <c r="AE76" s="39">
        <f t="shared" si="63"/>
        <v>0</v>
      </c>
      <c r="AF76" s="39">
        <f t="shared" si="64"/>
        <v>0</v>
      </c>
      <c r="AG76" s="39">
        <f t="shared" si="65"/>
        <v>0</v>
      </c>
      <c r="AH76" s="39">
        <f t="shared" si="66"/>
        <v>0</v>
      </c>
      <c r="AI76" s="39">
        <f t="shared" si="67"/>
        <v>0</v>
      </c>
      <c r="AJ76" s="39">
        <f t="shared" si="68"/>
        <v>0</v>
      </c>
      <c r="AK76" s="39">
        <f t="shared" si="69"/>
        <v>0</v>
      </c>
      <c r="AL76" s="43"/>
      <c r="AM76" s="39">
        <f t="shared" si="70"/>
        <v>0</v>
      </c>
      <c r="AN76" s="39">
        <f t="shared" si="71"/>
        <v>0</v>
      </c>
      <c r="AO76" s="39">
        <f t="shared" si="72"/>
        <v>0</v>
      </c>
      <c r="AP76" s="40">
        <f t="shared" si="73"/>
        <v>0</v>
      </c>
      <c r="AR76" s="39">
        <f t="shared" si="74"/>
        <v>0</v>
      </c>
      <c r="AS76" s="39">
        <f t="shared" si="75"/>
        <v>0</v>
      </c>
      <c r="AT76" s="39">
        <f t="shared" si="76"/>
        <v>0</v>
      </c>
      <c r="AU76" s="40">
        <f t="shared" si="77"/>
        <v>0</v>
      </c>
      <c r="AV76" s="40"/>
      <c r="AW76" s="52">
        <f t="shared" si="78"/>
        <v>0</v>
      </c>
      <c r="AY76" s="52">
        <f t="shared" si="79"/>
        <v>0</v>
      </c>
      <c r="AZ76" s="70"/>
    </row>
    <row r="77" spans="1:52">
      <c r="A77" s="44">
        <f t="shared" si="80"/>
        <v>39083</v>
      </c>
      <c r="B77" s="66">
        <f t="shared" si="81"/>
        <v>1147.5409836065573</v>
      </c>
      <c r="C77" s="67"/>
      <c r="D77" s="68">
        <f t="shared" si="44"/>
        <v>1147.5409836065573</v>
      </c>
      <c r="E77" s="35">
        <f t="shared" si="45"/>
        <v>0</v>
      </c>
      <c r="F77" s="35">
        <f t="shared" si="46"/>
        <v>0</v>
      </c>
      <c r="G77" s="55">
        <f t="shared" si="82"/>
        <v>5.67</v>
      </c>
      <c r="H77" s="69">
        <f t="shared" si="83"/>
        <v>5.67</v>
      </c>
      <c r="I77" s="72">
        <f t="shared" si="84"/>
        <v>0</v>
      </c>
      <c r="J77" s="55">
        <f t="shared" si="47"/>
        <v>-0.06</v>
      </c>
      <c r="K77" s="69">
        <f t="shared" si="48"/>
        <v>-0.06</v>
      </c>
      <c r="L77" s="72">
        <v>0</v>
      </c>
      <c r="M77" s="55">
        <f t="shared" si="49"/>
        <v>1.2500000000000001E-2</v>
      </c>
      <c r="N77" s="69">
        <f t="shared" si="50"/>
        <v>0</v>
      </c>
      <c r="O77" s="72">
        <v>0</v>
      </c>
      <c r="P77" s="7"/>
      <c r="Q77" s="72">
        <f t="shared" si="51"/>
        <v>5.6224999999999996</v>
      </c>
      <c r="R77" s="72">
        <f t="shared" si="52"/>
        <v>5.61</v>
      </c>
      <c r="S77" s="72">
        <f t="shared" si="53"/>
        <v>0</v>
      </c>
      <c r="T77" s="7"/>
      <c r="U77" s="5">
        <f t="shared" si="54"/>
        <v>31</v>
      </c>
      <c r="V77" s="45">
        <f t="shared" si="55"/>
        <v>39083</v>
      </c>
      <c r="W77" s="5">
        <f t="shared" si="56"/>
        <v>2167</v>
      </c>
      <c r="X77" s="55">
        <f t="shared" si="57"/>
        <v>5.3904348595426005E-2</v>
      </c>
      <c r="Y77" s="47">
        <f t="shared" si="58"/>
        <v>0.72936831189267148</v>
      </c>
      <c r="Z77" s="5">
        <f t="shared" si="59"/>
        <v>0</v>
      </c>
      <c r="AA77" s="5">
        <f t="shared" si="60"/>
        <v>0</v>
      </c>
      <c r="AC77" s="39">
        <f t="shared" si="61"/>
        <v>0</v>
      </c>
      <c r="AD77" s="39">
        <f t="shared" si="62"/>
        <v>0</v>
      </c>
      <c r="AE77" s="39">
        <f t="shared" si="63"/>
        <v>0</v>
      </c>
      <c r="AF77" s="39">
        <f t="shared" si="64"/>
        <v>0</v>
      </c>
      <c r="AG77" s="39">
        <f t="shared" si="65"/>
        <v>0</v>
      </c>
      <c r="AH77" s="39">
        <f t="shared" si="66"/>
        <v>0</v>
      </c>
      <c r="AI77" s="39">
        <f t="shared" si="67"/>
        <v>0</v>
      </c>
      <c r="AJ77" s="39">
        <f t="shared" si="68"/>
        <v>0</v>
      </c>
      <c r="AK77" s="39">
        <f t="shared" si="69"/>
        <v>0</v>
      </c>
      <c r="AL77" s="43"/>
      <c r="AM77" s="39">
        <f t="shared" si="70"/>
        <v>0</v>
      </c>
      <c r="AN77" s="39">
        <f t="shared" si="71"/>
        <v>0</v>
      </c>
      <c r="AO77" s="39">
        <f t="shared" si="72"/>
        <v>0</v>
      </c>
      <c r="AP77" s="40">
        <f t="shared" si="73"/>
        <v>0</v>
      </c>
      <c r="AR77" s="39">
        <f t="shared" si="74"/>
        <v>0</v>
      </c>
      <c r="AS77" s="39">
        <f t="shared" si="75"/>
        <v>0</v>
      </c>
      <c r="AT77" s="39">
        <f t="shared" si="76"/>
        <v>0</v>
      </c>
      <c r="AU77" s="40">
        <f t="shared" si="77"/>
        <v>0</v>
      </c>
      <c r="AV77" s="40"/>
      <c r="AW77" s="52">
        <f t="shared" si="78"/>
        <v>0</v>
      </c>
      <c r="AY77" s="52">
        <f t="shared" si="79"/>
        <v>0</v>
      </c>
      <c r="AZ77" s="70"/>
    </row>
    <row r="78" spans="1:52">
      <c r="A78" s="44">
        <f t="shared" si="80"/>
        <v>39114</v>
      </c>
      <c r="B78" s="66">
        <f t="shared" si="81"/>
        <v>1147.5409836065573</v>
      </c>
      <c r="C78" s="67"/>
      <c r="D78" s="68">
        <f t="shared" si="44"/>
        <v>1147.5409836065573</v>
      </c>
      <c r="E78" s="35">
        <f t="shared" si="45"/>
        <v>0</v>
      </c>
      <c r="F78" s="35">
        <f t="shared" si="46"/>
        <v>0</v>
      </c>
      <c r="G78" s="55">
        <f t="shared" si="82"/>
        <v>5.67</v>
      </c>
      <c r="H78" s="69">
        <f t="shared" si="83"/>
        <v>5.67</v>
      </c>
      <c r="I78" s="72">
        <f t="shared" si="84"/>
        <v>0</v>
      </c>
      <c r="J78" s="55">
        <f t="shared" si="47"/>
        <v>-0.06</v>
      </c>
      <c r="K78" s="69">
        <f t="shared" si="48"/>
        <v>-0.06</v>
      </c>
      <c r="L78" s="72">
        <v>0</v>
      </c>
      <c r="M78" s="55">
        <f t="shared" si="49"/>
        <v>1.2500000000000001E-2</v>
      </c>
      <c r="N78" s="69">
        <f t="shared" si="50"/>
        <v>0</v>
      </c>
      <c r="O78" s="72">
        <v>0</v>
      </c>
      <c r="P78" s="7"/>
      <c r="Q78" s="72">
        <f t="shared" si="51"/>
        <v>5.6224999999999996</v>
      </c>
      <c r="R78" s="72">
        <f t="shared" si="52"/>
        <v>5.61</v>
      </c>
      <c r="S78" s="72">
        <f t="shared" si="53"/>
        <v>0</v>
      </c>
      <c r="T78" s="7"/>
      <c r="U78" s="5">
        <f t="shared" si="54"/>
        <v>28</v>
      </c>
      <c r="V78" s="45">
        <f t="shared" si="55"/>
        <v>39114</v>
      </c>
      <c r="W78" s="5">
        <f t="shared" si="56"/>
        <v>2198</v>
      </c>
      <c r="X78" s="55">
        <f t="shared" si="57"/>
        <v>5.3904348595426005E-2</v>
      </c>
      <c r="Y78" s="47">
        <f t="shared" si="58"/>
        <v>0.72608301731662872</v>
      </c>
      <c r="Z78" s="5">
        <f t="shared" si="59"/>
        <v>0</v>
      </c>
      <c r="AA78" s="5">
        <f t="shared" si="60"/>
        <v>0</v>
      </c>
      <c r="AC78" s="39">
        <f t="shared" si="61"/>
        <v>0</v>
      </c>
      <c r="AD78" s="39">
        <f t="shared" si="62"/>
        <v>0</v>
      </c>
      <c r="AE78" s="39">
        <f t="shared" si="63"/>
        <v>0</v>
      </c>
      <c r="AF78" s="39">
        <f t="shared" si="64"/>
        <v>0</v>
      </c>
      <c r="AG78" s="39">
        <f t="shared" si="65"/>
        <v>0</v>
      </c>
      <c r="AH78" s="39">
        <f t="shared" si="66"/>
        <v>0</v>
      </c>
      <c r="AI78" s="39">
        <f t="shared" si="67"/>
        <v>0</v>
      </c>
      <c r="AJ78" s="39">
        <f t="shared" si="68"/>
        <v>0</v>
      </c>
      <c r="AK78" s="39">
        <f t="shared" si="69"/>
        <v>0</v>
      </c>
      <c r="AL78" s="43"/>
      <c r="AM78" s="39">
        <f t="shared" si="70"/>
        <v>0</v>
      </c>
      <c r="AN78" s="39">
        <f t="shared" si="71"/>
        <v>0</v>
      </c>
      <c r="AO78" s="39">
        <f t="shared" si="72"/>
        <v>0</v>
      </c>
      <c r="AP78" s="40">
        <f t="shared" si="73"/>
        <v>0</v>
      </c>
      <c r="AR78" s="39">
        <f t="shared" si="74"/>
        <v>0</v>
      </c>
      <c r="AS78" s="39">
        <f t="shared" si="75"/>
        <v>0</v>
      </c>
      <c r="AT78" s="39">
        <f t="shared" si="76"/>
        <v>0</v>
      </c>
      <c r="AU78" s="40">
        <f t="shared" si="77"/>
        <v>0</v>
      </c>
      <c r="AV78" s="40"/>
      <c r="AW78" s="52">
        <f t="shared" si="78"/>
        <v>0</v>
      </c>
      <c r="AY78" s="52">
        <f t="shared" si="79"/>
        <v>0</v>
      </c>
      <c r="AZ78" s="70"/>
    </row>
    <row r="79" spans="1:52">
      <c r="A79" s="44">
        <f t="shared" si="80"/>
        <v>39142</v>
      </c>
      <c r="B79" s="66">
        <f t="shared" si="81"/>
        <v>1147.5409836065573</v>
      </c>
      <c r="C79" s="67"/>
      <c r="D79" s="68">
        <f t="shared" si="44"/>
        <v>1147.5409836065573</v>
      </c>
      <c r="E79" s="35">
        <f t="shared" si="45"/>
        <v>0</v>
      </c>
      <c r="F79" s="35">
        <f t="shared" si="46"/>
        <v>0</v>
      </c>
      <c r="G79" s="55">
        <f t="shared" si="82"/>
        <v>5.67</v>
      </c>
      <c r="H79" s="69">
        <f t="shared" si="83"/>
        <v>5.67</v>
      </c>
      <c r="I79" s="72">
        <f t="shared" si="84"/>
        <v>0</v>
      </c>
      <c r="J79" s="55">
        <f t="shared" si="47"/>
        <v>-0.06</v>
      </c>
      <c r="K79" s="69">
        <f t="shared" si="48"/>
        <v>-0.06</v>
      </c>
      <c r="L79" s="72">
        <v>0</v>
      </c>
      <c r="M79" s="55">
        <f t="shared" si="49"/>
        <v>1.2500000000000001E-2</v>
      </c>
      <c r="N79" s="69">
        <f t="shared" si="50"/>
        <v>0</v>
      </c>
      <c r="O79" s="72">
        <v>0</v>
      </c>
      <c r="P79" s="7"/>
      <c r="Q79" s="72">
        <f t="shared" si="51"/>
        <v>5.6224999999999996</v>
      </c>
      <c r="R79" s="72">
        <f t="shared" si="52"/>
        <v>5.61</v>
      </c>
      <c r="S79" s="72">
        <f t="shared" si="53"/>
        <v>0</v>
      </c>
      <c r="T79" s="7"/>
      <c r="U79" s="5">
        <f t="shared" si="54"/>
        <v>31</v>
      </c>
      <c r="V79" s="45">
        <f t="shared" si="55"/>
        <v>39142</v>
      </c>
      <c r="W79" s="5">
        <f t="shared" si="56"/>
        <v>2226</v>
      </c>
      <c r="X79" s="55">
        <f t="shared" si="57"/>
        <v>5.3904348595426005E-2</v>
      </c>
      <c r="Y79" s="47">
        <f t="shared" si="58"/>
        <v>0.72312837548329512</v>
      </c>
      <c r="Z79" s="5">
        <f t="shared" si="59"/>
        <v>0</v>
      </c>
      <c r="AA79" s="5">
        <f t="shared" si="60"/>
        <v>0</v>
      </c>
      <c r="AC79" s="39">
        <f t="shared" si="61"/>
        <v>0</v>
      </c>
      <c r="AD79" s="39">
        <f t="shared" si="62"/>
        <v>0</v>
      </c>
      <c r="AE79" s="39">
        <f t="shared" si="63"/>
        <v>0</v>
      </c>
      <c r="AF79" s="39">
        <f t="shared" si="64"/>
        <v>0</v>
      </c>
      <c r="AG79" s="39">
        <f t="shared" si="65"/>
        <v>0</v>
      </c>
      <c r="AH79" s="39">
        <f t="shared" si="66"/>
        <v>0</v>
      </c>
      <c r="AI79" s="39">
        <f t="shared" si="67"/>
        <v>0</v>
      </c>
      <c r="AJ79" s="39">
        <f t="shared" si="68"/>
        <v>0</v>
      </c>
      <c r="AK79" s="39">
        <f t="shared" si="69"/>
        <v>0</v>
      </c>
      <c r="AL79" s="43"/>
      <c r="AM79" s="39">
        <f t="shared" si="70"/>
        <v>0</v>
      </c>
      <c r="AN79" s="39">
        <f t="shared" si="71"/>
        <v>0</v>
      </c>
      <c r="AO79" s="39">
        <f t="shared" si="72"/>
        <v>0</v>
      </c>
      <c r="AP79" s="40">
        <f t="shared" si="73"/>
        <v>0</v>
      </c>
      <c r="AR79" s="39">
        <f t="shared" si="74"/>
        <v>0</v>
      </c>
      <c r="AS79" s="39">
        <f t="shared" si="75"/>
        <v>0</v>
      </c>
      <c r="AT79" s="39">
        <f t="shared" si="76"/>
        <v>0</v>
      </c>
      <c r="AU79" s="40">
        <f t="shared" si="77"/>
        <v>0</v>
      </c>
      <c r="AV79" s="40"/>
      <c r="AW79" s="52">
        <f t="shared" si="78"/>
        <v>0</v>
      </c>
      <c r="AY79" s="52">
        <f t="shared" si="79"/>
        <v>0</v>
      </c>
      <c r="AZ79" s="70"/>
    </row>
    <row r="80" spans="1:52">
      <c r="A80" s="44">
        <f t="shared" si="80"/>
        <v>39173</v>
      </c>
      <c r="B80" s="66">
        <f t="shared" si="81"/>
        <v>1147.5409836065573</v>
      </c>
      <c r="C80" s="67"/>
      <c r="D80" s="68">
        <f t="shared" si="44"/>
        <v>1147.5409836065573</v>
      </c>
      <c r="E80" s="35">
        <f t="shared" si="45"/>
        <v>0</v>
      </c>
      <c r="F80" s="35">
        <f t="shared" si="46"/>
        <v>0</v>
      </c>
      <c r="G80" s="55">
        <f t="shared" si="82"/>
        <v>5.67</v>
      </c>
      <c r="H80" s="69">
        <f t="shared" si="83"/>
        <v>5.67</v>
      </c>
      <c r="I80" s="72">
        <f t="shared" si="84"/>
        <v>0</v>
      </c>
      <c r="J80" s="55">
        <f t="shared" si="47"/>
        <v>-0.06</v>
      </c>
      <c r="K80" s="69">
        <f t="shared" si="48"/>
        <v>-0.06</v>
      </c>
      <c r="L80" s="72">
        <v>0</v>
      </c>
      <c r="M80" s="55">
        <f t="shared" si="49"/>
        <v>1.2500000000000001E-2</v>
      </c>
      <c r="N80" s="69">
        <f t="shared" si="50"/>
        <v>0</v>
      </c>
      <c r="O80" s="72">
        <v>0</v>
      </c>
      <c r="P80" s="7"/>
      <c r="Q80" s="72">
        <f t="shared" si="51"/>
        <v>5.6224999999999996</v>
      </c>
      <c r="R80" s="72">
        <f t="shared" si="52"/>
        <v>5.61</v>
      </c>
      <c r="S80" s="72">
        <f t="shared" si="53"/>
        <v>0</v>
      </c>
      <c r="T80" s="7"/>
      <c r="U80" s="5">
        <f t="shared" si="54"/>
        <v>30</v>
      </c>
      <c r="V80" s="45">
        <f t="shared" si="55"/>
        <v>39173</v>
      </c>
      <c r="W80" s="5">
        <f t="shared" si="56"/>
        <v>2257</v>
      </c>
      <c r="X80" s="55">
        <f t="shared" si="57"/>
        <v>5.3904348595426005E-2</v>
      </c>
      <c r="Y80" s="47">
        <f t="shared" si="58"/>
        <v>0.71987118746042489</v>
      </c>
      <c r="Z80" s="5">
        <f t="shared" si="59"/>
        <v>0</v>
      </c>
      <c r="AA80" s="5">
        <f t="shared" si="60"/>
        <v>0</v>
      </c>
      <c r="AC80" s="39">
        <f t="shared" si="61"/>
        <v>0</v>
      </c>
      <c r="AD80" s="39">
        <f t="shared" si="62"/>
        <v>0</v>
      </c>
      <c r="AE80" s="39">
        <f t="shared" si="63"/>
        <v>0</v>
      </c>
      <c r="AF80" s="39">
        <f t="shared" si="64"/>
        <v>0</v>
      </c>
      <c r="AG80" s="39">
        <f t="shared" si="65"/>
        <v>0</v>
      </c>
      <c r="AH80" s="39">
        <f t="shared" si="66"/>
        <v>0</v>
      </c>
      <c r="AI80" s="39">
        <f t="shared" si="67"/>
        <v>0</v>
      </c>
      <c r="AJ80" s="39">
        <f t="shared" si="68"/>
        <v>0</v>
      </c>
      <c r="AK80" s="39">
        <f t="shared" si="69"/>
        <v>0</v>
      </c>
      <c r="AL80" s="43"/>
      <c r="AM80" s="39">
        <f t="shared" si="70"/>
        <v>0</v>
      </c>
      <c r="AN80" s="39">
        <f t="shared" si="71"/>
        <v>0</v>
      </c>
      <c r="AO80" s="39">
        <f t="shared" si="72"/>
        <v>0</v>
      </c>
      <c r="AP80" s="40">
        <f t="shared" si="73"/>
        <v>0</v>
      </c>
      <c r="AR80" s="39">
        <f t="shared" si="74"/>
        <v>0</v>
      </c>
      <c r="AS80" s="39">
        <f t="shared" si="75"/>
        <v>0</v>
      </c>
      <c r="AT80" s="39">
        <f t="shared" si="76"/>
        <v>0</v>
      </c>
      <c r="AU80" s="40">
        <f t="shared" si="77"/>
        <v>0</v>
      </c>
      <c r="AV80" s="40"/>
      <c r="AW80" s="52">
        <f t="shared" si="78"/>
        <v>0</v>
      </c>
      <c r="AY80" s="52">
        <f t="shared" si="79"/>
        <v>0</v>
      </c>
      <c r="AZ80" s="70"/>
    </row>
    <row r="81" spans="1:52">
      <c r="A81" s="44">
        <f t="shared" si="80"/>
        <v>39203</v>
      </c>
      <c r="B81" s="66">
        <f t="shared" si="81"/>
        <v>1147.5409836065573</v>
      </c>
      <c r="C81" s="67"/>
      <c r="D81" s="68">
        <f t="shared" si="44"/>
        <v>1147.5409836065573</v>
      </c>
      <c r="E81" s="35">
        <f t="shared" si="45"/>
        <v>0</v>
      </c>
      <c r="F81" s="35">
        <f t="shared" si="46"/>
        <v>0</v>
      </c>
      <c r="G81" s="55">
        <f t="shared" si="82"/>
        <v>5.67</v>
      </c>
      <c r="H81" s="69">
        <f t="shared" si="83"/>
        <v>5.67</v>
      </c>
      <c r="I81" s="72">
        <f t="shared" si="84"/>
        <v>0</v>
      </c>
      <c r="J81" s="55">
        <f t="shared" si="47"/>
        <v>-0.06</v>
      </c>
      <c r="K81" s="69">
        <f t="shared" si="48"/>
        <v>-0.06</v>
      </c>
      <c r="L81" s="72">
        <v>0</v>
      </c>
      <c r="M81" s="55">
        <f t="shared" si="49"/>
        <v>1.2500000000000001E-2</v>
      </c>
      <c r="N81" s="69">
        <f t="shared" si="50"/>
        <v>0</v>
      </c>
      <c r="O81" s="72">
        <v>0</v>
      </c>
      <c r="P81" s="7"/>
      <c r="Q81" s="72">
        <f t="shared" si="51"/>
        <v>5.6224999999999996</v>
      </c>
      <c r="R81" s="72">
        <f t="shared" si="52"/>
        <v>5.61</v>
      </c>
      <c r="S81" s="72">
        <f t="shared" si="53"/>
        <v>0</v>
      </c>
      <c r="T81" s="7"/>
      <c r="U81" s="5">
        <f t="shared" si="54"/>
        <v>31</v>
      </c>
      <c r="V81" s="45">
        <f t="shared" si="55"/>
        <v>39203</v>
      </c>
      <c r="W81" s="5">
        <f t="shared" si="56"/>
        <v>2287</v>
      </c>
      <c r="X81" s="55">
        <f t="shared" si="57"/>
        <v>5.3904348595426005E-2</v>
      </c>
      <c r="Y81" s="47">
        <f t="shared" si="58"/>
        <v>0.71673303978133363</v>
      </c>
      <c r="Z81" s="5">
        <f t="shared" si="59"/>
        <v>0</v>
      </c>
      <c r="AA81" s="5">
        <f t="shared" si="60"/>
        <v>0</v>
      </c>
      <c r="AC81" s="39">
        <f t="shared" si="61"/>
        <v>0</v>
      </c>
      <c r="AD81" s="39">
        <f t="shared" si="62"/>
        <v>0</v>
      </c>
      <c r="AE81" s="39">
        <f t="shared" si="63"/>
        <v>0</v>
      </c>
      <c r="AF81" s="39">
        <f t="shared" si="64"/>
        <v>0</v>
      </c>
      <c r="AG81" s="39">
        <f t="shared" si="65"/>
        <v>0</v>
      </c>
      <c r="AH81" s="39">
        <f t="shared" si="66"/>
        <v>0</v>
      </c>
      <c r="AI81" s="39">
        <f t="shared" si="67"/>
        <v>0</v>
      </c>
      <c r="AJ81" s="39">
        <f t="shared" si="68"/>
        <v>0</v>
      </c>
      <c r="AK81" s="39">
        <f t="shared" si="69"/>
        <v>0</v>
      </c>
      <c r="AL81" s="43"/>
      <c r="AM81" s="39">
        <f t="shared" si="70"/>
        <v>0</v>
      </c>
      <c r="AN81" s="39">
        <f t="shared" si="71"/>
        <v>0</v>
      </c>
      <c r="AO81" s="39">
        <f t="shared" si="72"/>
        <v>0</v>
      </c>
      <c r="AP81" s="40">
        <f t="shared" si="73"/>
        <v>0</v>
      </c>
      <c r="AR81" s="39">
        <f t="shared" si="74"/>
        <v>0</v>
      </c>
      <c r="AS81" s="39">
        <f t="shared" si="75"/>
        <v>0</v>
      </c>
      <c r="AT81" s="39">
        <f t="shared" si="76"/>
        <v>0</v>
      </c>
      <c r="AU81" s="40">
        <f t="shared" si="77"/>
        <v>0</v>
      </c>
      <c r="AV81" s="40"/>
      <c r="AW81" s="52">
        <f t="shared" si="78"/>
        <v>0</v>
      </c>
      <c r="AY81" s="52">
        <f t="shared" si="79"/>
        <v>0</v>
      </c>
      <c r="AZ81" s="70"/>
    </row>
    <row r="82" spans="1:52">
      <c r="A82" s="44">
        <f t="shared" si="80"/>
        <v>39234</v>
      </c>
      <c r="B82" s="66">
        <f t="shared" si="81"/>
        <v>1147.5409836065573</v>
      </c>
      <c r="C82" s="67"/>
      <c r="D82" s="68">
        <f t="shared" si="44"/>
        <v>1147.5409836065573</v>
      </c>
      <c r="E82" s="35">
        <f t="shared" si="45"/>
        <v>0</v>
      </c>
      <c r="F82" s="35">
        <f t="shared" si="46"/>
        <v>0</v>
      </c>
      <c r="G82" s="55">
        <f t="shared" si="82"/>
        <v>5.67</v>
      </c>
      <c r="H82" s="69">
        <f t="shared" si="83"/>
        <v>5.67</v>
      </c>
      <c r="I82" s="72">
        <f t="shared" si="84"/>
        <v>0</v>
      </c>
      <c r="J82" s="55">
        <f t="shared" si="47"/>
        <v>-0.06</v>
      </c>
      <c r="K82" s="69">
        <f t="shared" si="48"/>
        <v>-0.06</v>
      </c>
      <c r="L82" s="72">
        <v>0</v>
      </c>
      <c r="M82" s="55">
        <f t="shared" si="49"/>
        <v>1.2500000000000001E-2</v>
      </c>
      <c r="N82" s="69">
        <f t="shared" si="50"/>
        <v>0</v>
      </c>
      <c r="O82" s="72">
        <v>0</v>
      </c>
      <c r="P82" s="7"/>
      <c r="Q82" s="72">
        <f t="shared" si="51"/>
        <v>5.6224999999999996</v>
      </c>
      <c r="R82" s="72">
        <f t="shared" si="52"/>
        <v>5.61</v>
      </c>
      <c r="S82" s="72">
        <f t="shared" si="53"/>
        <v>0</v>
      </c>
      <c r="T82" s="7"/>
      <c r="U82" s="5">
        <f t="shared" si="54"/>
        <v>30</v>
      </c>
      <c r="V82" s="45">
        <f t="shared" si="55"/>
        <v>39234</v>
      </c>
      <c r="W82" s="5">
        <f t="shared" si="56"/>
        <v>2318</v>
      </c>
      <c r="X82" s="55">
        <f t="shared" si="57"/>
        <v>5.3904348595426005E-2</v>
      </c>
      <c r="Y82" s="47">
        <f t="shared" si="58"/>
        <v>0.71350465827685894</v>
      </c>
      <c r="Z82" s="5">
        <f t="shared" si="59"/>
        <v>0</v>
      </c>
      <c r="AA82" s="5">
        <f t="shared" si="60"/>
        <v>0</v>
      </c>
      <c r="AC82" s="39">
        <f t="shared" si="61"/>
        <v>0</v>
      </c>
      <c r="AD82" s="39">
        <f t="shared" si="62"/>
        <v>0</v>
      </c>
      <c r="AE82" s="39">
        <f t="shared" si="63"/>
        <v>0</v>
      </c>
      <c r="AF82" s="39">
        <f t="shared" si="64"/>
        <v>0</v>
      </c>
      <c r="AG82" s="39">
        <f t="shared" si="65"/>
        <v>0</v>
      </c>
      <c r="AH82" s="39">
        <f t="shared" si="66"/>
        <v>0</v>
      </c>
      <c r="AI82" s="39">
        <f t="shared" si="67"/>
        <v>0</v>
      </c>
      <c r="AJ82" s="39">
        <f t="shared" si="68"/>
        <v>0</v>
      </c>
      <c r="AK82" s="39">
        <f t="shared" si="69"/>
        <v>0</v>
      </c>
      <c r="AL82" s="43"/>
      <c r="AM82" s="39">
        <f t="shared" si="70"/>
        <v>0</v>
      </c>
      <c r="AN82" s="39">
        <f t="shared" si="71"/>
        <v>0</v>
      </c>
      <c r="AO82" s="39">
        <f t="shared" si="72"/>
        <v>0</v>
      </c>
      <c r="AP82" s="40">
        <f t="shared" si="73"/>
        <v>0</v>
      </c>
      <c r="AR82" s="39">
        <f t="shared" si="74"/>
        <v>0</v>
      </c>
      <c r="AS82" s="39">
        <f t="shared" si="75"/>
        <v>0</v>
      </c>
      <c r="AT82" s="39">
        <f t="shared" si="76"/>
        <v>0</v>
      </c>
      <c r="AU82" s="40">
        <f t="shared" si="77"/>
        <v>0</v>
      </c>
      <c r="AV82" s="40"/>
      <c r="AW82" s="52">
        <f t="shared" si="78"/>
        <v>0</v>
      </c>
      <c r="AY82" s="52">
        <f t="shared" si="79"/>
        <v>0</v>
      </c>
      <c r="AZ82" s="70"/>
    </row>
    <row r="83" spans="1:52">
      <c r="A83" s="44">
        <f t="shared" si="80"/>
        <v>39264</v>
      </c>
      <c r="B83" s="66">
        <f t="shared" si="81"/>
        <v>1147.5409836065573</v>
      </c>
      <c r="C83" s="67"/>
      <c r="D83" s="68">
        <f t="shared" si="44"/>
        <v>1147.5409836065573</v>
      </c>
      <c r="E83" s="35">
        <f t="shared" si="45"/>
        <v>0</v>
      </c>
      <c r="F83" s="35">
        <f t="shared" si="46"/>
        <v>0</v>
      </c>
      <c r="G83" s="55">
        <f t="shared" si="82"/>
        <v>5.67</v>
      </c>
      <c r="H83" s="69">
        <f t="shared" si="83"/>
        <v>5.67</v>
      </c>
      <c r="I83" s="72">
        <f t="shared" si="84"/>
        <v>0</v>
      </c>
      <c r="J83" s="55">
        <f t="shared" si="47"/>
        <v>-0.06</v>
      </c>
      <c r="K83" s="69">
        <f t="shared" si="48"/>
        <v>-0.06</v>
      </c>
      <c r="L83" s="72">
        <v>0</v>
      </c>
      <c r="M83" s="55">
        <f t="shared" si="49"/>
        <v>1.2500000000000001E-2</v>
      </c>
      <c r="N83" s="69">
        <f t="shared" si="50"/>
        <v>0</v>
      </c>
      <c r="O83" s="72">
        <v>0</v>
      </c>
      <c r="P83" s="7"/>
      <c r="Q83" s="72">
        <f t="shared" si="51"/>
        <v>5.6224999999999996</v>
      </c>
      <c r="R83" s="72">
        <f t="shared" si="52"/>
        <v>5.61</v>
      </c>
      <c r="S83" s="72">
        <f t="shared" si="53"/>
        <v>0</v>
      </c>
      <c r="T83" s="7"/>
      <c r="U83" s="5">
        <f t="shared" si="54"/>
        <v>31</v>
      </c>
      <c r="V83" s="45">
        <f t="shared" si="55"/>
        <v>39264</v>
      </c>
      <c r="W83" s="5">
        <f t="shared" si="56"/>
        <v>2348</v>
      </c>
      <c r="X83" s="55">
        <f t="shared" si="57"/>
        <v>5.3904348595426005E-2</v>
      </c>
      <c r="Y83" s="47">
        <f t="shared" si="58"/>
        <v>0.71039426432528086</v>
      </c>
      <c r="Z83" s="5">
        <f t="shared" si="59"/>
        <v>0</v>
      </c>
      <c r="AA83" s="5">
        <f t="shared" si="60"/>
        <v>0</v>
      </c>
      <c r="AC83" s="39">
        <f t="shared" si="61"/>
        <v>0</v>
      </c>
      <c r="AD83" s="39">
        <f t="shared" si="62"/>
        <v>0</v>
      </c>
      <c r="AE83" s="39">
        <f t="shared" si="63"/>
        <v>0</v>
      </c>
      <c r="AF83" s="39">
        <f t="shared" si="64"/>
        <v>0</v>
      </c>
      <c r="AG83" s="39">
        <f t="shared" si="65"/>
        <v>0</v>
      </c>
      <c r="AH83" s="39">
        <f t="shared" si="66"/>
        <v>0</v>
      </c>
      <c r="AI83" s="39">
        <f t="shared" si="67"/>
        <v>0</v>
      </c>
      <c r="AJ83" s="39">
        <f t="shared" si="68"/>
        <v>0</v>
      </c>
      <c r="AK83" s="39">
        <f t="shared" si="69"/>
        <v>0</v>
      </c>
      <c r="AL83" s="43"/>
      <c r="AM83" s="39">
        <f t="shared" si="70"/>
        <v>0</v>
      </c>
      <c r="AN83" s="39">
        <f t="shared" si="71"/>
        <v>0</v>
      </c>
      <c r="AO83" s="39">
        <f t="shared" si="72"/>
        <v>0</v>
      </c>
      <c r="AP83" s="40">
        <f t="shared" si="73"/>
        <v>0</v>
      </c>
      <c r="AR83" s="39">
        <f t="shared" si="74"/>
        <v>0</v>
      </c>
      <c r="AS83" s="39">
        <f t="shared" si="75"/>
        <v>0</v>
      </c>
      <c r="AT83" s="39">
        <f t="shared" si="76"/>
        <v>0</v>
      </c>
      <c r="AU83" s="40">
        <f t="shared" si="77"/>
        <v>0</v>
      </c>
      <c r="AV83" s="40"/>
      <c r="AW83" s="52">
        <f t="shared" si="78"/>
        <v>0</v>
      </c>
      <c r="AY83" s="52">
        <f t="shared" si="79"/>
        <v>0</v>
      </c>
      <c r="AZ83" s="70"/>
    </row>
    <row r="84" spans="1:52">
      <c r="A84" s="44">
        <f t="shared" si="80"/>
        <v>39295</v>
      </c>
      <c r="B84" s="66">
        <f t="shared" si="81"/>
        <v>1147.5409836065573</v>
      </c>
      <c r="C84" s="67"/>
      <c r="D84" s="68">
        <f t="shared" si="44"/>
        <v>1147.5409836065573</v>
      </c>
      <c r="E84" s="35">
        <f t="shared" si="45"/>
        <v>0</v>
      </c>
      <c r="F84" s="35">
        <f t="shared" si="46"/>
        <v>0</v>
      </c>
      <c r="G84" s="55">
        <f t="shared" si="82"/>
        <v>5.67</v>
      </c>
      <c r="H84" s="69">
        <f t="shared" si="83"/>
        <v>5.67</v>
      </c>
      <c r="I84" s="72">
        <f t="shared" si="84"/>
        <v>0</v>
      </c>
      <c r="J84" s="55">
        <f t="shared" si="47"/>
        <v>-0.06</v>
      </c>
      <c r="K84" s="69">
        <f t="shared" si="48"/>
        <v>-0.06</v>
      </c>
      <c r="L84" s="72">
        <v>0</v>
      </c>
      <c r="M84" s="55">
        <f t="shared" si="49"/>
        <v>1.2500000000000001E-2</v>
      </c>
      <c r="N84" s="69">
        <f t="shared" si="50"/>
        <v>0</v>
      </c>
      <c r="O84" s="72">
        <v>0</v>
      </c>
      <c r="P84" s="7"/>
      <c r="Q84" s="72">
        <f t="shared" si="51"/>
        <v>5.6224999999999996</v>
      </c>
      <c r="R84" s="72">
        <f t="shared" si="52"/>
        <v>5.61</v>
      </c>
      <c r="S84" s="72">
        <f t="shared" si="53"/>
        <v>0</v>
      </c>
      <c r="T84" s="7"/>
      <c r="U84" s="5">
        <f t="shared" si="54"/>
        <v>31</v>
      </c>
      <c r="V84" s="45">
        <f t="shared" si="55"/>
        <v>39295</v>
      </c>
      <c r="W84" s="5">
        <f t="shared" si="56"/>
        <v>2379</v>
      </c>
      <c r="X84" s="55">
        <f t="shared" si="57"/>
        <v>5.3904348595426005E-2</v>
      </c>
      <c r="Y84" s="47">
        <f t="shared" si="58"/>
        <v>0.7071944345748169</v>
      </c>
      <c r="Z84" s="5">
        <f t="shared" si="59"/>
        <v>0</v>
      </c>
      <c r="AA84" s="5">
        <f t="shared" si="60"/>
        <v>0</v>
      </c>
      <c r="AC84" s="39">
        <f t="shared" si="61"/>
        <v>0</v>
      </c>
      <c r="AD84" s="39">
        <f t="shared" si="62"/>
        <v>0</v>
      </c>
      <c r="AE84" s="39">
        <f t="shared" si="63"/>
        <v>0</v>
      </c>
      <c r="AF84" s="39">
        <f t="shared" si="64"/>
        <v>0</v>
      </c>
      <c r="AG84" s="39">
        <f t="shared" si="65"/>
        <v>0</v>
      </c>
      <c r="AH84" s="39">
        <f t="shared" si="66"/>
        <v>0</v>
      </c>
      <c r="AI84" s="39">
        <f t="shared" si="67"/>
        <v>0</v>
      </c>
      <c r="AJ84" s="39">
        <f t="shared" si="68"/>
        <v>0</v>
      </c>
      <c r="AK84" s="39">
        <f t="shared" si="69"/>
        <v>0</v>
      </c>
      <c r="AL84" s="43"/>
      <c r="AM84" s="39">
        <f t="shared" si="70"/>
        <v>0</v>
      </c>
      <c r="AN84" s="39">
        <f t="shared" si="71"/>
        <v>0</v>
      </c>
      <c r="AO84" s="39">
        <f t="shared" si="72"/>
        <v>0</v>
      </c>
      <c r="AP84" s="40">
        <f t="shared" si="73"/>
        <v>0</v>
      </c>
      <c r="AR84" s="39">
        <f t="shared" si="74"/>
        <v>0</v>
      </c>
      <c r="AS84" s="39">
        <f t="shared" si="75"/>
        <v>0</v>
      </c>
      <c r="AT84" s="39">
        <f t="shared" si="76"/>
        <v>0</v>
      </c>
      <c r="AU84" s="40">
        <f t="shared" si="77"/>
        <v>0</v>
      </c>
      <c r="AV84" s="40"/>
      <c r="AW84" s="52">
        <f t="shared" si="78"/>
        <v>0</v>
      </c>
      <c r="AY84" s="52">
        <f t="shared" si="79"/>
        <v>0</v>
      </c>
      <c r="AZ84" s="70"/>
    </row>
    <row r="85" spans="1:52">
      <c r="A85" s="44">
        <f t="shared" si="80"/>
        <v>39326</v>
      </c>
      <c r="B85" s="66">
        <f t="shared" si="81"/>
        <v>1147.5409836065573</v>
      </c>
      <c r="C85" s="67"/>
      <c r="D85" s="68">
        <f t="shared" si="44"/>
        <v>1147.5409836065573</v>
      </c>
      <c r="E85" s="35">
        <f t="shared" si="45"/>
        <v>0</v>
      </c>
      <c r="F85" s="35">
        <f t="shared" si="46"/>
        <v>0</v>
      </c>
      <c r="G85" s="55">
        <f t="shared" si="82"/>
        <v>5.67</v>
      </c>
      <c r="H85" s="69">
        <f t="shared" si="83"/>
        <v>5.67</v>
      </c>
      <c r="I85" s="72">
        <f t="shared" si="84"/>
        <v>0</v>
      </c>
      <c r="J85" s="55">
        <f t="shared" si="47"/>
        <v>-0.06</v>
      </c>
      <c r="K85" s="69">
        <f t="shared" si="48"/>
        <v>-0.06</v>
      </c>
      <c r="L85" s="72">
        <v>0</v>
      </c>
      <c r="M85" s="55">
        <f t="shared" si="49"/>
        <v>1.2500000000000001E-2</v>
      </c>
      <c r="N85" s="69">
        <f t="shared" si="50"/>
        <v>0</v>
      </c>
      <c r="O85" s="72">
        <v>0</v>
      </c>
      <c r="P85" s="7"/>
      <c r="Q85" s="72">
        <f t="shared" si="51"/>
        <v>5.6224999999999996</v>
      </c>
      <c r="R85" s="72">
        <f t="shared" si="52"/>
        <v>5.61</v>
      </c>
      <c r="S85" s="72">
        <f t="shared" si="53"/>
        <v>0</v>
      </c>
      <c r="T85" s="7"/>
      <c r="U85" s="5">
        <f t="shared" si="54"/>
        <v>30</v>
      </c>
      <c r="V85" s="45">
        <f t="shared" si="55"/>
        <v>39326</v>
      </c>
      <c r="W85" s="5">
        <f t="shared" si="56"/>
        <v>2410</v>
      </c>
      <c r="X85" s="55">
        <f t="shared" si="57"/>
        <v>5.3904348595426005E-2</v>
      </c>
      <c r="Y85" s="47">
        <f t="shared" si="58"/>
        <v>0.70400901782139746</v>
      </c>
      <c r="Z85" s="5">
        <f t="shared" si="59"/>
        <v>0</v>
      </c>
      <c r="AA85" s="5">
        <f t="shared" si="60"/>
        <v>0</v>
      </c>
      <c r="AC85" s="39">
        <f t="shared" si="61"/>
        <v>0</v>
      </c>
      <c r="AD85" s="39">
        <f t="shared" si="62"/>
        <v>0</v>
      </c>
      <c r="AE85" s="39">
        <f t="shared" si="63"/>
        <v>0</v>
      </c>
      <c r="AF85" s="39">
        <f t="shared" si="64"/>
        <v>0</v>
      </c>
      <c r="AG85" s="39">
        <f t="shared" si="65"/>
        <v>0</v>
      </c>
      <c r="AH85" s="39">
        <f t="shared" si="66"/>
        <v>0</v>
      </c>
      <c r="AI85" s="39">
        <f t="shared" si="67"/>
        <v>0</v>
      </c>
      <c r="AJ85" s="39">
        <f t="shared" si="68"/>
        <v>0</v>
      </c>
      <c r="AK85" s="39">
        <f t="shared" si="69"/>
        <v>0</v>
      </c>
      <c r="AL85" s="43"/>
      <c r="AM85" s="39">
        <f t="shared" si="70"/>
        <v>0</v>
      </c>
      <c r="AN85" s="39">
        <f t="shared" si="71"/>
        <v>0</v>
      </c>
      <c r="AO85" s="39">
        <f t="shared" si="72"/>
        <v>0</v>
      </c>
      <c r="AP85" s="40">
        <f t="shared" si="73"/>
        <v>0</v>
      </c>
      <c r="AR85" s="39">
        <f t="shared" si="74"/>
        <v>0</v>
      </c>
      <c r="AS85" s="39">
        <f t="shared" si="75"/>
        <v>0</v>
      </c>
      <c r="AT85" s="39">
        <f t="shared" si="76"/>
        <v>0</v>
      </c>
      <c r="AU85" s="40">
        <f t="shared" si="77"/>
        <v>0</v>
      </c>
      <c r="AV85" s="40"/>
      <c r="AW85" s="52">
        <f t="shared" si="78"/>
        <v>0</v>
      </c>
      <c r="AY85" s="52">
        <f t="shared" si="79"/>
        <v>0</v>
      </c>
      <c r="AZ85" s="70"/>
    </row>
    <row r="86" spans="1:52">
      <c r="A86" s="44">
        <f t="shared" si="80"/>
        <v>39356</v>
      </c>
      <c r="B86" s="66">
        <f t="shared" si="81"/>
        <v>1147.5409836065573</v>
      </c>
      <c r="C86" s="67"/>
      <c r="D86" s="68">
        <f t="shared" si="44"/>
        <v>1147.5409836065573</v>
      </c>
      <c r="E86" s="35">
        <f t="shared" si="45"/>
        <v>0</v>
      </c>
      <c r="F86" s="35">
        <f t="shared" si="46"/>
        <v>0</v>
      </c>
      <c r="G86" s="55">
        <f t="shared" si="82"/>
        <v>5.67</v>
      </c>
      <c r="H86" s="69">
        <f t="shared" si="83"/>
        <v>5.67</v>
      </c>
      <c r="I86" s="72">
        <f t="shared" si="84"/>
        <v>0</v>
      </c>
      <c r="J86" s="55">
        <f t="shared" si="47"/>
        <v>-0.06</v>
      </c>
      <c r="K86" s="69">
        <f t="shared" si="48"/>
        <v>-0.06</v>
      </c>
      <c r="L86" s="72">
        <v>0</v>
      </c>
      <c r="M86" s="55">
        <f t="shared" si="49"/>
        <v>1.2500000000000001E-2</v>
      </c>
      <c r="N86" s="69">
        <f t="shared" si="50"/>
        <v>0</v>
      </c>
      <c r="O86" s="72">
        <v>0</v>
      </c>
      <c r="P86" s="7"/>
      <c r="Q86" s="72">
        <f t="shared" si="51"/>
        <v>5.6224999999999996</v>
      </c>
      <c r="R86" s="72">
        <f t="shared" si="52"/>
        <v>5.61</v>
      </c>
      <c r="S86" s="72">
        <f t="shared" si="53"/>
        <v>0</v>
      </c>
      <c r="T86" s="7"/>
      <c r="U86" s="5">
        <f t="shared" si="54"/>
        <v>31</v>
      </c>
      <c r="V86" s="45">
        <f t="shared" si="55"/>
        <v>39356</v>
      </c>
      <c r="W86" s="5">
        <f t="shared" si="56"/>
        <v>2440</v>
      </c>
      <c r="X86" s="55">
        <f t="shared" si="57"/>
        <v>5.3904348595426005E-2</v>
      </c>
      <c r="Y86" s="47">
        <f t="shared" si="58"/>
        <v>0.70094001838952757</v>
      </c>
      <c r="Z86" s="5">
        <f t="shared" si="59"/>
        <v>0</v>
      </c>
      <c r="AA86" s="5">
        <f t="shared" si="60"/>
        <v>0</v>
      </c>
      <c r="AC86" s="39">
        <f t="shared" si="61"/>
        <v>0</v>
      </c>
      <c r="AD86" s="39">
        <f t="shared" si="62"/>
        <v>0</v>
      </c>
      <c r="AE86" s="39">
        <f t="shared" si="63"/>
        <v>0</v>
      </c>
      <c r="AF86" s="39">
        <f t="shared" si="64"/>
        <v>0</v>
      </c>
      <c r="AG86" s="39">
        <f t="shared" si="65"/>
        <v>0</v>
      </c>
      <c r="AH86" s="39">
        <f t="shared" si="66"/>
        <v>0</v>
      </c>
      <c r="AI86" s="39">
        <f t="shared" si="67"/>
        <v>0</v>
      </c>
      <c r="AJ86" s="39">
        <f t="shared" si="68"/>
        <v>0</v>
      </c>
      <c r="AK86" s="39">
        <f t="shared" si="69"/>
        <v>0</v>
      </c>
      <c r="AL86" s="43"/>
      <c r="AM86" s="39">
        <f t="shared" si="70"/>
        <v>0</v>
      </c>
      <c r="AN86" s="39">
        <f t="shared" si="71"/>
        <v>0</v>
      </c>
      <c r="AO86" s="39">
        <f t="shared" si="72"/>
        <v>0</v>
      </c>
      <c r="AP86" s="40">
        <f t="shared" si="73"/>
        <v>0</v>
      </c>
      <c r="AR86" s="39">
        <f t="shared" si="74"/>
        <v>0</v>
      </c>
      <c r="AS86" s="39">
        <f t="shared" si="75"/>
        <v>0</v>
      </c>
      <c r="AT86" s="39">
        <f t="shared" si="76"/>
        <v>0</v>
      </c>
      <c r="AU86" s="40">
        <f t="shared" si="77"/>
        <v>0</v>
      </c>
      <c r="AV86" s="40"/>
      <c r="AW86" s="52">
        <f t="shared" si="78"/>
        <v>0</v>
      </c>
      <c r="AY86" s="52">
        <f t="shared" si="79"/>
        <v>0</v>
      </c>
      <c r="AZ86" s="70"/>
    </row>
    <row r="87" spans="1:52">
      <c r="A87" s="44">
        <f t="shared" si="80"/>
        <v>39387</v>
      </c>
      <c r="B87" s="66">
        <f t="shared" si="81"/>
        <v>1147.5409836065573</v>
      </c>
      <c r="C87" s="67"/>
      <c r="D87" s="68">
        <f t="shared" si="44"/>
        <v>1147.5409836065573</v>
      </c>
      <c r="E87" s="35">
        <f t="shared" si="45"/>
        <v>0</v>
      </c>
      <c r="F87" s="35">
        <f t="shared" si="46"/>
        <v>0</v>
      </c>
      <c r="G87" s="55">
        <f t="shared" si="82"/>
        <v>5.67</v>
      </c>
      <c r="H87" s="69">
        <f t="shared" si="83"/>
        <v>5.67</v>
      </c>
      <c r="I87" s="72">
        <f t="shared" si="84"/>
        <v>0</v>
      </c>
      <c r="J87" s="55">
        <f t="shared" si="47"/>
        <v>-0.06</v>
      </c>
      <c r="K87" s="69">
        <f t="shared" si="48"/>
        <v>-0.06</v>
      </c>
      <c r="L87" s="72">
        <v>0</v>
      </c>
      <c r="M87" s="55">
        <f t="shared" si="49"/>
        <v>1.2500000000000001E-2</v>
      </c>
      <c r="N87" s="69">
        <f t="shared" si="50"/>
        <v>0</v>
      </c>
      <c r="O87" s="72">
        <v>0</v>
      </c>
      <c r="P87" s="7"/>
      <c r="Q87" s="72">
        <f t="shared" si="51"/>
        <v>5.6224999999999996</v>
      </c>
      <c r="R87" s="72">
        <f t="shared" si="52"/>
        <v>5.61</v>
      </c>
      <c r="S87" s="72">
        <f t="shared" si="53"/>
        <v>0</v>
      </c>
      <c r="T87" s="7"/>
      <c r="U87" s="5">
        <f t="shared" si="54"/>
        <v>30</v>
      </c>
      <c r="V87" s="45">
        <f t="shared" si="55"/>
        <v>39387</v>
      </c>
      <c r="W87" s="5">
        <f t="shared" si="56"/>
        <v>2471</v>
      </c>
      <c r="X87" s="55">
        <f t="shared" si="57"/>
        <v>5.3904348595426005E-2</v>
      </c>
      <c r="Y87" s="47">
        <f t="shared" si="58"/>
        <v>0.69778277341055284</v>
      </c>
      <c r="Z87" s="5">
        <f t="shared" si="59"/>
        <v>0</v>
      </c>
      <c r="AA87" s="5">
        <f t="shared" si="60"/>
        <v>0</v>
      </c>
      <c r="AC87" s="39">
        <f t="shared" si="61"/>
        <v>0</v>
      </c>
      <c r="AD87" s="39">
        <f t="shared" si="62"/>
        <v>0</v>
      </c>
      <c r="AE87" s="39">
        <f t="shared" si="63"/>
        <v>0</v>
      </c>
      <c r="AF87" s="39">
        <f t="shared" si="64"/>
        <v>0</v>
      </c>
      <c r="AG87" s="39">
        <f t="shared" si="65"/>
        <v>0</v>
      </c>
      <c r="AH87" s="39">
        <f t="shared" si="66"/>
        <v>0</v>
      </c>
      <c r="AI87" s="39">
        <f t="shared" si="67"/>
        <v>0</v>
      </c>
      <c r="AJ87" s="39">
        <f t="shared" si="68"/>
        <v>0</v>
      </c>
      <c r="AK87" s="39">
        <f t="shared" si="69"/>
        <v>0</v>
      </c>
      <c r="AL87" s="43"/>
      <c r="AM87" s="39">
        <f t="shared" si="70"/>
        <v>0</v>
      </c>
      <c r="AN87" s="39">
        <f t="shared" si="71"/>
        <v>0</v>
      </c>
      <c r="AO87" s="39">
        <f t="shared" si="72"/>
        <v>0</v>
      </c>
      <c r="AP87" s="40">
        <f t="shared" si="73"/>
        <v>0</v>
      </c>
      <c r="AR87" s="39">
        <f t="shared" si="74"/>
        <v>0</v>
      </c>
      <c r="AS87" s="39">
        <f t="shared" si="75"/>
        <v>0</v>
      </c>
      <c r="AT87" s="39">
        <f t="shared" si="76"/>
        <v>0</v>
      </c>
      <c r="AU87" s="40">
        <f t="shared" si="77"/>
        <v>0</v>
      </c>
      <c r="AV87" s="40"/>
      <c r="AW87" s="52">
        <f t="shared" si="78"/>
        <v>0</v>
      </c>
      <c r="AY87" s="52">
        <f t="shared" si="79"/>
        <v>0</v>
      </c>
      <c r="AZ87" s="70"/>
    </row>
    <row r="88" spans="1:52">
      <c r="A88" s="44">
        <f t="shared" si="80"/>
        <v>39417</v>
      </c>
      <c r="B88" s="66">
        <f t="shared" si="81"/>
        <v>1147.5409836065573</v>
      </c>
      <c r="C88" s="67"/>
      <c r="D88" s="68">
        <f t="shared" si="44"/>
        <v>1147.5409836065573</v>
      </c>
      <c r="E88" s="35">
        <f t="shared" si="45"/>
        <v>0</v>
      </c>
      <c r="F88" s="35">
        <f t="shared" si="46"/>
        <v>0</v>
      </c>
      <c r="G88" s="55">
        <f t="shared" si="82"/>
        <v>5.67</v>
      </c>
      <c r="H88" s="69">
        <f t="shared" si="83"/>
        <v>5.67</v>
      </c>
      <c r="I88" s="72">
        <f t="shared" si="84"/>
        <v>0</v>
      </c>
      <c r="J88" s="55">
        <f t="shared" si="47"/>
        <v>-0.06</v>
      </c>
      <c r="K88" s="69">
        <f t="shared" si="48"/>
        <v>-0.06</v>
      </c>
      <c r="L88" s="72">
        <v>0</v>
      </c>
      <c r="M88" s="55">
        <f t="shared" si="49"/>
        <v>1.2500000000000001E-2</v>
      </c>
      <c r="N88" s="69">
        <f t="shared" si="50"/>
        <v>0</v>
      </c>
      <c r="O88" s="72">
        <v>0</v>
      </c>
      <c r="P88" s="7"/>
      <c r="Q88" s="72">
        <f t="shared" si="51"/>
        <v>5.6224999999999996</v>
      </c>
      <c r="R88" s="72">
        <f t="shared" si="52"/>
        <v>5.61</v>
      </c>
      <c r="S88" s="72">
        <f t="shared" si="53"/>
        <v>0</v>
      </c>
      <c r="T88" s="7"/>
      <c r="U88" s="5">
        <f t="shared" si="54"/>
        <v>31</v>
      </c>
      <c r="V88" s="45">
        <f t="shared" si="55"/>
        <v>39417</v>
      </c>
      <c r="W88" s="5">
        <f t="shared" si="56"/>
        <v>2501</v>
      </c>
      <c r="X88" s="55">
        <f t="shared" si="57"/>
        <v>5.3904348595426005E-2</v>
      </c>
      <c r="Y88" s="47">
        <f t="shared" si="58"/>
        <v>0.69474091616021183</v>
      </c>
      <c r="Z88" s="5">
        <f t="shared" si="59"/>
        <v>0</v>
      </c>
      <c r="AA88" s="5">
        <f t="shared" si="60"/>
        <v>0</v>
      </c>
      <c r="AC88" s="39">
        <f t="shared" si="61"/>
        <v>0</v>
      </c>
      <c r="AD88" s="39">
        <f t="shared" si="62"/>
        <v>0</v>
      </c>
      <c r="AE88" s="39">
        <f t="shared" si="63"/>
        <v>0</v>
      </c>
      <c r="AF88" s="39">
        <f t="shared" si="64"/>
        <v>0</v>
      </c>
      <c r="AG88" s="39">
        <f t="shared" si="65"/>
        <v>0</v>
      </c>
      <c r="AH88" s="39">
        <f t="shared" si="66"/>
        <v>0</v>
      </c>
      <c r="AI88" s="39">
        <f t="shared" si="67"/>
        <v>0</v>
      </c>
      <c r="AJ88" s="39">
        <f t="shared" si="68"/>
        <v>0</v>
      </c>
      <c r="AK88" s="39">
        <f t="shared" si="69"/>
        <v>0</v>
      </c>
      <c r="AL88" s="43"/>
      <c r="AM88" s="39">
        <f t="shared" si="70"/>
        <v>0</v>
      </c>
      <c r="AN88" s="39">
        <f t="shared" si="71"/>
        <v>0</v>
      </c>
      <c r="AO88" s="39">
        <f t="shared" si="72"/>
        <v>0</v>
      </c>
      <c r="AP88" s="40">
        <f t="shared" si="73"/>
        <v>0</v>
      </c>
      <c r="AR88" s="39">
        <f t="shared" si="74"/>
        <v>0</v>
      </c>
      <c r="AS88" s="39">
        <f t="shared" si="75"/>
        <v>0</v>
      </c>
      <c r="AT88" s="39">
        <f t="shared" si="76"/>
        <v>0</v>
      </c>
      <c r="AU88" s="40">
        <f t="shared" si="77"/>
        <v>0</v>
      </c>
      <c r="AV88" s="40"/>
      <c r="AW88" s="52">
        <f t="shared" si="78"/>
        <v>0</v>
      </c>
      <c r="AY88" s="52">
        <f t="shared" si="79"/>
        <v>0</v>
      </c>
      <c r="AZ88" s="70"/>
    </row>
    <row r="89" spans="1:52">
      <c r="A89" s="44">
        <f t="shared" si="80"/>
        <v>39448</v>
      </c>
      <c r="B89" s="66">
        <f t="shared" si="81"/>
        <v>1147.5409836065573</v>
      </c>
      <c r="C89" s="67"/>
      <c r="D89" s="68">
        <f t="shared" si="44"/>
        <v>1147.5409836065573</v>
      </c>
      <c r="E89" s="35">
        <f t="shared" si="45"/>
        <v>0</v>
      </c>
      <c r="F89" s="35">
        <f t="shared" si="46"/>
        <v>0</v>
      </c>
      <c r="G89" s="55">
        <f t="shared" si="82"/>
        <v>5.67</v>
      </c>
      <c r="H89" s="69">
        <f t="shared" si="83"/>
        <v>5.67</v>
      </c>
      <c r="I89" s="72">
        <f t="shared" si="84"/>
        <v>0</v>
      </c>
      <c r="J89" s="55">
        <f t="shared" si="47"/>
        <v>-0.06</v>
      </c>
      <c r="K89" s="69">
        <f t="shared" si="48"/>
        <v>-0.06</v>
      </c>
      <c r="L89" s="72">
        <v>0</v>
      </c>
      <c r="M89" s="55">
        <f t="shared" si="49"/>
        <v>1.2500000000000001E-2</v>
      </c>
      <c r="N89" s="69">
        <f t="shared" si="50"/>
        <v>0</v>
      </c>
      <c r="O89" s="72">
        <v>0</v>
      </c>
      <c r="P89" s="7"/>
      <c r="Q89" s="72">
        <f t="shared" si="51"/>
        <v>5.6224999999999996</v>
      </c>
      <c r="R89" s="72">
        <f t="shared" si="52"/>
        <v>5.61</v>
      </c>
      <c r="S89" s="72">
        <f t="shared" si="53"/>
        <v>0</v>
      </c>
      <c r="T89" s="7"/>
      <c r="U89" s="5">
        <f t="shared" si="54"/>
        <v>31</v>
      </c>
      <c r="V89" s="45">
        <f t="shared" si="55"/>
        <v>39448</v>
      </c>
      <c r="W89" s="5">
        <f t="shared" si="56"/>
        <v>2532</v>
      </c>
      <c r="X89" s="55">
        <f t="shared" si="57"/>
        <v>5.3904348595426005E-2</v>
      </c>
      <c r="Y89" s="47">
        <f t="shared" si="58"/>
        <v>0.69161159380496262</v>
      </c>
      <c r="Z89" s="5">
        <f t="shared" si="59"/>
        <v>0</v>
      </c>
      <c r="AA89" s="5">
        <f t="shared" si="60"/>
        <v>0</v>
      </c>
      <c r="AC89" s="39">
        <f t="shared" si="61"/>
        <v>0</v>
      </c>
      <c r="AD89" s="39">
        <f t="shared" si="62"/>
        <v>0</v>
      </c>
      <c r="AE89" s="39">
        <f t="shared" si="63"/>
        <v>0</v>
      </c>
      <c r="AF89" s="39">
        <f t="shared" si="64"/>
        <v>0</v>
      </c>
      <c r="AG89" s="39">
        <f t="shared" si="65"/>
        <v>0</v>
      </c>
      <c r="AH89" s="39">
        <f t="shared" si="66"/>
        <v>0</v>
      </c>
      <c r="AI89" s="39">
        <f t="shared" si="67"/>
        <v>0</v>
      </c>
      <c r="AJ89" s="39">
        <f t="shared" si="68"/>
        <v>0</v>
      </c>
      <c r="AK89" s="39">
        <f t="shared" si="69"/>
        <v>0</v>
      </c>
      <c r="AL89" s="43"/>
      <c r="AM89" s="39">
        <f t="shared" si="70"/>
        <v>0</v>
      </c>
      <c r="AN89" s="39">
        <f t="shared" si="71"/>
        <v>0</v>
      </c>
      <c r="AO89" s="39">
        <f t="shared" si="72"/>
        <v>0</v>
      </c>
      <c r="AP89" s="40">
        <f t="shared" si="73"/>
        <v>0</v>
      </c>
      <c r="AR89" s="39">
        <f t="shared" si="74"/>
        <v>0</v>
      </c>
      <c r="AS89" s="39">
        <f t="shared" si="75"/>
        <v>0</v>
      </c>
      <c r="AT89" s="39">
        <f t="shared" si="76"/>
        <v>0</v>
      </c>
      <c r="AU89" s="40">
        <f t="shared" si="77"/>
        <v>0</v>
      </c>
      <c r="AV89" s="40"/>
      <c r="AW89" s="52">
        <f t="shared" si="78"/>
        <v>0</v>
      </c>
      <c r="AY89" s="52">
        <f t="shared" si="79"/>
        <v>0</v>
      </c>
      <c r="AZ89" s="70"/>
    </row>
    <row r="90" spans="1:52">
      <c r="A90" s="44">
        <f t="shared" si="80"/>
        <v>39479</v>
      </c>
      <c r="B90" s="66">
        <f t="shared" si="81"/>
        <v>1147.5409836065573</v>
      </c>
      <c r="C90" s="67"/>
      <c r="D90" s="68">
        <f t="shared" si="44"/>
        <v>1147.5409836065573</v>
      </c>
      <c r="E90" s="35">
        <f t="shared" si="45"/>
        <v>0</v>
      </c>
      <c r="F90" s="35">
        <f t="shared" si="46"/>
        <v>0</v>
      </c>
      <c r="G90" s="55">
        <f t="shared" si="82"/>
        <v>5.67</v>
      </c>
      <c r="H90" s="69">
        <f t="shared" si="83"/>
        <v>5.67</v>
      </c>
      <c r="I90" s="72">
        <f t="shared" si="84"/>
        <v>0</v>
      </c>
      <c r="J90" s="55">
        <f t="shared" si="47"/>
        <v>-0.06</v>
      </c>
      <c r="K90" s="69">
        <f t="shared" si="48"/>
        <v>-0.06</v>
      </c>
      <c r="L90" s="72">
        <v>0</v>
      </c>
      <c r="M90" s="55">
        <f t="shared" si="49"/>
        <v>1.2500000000000001E-2</v>
      </c>
      <c r="N90" s="69">
        <f t="shared" si="50"/>
        <v>0</v>
      </c>
      <c r="O90" s="72">
        <v>0</v>
      </c>
      <c r="P90" s="7"/>
      <c r="Q90" s="72">
        <f t="shared" si="51"/>
        <v>5.6224999999999996</v>
      </c>
      <c r="R90" s="72">
        <f t="shared" si="52"/>
        <v>5.61</v>
      </c>
      <c r="S90" s="72">
        <f t="shared" si="53"/>
        <v>0</v>
      </c>
      <c r="T90" s="7"/>
      <c r="U90" s="5">
        <f t="shared" si="54"/>
        <v>29</v>
      </c>
      <c r="V90" s="45">
        <f t="shared" si="55"/>
        <v>39479</v>
      </c>
      <c r="W90" s="5">
        <f t="shared" si="56"/>
        <v>2563</v>
      </c>
      <c r="X90" s="55">
        <f t="shared" si="57"/>
        <v>5.3904348595426005E-2</v>
      </c>
      <c r="Y90" s="47">
        <f t="shared" si="58"/>
        <v>0.68849636686021132</v>
      </c>
      <c r="Z90" s="5">
        <f t="shared" si="59"/>
        <v>0</v>
      </c>
      <c r="AA90" s="5">
        <f t="shared" si="60"/>
        <v>0</v>
      </c>
      <c r="AC90" s="39">
        <f t="shared" si="61"/>
        <v>0</v>
      </c>
      <c r="AD90" s="39">
        <f t="shared" si="62"/>
        <v>0</v>
      </c>
      <c r="AE90" s="39">
        <f t="shared" si="63"/>
        <v>0</v>
      </c>
      <c r="AF90" s="39">
        <f t="shared" si="64"/>
        <v>0</v>
      </c>
      <c r="AG90" s="39">
        <f t="shared" si="65"/>
        <v>0</v>
      </c>
      <c r="AH90" s="39">
        <f t="shared" si="66"/>
        <v>0</v>
      </c>
      <c r="AI90" s="39">
        <f t="shared" si="67"/>
        <v>0</v>
      </c>
      <c r="AJ90" s="39">
        <f t="shared" si="68"/>
        <v>0</v>
      </c>
      <c r="AK90" s="39">
        <f t="shared" si="69"/>
        <v>0</v>
      </c>
      <c r="AL90" s="43"/>
      <c r="AM90" s="39">
        <f t="shared" si="70"/>
        <v>0</v>
      </c>
      <c r="AN90" s="39">
        <f t="shared" si="71"/>
        <v>0</v>
      </c>
      <c r="AO90" s="39">
        <f t="shared" si="72"/>
        <v>0</v>
      </c>
      <c r="AP90" s="40">
        <f t="shared" si="73"/>
        <v>0</v>
      </c>
      <c r="AR90" s="39">
        <f t="shared" si="74"/>
        <v>0</v>
      </c>
      <c r="AS90" s="39">
        <f t="shared" si="75"/>
        <v>0</v>
      </c>
      <c r="AT90" s="39">
        <f t="shared" si="76"/>
        <v>0</v>
      </c>
      <c r="AU90" s="40">
        <f t="shared" si="77"/>
        <v>0</v>
      </c>
      <c r="AV90" s="40"/>
      <c r="AW90" s="52">
        <f t="shared" si="78"/>
        <v>0</v>
      </c>
      <c r="AY90" s="52">
        <f t="shared" si="79"/>
        <v>0</v>
      </c>
      <c r="AZ90" s="70"/>
    </row>
    <row r="91" spans="1:52">
      <c r="A91" s="44">
        <f t="shared" si="80"/>
        <v>39508</v>
      </c>
      <c r="B91" s="66">
        <f t="shared" si="81"/>
        <v>1147.5409836065573</v>
      </c>
      <c r="C91" s="67"/>
      <c r="D91" s="68">
        <f t="shared" si="44"/>
        <v>1147.5409836065573</v>
      </c>
      <c r="E91" s="35">
        <f t="shared" si="45"/>
        <v>0</v>
      </c>
      <c r="F91" s="35">
        <f t="shared" si="46"/>
        <v>0</v>
      </c>
      <c r="G91" s="55">
        <f t="shared" si="82"/>
        <v>5.67</v>
      </c>
      <c r="H91" s="69">
        <f t="shared" si="83"/>
        <v>5.67</v>
      </c>
      <c r="I91" s="72">
        <f t="shared" si="84"/>
        <v>0</v>
      </c>
      <c r="J91" s="55">
        <f t="shared" si="47"/>
        <v>-0.06</v>
      </c>
      <c r="K91" s="69">
        <f t="shared" si="48"/>
        <v>-0.06</v>
      </c>
      <c r="L91" s="72">
        <v>0</v>
      </c>
      <c r="M91" s="55">
        <f t="shared" si="49"/>
        <v>1.2500000000000001E-2</v>
      </c>
      <c r="N91" s="69">
        <f t="shared" si="50"/>
        <v>0</v>
      </c>
      <c r="O91" s="72">
        <v>0</v>
      </c>
      <c r="P91" s="7"/>
      <c r="Q91" s="72">
        <f t="shared" si="51"/>
        <v>5.6224999999999996</v>
      </c>
      <c r="R91" s="72">
        <f t="shared" si="52"/>
        <v>5.61</v>
      </c>
      <c r="S91" s="72">
        <f t="shared" si="53"/>
        <v>0</v>
      </c>
      <c r="T91" s="7"/>
      <c r="U91" s="5">
        <f t="shared" si="54"/>
        <v>31</v>
      </c>
      <c r="V91" s="45">
        <f t="shared" si="55"/>
        <v>39508</v>
      </c>
      <c r="W91" s="5">
        <f t="shared" si="56"/>
        <v>2592</v>
      </c>
      <c r="X91" s="55">
        <f t="shared" si="57"/>
        <v>5.3904348595426005E-2</v>
      </c>
      <c r="Y91" s="47">
        <f t="shared" si="58"/>
        <v>0.68559482672646577</v>
      </c>
      <c r="Z91" s="5">
        <f t="shared" si="59"/>
        <v>0</v>
      </c>
      <c r="AA91" s="5">
        <f t="shared" si="60"/>
        <v>0</v>
      </c>
      <c r="AC91" s="39">
        <f t="shared" si="61"/>
        <v>0</v>
      </c>
      <c r="AD91" s="39">
        <f t="shared" si="62"/>
        <v>0</v>
      </c>
      <c r="AE91" s="39">
        <f t="shared" si="63"/>
        <v>0</v>
      </c>
      <c r="AF91" s="39">
        <f t="shared" si="64"/>
        <v>0</v>
      </c>
      <c r="AG91" s="39">
        <f t="shared" si="65"/>
        <v>0</v>
      </c>
      <c r="AH91" s="39">
        <f t="shared" si="66"/>
        <v>0</v>
      </c>
      <c r="AI91" s="39">
        <f t="shared" si="67"/>
        <v>0</v>
      </c>
      <c r="AJ91" s="39">
        <f t="shared" si="68"/>
        <v>0</v>
      </c>
      <c r="AK91" s="39">
        <f t="shared" si="69"/>
        <v>0</v>
      </c>
      <c r="AL91" s="43"/>
      <c r="AM91" s="39">
        <f t="shared" si="70"/>
        <v>0</v>
      </c>
      <c r="AN91" s="39">
        <f t="shared" si="71"/>
        <v>0</v>
      </c>
      <c r="AO91" s="39">
        <f t="shared" si="72"/>
        <v>0</v>
      </c>
      <c r="AP91" s="40">
        <f t="shared" si="73"/>
        <v>0</v>
      </c>
      <c r="AR91" s="39">
        <f t="shared" si="74"/>
        <v>0</v>
      </c>
      <c r="AS91" s="39">
        <f t="shared" si="75"/>
        <v>0</v>
      </c>
      <c r="AT91" s="39">
        <f t="shared" si="76"/>
        <v>0</v>
      </c>
      <c r="AU91" s="40">
        <f t="shared" si="77"/>
        <v>0</v>
      </c>
      <c r="AV91" s="40"/>
      <c r="AW91" s="52">
        <f t="shared" si="78"/>
        <v>0</v>
      </c>
      <c r="AY91" s="52">
        <f t="shared" si="79"/>
        <v>0</v>
      </c>
      <c r="AZ91" s="70"/>
    </row>
    <row r="92" spans="1:52">
      <c r="A92" s="44">
        <f t="shared" si="80"/>
        <v>39539</v>
      </c>
      <c r="B92" s="66">
        <f t="shared" si="81"/>
        <v>1147.5409836065573</v>
      </c>
      <c r="C92" s="67"/>
      <c r="D92" s="68">
        <f t="shared" si="44"/>
        <v>1147.5409836065573</v>
      </c>
      <c r="E92" s="35">
        <f t="shared" si="45"/>
        <v>0</v>
      </c>
      <c r="F92" s="35">
        <f t="shared" si="46"/>
        <v>0</v>
      </c>
      <c r="G92" s="55">
        <f t="shared" si="82"/>
        <v>5.67</v>
      </c>
      <c r="H92" s="69">
        <f t="shared" si="83"/>
        <v>5.67</v>
      </c>
      <c r="I92" s="72">
        <f t="shared" si="84"/>
        <v>0</v>
      </c>
      <c r="J92" s="55">
        <f t="shared" si="47"/>
        <v>-0.06</v>
      </c>
      <c r="K92" s="69">
        <f t="shared" si="48"/>
        <v>-0.06</v>
      </c>
      <c r="L92" s="72">
        <v>0</v>
      </c>
      <c r="M92" s="55">
        <f t="shared" si="49"/>
        <v>1.2500000000000001E-2</v>
      </c>
      <c r="N92" s="69">
        <f t="shared" si="50"/>
        <v>0</v>
      </c>
      <c r="O92" s="72">
        <v>0</v>
      </c>
      <c r="P92" s="7"/>
      <c r="Q92" s="72">
        <f t="shared" si="51"/>
        <v>5.6224999999999996</v>
      </c>
      <c r="R92" s="72">
        <f t="shared" si="52"/>
        <v>5.61</v>
      </c>
      <c r="S92" s="72">
        <f t="shared" si="53"/>
        <v>0</v>
      </c>
      <c r="T92" s="7"/>
      <c r="U92" s="5">
        <f t="shared" si="54"/>
        <v>30</v>
      </c>
      <c r="V92" s="45">
        <f t="shared" si="55"/>
        <v>39539</v>
      </c>
      <c r="W92" s="5">
        <f t="shared" si="56"/>
        <v>2623</v>
      </c>
      <c r="X92" s="55">
        <f t="shared" si="57"/>
        <v>5.3904348595426005E-2</v>
      </c>
      <c r="Y92" s="47">
        <f t="shared" si="58"/>
        <v>0.68250670111299816</v>
      </c>
      <c r="Z92" s="5">
        <f t="shared" si="59"/>
        <v>0</v>
      </c>
      <c r="AA92" s="5">
        <f t="shared" si="60"/>
        <v>0</v>
      </c>
      <c r="AC92" s="39">
        <f t="shared" si="61"/>
        <v>0</v>
      </c>
      <c r="AD92" s="39">
        <f t="shared" si="62"/>
        <v>0</v>
      </c>
      <c r="AE92" s="39">
        <f t="shared" si="63"/>
        <v>0</v>
      </c>
      <c r="AF92" s="39">
        <f t="shared" si="64"/>
        <v>0</v>
      </c>
      <c r="AG92" s="39">
        <f t="shared" si="65"/>
        <v>0</v>
      </c>
      <c r="AH92" s="39">
        <f t="shared" si="66"/>
        <v>0</v>
      </c>
      <c r="AI92" s="39">
        <f t="shared" si="67"/>
        <v>0</v>
      </c>
      <c r="AJ92" s="39">
        <f t="shared" si="68"/>
        <v>0</v>
      </c>
      <c r="AK92" s="39">
        <f t="shared" si="69"/>
        <v>0</v>
      </c>
      <c r="AL92" s="43"/>
      <c r="AM92" s="39">
        <f t="shared" si="70"/>
        <v>0</v>
      </c>
      <c r="AN92" s="39">
        <f t="shared" si="71"/>
        <v>0</v>
      </c>
      <c r="AO92" s="39">
        <f t="shared" si="72"/>
        <v>0</v>
      </c>
      <c r="AP92" s="40">
        <f t="shared" si="73"/>
        <v>0</v>
      </c>
      <c r="AR92" s="39">
        <f t="shared" si="74"/>
        <v>0</v>
      </c>
      <c r="AS92" s="39">
        <f t="shared" si="75"/>
        <v>0</v>
      </c>
      <c r="AT92" s="39">
        <f t="shared" si="76"/>
        <v>0</v>
      </c>
      <c r="AU92" s="40">
        <f t="shared" si="77"/>
        <v>0</v>
      </c>
      <c r="AV92" s="40"/>
      <c r="AW92" s="52">
        <f t="shared" si="78"/>
        <v>0</v>
      </c>
      <c r="AY92" s="52">
        <f t="shared" si="79"/>
        <v>0</v>
      </c>
      <c r="AZ92" s="70"/>
    </row>
    <row r="93" spans="1:52">
      <c r="A93" s="44">
        <f t="shared" si="80"/>
        <v>39569</v>
      </c>
      <c r="B93" s="66">
        <f t="shared" si="81"/>
        <v>1147.5409836065573</v>
      </c>
      <c r="C93" s="67"/>
      <c r="D93" s="68">
        <f t="shared" si="44"/>
        <v>1147.5409836065573</v>
      </c>
      <c r="E93" s="35">
        <f t="shared" si="45"/>
        <v>0</v>
      </c>
      <c r="F93" s="35">
        <f t="shared" si="46"/>
        <v>0</v>
      </c>
      <c r="G93" s="55">
        <f t="shared" si="82"/>
        <v>5.67</v>
      </c>
      <c r="H93" s="69">
        <f t="shared" si="83"/>
        <v>5.67</v>
      </c>
      <c r="I93" s="72">
        <f t="shared" si="84"/>
        <v>0</v>
      </c>
      <c r="J93" s="55">
        <f t="shared" si="47"/>
        <v>-0.06</v>
      </c>
      <c r="K93" s="69">
        <f t="shared" si="48"/>
        <v>-0.06</v>
      </c>
      <c r="L93" s="72">
        <v>0</v>
      </c>
      <c r="M93" s="55">
        <f t="shared" si="49"/>
        <v>1.2500000000000001E-2</v>
      </c>
      <c r="N93" s="69">
        <f t="shared" si="50"/>
        <v>0</v>
      </c>
      <c r="O93" s="72">
        <v>0</v>
      </c>
      <c r="P93" s="7"/>
      <c r="Q93" s="72">
        <f t="shared" si="51"/>
        <v>5.6224999999999996</v>
      </c>
      <c r="R93" s="72">
        <f t="shared" si="52"/>
        <v>5.61</v>
      </c>
      <c r="S93" s="72">
        <f t="shared" si="53"/>
        <v>0</v>
      </c>
      <c r="T93" s="7"/>
      <c r="U93" s="5">
        <f t="shared" si="54"/>
        <v>31</v>
      </c>
      <c r="V93" s="45">
        <f t="shared" si="55"/>
        <v>39569</v>
      </c>
      <c r="W93" s="5">
        <f t="shared" si="56"/>
        <v>2653</v>
      </c>
      <c r="X93" s="55">
        <f t="shared" si="57"/>
        <v>5.3904348595426005E-2</v>
      </c>
      <c r="Y93" s="47">
        <f t="shared" si="58"/>
        <v>0.67953143712498143</v>
      </c>
      <c r="Z93" s="5">
        <f t="shared" si="59"/>
        <v>0</v>
      </c>
      <c r="AA93" s="5">
        <f t="shared" si="60"/>
        <v>0</v>
      </c>
      <c r="AC93" s="39">
        <f t="shared" si="61"/>
        <v>0</v>
      </c>
      <c r="AD93" s="39">
        <f t="shared" si="62"/>
        <v>0</v>
      </c>
      <c r="AE93" s="39">
        <f t="shared" si="63"/>
        <v>0</v>
      </c>
      <c r="AF93" s="39">
        <f t="shared" si="64"/>
        <v>0</v>
      </c>
      <c r="AG93" s="39">
        <f t="shared" si="65"/>
        <v>0</v>
      </c>
      <c r="AH93" s="39">
        <f t="shared" si="66"/>
        <v>0</v>
      </c>
      <c r="AI93" s="39">
        <f t="shared" si="67"/>
        <v>0</v>
      </c>
      <c r="AJ93" s="39">
        <f t="shared" si="68"/>
        <v>0</v>
      </c>
      <c r="AK93" s="39">
        <f t="shared" si="69"/>
        <v>0</v>
      </c>
      <c r="AL93" s="43"/>
      <c r="AM93" s="39">
        <f t="shared" si="70"/>
        <v>0</v>
      </c>
      <c r="AN93" s="39">
        <f t="shared" si="71"/>
        <v>0</v>
      </c>
      <c r="AO93" s="39">
        <f t="shared" si="72"/>
        <v>0</v>
      </c>
      <c r="AP93" s="40">
        <f t="shared" si="73"/>
        <v>0</v>
      </c>
      <c r="AR93" s="39">
        <f t="shared" si="74"/>
        <v>0</v>
      </c>
      <c r="AS93" s="39">
        <f t="shared" si="75"/>
        <v>0</v>
      </c>
      <c r="AT93" s="39">
        <f t="shared" si="76"/>
        <v>0</v>
      </c>
      <c r="AU93" s="40">
        <f t="shared" si="77"/>
        <v>0</v>
      </c>
      <c r="AV93" s="40"/>
      <c r="AW93" s="52">
        <f t="shared" si="78"/>
        <v>0</v>
      </c>
      <c r="AY93" s="52">
        <f t="shared" si="79"/>
        <v>0</v>
      </c>
      <c r="AZ93" s="70"/>
    </row>
    <row r="94" spans="1:52">
      <c r="A94" s="44">
        <f t="shared" si="80"/>
        <v>39600</v>
      </c>
      <c r="B94" s="66">
        <f t="shared" si="81"/>
        <v>1147.5409836065573</v>
      </c>
      <c r="C94" s="67"/>
      <c r="D94" s="68">
        <f t="shared" si="44"/>
        <v>1147.5409836065573</v>
      </c>
      <c r="E94" s="35">
        <f t="shared" si="45"/>
        <v>0</v>
      </c>
      <c r="F94" s="35">
        <f t="shared" si="46"/>
        <v>0</v>
      </c>
      <c r="G94" s="55">
        <f t="shared" si="82"/>
        <v>5.67</v>
      </c>
      <c r="H94" s="69">
        <f t="shared" si="83"/>
        <v>5.67</v>
      </c>
      <c r="I94" s="72">
        <f t="shared" si="84"/>
        <v>0</v>
      </c>
      <c r="J94" s="55">
        <f t="shared" si="47"/>
        <v>-0.06</v>
      </c>
      <c r="K94" s="69">
        <f t="shared" si="48"/>
        <v>-0.06</v>
      </c>
      <c r="L94" s="72">
        <v>0</v>
      </c>
      <c r="M94" s="55">
        <f t="shared" si="49"/>
        <v>1.2500000000000001E-2</v>
      </c>
      <c r="N94" s="69">
        <f t="shared" si="50"/>
        <v>0</v>
      </c>
      <c r="O94" s="72">
        <v>0</v>
      </c>
      <c r="P94" s="7"/>
      <c r="Q94" s="72">
        <f t="shared" si="51"/>
        <v>5.6224999999999996</v>
      </c>
      <c r="R94" s="72">
        <f t="shared" si="52"/>
        <v>5.61</v>
      </c>
      <c r="S94" s="72">
        <f t="shared" si="53"/>
        <v>0</v>
      </c>
      <c r="T94" s="7"/>
      <c r="U94" s="5">
        <f t="shared" si="54"/>
        <v>30</v>
      </c>
      <c r="V94" s="45">
        <f t="shared" si="55"/>
        <v>39600</v>
      </c>
      <c r="W94" s="5">
        <f t="shared" si="56"/>
        <v>2684</v>
      </c>
      <c r="X94" s="55">
        <f t="shared" si="57"/>
        <v>5.3904348595426005E-2</v>
      </c>
      <c r="Y94" s="47">
        <f t="shared" si="58"/>
        <v>0.67647062284468429</v>
      </c>
      <c r="Z94" s="5">
        <f t="shared" si="59"/>
        <v>0</v>
      </c>
      <c r="AA94" s="5">
        <f t="shared" si="60"/>
        <v>0</v>
      </c>
      <c r="AC94" s="39">
        <f t="shared" si="61"/>
        <v>0</v>
      </c>
      <c r="AD94" s="39">
        <f t="shared" si="62"/>
        <v>0</v>
      </c>
      <c r="AE94" s="39">
        <f t="shared" si="63"/>
        <v>0</v>
      </c>
      <c r="AF94" s="39">
        <f t="shared" si="64"/>
        <v>0</v>
      </c>
      <c r="AG94" s="39">
        <f t="shared" si="65"/>
        <v>0</v>
      </c>
      <c r="AH94" s="39">
        <f t="shared" si="66"/>
        <v>0</v>
      </c>
      <c r="AI94" s="39">
        <f t="shared" si="67"/>
        <v>0</v>
      </c>
      <c r="AJ94" s="39">
        <f t="shared" si="68"/>
        <v>0</v>
      </c>
      <c r="AK94" s="39">
        <f t="shared" si="69"/>
        <v>0</v>
      </c>
      <c r="AL94" s="43"/>
      <c r="AM94" s="39">
        <f t="shared" si="70"/>
        <v>0</v>
      </c>
      <c r="AN94" s="39">
        <f t="shared" si="71"/>
        <v>0</v>
      </c>
      <c r="AO94" s="39">
        <f t="shared" si="72"/>
        <v>0</v>
      </c>
      <c r="AP94" s="40">
        <f t="shared" si="73"/>
        <v>0</v>
      </c>
      <c r="AR94" s="39">
        <f t="shared" si="74"/>
        <v>0</v>
      </c>
      <c r="AS94" s="39">
        <f t="shared" si="75"/>
        <v>0</v>
      </c>
      <c r="AT94" s="39">
        <f t="shared" si="76"/>
        <v>0</v>
      </c>
      <c r="AU94" s="40">
        <f t="shared" si="77"/>
        <v>0</v>
      </c>
      <c r="AV94" s="40"/>
      <c r="AW94" s="52">
        <f t="shared" si="78"/>
        <v>0</v>
      </c>
      <c r="AY94" s="52">
        <f t="shared" si="79"/>
        <v>0</v>
      </c>
      <c r="AZ94" s="70"/>
    </row>
    <row r="95" spans="1:52">
      <c r="A95" s="44">
        <f t="shared" si="80"/>
        <v>39630</v>
      </c>
      <c r="B95" s="66">
        <f t="shared" si="81"/>
        <v>1147.5409836065573</v>
      </c>
      <c r="C95" s="67"/>
      <c r="D95" s="68">
        <f t="shared" si="44"/>
        <v>1147.5409836065573</v>
      </c>
      <c r="E95" s="35">
        <f t="shared" si="45"/>
        <v>0</v>
      </c>
      <c r="F95" s="35">
        <f t="shared" si="46"/>
        <v>0</v>
      </c>
      <c r="G95" s="55">
        <f t="shared" si="82"/>
        <v>5.67</v>
      </c>
      <c r="H95" s="69">
        <f t="shared" si="83"/>
        <v>5.67</v>
      </c>
      <c r="I95" s="72">
        <f t="shared" si="84"/>
        <v>0</v>
      </c>
      <c r="J95" s="55">
        <f t="shared" si="47"/>
        <v>-0.06</v>
      </c>
      <c r="K95" s="69">
        <f t="shared" si="48"/>
        <v>-0.06</v>
      </c>
      <c r="L95" s="72">
        <v>0</v>
      </c>
      <c r="M95" s="55">
        <f t="shared" si="49"/>
        <v>1.2500000000000001E-2</v>
      </c>
      <c r="N95" s="69">
        <f t="shared" si="50"/>
        <v>0</v>
      </c>
      <c r="O95" s="72">
        <v>0</v>
      </c>
      <c r="P95" s="7"/>
      <c r="Q95" s="72">
        <f t="shared" si="51"/>
        <v>5.6224999999999996</v>
      </c>
      <c r="R95" s="72">
        <f t="shared" si="52"/>
        <v>5.61</v>
      </c>
      <c r="S95" s="72">
        <f t="shared" si="53"/>
        <v>0</v>
      </c>
      <c r="T95" s="7"/>
      <c r="U95" s="5">
        <f t="shared" si="54"/>
        <v>31</v>
      </c>
      <c r="V95" s="45">
        <f t="shared" si="55"/>
        <v>39630</v>
      </c>
      <c r="W95" s="5">
        <f t="shared" si="56"/>
        <v>2714</v>
      </c>
      <c r="X95" s="55">
        <f t="shared" si="57"/>
        <v>5.3904348595426005E-2</v>
      </c>
      <c r="Y95" s="47">
        <f t="shared" si="58"/>
        <v>0.67352167204344093</v>
      </c>
      <c r="Z95" s="5">
        <f t="shared" si="59"/>
        <v>0</v>
      </c>
      <c r="AA95" s="5">
        <f t="shared" si="60"/>
        <v>0</v>
      </c>
      <c r="AC95" s="39">
        <f t="shared" si="61"/>
        <v>0</v>
      </c>
      <c r="AD95" s="39">
        <f t="shared" si="62"/>
        <v>0</v>
      </c>
      <c r="AE95" s="39">
        <f t="shared" si="63"/>
        <v>0</v>
      </c>
      <c r="AF95" s="39">
        <f t="shared" si="64"/>
        <v>0</v>
      </c>
      <c r="AG95" s="39">
        <f t="shared" si="65"/>
        <v>0</v>
      </c>
      <c r="AH95" s="39">
        <f t="shared" si="66"/>
        <v>0</v>
      </c>
      <c r="AI95" s="39">
        <f t="shared" si="67"/>
        <v>0</v>
      </c>
      <c r="AJ95" s="39">
        <f t="shared" si="68"/>
        <v>0</v>
      </c>
      <c r="AK95" s="39">
        <f t="shared" si="69"/>
        <v>0</v>
      </c>
      <c r="AL95" s="43"/>
      <c r="AM95" s="39">
        <f t="shared" si="70"/>
        <v>0</v>
      </c>
      <c r="AN95" s="39">
        <f t="shared" si="71"/>
        <v>0</v>
      </c>
      <c r="AO95" s="39">
        <f t="shared" si="72"/>
        <v>0</v>
      </c>
      <c r="AP95" s="40">
        <f t="shared" si="73"/>
        <v>0</v>
      </c>
      <c r="AR95" s="39">
        <f t="shared" si="74"/>
        <v>0</v>
      </c>
      <c r="AS95" s="39">
        <f t="shared" si="75"/>
        <v>0</v>
      </c>
      <c r="AT95" s="39">
        <f t="shared" si="76"/>
        <v>0</v>
      </c>
      <c r="AU95" s="40">
        <f t="shared" si="77"/>
        <v>0</v>
      </c>
      <c r="AV95" s="40"/>
      <c r="AW95" s="52">
        <f t="shared" si="78"/>
        <v>0</v>
      </c>
      <c r="AY95" s="52">
        <f t="shared" si="79"/>
        <v>0</v>
      </c>
      <c r="AZ95" s="70"/>
    </row>
    <row r="96" spans="1:52">
      <c r="A96" s="44">
        <f t="shared" si="80"/>
        <v>39661</v>
      </c>
      <c r="B96" s="66">
        <f t="shared" si="81"/>
        <v>1147.5409836065573</v>
      </c>
      <c r="C96" s="67"/>
      <c r="D96" s="68">
        <f t="shared" si="44"/>
        <v>1147.5409836065573</v>
      </c>
      <c r="E96" s="35">
        <f t="shared" si="45"/>
        <v>0</v>
      </c>
      <c r="F96" s="35">
        <f t="shared" si="46"/>
        <v>0</v>
      </c>
      <c r="G96" s="55">
        <f t="shared" si="82"/>
        <v>5.67</v>
      </c>
      <c r="H96" s="69">
        <f t="shared" si="83"/>
        <v>5.67</v>
      </c>
      <c r="I96" s="72">
        <f t="shared" si="84"/>
        <v>0</v>
      </c>
      <c r="J96" s="55">
        <f t="shared" si="47"/>
        <v>-0.06</v>
      </c>
      <c r="K96" s="69">
        <f t="shared" si="48"/>
        <v>-0.06</v>
      </c>
      <c r="L96" s="72">
        <v>0</v>
      </c>
      <c r="M96" s="55">
        <f t="shared" si="49"/>
        <v>1.2500000000000001E-2</v>
      </c>
      <c r="N96" s="69">
        <f t="shared" si="50"/>
        <v>0</v>
      </c>
      <c r="O96" s="72">
        <v>0</v>
      </c>
      <c r="P96" s="7"/>
      <c r="Q96" s="72">
        <f t="shared" si="51"/>
        <v>5.6224999999999996</v>
      </c>
      <c r="R96" s="72">
        <f t="shared" si="52"/>
        <v>5.61</v>
      </c>
      <c r="S96" s="72">
        <f t="shared" si="53"/>
        <v>0</v>
      </c>
      <c r="T96" s="7"/>
      <c r="U96" s="5">
        <f t="shared" si="54"/>
        <v>31</v>
      </c>
      <c r="V96" s="45">
        <f t="shared" si="55"/>
        <v>39661</v>
      </c>
      <c r="W96" s="5">
        <f t="shared" si="56"/>
        <v>2745</v>
      </c>
      <c r="X96" s="55">
        <f t="shared" si="57"/>
        <v>5.3904348595426005E-2</v>
      </c>
      <c r="Y96" s="47">
        <f t="shared" si="58"/>
        <v>0.67048792755532405</v>
      </c>
      <c r="Z96" s="5">
        <f t="shared" si="59"/>
        <v>0</v>
      </c>
      <c r="AA96" s="5">
        <f t="shared" si="60"/>
        <v>0</v>
      </c>
      <c r="AC96" s="39">
        <f t="shared" si="61"/>
        <v>0</v>
      </c>
      <c r="AD96" s="39">
        <f t="shared" si="62"/>
        <v>0</v>
      </c>
      <c r="AE96" s="39">
        <f t="shared" si="63"/>
        <v>0</v>
      </c>
      <c r="AF96" s="39">
        <f t="shared" si="64"/>
        <v>0</v>
      </c>
      <c r="AG96" s="39">
        <f t="shared" si="65"/>
        <v>0</v>
      </c>
      <c r="AH96" s="39">
        <f t="shared" si="66"/>
        <v>0</v>
      </c>
      <c r="AI96" s="39">
        <f t="shared" si="67"/>
        <v>0</v>
      </c>
      <c r="AJ96" s="39">
        <f t="shared" si="68"/>
        <v>0</v>
      </c>
      <c r="AK96" s="39">
        <f t="shared" si="69"/>
        <v>0</v>
      </c>
      <c r="AL96" s="43"/>
      <c r="AM96" s="39">
        <f t="shared" si="70"/>
        <v>0</v>
      </c>
      <c r="AN96" s="39">
        <f t="shared" si="71"/>
        <v>0</v>
      </c>
      <c r="AO96" s="39">
        <f t="shared" si="72"/>
        <v>0</v>
      </c>
      <c r="AP96" s="40">
        <f t="shared" si="73"/>
        <v>0</v>
      </c>
      <c r="AR96" s="39">
        <f t="shared" si="74"/>
        <v>0</v>
      </c>
      <c r="AS96" s="39">
        <f t="shared" si="75"/>
        <v>0</v>
      </c>
      <c r="AT96" s="39">
        <f t="shared" si="76"/>
        <v>0</v>
      </c>
      <c r="AU96" s="40">
        <f t="shared" si="77"/>
        <v>0</v>
      </c>
      <c r="AV96" s="40"/>
      <c r="AW96" s="52">
        <f t="shared" si="78"/>
        <v>0</v>
      </c>
      <c r="AY96" s="52">
        <f t="shared" si="79"/>
        <v>0</v>
      </c>
      <c r="AZ96" s="70"/>
    </row>
    <row r="97" spans="1:52">
      <c r="A97" s="44">
        <f t="shared" si="80"/>
        <v>39692</v>
      </c>
      <c r="B97" s="66">
        <f t="shared" si="81"/>
        <v>1147.5409836065573</v>
      </c>
      <c r="C97" s="67"/>
      <c r="D97" s="68">
        <f t="shared" si="44"/>
        <v>1147.5409836065573</v>
      </c>
      <c r="E97" s="35">
        <f t="shared" si="45"/>
        <v>0</v>
      </c>
      <c r="F97" s="35">
        <f t="shared" si="46"/>
        <v>0</v>
      </c>
      <c r="G97" s="55">
        <f t="shared" si="82"/>
        <v>5.67</v>
      </c>
      <c r="H97" s="69">
        <f t="shared" si="83"/>
        <v>5.67</v>
      </c>
      <c r="I97" s="72">
        <f t="shared" si="84"/>
        <v>0</v>
      </c>
      <c r="J97" s="55">
        <f t="shared" si="47"/>
        <v>-0.06</v>
      </c>
      <c r="K97" s="69">
        <f t="shared" si="48"/>
        <v>-0.06</v>
      </c>
      <c r="L97" s="72">
        <v>0</v>
      </c>
      <c r="M97" s="55">
        <f t="shared" si="49"/>
        <v>1.2500000000000001E-2</v>
      </c>
      <c r="N97" s="69">
        <f t="shared" si="50"/>
        <v>0</v>
      </c>
      <c r="O97" s="72">
        <v>0</v>
      </c>
      <c r="P97" s="7"/>
      <c r="Q97" s="72">
        <f t="shared" si="51"/>
        <v>5.6224999999999996</v>
      </c>
      <c r="R97" s="72">
        <f t="shared" si="52"/>
        <v>5.61</v>
      </c>
      <c r="S97" s="72">
        <f t="shared" si="53"/>
        <v>0</v>
      </c>
      <c r="T97" s="7"/>
      <c r="U97" s="5">
        <f t="shared" si="54"/>
        <v>30</v>
      </c>
      <c r="V97" s="45">
        <f t="shared" si="55"/>
        <v>39692</v>
      </c>
      <c r="W97" s="5">
        <f t="shared" si="56"/>
        <v>2776</v>
      </c>
      <c r="X97" s="55">
        <f t="shared" si="57"/>
        <v>5.3904348595426005E-2</v>
      </c>
      <c r="Y97" s="47">
        <f t="shared" si="58"/>
        <v>0.66746784796620162</v>
      </c>
      <c r="Z97" s="5">
        <f t="shared" si="59"/>
        <v>0</v>
      </c>
      <c r="AA97" s="5">
        <f t="shared" si="60"/>
        <v>0</v>
      </c>
      <c r="AC97" s="39">
        <f t="shared" si="61"/>
        <v>0</v>
      </c>
      <c r="AD97" s="39">
        <f t="shared" si="62"/>
        <v>0</v>
      </c>
      <c r="AE97" s="39">
        <f t="shared" si="63"/>
        <v>0</v>
      </c>
      <c r="AF97" s="39">
        <f t="shared" si="64"/>
        <v>0</v>
      </c>
      <c r="AG97" s="39">
        <f t="shared" si="65"/>
        <v>0</v>
      </c>
      <c r="AH97" s="39">
        <f t="shared" si="66"/>
        <v>0</v>
      </c>
      <c r="AI97" s="39">
        <f t="shared" si="67"/>
        <v>0</v>
      </c>
      <c r="AJ97" s="39">
        <f t="shared" si="68"/>
        <v>0</v>
      </c>
      <c r="AK97" s="39">
        <f t="shared" si="69"/>
        <v>0</v>
      </c>
      <c r="AL97" s="43"/>
      <c r="AM97" s="39">
        <f t="shared" si="70"/>
        <v>0</v>
      </c>
      <c r="AN97" s="39">
        <f t="shared" si="71"/>
        <v>0</v>
      </c>
      <c r="AO97" s="39">
        <f t="shared" si="72"/>
        <v>0</v>
      </c>
      <c r="AP97" s="40">
        <f t="shared" si="73"/>
        <v>0</v>
      </c>
      <c r="AR97" s="39">
        <f t="shared" si="74"/>
        <v>0</v>
      </c>
      <c r="AS97" s="39">
        <f t="shared" si="75"/>
        <v>0</v>
      </c>
      <c r="AT97" s="39">
        <f t="shared" si="76"/>
        <v>0</v>
      </c>
      <c r="AU97" s="40">
        <f t="shared" si="77"/>
        <v>0</v>
      </c>
      <c r="AV97" s="40"/>
      <c r="AW97" s="52">
        <f t="shared" si="78"/>
        <v>0</v>
      </c>
      <c r="AY97" s="52">
        <f t="shared" si="79"/>
        <v>0</v>
      </c>
      <c r="AZ97" s="70"/>
    </row>
    <row r="98" spans="1:52">
      <c r="A98" s="44">
        <f t="shared" si="80"/>
        <v>39722</v>
      </c>
      <c r="B98" s="66">
        <f t="shared" si="81"/>
        <v>1147.5409836065573</v>
      </c>
      <c r="C98" s="67"/>
      <c r="D98" s="68">
        <f t="shared" si="44"/>
        <v>1147.5409836065573</v>
      </c>
      <c r="E98" s="35">
        <f t="shared" si="45"/>
        <v>0</v>
      </c>
      <c r="F98" s="35">
        <f t="shared" si="46"/>
        <v>0</v>
      </c>
      <c r="G98" s="55">
        <f t="shared" si="82"/>
        <v>5.67</v>
      </c>
      <c r="H98" s="69">
        <f t="shared" si="83"/>
        <v>5.67</v>
      </c>
      <c r="I98" s="72">
        <f t="shared" si="84"/>
        <v>0</v>
      </c>
      <c r="J98" s="55">
        <f t="shared" si="47"/>
        <v>-0.06</v>
      </c>
      <c r="K98" s="69">
        <f t="shared" si="48"/>
        <v>-0.06</v>
      </c>
      <c r="L98" s="72">
        <v>0</v>
      </c>
      <c r="M98" s="55">
        <f t="shared" si="49"/>
        <v>1.2500000000000001E-2</v>
      </c>
      <c r="N98" s="69">
        <f t="shared" si="50"/>
        <v>0</v>
      </c>
      <c r="O98" s="72">
        <v>0</v>
      </c>
      <c r="P98" s="7"/>
      <c r="Q98" s="72">
        <f t="shared" si="51"/>
        <v>5.6224999999999996</v>
      </c>
      <c r="R98" s="72">
        <f t="shared" si="52"/>
        <v>5.61</v>
      </c>
      <c r="S98" s="72">
        <f t="shared" si="53"/>
        <v>0</v>
      </c>
      <c r="T98" s="7"/>
      <c r="U98" s="5">
        <f t="shared" si="54"/>
        <v>31</v>
      </c>
      <c r="V98" s="45">
        <f t="shared" si="55"/>
        <v>39722</v>
      </c>
      <c r="W98" s="5">
        <f t="shared" si="56"/>
        <v>2806</v>
      </c>
      <c r="X98" s="55">
        <f t="shared" si="57"/>
        <v>5.3904348595426005E-2</v>
      </c>
      <c r="Y98" s="47">
        <f t="shared" si="58"/>
        <v>0.66455814312671146</v>
      </c>
      <c r="Z98" s="5">
        <f t="shared" si="59"/>
        <v>0</v>
      </c>
      <c r="AA98" s="5">
        <f t="shared" si="60"/>
        <v>0</v>
      </c>
      <c r="AC98" s="39">
        <f t="shared" si="61"/>
        <v>0</v>
      </c>
      <c r="AD98" s="39">
        <f t="shared" si="62"/>
        <v>0</v>
      </c>
      <c r="AE98" s="39">
        <f t="shared" si="63"/>
        <v>0</v>
      </c>
      <c r="AF98" s="39">
        <f t="shared" si="64"/>
        <v>0</v>
      </c>
      <c r="AG98" s="39">
        <f t="shared" si="65"/>
        <v>0</v>
      </c>
      <c r="AH98" s="39">
        <f t="shared" si="66"/>
        <v>0</v>
      </c>
      <c r="AI98" s="39">
        <f t="shared" si="67"/>
        <v>0</v>
      </c>
      <c r="AJ98" s="39">
        <f t="shared" si="68"/>
        <v>0</v>
      </c>
      <c r="AK98" s="39">
        <f t="shared" si="69"/>
        <v>0</v>
      </c>
      <c r="AL98" s="43"/>
      <c r="AM98" s="39">
        <f t="shared" si="70"/>
        <v>0</v>
      </c>
      <c r="AN98" s="39">
        <f t="shared" si="71"/>
        <v>0</v>
      </c>
      <c r="AO98" s="39">
        <f t="shared" si="72"/>
        <v>0</v>
      </c>
      <c r="AP98" s="40">
        <f t="shared" si="73"/>
        <v>0</v>
      </c>
      <c r="AR98" s="39">
        <f t="shared" si="74"/>
        <v>0</v>
      </c>
      <c r="AS98" s="39">
        <f t="shared" si="75"/>
        <v>0</v>
      </c>
      <c r="AT98" s="39">
        <f t="shared" si="76"/>
        <v>0</v>
      </c>
      <c r="AU98" s="40">
        <f t="shared" si="77"/>
        <v>0</v>
      </c>
      <c r="AV98" s="40"/>
      <c r="AW98" s="52">
        <f t="shared" si="78"/>
        <v>0</v>
      </c>
      <c r="AY98" s="52">
        <f t="shared" si="79"/>
        <v>0</v>
      </c>
      <c r="AZ98" s="70"/>
    </row>
    <row r="99" spans="1:52">
      <c r="A99" s="44">
        <f t="shared" si="80"/>
        <v>39753</v>
      </c>
      <c r="B99" s="66">
        <f t="shared" si="81"/>
        <v>1147.5409836065573</v>
      </c>
      <c r="C99" s="67"/>
      <c r="D99" s="68">
        <f t="shared" si="44"/>
        <v>1147.5409836065573</v>
      </c>
      <c r="E99" s="35">
        <f t="shared" si="45"/>
        <v>0</v>
      </c>
      <c r="F99" s="35">
        <f t="shared" si="46"/>
        <v>0</v>
      </c>
      <c r="G99" s="55">
        <f t="shared" si="82"/>
        <v>5.67</v>
      </c>
      <c r="H99" s="69">
        <f t="shared" si="83"/>
        <v>5.67</v>
      </c>
      <c r="I99" s="72">
        <f t="shared" si="84"/>
        <v>0</v>
      </c>
      <c r="J99" s="55">
        <f t="shared" si="47"/>
        <v>-0.06</v>
      </c>
      <c r="K99" s="69">
        <f t="shared" si="48"/>
        <v>-0.06</v>
      </c>
      <c r="L99" s="72">
        <v>0</v>
      </c>
      <c r="M99" s="55">
        <f t="shared" si="49"/>
        <v>1.2500000000000001E-2</v>
      </c>
      <c r="N99" s="69">
        <f t="shared" si="50"/>
        <v>0</v>
      </c>
      <c r="O99" s="72">
        <v>0</v>
      </c>
      <c r="P99" s="7"/>
      <c r="Q99" s="72">
        <f t="shared" si="51"/>
        <v>5.6224999999999996</v>
      </c>
      <c r="R99" s="72">
        <f t="shared" si="52"/>
        <v>5.61</v>
      </c>
      <c r="S99" s="72">
        <f t="shared" si="53"/>
        <v>0</v>
      </c>
      <c r="T99" s="7"/>
      <c r="U99" s="5">
        <f t="shared" si="54"/>
        <v>30</v>
      </c>
      <c r="V99" s="45">
        <f t="shared" si="55"/>
        <v>39753</v>
      </c>
      <c r="W99" s="5">
        <f t="shared" si="56"/>
        <v>2837</v>
      </c>
      <c r="X99" s="55">
        <f t="shared" si="57"/>
        <v>5.3904348595426005E-2</v>
      </c>
      <c r="Y99" s="47">
        <f t="shared" si="58"/>
        <v>0.6615647730728168</v>
      </c>
      <c r="Z99" s="5">
        <f t="shared" si="59"/>
        <v>0</v>
      </c>
      <c r="AA99" s="5">
        <f t="shared" si="60"/>
        <v>0</v>
      </c>
      <c r="AC99" s="39">
        <f t="shared" si="61"/>
        <v>0</v>
      </c>
      <c r="AD99" s="39">
        <f t="shared" si="62"/>
        <v>0</v>
      </c>
      <c r="AE99" s="39">
        <f t="shared" si="63"/>
        <v>0</v>
      </c>
      <c r="AF99" s="39">
        <f t="shared" si="64"/>
        <v>0</v>
      </c>
      <c r="AG99" s="39">
        <f t="shared" si="65"/>
        <v>0</v>
      </c>
      <c r="AH99" s="39">
        <f t="shared" si="66"/>
        <v>0</v>
      </c>
      <c r="AI99" s="39">
        <f t="shared" si="67"/>
        <v>0</v>
      </c>
      <c r="AJ99" s="39">
        <f t="shared" si="68"/>
        <v>0</v>
      </c>
      <c r="AK99" s="39">
        <f t="shared" si="69"/>
        <v>0</v>
      </c>
      <c r="AL99" s="43"/>
      <c r="AM99" s="39">
        <f t="shared" si="70"/>
        <v>0</v>
      </c>
      <c r="AN99" s="39">
        <f t="shared" si="71"/>
        <v>0</v>
      </c>
      <c r="AO99" s="39">
        <f t="shared" si="72"/>
        <v>0</v>
      </c>
      <c r="AP99" s="40">
        <f t="shared" si="73"/>
        <v>0</v>
      </c>
      <c r="AR99" s="39">
        <f t="shared" si="74"/>
        <v>0</v>
      </c>
      <c r="AS99" s="39">
        <f t="shared" si="75"/>
        <v>0</v>
      </c>
      <c r="AT99" s="39">
        <f t="shared" si="76"/>
        <v>0</v>
      </c>
      <c r="AU99" s="40">
        <f t="shared" si="77"/>
        <v>0</v>
      </c>
      <c r="AV99" s="40"/>
      <c r="AW99" s="52">
        <f t="shared" si="78"/>
        <v>0</v>
      </c>
      <c r="AY99" s="52">
        <f t="shared" si="79"/>
        <v>0</v>
      </c>
      <c r="AZ99" s="70"/>
    </row>
    <row r="100" spans="1:52">
      <c r="A100" s="44">
        <f t="shared" si="80"/>
        <v>39783</v>
      </c>
      <c r="B100" s="66">
        <f t="shared" si="81"/>
        <v>1147.5409836065573</v>
      </c>
      <c r="C100" s="67"/>
      <c r="D100" s="68">
        <f t="shared" si="44"/>
        <v>1147.5409836065573</v>
      </c>
      <c r="E100" s="35">
        <f t="shared" si="45"/>
        <v>0</v>
      </c>
      <c r="F100" s="35">
        <f t="shared" si="46"/>
        <v>0</v>
      </c>
      <c r="G100" s="55">
        <f t="shared" si="82"/>
        <v>5.67</v>
      </c>
      <c r="H100" s="69">
        <f t="shared" si="83"/>
        <v>5.67</v>
      </c>
      <c r="I100" s="72">
        <f t="shared" si="84"/>
        <v>0</v>
      </c>
      <c r="J100" s="55">
        <f t="shared" si="47"/>
        <v>-0.06</v>
      </c>
      <c r="K100" s="69">
        <f t="shared" si="48"/>
        <v>-0.06</v>
      </c>
      <c r="L100" s="72">
        <v>0</v>
      </c>
      <c r="M100" s="55">
        <f t="shared" si="49"/>
        <v>1.2500000000000001E-2</v>
      </c>
      <c r="N100" s="69">
        <f t="shared" si="50"/>
        <v>0</v>
      </c>
      <c r="O100" s="72">
        <v>0</v>
      </c>
      <c r="P100" s="7"/>
      <c r="Q100" s="72">
        <f t="shared" si="51"/>
        <v>5.6224999999999996</v>
      </c>
      <c r="R100" s="72">
        <f t="shared" si="52"/>
        <v>5.61</v>
      </c>
      <c r="S100" s="72">
        <f t="shared" si="53"/>
        <v>0</v>
      </c>
      <c r="T100" s="7"/>
      <c r="U100" s="5">
        <f t="shared" si="54"/>
        <v>31</v>
      </c>
      <c r="V100" s="45">
        <f t="shared" si="55"/>
        <v>39783</v>
      </c>
      <c r="W100" s="5">
        <f t="shared" si="56"/>
        <v>2867</v>
      </c>
      <c r="X100" s="55">
        <f t="shared" si="57"/>
        <v>5.3904348595426005E-2</v>
      </c>
      <c r="Y100" s="47">
        <f t="shared" si="58"/>
        <v>0.65868080161604681</v>
      </c>
      <c r="Z100" s="5">
        <f t="shared" si="59"/>
        <v>0</v>
      </c>
      <c r="AA100" s="5">
        <f t="shared" si="60"/>
        <v>0</v>
      </c>
      <c r="AC100" s="39">
        <f t="shared" si="61"/>
        <v>0</v>
      </c>
      <c r="AD100" s="39">
        <f t="shared" si="62"/>
        <v>0</v>
      </c>
      <c r="AE100" s="39">
        <f t="shared" si="63"/>
        <v>0</v>
      </c>
      <c r="AF100" s="39">
        <f t="shared" si="64"/>
        <v>0</v>
      </c>
      <c r="AG100" s="39">
        <f t="shared" si="65"/>
        <v>0</v>
      </c>
      <c r="AH100" s="39">
        <f t="shared" si="66"/>
        <v>0</v>
      </c>
      <c r="AI100" s="39">
        <f t="shared" si="67"/>
        <v>0</v>
      </c>
      <c r="AJ100" s="39">
        <f t="shared" si="68"/>
        <v>0</v>
      </c>
      <c r="AK100" s="39">
        <f t="shared" si="69"/>
        <v>0</v>
      </c>
      <c r="AL100" s="43"/>
      <c r="AM100" s="39">
        <f t="shared" si="70"/>
        <v>0</v>
      </c>
      <c r="AN100" s="39">
        <f t="shared" si="71"/>
        <v>0</v>
      </c>
      <c r="AO100" s="39">
        <f t="shared" si="72"/>
        <v>0</v>
      </c>
      <c r="AP100" s="40">
        <f t="shared" si="73"/>
        <v>0</v>
      </c>
      <c r="AR100" s="39">
        <f t="shared" si="74"/>
        <v>0</v>
      </c>
      <c r="AS100" s="39">
        <f t="shared" si="75"/>
        <v>0</v>
      </c>
      <c r="AT100" s="39">
        <f t="shared" si="76"/>
        <v>0</v>
      </c>
      <c r="AU100" s="40">
        <f t="shared" si="77"/>
        <v>0</v>
      </c>
      <c r="AV100" s="40"/>
      <c r="AW100" s="52">
        <f t="shared" si="78"/>
        <v>0</v>
      </c>
      <c r="AY100" s="52">
        <f t="shared" si="79"/>
        <v>0</v>
      </c>
      <c r="AZ100" s="70"/>
    </row>
    <row r="101" spans="1:52">
      <c r="A101" s="44">
        <f t="shared" si="80"/>
        <v>39814</v>
      </c>
      <c r="B101" s="66">
        <f t="shared" si="81"/>
        <v>1147.5409836065573</v>
      </c>
      <c r="C101" s="67"/>
      <c r="D101" s="68">
        <f t="shared" si="44"/>
        <v>1147.5409836065573</v>
      </c>
      <c r="E101" s="35">
        <f t="shared" si="45"/>
        <v>0</v>
      </c>
      <c r="F101" s="35">
        <f t="shared" si="46"/>
        <v>0</v>
      </c>
      <c r="G101" s="55">
        <f t="shared" si="82"/>
        <v>5.67</v>
      </c>
      <c r="H101" s="69">
        <f t="shared" si="83"/>
        <v>5.67</v>
      </c>
      <c r="I101" s="72">
        <f t="shared" si="84"/>
        <v>0</v>
      </c>
      <c r="J101" s="55">
        <f t="shared" si="47"/>
        <v>-0.06</v>
      </c>
      <c r="K101" s="69">
        <f t="shared" si="48"/>
        <v>-0.06</v>
      </c>
      <c r="L101" s="72">
        <v>0</v>
      </c>
      <c r="M101" s="55">
        <f t="shared" si="49"/>
        <v>1.2500000000000001E-2</v>
      </c>
      <c r="N101" s="69">
        <f t="shared" si="50"/>
        <v>0</v>
      </c>
      <c r="O101" s="72">
        <v>0</v>
      </c>
      <c r="P101" s="7"/>
      <c r="Q101" s="72">
        <f t="shared" si="51"/>
        <v>5.6224999999999996</v>
      </c>
      <c r="R101" s="72">
        <f t="shared" si="52"/>
        <v>5.61</v>
      </c>
      <c r="S101" s="72">
        <f t="shared" si="53"/>
        <v>0</v>
      </c>
      <c r="T101" s="7"/>
      <c r="U101" s="5">
        <f t="shared" si="54"/>
        <v>31</v>
      </c>
      <c r="V101" s="45">
        <f t="shared" si="55"/>
        <v>39814</v>
      </c>
      <c r="W101" s="5">
        <f t="shared" si="56"/>
        <v>2898</v>
      </c>
      <c r="X101" s="55">
        <f t="shared" si="57"/>
        <v>5.3904348595426005E-2</v>
      </c>
      <c r="Y101" s="47">
        <f t="shared" si="58"/>
        <v>0.65571390487868064</v>
      </c>
      <c r="Z101" s="5">
        <f t="shared" si="59"/>
        <v>0</v>
      </c>
      <c r="AA101" s="5">
        <f t="shared" si="60"/>
        <v>0</v>
      </c>
      <c r="AC101" s="39">
        <f t="shared" si="61"/>
        <v>0</v>
      </c>
      <c r="AD101" s="39">
        <f t="shared" si="62"/>
        <v>0</v>
      </c>
      <c r="AE101" s="39">
        <f t="shared" si="63"/>
        <v>0</v>
      </c>
      <c r="AF101" s="39">
        <f t="shared" si="64"/>
        <v>0</v>
      </c>
      <c r="AG101" s="39">
        <f t="shared" si="65"/>
        <v>0</v>
      </c>
      <c r="AH101" s="39">
        <f t="shared" si="66"/>
        <v>0</v>
      </c>
      <c r="AI101" s="39">
        <f t="shared" si="67"/>
        <v>0</v>
      </c>
      <c r="AJ101" s="39">
        <f t="shared" si="68"/>
        <v>0</v>
      </c>
      <c r="AK101" s="39">
        <f t="shared" si="69"/>
        <v>0</v>
      </c>
      <c r="AL101" s="43"/>
      <c r="AM101" s="39">
        <f t="shared" si="70"/>
        <v>0</v>
      </c>
      <c r="AN101" s="39">
        <f t="shared" si="71"/>
        <v>0</v>
      </c>
      <c r="AO101" s="39">
        <f t="shared" si="72"/>
        <v>0</v>
      </c>
      <c r="AP101" s="40">
        <f t="shared" si="73"/>
        <v>0</v>
      </c>
      <c r="AR101" s="39">
        <f t="shared" si="74"/>
        <v>0</v>
      </c>
      <c r="AS101" s="39">
        <f t="shared" si="75"/>
        <v>0</v>
      </c>
      <c r="AT101" s="39">
        <f t="shared" si="76"/>
        <v>0</v>
      </c>
      <c r="AU101" s="40">
        <f t="shared" si="77"/>
        <v>0</v>
      </c>
      <c r="AV101" s="40"/>
      <c r="AW101" s="52">
        <f t="shared" si="78"/>
        <v>0</v>
      </c>
      <c r="AY101" s="52">
        <f t="shared" si="79"/>
        <v>0</v>
      </c>
      <c r="AZ101" s="70"/>
    </row>
    <row r="102" spans="1:52">
      <c r="A102" s="44">
        <f t="shared" si="80"/>
        <v>39845</v>
      </c>
      <c r="B102" s="66">
        <f t="shared" si="81"/>
        <v>1147.5409836065573</v>
      </c>
      <c r="C102" s="67"/>
      <c r="D102" s="68">
        <f t="shared" si="44"/>
        <v>1147.5409836065573</v>
      </c>
      <c r="E102" s="35">
        <f t="shared" si="45"/>
        <v>0</v>
      </c>
      <c r="F102" s="35">
        <f t="shared" si="46"/>
        <v>0</v>
      </c>
      <c r="G102" s="55">
        <f t="shared" si="82"/>
        <v>5.67</v>
      </c>
      <c r="H102" s="69">
        <f t="shared" si="83"/>
        <v>5.67</v>
      </c>
      <c r="I102" s="72">
        <f t="shared" si="84"/>
        <v>0</v>
      </c>
      <c r="J102" s="55">
        <f t="shared" si="47"/>
        <v>-0.06</v>
      </c>
      <c r="K102" s="69">
        <f t="shared" si="48"/>
        <v>-0.06</v>
      </c>
      <c r="L102" s="72">
        <v>0</v>
      </c>
      <c r="M102" s="55">
        <f t="shared" si="49"/>
        <v>1.2500000000000001E-2</v>
      </c>
      <c r="N102" s="69">
        <f t="shared" si="50"/>
        <v>0</v>
      </c>
      <c r="O102" s="72">
        <v>0</v>
      </c>
      <c r="P102" s="7"/>
      <c r="Q102" s="72">
        <f t="shared" si="51"/>
        <v>5.6224999999999996</v>
      </c>
      <c r="R102" s="72">
        <f t="shared" si="52"/>
        <v>5.61</v>
      </c>
      <c r="S102" s="72">
        <f t="shared" si="53"/>
        <v>0</v>
      </c>
      <c r="T102" s="7"/>
      <c r="U102" s="5">
        <f t="shared" si="54"/>
        <v>28</v>
      </c>
      <c r="V102" s="45">
        <f t="shared" si="55"/>
        <v>39845</v>
      </c>
      <c r="W102" s="5">
        <f t="shared" si="56"/>
        <v>2929</v>
      </c>
      <c r="X102" s="55">
        <f t="shared" si="57"/>
        <v>5.3904348595426005E-2</v>
      </c>
      <c r="Y102" s="47">
        <f t="shared" si="58"/>
        <v>0.65276037193790382</v>
      </c>
      <c r="Z102" s="5">
        <f t="shared" si="59"/>
        <v>0</v>
      </c>
      <c r="AA102" s="5">
        <f t="shared" si="60"/>
        <v>0</v>
      </c>
      <c r="AC102" s="39">
        <f t="shared" si="61"/>
        <v>0</v>
      </c>
      <c r="AD102" s="39">
        <f t="shared" si="62"/>
        <v>0</v>
      </c>
      <c r="AE102" s="39">
        <f t="shared" si="63"/>
        <v>0</v>
      </c>
      <c r="AF102" s="39">
        <f t="shared" si="64"/>
        <v>0</v>
      </c>
      <c r="AG102" s="39">
        <f t="shared" si="65"/>
        <v>0</v>
      </c>
      <c r="AH102" s="39">
        <f t="shared" si="66"/>
        <v>0</v>
      </c>
      <c r="AI102" s="39">
        <f t="shared" si="67"/>
        <v>0</v>
      </c>
      <c r="AJ102" s="39">
        <f t="shared" si="68"/>
        <v>0</v>
      </c>
      <c r="AK102" s="39">
        <f t="shared" si="69"/>
        <v>0</v>
      </c>
      <c r="AL102" s="43"/>
      <c r="AM102" s="39">
        <f t="shared" si="70"/>
        <v>0</v>
      </c>
      <c r="AN102" s="39">
        <f t="shared" si="71"/>
        <v>0</v>
      </c>
      <c r="AO102" s="39">
        <f t="shared" si="72"/>
        <v>0</v>
      </c>
      <c r="AP102" s="40">
        <f t="shared" si="73"/>
        <v>0</v>
      </c>
      <c r="AR102" s="39">
        <f t="shared" si="74"/>
        <v>0</v>
      </c>
      <c r="AS102" s="39">
        <f t="shared" si="75"/>
        <v>0</v>
      </c>
      <c r="AT102" s="39">
        <f t="shared" si="76"/>
        <v>0</v>
      </c>
      <c r="AU102" s="40">
        <f t="shared" si="77"/>
        <v>0</v>
      </c>
      <c r="AV102" s="40"/>
      <c r="AW102" s="52">
        <f t="shared" si="78"/>
        <v>0</v>
      </c>
      <c r="AY102" s="52">
        <f t="shared" si="79"/>
        <v>0</v>
      </c>
      <c r="AZ102" s="70"/>
    </row>
    <row r="103" spans="1:52">
      <c r="A103" s="44">
        <f t="shared" si="80"/>
        <v>39873</v>
      </c>
      <c r="B103" s="66">
        <f t="shared" si="81"/>
        <v>1147.5409836065573</v>
      </c>
      <c r="C103" s="67"/>
      <c r="D103" s="68">
        <f t="shared" si="44"/>
        <v>1147.5409836065573</v>
      </c>
      <c r="E103" s="35">
        <f t="shared" si="45"/>
        <v>0</v>
      </c>
      <c r="F103" s="35">
        <f t="shared" si="46"/>
        <v>0</v>
      </c>
      <c r="G103" s="55">
        <f t="shared" si="82"/>
        <v>5.67</v>
      </c>
      <c r="H103" s="69">
        <f t="shared" si="83"/>
        <v>5.67</v>
      </c>
      <c r="I103" s="72">
        <f t="shared" si="84"/>
        <v>0</v>
      </c>
      <c r="J103" s="55">
        <f t="shared" si="47"/>
        <v>-0.06</v>
      </c>
      <c r="K103" s="69">
        <f t="shared" si="48"/>
        <v>-0.06</v>
      </c>
      <c r="L103" s="72">
        <v>0</v>
      </c>
      <c r="M103" s="55">
        <f t="shared" si="49"/>
        <v>1.2500000000000001E-2</v>
      </c>
      <c r="N103" s="69">
        <f t="shared" si="50"/>
        <v>0</v>
      </c>
      <c r="O103" s="72">
        <v>0</v>
      </c>
      <c r="P103" s="7"/>
      <c r="Q103" s="72">
        <f t="shared" si="51"/>
        <v>5.6224999999999996</v>
      </c>
      <c r="R103" s="72">
        <f t="shared" si="52"/>
        <v>5.61</v>
      </c>
      <c r="S103" s="72">
        <f t="shared" si="53"/>
        <v>0</v>
      </c>
      <c r="T103" s="7"/>
      <c r="U103" s="5">
        <f t="shared" si="54"/>
        <v>31</v>
      </c>
      <c r="V103" s="45">
        <f t="shared" si="55"/>
        <v>39873</v>
      </c>
      <c r="W103" s="5">
        <f t="shared" si="56"/>
        <v>2957</v>
      </c>
      <c r="X103" s="55">
        <f t="shared" si="57"/>
        <v>5.3904348595426005E-2</v>
      </c>
      <c r="Y103" s="47">
        <f t="shared" si="58"/>
        <v>0.65010410115884343</v>
      </c>
      <c r="Z103" s="5">
        <f t="shared" si="59"/>
        <v>0</v>
      </c>
      <c r="AA103" s="5">
        <f t="shared" si="60"/>
        <v>0</v>
      </c>
      <c r="AC103" s="39">
        <f t="shared" si="61"/>
        <v>0</v>
      </c>
      <c r="AD103" s="39">
        <f t="shared" si="62"/>
        <v>0</v>
      </c>
      <c r="AE103" s="39">
        <f t="shared" si="63"/>
        <v>0</v>
      </c>
      <c r="AF103" s="39">
        <f t="shared" si="64"/>
        <v>0</v>
      </c>
      <c r="AG103" s="39">
        <f t="shared" si="65"/>
        <v>0</v>
      </c>
      <c r="AH103" s="39">
        <f t="shared" si="66"/>
        <v>0</v>
      </c>
      <c r="AI103" s="39">
        <f t="shared" si="67"/>
        <v>0</v>
      </c>
      <c r="AJ103" s="39">
        <f t="shared" si="68"/>
        <v>0</v>
      </c>
      <c r="AK103" s="39">
        <f t="shared" si="69"/>
        <v>0</v>
      </c>
      <c r="AL103" s="43"/>
      <c r="AM103" s="39">
        <f t="shared" si="70"/>
        <v>0</v>
      </c>
      <c r="AN103" s="39">
        <f t="shared" si="71"/>
        <v>0</v>
      </c>
      <c r="AO103" s="39">
        <f t="shared" si="72"/>
        <v>0</v>
      </c>
      <c r="AP103" s="40">
        <f t="shared" si="73"/>
        <v>0</v>
      </c>
      <c r="AR103" s="39">
        <f t="shared" si="74"/>
        <v>0</v>
      </c>
      <c r="AS103" s="39">
        <f t="shared" si="75"/>
        <v>0</v>
      </c>
      <c r="AT103" s="39">
        <f t="shared" si="76"/>
        <v>0</v>
      </c>
      <c r="AU103" s="40">
        <f t="shared" si="77"/>
        <v>0</v>
      </c>
      <c r="AV103" s="40"/>
      <c r="AW103" s="52">
        <f t="shared" si="78"/>
        <v>0</v>
      </c>
      <c r="AY103" s="52">
        <f t="shared" si="79"/>
        <v>0</v>
      </c>
      <c r="AZ103" s="70"/>
    </row>
    <row r="104" spans="1:52">
      <c r="A104" s="44">
        <f t="shared" si="80"/>
        <v>39904</v>
      </c>
      <c r="B104" s="66">
        <f t="shared" si="81"/>
        <v>1147.5409836065573</v>
      </c>
      <c r="C104" s="67"/>
      <c r="D104" s="68">
        <f t="shared" si="44"/>
        <v>1147.5409836065573</v>
      </c>
      <c r="E104" s="35">
        <f t="shared" si="45"/>
        <v>0</v>
      </c>
      <c r="F104" s="35">
        <f t="shared" si="46"/>
        <v>0</v>
      </c>
      <c r="G104" s="55">
        <f t="shared" si="82"/>
        <v>5.67</v>
      </c>
      <c r="H104" s="69">
        <f t="shared" si="83"/>
        <v>5.67</v>
      </c>
      <c r="I104" s="72">
        <f t="shared" si="84"/>
        <v>0</v>
      </c>
      <c r="J104" s="55">
        <f t="shared" si="47"/>
        <v>-0.06</v>
      </c>
      <c r="K104" s="69">
        <f t="shared" si="48"/>
        <v>-0.06</v>
      </c>
      <c r="L104" s="72">
        <v>0</v>
      </c>
      <c r="M104" s="55">
        <f t="shared" si="49"/>
        <v>1.2500000000000001E-2</v>
      </c>
      <c r="N104" s="69">
        <f t="shared" si="50"/>
        <v>0</v>
      </c>
      <c r="O104" s="72">
        <v>0</v>
      </c>
      <c r="P104" s="7"/>
      <c r="Q104" s="72">
        <f t="shared" si="51"/>
        <v>5.6224999999999996</v>
      </c>
      <c r="R104" s="72">
        <f t="shared" si="52"/>
        <v>5.61</v>
      </c>
      <c r="S104" s="72">
        <f t="shared" si="53"/>
        <v>0</v>
      </c>
      <c r="T104" s="7"/>
      <c r="U104" s="5">
        <f t="shared" si="54"/>
        <v>30</v>
      </c>
      <c r="V104" s="45">
        <f t="shared" si="55"/>
        <v>39904</v>
      </c>
      <c r="W104" s="5">
        <f t="shared" si="56"/>
        <v>2988</v>
      </c>
      <c r="X104" s="55">
        <f t="shared" si="57"/>
        <v>5.3904348595426005E-2</v>
      </c>
      <c r="Y104" s="47">
        <f t="shared" si="58"/>
        <v>0.64717583646379784</v>
      </c>
      <c r="Z104" s="5">
        <f t="shared" si="59"/>
        <v>0</v>
      </c>
      <c r="AA104" s="5">
        <f t="shared" si="60"/>
        <v>0</v>
      </c>
      <c r="AC104" s="39">
        <f t="shared" si="61"/>
        <v>0</v>
      </c>
      <c r="AD104" s="39">
        <f t="shared" si="62"/>
        <v>0</v>
      </c>
      <c r="AE104" s="39">
        <f t="shared" si="63"/>
        <v>0</v>
      </c>
      <c r="AF104" s="39">
        <f t="shared" si="64"/>
        <v>0</v>
      </c>
      <c r="AG104" s="39">
        <f t="shared" si="65"/>
        <v>0</v>
      </c>
      <c r="AH104" s="39">
        <f t="shared" si="66"/>
        <v>0</v>
      </c>
      <c r="AI104" s="39">
        <f t="shared" si="67"/>
        <v>0</v>
      </c>
      <c r="AJ104" s="39">
        <f t="shared" si="68"/>
        <v>0</v>
      </c>
      <c r="AK104" s="39">
        <f t="shared" si="69"/>
        <v>0</v>
      </c>
      <c r="AL104" s="43"/>
      <c r="AM104" s="39">
        <f t="shared" si="70"/>
        <v>0</v>
      </c>
      <c r="AN104" s="39">
        <f t="shared" si="71"/>
        <v>0</v>
      </c>
      <c r="AO104" s="39">
        <f t="shared" si="72"/>
        <v>0</v>
      </c>
      <c r="AP104" s="40">
        <f t="shared" si="73"/>
        <v>0</v>
      </c>
      <c r="AR104" s="39">
        <f t="shared" si="74"/>
        <v>0</v>
      </c>
      <c r="AS104" s="39">
        <f t="shared" si="75"/>
        <v>0</v>
      </c>
      <c r="AT104" s="39">
        <f t="shared" si="76"/>
        <v>0</v>
      </c>
      <c r="AU104" s="40">
        <f t="shared" si="77"/>
        <v>0</v>
      </c>
      <c r="AV104" s="40"/>
      <c r="AW104" s="52">
        <f t="shared" si="78"/>
        <v>0</v>
      </c>
      <c r="AY104" s="52">
        <f t="shared" si="79"/>
        <v>0</v>
      </c>
      <c r="AZ104" s="70"/>
    </row>
    <row r="105" spans="1:52">
      <c r="A105" s="44">
        <f t="shared" si="80"/>
        <v>39934</v>
      </c>
      <c r="B105" s="66">
        <f t="shared" si="81"/>
        <v>1147.5409836065573</v>
      </c>
      <c r="C105" s="67"/>
      <c r="D105" s="68">
        <f t="shared" si="44"/>
        <v>1147.5409836065573</v>
      </c>
      <c r="E105" s="35">
        <f t="shared" si="45"/>
        <v>0</v>
      </c>
      <c r="F105" s="35">
        <f t="shared" si="46"/>
        <v>0</v>
      </c>
      <c r="G105" s="55">
        <f t="shared" si="82"/>
        <v>5.67</v>
      </c>
      <c r="H105" s="69">
        <f t="shared" si="83"/>
        <v>5.67</v>
      </c>
      <c r="I105" s="72">
        <f t="shared" si="84"/>
        <v>0</v>
      </c>
      <c r="J105" s="55">
        <f t="shared" si="47"/>
        <v>-0.06</v>
      </c>
      <c r="K105" s="69">
        <f t="shared" si="48"/>
        <v>-0.06</v>
      </c>
      <c r="L105" s="72">
        <v>0</v>
      </c>
      <c r="M105" s="55">
        <f t="shared" si="49"/>
        <v>1.2500000000000001E-2</v>
      </c>
      <c r="N105" s="69">
        <f t="shared" si="50"/>
        <v>0</v>
      </c>
      <c r="O105" s="72">
        <v>0</v>
      </c>
      <c r="P105" s="7"/>
      <c r="Q105" s="72">
        <f t="shared" si="51"/>
        <v>5.6224999999999996</v>
      </c>
      <c r="R105" s="72">
        <f t="shared" si="52"/>
        <v>5.61</v>
      </c>
      <c r="S105" s="72">
        <f t="shared" si="53"/>
        <v>0</v>
      </c>
      <c r="T105" s="7"/>
      <c r="U105" s="5">
        <f t="shared" si="54"/>
        <v>31</v>
      </c>
      <c r="V105" s="45">
        <f t="shared" si="55"/>
        <v>39934</v>
      </c>
      <c r="W105" s="5">
        <f t="shared" si="56"/>
        <v>3018</v>
      </c>
      <c r="X105" s="55">
        <f t="shared" si="57"/>
        <v>5.3904348595426005E-2</v>
      </c>
      <c r="Y105" s="47">
        <f t="shared" si="58"/>
        <v>0.64435459096246372</v>
      </c>
      <c r="Z105" s="5">
        <f t="shared" si="59"/>
        <v>0</v>
      </c>
      <c r="AA105" s="5">
        <f t="shared" si="60"/>
        <v>0</v>
      </c>
      <c r="AC105" s="39">
        <f t="shared" si="61"/>
        <v>0</v>
      </c>
      <c r="AD105" s="39">
        <f t="shared" si="62"/>
        <v>0</v>
      </c>
      <c r="AE105" s="39">
        <f t="shared" si="63"/>
        <v>0</v>
      </c>
      <c r="AF105" s="39">
        <f t="shared" si="64"/>
        <v>0</v>
      </c>
      <c r="AG105" s="39">
        <f t="shared" si="65"/>
        <v>0</v>
      </c>
      <c r="AH105" s="39">
        <f t="shared" si="66"/>
        <v>0</v>
      </c>
      <c r="AI105" s="39">
        <f t="shared" si="67"/>
        <v>0</v>
      </c>
      <c r="AJ105" s="39">
        <f t="shared" si="68"/>
        <v>0</v>
      </c>
      <c r="AK105" s="39">
        <f t="shared" si="69"/>
        <v>0</v>
      </c>
      <c r="AL105" s="43"/>
      <c r="AM105" s="39">
        <f t="shared" si="70"/>
        <v>0</v>
      </c>
      <c r="AN105" s="39">
        <f t="shared" si="71"/>
        <v>0</v>
      </c>
      <c r="AO105" s="39">
        <f t="shared" si="72"/>
        <v>0</v>
      </c>
      <c r="AP105" s="40">
        <f t="shared" si="73"/>
        <v>0</v>
      </c>
      <c r="AR105" s="39">
        <f t="shared" si="74"/>
        <v>0</v>
      </c>
      <c r="AS105" s="39">
        <f t="shared" si="75"/>
        <v>0</v>
      </c>
      <c r="AT105" s="39">
        <f t="shared" si="76"/>
        <v>0</v>
      </c>
      <c r="AU105" s="40">
        <f t="shared" si="77"/>
        <v>0</v>
      </c>
      <c r="AV105" s="40"/>
      <c r="AW105" s="52">
        <f t="shared" si="78"/>
        <v>0</v>
      </c>
      <c r="AY105" s="52">
        <f t="shared" si="79"/>
        <v>0</v>
      </c>
      <c r="AZ105" s="70"/>
    </row>
    <row r="106" spans="1:52">
      <c r="A106" s="44">
        <f t="shared" si="80"/>
        <v>39965</v>
      </c>
      <c r="B106" s="66">
        <f t="shared" si="81"/>
        <v>1147.5409836065573</v>
      </c>
      <c r="C106" s="67"/>
      <c r="D106" s="68">
        <f t="shared" si="44"/>
        <v>1147.5409836065573</v>
      </c>
      <c r="E106" s="35">
        <f t="shared" si="45"/>
        <v>0</v>
      </c>
      <c r="F106" s="35">
        <f t="shared" si="46"/>
        <v>0</v>
      </c>
      <c r="G106" s="55">
        <f t="shared" si="82"/>
        <v>5.67</v>
      </c>
      <c r="H106" s="69">
        <f t="shared" si="83"/>
        <v>5.67</v>
      </c>
      <c r="I106" s="72">
        <f t="shared" si="84"/>
        <v>0</v>
      </c>
      <c r="J106" s="55">
        <f t="shared" si="47"/>
        <v>-0.06</v>
      </c>
      <c r="K106" s="69">
        <f t="shared" si="48"/>
        <v>-0.06</v>
      </c>
      <c r="L106" s="72">
        <v>0</v>
      </c>
      <c r="M106" s="55">
        <f t="shared" si="49"/>
        <v>1.2500000000000001E-2</v>
      </c>
      <c r="N106" s="69">
        <f t="shared" si="50"/>
        <v>0</v>
      </c>
      <c r="O106" s="72">
        <v>0</v>
      </c>
      <c r="P106" s="7"/>
      <c r="Q106" s="72">
        <f t="shared" si="51"/>
        <v>5.6224999999999996</v>
      </c>
      <c r="R106" s="72">
        <f t="shared" si="52"/>
        <v>5.61</v>
      </c>
      <c r="S106" s="72">
        <f t="shared" si="53"/>
        <v>0</v>
      </c>
      <c r="T106" s="7"/>
      <c r="U106" s="5">
        <f t="shared" si="54"/>
        <v>30</v>
      </c>
      <c r="V106" s="45">
        <f t="shared" si="55"/>
        <v>39965</v>
      </c>
      <c r="W106" s="5">
        <f t="shared" si="56"/>
        <v>3049</v>
      </c>
      <c r="X106" s="55">
        <f t="shared" si="57"/>
        <v>5.3904348595426005E-2</v>
      </c>
      <c r="Y106" s="47">
        <f t="shared" si="58"/>
        <v>0.64145222379320188</v>
      </c>
      <c r="Z106" s="5">
        <f t="shared" si="59"/>
        <v>0</v>
      </c>
      <c r="AA106" s="5">
        <f t="shared" si="60"/>
        <v>0</v>
      </c>
      <c r="AC106" s="39">
        <f t="shared" si="61"/>
        <v>0</v>
      </c>
      <c r="AD106" s="39">
        <f t="shared" si="62"/>
        <v>0</v>
      </c>
      <c r="AE106" s="39">
        <f t="shared" si="63"/>
        <v>0</v>
      </c>
      <c r="AF106" s="39">
        <f t="shared" si="64"/>
        <v>0</v>
      </c>
      <c r="AG106" s="39">
        <f t="shared" si="65"/>
        <v>0</v>
      </c>
      <c r="AH106" s="39">
        <f t="shared" si="66"/>
        <v>0</v>
      </c>
      <c r="AI106" s="39">
        <f t="shared" si="67"/>
        <v>0</v>
      </c>
      <c r="AJ106" s="39">
        <f t="shared" si="68"/>
        <v>0</v>
      </c>
      <c r="AK106" s="39">
        <f t="shared" si="69"/>
        <v>0</v>
      </c>
      <c r="AL106" s="43"/>
      <c r="AM106" s="39">
        <f t="shared" si="70"/>
        <v>0</v>
      </c>
      <c r="AN106" s="39">
        <f t="shared" si="71"/>
        <v>0</v>
      </c>
      <c r="AO106" s="39">
        <f t="shared" si="72"/>
        <v>0</v>
      </c>
      <c r="AP106" s="40">
        <f t="shared" si="73"/>
        <v>0</v>
      </c>
      <c r="AR106" s="39">
        <f t="shared" si="74"/>
        <v>0</v>
      </c>
      <c r="AS106" s="39">
        <f t="shared" si="75"/>
        <v>0</v>
      </c>
      <c r="AT106" s="39">
        <f t="shared" si="76"/>
        <v>0</v>
      </c>
      <c r="AU106" s="40">
        <f t="shared" si="77"/>
        <v>0</v>
      </c>
      <c r="AV106" s="40"/>
      <c r="AW106" s="52">
        <f t="shared" si="78"/>
        <v>0</v>
      </c>
      <c r="AY106" s="52">
        <f t="shared" si="79"/>
        <v>0</v>
      </c>
      <c r="AZ106" s="70"/>
    </row>
    <row r="107" spans="1:52">
      <c r="A107" s="44">
        <f t="shared" si="80"/>
        <v>39995</v>
      </c>
      <c r="B107" s="66">
        <f t="shared" si="81"/>
        <v>1147.5409836065573</v>
      </c>
      <c r="C107" s="67"/>
      <c r="D107" s="68">
        <f t="shared" si="44"/>
        <v>1147.5409836065573</v>
      </c>
      <c r="E107" s="35">
        <f t="shared" si="45"/>
        <v>0</v>
      </c>
      <c r="F107" s="35">
        <f t="shared" si="46"/>
        <v>0</v>
      </c>
      <c r="G107" s="55">
        <f t="shared" si="82"/>
        <v>5.67</v>
      </c>
      <c r="H107" s="69">
        <f t="shared" si="83"/>
        <v>5.67</v>
      </c>
      <c r="I107" s="72">
        <f t="shared" si="84"/>
        <v>0</v>
      </c>
      <c r="J107" s="55">
        <f t="shared" si="47"/>
        <v>-0.06</v>
      </c>
      <c r="K107" s="69">
        <f t="shared" si="48"/>
        <v>-0.06</v>
      </c>
      <c r="L107" s="72">
        <v>0</v>
      </c>
      <c r="M107" s="55">
        <f t="shared" si="49"/>
        <v>1.2500000000000001E-2</v>
      </c>
      <c r="N107" s="69">
        <f t="shared" si="50"/>
        <v>0</v>
      </c>
      <c r="O107" s="72">
        <v>0</v>
      </c>
      <c r="P107" s="7"/>
      <c r="Q107" s="72">
        <f t="shared" si="51"/>
        <v>5.6224999999999996</v>
      </c>
      <c r="R107" s="72">
        <f t="shared" si="52"/>
        <v>5.61</v>
      </c>
      <c r="S107" s="72">
        <f t="shared" si="53"/>
        <v>0</v>
      </c>
      <c r="T107" s="7"/>
      <c r="U107" s="5">
        <f t="shared" si="54"/>
        <v>31</v>
      </c>
      <c r="V107" s="45">
        <f t="shared" si="55"/>
        <v>39995</v>
      </c>
      <c r="W107" s="5">
        <f t="shared" si="56"/>
        <v>3079</v>
      </c>
      <c r="X107" s="55">
        <f t="shared" si="57"/>
        <v>5.3904348595426005E-2</v>
      </c>
      <c r="Y107" s="47">
        <f t="shared" si="58"/>
        <v>0.63865592934162663</v>
      </c>
      <c r="Z107" s="5">
        <f t="shared" si="59"/>
        <v>0</v>
      </c>
      <c r="AA107" s="5">
        <f t="shared" si="60"/>
        <v>0</v>
      </c>
      <c r="AC107" s="39">
        <f t="shared" si="61"/>
        <v>0</v>
      </c>
      <c r="AD107" s="39">
        <f t="shared" si="62"/>
        <v>0</v>
      </c>
      <c r="AE107" s="39">
        <f t="shared" si="63"/>
        <v>0</v>
      </c>
      <c r="AF107" s="39">
        <f t="shared" si="64"/>
        <v>0</v>
      </c>
      <c r="AG107" s="39">
        <f t="shared" si="65"/>
        <v>0</v>
      </c>
      <c r="AH107" s="39">
        <f t="shared" si="66"/>
        <v>0</v>
      </c>
      <c r="AI107" s="39">
        <f t="shared" si="67"/>
        <v>0</v>
      </c>
      <c r="AJ107" s="39">
        <f t="shared" si="68"/>
        <v>0</v>
      </c>
      <c r="AK107" s="39">
        <f t="shared" si="69"/>
        <v>0</v>
      </c>
      <c r="AL107" s="43"/>
      <c r="AM107" s="39">
        <f t="shared" si="70"/>
        <v>0</v>
      </c>
      <c r="AN107" s="39">
        <f t="shared" si="71"/>
        <v>0</v>
      </c>
      <c r="AO107" s="39">
        <f t="shared" si="72"/>
        <v>0</v>
      </c>
      <c r="AP107" s="40">
        <f t="shared" si="73"/>
        <v>0</v>
      </c>
      <c r="AR107" s="39">
        <f t="shared" si="74"/>
        <v>0</v>
      </c>
      <c r="AS107" s="39">
        <f t="shared" si="75"/>
        <v>0</v>
      </c>
      <c r="AT107" s="39">
        <f t="shared" si="76"/>
        <v>0</v>
      </c>
      <c r="AU107" s="40">
        <f t="shared" si="77"/>
        <v>0</v>
      </c>
      <c r="AV107" s="40"/>
      <c r="AW107" s="52">
        <f t="shared" si="78"/>
        <v>0</v>
      </c>
      <c r="AY107" s="52">
        <f t="shared" si="79"/>
        <v>0</v>
      </c>
      <c r="AZ107" s="70"/>
    </row>
    <row r="108" spans="1:52">
      <c r="A108" s="44">
        <f t="shared" si="80"/>
        <v>40026</v>
      </c>
      <c r="B108" s="66">
        <f t="shared" si="81"/>
        <v>1147.5409836065573</v>
      </c>
      <c r="C108" s="67"/>
      <c r="D108" s="68">
        <f t="shared" si="44"/>
        <v>1147.5409836065573</v>
      </c>
      <c r="E108" s="35">
        <f t="shared" si="45"/>
        <v>0</v>
      </c>
      <c r="F108" s="35">
        <f t="shared" si="46"/>
        <v>0</v>
      </c>
      <c r="G108" s="55">
        <f t="shared" si="82"/>
        <v>5.67</v>
      </c>
      <c r="H108" s="69">
        <f t="shared" si="83"/>
        <v>5.67</v>
      </c>
      <c r="I108" s="72">
        <f t="shared" si="84"/>
        <v>0</v>
      </c>
      <c r="J108" s="55">
        <f t="shared" si="47"/>
        <v>-0.06</v>
      </c>
      <c r="K108" s="69">
        <f t="shared" si="48"/>
        <v>-0.06</v>
      </c>
      <c r="L108" s="72">
        <v>0</v>
      </c>
      <c r="M108" s="55">
        <f t="shared" si="49"/>
        <v>1.2500000000000001E-2</v>
      </c>
      <c r="N108" s="69">
        <f t="shared" si="50"/>
        <v>0</v>
      </c>
      <c r="O108" s="72">
        <v>0</v>
      </c>
      <c r="P108" s="7"/>
      <c r="Q108" s="72">
        <f t="shared" si="51"/>
        <v>5.6224999999999996</v>
      </c>
      <c r="R108" s="72">
        <f t="shared" si="52"/>
        <v>5.61</v>
      </c>
      <c r="S108" s="72">
        <f t="shared" si="53"/>
        <v>0</v>
      </c>
      <c r="T108" s="7"/>
      <c r="U108" s="5">
        <f t="shared" si="54"/>
        <v>31</v>
      </c>
      <c r="V108" s="45">
        <f t="shared" si="55"/>
        <v>40026</v>
      </c>
      <c r="W108" s="5">
        <f t="shared" si="56"/>
        <v>3110</v>
      </c>
      <c r="X108" s="55">
        <f t="shared" si="57"/>
        <v>5.3904348595426005E-2</v>
      </c>
      <c r="Y108" s="47">
        <f t="shared" si="58"/>
        <v>0.63577923066084763</v>
      </c>
      <c r="Z108" s="5">
        <f t="shared" si="59"/>
        <v>0</v>
      </c>
      <c r="AA108" s="5">
        <f t="shared" si="60"/>
        <v>0</v>
      </c>
      <c r="AC108" s="39">
        <f t="shared" si="61"/>
        <v>0</v>
      </c>
      <c r="AD108" s="39">
        <f t="shared" si="62"/>
        <v>0</v>
      </c>
      <c r="AE108" s="39">
        <f t="shared" si="63"/>
        <v>0</v>
      </c>
      <c r="AF108" s="39">
        <f t="shared" si="64"/>
        <v>0</v>
      </c>
      <c r="AG108" s="39">
        <f t="shared" si="65"/>
        <v>0</v>
      </c>
      <c r="AH108" s="39">
        <f t="shared" si="66"/>
        <v>0</v>
      </c>
      <c r="AI108" s="39">
        <f t="shared" si="67"/>
        <v>0</v>
      </c>
      <c r="AJ108" s="39">
        <f t="shared" si="68"/>
        <v>0</v>
      </c>
      <c r="AK108" s="39">
        <f t="shared" si="69"/>
        <v>0</v>
      </c>
      <c r="AL108" s="43"/>
      <c r="AM108" s="39">
        <f t="shared" si="70"/>
        <v>0</v>
      </c>
      <c r="AN108" s="39">
        <f t="shared" si="71"/>
        <v>0</v>
      </c>
      <c r="AO108" s="39">
        <f t="shared" si="72"/>
        <v>0</v>
      </c>
      <c r="AP108" s="40">
        <f t="shared" si="73"/>
        <v>0</v>
      </c>
      <c r="AR108" s="39">
        <f t="shared" si="74"/>
        <v>0</v>
      </c>
      <c r="AS108" s="39">
        <f t="shared" si="75"/>
        <v>0</v>
      </c>
      <c r="AT108" s="39">
        <f t="shared" si="76"/>
        <v>0</v>
      </c>
      <c r="AU108" s="40">
        <f t="shared" si="77"/>
        <v>0</v>
      </c>
      <c r="AV108" s="40"/>
      <c r="AW108" s="52">
        <f t="shared" si="78"/>
        <v>0</v>
      </c>
      <c r="AY108" s="52">
        <f t="shared" si="79"/>
        <v>0</v>
      </c>
      <c r="AZ108" s="70"/>
    </row>
    <row r="109" spans="1:52">
      <c r="A109" s="44">
        <f t="shared" si="80"/>
        <v>40057</v>
      </c>
      <c r="B109" s="66">
        <f t="shared" si="81"/>
        <v>1147.5409836065573</v>
      </c>
      <c r="C109" s="67"/>
      <c r="D109" s="68">
        <f t="shared" si="44"/>
        <v>1147.5409836065573</v>
      </c>
      <c r="E109" s="35">
        <f t="shared" si="45"/>
        <v>0</v>
      </c>
      <c r="F109" s="35">
        <f t="shared" si="46"/>
        <v>0</v>
      </c>
      <c r="G109" s="55">
        <f t="shared" si="82"/>
        <v>5.67</v>
      </c>
      <c r="H109" s="69">
        <f t="shared" si="83"/>
        <v>5.67</v>
      </c>
      <c r="I109" s="72">
        <f t="shared" si="84"/>
        <v>0</v>
      </c>
      <c r="J109" s="55">
        <f t="shared" si="47"/>
        <v>-0.06</v>
      </c>
      <c r="K109" s="69">
        <f t="shared" si="48"/>
        <v>-0.06</v>
      </c>
      <c r="L109" s="72">
        <v>0</v>
      </c>
      <c r="M109" s="55">
        <f t="shared" si="49"/>
        <v>1.2500000000000001E-2</v>
      </c>
      <c r="N109" s="69">
        <f t="shared" si="50"/>
        <v>0</v>
      </c>
      <c r="O109" s="72">
        <v>0</v>
      </c>
      <c r="P109" s="7"/>
      <c r="Q109" s="72">
        <f t="shared" si="51"/>
        <v>5.6224999999999996</v>
      </c>
      <c r="R109" s="72">
        <f t="shared" si="52"/>
        <v>5.61</v>
      </c>
      <c r="S109" s="72">
        <f t="shared" si="53"/>
        <v>0</v>
      </c>
      <c r="T109" s="7"/>
      <c r="U109" s="5">
        <f t="shared" si="54"/>
        <v>30</v>
      </c>
      <c r="V109" s="45">
        <f t="shared" si="55"/>
        <v>40057</v>
      </c>
      <c r="W109" s="5">
        <f t="shared" si="56"/>
        <v>3141</v>
      </c>
      <c r="X109" s="55">
        <f t="shared" si="57"/>
        <v>5.3904348595426005E-2</v>
      </c>
      <c r="Y109" s="47">
        <f t="shared" si="58"/>
        <v>0.63291548949744203</v>
      </c>
      <c r="Z109" s="5">
        <f t="shared" si="59"/>
        <v>0</v>
      </c>
      <c r="AA109" s="5">
        <f t="shared" si="60"/>
        <v>0</v>
      </c>
      <c r="AC109" s="39">
        <f t="shared" si="61"/>
        <v>0</v>
      </c>
      <c r="AD109" s="39">
        <f t="shared" si="62"/>
        <v>0</v>
      </c>
      <c r="AE109" s="39">
        <f t="shared" si="63"/>
        <v>0</v>
      </c>
      <c r="AF109" s="39">
        <f t="shared" si="64"/>
        <v>0</v>
      </c>
      <c r="AG109" s="39">
        <f t="shared" si="65"/>
        <v>0</v>
      </c>
      <c r="AH109" s="39">
        <f t="shared" si="66"/>
        <v>0</v>
      </c>
      <c r="AI109" s="39">
        <f t="shared" si="67"/>
        <v>0</v>
      </c>
      <c r="AJ109" s="39">
        <f t="shared" si="68"/>
        <v>0</v>
      </c>
      <c r="AK109" s="39">
        <f t="shared" si="69"/>
        <v>0</v>
      </c>
      <c r="AL109" s="43"/>
      <c r="AM109" s="39">
        <f t="shared" si="70"/>
        <v>0</v>
      </c>
      <c r="AN109" s="39">
        <f t="shared" si="71"/>
        <v>0</v>
      </c>
      <c r="AO109" s="39">
        <f t="shared" si="72"/>
        <v>0</v>
      </c>
      <c r="AP109" s="40">
        <f t="shared" si="73"/>
        <v>0</v>
      </c>
      <c r="AR109" s="39">
        <f t="shared" si="74"/>
        <v>0</v>
      </c>
      <c r="AS109" s="39">
        <f t="shared" si="75"/>
        <v>0</v>
      </c>
      <c r="AT109" s="39">
        <f t="shared" si="76"/>
        <v>0</v>
      </c>
      <c r="AU109" s="40">
        <f t="shared" si="77"/>
        <v>0</v>
      </c>
      <c r="AV109" s="40"/>
      <c r="AW109" s="52">
        <f t="shared" si="78"/>
        <v>0</v>
      </c>
      <c r="AY109" s="52">
        <f t="shared" si="79"/>
        <v>0</v>
      </c>
      <c r="AZ109" s="70"/>
    </row>
    <row r="110" spans="1:52">
      <c r="A110" s="44">
        <f t="shared" si="80"/>
        <v>40087</v>
      </c>
      <c r="B110" s="66">
        <f t="shared" si="81"/>
        <v>1147.5409836065573</v>
      </c>
      <c r="C110" s="67"/>
      <c r="D110" s="68">
        <f t="shared" si="44"/>
        <v>1147.5409836065573</v>
      </c>
      <c r="E110" s="35">
        <f t="shared" si="45"/>
        <v>0</v>
      </c>
      <c r="F110" s="35">
        <f t="shared" si="46"/>
        <v>0</v>
      </c>
      <c r="G110" s="55">
        <f t="shared" si="82"/>
        <v>5.67</v>
      </c>
      <c r="H110" s="69">
        <f t="shared" si="83"/>
        <v>5.67</v>
      </c>
      <c r="I110" s="72">
        <f t="shared" si="84"/>
        <v>0</v>
      </c>
      <c r="J110" s="55">
        <f t="shared" si="47"/>
        <v>-0.06</v>
      </c>
      <c r="K110" s="69">
        <f t="shared" si="48"/>
        <v>-0.06</v>
      </c>
      <c r="L110" s="72">
        <v>0</v>
      </c>
      <c r="M110" s="55">
        <f t="shared" si="49"/>
        <v>1.2500000000000001E-2</v>
      </c>
      <c r="N110" s="69">
        <f t="shared" si="50"/>
        <v>0</v>
      </c>
      <c r="O110" s="72">
        <v>0</v>
      </c>
      <c r="P110" s="7"/>
      <c r="Q110" s="72">
        <f t="shared" si="51"/>
        <v>5.6224999999999996</v>
      </c>
      <c r="R110" s="72">
        <f t="shared" si="52"/>
        <v>5.61</v>
      </c>
      <c r="S110" s="72">
        <f t="shared" si="53"/>
        <v>0</v>
      </c>
      <c r="T110" s="7"/>
      <c r="U110" s="5">
        <f t="shared" si="54"/>
        <v>31</v>
      </c>
      <c r="V110" s="45">
        <f t="shared" si="55"/>
        <v>40087</v>
      </c>
      <c r="W110" s="5">
        <f t="shared" si="56"/>
        <v>3171</v>
      </c>
      <c r="X110" s="55">
        <f t="shared" si="57"/>
        <v>5.3904348595426005E-2</v>
      </c>
      <c r="Y110" s="47">
        <f t="shared" si="58"/>
        <v>0.63015640938835449</v>
      </c>
      <c r="Z110" s="5">
        <f t="shared" si="59"/>
        <v>0</v>
      </c>
      <c r="AA110" s="5">
        <f t="shared" si="60"/>
        <v>0</v>
      </c>
      <c r="AC110" s="39">
        <f t="shared" si="61"/>
        <v>0</v>
      </c>
      <c r="AD110" s="39">
        <f t="shared" si="62"/>
        <v>0</v>
      </c>
      <c r="AE110" s="39">
        <f t="shared" si="63"/>
        <v>0</v>
      </c>
      <c r="AF110" s="39">
        <f t="shared" si="64"/>
        <v>0</v>
      </c>
      <c r="AG110" s="39">
        <f t="shared" si="65"/>
        <v>0</v>
      </c>
      <c r="AH110" s="39">
        <f t="shared" si="66"/>
        <v>0</v>
      </c>
      <c r="AI110" s="39">
        <f t="shared" si="67"/>
        <v>0</v>
      </c>
      <c r="AJ110" s="39">
        <f t="shared" si="68"/>
        <v>0</v>
      </c>
      <c r="AK110" s="39">
        <f t="shared" si="69"/>
        <v>0</v>
      </c>
      <c r="AL110" s="43"/>
      <c r="AM110" s="39">
        <f t="shared" si="70"/>
        <v>0</v>
      </c>
      <c r="AN110" s="39">
        <f t="shared" si="71"/>
        <v>0</v>
      </c>
      <c r="AO110" s="39">
        <f t="shared" si="72"/>
        <v>0</v>
      </c>
      <c r="AP110" s="40">
        <f t="shared" si="73"/>
        <v>0</v>
      </c>
      <c r="AR110" s="39">
        <f t="shared" si="74"/>
        <v>0</v>
      </c>
      <c r="AS110" s="39">
        <f t="shared" si="75"/>
        <v>0</v>
      </c>
      <c r="AT110" s="39">
        <f t="shared" si="76"/>
        <v>0</v>
      </c>
      <c r="AU110" s="40">
        <f t="shared" si="77"/>
        <v>0</v>
      </c>
      <c r="AV110" s="40"/>
      <c r="AW110" s="52">
        <f t="shared" si="78"/>
        <v>0</v>
      </c>
      <c r="AY110" s="52">
        <f t="shared" si="79"/>
        <v>0</v>
      </c>
      <c r="AZ110" s="70"/>
    </row>
    <row r="111" spans="1:52">
      <c r="A111" s="44">
        <f t="shared" si="80"/>
        <v>40118</v>
      </c>
      <c r="B111" s="66">
        <f t="shared" si="81"/>
        <v>1147.5409836065573</v>
      </c>
      <c r="C111" s="67"/>
      <c r="D111" s="68">
        <f t="shared" si="44"/>
        <v>1147.5409836065573</v>
      </c>
      <c r="E111" s="35">
        <f t="shared" si="45"/>
        <v>0</v>
      </c>
      <c r="F111" s="35">
        <f t="shared" si="46"/>
        <v>0</v>
      </c>
      <c r="G111" s="55">
        <f t="shared" si="82"/>
        <v>5.67</v>
      </c>
      <c r="H111" s="69">
        <f t="shared" si="83"/>
        <v>5.67</v>
      </c>
      <c r="I111" s="72">
        <f t="shared" si="84"/>
        <v>0</v>
      </c>
      <c r="J111" s="55">
        <f t="shared" si="47"/>
        <v>-0.06</v>
      </c>
      <c r="K111" s="69">
        <f t="shared" si="48"/>
        <v>-0.06</v>
      </c>
      <c r="L111" s="72">
        <v>0</v>
      </c>
      <c r="M111" s="55">
        <f t="shared" si="49"/>
        <v>1.2500000000000001E-2</v>
      </c>
      <c r="N111" s="69">
        <f t="shared" si="50"/>
        <v>0</v>
      </c>
      <c r="O111" s="72">
        <v>0</v>
      </c>
      <c r="P111" s="7"/>
      <c r="Q111" s="72">
        <f t="shared" si="51"/>
        <v>5.6224999999999996</v>
      </c>
      <c r="R111" s="72">
        <f t="shared" si="52"/>
        <v>5.61</v>
      </c>
      <c r="S111" s="72">
        <f t="shared" si="53"/>
        <v>0</v>
      </c>
      <c r="T111" s="7"/>
      <c r="U111" s="5">
        <f t="shared" si="54"/>
        <v>30</v>
      </c>
      <c r="V111" s="45">
        <f t="shared" si="55"/>
        <v>40118</v>
      </c>
      <c r="W111" s="5">
        <f t="shared" si="56"/>
        <v>3202</v>
      </c>
      <c r="X111" s="55">
        <f t="shared" si="57"/>
        <v>5.3904348595426005E-2</v>
      </c>
      <c r="Y111" s="47">
        <f t="shared" si="58"/>
        <v>0.62731799510565833</v>
      </c>
      <c r="Z111" s="5">
        <f t="shared" si="59"/>
        <v>0</v>
      </c>
      <c r="AA111" s="5">
        <f t="shared" si="60"/>
        <v>0</v>
      </c>
      <c r="AC111" s="39">
        <f t="shared" si="61"/>
        <v>0</v>
      </c>
      <c r="AD111" s="39">
        <f t="shared" si="62"/>
        <v>0</v>
      </c>
      <c r="AE111" s="39">
        <f t="shared" si="63"/>
        <v>0</v>
      </c>
      <c r="AF111" s="39">
        <f t="shared" si="64"/>
        <v>0</v>
      </c>
      <c r="AG111" s="39">
        <f t="shared" si="65"/>
        <v>0</v>
      </c>
      <c r="AH111" s="39">
        <f t="shared" si="66"/>
        <v>0</v>
      </c>
      <c r="AI111" s="39">
        <f t="shared" si="67"/>
        <v>0</v>
      </c>
      <c r="AJ111" s="39">
        <f t="shared" si="68"/>
        <v>0</v>
      </c>
      <c r="AK111" s="39">
        <f t="shared" si="69"/>
        <v>0</v>
      </c>
      <c r="AL111" s="43"/>
      <c r="AM111" s="39">
        <f t="shared" si="70"/>
        <v>0</v>
      </c>
      <c r="AN111" s="39">
        <f t="shared" si="71"/>
        <v>0</v>
      </c>
      <c r="AO111" s="39">
        <f t="shared" si="72"/>
        <v>0</v>
      </c>
      <c r="AP111" s="40">
        <f t="shared" si="73"/>
        <v>0</v>
      </c>
      <c r="AR111" s="39">
        <f t="shared" si="74"/>
        <v>0</v>
      </c>
      <c r="AS111" s="39">
        <f t="shared" si="75"/>
        <v>0</v>
      </c>
      <c r="AT111" s="39">
        <f t="shared" si="76"/>
        <v>0</v>
      </c>
      <c r="AU111" s="40">
        <f t="shared" si="77"/>
        <v>0</v>
      </c>
      <c r="AV111" s="40"/>
      <c r="AW111" s="52">
        <f t="shared" si="78"/>
        <v>0</v>
      </c>
      <c r="AY111" s="52">
        <f t="shared" si="79"/>
        <v>0</v>
      </c>
      <c r="AZ111" s="70"/>
    </row>
    <row r="112" spans="1:52">
      <c r="A112" s="44">
        <f t="shared" si="80"/>
        <v>40148</v>
      </c>
      <c r="B112" s="66">
        <f t="shared" si="81"/>
        <v>1147.5409836065573</v>
      </c>
      <c r="C112" s="67"/>
      <c r="D112" s="68">
        <f t="shared" si="44"/>
        <v>1147.5409836065573</v>
      </c>
      <c r="E112" s="35">
        <f t="shared" si="45"/>
        <v>0</v>
      </c>
      <c r="F112" s="35">
        <f t="shared" si="46"/>
        <v>0</v>
      </c>
      <c r="G112" s="55">
        <f t="shared" si="82"/>
        <v>5.67</v>
      </c>
      <c r="H112" s="69">
        <f t="shared" si="83"/>
        <v>5.67</v>
      </c>
      <c r="I112" s="72">
        <f t="shared" si="84"/>
        <v>0</v>
      </c>
      <c r="J112" s="55">
        <f t="shared" si="47"/>
        <v>-0.06</v>
      </c>
      <c r="K112" s="69">
        <f t="shared" si="48"/>
        <v>-0.06</v>
      </c>
      <c r="L112" s="72">
        <v>0</v>
      </c>
      <c r="M112" s="55">
        <f t="shared" si="49"/>
        <v>1.2500000000000001E-2</v>
      </c>
      <c r="N112" s="69">
        <f t="shared" si="50"/>
        <v>0</v>
      </c>
      <c r="O112" s="72">
        <v>0</v>
      </c>
      <c r="P112" s="7"/>
      <c r="Q112" s="72">
        <f t="shared" si="51"/>
        <v>5.6224999999999996</v>
      </c>
      <c r="R112" s="72">
        <f t="shared" si="52"/>
        <v>5.61</v>
      </c>
      <c r="S112" s="72">
        <f t="shared" si="53"/>
        <v>0</v>
      </c>
      <c r="T112" s="7"/>
      <c r="U112" s="5">
        <f t="shared" si="54"/>
        <v>31</v>
      </c>
      <c r="V112" s="45">
        <f t="shared" si="55"/>
        <v>40148</v>
      </c>
      <c r="W112" s="5">
        <f t="shared" si="56"/>
        <v>3232</v>
      </c>
      <c r="X112" s="55">
        <f t="shared" si="57"/>
        <v>5.3904348595426005E-2</v>
      </c>
      <c r="Y112" s="47">
        <f t="shared" si="58"/>
        <v>0.62458331625660213</v>
      </c>
      <c r="Z112" s="5">
        <f t="shared" si="59"/>
        <v>0</v>
      </c>
      <c r="AA112" s="5">
        <f t="shared" si="60"/>
        <v>0</v>
      </c>
      <c r="AC112" s="39">
        <f t="shared" si="61"/>
        <v>0</v>
      </c>
      <c r="AD112" s="39">
        <f t="shared" si="62"/>
        <v>0</v>
      </c>
      <c r="AE112" s="39">
        <f t="shared" si="63"/>
        <v>0</v>
      </c>
      <c r="AF112" s="39">
        <f t="shared" si="64"/>
        <v>0</v>
      </c>
      <c r="AG112" s="39">
        <f t="shared" si="65"/>
        <v>0</v>
      </c>
      <c r="AH112" s="39">
        <f t="shared" si="66"/>
        <v>0</v>
      </c>
      <c r="AI112" s="39">
        <f t="shared" si="67"/>
        <v>0</v>
      </c>
      <c r="AJ112" s="39">
        <f t="shared" si="68"/>
        <v>0</v>
      </c>
      <c r="AK112" s="39">
        <f t="shared" si="69"/>
        <v>0</v>
      </c>
      <c r="AL112" s="43"/>
      <c r="AM112" s="39">
        <f t="shared" si="70"/>
        <v>0</v>
      </c>
      <c r="AN112" s="39">
        <f t="shared" si="71"/>
        <v>0</v>
      </c>
      <c r="AO112" s="39">
        <f t="shared" si="72"/>
        <v>0</v>
      </c>
      <c r="AP112" s="40">
        <f t="shared" si="73"/>
        <v>0</v>
      </c>
      <c r="AR112" s="39">
        <f t="shared" si="74"/>
        <v>0</v>
      </c>
      <c r="AS112" s="39">
        <f t="shared" si="75"/>
        <v>0</v>
      </c>
      <c r="AT112" s="39">
        <f t="shared" si="76"/>
        <v>0</v>
      </c>
      <c r="AU112" s="40">
        <f t="shared" si="77"/>
        <v>0</v>
      </c>
      <c r="AV112" s="40"/>
      <c r="AW112" s="52">
        <f t="shared" si="78"/>
        <v>0</v>
      </c>
      <c r="AY112" s="52">
        <f t="shared" si="79"/>
        <v>0</v>
      </c>
      <c r="AZ112" s="70"/>
    </row>
    <row r="113" spans="1:52">
      <c r="A113" s="44">
        <f t="shared" si="80"/>
        <v>40179</v>
      </c>
      <c r="B113" s="66">
        <f t="shared" si="81"/>
        <v>1147.5409836065573</v>
      </c>
      <c r="C113" s="67"/>
      <c r="D113" s="68">
        <f t="shared" si="44"/>
        <v>1147.5409836065573</v>
      </c>
      <c r="E113" s="35">
        <f t="shared" si="45"/>
        <v>0</v>
      </c>
      <c r="F113" s="35">
        <f t="shared" si="46"/>
        <v>0</v>
      </c>
      <c r="G113" s="55">
        <f t="shared" si="82"/>
        <v>5.67</v>
      </c>
      <c r="H113" s="69">
        <f t="shared" si="83"/>
        <v>5.67</v>
      </c>
      <c r="I113" s="72">
        <f t="shared" si="84"/>
        <v>0</v>
      </c>
      <c r="J113" s="55">
        <f t="shared" si="47"/>
        <v>-0.06</v>
      </c>
      <c r="K113" s="69">
        <f t="shared" si="48"/>
        <v>-0.06</v>
      </c>
      <c r="L113" s="72">
        <v>0</v>
      </c>
      <c r="M113" s="55">
        <f t="shared" si="49"/>
        <v>1.2500000000000001E-2</v>
      </c>
      <c r="N113" s="69">
        <f t="shared" si="50"/>
        <v>0</v>
      </c>
      <c r="O113" s="72">
        <v>0</v>
      </c>
      <c r="P113" s="7"/>
      <c r="Q113" s="72">
        <f t="shared" si="51"/>
        <v>5.6224999999999996</v>
      </c>
      <c r="R113" s="72">
        <f t="shared" si="52"/>
        <v>5.61</v>
      </c>
      <c r="S113" s="72">
        <f t="shared" si="53"/>
        <v>0</v>
      </c>
      <c r="T113" s="7"/>
      <c r="U113" s="5">
        <f t="shared" si="54"/>
        <v>31</v>
      </c>
      <c r="V113" s="45">
        <f t="shared" si="55"/>
        <v>40179</v>
      </c>
      <c r="W113" s="5">
        <f t="shared" si="56"/>
        <v>3263</v>
      </c>
      <c r="X113" s="55">
        <f t="shared" si="57"/>
        <v>5.3904348595426005E-2</v>
      </c>
      <c r="Y113" s="47">
        <f t="shared" si="58"/>
        <v>0.62177000486409062</v>
      </c>
      <c r="Z113" s="5">
        <f t="shared" si="59"/>
        <v>0</v>
      </c>
      <c r="AA113" s="5">
        <f t="shared" si="60"/>
        <v>0</v>
      </c>
      <c r="AC113" s="39">
        <f t="shared" si="61"/>
        <v>0</v>
      </c>
      <c r="AD113" s="39">
        <f t="shared" si="62"/>
        <v>0</v>
      </c>
      <c r="AE113" s="39">
        <f t="shared" si="63"/>
        <v>0</v>
      </c>
      <c r="AF113" s="39">
        <f t="shared" si="64"/>
        <v>0</v>
      </c>
      <c r="AG113" s="39">
        <f t="shared" si="65"/>
        <v>0</v>
      </c>
      <c r="AH113" s="39">
        <f t="shared" si="66"/>
        <v>0</v>
      </c>
      <c r="AI113" s="39">
        <f t="shared" si="67"/>
        <v>0</v>
      </c>
      <c r="AJ113" s="39">
        <f t="shared" si="68"/>
        <v>0</v>
      </c>
      <c r="AK113" s="39">
        <f t="shared" si="69"/>
        <v>0</v>
      </c>
      <c r="AL113" s="43"/>
      <c r="AM113" s="39">
        <f t="shared" si="70"/>
        <v>0</v>
      </c>
      <c r="AN113" s="39">
        <f t="shared" si="71"/>
        <v>0</v>
      </c>
      <c r="AO113" s="39">
        <f t="shared" si="72"/>
        <v>0</v>
      </c>
      <c r="AP113" s="40">
        <f t="shared" si="73"/>
        <v>0</v>
      </c>
      <c r="AR113" s="39">
        <f t="shared" si="74"/>
        <v>0</v>
      </c>
      <c r="AS113" s="39">
        <f t="shared" si="75"/>
        <v>0</v>
      </c>
      <c r="AT113" s="39">
        <f t="shared" si="76"/>
        <v>0</v>
      </c>
      <c r="AU113" s="40">
        <f t="shared" si="77"/>
        <v>0</v>
      </c>
      <c r="AV113" s="40"/>
      <c r="AW113" s="52">
        <f t="shared" si="78"/>
        <v>0</v>
      </c>
      <c r="AY113" s="52">
        <f t="shared" si="79"/>
        <v>0</v>
      </c>
      <c r="AZ113" s="70"/>
    </row>
    <row r="114" spans="1:52">
      <c r="A114" s="44">
        <f t="shared" si="80"/>
        <v>40210</v>
      </c>
      <c r="B114" s="66">
        <f t="shared" si="81"/>
        <v>1147.5409836065573</v>
      </c>
      <c r="C114" s="67"/>
      <c r="D114" s="68">
        <f t="shared" si="44"/>
        <v>1147.5409836065573</v>
      </c>
      <c r="E114" s="35">
        <f t="shared" si="45"/>
        <v>0</v>
      </c>
      <c r="F114" s="35">
        <f t="shared" si="46"/>
        <v>0</v>
      </c>
      <c r="G114" s="55">
        <f t="shared" si="82"/>
        <v>5.67</v>
      </c>
      <c r="H114" s="69">
        <f t="shared" si="83"/>
        <v>5.67</v>
      </c>
      <c r="I114" s="72">
        <f t="shared" si="84"/>
        <v>0</v>
      </c>
      <c r="J114" s="55">
        <f t="shared" si="47"/>
        <v>-0.06</v>
      </c>
      <c r="K114" s="69">
        <f t="shared" si="48"/>
        <v>-0.06</v>
      </c>
      <c r="L114" s="72">
        <v>0</v>
      </c>
      <c r="M114" s="55">
        <f t="shared" si="49"/>
        <v>1.2500000000000001E-2</v>
      </c>
      <c r="N114" s="69">
        <f t="shared" si="50"/>
        <v>0</v>
      </c>
      <c r="O114" s="72">
        <v>0</v>
      </c>
      <c r="P114" s="7"/>
      <c r="Q114" s="72">
        <f t="shared" si="51"/>
        <v>5.6224999999999996</v>
      </c>
      <c r="R114" s="72">
        <f t="shared" si="52"/>
        <v>5.61</v>
      </c>
      <c r="S114" s="72">
        <f t="shared" si="53"/>
        <v>0</v>
      </c>
      <c r="T114" s="7"/>
      <c r="U114" s="5">
        <f t="shared" si="54"/>
        <v>28</v>
      </c>
      <c r="V114" s="45">
        <f t="shared" si="55"/>
        <v>40210</v>
      </c>
      <c r="W114" s="5">
        <f t="shared" si="56"/>
        <v>3294</v>
      </c>
      <c r="X114" s="55">
        <f t="shared" si="57"/>
        <v>5.3904348595426005E-2</v>
      </c>
      <c r="Y114" s="47">
        <f t="shared" si="58"/>
        <v>0.61896936547351245</v>
      </c>
      <c r="Z114" s="5">
        <f t="shared" si="59"/>
        <v>0</v>
      </c>
      <c r="AA114" s="5">
        <f t="shared" si="60"/>
        <v>0</v>
      </c>
      <c r="AC114" s="39">
        <f t="shared" si="61"/>
        <v>0</v>
      </c>
      <c r="AD114" s="39">
        <f t="shared" si="62"/>
        <v>0</v>
      </c>
      <c r="AE114" s="39">
        <f t="shared" si="63"/>
        <v>0</v>
      </c>
      <c r="AF114" s="39">
        <f t="shared" si="64"/>
        <v>0</v>
      </c>
      <c r="AG114" s="39">
        <f t="shared" si="65"/>
        <v>0</v>
      </c>
      <c r="AH114" s="39">
        <f t="shared" si="66"/>
        <v>0</v>
      </c>
      <c r="AI114" s="39">
        <f t="shared" si="67"/>
        <v>0</v>
      </c>
      <c r="AJ114" s="39">
        <f t="shared" si="68"/>
        <v>0</v>
      </c>
      <c r="AK114" s="39">
        <f t="shared" si="69"/>
        <v>0</v>
      </c>
      <c r="AL114" s="43"/>
      <c r="AM114" s="39">
        <f t="shared" si="70"/>
        <v>0</v>
      </c>
      <c r="AN114" s="39">
        <f t="shared" si="71"/>
        <v>0</v>
      </c>
      <c r="AO114" s="39">
        <f t="shared" si="72"/>
        <v>0</v>
      </c>
      <c r="AP114" s="40">
        <f t="shared" si="73"/>
        <v>0</v>
      </c>
      <c r="AR114" s="39">
        <f t="shared" si="74"/>
        <v>0</v>
      </c>
      <c r="AS114" s="39">
        <f t="shared" si="75"/>
        <v>0</v>
      </c>
      <c r="AT114" s="39">
        <f t="shared" si="76"/>
        <v>0</v>
      </c>
      <c r="AU114" s="40">
        <f t="shared" si="77"/>
        <v>0</v>
      </c>
      <c r="AV114" s="40"/>
      <c r="AW114" s="52">
        <f t="shared" si="78"/>
        <v>0</v>
      </c>
      <c r="AY114" s="52">
        <f t="shared" si="79"/>
        <v>0</v>
      </c>
      <c r="AZ114" s="70"/>
    </row>
    <row r="115" spans="1:52">
      <c r="A115" s="44">
        <f t="shared" si="80"/>
        <v>40238</v>
      </c>
      <c r="B115" s="66">
        <f t="shared" si="81"/>
        <v>1147.5409836065573</v>
      </c>
      <c r="C115" s="67"/>
      <c r="D115" s="68">
        <f t="shared" si="44"/>
        <v>1147.5409836065573</v>
      </c>
      <c r="E115" s="35">
        <f t="shared" si="45"/>
        <v>0</v>
      </c>
      <c r="F115" s="35">
        <f t="shared" si="46"/>
        <v>0</v>
      </c>
      <c r="G115" s="55">
        <f t="shared" si="82"/>
        <v>5.67</v>
      </c>
      <c r="H115" s="69">
        <f t="shared" si="83"/>
        <v>5.67</v>
      </c>
      <c r="I115" s="72">
        <f t="shared" si="84"/>
        <v>0</v>
      </c>
      <c r="J115" s="55">
        <f t="shared" si="47"/>
        <v>-0.06</v>
      </c>
      <c r="K115" s="69">
        <f t="shared" si="48"/>
        <v>-0.06</v>
      </c>
      <c r="L115" s="72">
        <v>0</v>
      </c>
      <c r="M115" s="55">
        <f t="shared" si="49"/>
        <v>1.2500000000000001E-2</v>
      </c>
      <c r="N115" s="69">
        <f t="shared" si="50"/>
        <v>0</v>
      </c>
      <c r="O115" s="72">
        <v>0</v>
      </c>
      <c r="P115" s="7"/>
      <c r="Q115" s="72">
        <f t="shared" si="51"/>
        <v>5.6224999999999996</v>
      </c>
      <c r="R115" s="72">
        <f t="shared" si="52"/>
        <v>5.61</v>
      </c>
      <c r="S115" s="72">
        <f t="shared" si="53"/>
        <v>0</v>
      </c>
      <c r="T115" s="7"/>
      <c r="U115" s="5">
        <f t="shared" si="54"/>
        <v>31</v>
      </c>
      <c r="V115" s="45">
        <f t="shared" si="55"/>
        <v>40238</v>
      </c>
      <c r="W115" s="5">
        <f t="shared" si="56"/>
        <v>3322</v>
      </c>
      <c r="X115" s="55">
        <f t="shared" si="57"/>
        <v>5.3904348595426005E-2</v>
      </c>
      <c r="Y115" s="47">
        <f t="shared" si="58"/>
        <v>0.61645060007456565</v>
      </c>
      <c r="Z115" s="5">
        <f t="shared" si="59"/>
        <v>0</v>
      </c>
      <c r="AA115" s="5">
        <f t="shared" si="60"/>
        <v>0</v>
      </c>
      <c r="AC115" s="39">
        <f t="shared" si="61"/>
        <v>0</v>
      </c>
      <c r="AD115" s="39">
        <f t="shared" si="62"/>
        <v>0</v>
      </c>
      <c r="AE115" s="39">
        <f t="shared" si="63"/>
        <v>0</v>
      </c>
      <c r="AF115" s="39">
        <f t="shared" si="64"/>
        <v>0</v>
      </c>
      <c r="AG115" s="39">
        <f t="shared" si="65"/>
        <v>0</v>
      </c>
      <c r="AH115" s="39">
        <f t="shared" si="66"/>
        <v>0</v>
      </c>
      <c r="AI115" s="39">
        <f t="shared" si="67"/>
        <v>0</v>
      </c>
      <c r="AJ115" s="39">
        <f t="shared" si="68"/>
        <v>0</v>
      </c>
      <c r="AK115" s="39">
        <f t="shared" si="69"/>
        <v>0</v>
      </c>
      <c r="AL115" s="43"/>
      <c r="AM115" s="39">
        <f t="shared" si="70"/>
        <v>0</v>
      </c>
      <c r="AN115" s="39">
        <f t="shared" si="71"/>
        <v>0</v>
      </c>
      <c r="AO115" s="39">
        <f t="shared" si="72"/>
        <v>0</v>
      </c>
      <c r="AP115" s="40">
        <f t="shared" si="73"/>
        <v>0</v>
      </c>
      <c r="AR115" s="39">
        <f t="shared" si="74"/>
        <v>0</v>
      </c>
      <c r="AS115" s="39">
        <f t="shared" si="75"/>
        <v>0</v>
      </c>
      <c r="AT115" s="39">
        <f t="shared" si="76"/>
        <v>0</v>
      </c>
      <c r="AU115" s="40">
        <f t="shared" si="77"/>
        <v>0</v>
      </c>
      <c r="AV115" s="40"/>
      <c r="AW115" s="52">
        <f t="shared" si="78"/>
        <v>0</v>
      </c>
      <c r="AY115" s="52">
        <f t="shared" si="79"/>
        <v>0</v>
      </c>
      <c r="AZ115" s="70"/>
    </row>
    <row r="116" spans="1:52">
      <c r="A116" s="44">
        <f t="shared" si="80"/>
        <v>40269</v>
      </c>
      <c r="B116" s="66">
        <f t="shared" si="81"/>
        <v>1147.5409836065573</v>
      </c>
      <c r="C116" s="67"/>
      <c r="D116" s="68">
        <f t="shared" si="44"/>
        <v>1147.5409836065573</v>
      </c>
      <c r="E116" s="35">
        <f t="shared" si="45"/>
        <v>0</v>
      </c>
      <c r="F116" s="35">
        <f t="shared" si="46"/>
        <v>0</v>
      </c>
      <c r="G116" s="55">
        <f t="shared" si="82"/>
        <v>5.67</v>
      </c>
      <c r="H116" s="69">
        <f t="shared" si="83"/>
        <v>5.67</v>
      </c>
      <c r="I116" s="72">
        <f t="shared" si="84"/>
        <v>0</v>
      </c>
      <c r="J116" s="55">
        <f t="shared" si="47"/>
        <v>-0.06</v>
      </c>
      <c r="K116" s="69">
        <f t="shared" si="48"/>
        <v>-0.06</v>
      </c>
      <c r="L116" s="72">
        <v>0</v>
      </c>
      <c r="M116" s="55">
        <f t="shared" si="49"/>
        <v>1.2500000000000001E-2</v>
      </c>
      <c r="N116" s="69">
        <f t="shared" si="50"/>
        <v>0</v>
      </c>
      <c r="O116" s="72">
        <v>0</v>
      </c>
      <c r="P116" s="7"/>
      <c r="Q116" s="72">
        <f t="shared" si="51"/>
        <v>5.6224999999999996</v>
      </c>
      <c r="R116" s="72">
        <f t="shared" si="52"/>
        <v>5.61</v>
      </c>
      <c r="S116" s="72">
        <f t="shared" si="53"/>
        <v>0</v>
      </c>
      <c r="T116" s="7"/>
      <c r="U116" s="5">
        <f t="shared" si="54"/>
        <v>30</v>
      </c>
      <c r="V116" s="45">
        <f t="shared" si="55"/>
        <v>40269</v>
      </c>
      <c r="W116" s="5">
        <f t="shared" si="56"/>
        <v>3353</v>
      </c>
      <c r="X116" s="55">
        <f t="shared" si="57"/>
        <v>5.3904348595426005E-2</v>
      </c>
      <c r="Y116" s="47">
        <f t="shared" si="58"/>
        <v>0.61367392088546302</v>
      </c>
      <c r="Z116" s="5">
        <f t="shared" si="59"/>
        <v>0</v>
      </c>
      <c r="AA116" s="5">
        <f t="shared" si="60"/>
        <v>0</v>
      </c>
      <c r="AC116" s="39">
        <f t="shared" si="61"/>
        <v>0</v>
      </c>
      <c r="AD116" s="39">
        <f t="shared" si="62"/>
        <v>0</v>
      </c>
      <c r="AE116" s="39">
        <f t="shared" si="63"/>
        <v>0</v>
      </c>
      <c r="AF116" s="39">
        <f t="shared" si="64"/>
        <v>0</v>
      </c>
      <c r="AG116" s="39">
        <f t="shared" si="65"/>
        <v>0</v>
      </c>
      <c r="AH116" s="39">
        <f t="shared" si="66"/>
        <v>0</v>
      </c>
      <c r="AI116" s="39">
        <f t="shared" si="67"/>
        <v>0</v>
      </c>
      <c r="AJ116" s="39">
        <f t="shared" si="68"/>
        <v>0</v>
      </c>
      <c r="AK116" s="39">
        <f t="shared" si="69"/>
        <v>0</v>
      </c>
      <c r="AL116" s="43"/>
      <c r="AM116" s="39">
        <f t="shared" si="70"/>
        <v>0</v>
      </c>
      <c r="AN116" s="39">
        <f t="shared" si="71"/>
        <v>0</v>
      </c>
      <c r="AO116" s="39">
        <f t="shared" si="72"/>
        <v>0</v>
      </c>
      <c r="AP116" s="40">
        <f t="shared" si="73"/>
        <v>0</v>
      </c>
      <c r="AR116" s="39">
        <f t="shared" si="74"/>
        <v>0</v>
      </c>
      <c r="AS116" s="39">
        <f t="shared" si="75"/>
        <v>0</v>
      </c>
      <c r="AT116" s="39">
        <f t="shared" si="76"/>
        <v>0</v>
      </c>
      <c r="AU116" s="40">
        <f t="shared" si="77"/>
        <v>0</v>
      </c>
      <c r="AV116" s="40"/>
      <c r="AW116" s="52">
        <f t="shared" si="78"/>
        <v>0</v>
      </c>
      <c r="AY116" s="52">
        <f t="shared" si="79"/>
        <v>0</v>
      </c>
      <c r="AZ116" s="70"/>
    </row>
    <row r="117" spans="1:52">
      <c r="A117" s="44">
        <f t="shared" si="80"/>
        <v>40299</v>
      </c>
      <c r="B117" s="66">
        <f t="shared" si="81"/>
        <v>1147.5409836065573</v>
      </c>
      <c r="C117" s="67"/>
      <c r="D117" s="68">
        <f t="shared" si="44"/>
        <v>1147.5409836065573</v>
      </c>
      <c r="E117" s="35">
        <f t="shared" si="45"/>
        <v>0</v>
      </c>
      <c r="F117" s="35">
        <f t="shared" si="46"/>
        <v>0</v>
      </c>
      <c r="G117" s="55">
        <f t="shared" si="82"/>
        <v>5.67</v>
      </c>
      <c r="H117" s="69">
        <f t="shared" si="83"/>
        <v>5.67</v>
      </c>
      <c r="I117" s="72">
        <f t="shared" si="84"/>
        <v>0</v>
      </c>
      <c r="J117" s="55">
        <f t="shared" si="47"/>
        <v>-0.06</v>
      </c>
      <c r="K117" s="69">
        <f t="shared" si="48"/>
        <v>-0.06</v>
      </c>
      <c r="L117" s="72">
        <v>0</v>
      </c>
      <c r="M117" s="55">
        <f t="shared" si="49"/>
        <v>1.2500000000000001E-2</v>
      </c>
      <c r="N117" s="69">
        <f t="shared" si="50"/>
        <v>0</v>
      </c>
      <c r="O117" s="72">
        <v>0</v>
      </c>
      <c r="P117" s="7"/>
      <c r="Q117" s="72">
        <f t="shared" si="51"/>
        <v>5.6224999999999996</v>
      </c>
      <c r="R117" s="72">
        <f t="shared" si="52"/>
        <v>5.61</v>
      </c>
      <c r="S117" s="72">
        <f t="shared" si="53"/>
        <v>0</v>
      </c>
      <c r="T117" s="7"/>
      <c r="U117" s="5">
        <f t="shared" si="54"/>
        <v>31</v>
      </c>
      <c r="V117" s="45">
        <f t="shared" si="55"/>
        <v>40299</v>
      </c>
      <c r="W117" s="5">
        <f t="shared" si="56"/>
        <v>3383</v>
      </c>
      <c r="X117" s="55">
        <f t="shared" si="57"/>
        <v>5.3904348595426005E-2</v>
      </c>
      <c r="Y117" s="47">
        <f t="shared" si="58"/>
        <v>0.61099872089956087</v>
      </c>
      <c r="Z117" s="5">
        <f t="shared" si="59"/>
        <v>0</v>
      </c>
      <c r="AA117" s="5">
        <f t="shared" si="60"/>
        <v>0</v>
      </c>
      <c r="AC117" s="39">
        <f t="shared" si="61"/>
        <v>0</v>
      </c>
      <c r="AD117" s="39">
        <f t="shared" si="62"/>
        <v>0</v>
      </c>
      <c r="AE117" s="39">
        <f t="shared" si="63"/>
        <v>0</v>
      </c>
      <c r="AF117" s="39">
        <f t="shared" si="64"/>
        <v>0</v>
      </c>
      <c r="AG117" s="39">
        <f t="shared" si="65"/>
        <v>0</v>
      </c>
      <c r="AH117" s="39">
        <f t="shared" si="66"/>
        <v>0</v>
      </c>
      <c r="AI117" s="39">
        <f t="shared" si="67"/>
        <v>0</v>
      </c>
      <c r="AJ117" s="39">
        <f t="shared" si="68"/>
        <v>0</v>
      </c>
      <c r="AK117" s="39">
        <f t="shared" si="69"/>
        <v>0</v>
      </c>
      <c r="AL117" s="43"/>
      <c r="AM117" s="39">
        <f t="shared" si="70"/>
        <v>0</v>
      </c>
      <c r="AN117" s="39">
        <f t="shared" si="71"/>
        <v>0</v>
      </c>
      <c r="AO117" s="39">
        <f t="shared" si="72"/>
        <v>0</v>
      </c>
      <c r="AP117" s="40">
        <f t="shared" si="73"/>
        <v>0</v>
      </c>
      <c r="AR117" s="39">
        <f t="shared" si="74"/>
        <v>0</v>
      </c>
      <c r="AS117" s="39">
        <f t="shared" si="75"/>
        <v>0</v>
      </c>
      <c r="AT117" s="39">
        <f t="shared" si="76"/>
        <v>0</v>
      </c>
      <c r="AU117" s="40">
        <f t="shared" si="77"/>
        <v>0</v>
      </c>
      <c r="AV117" s="40"/>
      <c r="AW117" s="52">
        <f t="shared" si="78"/>
        <v>0</v>
      </c>
      <c r="AY117" s="52">
        <f t="shared" si="79"/>
        <v>0</v>
      </c>
      <c r="AZ117" s="70"/>
    </row>
    <row r="118" spans="1:52">
      <c r="A118" s="44">
        <f t="shared" si="80"/>
        <v>40330</v>
      </c>
      <c r="B118" s="66">
        <f t="shared" si="81"/>
        <v>1147.5409836065573</v>
      </c>
      <c r="C118" s="67"/>
      <c r="D118" s="68">
        <f t="shared" si="44"/>
        <v>1147.5409836065573</v>
      </c>
      <c r="E118" s="35">
        <f t="shared" si="45"/>
        <v>0</v>
      </c>
      <c r="F118" s="35">
        <f t="shared" si="46"/>
        <v>0</v>
      </c>
      <c r="G118" s="55">
        <f t="shared" si="82"/>
        <v>5.67</v>
      </c>
      <c r="H118" s="69">
        <f t="shared" si="83"/>
        <v>5.67</v>
      </c>
      <c r="I118" s="72">
        <f t="shared" si="84"/>
        <v>0</v>
      </c>
      <c r="J118" s="55">
        <f t="shared" si="47"/>
        <v>-0.06</v>
      </c>
      <c r="K118" s="69">
        <f t="shared" si="48"/>
        <v>-0.06</v>
      </c>
      <c r="L118" s="72">
        <v>0</v>
      </c>
      <c r="M118" s="55">
        <f t="shared" si="49"/>
        <v>1.2500000000000001E-2</v>
      </c>
      <c r="N118" s="69">
        <f t="shared" si="50"/>
        <v>0</v>
      </c>
      <c r="O118" s="72">
        <v>0</v>
      </c>
      <c r="P118" s="7"/>
      <c r="Q118" s="72">
        <f t="shared" si="51"/>
        <v>5.6224999999999996</v>
      </c>
      <c r="R118" s="72">
        <f t="shared" si="52"/>
        <v>5.61</v>
      </c>
      <c r="S118" s="72">
        <f t="shared" si="53"/>
        <v>0</v>
      </c>
      <c r="T118" s="7"/>
      <c r="U118" s="5">
        <f t="shared" si="54"/>
        <v>30</v>
      </c>
      <c r="V118" s="45">
        <f t="shared" si="55"/>
        <v>40330</v>
      </c>
      <c r="W118" s="5">
        <f t="shared" si="56"/>
        <v>3414</v>
      </c>
      <c r="X118" s="55">
        <f t="shared" si="57"/>
        <v>5.3904348595426005E-2</v>
      </c>
      <c r="Y118" s="47">
        <f t="shared" si="58"/>
        <v>0.60824659861646979</v>
      </c>
      <c r="Z118" s="5">
        <f t="shared" si="59"/>
        <v>0</v>
      </c>
      <c r="AA118" s="5">
        <f t="shared" si="60"/>
        <v>0</v>
      </c>
      <c r="AC118" s="39">
        <f t="shared" si="61"/>
        <v>0</v>
      </c>
      <c r="AD118" s="39">
        <f t="shared" si="62"/>
        <v>0</v>
      </c>
      <c r="AE118" s="39">
        <f t="shared" si="63"/>
        <v>0</v>
      </c>
      <c r="AF118" s="39">
        <f t="shared" si="64"/>
        <v>0</v>
      </c>
      <c r="AG118" s="39">
        <f t="shared" si="65"/>
        <v>0</v>
      </c>
      <c r="AH118" s="39">
        <f t="shared" si="66"/>
        <v>0</v>
      </c>
      <c r="AI118" s="39">
        <f t="shared" si="67"/>
        <v>0</v>
      </c>
      <c r="AJ118" s="39">
        <f t="shared" si="68"/>
        <v>0</v>
      </c>
      <c r="AK118" s="39">
        <f t="shared" si="69"/>
        <v>0</v>
      </c>
      <c r="AL118" s="43"/>
      <c r="AM118" s="39">
        <f t="shared" si="70"/>
        <v>0</v>
      </c>
      <c r="AN118" s="39">
        <f t="shared" si="71"/>
        <v>0</v>
      </c>
      <c r="AO118" s="39">
        <f t="shared" si="72"/>
        <v>0</v>
      </c>
      <c r="AP118" s="40">
        <f t="shared" si="73"/>
        <v>0</v>
      </c>
      <c r="AR118" s="39">
        <f t="shared" si="74"/>
        <v>0</v>
      </c>
      <c r="AS118" s="39">
        <f t="shared" si="75"/>
        <v>0</v>
      </c>
      <c r="AT118" s="39">
        <f t="shared" si="76"/>
        <v>0</v>
      </c>
      <c r="AU118" s="40">
        <f t="shared" si="77"/>
        <v>0</v>
      </c>
      <c r="AV118" s="40"/>
      <c r="AW118" s="52">
        <f t="shared" si="78"/>
        <v>0</v>
      </c>
      <c r="AY118" s="52">
        <f t="shared" si="79"/>
        <v>0</v>
      </c>
      <c r="AZ118" s="70"/>
    </row>
    <row r="119" spans="1:52">
      <c r="A119" s="44">
        <f t="shared" si="80"/>
        <v>40360</v>
      </c>
      <c r="B119" s="66">
        <f t="shared" si="81"/>
        <v>1147.5409836065573</v>
      </c>
      <c r="C119" s="67"/>
      <c r="D119" s="68">
        <f t="shared" si="44"/>
        <v>1147.5409836065573</v>
      </c>
      <c r="E119" s="35">
        <f t="shared" si="45"/>
        <v>0</v>
      </c>
      <c r="F119" s="35">
        <f t="shared" si="46"/>
        <v>0</v>
      </c>
      <c r="G119" s="55">
        <f t="shared" si="82"/>
        <v>5.67</v>
      </c>
      <c r="H119" s="69">
        <f t="shared" si="83"/>
        <v>5.67</v>
      </c>
      <c r="I119" s="72">
        <f t="shared" si="84"/>
        <v>0</v>
      </c>
      <c r="J119" s="55">
        <f t="shared" si="47"/>
        <v>-0.06</v>
      </c>
      <c r="K119" s="69">
        <f t="shared" si="48"/>
        <v>-0.06</v>
      </c>
      <c r="L119" s="72">
        <v>0</v>
      </c>
      <c r="M119" s="55">
        <f t="shared" si="49"/>
        <v>1.2500000000000001E-2</v>
      </c>
      <c r="N119" s="69">
        <f t="shared" si="50"/>
        <v>0</v>
      </c>
      <c r="O119" s="72">
        <v>0</v>
      </c>
      <c r="P119" s="7"/>
      <c r="Q119" s="72">
        <f t="shared" si="51"/>
        <v>5.6224999999999996</v>
      </c>
      <c r="R119" s="72">
        <f t="shared" si="52"/>
        <v>5.61</v>
      </c>
      <c r="S119" s="72">
        <f t="shared" si="53"/>
        <v>0</v>
      </c>
      <c r="T119" s="7"/>
      <c r="U119" s="5">
        <f t="shared" si="54"/>
        <v>31</v>
      </c>
      <c r="V119" s="45">
        <f t="shared" si="55"/>
        <v>40360</v>
      </c>
      <c r="W119" s="5">
        <f t="shared" si="56"/>
        <v>3444</v>
      </c>
      <c r="X119" s="55">
        <f t="shared" si="57"/>
        <v>5.3904348595426005E-2</v>
      </c>
      <c r="Y119" s="47">
        <f t="shared" si="58"/>
        <v>0.60559505805614089</v>
      </c>
      <c r="Z119" s="5">
        <f t="shared" si="59"/>
        <v>0</v>
      </c>
      <c r="AA119" s="5">
        <f t="shared" si="60"/>
        <v>0</v>
      </c>
      <c r="AC119" s="39">
        <f t="shared" si="61"/>
        <v>0</v>
      </c>
      <c r="AD119" s="39">
        <f t="shared" si="62"/>
        <v>0</v>
      </c>
      <c r="AE119" s="39">
        <f t="shared" si="63"/>
        <v>0</v>
      </c>
      <c r="AF119" s="39">
        <f t="shared" si="64"/>
        <v>0</v>
      </c>
      <c r="AG119" s="39">
        <f t="shared" si="65"/>
        <v>0</v>
      </c>
      <c r="AH119" s="39">
        <f t="shared" si="66"/>
        <v>0</v>
      </c>
      <c r="AI119" s="39">
        <f t="shared" si="67"/>
        <v>0</v>
      </c>
      <c r="AJ119" s="39">
        <f t="shared" si="68"/>
        <v>0</v>
      </c>
      <c r="AK119" s="39">
        <f t="shared" si="69"/>
        <v>0</v>
      </c>
      <c r="AL119" s="43"/>
      <c r="AM119" s="39">
        <f t="shared" si="70"/>
        <v>0</v>
      </c>
      <c r="AN119" s="39">
        <f t="shared" si="71"/>
        <v>0</v>
      </c>
      <c r="AO119" s="39">
        <f t="shared" si="72"/>
        <v>0</v>
      </c>
      <c r="AP119" s="40">
        <f t="shared" si="73"/>
        <v>0</v>
      </c>
      <c r="AR119" s="39">
        <f t="shared" si="74"/>
        <v>0</v>
      </c>
      <c r="AS119" s="39">
        <f t="shared" si="75"/>
        <v>0</v>
      </c>
      <c r="AT119" s="39">
        <f t="shared" si="76"/>
        <v>0</v>
      </c>
      <c r="AU119" s="40">
        <f t="shared" si="77"/>
        <v>0</v>
      </c>
      <c r="AV119" s="40"/>
      <c r="AW119" s="52">
        <f t="shared" si="78"/>
        <v>0</v>
      </c>
      <c r="AY119" s="52">
        <f t="shared" si="79"/>
        <v>0</v>
      </c>
      <c r="AZ119" s="70"/>
    </row>
    <row r="120" spans="1:52">
      <c r="A120" s="44">
        <f t="shared" si="80"/>
        <v>40391</v>
      </c>
      <c r="B120" s="66">
        <f t="shared" si="81"/>
        <v>1147.5409836065573</v>
      </c>
      <c r="C120" s="67"/>
      <c r="D120" s="68">
        <f t="shared" si="44"/>
        <v>1147.5409836065573</v>
      </c>
      <c r="E120" s="35">
        <f t="shared" si="45"/>
        <v>0</v>
      </c>
      <c r="F120" s="35">
        <f t="shared" si="46"/>
        <v>0</v>
      </c>
      <c r="G120" s="55">
        <f t="shared" si="82"/>
        <v>5.67</v>
      </c>
      <c r="H120" s="69">
        <f t="shared" si="83"/>
        <v>5.67</v>
      </c>
      <c r="I120" s="72">
        <f t="shared" si="84"/>
        <v>0</v>
      </c>
      <c r="J120" s="55">
        <f t="shared" si="47"/>
        <v>-0.06</v>
      </c>
      <c r="K120" s="69">
        <f t="shared" si="48"/>
        <v>-0.06</v>
      </c>
      <c r="L120" s="72">
        <v>0</v>
      </c>
      <c r="M120" s="55">
        <f t="shared" si="49"/>
        <v>1.2500000000000001E-2</v>
      </c>
      <c r="N120" s="69">
        <f t="shared" si="50"/>
        <v>0</v>
      </c>
      <c r="O120" s="72">
        <v>0</v>
      </c>
      <c r="P120" s="7"/>
      <c r="Q120" s="72">
        <f t="shared" si="51"/>
        <v>5.6224999999999996</v>
      </c>
      <c r="R120" s="72">
        <f t="shared" si="52"/>
        <v>5.61</v>
      </c>
      <c r="S120" s="72">
        <f t="shared" si="53"/>
        <v>0</v>
      </c>
      <c r="T120" s="7"/>
      <c r="U120" s="5">
        <f t="shared" si="54"/>
        <v>31</v>
      </c>
      <c r="V120" s="45">
        <f t="shared" si="55"/>
        <v>40391</v>
      </c>
      <c r="W120" s="5">
        <f t="shared" si="56"/>
        <v>3475</v>
      </c>
      <c r="X120" s="55">
        <f t="shared" si="57"/>
        <v>5.3904348595426005E-2</v>
      </c>
      <c r="Y120" s="47">
        <f t="shared" si="58"/>
        <v>0.60286727549818009</v>
      </c>
      <c r="Z120" s="5">
        <f t="shared" si="59"/>
        <v>0</v>
      </c>
      <c r="AA120" s="5">
        <f t="shared" si="60"/>
        <v>0</v>
      </c>
      <c r="AC120" s="39">
        <f t="shared" si="61"/>
        <v>0</v>
      </c>
      <c r="AD120" s="39">
        <f t="shared" si="62"/>
        <v>0</v>
      </c>
      <c r="AE120" s="39">
        <f t="shared" si="63"/>
        <v>0</v>
      </c>
      <c r="AF120" s="39">
        <f t="shared" si="64"/>
        <v>0</v>
      </c>
      <c r="AG120" s="39">
        <f t="shared" si="65"/>
        <v>0</v>
      </c>
      <c r="AH120" s="39">
        <f t="shared" si="66"/>
        <v>0</v>
      </c>
      <c r="AI120" s="39">
        <f t="shared" si="67"/>
        <v>0</v>
      </c>
      <c r="AJ120" s="39">
        <f t="shared" si="68"/>
        <v>0</v>
      </c>
      <c r="AK120" s="39">
        <f t="shared" si="69"/>
        <v>0</v>
      </c>
      <c r="AL120" s="43"/>
      <c r="AM120" s="39">
        <f t="shared" si="70"/>
        <v>0</v>
      </c>
      <c r="AN120" s="39">
        <f t="shared" si="71"/>
        <v>0</v>
      </c>
      <c r="AO120" s="39">
        <f t="shared" si="72"/>
        <v>0</v>
      </c>
      <c r="AP120" s="40">
        <f t="shared" si="73"/>
        <v>0</v>
      </c>
      <c r="AR120" s="39">
        <f t="shared" si="74"/>
        <v>0</v>
      </c>
      <c r="AS120" s="39">
        <f t="shared" si="75"/>
        <v>0</v>
      </c>
      <c r="AT120" s="39">
        <f t="shared" si="76"/>
        <v>0</v>
      </c>
      <c r="AU120" s="40">
        <f t="shared" si="77"/>
        <v>0</v>
      </c>
      <c r="AV120" s="40"/>
      <c r="AW120" s="52">
        <f t="shared" si="78"/>
        <v>0</v>
      </c>
      <c r="AY120" s="52">
        <f t="shared" si="79"/>
        <v>0</v>
      </c>
      <c r="AZ120" s="70"/>
    </row>
    <row r="121" spans="1:52">
      <c r="A121" s="44">
        <f t="shared" si="80"/>
        <v>40422</v>
      </c>
      <c r="B121" s="66">
        <f t="shared" si="81"/>
        <v>1147.5409836065573</v>
      </c>
      <c r="C121" s="67"/>
      <c r="D121" s="68">
        <f t="shared" si="44"/>
        <v>1147.5409836065573</v>
      </c>
      <c r="E121" s="35">
        <f t="shared" si="45"/>
        <v>0</v>
      </c>
      <c r="F121" s="35">
        <f t="shared" si="46"/>
        <v>0</v>
      </c>
      <c r="G121" s="55">
        <f t="shared" si="82"/>
        <v>5.67</v>
      </c>
      <c r="H121" s="69">
        <f t="shared" si="83"/>
        <v>5.67</v>
      </c>
      <c r="I121" s="72">
        <f t="shared" si="84"/>
        <v>0</v>
      </c>
      <c r="J121" s="55">
        <f t="shared" si="47"/>
        <v>-0.06</v>
      </c>
      <c r="K121" s="69">
        <f t="shared" si="48"/>
        <v>-0.06</v>
      </c>
      <c r="L121" s="72">
        <v>0</v>
      </c>
      <c r="M121" s="55">
        <f t="shared" si="49"/>
        <v>1.2500000000000001E-2</v>
      </c>
      <c r="N121" s="69">
        <f t="shared" si="50"/>
        <v>0</v>
      </c>
      <c r="O121" s="72">
        <v>0</v>
      </c>
      <c r="P121" s="7"/>
      <c r="Q121" s="72">
        <f t="shared" si="51"/>
        <v>5.6224999999999996</v>
      </c>
      <c r="R121" s="72">
        <f t="shared" si="52"/>
        <v>5.61</v>
      </c>
      <c r="S121" s="72">
        <f t="shared" si="53"/>
        <v>0</v>
      </c>
      <c r="T121" s="7"/>
      <c r="U121" s="5">
        <f t="shared" si="54"/>
        <v>30</v>
      </c>
      <c r="V121" s="45">
        <f t="shared" si="55"/>
        <v>40422</v>
      </c>
      <c r="W121" s="5">
        <f t="shared" si="56"/>
        <v>3506</v>
      </c>
      <c r="X121" s="55">
        <f t="shared" si="57"/>
        <v>5.3904348595426005E-2</v>
      </c>
      <c r="Y121" s="47">
        <f t="shared" si="58"/>
        <v>0.60015177969451916</v>
      </c>
      <c r="Z121" s="5">
        <f t="shared" si="59"/>
        <v>0</v>
      </c>
      <c r="AA121" s="5">
        <f t="shared" si="60"/>
        <v>0</v>
      </c>
      <c r="AC121" s="39">
        <f t="shared" si="61"/>
        <v>0</v>
      </c>
      <c r="AD121" s="39">
        <f t="shared" si="62"/>
        <v>0</v>
      </c>
      <c r="AE121" s="39">
        <f t="shared" si="63"/>
        <v>0</v>
      </c>
      <c r="AF121" s="39">
        <f t="shared" si="64"/>
        <v>0</v>
      </c>
      <c r="AG121" s="39">
        <f t="shared" si="65"/>
        <v>0</v>
      </c>
      <c r="AH121" s="39">
        <f t="shared" si="66"/>
        <v>0</v>
      </c>
      <c r="AI121" s="39">
        <f t="shared" si="67"/>
        <v>0</v>
      </c>
      <c r="AJ121" s="39">
        <f t="shared" si="68"/>
        <v>0</v>
      </c>
      <c r="AK121" s="39">
        <f t="shared" si="69"/>
        <v>0</v>
      </c>
      <c r="AL121" s="43"/>
      <c r="AM121" s="39">
        <f t="shared" si="70"/>
        <v>0</v>
      </c>
      <c r="AN121" s="39">
        <f t="shared" si="71"/>
        <v>0</v>
      </c>
      <c r="AO121" s="39">
        <f t="shared" si="72"/>
        <v>0</v>
      </c>
      <c r="AP121" s="40">
        <f t="shared" si="73"/>
        <v>0</v>
      </c>
      <c r="AR121" s="39">
        <f t="shared" si="74"/>
        <v>0</v>
      </c>
      <c r="AS121" s="39">
        <f t="shared" si="75"/>
        <v>0</v>
      </c>
      <c r="AT121" s="39">
        <f t="shared" si="76"/>
        <v>0</v>
      </c>
      <c r="AU121" s="40">
        <f t="shared" si="77"/>
        <v>0</v>
      </c>
      <c r="AV121" s="40"/>
      <c r="AW121" s="52">
        <f t="shared" si="78"/>
        <v>0</v>
      </c>
      <c r="AY121" s="52">
        <f t="shared" si="79"/>
        <v>0</v>
      </c>
      <c r="AZ121" s="70"/>
    </row>
    <row r="122" spans="1:52">
      <c r="A122" s="44">
        <f t="shared" si="80"/>
        <v>40452</v>
      </c>
      <c r="B122" s="66">
        <f t="shared" si="81"/>
        <v>1147.5409836065573</v>
      </c>
      <c r="C122" s="67"/>
      <c r="D122" s="68">
        <f t="shared" si="44"/>
        <v>1147.5409836065573</v>
      </c>
      <c r="E122" s="35">
        <f t="shared" si="45"/>
        <v>0</v>
      </c>
      <c r="F122" s="35">
        <f t="shared" si="46"/>
        <v>0</v>
      </c>
      <c r="G122" s="55">
        <f t="shared" si="82"/>
        <v>5.67</v>
      </c>
      <c r="H122" s="69">
        <f t="shared" si="83"/>
        <v>5.67</v>
      </c>
      <c r="I122" s="72">
        <f t="shared" si="84"/>
        <v>0</v>
      </c>
      <c r="J122" s="55">
        <f t="shared" si="47"/>
        <v>-0.06</v>
      </c>
      <c r="K122" s="69">
        <f t="shared" si="48"/>
        <v>-0.06</v>
      </c>
      <c r="L122" s="72">
        <v>0</v>
      </c>
      <c r="M122" s="55">
        <f t="shared" si="49"/>
        <v>1.2500000000000001E-2</v>
      </c>
      <c r="N122" s="69">
        <f t="shared" si="50"/>
        <v>0</v>
      </c>
      <c r="O122" s="72">
        <v>0</v>
      </c>
      <c r="P122" s="7"/>
      <c r="Q122" s="72">
        <f t="shared" si="51"/>
        <v>5.6224999999999996</v>
      </c>
      <c r="R122" s="72">
        <f t="shared" si="52"/>
        <v>5.61</v>
      </c>
      <c r="S122" s="72">
        <f t="shared" si="53"/>
        <v>0</v>
      </c>
      <c r="T122" s="7"/>
      <c r="U122" s="5">
        <f t="shared" si="54"/>
        <v>31</v>
      </c>
      <c r="V122" s="45">
        <f t="shared" si="55"/>
        <v>40452</v>
      </c>
      <c r="W122" s="5">
        <f t="shared" si="56"/>
        <v>3536</v>
      </c>
      <c r="X122" s="55">
        <f t="shared" si="57"/>
        <v>5.3904348595426005E-2</v>
      </c>
      <c r="Y122" s="47">
        <f t="shared" si="58"/>
        <v>0.59753552702687873</v>
      </c>
      <c r="Z122" s="5">
        <f t="shared" si="59"/>
        <v>0</v>
      </c>
      <c r="AA122" s="5">
        <f t="shared" si="60"/>
        <v>0</v>
      </c>
      <c r="AC122" s="39">
        <f t="shared" si="61"/>
        <v>0</v>
      </c>
      <c r="AD122" s="39">
        <f t="shared" si="62"/>
        <v>0</v>
      </c>
      <c r="AE122" s="39">
        <f t="shared" si="63"/>
        <v>0</v>
      </c>
      <c r="AF122" s="39">
        <f t="shared" si="64"/>
        <v>0</v>
      </c>
      <c r="AG122" s="39">
        <f t="shared" si="65"/>
        <v>0</v>
      </c>
      <c r="AH122" s="39">
        <f t="shared" si="66"/>
        <v>0</v>
      </c>
      <c r="AI122" s="39">
        <f t="shared" si="67"/>
        <v>0</v>
      </c>
      <c r="AJ122" s="39">
        <f t="shared" si="68"/>
        <v>0</v>
      </c>
      <c r="AK122" s="39">
        <f t="shared" si="69"/>
        <v>0</v>
      </c>
      <c r="AL122" s="43"/>
      <c r="AM122" s="39">
        <f t="shared" si="70"/>
        <v>0</v>
      </c>
      <c r="AN122" s="39">
        <f t="shared" si="71"/>
        <v>0</v>
      </c>
      <c r="AO122" s="39">
        <f t="shared" si="72"/>
        <v>0</v>
      </c>
      <c r="AP122" s="40">
        <f t="shared" si="73"/>
        <v>0</v>
      </c>
      <c r="AR122" s="39">
        <f t="shared" si="74"/>
        <v>0</v>
      </c>
      <c r="AS122" s="39">
        <f t="shared" si="75"/>
        <v>0</v>
      </c>
      <c r="AT122" s="39">
        <f t="shared" si="76"/>
        <v>0</v>
      </c>
      <c r="AU122" s="40">
        <f t="shared" si="77"/>
        <v>0</v>
      </c>
      <c r="AV122" s="40"/>
      <c r="AW122" s="52">
        <f t="shared" si="78"/>
        <v>0</v>
      </c>
      <c r="AY122" s="52">
        <f t="shared" si="79"/>
        <v>0</v>
      </c>
      <c r="AZ122" s="70"/>
    </row>
    <row r="123" spans="1:52">
      <c r="A123" s="44">
        <f t="shared" si="80"/>
        <v>40483</v>
      </c>
      <c r="B123" s="66">
        <f t="shared" si="81"/>
        <v>1147.5409836065573</v>
      </c>
      <c r="C123" s="67"/>
      <c r="D123" s="68">
        <f t="shared" si="44"/>
        <v>1147.5409836065573</v>
      </c>
      <c r="E123" s="35">
        <f t="shared" si="45"/>
        <v>0</v>
      </c>
      <c r="F123" s="35">
        <f t="shared" si="46"/>
        <v>0</v>
      </c>
      <c r="G123" s="55">
        <f t="shared" si="82"/>
        <v>5.67</v>
      </c>
      <c r="H123" s="69">
        <f t="shared" si="83"/>
        <v>5.67</v>
      </c>
      <c r="I123" s="72">
        <f t="shared" si="84"/>
        <v>0</v>
      </c>
      <c r="J123" s="55">
        <f t="shared" si="47"/>
        <v>-0.06</v>
      </c>
      <c r="K123" s="69">
        <f t="shared" si="48"/>
        <v>-0.06</v>
      </c>
      <c r="L123" s="72">
        <v>0</v>
      </c>
      <c r="M123" s="55">
        <f t="shared" si="49"/>
        <v>1.2500000000000001E-2</v>
      </c>
      <c r="N123" s="69">
        <f t="shared" si="50"/>
        <v>0</v>
      </c>
      <c r="O123" s="72">
        <v>0</v>
      </c>
      <c r="P123" s="7"/>
      <c r="Q123" s="72">
        <f t="shared" si="51"/>
        <v>5.6224999999999996</v>
      </c>
      <c r="R123" s="72">
        <f t="shared" si="52"/>
        <v>5.61</v>
      </c>
      <c r="S123" s="72">
        <f t="shared" si="53"/>
        <v>0</v>
      </c>
      <c r="T123" s="7"/>
      <c r="U123" s="5">
        <f t="shared" si="54"/>
        <v>30</v>
      </c>
      <c r="V123" s="45">
        <f t="shared" si="55"/>
        <v>40483</v>
      </c>
      <c r="W123" s="5">
        <f t="shared" si="56"/>
        <v>3567</v>
      </c>
      <c r="X123" s="55">
        <f t="shared" si="57"/>
        <v>5.3904348595426005E-2</v>
      </c>
      <c r="Y123" s="47">
        <f t="shared" si="58"/>
        <v>0.59484404702435412</v>
      </c>
      <c r="Z123" s="5">
        <f t="shared" si="59"/>
        <v>0</v>
      </c>
      <c r="AA123" s="5">
        <f t="shared" si="60"/>
        <v>0</v>
      </c>
      <c r="AC123" s="39">
        <f t="shared" si="61"/>
        <v>0</v>
      </c>
      <c r="AD123" s="39">
        <f t="shared" si="62"/>
        <v>0</v>
      </c>
      <c r="AE123" s="39">
        <f t="shared" si="63"/>
        <v>0</v>
      </c>
      <c r="AF123" s="39">
        <f t="shared" si="64"/>
        <v>0</v>
      </c>
      <c r="AG123" s="39">
        <f t="shared" si="65"/>
        <v>0</v>
      </c>
      <c r="AH123" s="39">
        <f t="shared" si="66"/>
        <v>0</v>
      </c>
      <c r="AI123" s="39">
        <f t="shared" si="67"/>
        <v>0</v>
      </c>
      <c r="AJ123" s="39">
        <f t="shared" si="68"/>
        <v>0</v>
      </c>
      <c r="AK123" s="39">
        <f t="shared" si="69"/>
        <v>0</v>
      </c>
      <c r="AL123" s="43"/>
      <c r="AM123" s="39">
        <f t="shared" si="70"/>
        <v>0</v>
      </c>
      <c r="AN123" s="39">
        <f t="shared" si="71"/>
        <v>0</v>
      </c>
      <c r="AO123" s="39">
        <f t="shared" si="72"/>
        <v>0</v>
      </c>
      <c r="AP123" s="40">
        <f t="shared" si="73"/>
        <v>0</v>
      </c>
      <c r="AR123" s="39">
        <f t="shared" si="74"/>
        <v>0</v>
      </c>
      <c r="AS123" s="39">
        <f t="shared" si="75"/>
        <v>0</v>
      </c>
      <c r="AT123" s="39">
        <f t="shared" si="76"/>
        <v>0</v>
      </c>
      <c r="AU123" s="40">
        <f t="shared" si="77"/>
        <v>0</v>
      </c>
      <c r="AV123" s="40"/>
      <c r="AW123" s="52">
        <f t="shared" si="78"/>
        <v>0</v>
      </c>
      <c r="AY123" s="52">
        <f t="shared" si="79"/>
        <v>0</v>
      </c>
      <c r="AZ123" s="70"/>
    </row>
    <row r="124" spans="1:52">
      <c r="A124" s="44">
        <f t="shared" si="80"/>
        <v>40513</v>
      </c>
      <c r="B124" s="66">
        <f t="shared" si="81"/>
        <v>1147.5409836065573</v>
      </c>
      <c r="C124" s="67"/>
      <c r="D124" s="68">
        <f t="shared" si="44"/>
        <v>1147.5409836065573</v>
      </c>
      <c r="E124" s="35">
        <f t="shared" si="45"/>
        <v>0</v>
      </c>
      <c r="F124" s="35">
        <f t="shared" si="46"/>
        <v>0</v>
      </c>
      <c r="G124" s="55">
        <f t="shared" si="82"/>
        <v>5.67</v>
      </c>
      <c r="H124" s="69">
        <f t="shared" si="83"/>
        <v>5.67</v>
      </c>
      <c r="I124" s="72">
        <f t="shared" si="84"/>
        <v>0</v>
      </c>
      <c r="J124" s="55">
        <f t="shared" si="47"/>
        <v>-0.06</v>
      </c>
      <c r="K124" s="69">
        <f t="shared" si="48"/>
        <v>-0.06</v>
      </c>
      <c r="L124" s="72">
        <v>0</v>
      </c>
      <c r="M124" s="55">
        <f t="shared" si="49"/>
        <v>1.2500000000000001E-2</v>
      </c>
      <c r="N124" s="69">
        <f t="shared" si="50"/>
        <v>0</v>
      </c>
      <c r="O124" s="72">
        <v>0</v>
      </c>
      <c r="P124" s="7"/>
      <c r="Q124" s="72">
        <f t="shared" si="51"/>
        <v>5.6224999999999996</v>
      </c>
      <c r="R124" s="72">
        <f t="shared" si="52"/>
        <v>5.61</v>
      </c>
      <c r="S124" s="72">
        <f t="shared" si="53"/>
        <v>0</v>
      </c>
      <c r="T124" s="7"/>
      <c r="U124" s="5">
        <f t="shared" si="54"/>
        <v>31</v>
      </c>
      <c r="V124" s="45">
        <f t="shared" si="55"/>
        <v>40513</v>
      </c>
      <c r="W124" s="5">
        <f t="shared" si="56"/>
        <v>3597</v>
      </c>
      <c r="X124" s="55">
        <f t="shared" si="57"/>
        <v>5.3904348595426005E-2</v>
      </c>
      <c r="Y124" s="47">
        <f t="shared" si="58"/>
        <v>0.59225093245315419</v>
      </c>
      <c r="Z124" s="5">
        <f t="shared" si="59"/>
        <v>0</v>
      </c>
      <c r="AA124" s="5">
        <f t="shared" si="60"/>
        <v>0</v>
      </c>
      <c r="AC124" s="39">
        <f t="shared" si="61"/>
        <v>0</v>
      </c>
      <c r="AD124" s="39">
        <f t="shared" si="62"/>
        <v>0</v>
      </c>
      <c r="AE124" s="39">
        <f t="shared" si="63"/>
        <v>0</v>
      </c>
      <c r="AF124" s="39">
        <f t="shared" si="64"/>
        <v>0</v>
      </c>
      <c r="AG124" s="39">
        <f t="shared" si="65"/>
        <v>0</v>
      </c>
      <c r="AH124" s="39">
        <f t="shared" si="66"/>
        <v>0</v>
      </c>
      <c r="AI124" s="39">
        <f t="shared" si="67"/>
        <v>0</v>
      </c>
      <c r="AJ124" s="39">
        <f t="shared" si="68"/>
        <v>0</v>
      </c>
      <c r="AK124" s="39">
        <f t="shared" si="69"/>
        <v>0</v>
      </c>
      <c r="AL124" s="43"/>
      <c r="AM124" s="39">
        <f t="shared" si="70"/>
        <v>0</v>
      </c>
      <c r="AN124" s="39">
        <f t="shared" si="71"/>
        <v>0</v>
      </c>
      <c r="AO124" s="39">
        <f t="shared" si="72"/>
        <v>0</v>
      </c>
      <c r="AP124" s="40">
        <f t="shared" si="73"/>
        <v>0</v>
      </c>
      <c r="AR124" s="39">
        <f t="shared" si="74"/>
        <v>0</v>
      </c>
      <c r="AS124" s="39">
        <f t="shared" si="75"/>
        <v>0</v>
      </c>
      <c r="AT124" s="39">
        <f t="shared" si="76"/>
        <v>0</v>
      </c>
      <c r="AU124" s="40">
        <f t="shared" si="77"/>
        <v>0</v>
      </c>
      <c r="AV124" s="40"/>
      <c r="AW124" s="52">
        <f t="shared" si="78"/>
        <v>0</v>
      </c>
      <c r="AY124" s="52">
        <f t="shared" si="79"/>
        <v>0</v>
      </c>
      <c r="AZ124" s="70"/>
    </row>
    <row r="125" spans="1:52">
      <c r="A125" s="44">
        <f t="shared" si="80"/>
        <v>40544</v>
      </c>
      <c r="B125" s="66">
        <f t="shared" si="81"/>
        <v>1147.5409836065573</v>
      </c>
      <c r="C125" s="67"/>
      <c r="D125" s="68">
        <f t="shared" si="44"/>
        <v>1147.5409836065573</v>
      </c>
      <c r="E125" s="35">
        <f t="shared" si="45"/>
        <v>0</v>
      </c>
      <c r="F125" s="35">
        <f t="shared" si="46"/>
        <v>0</v>
      </c>
      <c r="G125" s="55">
        <f t="shared" si="82"/>
        <v>5.67</v>
      </c>
      <c r="H125" s="69">
        <f t="shared" si="83"/>
        <v>5.67</v>
      </c>
      <c r="I125" s="72">
        <f t="shared" si="84"/>
        <v>0</v>
      </c>
      <c r="J125" s="55">
        <f t="shared" si="47"/>
        <v>-0.06</v>
      </c>
      <c r="K125" s="69">
        <f t="shared" si="48"/>
        <v>-0.06</v>
      </c>
      <c r="L125" s="72">
        <v>0</v>
      </c>
      <c r="M125" s="55">
        <f t="shared" si="49"/>
        <v>1.2500000000000001E-2</v>
      </c>
      <c r="N125" s="69">
        <f t="shared" si="50"/>
        <v>0</v>
      </c>
      <c r="O125" s="72">
        <v>0</v>
      </c>
      <c r="P125" s="7"/>
      <c r="Q125" s="72">
        <f t="shared" si="51"/>
        <v>5.6224999999999996</v>
      </c>
      <c r="R125" s="72">
        <f t="shared" si="52"/>
        <v>5.61</v>
      </c>
      <c r="S125" s="72">
        <f t="shared" si="53"/>
        <v>0</v>
      </c>
      <c r="T125" s="7"/>
      <c r="U125" s="5">
        <f t="shared" si="54"/>
        <v>31</v>
      </c>
      <c r="V125" s="45">
        <f t="shared" si="55"/>
        <v>40544</v>
      </c>
      <c r="W125" s="5">
        <f t="shared" si="56"/>
        <v>3628</v>
      </c>
      <c r="X125" s="55">
        <f t="shared" si="57"/>
        <v>5.3904348595426005E-2</v>
      </c>
      <c r="Y125" s="47">
        <f t="shared" si="58"/>
        <v>0.58958325585640758</v>
      </c>
      <c r="Z125" s="5">
        <f t="shared" si="59"/>
        <v>0</v>
      </c>
      <c r="AA125" s="5">
        <f t="shared" si="60"/>
        <v>0</v>
      </c>
      <c r="AC125" s="39">
        <f t="shared" si="61"/>
        <v>0</v>
      </c>
      <c r="AD125" s="39">
        <f t="shared" si="62"/>
        <v>0</v>
      </c>
      <c r="AE125" s="39">
        <f t="shared" si="63"/>
        <v>0</v>
      </c>
      <c r="AF125" s="39">
        <f t="shared" si="64"/>
        <v>0</v>
      </c>
      <c r="AG125" s="39">
        <f t="shared" si="65"/>
        <v>0</v>
      </c>
      <c r="AH125" s="39">
        <f t="shared" si="66"/>
        <v>0</v>
      </c>
      <c r="AI125" s="39">
        <f t="shared" si="67"/>
        <v>0</v>
      </c>
      <c r="AJ125" s="39">
        <f t="shared" si="68"/>
        <v>0</v>
      </c>
      <c r="AK125" s="39">
        <f t="shared" si="69"/>
        <v>0</v>
      </c>
      <c r="AL125" s="43"/>
      <c r="AM125" s="39">
        <f t="shared" si="70"/>
        <v>0</v>
      </c>
      <c r="AN125" s="39">
        <f t="shared" si="71"/>
        <v>0</v>
      </c>
      <c r="AO125" s="39">
        <f t="shared" si="72"/>
        <v>0</v>
      </c>
      <c r="AP125" s="40">
        <f t="shared" si="73"/>
        <v>0</v>
      </c>
      <c r="AR125" s="39">
        <f t="shared" si="74"/>
        <v>0</v>
      </c>
      <c r="AS125" s="39">
        <f t="shared" si="75"/>
        <v>0</v>
      </c>
      <c r="AT125" s="39">
        <f t="shared" si="76"/>
        <v>0</v>
      </c>
      <c r="AU125" s="40">
        <f t="shared" si="77"/>
        <v>0</v>
      </c>
      <c r="AV125" s="40"/>
      <c r="AW125" s="52">
        <f t="shared" si="78"/>
        <v>0</v>
      </c>
      <c r="AY125" s="52">
        <f t="shared" si="79"/>
        <v>0</v>
      </c>
      <c r="AZ125" s="70"/>
    </row>
    <row r="126" spans="1:52">
      <c r="A126" s="44">
        <f t="shared" si="80"/>
        <v>40575</v>
      </c>
      <c r="B126" s="66">
        <f t="shared" si="81"/>
        <v>1147.5409836065573</v>
      </c>
      <c r="C126" s="67"/>
      <c r="D126" s="68">
        <f t="shared" si="44"/>
        <v>1147.5409836065573</v>
      </c>
      <c r="E126" s="35">
        <f t="shared" si="45"/>
        <v>0</v>
      </c>
      <c r="F126" s="35">
        <f t="shared" si="46"/>
        <v>0</v>
      </c>
      <c r="G126" s="55">
        <f t="shared" si="82"/>
        <v>5.67</v>
      </c>
      <c r="H126" s="69">
        <f t="shared" si="83"/>
        <v>5.67</v>
      </c>
      <c r="I126" s="72">
        <f t="shared" si="84"/>
        <v>0</v>
      </c>
      <c r="J126" s="55">
        <f t="shared" si="47"/>
        <v>-0.06</v>
      </c>
      <c r="K126" s="69">
        <f t="shared" si="48"/>
        <v>-0.06</v>
      </c>
      <c r="L126" s="72">
        <v>0</v>
      </c>
      <c r="M126" s="55">
        <f t="shared" si="49"/>
        <v>1.2500000000000001E-2</v>
      </c>
      <c r="N126" s="69">
        <f t="shared" si="50"/>
        <v>0</v>
      </c>
      <c r="O126" s="72">
        <v>0</v>
      </c>
      <c r="P126" s="7"/>
      <c r="Q126" s="72">
        <f t="shared" si="51"/>
        <v>5.6224999999999996</v>
      </c>
      <c r="R126" s="72">
        <f t="shared" si="52"/>
        <v>5.61</v>
      </c>
      <c r="S126" s="72">
        <f t="shared" si="53"/>
        <v>0</v>
      </c>
      <c r="T126" s="7"/>
      <c r="U126" s="5">
        <f t="shared" si="54"/>
        <v>28</v>
      </c>
      <c r="V126" s="45">
        <f t="shared" si="55"/>
        <v>40575</v>
      </c>
      <c r="W126" s="5">
        <f t="shared" si="56"/>
        <v>3659</v>
      </c>
      <c r="X126" s="55">
        <f t="shared" si="57"/>
        <v>5.3904348595426005E-2</v>
      </c>
      <c r="Y126" s="47">
        <f t="shared" si="58"/>
        <v>0.5869275952786065</v>
      </c>
      <c r="Z126" s="5">
        <f t="shared" si="59"/>
        <v>0</v>
      </c>
      <c r="AA126" s="5">
        <f t="shared" si="60"/>
        <v>0</v>
      </c>
      <c r="AC126" s="39">
        <f t="shared" si="61"/>
        <v>0</v>
      </c>
      <c r="AD126" s="39">
        <f t="shared" si="62"/>
        <v>0</v>
      </c>
      <c r="AE126" s="39">
        <f t="shared" si="63"/>
        <v>0</v>
      </c>
      <c r="AF126" s="39">
        <f t="shared" si="64"/>
        <v>0</v>
      </c>
      <c r="AG126" s="39">
        <f t="shared" si="65"/>
        <v>0</v>
      </c>
      <c r="AH126" s="39">
        <f t="shared" si="66"/>
        <v>0</v>
      </c>
      <c r="AI126" s="39">
        <f t="shared" si="67"/>
        <v>0</v>
      </c>
      <c r="AJ126" s="39">
        <f t="shared" si="68"/>
        <v>0</v>
      </c>
      <c r="AK126" s="39">
        <f t="shared" si="69"/>
        <v>0</v>
      </c>
      <c r="AL126" s="43"/>
      <c r="AM126" s="39">
        <f t="shared" si="70"/>
        <v>0</v>
      </c>
      <c r="AN126" s="39">
        <f t="shared" si="71"/>
        <v>0</v>
      </c>
      <c r="AO126" s="39">
        <f t="shared" si="72"/>
        <v>0</v>
      </c>
      <c r="AP126" s="40">
        <f t="shared" si="73"/>
        <v>0</v>
      </c>
      <c r="AR126" s="39">
        <f t="shared" si="74"/>
        <v>0</v>
      </c>
      <c r="AS126" s="39">
        <f t="shared" si="75"/>
        <v>0</v>
      </c>
      <c r="AT126" s="39">
        <f t="shared" si="76"/>
        <v>0</v>
      </c>
      <c r="AU126" s="40">
        <f t="shared" si="77"/>
        <v>0</v>
      </c>
      <c r="AV126" s="40"/>
      <c r="AW126" s="52">
        <f t="shared" si="78"/>
        <v>0</v>
      </c>
      <c r="AY126" s="52">
        <f t="shared" si="79"/>
        <v>0</v>
      </c>
      <c r="AZ126" s="70"/>
    </row>
    <row r="127" spans="1:52">
      <c r="A127" s="44">
        <f t="shared" si="80"/>
        <v>40603</v>
      </c>
      <c r="B127" s="66">
        <f t="shared" si="81"/>
        <v>1147.5409836065573</v>
      </c>
      <c r="C127" s="67"/>
      <c r="D127" s="68">
        <f t="shared" si="44"/>
        <v>1147.5409836065573</v>
      </c>
      <c r="E127" s="35">
        <f t="shared" si="45"/>
        <v>0</v>
      </c>
      <c r="F127" s="35">
        <f t="shared" si="46"/>
        <v>0</v>
      </c>
      <c r="G127" s="55">
        <f t="shared" si="82"/>
        <v>5.67</v>
      </c>
      <c r="H127" s="69">
        <f t="shared" si="83"/>
        <v>5.67</v>
      </c>
      <c r="I127" s="72">
        <f t="shared" si="84"/>
        <v>0</v>
      </c>
      <c r="J127" s="55">
        <f t="shared" si="47"/>
        <v>-0.06</v>
      </c>
      <c r="K127" s="69">
        <f t="shared" si="48"/>
        <v>-0.06</v>
      </c>
      <c r="L127" s="72">
        <v>0</v>
      </c>
      <c r="M127" s="55">
        <f t="shared" si="49"/>
        <v>1.2500000000000001E-2</v>
      </c>
      <c r="N127" s="69">
        <f t="shared" si="50"/>
        <v>0</v>
      </c>
      <c r="O127" s="72">
        <v>0</v>
      </c>
      <c r="P127" s="7"/>
      <c r="Q127" s="72">
        <f t="shared" si="51"/>
        <v>5.6224999999999996</v>
      </c>
      <c r="R127" s="72">
        <f t="shared" si="52"/>
        <v>5.61</v>
      </c>
      <c r="S127" s="72">
        <f t="shared" si="53"/>
        <v>0</v>
      </c>
      <c r="T127" s="7"/>
      <c r="U127" s="5">
        <f t="shared" si="54"/>
        <v>31</v>
      </c>
      <c r="V127" s="45">
        <f t="shared" si="55"/>
        <v>40603</v>
      </c>
      <c r="W127" s="5">
        <f t="shared" si="56"/>
        <v>3687</v>
      </c>
      <c r="X127" s="55">
        <f t="shared" si="57"/>
        <v>5.3904348595426005E-2</v>
      </c>
      <c r="Y127" s="47">
        <f t="shared" si="58"/>
        <v>0.58453921711138668</v>
      </c>
      <c r="Z127" s="5">
        <f t="shared" si="59"/>
        <v>0</v>
      </c>
      <c r="AA127" s="5">
        <f t="shared" si="60"/>
        <v>0</v>
      </c>
      <c r="AC127" s="39">
        <f t="shared" si="61"/>
        <v>0</v>
      </c>
      <c r="AD127" s="39">
        <f t="shared" si="62"/>
        <v>0</v>
      </c>
      <c r="AE127" s="39">
        <f t="shared" si="63"/>
        <v>0</v>
      </c>
      <c r="AF127" s="39">
        <f t="shared" si="64"/>
        <v>0</v>
      </c>
      <c r="AG127" s="39">
        <f t="shared" si="65"/>
        <v>0</v>
      </c>
      <c r="AH127" s="39">
        <f t="shared" si="66"/>
        <v>0</v>
      </c>
      <c r="AI127" s="39">
        <f t="shared" si="67"/>
        <v>0</v>
      </c>
      <c r="AJ127" s="39">
        <f t="shared" si="68"/>
        <v>0</v>
      </c>
      <c r="AK127" s="39">
        <f t="shared" si="69"/>
        <v>0</v>
      </c>
      <c r="AL127" s="43"/>
      <c r="AM127" s="39">
        <f t="shared" si="70"/>
        <v>0</v>
      </c>
      <c r="AN127" s="39">
        <f t="shared" si="71"/>
        <v>0</v>
      </c>
      <c r="AO127" s="39">
        <f t="shared" si="72"/>
        <v>0</v>
      </c>
      <c r="AP127" s="40">
        <f t="shared" si="73"/>
        <v>0</v>
      </c>
      <c r="AR127" s="39">
        <f t="shared" si="74"/>
        <v>0</v>
      </c>
      <c r="AS127" s="39">
        <f t="shared" si="75"/>
        <v>0</v>
      </c>
      <c r="AT127" s="39">
        <f t="shared" si="76"/>
        <v>0</v>
      </c>
      <c r="AU127" s="40">
        <f t="shared" si="77"/>
        <v>0</v>
      </c>
      <c r="AV127" s="40"/>
      <c r="AW127" s="52">
        <f t="shared" si="78"/>
        <v>0</v>
      </c>
      <c r="AY127" s="52">
        <f t="shared" si="79"/>
        <v>0</v>
      </c>
      <c r="AZ127" s="70"/>
    </row>
    <row r="128" spans="1:52">
      <c r="A128" s="44">
        <f t="shared" si="80"/>
        <v>40634</v>
      </c>
      <c r="B128" s="66">
        <f t="shared" si="81"/>
        <v>1147.5409836065573</v>
      </c>
      <c r="C128" s="67"/>
      <c r="D128" s="68">
        <f t="shared" si="44"/>
        <v>1147.5409836065573</v>
      </c>
      <c r="E128" s="35">
        <f t="shared" si="45"/>
        <v>0</v>
      </c>
      <c r="F128" s="35">
        <f t="shared" si="46"/>
        <v>0</v>
      </c>
      <c r="G128" s="55">
        <f t="shared" si="82"/>
        <v>5.67</v>
      </c>
      <c r="H128" s="69">
        <f t="shared" si="83"/>
        <v>5.67</v>
      </c>
      <c r="I128" s="72">
        <f t="shared" si="84"/>
        <v>0</v>
      </c>
      <c r="J128" s="55">
        <f t="shared" si="47"/>
        <v>-0.06</v>
      </c>
      <c r="K128" s="69">
        <f t="shared" si="48"/>
        <v>-0.06</v>
      </c>
      <c r="L128" s="72">
        <v>0</v>
      </c>
      <c r="M128" s="55">
        <f t="shared" si="49"/>
        <v>1.2500000000000001E-2</v>
      </c>
      <c r="N128" s="69">
        <f t="shared" si="50"/>
        <v>0</v>
      </c>
      <c r="O128" s="72">
        <v>0</v>
      </c>
      <c r="P128" s="7"/>
      <c r="Q128" s="72">
        <f t="shared" si="51"/>
        <v>5.6224999999999996</v>
      </c>
      <c r="R128" s="72">
        <f t="shared" si="52"/>
        <v>5.61</v>
      </c>
      <c r="S128" s="72">
        <f t="shared" si="53"/>
        <v>0</v>
      </c>
      <c r="T128" s="7"/>
      <c r="U128" s="5">
        <f t="shared" si="54"/>
        <v>30</v>
      </c>
      <c r="V128" s="45">
        <f t="shared" si="55"/>
        <v>40634</v>
      </c>
      <c r="W128" s="5">
        <f t="shared" si="56"/>
        <v>3718</v>
      </c>
      <c r="X128" s="55">
        <f t="shared" si="57"/>
        <v>5.3904348595426005E-2</v>
      </c>
      <c r="Y128" s="47">
        <f t="shared" si="58"/>
        <v>0.58190627640345138</v>
      </c>
      <c r="Z128" s="5">
        <f t="shared" si="59"/>
        <v>0</v>
      </c>
      <c r="AA128" s="5">
        <f t="shared" si="60"/>
        <v>0</v>
      </c>
      <c r="AC128" s="39">
        <f t="shared" si="61"/>
        <v>0</v>
      </c>
      <c r="AD128" s="39">
        <f t="shared" si="62"/>
        <v>0</v>
      </c>
      <c r="AE128" s="39">
        <f t="shared" si="63"/>
        <v>0</v>
      </c>
      <c r="AF128" s="39">
        <f t="shared" si="64"/>
        <v>0</v>
      </c>
      <c r="AG128" s="39">
        <f t="shared" si="65"/>
        <v>0</v>
      </c>
      <c r="AH128" s="39">
        <f t="shared" si="66"/>
        <v>0</v>
      </c>
      <c r="AI128" s="39">
        <f t="shared" si="67"/>
        <v>0</v>
      </c>
      <c r="AJ128" s="39">
        <f t="shared" si="68"/>
        <v>0</v>
      </c>
      <c r="AK128" s="39">
        <f t="shared" si="69"/>
        <v>0</v>
      </c>
      <c r="AL128" s="43"/>
      <c r="AM128" s="39">
        <f t="shared" si="70"/>
        <v>0</v>
      </c>
      <c r="AN128" s="39">
        <f t="shared" si="71"/>
        <v>0</v>
      </c>
      <c r="AO128" s="39">
        <f t="shared" si="72"/>
        <v>0</v>
      </c>
      <c r="AP128" s="40">
        <f t="shared" si="73"/>
        <v>0</v>
      </c>
      <c r="AR128" s="39">
        <f t="shared" si="74"/>
        <v>0</v>
      </c>
      <c r="AS128" s="39">
        <f t="shared" si="75"/>
        <v>0</v>
      </c>
      <c r="AT128" s="39">
        <f t="shared" si="76"/>
        <v>0</v>
      </c>
      <c r="AU128" s="40">
        <f t="shared" si="77"/>
        <v>0</v>
      </c>
      <c r="AV128" s="40"/>
      <c r="AW128" s="52">
        <f t="shared" si="78"/>
        <v>0</v>
      </c>
      <c r="AY128" s="52">
        <f t="shared" si="79"/>
        <v>0</v>
      </c>
      <c r="AZ128" s="70"/>
    </row>
    <row r="129" spans="1:52">
      <c r="A129" s="44">
        <f t="shared" si="80"/>
        <v>40664</v>
      </c>
      <c r="B129" s="66">
        <f t="shared" si="81"/>
        <v>1147.5409836065573</v>
      </c>
      <c r="C129" s="67"/>
      <c r="D129" s="68">
        <f t="shared" si="44"/>
        <v>1147.5409836065573</v>
      </c>
      <c r="E129" s="35">
        <f t="shared" si="45"/>
        <v>0</v>
      </c>
      <c r="F129" s="35">
        <f t="shared" si="46"/>
        <v>0</v>
      </c>
      <c r="G129" s="55">
        <f t="shared" si="82"/>
        <v>5.67</v>
      </c>
      <c r="H129" s="69">
        <f t="shared" si="83"/>
        <v>5.67</v>
      </c>
      <c r="I129" s="72">
        <f t="shared" si="84"/>
        <v>0</v>
      </c>
      <c r="J129" s="55">
        <f t="shared" si="47"/>
        <v>-0.06</v>
      </c>
      <c r="K129" s="69">
        <f t="shared" si="48"/>
        <v>-0.06</v>
      </c>
      <c r="L129" s="72">
        <v>0</v>
      </c>
      <c r="M129" s="55">
        <f t="shared" si="49"/>
        <v>1.2500000000000001E-2</v>
      </c>
      <c r="N129" s="69">
        <f t="shared" si="50"/>
        <v>0</v>
      </c>
      <c r="O129" s="72">
        <v>0</v>
      </c>
      <c r="P129" s="7"/>
      <c r="Q129" s="72">
        <f t="shared" si="51"/>
        <v>5.6224999999999996</v>
      </c>
      <c r="R129" s="72">
        <f t="shared" si="52"/>
        <v>5.61</v>
      </c>
      <c r="S129" s="72">
        <f t="shared" si="53"/>
        <v>0</v>
      </c>
      <c r="T129" s="7"/>
      <c r="U129" s="5">
        <f t="shared" si="54"/>
        <v>31</v>
      </c>
      <c r="V129" s="45">
        <f t="shared" si="55"/>
        <v>40664</v>
      </c>
      <c r="W129" s="5">
        <f t="shared" si="56"/>
        <v>3748</v>
      </c>
      <c r="X129" s="55">
        <f t="shared" si="57"/>
        <v>5.3904348595426005E-2</v>
      </c>
      <c r="Y129" s="47">
        <f t="shared" si="58"/>
        <v>0.57936956169316234</v>
      </c>
      <c r="Z129" s="5">
        <f t="shared" si="59"/>
        <v>0</v>
      </c>
      <c r="AA129" s="5">
        <f t="shared" si="60"/>
        <v>0</v>
      </c>
      <c r="AC129" s="39">
        <f t="shared" si="61"/>
        <v>0</v>
      </c>
      <c r="AD129" s="39">
        <f t="shared" si="62"/>
        <v>0</v>
      </c>
      <c r="AE129" s="39">
        <f t="shared" si="63"/>
        <v>0</v>
      </c>
      <c r="AF129" s="39">
        <f t="shared" si="64"/>
        <v>0</v>
      </c>
      <c r="AG129" s="39">
        <f t="shared" si="65"/>
        <v>0</v>
      </c>
      <c r="AH129" s="39">
        <f t="shared" si="66"/>
        <v>0</v>
      </c>
      <c r="AI129" s="39">
        <f t="shared" si="67"/>
        <v>0</v>
      </c>
      <c r="AJ129" s="39">
        <f t="shared" si="68"/>
        <v>0</v>
      </c>
      <c r="AK129" s="39">
        <f t="shared" si="69"/>
        <v>0</v>
      </c>
      <c r="AL129" s="43"/>
      <c r="AM129" s="39">
        <f t="shared" si="70"/>
        <v>0</v>
      </c>
      <c r="AN129" s="39">
        <f t="shared" si="71"/>
        <v>0</v>
      </c>
      <c r="AO129" s="39">
        <f t="shared" si="72"/>
        <v>0</v>
      </c>
      <c r="AP129" s="40">
        <f t="shared" si="73"/>
        <v>0</v>
      </c>
      <c r="AR129" s="39">
        <f t="shared" si="74"/>
        <v>0</v>
      </c>
      <c r="AS129" s="39">
        <f t="shared" si="75"/>
        <v>0</v>
      </c>
      <c r="AT129" s="39">
        <f t="shared" si="76"/>
        <v>0</v>
      </c>
      <c r="AU129" s="40">
        <f t="shared" si="77"/>
        <v>0</v>
      </c>
      <c r="AV129" s="40"/>
      <c r="AW129" s="52">
        <f t="shared" si="78"/>
        <v>0</v>
      </c>
      <c r="AY129" s="52">
        <f t="shared" si="79"/>
        <v>0</v>
      </c>
      <c r="AZ129" s="70"/>
    </row>
    <row r="130" spans="1:52">
      <c r="A130" s="44">
        <f t="shared" si="80"/>
        <v>40695</v>
      </c>
      <c r="B130" s="66">
        <f t="shared" si="81"/>
        <v>1147.5409836065573</v>
      </c>
      <c r="C130" s="67"/>
      <c r="D130" s="68">
        <f t="shared" si="44"/>
        <v>1147.5409836065573</v>
      </c>
      <c r="E130" s="35">
        <f t="shared" si="45"/>
        <v>0</v>
      </c>
      <c r="F130" s="35">
        <f t="shared" si="46"/>
        <v>0</v>
      </c>
      <c r="G130" s="55">
        <f t="shared" si="82"/>
        <v>5.67</v>
      </c>
      <c r="H130" s="69">
        <f t="shared" si="83"/>
        <v>5.67</v>
      </c>
      <c r="I130" s="72">
        <f t="shared" si="84"/>
        <v>0</v>
      </c>
      <c r="J130" s="55">
        <f t="shared" si="47"/>
        <v>-0.06</v>
      </c>
      <c r="K130" s="69">
        <f t="shared" si="48"/>
        <v>-0.06</v>
      </c>
      <c r="L130" s="72">
        <v>0</v>
      </c>
      <c r="M130" s="55">
        <f t="shared" si="49"/>
        <v>1.2500000000000001E-2</v>
      </c>
      <c r="N130" s="69">
        <f t="shared" si="50"/>
        <v>0</v>
      </c>
      <c r="O130" s="72">
        <v>0</v>
      </c>
      <c r="P130" s="7"/>
      <c r="Q130" s="72">
        <f t="shared" si="51"/>
        <v>5.6224999999999996</v>
      </c>
      <c r="R130" s="72">
        <f t="shared" si="52"/>
        <v>5.61</v>
      </c>
      <c r="S130" s="72">
        <f t="shared" si="53"/>
        <v>0</v>
      </c>
      <c r="T130" s="7"/>
      <c r="U130" s="5">
        <f t="shared" si="54"/>
        <v>30</v>
      </c>
      <c r="V130" s="45">
        <f t="shared" si="55"/>
        <v>40695</v>
      </c>
      <c r="W130" s="5">
        <f t="shared" si="56"/>
        <v>3779</v>
      </c>
      <c r="X130" s="55">
        <f t="shared" si="57"/>
        <v>5.3904348595426005E-2</v>
      </c>
      <c r="Y130" s="47">
        <f t="shared" si="58"/>
        <v>0.57675990667042687</v>
      </c>
      <c r="Z130" s="5">
        <f t="shared" si="59"/>
        <v>0</v>
      </c>
      <c r="AA130" s="5">
        <f t="shared" si="60"/>
        <v>0</v>
      </c>
      <c r="AC130" s="39">
        <f t="shared" si="61"/>
        <v>0</v>
      </c>
      <c r="AD130" s="39">
        <f t="shared" si="62"/>
        <v>0</v>
      </c>
      <c r="AE130" s="39">
        <f t="shared" si="63"/>
        <v>0</v>
      </c>
      <c r="AF130" s="39">
        <f t="shared" si="64"/>
        <v>0</v>
      </c>
      <c r="AG130" s="39">
        <f t="shared" si="65"/>
        <v>0</v>
      </c>
      <c r="AH130" s="39">
        <f t="shared" si="66"/>
        <v>0</v>
      </c>
      <c r="AI130" s="39">
        <f t="shared" si="67"/>
        <v>0</v>
      </c>
      <c r="AJ130" s="39">
        <f t="shared" si="68"/>
        <v>0</v>
      </c>
      <c r="AK130" s="39">
        <f t="shared" si="69"/>
        <v>0</v>
      </c>
      <c r="AL130" s="43"/>
      <c r="AM130" s="39">
        <f t="shared" si="70"/>
        <v>0</v>
      </c>
      <c r="AN130" s="39">
        <f t="shared" si="71"/>
        <v>0</v>
      </c>
      <c r="AO130" s="39">
        <f t="shared" si="72"/>
        <v>0</v>
      </c>
      <c r="AP130" s="40">
        <f t="shared" si="73"/>
        <v>0</v>
      </c>
      <c r="AR130" s="39">
        <f t="shared" si="74"/>
        <v>0</v>
      </c>
      <c r="AS130" s="39">
        <f t="shared" si="75"/>
        <v>0</v>
      </c>
      <c r="AT130" s="39">
        <f t="shared" si="76"/>
        <v>0</v>
      </c>
      <c r="AU130" s="40">
        <f t="shared" si="77"/>
        <v>0</v>
      </c>
      <c r="AV130" s="40"/>
      <c r="AW130" s="52">
        <f t="shared" si="78"/>
        <v>0</v>
      </c>
      <c r="AY130" s="52">
        <f t="shared" si="79"/>
        <v>0</v>
      </c>
      <c r="AZ130" s="70"/>
    </row>
    <row r="131" spans="1:52">
      <c r="A131" s="44">
        <f t="shared" si="80"/>
        <v>40725</v>
      </c>
      <c r="B131" s="66">
        <f t="shared" si="81"/>
        <v>1147.5409836065573</v>
      </c>
      <c r="C131" s="67"/>
      <c r="D131" s="68">
        <f t="shared" si="44"/>
        <v>1147.5409836065573</v>
      </c>
      <c r="E131" s="35">
        <f t="shared" si="45"/>
        <v>0</v>
      </c>
      <c r="F131" s="35">
        <f t="shared" si="46"/>
        <v>0</v>
      </c>
      <c r="G131" s="55">
        <f t="shared" si="82"/>
        <v>5.67</v>
      </c>
      <c r="H131" s="69">
        <f t="shared" si="83"/>
        <v>5.67</v>
      </c>
      <c r="I131" s="72">
        <f t="shared" si="84"/>
        <v>0</v>
      </c>
      <c r="J131" s="55">
        <f t="shared" si="47"/>
        <v>-0.06</v>
      </c>
      <c r="K131" s="69">
        <f t="shared" si="48"/>
        <v>-0.06</v>
      </c>
      <c r="L131" s="72">
        <v>0</v>
      </c>
      <c r="M131" s="55">
        <f t="shared" si="49"/>
        <v>1.2500000000000001E-2</v>
      </c>
      <c r="N131" s="69">
        <f t="shared" si="50"/>
        <v>0</v>
      </c>
      <c r="O131" s="72">
        <v>0</v>
      </c>
      <c r="P131" s="7"/>
      <c r="Q131" s="72">
        <f t="shared" si="51"/>
        <v>5.6224999999999996</v>
      </c>
      <c r="R131" s="72">
        <f t="shared" si="52"/>
        <v>5.61</v>
      </c>
      <c r="S131" s="72">
        <f t="shared" si="53"/>
        <v>0</v>
      </c>
      <c r="T131" s="7"/>
      <c r="U131" s="5">
        <f t="shared" si="54"/>
        <v>31</v>
      </c>
      <c r="V131" s="45">
        <f t="shared" si="55"/>
        <v>40725</v>
      </c>
      <c r="W131" s="5">
        <f t="shared" si="56"/>
        <v>3809</v>
      </c>
      <c r="X131" s="55">
        <f t="shared" si="57"/>
        <v>5.3904348595426005E-2</v>
      </c>
      <c r="Y131" s="47">
        <f t="shared" si="58"/>
        <v>0.5742456266241649</v>
      </c>
      <c r="Z131" s="5">
        <f t="shared" si="59"/>
        <v>0</v>
      </c>
      <c r="AA131" s="5">
        <f t="shared" si="60"/>
        <v>0</v>
      </c>
      <c r="AC131" s="39">
        <f t="shared" si="61"/>
        <v>0</v>
      </c>
      <c r="AD131" s="39">
        <f t="shared" si="62"/>
        <v>0</v>
      </c>
      <c r="AE131" s="39">
        <f t="shared" si="63"/>
        <v>0</v>
      </c>
      <c r="AF131" s="39">
        <f t="shared" si="64"/>
        <v>0</v>
      </c>
      <c r="AG131" s="39">
        <f t="shared" si="65"/>
        <v>0</v>
      </c>
      <c r="AH131" s="39">
        <f t="shared" si="66"/>
        <v>0</v>
      </c>
      <c r="AI131" s="39">
        <f t="shared" si="67"/>
        <v>0</v>
      </c>
      <c r="AJ131" s="39">
        <f t="shared" si="68"/>
        <v>0</v>
      </c>
      <c r="AK131" s="39">
        <f t="shared" si="69"/>
        <v>0</v>
      </c>
      <c r="AL131" s="43"/>
      <c r="AM131" s="39">
        <f t="shared" si="70"/>
        <v>0</v>
      </c>
      <c r="AN131" s="39">
        <f t="shared" si="71"/>
        <v>0</v>
      </c>
      <c r="AO131" s="39">
        <f t="shared" si="72"/>
        <v>0</v>
      </c>
      <c r="AP131" s="40">
        <f t="shared" si="73"/>
        <v>0</v>
      </c>
      <c r="AR131" s="39">
        <f t="shared" si="74"/>
        <v>0</v>
      </c>
      <c r="AS131" s="39">
        <f t="shared" si="75"/>
        <v>0</v>
      </c>
      <c r="AT131" s="39">
        <f t="shared" si="76"/>
        <v>0</v>
      </c>
      <c r="AU131" s="40">
        <f t="shared" si="77"/>
        <v>0</v>
      </c>
      <c r="AV131" s="40"/>
      <c r="AW131" s="52">
        <f t="shared" si="78"/>
        <v>0</v>
      </c>
      <c r="AY131" s="52">
        <f t="shared" si="79"/>
        <v>0</v>
      </c>
      <c r="AZ131" s="70"/>
    </row>
    <row r="132" spans="1:52">
      <c r="A132" s="44">
        <f t="shared" si="80"/>
        <v>40756</v>
      </c>
      <c r="B132" s="66">
        <f t="shared" si="81"/>
        <v>1147.5409836065573</v>
      </c>
      <c r="C132" s="67"/>
      <c r="D132" s="68">
        <f t="shared" si="44"/>
        <v>1147.5409836065573</v>
      </c>
      <c r="E132" s="35">
        <f t="shared" si="45"/>
        <v>0</v>
      </c>
      <c r="F132" s="35">
        <f t="shared" si="46"/>
        <v>0</v>
      </c>
      <c r="G132" s="55">
        <f t="shared" si="82"/>
        <v>5.67</v>
      </c>
      <c r="H132" s="69">
        <f t="shared" si="83"/>
        <v>5.67</v>
      </c>
      <c r="I132" s="72">
        <f t="shared" si="84"/>
        <v>0</v>
      </c>
      <c r="J132" s="55">
        <f t="shared" si="47"/>
        <v>-0.06</v>
      </c>
      <c r="K132" s="69">
        <f t="shared" si="48"/>
        <v>-0.06</v>
      </c>
      <c r="L132" s="72">
        <v>0</v>
      </c>
      <c r="M132" s="55">
        <f t="shared" si="49"/>
        <v>1.2500000000000001E-2</v>
      </c>
      <c r="N132" s="69">
        <f t="shared" si="50"/>
        <v>0</v>
      </c>
      <c r="O132" s="72">
        <v>0</v>
      </c>
      <c r="P132" s="7"/>
      <c r="Q132" s="72">
        <f t="shared" si="51"/>
        <v>5.6224999999999996</v>
      </c>
      <c r="R132" s="72">
        <f t="shared" si="52"/>
        <v>5.61</v>
      </c>
      <c r="S132" s="72">
        <f t="shared" si="53"/>
        <v>0</v>
      </c>
      <c r="T132" s="7"/>
      <c r="U132" s="5">
        <f t="shared" si="54"/>
        <v>31</v>
      </c>
      <c r="V132" s="45">
        <f t="shared" si="55"/>
        <v>40756</v>
      </c>
      <c r="W132" s="5">
        <f t="shared" si="56"/>
        <v>3840</v>
      </c>
      <c r="X132" s="55">
        <f t="shared" si="57"/>
        <v>5.3904348595426005E-2</v>
      </c>
      <c r="Y132" s="47">
        <f t="shared" si="58"/>
        <v>0.57165905134840445</v>
      </c>
      <c r="Z132" s="5">
        <f t="shared" si="59"/>
        <v>0</v>
      </c>
      <c r="AA132" s="5">
        <f t="shared" si="60"/>
        <v>0</v>
      </c>
      <c r="AC132" s="39">
        <f t="shared" si="61"/>
        <v>0</v>
      </c>
      <c r="AD132" s="39">
        <f t="shared" si="62"/>
        <v>0</v>
      </c>
      <c r="AE132" s="39">
        <f t="shared" si="63"/>
        <v>0</v>
      </c>
      <c r="AF132" s="39">
        <f t="shared" si="64"/>
        <v>0</v>
      </c>
      <c r="AG132" s="39">
        <f t="shared" si="65"/>
        <v>0</v>
      </c>
      <c r="AH132" s="39">
        <f t="shared" si="66"/>
        <v>0</v>
      </c>
      <c r="AI132" s="39">
        <f t="shared" si="67"/>
        <v>0</v>
      </c>
      <c r="AJ132" s="39">
        <f t="shared" si="68"/>
        <v>0</v>
      </c>
      <c r="AK132" s="39">
        <f t="shared" si="69"/>
        <v>0</v>
      </c>
      <c r="AL132" s="43"/>
      <c r="AM132" s="39">
        <f t="shared" si="70"/>
        <v>0</v>
      </c>
      <c r="AN132" s="39">
        <f t="shared" si="71"/>
        <v>0</v>
      </c>
      <c r="AO132" s="39">
        <f t="shared" si="72"/>
        <v>0</v>
      </c>
      <c r="AP132" s="40">
        <f t="shared" si="73"/>
        <v>0</v>
      </c>
      <c r="AR132" s="39">
        <f t="shared" si="74"/>
        <v>0</v>
      </c>
      <c r="AS132" s="39">
        <f t="shared" si="75"/>
        <v>0</v>
      </c>
      <c r="AT132" s="39">
        <f t="shared" si="76"/>
        <v>0</v>
      </c>
      <c r="AU132" s="40">
        <f t="shared" si="77"/>
        <v>0</v>
      </c>
      <c r="AV132" s="40"/>
      <c r="AW132" s="52">
        <f t="shared" si="78"/>
        <v>0</v>
      </c>
      <c r="AY132" s="52">
        <f t="shared" si="79"/>
        <v>0</v>
      </c>
      <c r="AZ132" s="70"/>
    </row>
    <row r="133" spans="1:52">
      <c r="A133" s="44">
        <f t="shared" si="80"/>
        <v>40787</v>
      </c>
      <c r="B133" s="66">
        <f t="shared" si="81"/>
        <v>1147.5409836065573</v>
      </c>
      <c r="C133" s="67"/>
      <c r="D133" s="68">
        <f t="shared" si="44"/>
        <v>1147.5409836065573</v>
      </c>
      <c r="E133" s="35">
        <f t="shared" si="45"/>
        <v>0</v>
      </c>
      <c r="F133" s="35">
        <f t="shared" si="46"/>
        <v>0</v>
      </c>
      <c r="G133" s="55">
        <f t="shared" si="82"/>
        <v>5.67</v>
      </c>
      <c r="H133" s="69">
        <f t="shared" si="83"/>
        <v>5.67</v>
      </c>
      <c r="I133" s="72">
        <f t="shared" si="84"/>
        <v>0</v>
      </c>
      <c r="J133" s="55">
        <f t="shared" si="47"/>
        <v>-0.06</v>
      </c>
      <c r="K133" s="69">
        <f t="shared" si="48"/>
        <v>-0.06</v>
      </c>
      <c r="L133" s="72">
        <v>0</v>
      </c>
      <c r="M133" s="55">
        <f t="shared" si="49"/>
        <v>1.2500000000000001E-2</v>
      </c>
      <c r="N133" s="69">
        <f t="shared" si="50"/>
        <v>0</v>
      </c>
      <c r="O133" s="72">
        <v>0</v>
      </c>
      <c r="P133" s="7"/>
      <c r="Q133" s="72">
        <f t="shared" si="51"/>
        <v>5.6224999999999996</v>
      </c>
      <c r="R133" s="72">
        <f t="shared" si="52"/>
        <v>5.61</v>
      </c>
      <c r="S133" s="72">
        <f t="shared" si="53"/>
        <v>0</v>
      </c>
      <c r="T133" s="7"/>
      <c r="U133" s="5">
        <f t="shared" si="54"/>
        <v>30</v>
      </c>
      <c r="V133" s="45">
        <f t="shared" si="55"/>
        <v>40787</v>
      </c>
      <c r="W133" s="5">
        <f t="shared" si="56"/>
        <v>3871</v>
      </c>
      <c r="X133" s="55">
        <f t="shared" si="57"/>
        <v>5.3904348595426005E-2</v>
      </c>
      <c r="Y133" s="47">
        <f t="shared" si="58"/>
        <v>0.56908412678681075</v>
      </c>
      <c r="Z133" s="5">
        <f t="shared" si="59"/>
        <v>0</v>
      </c>
      <c r="AA133" s="5">
        <f t="shared" si="60"/>
        <v>0</v>
      </c>
      <c r="AC133" s="39">
        <f t="shared" si="61"/>
        <v>0</v>
      </c>
      <c r="AD133" s="39">
        <f t="shared" si="62"/>
        <v>0</v>
      </c>
      <c r="AE133" s="39">
        <f t="shared" si="63"/>
        <v>0</v>
      </c>
      <c r="AF133" s="39">
        <f t="shared" si="64"/>
        <v>0</v>
      </c>
      <c r="AG133" s="39">
        <f t="shared" si="65"/>
        <v>0</v>
      </c>
      <c r="AH133" s="39">
        <f t="shared" si="66"/>
        <v>0</v>
      </c>
      <c r="AI133" s="39">
        <f t="shared" si="67"/>
        <v>0</v>
      </c>
      <c r="AJ133" s="39">
        <f t="shared" si="68"/>
        <v>0</v>
      </c>
      <c r="AK133" s="39">
        <f t="shared" si="69"/>
        <v>0</v>
      </c>
      <c r="AL133" s="43"/>
      <c r="AM133" s="39">
        <f t="shared" si="70"/>
        <v>0</v>
      </c>
      <c r="AN133" s="39">
        <f t="shared" si="71"/>
        <v>0</v>
      </c>
      <c r="AO133" s="39">
        <f t="shared" si="72"/>
        <v>0</v>
      </c>
      <c r="AP133" s="40">
        <f t="shared" si="73"/>
        <v>0</v>
      </c>
      <c r="AR133" s="39">
        <f t="shared" si="74"/>
        <v>0</v>
      </c>
      <c r="AS133" s="39">
        <f t="shared" si="75"/>
        <v>0</v>
      </c>
      <c r="AT133" s="39">
        <f t="shared" si="76"/>
        <v>0</v>
      </c>
      <c r="AU133" s="40">
        <f t="shared" si="77"/>
        <v>0</v>
      </c>
      <c r="AV133" s="40"/>
      <c r="AW133" s="52">
        <f t="shared" si="78"/>
        <v>0</v>
      </c>
      <c r="AY133" s="52">
        <f t="shared" si="79"/>
        <v>0</v>
      </c>
      <c r="AZ133" s="70"/>
    </row>
    <row r="134" spans="1:52">
      <c r="A134" s="44">
        <f t="shared" si="80"/>
        <v>40817</v>
      </c>
      <c r="B134" s="66">
        <f t="shared" si="81"/>
        <v>1147.5409836065573</v>
      </c>
      <c r="C134" s="67"/>
      <c r="D134" s="68">
        <f t="shared" si="44"/>
        <v>1147.5409836065573</v>
      </c>
      <c r="E134" s="35">
        <f t="shared" si="45"/>
        <v>0</v>
      </c>
      <c r="F134" s="35">
        <f t="shared" si="46"/>
        <v>0</v>
      </c>
      <c r="G134" s="55">
        <f t="shared" si="82"/>
        <v>5.67</v>
      </c>
      <c r="H134" s="69">
        <f t="shared" si="83"/>
        <v>5.67</v>
      </c>
      <c r="I134" s="72">
        <f t="shared" si="84"/>
        <v>0</v>
      </c>
      <c r="J134" s="55">
        <f t="shared" si="47"/>
        <v>-0.06</v>
      </c>
      <c r="K134" s="69">
        <f t="shared" si="48"/>
        <v>-0.06</v>
      </c>
      <c r="L134" s="72">
        <v>0</v>
      </c>
      <c r="M134" s="55">
        <f t="shared" si="49"/>
        <v>1.2500000000000001E-2</v>
      </c>
      <c r="N134" s="69">
        <f t="shared" si="50"/>
        <v>0</v>
      </c>
      <c r="O134" s="72">
        <v>0</v>
      </c>
      <c r="P134" s="7"/>
      <c r="Q134" s="72">
        <f t="shared" si="51"/>
        <v>5.6224999999999996</v>
      </c>
      <c r="R134" s="72">
        <f t="shared" si="52"/>
        <v>5.61</v>
      </c>
      <c r="S134" s="72">
        <f t="shared" si="53"/>
        <v>0</v>
      </c>
      <c r="T134" s="7"/>
      <c r="U134" s="5">
        <f t="shared" si="54"/>
        <v>31</v>
      </c>
      <c r="V134" s="45">
        <f t="shared" si="55"/>
        <v>40817</v>
      </c>
      <c r="W134" s="5">
        <f t="shared" si="56"/>
        <v>3901</v>
      </c>
      <c r="X134" s="55">
        <f t="shared" si="57"/>
        <v>5.3904348595426005E-2</v>
      </c>
      <c r="Y134" s="47">
        <f t="shared" si="58"/>
        <v>0.56660330790866675</v>
      </c>
      <c r="Z134" s="5">
        <f t="shared" si="59"/>
        <v>0</v>
      </c>
      <c r="AA134" s="5">
        <f t="shared" si="60"/>
        <v>0</v>
      </c>
      <c r="AC134" s="39">
        <f t="shared" si="61"/>
        <v>0</v>
      </c>
      <c r="AD134" s="39">
        <f t="shared" si="62"/>
        <v>0</v>
      </c>
      <c r="AE134" s="39">
        <f t="shared" si="63"/>
        <v>0</v>
      </c>
      <c r="AF134" s="39">
        <f t="shared" si="64"/>
        <v>0</v>
      </c>
      <c r="AG134" s="39">
        <f t="shared" si="65"/>
        <v>0</v>
      </c>
      <c r="AH134" s="39">
        <f t="shared" si="66"/>
        <v>0</v>
      </c>
      <c r="AI134" s="39">
        <f t="shared" si="67"/>
        <v>0</v>
      </c>
      <c r="AJ134" s="39">
        <f t="shared" si="68"/>
        <v>0</v>
      </c>
      <c r="AK134" s="39">
        <f t="shared" si="69"/>
        <v>0</v>
      </c>
      <c r="AL134" s="43"/>
      <c r="AM134" s="39">
        <f t="shared" si="70"/>
        <v>0</v>
      </c>
      <c r="AN134" s="39">
        <f t="shared" si="71"/>
        <v>0</v>
      </c>
      <c r="AO134" s="39">
        <f t="shared" si="72"/>
        <v>0</v>
      </c>
      <c r="AP134" s="40">
        <f t="shared" si="73"/>
        <v>0</v>
      </c>
      <c r="AR134" s="39">
        <f t="shared" si="74"/>
        <v>0</v>
      </c>
      <c r="AS134" s="39">
        <f t="shared" si="75"/>
        <v>0</v>
      </c>
      <c r="AT134" s="39">
        <f t="shared" si="76"/>
        <v>0</v>
      </c>
      <c r="AU134" s="40">
        <f t="shared" si="77"/>
        <v>0</v>
      </c>
      <c r="AV134" s="40"/>
      <c r="AW134" s="52">
        <f t="shared" si="78"/>
        <v>0</v>
      </c>
      <c r="AY134" s="52">
        <f t="shared" si="79"/>
        <v>0</v>
      </c>
      <c r="AZ134" s="70"/>
    </row>
    <row r="135" spans="1:52">
      <c r="A135" s="44">
        <f t="shared" si="80"/>
        <v>40848</v>
      </c>
      <c r="B135" s="66">
        <f t="shared" si="81"/>
        <v>1147.5409836065573</v>
      </c>
      <c r="C135" s="67"/>
      <c r="D135" s="68">
        <f t="shared" si="44"/>
        <v>1147.5409836065573</v>
      </c>
      <c r="E135" s="35">
        <f t="shared" si="45"/>
        <v>0</v>
      </c>
      <c r="F135" s="35">
        <f t="shared" si="46"/>
        <v>0</v>
      </c>
      <c r="G135" s="55">
        <f t="shared" si="82"/>
        <v>5.67</v>
      </c>
      <c r="H135" s="69">
        <f t="shared" si="83"/>
        <v>5.67</v>
      </c>
      <c r="I135" s="72">
        <f t="shared" si="84"/>
        <v>0</v>
      </c>
      <c r="J135" s="55">
        <f t="shared" si="47"/>
        <v>-0.06</v>
      </c>
      <c r="K135" s="69">
        <f t="shared" si="48"/>
        <v>-0.06</v>
      </c>
      <c r="L135" s="72">
        <v>0</v>
      </c>
      <c r="M135" s="55">
        <f t="shared" si="49"/>
        <v>1.2500000000000001E-2</v>
      </c>
      <c r="N135" s="69">
        <f t="shared" si="50"/>
        <v>0</v>
      </c>
      <c r="O135" s="72">
        <v>0</v>
      </c>
      <c r="P135" s="7"/>
      <c r="Q135" s="72">
        <f t="shared" si="51"/>
        <v>5.6224999999999996</v>
      </c>
      <c r="R135" s="72">
        <f t="shared" si="52"/>
        <v>5.61</v>
      </c>
      <c r="S135" s="72">
        <f t="shared" si="53"/>
        <v>0</v>
      </c>
      <c r="T135" s="7"/>
      <c r="U135" s="5">
        <f t="shared" si="54"/>
        <v>30</v>
      </c>
      <c r="V135" s="45">
        <f t="shared" si="55"/>
        <v>40848</v>
      </c>
      <c r="W135" s="5">
        <f t="shared" si="56"/>
        <v>3932</v>
      </c>
      <c r="X135" s="55">
        <f t="shared" si="57"/>
        <v>5.3904348595426005E-2</v>
      </c>
      <c r="Y135" s="47">
        <f t="shared" si="58"/>
        <v>0.56405115593840938</v>
      </c>
      <c r="Z135" s="5">
        <f t="shared" si="59"/>
        <v>0</v>
      </c>
      <c r="AA135" s="5">
        <f t="shared" si="60"/>
        <v>0</v>
      </c>
      <c r="AC135" s="39">
        <f t="shared" si="61"/>
        <v>0</v>
      </c>
      <c r="AD135" s="39">
        <f t="shared" si="62"/>
        <v>0</v>
      </c>
      <c r="AE135" s="39">
        <f t="shared" si="63"/>
        <v>0</v>
      </c>
      <c r="AF135" s="39">
        <f t="shared" si="64"/>
        <v>0</v>
      </c>
      <c r="AG135" s="39">
        <f t="shared" si="65"/>
        <v>0</v>
      </c>
      <c r="AH135" s="39">
        <f t="shared" si="66"/>
        <v>0</v>
      </c>
      <c r="AI135" s="39">
        <f t="shared" si="67"/>
        <v>0</v>
      </c>
      <c r="AJ135" s="39">
        <f t="shared" si="68"/>
        <v>0</v>
      </c>
      <c r="AK135" s="39">
        <f t="shared" si="69"/>
        <v>0</v>
      </c>
      <c r="AL135" s="43"/>
      <c r="AM135" s="39">
        <f t="shared" si="70"/>
        <v>0</v>
      </c>
      <c r="AN135" s="39">
        <f t="shared" si="71"/>
        <v>0</v>
      </c>
      <c r="AO135" s="39">
        <f t="shared" si="72"/>
        <v>0</v>
      </c>
      <c r="AP135" s="40">
        <f t="shared" si="73"/>
        <v>0</v>
      </c>
      <c r="AR135" s="39">
        <f t="shared" si="74"/>
        <v>0</v>
      </c>
      <c r="AS135" s="39">
        <f t="shared" si="75"/>
        <v>0</v>
      </c>
      <c r="AT135" s="39">
        <f t="shared" si="76"/>
        <v>0</v>
      </c>
      <c r="AU135" s="40">
        <f t="shared" si="77"/>
        <v>0</v>
      </c>
      <c r="AV135" s="40"/>
      <c r="AW135" s="52">
        <f t="shared" si="78"/>
        <v>0</v>
      </c>
      <c r="AY135" s="52">
        <f t="shared" si="79"/>
        <v>0</v>
      </c>
      <c r="AZ135" s="70"/>
    </row>
    <row r="136" spans="1:52">
      <c r="A136" s="44">
        <f t="shared" si="80"/>
        <v>40878</v>
      </c>
      <c r="B136" s="66">
        <f t="shared" si="81"/>
        <v>1147.5409836065573</v>
      </c>
      <c r="C136" s="67"/>
      <c r="D136" s="68">
        <f t="shared" si="44"/>
        <v>1147.5409836065573</v>
      </c>
      <c r="E136" s="35">
        <f t="shared" si="45"/>
        <v>0</v>
      </c>
      <c r="F136" s="35">
        <f t="shared" si="46"/>
        <v>0</v>
      </c>
      <c r="G136" s="55">
        <f t="shared" si="82"/>
        <v>5.67</v>
      </c>
      <c r="H136" s="69">
        <f t="shared" si="83"/>
        <v>5.67</v>
      </c>
      <c r="I136" s="72">
        <f t="shared" si="84"/>
        <v>0</v>
      </c>
      <c r="J136" s="55">
        <f t="shared" si="47"/>
        <v>-0.06</v>
      </c>
      <c r="K136" s="69">
        <f t="shared" si="48"/>
        <v>-0.06</v>
      </c>
      <c r="L136" s="72">
        <v>0</v>
      </c>
      <c r="M136" s="55">
        <f t="shared" si="49"/>
        <v>1.2500000000000001E-2</v>
      </c>
      <c r="N136" s="69">
        <f t="shared" si="50"/>
        <v>0</v>
      </c>
      <c r="O136" s="72">
        <v>0</v>
      </c>
      <c r="P136" s="7"/>
      <c r="Q136" s="72">
        <f t="shared" si="51"/>
        <v>5.6224999999999996</v>
      </c>
      <c r="R136" s="72">
        <f t="shared" si="52"/>
        <v>5.61</v>
      </c>
      <c r="S136" s="72">
        <f t="shared" si="53"/>
        <v>0</v>
      </c>
      <c r="T136" s="7"/>
      <c r="U136" s="5">
        <f t="shared" si="54"/>
        <v>31</v>
      </c>
      <c r="V136" s="45">
        <f t="shared" si="55"/>
        <v>40878</v>
      </c>
      <c r="W136" s="5">
        <f t="shared" si="56"/>
        <v>3962</v>
      </c>
      <c r="X136" s="55">
        <f t="shared" si="57"/>
        <v>5.3904348595426005E-2</v>
      </c>
      <c r="Y136" s="47">
        <f t="shared" si="58"/>
        <v>0.56159227738245354</v>
      </c>
      <c r="Z136" s="5">
        <f t="shared" si="59"/>
        <v>0</v>
      </c>
      <c r="AA136" s="5">
        <f t="shared" si="60"/>
        <v>0</v>
      </c>
      <c r="AC136" s="39">
        <f t="shared" si="61"/>
        <v>0</v>
      </c>
      <c r="AD136" s="39">
        <f t="shared" si="62"/>
        <v>0</v>
      </c>
      <c r="AE136" s="39">
        <f t="shared" si="63"/>
        <v>0</v>
      </c>
      <c r="AF136" s="39">
        <f t="shared" si="64"/>
        <v>0</v>
      </c>
      <c r="AG136" s="39">
        <f t="shared" si="65"/>
        <v>0</v>
      </c>
      <c r="AH136" s="39">
        <f t="shared" si="66"/>
        <v>0</v>
      </c>
      <c r="AI136" s="39">
        <f t="shared" si="67"/>
        <v>0</v>
      </c>
      <c r="AJ136" s="39">
        <f t="shared" si="68"/>
        <v>0</v>
      </c>
      <c r="AK136" s="39">
        <f t="shared" si="69"/>
        <v>0</v>
      </c>
      <c r="AL136" s="43"/>
      <c r="AM136" s="39">
        <f t="shared" si="70"/>
        <v>0</v>
      </c>
      <c r="AN136" s="39">
        <f t="shared" si="71"/>
        <v>0</v>
      </c>
      <c r="AO136" s="39">
        <f t="shared" si="72"/>
        <v>0</v>
      </c>
      <c r="AP136" s="40">
        <f t="shared" si="73"/>
        <v>0</v>
      </c>
      <c r="AR136" s="39">
        <f t="shared" si="74"/>
        <v>0</v>
      </c>
      <c r="AS136" s="39">
        <f t="shared" si="75"/>
        <v>0</v>
      </c>
      <c r="AT136" s="39">
        <f t="shared" si="76"/>
        <v>0</v>
      </c>
      <c r="AU136" s="40">
        <f t="shared" si="77"/>
        <v>0</v>
      </c>
      <c r="AV136" s="40"/>
      <c r="AW136" s="52">
        <f t="shared" si="78"/>
        <v>0</v>
      </c>
      <c r="AY136" s="52">
        <f t="shared" si="79"/>
        <v>0</v>
      </c>
      <c r="AZ136" s="70"/>
    </row>
    <row r="137" spans="1:52">
      <c r="A137" s="44">
        <f t="shared" si="80"/>
        <v>40909</v>
      </c>
      <c r="B137" s="66">
        <f t="shared" si="81"/>
        <v>1147.5409836065573</v>
      </c>
      <c r="C137" s="67"/>
      <c r="D137" s="68">
        <f t="shared" si="44"/>
        <v>1147.5409836065573</v>
      </c>
      <c r="E137" s="35">
        <f t="shared" si="45"/>
        <v>0</v>
      </c>
      <c r="F137" s="35">
        <f t="shared" si="46"/>
        <v>0</v>
      </c>
      <c r="G137" s="55">
        <f t="shared" si="82"/>
        <v>5.67</v>
      </c>
      <c r="H137" s="69">
        <f t="shared" si="83"/>
        <v>5.67</v>
      </c>
      <c r="I137" s="72">
        <f t="shared" si="84"/>
        <v>0</v>
      </c>
      <c r="J137" s="55">
        <f t="shared" si="47"/>
        <v>-0.06</v>
      </c>
      <c r="K137" s="69">
        <f t="shared" si="48"/>
        <v>-0.06</v>
      </c>
      <c r="L137" s="72">
        <v>0</v>
      </c>
      <c r="M137" s="55">
        <f t="shared" si="49"/>
        <v>1.2500000000000001E-2</v>
      </c>
      <c r="N137" s="69">
        <f t="shared" si="50"/>
        <v>0</v>
      </c>
      <c r="O137" s="72">
        <v>0</v>
      </c>
      <c r="P137" s="7"/>
      <c r="Q137" s="72">
        <f t="shared" si="51"/>
        <v>5.6224999999999996</v>
      </c>
      <c r="R137" s="72">
        <f t="shared" si="52"/>
        <v>5.61</v>
      </c>
      <c r="S137" s="72">
        <f t="shared" si="53"/>
        <v>0</v>
      </c>
      <c r="T137" s="7"/>
      <c r="U137" s="5">
        <f t="shared" si="54"/>
        <v>31</v>
      </c>
      <c r="V137" s="45">
        <f t="shared" si="55"/>
        <v>40909</v>
      </c>
      <c r="W137" s="5">
        <f t="shared" si="56"/>
        <v>3993</v>
      </c>
      <c r="X137" s="55">
        <f t="shared" si="57"/>
        <v>5.3904348595426005E-2</v>
      </c>
      <c r="Y137" s="47">
        <f t="shared" si="58"/>
        <v>0.55906269660310171</v>
      </c>
      <c r="Z137" s="5">
        <f t="shared" si="59"/>
        <v>0</v>
      </c>
      <c r="AA137" s="5">
        <f t="shared" si="60"/>
        <v>0</v>
      </c>
      <c r="AC137" s="39">
        <f t="shared" si="61"/>
        <v>0</v>
      </c>
      <c r="AD137" s="39">
        <f t="shared" si="62"/>
        <v>0</v>
      </c>
      <c r="AE137" s="39">
        <f t="shared" si="63"/>
        <v>0</v>
      </c>
      <c r="AF137" s="39">
        <f t="shared" si="64"/>
        <v>0</v>
      </c>
      <c r="AG137" s="39">
        <f t="shared" si="65"/>
        <v>0</v>
      </c>
      <c r="AH137" s="39">
        <f t="shared" si="66"/>
        <v>0</v>
      </c>
      <c r="AI137" s="39">
        <f t="shared" si="67"/>
        <v>0</v>
      </c>
      <c r="AJ137" s="39">
        <f t="shared" si="68"/>
        <v>0</v>
      </c>
      <c r="AK137" s="39">
        <f t="shared" si="69"/>
        <v>0</v>
      </c>
      <c r="AL137" s="43"/>
      <c r="AM137" s="39">
        <f t="shared" si="70"/>
        <v>0</v>
      </c>
      <c r="AN137" s="39">
        <f t="shared" si="71"/>
        <v>0</v>
      </c>
      <c r="AO137" s="39">
        <f t="shared" si="72"/>
        <v>0</v>
      </c>
      <c r="AP137" s="40">
        <f t="shared" si="73"/>
        <v>0</v>
      </c>
      <c r="AR137" s="39">
        <f t="shared" si="74"/>
        <v>0</v>
      </c>
      <c r="AS137" s="39">
        <f t="shared" si="75"/>
        <v>0</v>
      </c>
      <c r="AT137" s="39">
        <f t="shared" si="76"/>
        <v>0</v>
      </c>
      <c r="AU137" s="40">
        <f t="shared" si="77"/>
        <v>0</v>
      </c>
      <c r="AV137" s="40"/>
      <c r="AW137" s="52">
        <f t="shared" si="78"/>
        <v>0</v>
      </c>
      <c r="AY137" s="52">
        <f t="shared" si="79"/>
        <v>0</v>
      </c>
      <c r="AZ137" s="70"/>
    </row>
    <row r="138" spans="1:52">
      <c r="A138" s="44">
        <f t="shared" si="80"/>
        <v>40940</v>
      </c>
      <c r="B138" s="66">
        <f t="shared" si="81"/>
        <v>1147.5409836065573</v>
      </c>
      <c r="C138" s="67"/>
      <c r="D138" s="68">
        <f t="shared" ref="D138:D201" si="85">B138+C138</f>
        <v>1147.5409836065573</v>
      </c>
      <c r="E138" s="35">
        <f t="shared" ref="E138:E201" si="86">IF(Z138=0,0,IF(AND(Z138=1,$H$3=1),D138*U138,IF($H$3=2,D138,"N/A")))</f>
        <v>0</v>
      </c>
      <c r="F138" s="35">
        <f t="shared" ref="F138:F201" si="87">E138*Y138</f>
        <v>0</v>
      </c>
      <c r="G138" s="55">
        <f t="shared" si="82"/>
        <v>5.67</v>
      </c>
      <c r="H138" s="69">
        <f t="shared" si="83"/>
        <v>5.67</v>
      </c>
      <c r="I138" s="72">
        <f t="shared" si="84"/>
        <v>0</v>
      </c>
      <c r="J138" s="55">
        <f t="shared" ref="J138:J201" si="88">VLOOKUP($A138,Table,MATCH(J$4,Curves,0))</f>
        <v>-0.06</v>
      </c>
      <c r="K138" s="69">
        <f t="shared" ref="K138:K201" si="89">VLOOKUP($A138,Table,MATCH(K$4,Curves,0))</f>
        <v>-0.06</v>
      </c>
      <c r="L138" s="72">
        <v>0</v>
      </c>
      <c r="M138" s="55">
        <f t="shared" ref="M138:M201" si="90">VLOOKUP($A138,Table,MATCH(M$4,Curves,0))</f>
        <v>1.2500000000000001E-2</v>
      </c>
      <c r="N138" s="69">
        <f t="shared" ref="N138:N201" si="91">VLOOKUP($A138,Table,MATCH(N$4,Curves,0))</f>
        <v>0</v>
      </c>
      <c r="O138" s="72">
        <v>0</v>
      </c>
      <c r="P138" s="7"/>
      <c r="Q138" s="72">
        <f t="shared" ref="Q138:Q201" si="92">M138+J138+G138</f>
        <v>5.6224999999999996</v>
      </c>
      <c r="R138" s="72">
        <f t="shared" ref="R138:R201" si="93">N138+K138+H138</f>
        <v>5.61</v>
      </c>
      <c r="S138" s="72">
        <f t="shared" ref="S138:S201" si="94">O138+L138+I138</f>
        <v>0</v>
      </c>
      <c r="T138" s="7"/>
      <c r="U138" s="5">
        <f t="shared" ref="U138:U201" si="95">A139-A138</f>
        <v>29</v>
      </c>
      <c r="V138" s="45">
        <f t="shared" ref="V138:V201" si="96">CHOOSE(F$3,A139+24,A138)</f>
        <v>40940</v>
      </c>
      <c r="W138" s="5">
        <f t="shared" ref="W138:W201" si="97">V138-C$3</f>
        <v>4024</v>
      </c>
      <c r="X138" s="55">
        <f t="shared" ref="X138:X201" si="98">VLOOKUP($A138,Table,MATCH(X$4,Curves,0))</f>
        <v>5.3904348595426005E-2</v>
      </c>
      <c r="Y138" s="47">
        <f t="shared" ref="Y138:Y201" si="99">1/(1+CHOOSE(F$3,(X139+($K$3/10000))/2,(X138+($K$3/10000))/2))^(2*W138/365.25)</f>
        <v>0.55654450981753667</v>
      </c>
      <c r="Z138" s="5">
        <f t="shared" ref="Z138:Z201" si="100">IF(AND(mthbeg&lt;=A138,mthend&gt;=A138),1,0)</f>
        <v>0</v>
      </c>
      <c r="AA138" s="5">
        <f t="shared" ref="AA138:AA201" si="101">U138*Z138</f>
        <v>0</v>
      </c>
      <c r="AC138" s="39">
        <f t="shared" ref="AC138:AC201" si="102">F138*G138</f>
        <v>0</v>
      </c>
      <c r="AD138" s="39">
        <f t="shared" ref="AD138:AD201" si="103">$F138*H138</f>
        <v>0</v>
      </c>
      <c r="AE138" s="39">
        <f t="shared" ref="AE138:AE201" si="104">$F138*I138</f>
        <v>0</v>
      </c>
      <c r="AF138" s="39">
        <f t="shared" ref="AF138:AF201" si="105">$F138*J138</f>
        <v>0</v>
      </c>
      <c r="AG138" s="39">
        <f t="shared" ref="AG138:AG201" si="106">$F138*K138</f>
        <v>0</v>
      </c>
      <c r="AH138" s="39">
        <f t="shared" ref="AH138:AH201" si="107">$F138*L138</f>
        <v>0</v>
      </c>
      <c r="AI138" s="39">
        <f t="shared" ref="AI138:AI201" si="108">$F138*M138</f>
        <v>0</v>
      </c>
      <c r="AJ138" s="39">
        <f t="shared" ref="AJ138:AJ201" si="109">$F138*N138</f>
        <v>0</v>
      </c>
      <c r="AK138" s="39">
        <f t="shared" ref="AK138:AK201" si="110">F138*O138</f>
        <v>0</v>
      </c>
      <c r="AL138" s="43"/>
      <c r="AM138" s="39">
        <f t="shared" ref="AM138:AM201" si="111">CHOOSE($G$3,AD138-AE138,AE138-AD138)</f>
        <v>0</v>
      </c>
      <c r="AN138" s="39">
        <f t="shared" ref="AN138:AN201" si="112">CHOOSE($G$3,AG138-AH138,AH138-AG138)</f>
        <v>0</v>
      </c>
      <c r="AO138" s="39">
        <f t="shared" ref="AO138:AO201" si="113">CHOOSE($G$3,AJ138-AK138,AK138-AJ138)</f>
        <v>0</v>
      </c>
      <c r="AP138" s="40">
        <f t="shared" ref="AP138:AP201" si="114">SUM(AM138:AO138)</f>
        <v>0</v>
      </c>
      <c r="AR138" s="39">
        <f t="shared" ref="AR138:AR201" si="115">CHOOSE($G$3,AC138-AD138,AD138-AC138)</f>
        <v>0</v>
      </c>
      <c r="AS138" s="39">
        <f t="shared" ref="AS138:AS201" si="116">CHOOSE($G$3,AF138-AG138,AG138-AF138)</f>
        <v>0</v>
      </c>
      <c r="AT138" s="39">
        <f t="shared" ref="AT138:AT201" si="117">CHOOSE($G$3,AI138-AJ138,AJ138-AI138)</f>
        <v>0</v>
      </c>
      <c r="AU138" s="40">
        <f t="shared" ref="AU138:AU201" si="118">AR138+AS138+AT138</f>
        <v>0</v>
      </c>
      <c r="AV138" s="40"/>
      <c r="AW138" s="52">
        <f t="shared" ref="AW138:AW201" si="119">AU138+AP138</f>
        <v>0</v>
      </c>
      <c r="AY138" s="52">
        <f t="shared" ref="AY138:AY201" si="120">AK138+AH138+AE138</f>
        <v>0</v>
      </c>
      <c r="AZ138" s="70"/>
    </row>
    <row r="139" spans="1:52">
      <c r="A139" s="44">
        <f t="shared" ref="A139:A202" si="121">EDATE(A138,1)</f>
        <v>40969</v>
      </c>
      <c r="B139" s="66">
        <f t="shared" ref="B139:B202" si="122">B138</f>
        <v>1147.5409836065573</v>
      </c>
      <c r="C139" s="67"/>
      <c r="D139" s="68">
        <f t="shared" si="85"/>
        <v>1147.5409836065573</v>
      </c>
      <c r="E139" s="35">
        <f t="shared" si="86"/>
        <v>0</v>
      </c>
      <c r="F139" s="35">
        <f t="shared" si="87"/>
        <v>0</v>
      </c>
      <c r="G139" s="55">
        <f t="shared" ref="G139:G202" si="123">VLOOKUP($A139,Table,MATCH(G$4,Curves,0))</f>
        <v>5.67</v>
      </c>
      <c r="H139" s="69">
        <f t="shared" ref="H139:H202" si="124">VLOOKUP($A139,Table,MATCH(H$4,Curves,0))</f>
        <v>5.67</v>
      </c>
      <c r="I139" s="72">
        <f t="shared" si="84"/>
        <v>0</v>
      </c>
      <c r="J139" s="55">
        <f t="shared" si="88"/>
        <v>-0.06</v>
      </c>
      <c r="K139" s="69">
        <f t="shared" si="89"/>
        <v>-0.06</v>
      </c>
      <c r="L139" s="72">
        <v>0</v>
      </c>
      <c r="M139" s="55">
        <f t="shared" si="90"/>
        <v>1.2500000000000001E-2</v>
      </c>
      <c r="N139" s="69">
        <f t="shared" si="91"/>
        <v>0</v>
      </c>
      <c r="O139" s="72">
        <v>0</v>
      </c>
      <c r="P139" s="7"/>
      <c r="Q139" s="72">
        <f t="shared" si="92"/>
        <v>5.6224999999999996</v>
      </c>
      <c r="R139" s="72">
        <f t="shared" si="93"/>
        <v>5.61</v>
      </c>
      <c r="S139" s="72">
        <f t="shared" si="94"/>
        <v>0</v>
      </c>
      <c r="T139" s="7"/>
      <c r="U139" s="5">
        <f t="shared" si="95"/>
        <v>31</v>
      </c>
      <c r="V139" s="45">
        <f t="shared" si="96"/>
        <v>40969</v>
      </c>
      <c r="W139" s="5">
        <f t="shared" si="97"/>
        <v>4053</v>
      </c>
      <c r="X139" s="55">
        <f t="shared" si="98"/>
        <v>5.3904348595426005E-2</v>
      </c>
      <c r="Y139" s="47">
        <f t="shared" si="99"/>
        <v>0.55419905629130306</v>
      </c>
      <c r="Z139" s="5">
        <f t="shared" si="100"/>
        <v>0</v>
      </c>
      <c r="AA139" s="5">
        <f t="shared" si="101"/>
        <v>0</v>
      </c>
      <c r="AC139" s="39">
        <f t="shared" si="102"/>
        <v>0</v>
      </c>
      <c r="AD139" s="39">
        <f t="shared" si="103"/>
        <v>0</v>
      </c>
      <c r="AE139" s="39">
        <f t="shared" si="104"/>
        <v>0</v>
      </c>
      <c r="AF139" s="39">
        <f t="shared" si="105"/>
        <v>0</v>
      </c>
      <c r="AG139" s="39">
        <f t="shared" si="106"/>
        <v>0</v>
      </c>
      <c r="AH139" s="39">
        <f t="shared" si="107"/>
        <v>0</v>
      </c>
      <c r="AI139" s="39">
        <f t="shared" si="108"/>
        <v>0</v>
      </c>
      <c r="AJ139" s="39">
        <f t="shared" si="109"/>
        <v>0</v>
      </c>
      <c r="AK139" s="39">
        <f t="shared" si="110"/>
        <v>0</v>
      </c>
      <c r="AL139" s="43"/>
      <c r="AM139" s="39">
        <f t="shared" si="111"/>
        <v>0</v>
      </c>
      <c r="AN139" s="39">
        <f t="shared" si="112"/>
        <v>0</v>
      </c>
      <c r="AO139" s="39">
        <f t="shared" si="113"/>
        <v>0</v>
      </c>
      <c r="AP139" s="40">
        <f t="shared" si="114"/>
        <v>0</v>
      </c>
      <c r="AR139" s="39">
        <f t="shared" si="115"/>
        <v>0</v>
      </c>
      <c r="AS139" s="39">
        <f t="shared" si="116"/>
        <v>0</v>
      </c>
      <c r="AT139" s="39">
        <f t="shared" si="117"/>
        <v>0</v>
      </c>
      <c r="AU139" s="40">
        <f t="shared" si="118"/>
        <v>0</v>
      </c>
      <c r="AV139" s="40"/>
      <c r="AW139" s="52">
        <f t="shared" si="119"/>
        <v>0</v>
      </c>
      <c r="AY139" s="52">
        <f t="shared" si="120"/>
        <v>0</v>
      </c>
      <c r="AZ139" s="70"/>
    </row>
    <row r="140" spans="1:52">
      <c r="A140" s="44">
        <f t="shared" si="121"/>
        <v>41000</v>
      </c>
      <c r="B140" s="66">
        <f t="shared" si="122"/>
        <v>1147.5409836065573</v>
      </c>
      <c r="C140" s="67"/>
      <c r="D140" s="68">
        <f t="shared" si="85"/>
        <v>1147.5409836065573</v>
      </c>
      <c r="E140" s="35">
        <f t="shared" si="86"/>
        <v>0</v>
      </c>
      <c r="F140" s="35">
        <f t="shared" si="87"/>
        <v>0</v>
      </c>
      <c r="G140" s="55">
        <f t="shared" si="123"/>
        <v>5.67</v>
      </c>
      <c r="H140" s="69">
        <f t="shared" si="124"/>
        <v>5.67</v>
      </c>
      <c r="I140" s="72">
        <f t="shared" ref="I140:I203" si="125">I139</f>
        <v>0</v>
      </c>
      <c r="J140" s="55">
        <f t="shared" si="88"/>
        <v>-0.06</v>
      </c>
      <c r="K140" s="69">
        <f t="shared" si="89"/>
        <v>-0.06</v>
      </c>
      <c r="L140" s="72">
        <v>0</v>
      </c>
      <c r="M140" s="55">
        <f t="shared" si="90"/>
        <v>1.2500000000000001E-2</v>
      </c>
      <c r="N140" s="69">
        <f t="shared" si="91"/>
        <v>0</v>
      </c>
      <c r="O140" s="72">
        <v>0</v>
      </c>
      <c r="P140" s="7"/>
      <c r="Q140" s="72">
        <f t="shared" si="92"/>
        <v>5.6224999999999996</v>
      </c>
      <c r="R140" s="72">
        <f t="shared" si="93"/>
        <v>5.61</v>
      </c>
      <c r="S140" s="72">
        <f t="shared" si="94"/>
        <v>0</v>
      </c>
      <c r="T140" s="7"/>
      <c r="U140" s="5">
        <f t="shared" si="95"/>
        <v>30</v>
      </c>
      <c r="V140" s="45">
        <f t="shared" si="96"/>
        <v>41000</v>
      </c>
      <c r="W140" s="5">
        <f t="shared" si="97"/>
        <v>4084</v>
      </c>
      <c r="X140" s="55">
        <f t="shared" si="98"/>
        <v>5.3904348595426005E-2</v>
      </c>
      <c r="Y140" s="47">
        <f t="shared" si="99"/>
        <v>0.55170277680672108</v>
      </c>
      <c r="Z140" s="5">
        <f t="shared" si="100"/>
        <v>0</v>
      </c>
      <c r="AA140" s="5">
        <f t="shared" si="101"/>
        <v>0</v>
      </c>
      <c r="AC140" s="39">
        <f t="shared" si="102"/>
        <v>0</v>
      </c>
      <c r="AD140" s="39">
        <f t="shared" si="103"/>
        <v>0</v>
      </c>
      <c r="AE140" s="39">
        <f t="shared" si="104"/>
        <v>0</v>
      </c>
      <c r="AF140" s="39">
        <f t="shared" si="105"/>
        <v>0</v>
      </c>
      <c r="AG140" s="39">
        <f t="shared" si="106"/>
        <v>0</v>
      </c>
      <c r="AH140" s="39">
        <f t="shared" si="107"/>
        <v>0</v>
      </c>
      <c r="AI140" s="39">
        <f t="shared" si="108"/>
        <v>0</v>
      </c>
      <c r="AJ140" s="39">
        <f t="shared" si="109"/>
        <v>0</v>
      </c>
      <c r="AK140" s="39">
        <f t="shared" si="110"/>
        <v>0</v>
      </c>
      <c r="AL140" s="43"/>
      <c r="AM140" s="39">
        <f t="shared" si="111"/>
        <v>0</v>
      </c>
      <c r="AN140" s="39">
        <f t="shared" si="112"/>
        <v>0</v>
      </c>
      <c r="AO140" s="39">
        <f t="shared" si="113"/>
        <v>0</v>
      </c>
      <c r="AP140" s="40">
        <f t="shared" si="114"/>
        <v>0</v>
      </c>
      <c r="AR140" s="39">
        <f t="shared" si="115"/>
        <v>0</v>
      </c>
      <c r="AS140" s="39">
        <f t="shared" si="116"/>
        <v>0</v>
      </c>
      <c r="AT140" s="39">
        <f t="shared" si="117"/>
        <v>0</v>
      </c>
      <c r="AU140" s="40">
        <f t="shared" si="118"/>
        <v>0</v>
      </c>
      <c r="AV140" s="40"/>
      <c r="AW140" s="52">
        <f t="shared" si="119"/>
        <v>0</v>
      </c>
      <c r="AY140" s="52">
        <f t="shared" si="120"/>
        <v>0</v>
      </c>
      <c r="AZ140" s="70"/>
    </row>
    <row r="141" spans="1:52">
      <c r="A141" s="44">
        <f t="shared" si="121"/>
        <v>41030</v>
      </c>
      <c r="B141" s="66">
        <f t="shared" si="122"/>
        <v>1147.5409836065573</v>
      </c>
      <c r="C141" s="67"/>
      <c r="D141" s="68">
        <f t="shared" si="85"/>
        <v>1147.5409836065573</v>
      </c>
      <c r="E141" s="35">
        <f t="shared" si="86"/>
        <v>0</v>
      </c>
      <c r="F141" s="35">
        <f t="shared" si="87"/>
        <v>0</v>
      </c>
      <c r="G141" s="55">
        <f t="shared" si="123"/>
        <v>5.67</v>
      </c>
      <c r="H141" s="69">
        <f t="shared" si="124"/>
        <v>5.67</v>
      </c>
      <c r="I141" s="72">
        <f t="shared" si="125"/>
        <v>0</v>
      </c>
      <c r="J141" s="55">
        <f t="shared" si="88"/>
        <v>-0.06</v>
      </c>
      <c r="K141" s="69">
        <f t="shared" si="89"/>
        <v>-0.06</v>
      </c>
      <c r="L141" s="72">
        <v>0</v>
      </c>
      <c r="M141" s="55">
        <f t="shared" si="90"/>
        <v>1.2500000000000001E-2</v>
      </c>
      <c r="N141" s="69">
        <f t="shared" si="91"/>
        <v>0</v>
      </c>
      <c r="O141" s="72">
        <v>0</v>
      </c>
      <c r="P141" s="7"/>
      <c r="Q141" s="72">
        <f t="shared" si="92"/>
        <v>5.6224999999999996</v>
      </c>
      <c r="R141" s="72">
        <f t="shared" si="93"/>
        <v>5.61</v>
      </c>
      <c r="S141" s="72">
        <f t="shared" si="94"/>
        <v>0</v>
      </c>
      <c r="T141" s="7"/>
      <c r="U141" s="5">
        <f t="shared" si="95"/>
        <v>31</v>
      </c>
      <c r="V141" s="45">
        <f t="shared" si="96"/>
        <v>41030</v>
      </c>
      <c r="W141" s="5">
        <f t="shared" si="97"/>
        <v>4114</v>
      </c>
      <c r="X141" s="55">
        <f t="shared" si="98"/>
        <v>5.3904348595426005E-2</v>
      </c>
      <c r="Y141" s="47">
        <f t="shared" si="99"/>
        <v>0.54929772876654048</v>
      </c>
      <c r="Z141" s="5">
        <f t="shared" si="100"/>
        <v>0</v>
      </c>
      <c r="AA141" s="5">
        <f t="shared" si="101"/>
        <v>0</v>
      </c>
      <c r="AC141" s="39">
        <f t="shared" si="102"/>
        <v>0</v>
      </c>
      <c r="AD141" s="39">
        <f t="shared" si="103"/>
        <v>0</v>
      </c>
      <c r="AE141" s="39">
        <f t="shared" si="104"/>
        <v>0</v>
      </c>
      <c r="AF141" s="39">
        <f t="shared" si="105"/>
        <v>0</v>
      </c>
      <c r="AG141" s="39">
        <f t="shared" si="106"/>
        <v>0</v>
      </c>
      <c r="AH141" s="39">
        <f t="shared" si="107"/>
        <v>0</v>
      </c>
      <c r="AI141" s="39">
        <f t="shared" si="108"/>
        <v>0</v>
      </c>
      <c r="AJ141" s="39">
        <f t="shared" si="109"/>
        <v>0</v>
      </c>
      <c r="AK141" s="39">
        <f t="shared" si="110"/>
        <v>0</v>
      </c>
      <c r="AL141" s="43"/>
      <c r="AM141" s="39">
        <f t="shared" si="111"/>
        <v>0</v>
      </c>
      <c r="AN141" s="39">
        <f t="shared" si="112"/>
        <v>0</v>
      </c>
      <c r="AO141" s="39">
        <f t="shared" si="113"/>
        <v>0</v>
      </c>
      <c r="AP141" s="40">
        <f t="shared" si="114"/>
        <v>0</v>
      </c>
      <c r="AR141" s="39">
        <f t="shared" si="115"/>
        <v>0</v>
      </c>
      <c r="AS141" s="39">
        <f t="shared" si="116"/>
        <v>0</v>
      </c>
      <c r="AT141" s="39">
        <f t="shared" si="117"/>
        <v>0</v>
      </c>
      <c r="AU141" s="40">
        <f t="shared" si="118"/>
        <v>0</v>
      </c>
      <c r="AV141" s="40"/>
      <c r="AW141" s="52">
        <f t="shared" si="119"/>
        <v>0</v>
      </c>
      <c r="AY141" s="52">
        <f t="shared" si="120"/>
        <v>0</v>
      </c>
      <c r="AZ141" s="70"/>
    </row>
    <row r="142" spans="1:52">
      <c r="A142" s="44">
        <f t="shared" si="121"/>
        <v>41061</v>
      </c>
      <c r="B142" s="66">
        <f t="shared" si="122"/>
        <v>1147.5409836065573</v>
      </c>
      <c r="C142" s="67"/>
      <c r="D142" s="68">
        <f t="shared" si="85"/>
        <v>1147.5409836065573</v>
      </c>
      <c r="E142" s="35">
        <f t="shared" si="86"/>
        <v>0</v>
      </c>
      <c r="F142" s="35">
        <f t="shared" si="87"/>
        <v>0</v>
      </c>
      <c r="G142" s="55">
        <f t="shared" si="123"/>
        <v>5.67</v>
      </c>
      <c r="H142" s="69">
        <f t="shared" si="124"/>
        <v>5.67</v>
      </c>
      <c r="I142" s="72">
        <f t="shared" si="125"/>
        <v>0</v>
      </c>
      <c r="J142" s="55">
        <f t="shared" si="88"/>
        <v>-0.06</v>
      </c>
      <c r="K142" s="69">
        <f t="shared" si="89"/>
        <v>-0.06</v>
      </c>
      <c r="L142" s="72">
        <v>0</v>
      </c>
      <c r="M142" s="55">
        <f t="shared" si="90"/>
        <v>1.2500000000000001E-2</v>
      </c>
      <c r="N142" s="69">
        <f t="shared" si="91"/>
        <v>0</v>
      </c>
      <c r="O142" s="72">
        <v>0</v>
      </c>
      <c r="P142" s="7"/>
      <c r="Q142" s="72">
        <f t="shared" si="92"/>
        <v>5.6224999999999996</v>
      </c>
      <c r="R142" s="72">
        <f t="shared" si="93"/>
        <v>5.61</v>
      </c>
      <c r="S142" s="72">
        <f t="shared" si="94"/>
        <v>0</v>
      </c>
      <c r="T142" s="7"/>
      <c r="U142" s="5">
        <f t="shared" si="95"/>
        <v>30</v>
      </c>
      <c r="V142" s="45">
        <f t="shared" si="96"/>
        <v>41061</v>
      </c>
      <c r="W142" s="5">
        <f t="shared" si="97"/>
        <v>4145</v>
      </c>
      <c r="X142" s="55">
        <f t="shared" si="98"/>
        <v>5.3904348595426005E-2</v>
      </c>
      <c r="Y142" s="47">
        <f t="shared" si="99"/>
        <v>0.54682352633750086</v>
      </c>
      <c r="Z142" s="5">
        <f t="shared" si="100"/>
        <v>0</v>
      </c>
      <c r="AA142" s="5">
        <f t="shared" si="101"/>
        <v>0</v>
      </c>
      <c r="AC142" s="39">
        <f t="shared" si="102"/>
        <v>0</v>
      </c>
      <c r="AD142" s="39">
        <f t="shared" si="103"/>
        <v>0</v>
      </c>
      <c r="AE142" s="39">
        <f t="shared" si="104"/>
        <v>0</v>
      </c>
      <c r="AF142" s="39">
        <f t="shared" si="105"/>
        <v>0</v>
      </c>
      <c r="AG142" s="39">
        <f t="shared" si="106"/>
        <v>0</v>
      </c>
      <c r="AH142" s="39">
        <f t="shared" si="107"/>
        <v>0</v>
      </c>
      <c r="AI142" s="39">
        <f t="shared" si="108"/>
        <v>0</v>
      </c>
      <c r="AJ142" s="39">
        <f t="shared" si="109"/>
        <v>0</v>
      </c>
      <c r="AK142" s="39">
        <f t="shared" si="110"/>
        <v>0</v>
      </c>
      <c r="AL142" s="43"/>
      <c r="AM142" s="39">
        <f t="shared" si="111"/>
        <v>0</v>
      </c>
      <c r="AN142" s="39">
        <f t="shared" si="112"/>
        <v>0</v>
      </c>
      <c r="AO142" s="39">
        <f t="shared" si="113"/>
        <v>0</v>
      </c>
      <c r="AP142" s="40">
        <f t="shared" si="114"/>
        <v>0</v>
      </c>
      <c r="AR142" s="39">
        <f t="shared" si="115"/>
        <v>0</v>
      </c>
      <c r="AS142" s="39">
        <f t="shared" si="116"/>
        <v>0</v>
      </c>
      <c r="AT142" s="39">
        <f t="shared" si="117"/>
        <v>0</v>
      </c>
      <c r="AU142" s="40">
        <f t="shared" si="118"/>
        <v>0</v>
      </c>
      <c r="AV142" s="40"/>
      <c r="AW142" s="52">
        <f t="shared" si="119"/>
        <v>0</v>
      </c>
      <c r="AY142" s="52">
        <f t="shared" si="120"/>
        <v>0</v>
      </c>
      <c r="AZ142" s="70"/>
    </row>
    <row r="143" spans="1:52">
      <c r="A143" s="44">
        <f t="shared" si="121"/>
        <v>41091</v>
      </c>
      <c r="B143" s="66">
        <f t="shared" si="122"/>
        <v>1147.5409836065573</v>
      </c>
      <c r="C143" s="67"/>
      <c r="D143" s="68">
        <f t="shared" si="85"/>
        <v>1147.5409836065573</v>
      </c>
      <c r="E143" s="35">
        <f t="shared" si="86"/>
        <v>0</v>
      </c>
      <c r="F143" s="35">
        <f t="shared" si="87"/>
        <v>0</v>
      </c>
      <c r="G143" s="55">
        <f t="shared" si="123"/>
        <v>5.67</v>
      </c>
      <c r="H143" s="69">
        <f t="shared" si="124"/>
        <v>5.67</v>
      </c>
      <c r="I143" s="72">
        <f t="shared" si="125"/>
        <v>0</v>
      </c>
      <c r="J143" s="55">
        <f t="shared" si="88"/>
        <v>-0.06</v>
      </c>
      <c r="K143" s="69">
        <f t="shared" si="89"/>
        <v>-0.06</v>
      </c>
      <c r="L143" s="72">
        <v>0</v>
      </c>
      <c r="M143" s="55">
        <f t="shared" si="90"/>
        <v>1.2500000000000001E-2</v>
      </c>
      <c r="N143" s="69">
        <f t="shared" si="91"/>
        <v>0</v>
      </c>
      <c r="O143" s="72">
        <v>0</v>
      </c>
      <c r="P143" s="7"/>
      <c r="Q143" s="72">
        <f t="shared" si="92"/>
        <v>5.6224999999999996</v>
      </c>
      <c r="R143" s="72">
        <f t="shared" si="93"/>
        <v>5.61</v>
      </c>
      <c r="S143" s="72">
        <f t="shared" si="94"/>
        <v>0</v>
      </c>
      <c r="T143" s="7"/>
      <c r="U143" s="5">
        <f t="shared" si="95"/>
        <v>31</v>
      </c>
      <c r="V143" s="45">
        <f t="shared" si="96"/>
        <v>41091</v>
      </c>
      <c r="W143" s="5">
        <f t="shared" si="97"/>
        <v>4175</v>
      </c>
      <c r="X143" s="55">
        <f t="shared" si="98"/>
        <v>5.3904348595426005E-2</v>
      </c>
      <c r="Y143" s="47">
        <f t="shared" si="99"/>
        <v>0.54443974850343835</v>
      </c>
      <c r="Z143" s="5">
        <f t="shared" si="100"/>
        <v>0</v>
      </c>
      <c r="AA143" s="5">
        <f t="shared" si="101"/>
        <v>0</v>
      </c>
      <c r="AC143" s="39">
        <f t="shared" si="102"/>
        <v>0</v>
      </c>
      <c r="AD143" s="39">
        <f t="shared" si="103"/>
        <v>0</v>
      </c>
      <c r="AE143" s="39">
        <f t="shared" si="104"/>
        <v>0</v>
      </c>
      <c r="AF143" s="39">
        <f t="shared" si="105"/>
        <v>0</v>
      </c>
      <c r="AG143" s="39">
        <f t="shared" si="106"/>
        <v>0</v>
      </c>
      <c r="AH143" s="39">
        <f t="shared" si="107"/>
        <v>0</v>
      </c>
      <c r="AI143" s="39">
        <f t="shared" si="108"/>
        <v>0</v>
      </c>
      <c r="AJ143" s="39">
        <f t="shared" si="109"/>
        <v>0</v>
      </c>
      <c r="AK143" s="39">
        <f t="shared" si="110"/>
        <v>0</v>
      </c>
      <c r="AL143" s="43"/>
      <c r="AM143" s="39">
        <f t="shared" si="111"/>
        <v>0</v>
      </c>
      <c r="AN143" s="39">
        <f t="shared" si="112"/>
        <v>0</v>
      </c>
      <c r="AO143" s="39">
        <f t="shared" si="113"/>
        <v>0</v>
      </c>
      <c r="AP143" s="40">
        <f t="shared" si="114"/>
        <v>0</v>
      </c>
      <c r="AR143" s="39">
        <f t="shared" si="115"/>
        <v>0</v>
      </c>
      <c r="AS143" s="39">
        <f t="shared" si="116"/>
        <v>0</v>
      </c>
      <c r="AT143" s="39">
        <f t="shared" si="117"/>
        <v>0</v>
      </c>
      <c r="AU143" s="40">
        <f t="shared" si="118"/>
        <v>0</v>
      </c>
      <c r="AV143" s="40"/>
      <c r="AW143" s="52">
        <f t="shared" si="119"/>
        <v>0</v>
      </c>
      <c r="AY143" s="52">
        <f t="shared" si="120"/>
        <v>0</v>
      </c>
      <c r="AZ143" s="70"/>
    </row>
    <row r="144" spans="1:52">
      <c r="A144" s="44">
        <f t="shared" si="121"/>
        <v>41122</v>
      </c>
      <c r="B144" s="66">
        <f t="shared" si="122"/>
        <v>1147.5409836065573</v>
      </c>
      <c r="C144" s="67"/>
      <c r="D144" s="68">
        <f t="shared" si="85"/>
        <v>1147.5409836065573</v>
      </c>
      <c r="E144" s="35">
        <f t="shared" si="86"/>
        <v>0</v>
      </c>
      <c r="F144" s="35">
        <f t="shared" si="87"/>
        <v>0</v>
      </c>
      <c r="G144" s="55">
        <f t="shared" si="123"/>
        <v>5.67</v>
      </c>
      <c r="H144" s="69">
        <f t="shared" si="124"/>
        <v>5.67</v>
      </c>
      <c r="I144" s="72">
        <f t="shared" si="125"/>
        <v>0</v>
      </c>
      <c r="J144" s="55">
        <f t="shared" si="88"/>
        <v>-0.06</v>
      </c>
      <c r="K144" s="69">
        <f t="shared" si="89"/>
        <v>-0.06</v>
      </c>
      <c r="L144" s="72">
        <v>0</v>
      </c>
      <c r="M144" s="55">
        <f t="shared" si="90"/>
        <v>1.2500000000000001E-2</v>
      </c>
      <c r="N144" s="69">
        <f t="shared" si="91"/>
        <v>0</v>
      </c>
      <c r="O144" s="72">
        <v>0</v>
      </c>
      <c r="P144" s="7"/>
      <c r="Q144" s="72">
        <f t="shared" si="92"/>
        <v>5.6224999999999996</v>
      </c>
      <c r="R144" s="72">
        <f t="shared" si="93"/>
        <v>5.61</v>
      </c>
      <c r="S144" s="72">
        <f t="shared" si="94"/>
        <v>0</v>
      </c>
      <c r="T144" s="7"/>
      <c r="U144" s="5">
        <f t="shared" si="95"/>
        <v>31</v>
      </c>
      <c r="V144" s="45">
        <f t="shared" si="96"/>
        <v>41122</v>
      </c>
      <c r="W144" s="5">
        <f t="shared" si="97"/>
        <v>4206</v>
      </c>
      <c r="X144" s="55">
        <f t="shared" si="98"/>
        <v>5.3904348595426005E-2</v>
      </c>
      <c r="Y144" s="47">
        <f t="shared" si="99"/>
        <v>0.54198742788081766</v>
      </c>
      <c r="Z144" s="5">
        <f t="shared" si="100"/>
        <v>0</v>
      </c>
      <c r="AA144" s="5">
        <f t="shared" si="101"/>
        <v>0</v>
      </c>
      <c r="AC144" s="39">
        <f t="shared" si="102"/>
        <v>0</v>
      </c>
      <c r="AD144" s="39">
        <f t="shared" si="103"/>
        <v>0</v>
      </c>
      <c r="AE144" s="39">
        <f t="shared" si="104"/>
        <v>0</v>
      </c>
      <c r="AF144" s="39">
        <f t="shared" si="105"/>
        <v>0</v>
      </c>
      <c r="AG144" s="39">
        <f t="shared" si="106"/>
        <v>0</v>
      </c>
      <c r="AH144" s="39">
        <f t="shared" si="107"/>
        <v>0</v>
      </c>
      <c r="AI144" s="39">
        <f t="shared" si="108"/>
        <v>0</v>
      </c>
      <c r="AJ144" s="39">
        <f t="shared" si="109"/>
        <v>0</v>
      </c>
      <c r="AK144" s="39">
        <f t="shared" si="110"/>
        <v>0</v>
      </c>
      <c r="AL144" s="43"/>
      <c r="AM144" s="39">
        <f t="shared" si="111"/>
        <v>0</v>
      </c>
      <c r="AN144" s="39">
        <f t="shared" si="112"/>
        <v>0</v>
      </c>
      <c r="AO144" s="39">
        <f t="shared" si="113"/>
        <v>0</v>
      </c>
      <c r="AP144" s="40">
        <f t="shared" si="114"/>
        <v>0</v>
      </c>
      <c r="AR144" s="39">
        <f t="shared" si="115"/>
        <v>0</v>
      </c>
      <c r="AS144" s="39">
        <f t="shared" si="116"/>
        <v>0</v>
      </c>
      <c r="AT144" s="39">
        <f t="shared" si="117"/>
        <v>0</v>
      </c>
      <c r="AU144" s="40">
        <f t="shared" si="118"/>
        <v>0</v>
      </c>
      <c r="AV144" s="40"/>
      <c r="AW144" s="52">
        <f t="shared" si="119"/>
        <v>0</v>
      </c>
      <c r="AY144" s="52">
        <f t="shared" si="120"/>
        <v>0</v>
      </c>
      <c r="AZ144" s="70"/>
    </row>
    <row r="145" spans="1:52">
      <c r="A145" s="44">
        <f t="shared" si="121"/>
        <v>41153</v>
      </c>
      <c r="B145" s="66">
        <f t="shared" si="122"/>
        <v>1147.5409836065573</v>
      </c>
      <c r="C145" s="67"/>
      <c r="D145" s="68">
        <f t="shared" si="85"/>
        <v>1147.5409836065573</v>
      </c>
      <c r="E145" s="35">
        <f t="shared" si="86"/>
        <v>0</v>
      </c>
      <c r="F145" s="35">
        <f t="shared" si="87"/>
        <v>0</v>
      </c>
      <c r="G145" s="55">
        <f t="shared" si="123"/>
        <v>5.67</v>
      </c>
      <c r="H145" s="69">
        <f t="shared" si="124"/>
        <v>5.67</v>
      </c>
      <c r="I145" s="72">
        <f t="shared" si="125"/>
        <v>0</v>
      </c>
      <c r="J145" s="55">
        <f t="shared" si="88"/>
        <v>-0.06</v>
      </c>
      <c r="K145" s="69">
        <f t="shared" si="89"/>
        <v>-0.06</v>
      </c>
      <c r="L145" s="72">
        <v>0</v>
      </c>
      <c r="M145" s="55">
        <f t="shared" si="90"/>
        <v>1.2500000000000001E-2</v>
      </c>
      <c r="N145" s="69">
        <f t="shared" si="91"/>
        <v>0</v>
      </c>
      <c r="O145" s="72">
        <v>0</v>
      </c>
      <c r="P145" s="7"/>
      <c r="Q145" s="72">
        <f t="shared" si="92"/>
        <v>5.6224999999999996</v>
      </c>
      <c r="R145" s="72">
        <f t="shared" si="93"/>
        <v>5.61</v>
      </c>
      <c r="S145" s="72">
        <f t="shared" si="94"/>
        <v>0</v>
      </c>
      <c r="T145" s="7"/>
      <c r="U145" s="5">
        <f t="shared" si="95"/>
        <v>30</v>
      </c>
      <c r="V145" s="45">
        <f t="shared" si="96"/>
        <v>41153</v>
      </c>
      <c r="W145" s="5">
        <f t="shared" si="97"/>
        <v>4237</v>
      </c>
      <c r="X145" s="55">
        <f t="shared" si="98"/>
        <v>5.3904348595426005E-2</v>
      </c>
      <c r="Y145" s="47">
        <f t="shared" si="99"/>
        <v>0.53954615324896582</v>
      </c>
      <c r="Z145" s="5">
        <f t="shared" si="100"/>
        <v>0</v>
      </c>
      <c r="AA145" s="5">
        <f t="shared" si="101"/>
        <v>0</v>
      </c>
      <c r="AC145" s="39">
        <f t="shared" si="102"/>
        <v>0</v>
      </c>
      <c r="AD145" s="39">
        <f t="shared" si="103"/>
        <v>0</v>
      </c>
      <c r="AE145" s="39">
        <f t="shared" si="104"/>
        <v>0</v>
      </c>
      <c r="AF145" s="39">
        <f t="shared" si="105"/>
        <v>0</v>
      </c>
      <c r="AG145" s="39">
        <f t="shared" si="106"/>
        <v>0</v>
      </c>
      <c r="AH145" s="39">
        <f t="shared" si="107"/>
        <v>0</v>
      </c>
      <c r="AI145" s="39">
        <f t="shared" si="108"/>
        <v>0</v>
      </c>
      <c r="AJ145" s="39">
        <f t="shared" si="109"/>
        <v>0</v>
      </c>
      <c r="AK145" s="39">
        <f t="shared" si="110"/>
        <v>0</v>
      </c>
      <c r="AL145" s="43"/>
      <c r="AM145" s="39">
        <f t="shared" si="111"/>
        <v>0</v>
      </c>
      <c r="AN145" s="39">
        <f t="shared" si="112"/>
        <v>0</v>
      </c>
      <c r="AO145" s="39">
        <f t="shared" si="113"/>
        <v>0</v>
      </c>
      <c r="AP145" s="40">
        <f t="shared" si="114"/>
        <v>0</v>
      </c>
      <c r="AR145" s="39">
        <f t="shared" si="115"/>
        <v>0</v>
      </c>
      <c r="AS145" s="39">
        <f t="shared" si="116"/>
        <v>0</v>
      </c>
      <c r="AT145" s="39">
        <f t="shared" si="117"/>
        <v>0</v>
      </c>
      <c r="AU145" s="40">
        <f t="shared" si="118"/>
        <v>0</v>
      </c>
      <c r="AV145" s="40"/>
      <c r="AW145" s="52">
        <f t="shared" si="119"/>
        <v>0</v>
      </c>
      <c r="AY145" s="52">
        <f t="shared" si="120"/>
        <v>0</v>
      </c>
      <c r="AZ145" s="70"/>
    </row>
    <row r="146" spans="1:52">
      <c r="A146" s="44">
        <f t="shared" si="121"/>
        <v>41183</v>
      </c>
      <c r="B146" s="66">
        <f t="shared" si="122"/>
        <v>1147.5409836065573</v>
      </c>
      <c r="C146" s="67"/>
      <c r="D146" s="68">
        <f t="shared" si="85"/>
        <v>1147.5409836065573</v>
      </c>
      <c r="E146" s="35">
        <f t="shared" si="86"/>
        <v>0</v>
      </c>
      <c r="F146" s="35">
        <f t="shared" si="87"/>
        <v>0</v>
      </c>
      <c r="G146" s="55">
        <f t="shared" si="123"/>
        <v>5.67</v>
      </c>
      <c r="H146" s="69">
        <f t="shared" si="124"/>
        <v>5.67</v>
      </c>
      <c r="I146" s="72">
        <f t="shared" si="125"/>
        <v>0</v>
      </c>
      <c r="J146" s="55">
        <f t="shared" si="88"/>
        <v>-0.06</v>
      </c>
      <c r="K146" s="69">
        <f t="shared" si="89"/>
        <v>-0.06</v>
      </c>
      <c r="L146" s="72">
        <v>0</v>
      </c>
      <c r="M146" s="55">
        <f t="shared" si="90"/>
        <v>1.2500000000000001E-2</v>
      </c>
      <c r="N146" s="69">
        <f t="shared" si="91"/>
        <v>0</v>
      </c>
      <c r="O146" s="72">
        <v>0</v>
      </c>
      <c r="P146" s="7"/>
      <c r="Q146" s="72">
        <f t="shared" si="92"/>
        <v>5.6224999999999996</v>
      </c>
      <c r="R146" s="72">
        <f t="shared" si="93"/>
        <v>5.61</v>
      </c>
      <c r="S146" s="72">
        <f t="shared" si="94"/>
        <v>0</v>
      </c>
      <c r="T146" s="7"/>
      <c r="U146" s="5">
        <f t="shared" si="95"/>
        <v>31</v>
      </c>
      <c r="V146" s="45">
        <f t="shared" si="96"/>
        <v>41183</v>
      </c>
      <c r="W146" s="5">
        <f t="shared" si="97"/>
        <v>4267</v>
      </c>
      <c r="X146" s="55">
        <f t="shared" si="98"/>
        <v>5.3904348595426005E-2</v>
      </c>
      <c r="Y146" s="47">
        <f t="shared" si="99"/>
        <v>0.53719409980096766</v>
      </c>
      <c r="Z146" s="5">
        <f t="shared" si="100"/>
        <v>0</v>
      </c>
      <c r="AA146" s="5">
        <f t="shared" si="101"/>
        <v>0</v>
      </c>
      <c r="AC146" s="39">
        <f t="shared" si="102"/>
        <v>0</v>
      </c>
      <c r="AD146" s="39">
        <f t="shared" si="103"/>
        <v>0</v>
      </c>
      <c r="AE146" s="39">
        <f t="shared" si="104"/>
        <v>0</v>
      </c>
      <c r="AF146" s="39">
        <f t="shared" si="105"/>
        <v>0</v>
      </c>
      <c r="AG146" s="39">
        <f t="shared" si="106"/>
        <v>0</v>
      </c>
      <c r="AH146" s="39">
        <f t="shared" si="107"/>
        <v>0</v>
      </c>
      <c r="AI146" s="39">
        <f t="shared" si="108"/>
        <v>0</v>
      </c>
      <c r="AJ146" s="39">
        <f t="shared" si="109"/>
        <v>0</v>
      </c>
      <c r="AK146" s="39">
        <f t="shared" si="110"/>
        <v>0</v>
      </c>
      <c r="AL146" s="43"/>
      <c r="AM146" s="39">
        <f t="shared" si="111"/>
        <v>0</v>
      </c>
      <c r="AN146" s="39">
        <f t="shared" si="112"/>
        <v>0</v>
      </c>
      <c r="AO146" s="39">
        <f t="shared" si="113"/>
        <v>0</v>
      </c>
      <c r="AP146" s="40">
        <f t="shared" si="114"/>
        <v>0</v>
      </c>
      <c r="AR146" s="39">
        <f t="shared" si="115"/>
        <v>0</v>
      </c>
      <c r="AS146" s="39">
        <f t="shared" si="116"/>
        <v>0</v>
      </c>
      <c r="AT146" s="39">
        <f t="shared" si="117"/>
        <v>0</v>
      </c>
      <c r="AU146" s="40">
        <f t="shared" si="118"/>
        <v>0</v>
      </c>
      <c r="AV146" s="40"/>
      <c r="AW146" s="52">
        <f t="shared" si="119"/>
        <v>0</v>
      </c>
      <c r="AY146" s="52">
        <f t="shared" si="120"/>
        <v>0</v>
      </c>
      <c r="AZ146" s="70"/>
    </row>
    <row r="147" spans="1:52">
      <c r="A147" s="44">
        <f t="shared" si="121"/>
        <v>41214</v>
      </c>
      <c r="B147" s="66">
        <f t="shared" si="122"/>
        <v>1147.5409836065573</v>
      </c>
      <c r="C147" s="67"/>
      <c r="D147" s="68">
        <f t="shared" si="85"/>
        <v>1147.5409836065573</v>
      </c>
      <c r="E147" s="35">
        <f t="shared" si="86"/>
        <v>0</v>
      </c>
      <c r="F147" s="35">
        <f t="shared" si="87"/>
        <v>0</v>
      </c>
      <c r="G147" s="55">
        <f t="shared" si="123"/>
        <v>5.67</v>
      </c>
      <c r="H147" s="69">
        <f t="shared" si="124"/>
        <v>5.67</v>
      </c>
      <c r="I147" s="72">
        <f t="shared" si="125"/>
        <v>0</v>
      </c>
      <c r="J147" s="55">
        <f t="shared" si="88"/>
        <v>-0.06</v>
      </c>
      <c r="K147" s="69">
        <f t="shared" si="89"/>
        <v>-0.06</v>
      </c>
      <c r="L147" s="72">
        <v>0</v>
      </c>
      <c r="M147" s="55">
        <f t="shared" si="90"/>
        <v>1.2500000000000001E-2</v>
      </c>
      <c r="N147" s="69">
        <f t="shared" si="91"/>
        <v>0</v>
      </c>
      <c r="O147" s="72">
        <v>0</v>
      </c>
      <c r="P147" s="7"/>
      <c r="Q147" s="72">
        <f t="shared" si="92"/>
        <v>5.6224999999999996</v>
      </c>
      <c r="R147" s="72">
        <f t="shared" si="93"/>
        <v>5.61</v>
      </c>
      <c r="S147" s="72">
        <f t="shared" si="94"/>
        <v>0</v>
      </c>
      <c r="T147" s="7"/>
      <c r="U147" s="5">
        <f t="shared" si="95"/>
        <v>30</v>
      </c>
      <c r="V147" s="45">
        <f t="shared" si="96"/>
        <v>41214</v>
      </c>
      <c r="W147" s="5">
        <f t="shared" si="97"/>
        <v>4298</v>
      </c>
      <c r="X147" s="55">
        <f t="shared" si="98"/>
        <v>5.3904348595426005E-2</v>
      </c>
      <c r="Y147" s="47">
        <f t="shared" si="99"/>
        <v>0.53477441576262685</v>
      </c>
      <c r="Z147" s="5">
        <f t="shared" si="100"/>
        <v>0</v>
      </c>
      <c r="AA147" s="5">
        <f t="shared" si="101"/>
        <v>0</v>
      </c>
      <c r="AC147" s="39">
        <f t="shared" si="102"/>
        <v>0</v>
      </c>
      <c r="AD147" s="39">
        <f t="shared" si="103"/>
        <v>0</v>
      </c>
      <c r="AE147" s="39">
        <f t="shared" si="104"/>
        <v>0</v>
      </c>
      <c r="AF147" s="39">
        <f t="shared" si="105"/>
        <v>0</v>
      </c>
      <c r="AG147" s="39">
        <f t="shared" si="106"/>
        <v>0</v>
      </c>
      <c r="AH147" s="39">
        <f t="shared" si="107"/>
        <v>0</v>
      </c>
      <c r="AI147" s="39">
        <f t="shared" si="108"/>
        <v>0</v>
      </c>
      <c r="AJ147" s="39">
        <f t="shared" si="109"/>
        <v>0</v>
      </c>
      <c r="AK147" s="39">
        <f t="shared" si="110"/>
        <v>0</v>
      </c>
      <c r="AL147" s="43"/>
      <c r="AM147" s="39">
        <f t="shared" si="111"/>
        <v>0</v>
      </c>
      <c r="AN147" s="39">
        <f t="shared" si="112"/>
        <v>0</v>
      </c>
      <c r="AO147" s="39">
        <f t="shared" si="113"/>
        <v>0</v>
      </c>
      <c r="AP147" s="40">
        <f t="shared" si="114"/>
        <v>0</v>
      </c>
      <c r="AR147" s="39">
        <f t="shared" si="115"/>
        <v>0</v>
      </c>
      <c r="AS147" s="39">
        <f t="shared" si="116"/>
        <v>0</v>
      </c>
      <c r="AT147" s="39">
        <f t="shared" si="117"/>
        <v>0</v>
      </c>
      <c r="AU147" s="40">
        <f t="shared" si="118"/>
        <v>0</v>
      </c>
      <c r="AV147" s="40"/>
      <c r="AW147" s="52">
        <f t="shared" si="119"/>
        <v>0</v>
      </c>
      <c r="AY147" s="52">
        <f t="shared" si="120"/>
        <v>0</v>
      </c>
      <c r="AZ147" s="70"/>
    </row>
    <row r="148" spans="1:52">
      <c r="A148" s="44">
        <f t="shared" si="121"/>
        <v>41244</v>
      </c>
      <c r="B148" s="66">
        <f t="shared" si="122"/>
        <v>1147.5409836065573</v>
      </c>
      <c r="C148" s="67"/>
      <c r="D148" s="68">
        <f t="shared" si="85"/>
        <v>1147.5409836065573</v>
      </c>
      <c r="E148" s="35">
        <f t="shared" si="86"/>
        <v>0</v>
      </c>
      <c r="F148" s="35">
        <f t="shared" si="87"/>
        <v>0</v>
      </c>
      <c r="G148" s="55">
        <f t="shared" si="123"/>
        <v>5.67</v>
      </c>
      <c r="H148" s="69">
        <f t="shared" si="124"/>
        <v>5.67</v>
      </c>
      <c r="I148" s="72">
        <f t="shared" si="125"/>
        <v>0</v>
      </c>
      <c r="J148" s="55">
        <f t="shared" si="88"/>
        <v>-0.06</v>
      </c>
      <c r="K148" s="69">
        <f t="shared" si="89"/>
        <v>-0.06</v>
      </c>
      <c r="L148" s="72">
        <v>0</v>
      </c>
      <c r="M148" s="55">
        <f t="shared" si="90"/>
        <v>1.2500000000000001E-2</v>
      </c>
      <c r="N148" s="69">
        <f t="shared" si="91"/>
        <v>0</v>
      </c>
      <c r="O148" s="72">
        <v>0</v>
      </c>
      <c r="P148" s="7"/>
      <c r="Q148" s="72">
        <f t="shared" si="92"/>
        <v>5.6224999999999996</v>
      </c>
      <c r="R148" s="72">
        <f t="shared" si="93"/>
        <v>5.61</v>
      </c>
      <c r="S148" s="72">
        <f t="shared" si="94"/>
        <v>0</v>
      </c>
      <c r="T148" s="7"/>
      <c r="U148" s="5">
        <f t="shared" si="95"/>
        <v>31</v>
      </c>
      <c r="V148" s="45">
        <f t="shared" si="96"/>
        <v>41244</v>
      </c>
      <c r="W148" s="5">
        <f t="shared" si="97"/>
        <v>4328</v>
      </c>
      <c r="X148" s="55">
        <f t="shared" si="98"/>
        <v>5.3904348595426005E-2</v>
      </c>
      <c r="Y148" s="47">
        <f t="shared" si="99"/>
        <v>0.53244316383742729</v>
      </c>
      <c r="Z148" s="5">
        <f t="shared" si="100"/>
        <v>0</v>
      </c>
      <c r="AA148" s="5">
        <f t="shared" si="101"/>
        <v>0</v>
      </c>
      <c r="AC148" s="39">
        <f t="shared" si="102"/>
        <v>0</v>
      </c>
      <c r="AD148" s="39">
        <f t="shared" si="103"/>
        <v>0</v>
      </c>
      <c r="AE148" s="39">
        <f t="shared" si="104"/>
        <v>0</v>
      </c>
      <c r="AF148" s="39">
        <f t="shared" si="105"/>
        <v>0</v>
      </c>
      <c r="AG148" s="39">
        <f t="shared" si="106"/>
        <v>0</v>
      </c>
      <c r="AH148" s="39">
        <f t="shared" si="107"/>
        <v>0</v>
      </c>
      <c r="AI148" s="39">
        <f t="shared" si="108"/>
        <v>0</v>
      </c>
      <c r="AJ148" s="39">
        <f t="shared" si="109"/>
        <v>0</v>
      </c>
      <c r="AK148" s="39">
        <f t="shared" si="110"/>
        <v>0</v>
      </c>
      <c r="AL148" s="43"/>
      <c r="AM148" s="39">
        <f t="shared" si="111"/>
        <v>0</v>
      </c>
      <c r="AN148" s="39">
        <f t="shared" si="112"/>
        <v>0</v>
      </c>
      <c r="AO148" s="39">
        <f t="shared" si="113"/>
        <v>0</v>
      </c>
      <c r="AP148" s="40">
        <f t="shared" si="114"/>
        <v>0</v>
      </c>
      <c r="AR148" s="39">
        <f t="shared" si="115"/>
        <v>0</v>
      </c>
      <c r="AS148" s="39">
        <f t="shared" si="116"/>
        <v>0</v>
      </c>
      <c r="AT148" s="39">
        <f t="shared" si="117"/>
        <v>0</v>
      </c>
      <c r="AU148" s="40">
        <f t="shared" si="118"/>
        <v>0</v>
      </c>
      <c r="AV148" s="40"/>
      <c r="AW148" s="52">
        <f t="shared" si="119"/>
        <v>0</v>
      </c>
      <c r="AY148" s="52">
        <f t="shared" si="120"/>
        <v>0</v>
      </c>
      <c r="AZ148" s="70"/>
    </row>
    <row r="149" spans="1:52">
      <c r="A149" s="44">
        <f t="shared" si="121"/>
        <v>41275</v>
      </c>
      <c r="B149" s="66">
        <f t="shared" si="122"/>
        <v>1147.5409836065573</v>
      </c>
      <c r="C149" s="67"/>
      <c r="D149" s="68">
        <f t="shared" si="85"/>
        <v>1147.5409836065573</v>
      </c>
      <c r="E149" s="35">
        <f t="shared" si="86"/>
        <v>0</v>
      </c>
      <c r="F149" s="35">
        <f t="shared" si="87"/>
        <v>0</v>
      </c>
      <c r="G149" s="55">
        <f t="shared" si="123"/>
        <v>5.67</v>
      </c>
      <c r="H149" s="69">
        <f t="shared" si="124"/>
        <v>5.67</v>
      </c>
      <c r="I149" s="72">
        <f t="shared" si="125"/>
        <v>0</v>
      </c>
      <c r="J149" s="55">
        <f t="shared" si="88"/>
        <v>-0.06</v>
      </c>
      <c r="K149" s="69">
        <f t="shared" si="89"/>
        <v>-0.06</v>
      </c>
      <c r="L149" s="72">
        <v>0</v>
      </c>
      <c r="M149" s="55">
        <f t="shared" si="90"/>
        <v>1.2500000000000001E-2</v>
      </c>
      <c r="N149" s="69">
        <f t="shared" si="91"/>
        <v>0</v>
      </c>
      <c r="O149" s="72">
        <v>0</v>
      </c>
      <c r="P149" s="7"/>
      <c r="Q149" s="72">
        <f t="shared" si="92"/>
        <v>5.6224999999999996</v>
      </c>
      <c r="R149" s="72">
        <f t="shared" si="93"/>
        <v>5.61</v>
      </c>
      <c r="S149" s="72">
        <f t="shared" si="94"/>
        <v>0</v>
      </c>
      <c r="T149" s="7"/>
      <c r="U149" s="5">
        <f t="shared" si="95"/>
        <v>31</v>
      </c>
      <c r="V149" s="45">
        <f t="shared" si="96"/>
        <v>41275</v>
      </c>
      <c r="W149" s="5">
        <f t="shared" si="97"/>
        <v>4359</v>
      </c>
      <c r="X149" s="55">
        <f t="shared" si="98"/>
        <v>5.3904348595426005E-2</v>
      </c>
      <c r="Y149" s="47">
        <f t="shared" si="99"/>
        <v>0.53004487944573631</v>
      </c>
      <c r="Z149" s="5">
        <f t="shared" si="100"/>
        <v>0</v>
      </c>
      <c r="AA149" s="5">
        <f t="shared" si="101"/>
        <v>0</v>
      </c>
      <c r="AC149" s="39">
        <f t="shared" si="102"/>
        <v>0</v>
      </c>
      <c r="AD149" s="39">
        <f t="shared" si="103"/>
        <v>0</v>
      </c>
      <c r="AE149" s="39">
        <f t="shared" si="104"/>
        <v>0</v>
      </c>
      <c r="AF149" s="39">
        <f t="shared" si="105"/>
        <v>0</v>
      </c>
      <c r="AG149" s="39">
        <f t="shared" si="106"/>
        <v>0</v>
      </c>
      <c r="AH149" s="39">
        <f t="shared" si="107"/>
        <v>0</v>
      </c>
      <c r="AI149" s="39">
        <f t="shared" si="108"/>
        <v>0</v>
      </c>
      <c r="AJ149" s="39">
        <f t="shared" si="109"/>
        <v>0</v>
      </c>
      <c r="AK149" s="39">
        <f t="shared" si="110"/>
        <v>0</v>
      </c>
      <c r="AL149" s="43"/>
      <c r="AM149" s="39">
        <f t="shared" si="111"/>
        <v>0</v>
      </c>
      <c r="AN149" s="39">
        <f t="shared" si="112"/>
        <v>0</v>
      </c>
      <c r="AO149" s="39">
        <f t="shared" si="113"/>
        <v>0</v>
      </c>
      <c r="AP149" s="40">
        <f t="shared" si="114"/>
        <v>0</v>
      </c>
      <c r="AR149" s="39">
        <f t="shared" si="115"/>
        <v>0</v>
      </c>
      <c r="AS149" s="39">
        <f t="shared" si="116"/>
        <v>0</v>
      </c>
      <c r="AT149" s="39">
        <f t="shared" si="117"/>
        <v>0</v>
      </c>
      <c r="AU149" s="40">
        <f t="shared" si="118"/>
        <v>0</v>
      </c>
      <c r="AV149" s="40"/>
      <c r="AW149" s="52">
        <f t="shared" si="119"/>
        <v>0</v>
      </c>
      <c r="AY149" s="52">
        <f t="shared" si="120"/>
        <v>0</v>
      </c>
      <c r="AZ149" s="70"/>
    </row>
    <row r="150" spans="1:52">
      <c r="A150" s="44">
        <f t="shared" si="121"/>
        <v>41306</v>
      </c>
      <c r="B150" s="66">
        <f t="shared" si="122"/>
        <v>1147.5409836065573</v>
      </c>
      <c r="C150" s="67"/>
      <c r="D150" s="68">
        <f t="shared" si="85"/>
        <v>1147.5409836065573</v>
      </c>
      <c r="E150" s="35">
        <f t="shared" si="86"/>
        <v>0</v>
      </c>
      <c r="F150" s="35">
        <f t="shared" si="87"/>
        <v>0</v>
      </c>
      <c r="G150" s="55">
        <f t="shared" si="123"/>
        <v>5.67</v>
      </c>
      <c r="H150" s="69">
        <f t="shared" si="124"/>
        <v>5.67</v>
      </c>
      <c r="I150" s="72">
        <f t="shared" si="125"/>
        <v>0</v>
      </c>
      <c r="J150" s="55">
        <f t="shared" si="88"/>
        <v>-0.06</v>
      </c>
      <c r="K150" s="69">
        <f t="shared" si="89"/>
        <v>-0.06</v>
      </c>
      <c r="L150" s="72">
        <v>0</v>
      </c>
      <c r="M150" s="55">
        <f t="shared" si="90"/>
        <v>1.2500000000000001E-2</v>
      </c>
      <c r="N150" s="69">
        <f t="shared" si="91"/>
        <v>0</v>
      </c>
      <c r="O150" s="72">
        <v>0</v>
      </c>
      <c r="P150" s="7"/>
      <c r="Q150" s="72">
        <f t="shared" si="92"/>
        <v>5.6224999999999996</v>
      </c>
      <c r="R150" s="72">
        <f t="shared" si="93"/>
        <v>5.61</v>
      </c>
      <c r="S150" s="72">
        <f t="shared" si="94"/>
        <v>0</v>
      </c>
      <c r="T150" s="7"/>
      <c r="U150" s="5">
        <f t="shared" si="95"/>
        <v>28</v>
      </c>
      <c r="V150" s="45">
        <f t="shared" si="96"/>
        <v>41306</v>
      </c>
      <c r="W150" s="5">
        <f t="shared" si="97"/>
        <v>4390</v>
      </c>
      <c r="X150" s="55">
        <f t="shared" si="98"/>
        <v>5.3904348595426005E-2</v>
      </c>
      <c r="Y150" s="47">
        <f t="shared" si="99"/>
        <v>0.52765739764935327</v>
      </c>
      <c r="Z150" s="5">
        <f t="shared" si="100"/>
        <v>0</v>
      </c>
      <c r="AA150" s="5">
        <f t="shared" si="101"/>
        <v>0</v>
      </c>
      <c r="AC150" s="39">
        <f t="shared" si="102"/>
        <v>0</v>
      </c>
      <c r="AD150" s="39">
        <f t="shared" si="103"/>
        <v>0</v>
      </c>
      <c r="AE150" s="39">
        <f t="shared" si="104"/>
        <v>0</v>
      </c>
      <c r="AF150" s="39">
        <f t="shared" si="105"/>
        <v>0</v>
      </c>
      <c r="AG150" s="39">
        <f t="shared" si="106"/>
        <v>0</v>
      </c>
      <c r="AH150" s="39">
        <f t="shared" si="107"/>
        <v>0</v>
      </c>
      <c r="AI150" s="39">
        <f t="shared" si="108"/>
        <v>0</v>
      </c>
      <c r="AJ150" s="39">
        <f t="shared" si="109"/>
        <v>0</v>
      </c>
      <c r="AK150" s="39">
        <f t="shared" si="110"/>
        <v>0</v>
      </c>
      <c r="AL150" s="43"/>
      <c r="AM150" s="39">
        <f t="shared" si="111"/>
        <v>0</v>
      </c>
      <c r="AN150" s="39">
        <f t="shared" si="112"/>
        <v>0</v>
      </c>
      <c r="AO150" s="39">
        <f t="shared" si="113"/>
        <v>0</v>
      </c>
      <c r="AP150" s="40">
        <f t="shared" si="114"/>
        <v>0</v>
      </c>
      <c r="AR150" s="39">
        <f t="shared" si="115"/>
        <v>0</v>
      </c>
      <c r="AS150" s="39">
        <f t="shared" si="116"/>
        <v>0</v>
      </c>
      <c r="AT150" s="39">
        <f t="shared" si="117"/>
        <v>0</v>
      </c>
      <c r="AU150" s="40">
        <f t="shared" si="118"/>
        <v>0</v>
      </c>
      <c r="AV150" s="40"/>
      <c r="AW150" s="52">
        <f t="shared" si="119"/>
        <v>0</v>
      </c>
      <c r="AY150" s="52">
        <f t="shared" si="120"/>
        <v>0</v>
      </c>
      <c r="AZ150" s="70"/>
    </row>
    <row r="151" spans="1:52">
      <c r="A151" s="44">
        <f t="shared" si="121"/>
        <v>41334</v>
      </c>
      <c r="B151" s="66">
        <f t="shared" si="122"/>
        <v>1147.5409836065573</v>
      </c>
      <c r="C151" s="67"/>
      <c r="D151" s="68">
        <f t="shared" si="85"/>
        <v>1147.5409836065573</v>
      </c>
      <c r="E151" s="35">
        <f t="shared" si="86"/>
        <v>0</v>
      </c>
      <c r="F151" s="35">
        <f t="shared" si="87"/>
        <v>0</v>
      </c>
      <c r="G151" s="55">
        <f t="shared" si="123"/>
        <v>5.67</v>
      </c>
      <c r="H151" s="69">
        <f t="shared" si="124"/>
        <v>5.67</v>
      </c>
      <c r="I151" s="72">
        <f t="shared" si="125"/>
        <v>0</v>
      </c>
      <c r="J151" s="55">
        <f t="shared" si="88"/>
        <v>-0.06</v>
      </c>
      <c r="K151" s="69">
        <f t="shared" si="89"/>
        <v>-0.06</v>
      </c>
      <c r="L151" s="72">
        <v>0</v>
      </c>
      <c r="M151" s="55">
        <f t="shared" si="90"/>
        <v>1.2500000000000001E-2</v>
      </c>
      <c r="N151" s="69">
        <f t="shared" si="91"/>
        <v>0</v>
      </c>
      <c r="O151" s="72">
        <v>0</v>
      </c>
      <c r="P151" s="7"/>
      <c r="Q151" s="72">
        <f t="shared" si="92"/>
        <v>5.6224999999999996</v>
      </c>
      <c r="R151" s="72">
        <f t="shared" si="93"/>
        <v>5.61</v>
      </c>
      <c r="S151" s="72">
        <f t="shared" si="94"/>
        <v>0</v>
      </c>
      <c r="T151" s="7"/>
      <c r="U151" s="5">
        <f t="shared" si="95"/>
        <v>31</v>
      </c>
      <c r="V151" s="45">
        <f t="shared" si="96"/>
        <v>41334</v>
      </c>
      <c r="W151" s="5">
        <f t="shared" si="97"/>
        <v>4418</v>
      </c>
      <c r="X151" s="55">
        <f t="shared" si="98"/>
        <v>5.3904348595426005E-2</v>
      </c>
      <c r="Y151" s="47">
        <f t="shared" si="99"/>
        <v>0.52551020706152707</v>
      </c>
      <c r="Z151" s="5">
        <f t="shared" si="100"/>
        <v>0</v>
      </c>
      <c r="AA151" s="5">
        <f t="shared" si="101"/>
        <v>0</v>
      </c>
      <c r="AC151" s="39">
        <f t="shared" si="102"/>
        <v>0</v>
      </c>
      <c r="AD151" s="39">
        <f t="shared" si="103"/>
        <v>0</v>
      </c>
      <c r="AE151" s="39">
        <f t="shared" si="104"/>
        <v>0</v>
      </c>
      <c r="AF151" s="39">
        <f t="shared" si="105"/>
        <v>0</v>
      </c>
      <c r="AG151" s="39">
        <f t="shared" si="106"/>
        <v>0</v>
      </c>
      <c r="AH151" s="39">
        <f t="shared" si="107"/>
        <v>0</v>
      </c>
      <c r="AI151" s="39">
        <f t="shared" si="108"/>
        <v>0</v>
      </c>
      <c r="AJ151" s="39">
        <f t="shared" si="109"/>
        <v>0</v>
      </c>
      <c r="AK151" s="39">
        <f t="shared" si="110"/>
        <v>0</v>
      </c>
      <c r="AL151" s="43"/>
      <c r="AM151" s="39">
        <f t="shared" si="111"/>
        <v>0</v>
      </c>
      <c r="AN151" s="39">
        <f t="shared" si="112"/>
        <v>0</v>
      </c>
      <c r="AO151" s="39">
        <f t="shared" si="113"/>
        <v>0</v>
      </c>
      <c r="AP151" s="40">
        <f t="shared" si="114"/>
        <v>0</v>
      </c>
      <c r="AR151" s="39">
        <f t="shared" si="115"/>
        <v>0</v>
      </c>
      <c r="AS151" s="39">
        <f t="shared" si="116"/>
        <v>0</v>
      </c>
      <c r="AT151" s="39">
        <f t="shared" si="117"/>
        <v>0</v>
      </c>
      <c r="AU151" s="40">
        <f t="shared" si="118"/>
        <v>0</v>
      </c>
      <c r="AV151" s="40"/>
      <c r="AW151" s="52">
        <f t="shared" si="119"/>
        <v>0</v>
      </c>
      <c r="AY151" s="52">
        <f t="shared" si="120"/>
        <v>0</v>
      </c>
      <c r="AZ151" s="70"/>
    </row>
    <row r="152" spans="1:52">
      <c r="A152" s="44">
        <f t="shared" si="121"/>
        <v>41365</v>
      </c>
      <c r="B152" s="66">
        <f t="shared" si="122"/>
        <v>1147.5409836065573</v>
      </c>
      <c r="C152" s="67"/>
      <c r="D152" s="68">
        <f t="shared" si="85"/>
        <v>1147.5409836065573</v>
      </c>
      <c r="E152" s="35">
        <f t="shared" si="86"/>
        <v>0</v>
      </c>
      <c r="F152" s="35">
        <f t="shared" si="87"/>
        <v>0</v>
      </c>
      <c r="G152" s="55">
        <f t="shared" si="123"/>
        <v>5.67</v>
      </c>
      <c r="H152" s="69">
        <f t="shared" si="124"/>
        <v>5.67</v>
      </c>
      <c r="I152" s="72">
        <f t="shared" si="125"/>
        <v>0</v>
      </c>
      <c r="J152" s="55">
        <f t="shared" si="88"/>
        <v>-0.06</v>
      </c>
      <c r="K152" s="69">
        <f t="shared" si="89"/>
        <v>-0.06</v>
      </c>
      <c r="L152" s="72">
        <v>0</v>
      </c>
      <c r="M152" s="55">
        <f t="shared" si="90"/>
        <v>1.2500000000000001E-2</v>
      </c>
      <c r="N152" s="69">
        <f t="shared" si="91"/>
        <v>0</v>
      </c>
      <c r="O152" s="72">
        <v>0</v>
      </c>
      <c r="P152" s="7"/>
      <c r="Q152" s="72">
        <f t="shared" si="92"/>
        <v>5.6224999999999996</v>
      </c>
      <c r="R152" s="72">
        <f t="shared" si="93"/>
        <v>5.61</v>
      </c>
      <c r="S152" s="72">
        <f t="shared" si="94"/>
        <v>0</v>
      </c>
      <c r="T152" s="7"/>
      <c r="U152" s="5">
        <f t="shared" si="95"/>
        <v>30</v>
      </c>
      <c r="V152" s="45">
        <f t="shared" si="96"/>
        <v>41365</v>
      </c>
      <c r="W152" s="5">
        <f t="shared" si="97"/>
        <v>4449</v>
      </c>
      <c r="X152" s="55">
        <f t="shared" si="98"/>
        <v>5.3904348595426005E-2</v>
      </c>
      <c r="Y152" s="47">
        <f t="shared" si="99"/>
        <v>0.52314315079549012</v>
      </c>
      <c r="Z152" s="5">
        <f t="shared" si="100"/>
        <v>0</v>
      </c>
      <c r="AA152" s="5">
        <f t="shared" si="101"/>
        <v>0</v>
      </c>
      <c r="AC152" s="39">
        <f t="shared" si="102"/>
        <v>0</v>
      </c>
      <c r="AD152" s="39">
        <f t="shared" si="103"/>
        <v>0</v>
      </c>
      <c r="AE152" s="39">
        <f t="shared" si="104"/>
        <v>0</v>
      </c>
      <c r="AF152" s="39">
        <f t="shared" si="105"/>
        <v>0</v>
      </c>
      <c r="AG152" s="39">
        <f t="shared" si="106"/>
        <v>0</v>
      </c>
      <c r="AH152" s="39">
        <f t="shared" si="107"/>
        <v>0</v>
      </c>
      <c r="AI152" s="39">
        <f t="shared" si="108"/>
        <v>0</v>
      </c>
      <c r="AJ152" s="39">
        <f t="shared" si="109"/>
        <v>0</v>
      </c>
      <c r="AK152" s="39">
        <f t="shared" si="110"/>
        <v>0</v>
      </c>
      <c r="AL152" s="43"/>
      <c r="AM152" s="39">
        <f t="shared" si="111"/>
        <v>0</v>
      </c>
      <c r="AN152" s="39">
        <f t="shared" si="112"/>
        <v>0</v>
      </c>
      <c r="AO152" s="39">
        <f t="shared" si="113"/>
        <v>0</v>
      </c>
      <c r="AP152" s="40">
        <f t="shared" si="114"/>
        <v>0</v>
      </c>
      <c r="AR152" s="39">
        <f t="shared" si="115"/>
        <v>0</v>
      </c>
      <c r="AS152" s="39">
        <f t="shared" si="116"/>
        <v>0</v>
      </c>
      <c r="AT152" s="39">
        <f t="shared" si="117"/>
        <v>0</v>
      </c>
      <c r="AU152" s="40">
        <f t="shared" si="118"/>
        <v>0</v>
      </c>
      <c r="AV152" s="40"/>
      <c r="AW152" s="52">
        <f t="shared" si="119"/>
        <v>0</v>
      </c>
      <c r="AY152" s="52">
        <f t="shared" si="120"/>
        <v>0</v>
      </c>
      <c r="AZ152" s="70"/>
    </row>
    <row r="153" spans="1:52">
      <c r="A153" s="44">
        <f t="shared" si="121"/>
        <v>41395</v>
      </c>
      <c r="B153" s="66">
        <f t="shared" si="122"/>
        <v>1147.5409836065573</v>
      </c>
      <c r="C153" s="67"/>
      <c r="D153" s="68">
        <f t="shared" si="85"/>
        <v>1147.5409836065573</v>
      </c>
      <c r="E153" s="35">
        <f t="shared" si="86"/>
        <v>0</v>
      </c>
      <c r="F153" s="35">
        <f t="shared" si="87"/>
        <v>0</v>
      </c>
      <c r="G153" s="55">
        <f t="shared" si="123"/>
        <v>5.67</v>
      </c>
      <c r="H153" s="69">
        <f t="shared" si="124"/>
        <v>5.67</v>
      </c>
      <c r="I153" s="72">
        <f t="shared" si="125"/>
        <v>0</v>
      </c>
      <c r="J153" s="55">
        <f t="shared" si="88"/>
        <v>-0.06</v>
      </c>
      <c r="K153" s="69">
        <f t="shared" si="89"/>
        <v>-0.06</v>
      </c>
      <c r="L153" s="72">
        <v>0</v>
      </c>
      <c r="M153" s="55">
        <f t="shared" si="90"/>
        <v>1.2500000000000001E-2</v>
      </c>
      <c r="N153" s="69">
        <f t="shared" si="91"/>
        <v>0</v>
      </c>
      <c r="O153" s="72">
        <v>0</v>
      </c>
      <c r="P153" s="7"/>
      <c r="Q153" s="72">
        <f t="shared" si="92"/>
        <v>5.6224999999999996</v>
      </c>
      <c r="R153" s="72">
        <f t="shared" si="93"/>
        <v>5.61</v>
      </c>
      <c r="S153" s="72">
        <f t="shared" si="94"/>
        <v>0</v>
      </c>
      <c r="T153" s="7"/>
      <c r="U153" s="5">
        <f t="shared" si="95"/>
        <v>31</v>
      </c>
      <c r="V153" s="45">
        <f t="shared" si="96"/>
        <v>41395</v>
      </c>
      <c r="W153" s="5">
        <f t="shared" si="97"/>
        <v>4479</v>
      </c>
      <c r="X153" s="55">
        <f t="shared" si="98"/>
        <v>5.3904348595426005E-2</v>
      </c>
      <c r="Y153" s="47">
        <f t="shared" si="99"/>
        <v>0.52086260325712708</v>
      </c>
      <c r="Z153" s="5">
        <f t="shared" si="100"/>
        <v>0</v>
      </c>
      <c r="AA153" s="5">
        <f t="shared" si="101"/>
        <v>0</v>
      </c>
      <c r="AC153" s="39">
        <f t="shared" si="102"/>
        <v>0</v>
      </c>
      <c r="AD153" s="39">
        <f t="shared" si="103"/>
        <v>0</v>
      </c>
      <c r="AE153" s="39">
        <f t="shared" si="104"/>
        <v>0</v>
      </c>
      <c r="AF153" s="39">
        <f t="shared" si="105"/>
        <v>0</v>
      </c>
      <c r="AG153" s="39">
        <f t="shared" si="106"/>
        <v>0</v>
      </c>
      <c r="AH153" s="39">
        <f t="shared" si="107"/>
        <v>0</v>
      </c>
      <c r="AI153" s="39">
        <f t="shared" si="108"/>
        <v>0</v>
      </c>
      <c r="AJ153" s="39">
        <f t="shared" si="109"/>
        <v>0</v>
      </c>
      <c r="AK153" s="39">
        <f t="shared" si="110"/>
        <v>0</v>
      </c>
      <c r="AL153" s="43"/>
      <c r="AM153" s="39">
        <f t="shared" si="111"/>
        <v>0</v>
      </c>
      <c r="AN153" s="39">
        <f t="shared" si="112"/>
        <v>0</v>
      </c>
      <c r="AO153" s="39">
        <f t="shared" si="113"/>
        <v>0</v>
      </c>
      <c r="AP153" s="40">
        <f t="shared" si="114"/>
        <v>0</v>
      </c>
      <c r="AR153" s="39">
        <f t="shared" si="115"/>
        <v>0</v>
      </c>
      <c r="AS153" s="39">
        <f t="shared" si="116"/>
        <v>0</v>
      </c>
      <c r="AT153" s="39">
        <f t="shared" si="117"/>
        <v>0</v>
      </c>
      <c r="AU153" s="40">
        <f t="shared" si="118"/>
        <v>0</v>
      </c>
      <c r="AV153" s="40"/>
      <c r="AW153" s="52">
        <f t="shared" si="119"/>
        <v>0</v>
      </c>
      <c r="AY153" s="52">
        <f t="shared" si="120"/>
        <v>0</v>
      </c>
      <c r="AZ153" s="70"/>
    </row>
    <row r="154" spans="1:52">
      <c r="A154" s="44">
        <f t="shared" si="121"/>
        <v>41426</v>
      </c>
      <c r="B154" s="66">
        <f t="shared" si="122"/>
        <v>1147.5409836065573</v>
      </c>
      <c r="C154" s="67"/>
      <c r="D154" s="68">
        <f t="shared" si="85"/>
        <v>1147.5409836065573</v>
      </c>
      <c r="E154" s="35">
        <f t="shared" si="86"/>
        <v>0</v>
      </c>
      <c r="F154" s="35">
        <f t="shared" si="87"/>
        <v>0</v>
      </c>
      <c r="G154" s="55">
        <f t="shared" si="123"/>
        <v>5.67</v>
      </c>
      <c r="H154" s="69">
        <f t="shared" si="124"/>
        <v>5.67</v>
      </c>
      <c r="I154" s="72">
        <f t="shared" si="125"/>
        <v>0</v>
      </c>
      <c r="J154" s="55">
        <f t="shared" si="88"/>
        <v>-0.06</v>
      </c>
      <c r="K154" s="69">
        <f t="shared" si="89"/>
        <v>-0.06</v>
      </c>
      <c r="L154" s="72">
        <v>0</v>
      </c>
      <c r="M154" s="55">
        <f t="shared" si="90"/>
        <v>1.2500000000000001E-2</v>
      </c>
      <c r="N154" s="69">
        <f t="shared" si="91"/>
        <v>0</v>
      </c>
      <c r="O154" s="72">
        <v>0</v>
      </c>
      <c r="P154" s="7"/>
      <c r="Q154" s="72">
        <f t="shared" si="92"/>
        <v>5.6224999999999996</v>
      </c>
      <c r="R154" s="72">
        <f t="shared" si="93"/>
        <v>5.61</v>
      </c>
      <c r="S154" s="72">
        <f t="shared" si="94"/>
        <v>0</v>
      </c>
      <c r="T154" s="7"/>
      <c r="U154" s="5">
        <f t="shared" si="95"/>
        <v>30</v>
      </c>
      <c r="V154" s="45">
        <f t="shared" si="96"/>
        <v>41426</v>
      </c>
      <c r="W154" s="5">
        <f t="shared" si="97"/>
        <v>4510</v>
      </c>
      <c r="X154" s="55">
        <f t="shared" si="98"/>
        <v>5.3904348595426005E-2</v>
      </c>
      <c r="Y154" s="47">
        <f t="shared" si="99"/>
        <v>0.51851648119856975</v>
      </c>
      <c r="Z154" s="5">
        <f t="shared" si="100"/>
        <v>0</v>
      </c>
      <c r="AA154" s="5">
        <f t="shared" si="101"/>
        <v>0</v>
      </c>
      <c r="AC154" s="39">
        <f t="shared" si="102"/>
        <v>0</v>
      </c>
      <c r="AD154" s="39">
        <f t="shared" si="103"/>
        <v>0</v>
      </c>
      <c r="AE154" s="39">
        <f t="shared" si="104"/>
        <v>0</v>
      </c>
      <c r="AF154" s="39">
        <f t="shared" si="105"/>
        <v>0</v>
      </c>
      <c r="AG154" s="39">
        <f t="shared" si="106"/>
        <v>0</v>
      </c>
      <c r="AH154" s="39">
        <f t="shared" si="107"/>
        <v>0</v>
      </c>
      <c r="AI154" s="39">
        <f t="shared" si="108"/>
        <v>0</v>
      </c>
      <c r="AJ154" s="39">
        <f t="shared" si="109"/>
        <v>0</v>
      </c>
      <c r="AK154" s="39">
        <f t="shared" si="110"/>
        <v>0</v>
      </c>
      <c r="AL154" s="43"/>
      <c r="AM154" s="39">
        <f t="shared" si="111"/>
        <v>0</v>
      </c>
      <c r="AN154" s="39">
        <f t="shared" si="112"/>
        <v>0</v>
      </c>
      <c r="AO154" s="39">
        <f t="shared" si="113"/>
        <v>0</v>
      </c>
      <c r="AP154" s="40">
        <f t="shared" si="114"/>
        <v>0</v>
      </c>
      <c r="AR154" s="39">
        <f t="shared" si="115"/>
        <v>0</v>
      </c>
      <c r="AS154" s="39">
        <f t="shared" si="116"/>
        <v>0</v>
      </c>
      <c r="AT154" s="39">
        <f t="shared" si="117"/>
        <v>0</v>
      </c>
      <c r="AU154" s="40">
        <f t="shared" si="118"/>
        <v>0</v>
      </c>
      <c r="AV154" s="40"/>
      <c r="AW154" s="52">
        <f t="shared" si="119"/>
        <v>0</v>
      </c>
      <c r="AY154" s="52">
        <f t="shared" si="120"/>
        <v>0</v>
      </c>
      <c r="AZ154" s="70"/>
    </row>
    <row r="155" spans="1:52">
      <c r="A155" s="44">
        <f t="shared" si="121"/>
        <v>41456</v>
      </c>
      <c r="B155" s="66">
        <f t="shared" si="122"/>
        <v>1147.5409836065573</v>
      </c>
      <c r="C155" s="67"/>
      <c r="D155" s="68">
        <f t="shared" si="85"/>
        <v>1147.5409836065573</v>
      </c>
      <c r="E155" s="35">
        <f t="shared" si="86"/>
        <v>0</v>
      </c>
      <c r="F155" s="35">
        <f t="shared" si="87"/>
        <v>0</v>
      </c>
      <c r="G155" s="55">
        <f t="shared" si="123"/>
        <v>5.67</v>
      </c>
      <c r="H155" s="69">
        <f t="shared" si="124"/>
        <v>5.67</v>
      </c>
      <c r="I155" s="72">
        <f t="shared" si="125"/>
        <v>0</v>
      </c>
      <c r="J155" s="55">
        <f t="shared" si="88"/>
        <v>-0.06</v>
      </c>
      <c r="K155" s="69">
        <f t="shared" si="89"/>
        <v>-0.06</v>
      </c>
      <c r="L155" s="72">
        <v>0</v>
      </c>
      <c r="M155" s="55">
        <f t="shared" si="90"/>
        <v>1.2500000000000001E-2</v>
      </c>
      <c r="N155" s="69">
        <f t="shared" si="91"/>
        <v>0</v>
      </c>
      <c r="O155" s="72">
        <v>0</v>
      </c>
      <c r="P155" s="7"/>
      <c r="Q155" s="72">
        <f t="shared" si="92"/>
        <v>5.6224999999999996</v>
      </c>
      <c r="R155" s="72">
        <f t="shared" si="93"/>
        <v>5.61</v>
      </c>
      <c r="S155" s="72">
        <f t="shared" si="94"/>
        <v>0</v>
      </c>
      <c r="T155" s="7"/>
      <c r="U155" s="5">
        <f t="shared" si="95"/>
        <v>31</v>
      </c>
      <c r="V155" s="45">
        <f t="shared" si="96"/>
        <v>41456</v>
      </c>
      <c r="W155" s="5">
        <f t="shared" si="97"/>
        <v>4540</v>
      </c>
      <c r="X155" s="55">
        <f t="shared" si="98"/>
        <v>5.3904348595426005E-2</v>
      </c>
      <c r="Y155" s="47">
        <f t="shared" si="99"/>
        <v>0.51625610278589262</v>
      </c>
      <c r="Z155" s="5">
        <f t="shared" si="100"/>
        <v>0</v>
      </c>
      <c r="AA155" s="5">
        <f t="shared" si="101"/>
        <v>0</v>
      </c>
      <c r="AC155" s="39">
        <f t="shared" si="102"/>
        <v>0</v>
      </c>
      <c r="AD155" s="39">
        <f t="shared" si="103"/>
        <v>0</v>
      </c>
      <c r="AE155" s="39">
        <f t="shared" si="104"/>
        <v>0</v>
      </c>
      <c r="AF155" s="39">
        <f t="shared" si="105"/>
        <v>0</v>
      </c>
      <c r="AG155" s="39">
        <f t="shared" si="106"/>
        <v>0</v>
      </c>
      <c r="AH155" s="39">
        <f t="shared" si="107"/>
        <v>0</v>
      </c>
      <c r="AI155" s="39">
        <f t="shared" si="108"/>
        <v>0</v>
      </c>
      <c r="AJ155" s="39">
        <f t="shared" si="109"/>
        <v>0</v>
      </c>
      <c r="AK155" s="39">
        <f t="shared" si="110"/>
        <v>0</v>
      </c>
      <c r="AL155" s="43"/>
      <c r="AM155" s="39">
        <f t="shared" si="111"/>
        <v>0</v>
      </c>
      <c r="AN155" s="39">
        <f t="shared" si="112"/>
        <v>0</v>
      </c>
      <c r="AO155" s="39">
        <f t="shared" si="113"/>
        <v>0</v>
      </c>
      <c r="AP155" s="40">
        <f t="shared" si="114"/>
        <v>0</v>
      </c>
      <c r="AR155" s="39">
        <f t="shared" si="115"/>
        <v>0</v>
      </c>
      <c r="AS155" s="39">
        <f t="shared" si="116"/>
        <v>0</v>
      </c>
      <c r="AT155" s="39">
        <f t="shared" si="117"/>
        <v>0</v>
      </c>
      <c r="AU155" s="40">
        <f t="shared" si="118"/>
        <v>0</v>
      </c>
      <c r="AV155" s="40"/>
      <c r="AW155" s="52">
        <f t="shared" si="119"/>
        <v>0</v>
      </c>
      <c r="AY155" s="52">
        <f t="shared" si="120"/>
        <v>0</v>
      </c>
      <c r="AZ155" s="70"/>
    </row>
    <row r="156" spans="1:52">
      <c r="A156" s="44">
        <f t="shared" si="121"/>
        <v>41487</v>
      </c>
      <c r="B156" s="66">
        <f t="shared" si="122"/>
        <v>1147.5409836065573</v>
      </c>
      <c r="C156" s="67"/>
      <c r="D156" s="68">
        <f t="shared" si="85"/>
        <v>1147.5409836065573</v>
      </c>
      <c r="E156" s="35">
        <f t="shared" si="86"/>
        <v>0</v>
      </c>
      <c r="F156" s="35">
        <f t="shared" si="87"/>
        <v>0</v>
      </c>
      <c r="G156" s="55">
        <f t="shared" si="123"/>
        <v>5.67</v>
      </c>
      <c r="H156" s="69">
        <f t="shared" si="124"/>
        <v>5.67</v>
      </c>
      <c r="I156" s="72">
        <f t="shared" si="125"/>
        <v>0</v>
      </c>
      <c r="J156" s="55">
        <f t="shared" si="88"/>
        <v>-0.06</v>
      </c>
      <c r="K156" s="69">
        <f t="shared" si="89"/>
        <v>-0.06</v>
      </c>
      <c r="L156" s="72">
        <v>0</v>
      </c>
      <c r="M156" s="55">
        <f t="shared" si="90"/>
        <v>1.2500000000000001E-2</v>
      </c>
      <c r="N156" s="69">
        <f t="shared" si="91"/>
        <v>0</v>
      </c>
      <c r="O156" s="72">
        <v>0</v>
      </c>
      <c r="P156" s="7"/>
      <c r="Q156" s="72">
        <f t="shared" si="92"/>
        <v>5.6224999999999996</v>
      </c>
      <c r="R156" s="72">
        <f t="shared" si="93"/>
        <v>5.61</v>
      </c>
      <c r="S156" s="72">
        <f t="shared" si="94"/>
        <v>0</v>
      </c>
      <c r="T156" s="7"/>
      <c r="U156" s="5">
        <f t="shared" si="95"/>
        <v>31</v>
      </c>
      <c r="V156" s="45">
        <f t="shared" si="96"/>
        <v>41487</v>
      </c>
      <c r="W156" s="5">
        <f t="shared" si="97"/>
        <v>4571</v>
      </c>
      <c r="X156" s="55">
        <f t="shared" si="98"/>
        <v>5.3904348595426005E-2</v>
      </c>
      <c r="Y156" s="47">
        <f t="shared" si="99"/>
        <v>0.51393072979302112</v>
      </c>
      <c r="Z156" s="5">
        <f t="shared" si="100"/>
        <v>0</v>
      </c>
      <c r="AA156" s="5">
        <f t="shared" si="101"/>
        <v>0</v>
      </c>
      <c r="AC156" s="39">
        <f t="shared" si="102"/>
        <v>0</v>
      </c>
      <c r="AD156" s="39">
        <f t="shared" si="103"/>
        <v>0</v>
      </c>
      <c r="AE156" s="39">
        <f t="shared" si="104"/>
        <v>0</v>
      </c>
      <c r="AF156" s="39">
        <f t="shared" si="105"/>
        <v>0</v>
      </c>
      <c r="AG156" s="39">
        <f t="shared" si="106"/>
        <v>0</v>
      </c>
      <c r="AH156" s="39">
        <f t="shared" si="107"/>
        <v>0</v>
      </c>
      <c r="AI156" s="39">
        <f t="shared" si="108"/>
        <v>0</v>
      </c>
      <c r="AJ156" s="39">
        <f t="shared" si="109"/>
        <v>0</v>
      </c>
      <c r="AK156" s="39">
        <f t="shared" si="110"/>
        <v>0</v>
      </c>
      <c r="AL156" s="43"/>
      <c r="AM156" s="39">
        <f t="shared" si="111"/>
        <v>0</v>
      </c>
      <c r="AN156" s="39">
        <f t="shared" si="112"/>
        <v>0</v>
      </c>
      <c r="AO156" s="39">
        <f t="shared" si="113"/>
        <v>0</v>
      </c>
      <c r="AP156" s="40">
        <f t="shared" si="114"/>
        <v>0</v>
      </c>
      <c r="AR156" s="39">
        <f t="shared" si="115"/>
        <v>0</v>
      </c>
      <c r="AS156" s="39">
        <f t="shared" si="116"/>
        <v>0</v>
      </c>
      <c r="AT156" s="39">
        <f t="shared" si="117"/>
        <v>0</v>
      </c>
      <c r="AU156" s="40">
        <f t="shared" si="118"/>
        <v>0</v>
      </c>
      <c r="AV156" s="40"/>
      <c r="AW156" s="52">
        <f t="shared" si="119"/>
        <v>0</v>
      </c>
      <c r="AY156" s="52">
        <f t="shared" si="120"/>
        <v>0</v>
      </c>
      <c r="AZ156" s="70"/>
    </row>
    <row r="157" spans="1:52">
      <c r="A157" s="44">
        <f t="shared" si="121"/>
        <v>41518</v>
      </c>
      <c r="B157" s="66">
        <f t="shared" si="122"/>
        <v>1147.5409836065573</v>
      </c>
      <c r="C157" s="67"/>
      <c r="D157" s="68">
        <f t="shared" si="85"/>
        <v>1147.5409836065573</v>
      </c>
      <c r="E157" s="35">
        <f t="shared" si="86"/>
        <v>0</v>
      </c>
      <c r="F157" s="35">
        <f t="shared" si="87"/>
        <v>0</v>
      </c>
      <c r="G157" s="55">
        <f t="shared" si="123"/>
        <v>5.67</v>
      </c>
      <c r="H157" s="69">
        <f t="shared" si="124"/>
        <v>5.67</v>
      </c>
      <c r="I157" s="72">
        <f t="shared" si="125"/>
        <v>0</v>
      </c>
      <c r="J157" s="55">
        <f t="shared" si="88"/>
        <v>-0.06</v>
      </c>
      <c r="K157" s="69">
        <f t="shared" si="89"/>
        <v>-0.06</v>
      </c>
      <c r="L157" s="72">
        <v>0</v>
      </c>
      <c r="M157" s="55">
        <f t="shared" si="90"/>
        <v>1.2500000000000001E-2</v>
      </c>
      <c r="N157" s="69">
        <f t="shared" si="91"/>
        <v>0</v>
      </c>
      <c r="O157" s="72">
        <v>0</v>
      </c>
      <c r="P157" s="7"/>
      <c r="Q157" s="72">
        <f t="shared" si="92"/>
        <v>5.6224999999999996</v>
      </c>
      <c r="R157" s="72">
        <f t="shared" si="93"/>
        <v>5.61</v>
      </c>
      <c r="S157" s="72">
        <f t="shared" si="94"/>
        <v>0</v>
      </c>
      <c r="T157" s="7"/>
      <c r="U157" s="5">
        <f t="shared" si="95"/>
        <v>30</v>
      </c>
      <c r="V157" s="45">
        <f t="shared" si="96"/>
        <v>41518</v>
      </c>
      <c r="W157" s="5">
        <f t="shared" si="97"/>
        <v>4602</v>
      </c>
      <c r="X157" s="55">
        <f t="shared" si="98"/>
        <v>5.3904348595426005E-2</v>
      </c>
      <c r="Y157" s="47">
        <f t="shared" si="99"/>
        <v>0.51161583098055496</v>
      </c>
      <c r="Z157" s="5">
        <f t="shared" si="100"/>
        <v>0</v>
      </c>
      <c r="AA157" s="5">
        <f t="shared" si="101"/>
        <v>0</v>
      </c>
      <c r="AC157" s="39">
        <f t="shared" si="102"/>
        <v>0</v>
      </c>
      <c r="AD157" s="39">
        <f t="shared" si="103"/>
        <v>0</v>
      </c>
      <c r="AE157" s="39">
        <f t="shared" si="104"/>
        <v>0</v>
      </c>
      <c r="AF157" s="39">
        <f t="shared" si="105"/>
        <v>0</v>
      </c>
      <c r="AG157" s="39">
        <f t="shared" si="106"/>
        <v>0</v>
      </c>
      <c r="AH157" s="39">
        <f t="shared" si="107"/>
        <v>0</v>
      </c>
      <c r="AI157" s="39">
        <f t="shared" si="108"/>
        <v>0</v>
      </c>
      <c r="AJ157" s="39">
        <f t="shared" si="109"/>
        <v>0</v>
      </c>
      <c r="AK157" s="39">
        <f t="shared" si="110"/>
        <v>0</v>
      </c>
      <c r="AL157" s="43"/>
      <c r="AM157" s="39">
        <f t="shared" si="111"/>
        <v>0</v>
      </c>
      <c r="AN157" s="39">
        <f t="shared" si="112"/>
        <v>0</v>
      </c>
      <c r="AO157" s="39">
        <f t="shared" si="113"/>
        <v>0</v>
      </c>
      <c r="AP157" s="40">
        <f t="shared" si="114"/>
        <v>0</v>
      </c>
      <c r="AR157" s="39">
        <f t="shared" si="115"/>
        <v>0</v>
      </c>
      <c r="AS157" s="39">
        <f t="shared" si="116"/>
        <v>0</v>
      </c>
      <c r="AT157" s="39">
        <f t="shared" si="117"/>
        <v>0</v>
      </c>
      <c r="AU157" s="40">
        <f t="shared" si="118"/>
        <v>0</v>
      </c>
      <c r="AV157" s="40"/>
      <c r="AW157" s="52">
        <f t="shared" si="119"/>
        <v>0</v>
      </c>
      <c r="AY157" s="52">
        <f t="shared" si="120"/>
        <v>0</v>
      </c>
      <c r="AZ157" s="70"/>
    </row>
    <row r="158" spans="1:52">
      <c r="A158" s="44">
        <f t="shared" si="121"/>
        <v>41548</v>
      </c>
      <c r="B158" s="66">
        <f t="shared" si="122"/>
        <v>1147.5409836065573</v>
      </c>
      <c r="C158" s="67"/>
      <c r="D158" s="68">
        <f t="shared" si="85"/>
        <v>1147.5409836065573</v>
      </c>
      <c r="E158" s="35">
        <f t="shared" si="86"/>
        <v>0</v>
      </c>
      <c r="F158" s="35">
        <f t="shared" si="87"/>
        <v>0</v>
      </c>
      <c r="G158" s="55">
        <f t="shared" si="123"/>
        <v>5.67</v>
      </c>
      <c r="H158" s="69">
        <f t="shared" si="124"/>
        <v>5.67</v>
      </c>
      <c r="I158" s="72">
        <f t="shared" si="125"/>
        <v>0</v>
      </c>
      <c r="J158" s="55">
        <f t="shared" si="88"/>
        <v>-0.06</v>
      </c>
      <c r="K158" s="69">
        <f t="shared" si="89"/>
        <v>-0.06</v>
      </c>
      <c r="L158" s="72">
        <v>0</v>
      </c>
      <c r="M158" s="55">
        <f t="shared" si="90"/>
        <v>1.2500000000000001E-2</v>
      </c>
      <c r="N158" s="69">
        <f t="shared" si="91"/>
        <v>0</v>
      </c>
      <c r="O158" s="72">
        <v>0</v>
      </c>
      <c r="P158" s="7"/>
      <c r="Q158" s="72">
        <f t="shared" si="92"/>
        <v>5.6224999999999996</v>
      </c>
      <c r="R158" s="72">
        <f t="shared" si="93"/>
        <v>5.61</v>
      </c>
      <c r="S158" s="72">
        <f t="shared" si="94"/>
        <v>0</v>
      </c>
      <c r="T158" s="7"/>
      <c r="U158" s="5">
        <f t="shared" si="95"/>
        <v>31</v>
      </c>
      <c r="V158" s="45">
        <f t="shared" si="96"/>
        <v>41548</v>
      </c>
      <c r="W158" s="5">
        <f t="shared" si="97"/>
        <v>4632</v>
      </c>
      <c r="X158" s="55">
        <f t="shared" si="98"/>
        <v>5.3904348595426005E-2</v>
      </c>
      <c r="Y158" s="47">
        <f t="shared" si="99"/>
        <v>0.50938553469901904</v>
      </c>
      <c r="Z158" s="5">
        <f t="shared" si="100"/>
        <v>0</v>
      </c>
      <c r="AA158" s="5">
        <f t="shared" si="101"/>
        <v>0</v>
      </c>
      <c r="AC158" s="39">
        <f t="shared" si="102"/>
        <v>0</v>
      </c>
      <c r="AD158" s="39">
        <f t="shared" si="103"/>
        <v>0</v>
      </c>
      <c r="AE158" s="39">
        <f t="shared" si="104"/>
        <v>0</v>
      </c>
      <c r="AF158" s="39">
        <f t="shared" si="105"/>
        <v>0</v>
      </c>
      <c r="AG158" s="39">
        <f t="shared" si="106"/>
        <v>0</v>
      </c>
      <c r="AH158" s="39">
        <f t="shared" si="107"/>
        <v>0</v>
      </c>
      <c r="AI158" s="39">
        <f t="shared" si="108"/>
        <v>0</v>
      </c>
      <c r="AJ158" s="39">
        <f t="shared" si="109"/>
        <v>0</v>
      </c>
      <c r="AK158" s="39">
        <f t="shared" si="110"/>
        <v>0</v>
      </c>
      <c r="AL158" s="43"/>
      <c r="AM158" s="39">
        <f t="shared" si="111"/>
        <v>0</v>
      </c>
      <c r="AN158" s="39">
        <f t="shared" si="112"/>
        <v>0</v>
      </c>
      <c r="AO158" s="39">
        <f t="shared" si="113"/>
        <v>0</v>
      </c>
      <c r="AP158" s="40">
        <f t="shared" si="114"/>
        <v>0</v>
      </c>
      <c r="AR158" s="39">
        <f t="shared" si="115"/>
        <v>0</v>
      </c>
      <c r="AS158" s="39">
        <f t="shared" si="116"/>
        <v>0</v>
      </c>
      <c r="AT158" s="39">
        <f t="shared" si="117"/>
        <v>0</v>
      </c>
      <c r="AU158" s="40">
        <f t="shared" si="118"/>
        <v>0</v>
      </c>
      <c r="AV158" s="40"/>
      <c r="AW158" s="52">
        <f t="shared" si="119"/>
        <v>0</v>
      </c>
      <c r="AY158" s="52">
        <f t="shared" si="120"/>
        <v>0</v>
      </c>
      <c r="AZ158" s="70"/>
    </row>
    <row r="159" spans="1:52">
      <c r="A159" s="44">
        <f t="shared" si="121"/>
        <v>41579</v>
      </c>
      <c r="B159" s="66">
        <f t="shared" si="122"/>
        <v>1147.5409836065573</v>
      </c>
      <c r="C159" s="67"/>
      <c r="D159" s="68">
        <f t="shared" si="85"/>
        <v>1147.5409836065573</v>
      </c>
      <c r="E159" s="35">
        <f t="shared" si="86"/>
        <v>0</v>
      </c>
      <c r="F159" s="35">
        <f t="shared" si="87"/>
        <v>0</v>
      </c>
      <c r="G159" s="55">
        <f t="shared" si="123"/>
        <v>5.67</v>
      </c>
      <c r="H159" s="69">
        <f t="shared" si="124"/>
        <v>5.67</v>
      </c>
      <c r="I159" s="72">
        <f t="shared" si="125"/>
        <v>0</v>
      </c>
      <c r="J159" s="55">
        <f t="shared" si="88"/>
        <v>-0.06</v>
      </c>
      <c r="K159" s="69">
        <f t="shared" si="89"/>
        <v>-0.06</v>
      </c>
      <c r="L159" s="72">
        <v>0</v>
      </c>
      <c r="M159" s="55">
        <f t="shared" si="90"/>
        <v>1.2500000000000001E-2</v>
      </c>
      <c r="N159" s="69">
        <f t="shared" si="91"/>
        <v>0</v>
      </c>
      <c r="O159" s="72">
        <v>0</v>
      </c>
      <c r="P159" s="7"/>
      <c r="Q159" s="72">
        <f t="shared" si="92"/>
        <v>5.6224999999999996</v>
      </c>
      <c r="R159" s="72">
        <f t="shared" si="93"/>
        <v>5.61</v>
      </c>
      <c r="S159" s="72">
        <f t="shared" si="94"/>
        <v>0</v>
      </c>
      <c r="T159" s="7"/>
      <c r="U159" s="5">
        <f t="shared" si="95"/>
        <v>30</v>
      </c>
      <c r="V159" s="45">
        <f t="shared" si="96"/>
        <v>41579</v>
      </c>
      <c r="W159" s="5">
        <f t="shared" si="97"/>
        <v>4663</v>
      </c>
      <c r="X159" s="55">
        <f t="shared" si="98"/>
        <v>5.3904348595426005E-2</v>
      </c>
      <c r="Y159" s="47">
        <f t="shared" si="99"/>
        <v>0.50709110881435349</v>
      </c>
      <c r="Z159" s="5">
        <f t="shared" si="100"/>
        <v>0</v>
      </c>
      <c r="AA159" s="5">
        <f t="shared" si="101"/>
        <v>0</v>
      </c>
      <c r="AC159" s="39">
        <f t="shared" si="102"/>
        <v>0</v>
      </c>
      <c r="AD159" s="39">
        <f t="shared" si="103"/>
        <v>0</v>
      </c>
      <c r="AE159" s="39">
        <f t="shared" si="104"/>
        <v>0</v>
      </c>
      <c r="AF159" s="39">
        <f t="shared" si="105"/>
        <v>0</v>
      </c>
      <c r="AG159" s="39">
        <f t="shared" si="106"/>
        <v>0</v>
      </c>
      <c r="AH159" s="39">
        <f t="shared" si="107"/>
        <v>0</v>
      </c>
      <c r="AI159" s="39">
        <f t="shared" si="108"/>
        <v>0</v>
      </c>
      <c r="AJ159" s="39">
        <f t="shared" si="109"/>
        <v>0</v>
      </c>
      <c r="AK159" s="39">
        <f t="shared" si="110"/>
        <v>0</v>
      </c>
      <c r="AL159" s="43"/>
      <c r="AM159" s="39">
        <f t="shared" si="111"/>
        <v>0</v>
      </c>
      <c r="AN159" s="39">
        <f t="shared" si="112"/>
        <v>0</v>
      </c>
      <c r="AO159" s="39">
        <f t="shared" si="113"/>
        <v>0</v>
      </c>
      <c r="AP159" s="40">
        <f t="shared" si="114"/>
        <v>0</v>
      </c>
      <c r="AR159" s="39">
        <f t="shared" si="115"/>
        <v>0</v>
      </c>
      <c r="AS159" s="39">
        <f t="shared" si="116"/>
        <v>0</v>
      </c>
      <c r="AT159" s="39">
        <f t="shared" si="117"/>
        <v>0</v>
      </c>
      <c r="AU159" s="40">
        <f t="shared" si="118"/>
        <v>0</v>
      </c>
      <c r="AV159" s="40"/>
      <c r="AW159" s="52">
        <f t="shared" si="119"/>
        <v>0</v>
      </c>
      <c r="AY159" s="52">
        <f t="shared" si="120"/>
        <v>0</v>
      </c>
      <c r="AZ159" s="70"/>
    </row>
    <row r="160" spans="1:52">
      <c r="A160" s="44">
        <f t="shared" si="121"/>
        <v>41609</v>
      </c>
      <c r="B160" s="66">
        <f t="shared" si="122"/>
        <v>1147.5409836065573</v>
      </c>
      <c r="C160" s="67"/>
      <c r="D160" s="68">
        <f t="shared" si="85"/>
        <v>1147.5409836065573</v>
      </c>
      <c r="E160" s="35">
        <f t="shared" si="86"/>
        <v>0</v>
      </c>
      <c r="F160" s="35">
        <f t="shared" si="87"/>
        <v>0</v>
      </c>
      <c r="G160" s="55">
        <f t="shared" si="123"/>
        <v>5.67</v>
      </c>
      <c r="H160" s="69">
        <f t="shared" si="124"/>
        <v>5.67</v>
      </c>
      <c r="I160" s="72">
        <f t="shared" si="125"/>
        <v>0</v>
      </c>
      <c r="J160" s="55">
        <f t="shared" si="88"/>
        <v>-0.06</v>
      </c>
      <c r="K160" s="69">
        <f t="shared" si="89"/>
        <v>-0.06</v>
      </c>
      <c r="L160" s="72">
        <v>0</v>
      </c>
      <c r="M160" s="55">
        <f t="shared" si="90"/>
        <v>1.2500000000000001E-2</v>
      </c>
      <c r="N160" s="69">
        <f t="shared" si="91"/>
        <v>0</v>
      </c>
      <c r="O160" s="72">
        <v>0</v>
      </c>
      <c r="P160" s="7"/>
      <c r="Q160" s="72">
        <f t="shared" si="92"/>
        <v>5.6224999999999996</v>
      </c>
      <c r="R160" s="72">
        <f t="shared" si="93"/>
        <v>5.61</v>
      </c>
      <c r="S160" s="72">
        <f t="shared" si="94"/>
        <v>0</v>
      </c>
      <c r="T160" s="7"/>
      <c r="U160" s="5">
        <f t="shared" si="95"/>
        <v>31</v>
      </c>
      <c r="V160" s="45">
        <f t="shared" si="96"/>
        <v>41609</v>
      </c>
      <c r="W160" s="5">
        <f t="shared" si="97"/>
        <v>4693</v>
      </c>
      <c r="X160" s="55">
        <f t="shared" si="98"/>
        <v>5.3904348595426005E-2</v>
      </c>
      <c r="Y160" s="47">
        <f t="shared" si="99"/>
        <v>0.5048805372371975</v>
      </c>
      <c r="Z160" s="5">
        <f t="shared" si="100"/>
        <v>0</v>
      </c>
      <c r="AA160" s="5">
        <f t="shared" si="101"/>
        <v>0</v>
      </c>
      <c r="AC160" s="39">
        <f t="shared" si="102"/>
        <v>0</v>
      </c>
      <c r="AD160" s="39">
        <f t="shared" si="103"/>
        <v>0</v>
      </c>
      <c r="AE160" s="39">
        <f t="shared" si="104"/>
        <v>0</v>
      </c>
      <c r="AF160" s="39">
        <f t="shared" si="105"/>
        <v>0</v>
      </c>
      <c r="AG160" s="39">
        <f t="shared" si="106"/>
        <v>0</v>
      </c>
      <c r="AH160" s="39">
        <f t="shared" si="107"/>
        <v>0</v>
      </c>
      <c r="AI160" s="39">
        <f t="shared" si="108"/>
        <v>0</v>
      </c>
      <c r="AJ160" s="39">
        <f t="shared" si="109"/>
        <v>0</v>
      </c>
      <c r="AK160" s="39">
        <f t="shared" si="110"/>
        <v>0</v>
      </c>
      <c r="AL160" s="43"/>
      <c r="AM160" s="39">
        <f t="shared" si="111"/>
        <v>0</v>
      </c>
      <c r="AN160" s="39">
        <f t="shared" si="112"/>
        <v>0</v>
      </c>
      <c r="AO160" s="39">
        <f t="shared" si="113"/>
        <v>0</v>
      </c>
      <c r="AP160" s="40">
        <f t="shared" si="114"/>
        <v>0</v>
      </c>
      <c r="AR160" s="39">
        <f t="shared" si="115"/>
        <v>0</v>
      </c>
      <c r="AS160" s="39">
        <f t="shared" si="116"/>
        <v>0</v>
      </c>
      <c r="AT160" s="39">
        <f t="shared" si="117"/>
        <v>0</v>
      </c>
      <c r="AU160" s="40">
        <f t="shared" si="118"/>
        <v>0</v>
      </c>
      <c r="AV160" s="40"/>
      <c r="AW160" s="52">
        <f t="shared" si="119"/>
        <v>0</v>
      </c>
      <c r="AY160" s="52">
        <f t="shared" si="120"/>
        <v>0</v>
      </c>
      <c r="AZ160" s="70"/>
    </row>
    <row r="161" spans="1:52">
      <c r="A161" s="44">
        <f t="shared" si="121"/>
        <v>41640</v>
      </c>
      <c r="B161" s="66">
        <f t="shared" si="122"/>
        <v>1147.5409836065573</v>
      </c>
      <c r="C161" s="67"/>
      <c r="D161" s="68">
        <f t="shared" si="85"/>
        <v>1147.5409836065573</v>
      </c>
      <c r="E161" s="35">
        <f t="shared" si="86"/>
        <v>0</v>
      </c>
      <c r="F161" s="35">
        <f t="shared" si="87"/>
        <v>0</v>
      </c>
      <c r="G161" s="55">
        <f t="shared" si="123"/>
        <v>5.67</v>
      </c>
      <c r="H161" s="69">
        <f t="shared" si="124"/>
        <v>5.67</v>
      </c>
      <c r="I161" s="72">
        <f t="shared" si="125"/>
        <v>0</v>
      </c>
      <c r="J161" s="55">
        <f t="shared" si="88"/>
        <v>-0.06</v>
      </c>
      <c r="K161" s="69">
        <f t="shared" si="89"/>
        <v>-0.06</v>
      </c>
      <c r="L161" s="72">
        <v>0</v>
      </c>
      <c r="M161" s="55">
        <f t="shared" si="90"/>
        <v>1.2500000000000001E-2</v>
      </c>
      <c r="N161" s="69">
        <f t="shared" si="91"/>
        <v>0</v>
      </c>
      <c r="O161" s="72">
        <v>0</v>
      </c>
      <c r="P161" s="7"/>
      <c r="Q161" s="72">
        <f t="shared" si="92"/>
        <v>5.6224999999999996</v>
      </c>
      <c r="R161" s="72">
        <f t="shared" si="93"/>
        <v>5.61</v>
      </c>
      <c r="S161" s="72">
        <f t="shared" si="94"/>
        <v>0</v>
      </c>
      <c r="T161" s="7"/>
      <c r="U161" s="5">
        <f t="shared" si="95"/>
        <v>31</v>
      </c>
      <c r="V161" s="45">
        <f t="shared" si="96"/>
        <v>41640</v>
      </c>
      <c r="W161" s="5">
        <f t="shared" si="97"/>
        <v>4724</v>
      </c>
      <c r="X161" s="55">
        <f t="shared" si="98"/>
        <v>5.3904348595426005E-2</v>
      </c>
      <c r="Y161" s="47">
        <f t="shared" si="99"/>
        <v>0.50260640321808892</v>
      </c>
      <c r="Z161" s="5">
        <f t="shared" si="100"/>
        <v>0</v>
      </c>
      <c r="AA161" s="5">
        <f t="shared" si="101"/>
        <v>0</v>
      </c>
      <c r="AC161" s="39">
        <f t="shared" si="102"/>
        <v>0</v>
      </c>
      <c r="AD161" s="39">
        <f t="shared" si="103"/>
        <v>0</v>
      </c>
      <c r="AE161" s="39">
        <f t="shared" si="104"/>
        <v>0</v>
      </c>
      <c r="AF161" s="39">
        <f t="shared" si="105"/>
        <v>0</v>
      </c>
      <c r="AG161" s="39">
        <f t="shared" si="106"/>
        <v>0</v>
      </c>
      <c r="AH161" s="39">
        <f t="shared" si="107"/>
        <v>0</v>
      </c>
      <c r="AI161" s="39">
        <f t="shared" si="108"/>
        <v>0</v>
      </c>
      <c r="AJ161" s="39">
        <f t="shared" si="109"/>
        <v>0</v>
      </c>
      <c r="AK161" s="39">
        <f t="shared" si="110"/>
        <v>0</v>
      </c>
      <c r="AL161" s="43"/>
      <c r="AM161" s="39">
        <f t="shared" si="111"/>
        <v>0</v>
      </c>
      <c r="AN161" s="39">
        <f t="shared" si="112"/>
        <v>0</v>
      </c>
      <c r="AO161" s="39">
        <f t="shared" si="113"/>
        <v>0</v>
      </c>
      <c r="AP161" s="40">
        <f t="shared" si="114"/>
        <v>0</v>
      </c>
      <c r="AR161" s="39">
        <f t="shared" si="115"/>
        <v>0</v>
      </c>
      <c r="AS161" s="39">
        <f t="shared" si="116"/>
        <v>0</v>
      </c>
      <c r="AT161" s="39">
        <f t="shared" si="117"/>
        <v>0</v>
      </c>
      <c r="AU161" s="40">
        <f t="shared" si="118"/>
        <v>0</v>
      </c>
      <c r="AV161" s="40"/>
      <c r="AW161" s="52">
        <f t="shared" si="119"/>
        <v>0</v>
      </c>
      <c r="AY161" s="52">
        <f t="shared" si="120"/>
        <v>0</v>
      </c>
      <c r="AZ161" s="70"/>
    </row>
    <row r="162" spans="1:52">
      <c r="A162" s="44">
        <f t="shared" si="121"/>
        <v>41671</v>
      </c>
      <c r="B162" s="66">
        <f t="shared" si="122"/>
        <v>1147.5409836065573</v>
      </c>
      <c r="C162" s="67"/>
      <c r="D162" s="68">
        <f t="shared" si="85"/>
        <v>1147.5409836065573</v>
      </c>
      <c r="E162" s="35">
        <f t="shared" si="86"/>
        <v>0</v>
      </c>
      <c r="F162" s="35">
        <f t="shared" si="87"/>
        <v>0</v>
      </c>
      <c r="G162" s="55">
        <f t="shared" si="123"/>
        <v>5.67</v>
      </c>
      <c r="H162" s="69">
        <f t="shared" si="124"/>
        <v>5.67</v>
      </c>
      <c r="I162" s="72">
        <f t="shared" si="125"/>
        <v>0</v>
      </c>
      <c r="J162" s="55">
        <f t="shared" si="88"/>
        <v>-0.06</v>
      </c>
      <c r="K162" s="69">
        <f t="shared" si="89"/>
        <v>-0.06</v>
      </c>
      <c r="L162" s="72">
        <v>0</v>
      </c>
      <c r="M162" s="55">
        <f t="shared" si="90"/>
        <v>1.2500000000000001E-2</v>
      </c>
      <c r="N162" s="69">
        <f t="shared" si="91"/>
        <v>0</v>
      </c>
      <c r="O162" s="72">
        <v>0</v>
      </c>
      <c r="P162" s="7"/>
      <c r="Q162" s="72">
        <f t="shared" si="92"/>
        <v>5.6224999999999996</v>
      </c>
      <c r="R162" s="72">
        <f t="shared" si="93"/>
        <v>5.61</v>
      </c>
      <c r="S162" s="72">
        <f t="shared" si="94"/>
        <v>0</v>
      </c>
      <c r="T162" s="7"/>
      <c r="U162" s="5">
        <f t="shared" si="95"/>
        <v>28</v>
      </c>
      <c r="V162" s="45">
        <f t="shared" si="96"/>
        <v>41671</v>
      </c>
      <c r="W162" s="5">
        <f t="shared" si="97"/>
        <v>4755</v>
      </c>
      <c r="X162" s="55">
        <f t="shared" si="98"/>
        <v>5.3904348595426005E-2</v>
      </c>
      <c r="Y162" s="47">
        <f t="shared" si="99"/>
        <v>0.50034251258361384</v>
      </c>
      <c r="Z162" s="5">
        <f t="shared" si="100"/>
        <v>0</v>
      </c>
      <c r="AA162" s="5">
        <f t="shared" si="101"/>
        <v>0</v>
      </c>
      <c r="AC162" s="39">
        <f t="shared" si="102"/>
        <v>0</v>
      </c>
      <c r="AD162" s="39">
        <f t="shared" si="103"/>
        <v>0</v>
      </c>
      <c r="AE162" s="39">
        <f t="shared" si="104"/>
        <v>0</v>
      </c>
      <c r="AF162" s="39">
        <f t="shared" si="105"/>
        <v>0</v>
      </c>
      <c r="AG162" s="39">
        <f t="shared" si="106"/>
        <v>0</v>
      </c>
      <c r="AH162" s="39">
        <f t="shared" si="107"/>
        <v>0</v>
      </c>
      <c r="AI162" s="39">
        <f t="shared" si="108"/>
        <v>0</v>
      </c>
      <c r="AJ162" s="39">
        <f t="shared" si="109"/>
        <v>0</v>
      </c>
      <c r="AK162" s="39">
        <f t="shared" si="110"/>
        <v>0</v>
      </c>
      <c r="AL162" s="43"/>
      <c r="AM162" s="39">
        <f t="shared" si="111"/>
        <v>0</v>
      </c>
      <c r="AN162" s="39">
        <f t="shared" si="112"/>
        <v>0</v>
      </c>
      <c r="AO162" s="39">
        <f t="shared" si="113"/>
        <v>0</v>
      </c>
      <c r="AP162" s="40">
        <f t="shared" si="114"/>
        <v>0</v>
      </c>
      <c r="AR162" s="39">
        <f t="shared" si="115"/>
        <v>0</v>
      </c>
      <c r="AS162" s="39">
        <f t="shared" si="116"/>
        <v>0</v>
      </c>
      <c r="AT162" s="39">
        <f t="shared" si="117"/>
        <v>0</v>
      </c>
      <c r="AU162" s="40">
        <f t="shared" si="118"/>
        <v>0</v>
      </c>
      <c r="AV162" s="40"/>
      <c r="AW162" s="52">
        <f t="shared" si="119"/>
        <v>0</v>
      </c>
      <c r="AY162" s="52">
        <f t="shared" si="120"/>
        <v>0</v>
      </c>
      <c r="AZ162" s="70"/>
    </row>
    <row r="163" spans="1:52">
      <c r="A163" s="44">
        <f t="shared" si="121"/>
        <v>41699</v>
      </c>
      <c r="B163" s="66">
        <f t="shared" si="122"/>
        <v>1147.5409836065573</v>
      </c>
      <c r="C163" s="67"/>
      <c r="D163" s="68">
        <f t="shared" si="85"/>
        <v>1147.5409836065573</v>
      </c>
      <c r="E163" s="35">
        <f t="shared" si="86"/>
        <v>0</v>
      </c>
      <c r="F163" s="35">
        <f t="shared" si="87"/>
        <v>0</v>
      </c>
      <c r="G163" s="55">
        <f t="shared" si="123"/>
        <v>5.67</v>
      </c>
      <c r="H163" s="69">
        <f t="shared" si="124"/>
        <v>5.67</v>
      </c>
      <c r="I163" s="72">
        <f t="shared" si="125"/>
        <v>0</v>
      </c>
      <c r="J163" s="55">
        <f t="shared" si="88"/>
        <v>-0.06</v>
      </c>
      <c r="K163" s="69">
        <f t="shared" si="89"/>
        <v>-0.06</v>
      </c>
      <c r="L163" s="72">
        <v>0</v>
      </c>
      <c r="M163" s="55">
        <f t="shared" si="90"/>
        <v>1.2500000000000001E-2</v>
      </c>
      <c r="N163" s="69">
        <f t="shared" si="91"/>
        <v>0</v>
      </c>
      <c r="O163" s="72">
        <v>0</v>
      </c>
      <c r="P163" s="7"/>
      <c r="Q163" s="72">
        <f t="shared" si="92"/>
        <v>5.6224999999999996</v>
      </c>
      <c r="R163" s="72">
        <f t="shared" si="93"/>
        <v>5.61</v>
      </c>
      <c r="S163" s="72">
        <f t="shared" si="94"/>
        <v>0</v>
      </c>
      <c r="T163" s="7"/>
      <c r="U163" s="5">
        <f t="shared" si="95"/>
        <v>31</v>
      </c>
      <c r="V163" s="45">
        <f t="shared" si="96"/>
        <v>41699</v>
      </c>
      <c r="W163" s="5">
        <f t="shared" si="97"/>
        <v>4783</v>
      </c>
      <c r="X163" s="55">
        <f t="shared" si="98"/>
        <v>5.3904348595426005E-2</v>
      </c>
      <c r="Y163" s="47">
        <f t="shared" si="99"/>
        <v>0.49830647416456592</v>
      </c>
      <c r="Z163" s="5">
        <f t="shared" si="100"/>
        <v>0</v>
      </c>
      <c r="AA163" s="5">
        <f t="shared" si="101"/>
        <v>0</v>
      </c>
      <c r="AC163" s="39">
        <f t="shared" si="102"/>
        <v>0</v>
      </c>
      <c r="AD163" s="39">
        <f t="shared" si="103"/>
        <v>0</v>
      </c>
      <c r="AE163" s="39">
        <f t="shared" si="104"/>
        <v>0</v>
      </c>
      <c r="AF163" s="39">
        <f t="shared" si="105"/>
        <v>0</v>
      </c>
      <c r="AG163" s="39">
        <f t="shared" si="106"/>
        <v>0</v>
      </c>
      <c r="AH163" s="39">
        <f t="shared" si="107"/>
        <v>0</v>
      </c>
      <c r="AI163" s="39">
        <f t="shared" si="108"/>
        <v>0</v>
      </c>
      <c r="AJ163" s="39">
        <f t="shared" si="109"/>
        <v>0</v>
      </c>
      <c r="AK163" s="39">
        <f t="shared" si="110"/>
        <v>0</v>
      </c>
      <c r="AL163" s="43"/>
      <c r="AM163" s="39">
        <f t="shared" si="111"/>
        <v>0</v>
      </c>
      <c r="AN163" s="39">
        <f t="shared" si="112"/>
        <v>0</v>
      </c>
      <c r="AO163" s="39">
        <f t="shared" si="113"/>
        <v>0</v>
      </c>
      <c r="AP163" s="40">
        <f t="shared" si="114"/>
        <v>0</v>
      </c>
      <c r="AR163" s="39">
        <f t="shared" si="115"/>
        <v>0</v>
      </c>
      <c r="AS163" s="39">
        <f t="shared" si="116"/>
        <v>0</v>
      </c>
      <c r="AT163" s="39">
        <f t="shared" si="117"/>
        <v>0</v>
      </c>
      <c r="AU163" s="40">
        <f t="shared" si="118"/>
        <v>0</v>
      </c>
      <c r="AV163" s="40"/>
      <c r="AW163" s="52">
        <f t="shared" si="119"/>
        <v>0</v>
      </c>
      <c r="AY163" s="52">
        <f t="shared" si="120"/>
        <v>0</v>
      </c>
      <c r="AZ163" s="70"/>
    </row>
    <row r="164" spans="1:52">
      <c r="A164" s="44">
        <f t="shared" si="121"/>
        <v>41730</v>
      </c>
      <c r="B164" s="66">
        <f t="shared" si="122"/>
        <v>1147.5409836065573</v>
      </c>
      <c r="C164" s="67"/>
      <c r="D164" s="68">
        <f t="shared" si="85"/>
        <v>1147.5409836065573</v>
      </c>
      <c r="E164" s="35">
        <f t="shared" si="86"/>
        <v>0</v>
      </c>
      <c r="F164" s="35">
        <f t="shared" si="87"/>
        <v>0</v>
      </c>
      <c r="G164" s="55">
        <f t="shared" si="123"/>
        <v>5.67</v>
      </c>
      <c r="H164" s="69">
        <f t="shared" si="124"/>
        <v>5.67</v>
      </c>
      <c r="I164" s="72">
        <f t="shared" si="125"/>
        <v>0</v>
      </c>
      <c r="J164" s="55">
        <f t="shared" si="88"/>
        <v>-0.06</v>
      </c>
      <c r="K164" s="69">
        <f t="shared" si="89"/>
        <v>-0.06</v>
      </c>
      <c r="L164" s="72">
        <v>0</v>
      </c>
      <c r="M164" s="55">
        <f t="shared" si="90"/>
        <v>1.2500000000000001E-2</v>
      </c>
      <c r="N164" s="69">
        <f t="shared" si="91"/>
        <v>0</v>
      </c>
      <c r="O164" s="72">
        <v>0</v>
      </c>
      <c r="P164" s="7"/>
      <c r="Q164" s="72">
        <f t="shared" si="92"/>
        <v>5.6224999999999996</v>
      </c>
      <c r="R164" s="72">
        <f t="shared" si="93"/>
        <v>5.61</v>
      </c>
      <c r="S164" s="72">
        <f t="shared" si="94"/>
        <v>0</v>
      </c>
      <c r="T164" s="7"/>
      <c r="U164" s="5">
        <f t="shared" si="95"/>
        <v>30</v>
      </c>
      <c r="V164" s="45">
        <f t="shared" si="96"/>
        <v>41730</v>
      </c>
      <c r="W164" s="5">
        <f t="shared" si="97"/>
        <v>4814</v>
      </c>
      <c r="X164" s="55">
        <f t="shared" si="98"/>
        <v>5.3904348595426005E-2</v>
      </c>
      <c r="Y164" s="47">
        <f t="shared" si="99"/>
        <v>0.49606195170576639</v>
      </c>
      <c r="Z164" s="5">
        <f t="shared" si="100"/>
        <v>0</v>
      </c>
      <c r="AA164" s="5">
        <f t="shared" si="101"/>
        <v>0</v>
      </c>
      <c r="AC164" s="39">
        <f t="shared" si="102"/>
        <v>0</v>
      </c>
      <c r="AD164" s="39">
        <f t="shared" si="103"/>
        <v>0</v>
      </c>
      <c r="AE164" s="39">
        <f t="shared" si="104"/>
        <v>0</v>
      </c>
      <c r="AF164" s="39">
        <f t="shared" si="105"/>
        <v>0</v>
      </c>
      <c r="AG164" s="39">
        <f t="shared" si="106"/>
        <v>0</v>
      </c>
      <c r="AH164" s="39">
        <f t="shared" si="107"/>
        <v>0</v>
      </c>
      <c r="AI164" s="39">
        <f t="shared" si="108"/>
        <v>0</v>
      </c>
      <c r="AJ164" s="39">
        <f t="shared" si="109"/>
        <v>0</v>
      </c>
      <c r="AK164" s="39">
        <f t="shared" si="110"/>
        <v>0</v>
      </c>
      <c r="AL164" s="43"/>
      <c r="AM164" s="39">
        <f t="shared" si="111"/>
        <v>0</v>
      </c>
      <c r="AN164" s="39">
        <f t="shared" si="112"/>
        <v>0</v>
      </c>
      <c r="AO164" s="39">
        <f t="shared" si="113"/>
        <v>0</v>
      </c>
      <c r="AP164" s="40">
        <f t="shared" si="114"/>
        <v>0</v>
      </c>
      <c r="AR164" s="39">
        <f t="shared" si="115"/>
        <v>0</v>
      </c>
      <c r="AS164" s="39">
        <f t="shared" si="116"/>
        <v>0</v>
      </c>
      <c r="AT164" s="39">
        <f t="shared" si="117"/>
        <v>0</v>
      </c>
      <c r="AU164" s="40">
        <f t="shared" si="118"/>
        <v>0</v>
      </c>
      <c r="AV164" s="40"/>
      <c r="AW164" s="52">
        <f t="shared" si="119"/>
        <v>0</v>
      </c>
      <c r="AY164" s="52">
        <f t="shared" si="120"/>
        <v>0</v>
      </c>
      <c r="AZ164" s="70"/>
    </row>
    <row r="165" spans="1:52">
      <c r="A165" s="44">
        <f t="shared" si="121"/>
        <v>41760</v>
      </c>
      <c r="B165" s="66">
        <f t="shared" si="122"/>
        <v>1147.5409836065573</v>
      </c>
      <c r="C165" s="67"/>
      <c r="D165" s="68">
        <f t="shared" si="85"/>
        <v>1147.5409836065573</v>
      </c>
      <c r="E165" s="35">
        <f t="shared" si="86"/>
        <v>0</v>
      </c>
      <c r="F165" s="35">
        <f t="shared" si="87"/>
        <v>0</v>
      </c>
      <c r="G165" s="55">
        <f t="shared" si="123"/>
        <v>5.67</v>
      </c>
      <c r="H165" s="69">
        <f t="shared" si="124"/>
        <v>5.67</v>
      </c>
      <c r="I165" s="72">
        <f t="shared" si="125"/>
        <v>0</v>
      </c>
      <c r="J165" s="55">
        <f t="shared" si="88"/>
        <v>-0.06</v>
      </c>
      <c r="K165" s="69">
        <f t="shared" si="89"/>
        <v>-0.06</v>
      </c>
      <c r="L165" s="72">
        <v>0</v>
      </c>
      <c r="M165" s="55">
        <f t="shared" si="90"/>
        <v>1.2500000000000001E-2</v>
      </c>
      <c r="N165" s="69">
        <f t="shared" si="91"/>
        <v>0</v>
      </c>
      <c r="O165" s="72">
        <v>0</v>
      </c>
      <c r="P165" s="7"/>
      <c r="Q165" s="72">
        <f t="shared" si="92"/>
        <v>5.6224999999999996</v>
      </c>
      <c r="R165" s="72">
        <f t="shared" si="93"/>
        <v>5.61</v>
      </c>
      <c r="S165" s="72">
        <f t="shared" si="94"/>
        <v>0</v>
      </c>
      <c r="T165" s="7"/>
      <c r="U165" s="5">
        <f t="shared" si="95"/>
        <v>31</v>
      </c>
      <c r="V165" s="45">
        <f t="shared" si="96"/>
        <v>41760</v>
      </c>
      <c r="W165" s="5">
        <f t="shared" si="97"/>
        <v>4844</v>
      </c>
      <c r="X165" s="55">
        <f t="shared" si="98"/>
        <v>5.3904348595426005E-2</v>
      </c>
      <c r="Y165" s="47">
        <f t="shared" si="99"/>
        <v>0.49389945973560889</v>
      </c>
      <c r="Z165" s="5">
        <f t="shared" si="100"/>
        <v>0</v>
      </c>
      <c r="AA165" s="5">
        <f t="shared" si="101"/>
        <v>0</v>
      </c>
      <c r="AC165" s="39">
        <f t="shared" si="102"/>
        <v>0</v>
      </c>
      <c r="AD165" s="39">
        <f t="shared" si="103"/>
        <v>0</v>
      </c>
      <c r="AE165" s="39">
        <f t="shared" si="104"/>
        <v>0</v>
      </c>
      <c r="AF165" s="39">
        <f t="shared" si="105"/>
        <v>0</v>
      </c>
      <c r="AG165" s="39">
        <f t="shared" si="106"/>
        <v>0</v>
      </c>
      <c r="AH165" s="39">
        <f t="shared" si="107"/>
        <v>0</v>
      </c>
      <c r="AI165" s="39">
        <f t="shared" si="108"/>
        <v>0</v>
      </c>
      <c r="AJ165" s="39">
        <f t="shared" si="109"/>
        <v>0</v>
      </c>
      <c r="AK165" s="39">
        <f t="shared" si="110"/>
        <v>0</v>
      </c>
      <c r="AL165" s="43"/>
      <c r="AM165" s="39">
        <f t="shared" si="111"/>
        <v>0</v>
      </c>
      <c r="AN165" s="39">
        <f t="shared" si="112"/>
        <v>0</v>
      </c>
      <c r="AO165" s="39">
        <f t="shared" si="113"/>
        <v>0</v>
      </c>
      <c r="AP165" s="40">
        <f t="shared" si="114"/>
        <v>0</v>
      </c>
      <c r="AR165" s="39">
        <f t="shared" si="115"/>
        <v>0</v>
      </c>
      <c r="AS165" s="39">
        <f t="shared" si="116"/>
        <v>0</v>
      </c>
      <c r="AT165" s="39">
        <f t="shared" si="117"/>
        <v>0</v>
      </c>
      <c r="AU165" s="40">
        <f t="shared" si="118"/>
        <v>0</v>
      </c>
      <c r="AV165" s="40"/>
      <c r="AW165" s="52">
        <f t="shared" si="119"/>
        <v>0</v>
      </c>
      <c r="AY165" s="52">
        <f t="shared" si="120"/>
        <v>0</v>
      </c>
      <c r="AZ165" s="70"/>
    </row>
    <row r="166" spans="1:52">
      <c r="A166" s="44">
        <f t="shared" si="121"/>
        <v>41791</v>
      </c>
      <c r="B166" s="66">
        <f t="shared" si="122"/>
        <v>1147.5409836065573</v>
      </c>
      <c r="C166" s="67"/>
      <c r="D166" s="68">
        <f t="shared" si="85"/>
        <v>1147.5409836065573</v>
      </c>
      <c r="E166" s="35">
        <f t="shared" si="86"/>
        <v>0</v>
      </c>
      <c r="F166" s="35">
        <f t="shared" si="87"/>
        <v>0</v>
      </c>
      <c r="G166" s="55">
        <f t="shared" si="123"/>
        <v>5.67</v>
      </c>
      <c r="H166" s="69">
        <f t="shared" si="124"/>
        <v>5.67</v>
      </c>
      <c r="I166" s="72">
        <f t="shared" si="125"/>
        <v>0</v>
      </c>
      <c r="J166" s="55">
        <f t="shared" si="88"/>
        <v>-0.06</v>
      </c>
      <c r="K166" s="69">
        <f t="shared" si="89"/>
        <v>-0.06</v>
      </c>
      <c r="L166" s="72">
        <v>0</v>
      </c>
      <c r="M166" s="55">
        <f t="shared" si="90"/>
        <v>1.2500000000000001E-2</v>
      </c>
      <c r="N166" s="69">
        <f t="shared" si="91"/>
        <v>0</v>
      </c>
      <c r="O166" s="72">
        <v>0</v>
      </c>
      <c r="P166" s="7"/>
      <c r="Q166" s="72">
        <f t="shared" si="92"/>
        <v>5.6224999999999996</v>
      </c>
      <c r="R166" s="72">
        <f t="shared" si="93"/>
        <v>5.61</v>
      </c>
      <c r="S166" s="72">
        <f t="shared" si="94"/>
        <v>0</v>
      </c>
      <c r="T166" s="7"/>
      <c r="U166" s="5">
        <f t="shared" si="95"/>
        <v>30</v>
      </c>
      <c r="V166" s="45">
        <f t="shared" si="96"/>
        <v>41791</v>
      </c>
      <c r="W166" s="5">
        <f t="shared" si="97"/>
        <v>4875</v>
      </c>
      <c r="X166" s="55">
        <f t="shared" si="98"/>
        <v>5.3904348595426005E-2</v>
      </c>
      <c r="Y166" s="47">
        <f t="shared" si="99"/>
        <v>0.49167478779727197</v>
      </c>
      <c r="Z166" s="5">
        <f t="shared" si="100"/>
        <v>0</v>
      </c>
      <c r="AA166" s="5">
        <f t="shared" si="101"/>
        <v>0</v>
      </c>
      <c r="AC166" s="39">
        <f t="shared" si="102"/>
        <v>0</v>
      </c>
      <c r="AD166" s="39">
        <f t="shared" si="103"/>
        <v>0</v>
      </c>
      <c r="AE166" s="39">
        <f t="shared" si="104"/>
        <v>0</v>
      </c>
      <c r="AF166" s="39">
        <f t="shared" si="105"/>
        <v>0</v>
      </c>
      <c r="AG166" s="39">
        <f t="shared" si="106"/>
        <v>0</v>
      </c>
      <c r="AH166" s="39">
        <f t="shared" si="107"/>
        <v>0</v>
      </c>
      <c r="AI166" s="39">
        <f t="shared" si="108"/>
        <v>0</v>
      </c>
      <c r="AJ166" s="39">
        <f t="shared" si="109"/>
        <v>0</v>
      </c>
      <c r="AK166" s="39">
        <f t="shared" si="110"/>
        <v>0</v>
      </c>
      <c r="AL166" s="43"/>
      <c r="AM166" s="39">
        <f t="shared" si="111"/>
        <v>0</v>
      </c>
      <c r="AN166" s="39">
        <f t="shared" si="112"/>
        <v>0</v>
      </c>
      <c r="AO166" s="39">
        <f t="shared" si="113"/>
        <v>0</v>
      </c>
      <c r="AP166" s="40">
        <f t="shared" si="114"/>
        <v>0</v>
      </c>
      <c r="AR166" s="39">
        <f t="shared" si="115"/>
        <v>0</v>
      </c>
      <c r="AS166" s="39">
        <f t="shared" si="116"/>
        <v>0</v>
      </c>
      <c r="AT166" s="39">
        <f t="shared" si="117"/>
        <v>0</v>
      </c>
      <c r="AU166" s="40">
        <f t="shared" si="118"/>
        <v>0</v>
      </c>
      <c r="AV166" s="40"/>
      <c r="AW166" s="52">
        <f t="shared" si="119"/>
        <v>0</v>
      </c>
      <c r="AY166" s="52">
        <f t="shared" si="120"/>
        <v>0</v>
      </c>
      <c r="AZ166" s="70"/>
    </row>
    <row r="167" spans="1:52">
      <c r="A167" s="44">
        <f t="shared" si="121"/>
        <v>41821</v>
      </c>
      <c r="B167" s="66">
        <f t="shared" si="122"/>
        <v>1147.5409836065573</v>
      </c>
      <c r="C167" s="67"/>
      <c r="D167" s="68">
        <f t="shared" si="85"/>
        <v>1147.5409836065573</v>
      </c>
      <c r="E167" s="35">
        <f t="shared" si="86"/>
        <v>0</v>
      </c>
      <c r="F167" s="35">
        <f t="shared" si="87"/>
        <v>0</v>
      </c>
      <c r="G167" s="55">
        <f t="shared" si="123"/>
        <v>5.67</v>
      </c>
      <c r="H167" s="69">
        <f t="shared" si="124"/>
        <v>5.67</v>
      </c>
      <c r="I167" s="72">
        <f t="shared" si="125"/>
        <v>0</v>
      </c>
      <c r="J167" s="55">
        <f t="shared" si="88"/>
        <v>-0.06</v>
      </c>
      <c r="K167" s="69">
        <f t="shared" si="89"/>
        <v>-0.06</v>
      </c>
      <c r="L167" s="72">
        <v>0</v>
      </c>
      <c r="M167" s="55">
        <f t="shared" si="90"/>
        <v>1.2500000000000001E-2</v>
      </c>
      <c r="N167" s="69">
        <f t="shared" si="91"/>
        <v>0</v>
      </c>
      <c r="O167" s="72">
        <v>0</v>
      </c>
      <c r="P167" s="7"/>
      <c r="Q167" s="72">
        <f t="shared" si="92"/>
        <v>5.6224999999999996</v>
      </c>
      <c r="R167" s="72">
        <f t="shared" si="93"/>
        <v>5.61</v>
      </c>
      <c r="S167" s="72">
        <f t="shared" si="94"/>
        <v>0</v>
      </c>
      <c r="T167" s="7"/>
      <c r="U167" s="5">
        <f t="shared" si="95"/>
        <v>31</v>
      </c>
      <c r="V167" s="45">
        <f t="shared" si="96"/>
        <v>41821</v>
      </c>
      <c r="W167" s="5">
        <f t="shared" si="97"/>
        <v>4905</v>
      </c>
      <c r="X167" s="55">
        <f t="shared" si="98"/>
        <v>5.3904348595426005E-2</v>
      </c>
      <c r="Y167" s="47">
        <f t="shared" si="99"/>
        <v>0.48953142087125717</v>
      </c>
      <c r="Z167" s="5">
        <f t="shared" si="100"/>
        <v>0</v>
      </c>
      <c r="AA167" s="5">
        <f t="shared" si="101"/>
        <v>0</v>
      </c>
      <c r="AC167" s="39">
        <f t="shared" si="102"/>
        <v>0</v>
      </c>
      <c r="AD167" s="39">
        <f t="shared" si="103"/>
        <v>0</v>
      </c>
      <c r="AE167" s="39">
        <f t="shared" si="104"/>
        <v>0</v>
      </c>
      <c r="AF167" s="39">
        <f t="shared" si="105"/>
        <v>0</v>
      </c>
      <c r="AG167" s="39">
        <f t="shared" si="106"/>
        <v>0</v>
      </c>
      <c r="AH167" s="39">
        <f t="shared" si="107"/>
        <v>0</v>
      </c>
      <c r="AI167" s="39">
        <f t="shared" si="108"/>
        <v>0</v>
      </c>
      <c r="AJ167" s="39">
        <f t="shared" si="109"/>
        <v>0</v>
      </c>
      <c r="AK167" s="39">
        <f t="shared" si="110"/>
        <v>0</v>
      </c>
      <c r="AL167" s="43"/>
      <c r="AM167" s="39">
        <f t="shared" si="111"/>
        <v>0</v>
      </c>
      <c r="AN167" s="39">
        <f t="shared" si="112"/>
        <v>0</v>
      </c>
      <c r="AO167" s="39">
        <f t="shared" si="113"/>
        <v>0</v>
      </c>
      <c r="AP167" s="40">
        <f t="shared" si="114"/>
        <v>0</v>
      </c>
      <c r="AR167" s="39">
        <f t="shared" si="115"/>
        <v>0</v>
      </c>
      <c r="AS167" s="39">
        <f t="shared" si="116"/>
        <v>0</v>
      </c>
      <c r="AT167" s="39">
        <f t="shared" si="117"/>
        <v>0</v>
      </c>
      <c r="AU167" s="40">
        <f t="shared" si="118"/>
        <v>0</v>
      </c>
      <c r="AV167" s="40"/>
      <c r="AW167" s="52">
        <f t="shared" si="119"/>
        <v>0</v>
      </c>
      <c r="AY167" s="52">
        <f t="shared" si="120"/>
        <v>0</v>
      </c>
      <c r="AZ167" s="70"/>
    </row>
    <row r="168" spans="1:52">
      <c r="A168" s="44">
        <f t="shared" si="121"/>
        <v>41852</v>
      </c>
      <c r="B168" s="66">
        <f t="shared" si="122"/>
        <v>1147.5409836065573</v>
      </c>
      <c r="C168" s="67"/>
      <c r="D168" s="68">
        <f t="shared" si="85"/>
        <v>1147.5409836065573</v>
      </c>
      <c r="E168" s="35">
        <f t="shared" si="86"/>
        <v>0</v>
      </c>
      <c r="F168" s="35">
        <f t="shared" si="87"/>
        <v>0</v>
      </c>
      <c r="G168" s="55">
        <f t="shared" si="123"/>
        <v>5.67</v>
      </c>
      <c r="H168" s="69">
        <f t="shared" si="124"/>
        <v>5.67</v>
      </c>
      <c r="I168" s="72">
        <f t="shared" si="125"/>
        <v>0</v>
      </c>
      <c r="J168" s="55">
        <f t="shared" si="88"/>
        <v>-0.06</v>
      </c>
      <c r="K168" s="69">
        <f t="shared" si="89"/>
        <v>-0.06</v>
      </c>
      <c r="L168" s="72">
        <v>0</v>
      </c>
      <c r="M168" s="55">
        <f t="shared" si="90"/>
        <v>1.2500000000000001E-2</v>
      </c>
      <c r="N168" s="69">
        <f t="shared" si="91"/>
        <v>0</v>
      </c>
      <c r="O168" s="72">
        <v>0</v>
      </c>
      <c r="P168" s="7"/>
      <c r="Q168" s="72">
        <f t="shared" si="92"/>
        <v>5.6224999999999996</v>
      </c>
      <c r="R168" s="72">
        <f t="shared" si="93"/>
        <v>5.61</v>
      </c>
      <c r="S168" s="72">
        <f t="shared" si="94"/>
        <v>0</v>
      </c>
      <c r="T168" s="7"/>
      <c r="U168" s="5">
        <f t="shared" si="95"/>
        <v>31</v>
      </c>
      <c r="V168" s="45">
        <f t="shared" si="96"/>
        <v>41852</v>
      </c>
      <c r="W168" s="5">
        <f t="shared" si="97"/>
        <v>4936</v>
      </c>
      <c r="X168" s="55">
        <f t="shared" si="98"/>
        <v>5.3904348595426005E-2</v>
      </c>
      <c r="Y168" s="47">
        <f t="shared" si="99"/>
        <v>0.48732642389569963</v>
      </c>
      <c r="Z168" s="5">
        <f t="shared" si="100"/>
        <v>0</v>
      </c>
      <c r="AA168" s="5">
        <f t="shared" si="101"/>
        <v>0</v>
      </c>
      <c r="AC168" s="39">
        <f t="shared" si="102"/>
        <v>0</v>
      </c>
      <c r="AD168" s="39">
        <f t="shared" si="103"/>
        <v>0</v>
      </c>
      <c r="AE168" s="39">
        <f t="shared" si="104"/>
        <v>0</v>
      </c>
      <c r="AF168" s="39">
        <f t="shared" si="105"/>
        <v>0</v>
      </c>
      <c r="AG168" s="39">
        <f t="shared" si="106"/>
        <v>0</v>
      </c>
      <c r="AH168" s="39">
        <f t="shared" si="107"/>
        <v>0</v>
      </c>
      <c r="AI168" s="39">
        <f t="shared" si="108"/>
        <v>0</v>
      </c>
      <c r="AJ168" s="39">
        <f t="shared" si="109"/>
        <v>0</v>
      </c>
      <c r="AK168" s="39">
        <f t="shared" si="110"/>
        <v>0</v>
      </c>
      <c r="AL168" s="43"/>
      <c r="AM168" s="39">
        <f t="shared" si="111"/>
        <v>0</v>
      </c>
      <c r="AN168" s="39">
        <f t="shared" si="112"/>
        <v>0</v>
      </c>
      <c r="AO168" s="39">
        <f t="shared" si="113"/>
        <v>0</v>
      </c>
      <c r="AP168" s="40">
        <f t="shared" si="114"/>
        <v>0</v>
      </c>
      <c r="AR168" s="39">
        <f t="shared" si="115"/>
        <v>0</v>
      </c>
      <c r="AS168" s="39">
        <f t="shared" si="116"/>
        <v>0</v>
      </c>
      <c r="AT168" s="39">
        <f t="shared" si="117"/>
        <v>0</v>
      </c>
      <c r="AU168" s="40">
        <f t="shared" si="118"/>
        <v>0</v>
      </c>
      <c r="AV168" s="40"/>
      <c r="AW168" s="52">
        <f t="shared" si="119"/>
        <v>0</v>
      </c>
      <c r="AY168" s="52">
        <f t="shared" si="120"/>
        <v>0</v>
      </c>
      <c r="AZ168" s="70"/>
    </row>
    <row r="169" spans="1:52">
      <c r="A169" s="44">
        <f t="shared" si="121"/>
        <v>41883</v>
      </c>
      <c r="B169" s="66">
        <f t="shared" si="122"/>
        <v>1147.5409836065573</v>
      </c>
      <c r="C169" s="67"/>
      <c r="D169" s="68">
        <f t="shared" si="85"/>
        <v>1147.5409836065573</v>
      </c>
      <c r="E169" s="35">
        <f t="shared" si="86"/>
        <v>0</v>
      </c>
      <c r="F169" s="35">
        <f t="shared" si="87"/>
        <v>0</v>
      </c>
      <c r="G169" s="55">
        <f t="shared" si="123"/>
        <v>5.67</v>
      </c>
      <c r="H169" s="69">
        <f t="shared" si="124"/>
        <v>5.67</v>
      </c>
      <c r="I169" s="72">
        <f t="shared" si="125"/>
        <v>0</v>
      </c>
      <c r="J169" s="55">
        <f t="shared" si="88"/>
        <v>-0.06</v>
      </c>
      <c r="K169" s="69">
        <f t="shared" si="89"/>
        <v>-0.06</v>
      </c>
      <c r="L169" s="72">
        <v>0</v>
      </c>
      <c r="M169" s="55">
        <f t="shared" si="90"/>
        <v>1.2500000000000001E-2</v>
      </c>
      <c r="N169" s="69">
        <f t="shared" si="91"/>
        <v>0</v>
      </c>
      <c r="O169" s="72">
        <v>0</v>
      </c>
      <c r="P169" s="7"/>
      <c r="Q169" s="72">
        <f t="shared" si="92"/>
        <v>5.6224999999999996</v>
      </c>
      <c r="R169" s="72">
        <f t="shared" si="93"/>
        <v>5.61</v>
      </c>
      <c r="S169" s="72">
        <f t="shared" si="94"/>
        <v>0</v>
      </c>
      <c r="T169" s="7"/>
      <c r="U169" s="5">
        <f t="shared" si="95"/>
        <v>30</v>
      </c>
      <c r="V169" s="45">
        <f t="shared" si="96"/>
        <v>41883</v>
      </c>
      <c r="W169" s="5">
        <f t="shared" si="97"/>
        <v>4967</v>
      </c>
      <c r="X169" s="55">
        <f t="shared" si="98"/>
        <v>5.3904348595426005E-2</v>
      </c>
      <c r="Y169" s="47">
        <f t="shared" si="99"/>
        <v>0.48513135889070602</v>
      </c>
      <c r="Z169" s="5">
        <f t="shared" si="100"/>
        <v>0</v>
      </c>
      <c r="AA169" s="5">
        <f t="shared" si="101"/>
        <v>0</v>
      </c>
      <c r="AC169" s="39">
        <f t="shared" si="102"/>
        <v>0</v>
      </c>
      <c r="AD169" s="39">
        <f t="shared" si="103"/>
        <v>0</v>
      </c>
      <c r="AE169" s="39">
        <f t="shared" si="104"/>
        <v>0</v>
      </c>
      <c r="AF169" s="39">
        <f t="shared" si="105"/>
        <v>0</v>
      </c>
      <c r="AG169" s="39">
        <f t="shared" si="106"/>
        <v>0</v>
      </c>
      <c r="AH169" s="39">
        <f t="shared" si="107"/>
        <v>0</v>
      </c>
      <c r="AI169" s="39">
        <f t="shared" si="108"/>
        <v>0</v>
      </c>
      <c r="AJ169" s="39">
        <f t="shared" si="109"/>
        <v>0</v>
      </c>
      <c r="AK169" s="39">
        <f t="shared" si="110"/>
        <v>0</v>
      </c>
      <c r="AL169" s="43"/>
      <c r="AM169" s="39">
        <f t="shared" si="111"/>
        <v>0</v>
      </c>
      <c r="AN169" s="39">
        <f t="shared" si="112"/>
        <v>0</v>
      </c>
      <c r="AO169" s="39">
        <f t="shared" si="113"/>
        <v>0</v>
      </c>
      <c r="AP169" s="40">
        <f t="shared" si="114"/>
        <v>0</v>
      </c>
      <c r="AR169" s="39">
        <f t="shared" si="115"/>
        <v>0</v>
      </c>
      <c r="AS169" s="39">
        <f t="shared" si="116"/>
        <v>0</v>
      </c>
      <c r="AT169" s="39">
        <f t="shared" si="117"/>
        <v>0</v>
      </c>
      <c r="AU169" s="40">
        <f t="shared" si="118"/>
        <v>0</v>
      </c>
      <c r="AV169" s="40"/>
      <c r="AW169" s="52">
        <f t="shared" si="119"/>
        <v>0</v>
      </c>
      <c r="AY169" s="52">
        <f t="shared" si="120"/>
        <v>0</v>
      </c>
      <c r="AZ169" s="70"/>
    </row>
    <row r="170" spans="1:52" ht="12" customHeight="1">
      <c r="A170" s="44">
        <f t="shared" si="121"/>
        <v>41913</v>
      </c>
      <c r="B170" s="66">
        <f t="shared" si="122"/>
        <v>1147.5409836065573</v>
      </c>
      <c r="C170" s="67"/>
      <c r="D170" s="68">
        <f t="shared" si="85"/>
        <v>1147.5409836065573</v>
      </c>
      <c r="E170" s="35">
        <f t="shared" si="86"/>
        <v>0</v>
      </c>
      <c r="F170" s="35">
        <f t="shared" si="87"/>
        <v>0</v>
      </c>
      <c r="G170" s="55">
        <f t="shared" si="123"/>
        <v>5.67</v>
      </c>
      <c r="H170" s="69">
        <f t="shared" si="124"/>
        <v>5.67</v>
      </c>
      <c r="I170" s="72">
        <f t="shared" si="125"/>
        <v>0</v>
      </c>
      <c r="J170" s="55">
        <f t="shared" si="88"/>
        <v>-0.06</v>
      </c>
      <c r="K170" s="69">
        <f t="shared" si="89"/>
        <v>-0.06</v>
      </c>
      <c r="L170" s="72">
        <v>0</v>
      </c>
      <c r="M170" s="55">
        <f t="shared" si="90"/>
        <v>1.2500000000000001E-2</v>
      </c>
      <c r="N170" s="69">
        <f t="shared" si="91"/>
        <v>0</v>
      </c>
      <c r="O170" s="72">
        <v>0</v>
      </c>
      <c r="P170" s="7"/>
      <c r="Q170" s="72">
        <f t="shared" si="92"/>
        <v>5.6224999999999996</v>
      </c>
      <c r="R170" s="72">
        <f t="shared" si="93"/>
        <v>5.61</v>
      </c>
      <c r="S170" s="72">
        <f t="shared" si="94"/>
        <v>0</v>
      </c>
      <c r="T170" s="7"/>
      <c r="U170" s="5">
        <f t="shared" si="95"/>
        <v>31</v>
      </c>
      <c r="V170" s="45">
        <f t="shared" si="96"/>
        <v>41913</v>
      </c>
      <c r="W170" s="5">
        <f t="shared" si="97"/>
        <v>4997</v>
      </c>
      <c r="X170" s="55">
        <f t="shared" si="98"/>
        <v>5.3904348595426005E-2</v>
      </c>
      <c r="Y170" s="47">
        <f t="shared" si="99"/>
        <v>0.48301651685441332</v>
      </c>
      <c r="Z170" s="5">
        <f t="shared" si="100"/>
        <v>0</v>
      </c>
      <c r="AA170" s="5">
        <f t="shared" si="101"/>
        <v>0</v>
      </c>
      <c r="AC170" s="39">
        <f t="shared" si="102"/>
        <v>0</v>
      </c>
      <c r="AD170" s="39">
        <f t="shared" si="103"/>
        <v>0</v>
      </c>
      <c r="AE170" s="39">
        <f t="shared" si="104"/>
        <v>0</v>
      </c>
      <c r="AF170" s="39">
        <f t="shared" si="105"/>
        <v>0</v>
      </c>
      <c r="AG170" s="39">
        <f t="shared" si="106"/>
        <v>0</v>
      </c>
      <c r="AH170" s="39">
        <f t="shared" si="107"/>
        <v>0</v>
      </c>
      <c r="AI170" s="39">
        <f t="shared" si="108"/>
        <v>0</v>
      </c>
      <c r="AJ170" s="39">
        <f t="shared" si="109"/>
        <v>0</v>
      </c>
      <c r="AK170" s="39">
        <f t="shared" si="110"/>
        <v>0</v>
      </c>
      <c r="AL170" s="43"/>
      <c r="AM170" s="39">
        <f t="shared" si="111"/>
        <v>0</v>
      </c>
      <c r="AN170" s="39">
        <f t="shared" si="112"/>
        <v>0</v>
      </c>
      <c r="AO170" s="39">
        <f t="shared" si="113"/>
        <v>0</v>
      </c>
      <c r="AP170" s="40">
        <f t="shared" si="114"/>
        <v>0</v>
      </c>
      <c r="AR170" s="39">
        <f t="shared" si="115"/>
        <v>0</v>
      </c>
      <c r="AS170" s="39">
        <f t="shared" si="116"/>
        <v>0</v>
      </c>
      <c r="AT170" s="39">
        <f t="shared" si="117"/>
        <v>0</v>
      </c>
      <c r="AU170" s="40">
        <f t="shared" si="118"/>
        <v>0</v>
      </c>
      <c r="AV170" s="40"/>
      <c r="AW170" s="52">
        <f t="shared" si="119"/>
        <v>0</v>
      </c>
      <c r="AY170" s="52">
        <f t="shared" si="120"/>
        <v>0</v>
      </c>
      <c r="AZ170" s="70"/>
    </row>
    <row r="171" spans="1:52" ht="12" customHeight="1">
      <c r="A171" s="44">
        <f t="shared" si="121"/>
        <v>41944</v>
      </c>
      <c r="B171" s="66">
        <f t="shared" si="122"/>
        <v>1147.5409836065573</v>
      </c>
      <c r="C171" s="67"/>
      <c r="D171" s="68">
        <f t="shared" si="85"/>
        <v>1147.5409836065573</v>
      </c>
      <c r="E171" s="35">
        <f t="shared" si="86"/>
        <v>0</v>
      </c>
      <c r="F171" s="35">
        <f t="shared" si="87"/>
        <v>0</v>
      </c>
      <c r="G171" s="55">
        <f t="shared" si="123"/>
        <v>5.67</v>
      </c>
      <c r="H171" s="69">
        <f t="shared" si="124"/>
        <v>5.67</v>
      </c>
      <c r="I171" s="72">
        <f t="shared" si="125"/>
        <v>0</v>
      </c>
      <c r="J171" s="55">
        <f t="shared" si="88"/>
        <v>-0.06</v>
      </c>
      <c r="K171" s="69">
        <f t="shared" si="89"/>
        <v>-0.06</v>
      </c>
      <c r="L171" s="72">
        <v>0</v>
      </c>
      <c r="M171" s="55">
        <f t="shared" si="90"/>
        <v>1.2500000000000001E-2</v>
      </c>
      <c r="N171" s="69">
        <f t="shared" si="91"/>
        <v>0</v>
      </c>
      <c r="O171" s="72">
        <v>0</v>
      </c>
      <c r="P171" s="7"/>
      <c r="Q171" s="72">
        <f t="shared" si="92"/>
        <v>5.6224999999999996</v>
      </c>
      <c r="R171" s="72">
        <f t="shared" si="93"/>
        <v>5.61</v>
      </c>
      <c r="S171" s="72">
        <f t="shared" si="94"/>
        <v>0</v>
      </c>
      <c r="T171" s="7"/>
      <c r="U171" s="5">
        <f t="shared" si="95"/>
        <v>30</v>
      </c>
      <c r="V171" s="45">
        <f t="shared" si="96"/>
        <v>41944</v>
      </c>
      <c r="W171" s="5">
        <f t="shared" si="97"/>
        <v>5028</v>
      </c>
      <c r="X171" s="55">
        <f t="shared" si="98"/>
        <v>5.3904348595426005E-2</v>
      </c>
      <c r="Y171" s="47">
        <f t="shared" si="99"/>
        <v>0.48084086496895767</v>
      </c>
      <c r="Z171" s="5">
        <f t="shared" si="100"/>
        <v>0</v>
      </c>
      <c r="AA171" s="5">
        <f t="shared" si="101"/>
        <v>0</v>
      </c>
      <c r="AC171" s="39">
        <f t="shared" si="102"/>
        <v>0</v>
      </c>
      <c r="AD171" s="39">
        <f t="shared" si="103"/>
        <v>0</v>
      </c>
      <c r="AE171" s="39">
        <f t="shared" si="104"/>
        <v>0</v>
      </c>
      <c r="AF171" s="39">
        <f t="shared" si="105"/>
        <v>0</v>
      </c>
      <c r="AG171" s="39">
        <f t="shared" si="106"/>
        <v>0</v>
      </c>
      <c r="AH171" s="39">
        <f t="shared" si="107"/>
        <v>0</v>
      </c>
      <c r="AI171" s="39">
        <f t="shared" si="108"/>
        <v>0</v>
      </c>
      <c r="AJ171" s="39">
        <f t="shared" si="109"/>
        <v>0</v>
      </c>
      <c r="AK171" s="39">
        <f t="shared" si="110"/>
        <v>0</v>
      </c>
      <c r="AL171" s="43"/>
      <c r="AM171" s="39">
        <f t="shared" si="111"/>
        <v>0</v>
      </c>
      <c r="AN171" s="39">
        <f t="shared" si="112"/>
        <v>0</v>
      </c>
      <c r="AO171" s="39">
        <f t="shared" si="113"/>
        <v>0</v>
      </c>
      <c r="AP171" s="40">
        <f t="shared" si="114"/>
        <v>0</v>
      </c>
      <c r="AR171" s="39">
        <f t="shared" si="115"/>
        <v>0</v>
      </c>
      <c r="AS171" s="39">
        <f t="shared" si="116"/>
        <v>0</v>
      </c>
      <c r="AT171" s="39">
        <f t="shared" si="117"/>
        <v>0</v>
      </c>
      <c r="AU171" s="40">
        <f t="shared" si="118"/>
        <v>0</v>
      </c>
      <c r="AV171" s="40"/>
      <c r="AW171" s="52">
        <f t="shared" si="119"/>
        <v>0</v>
      </c>
      <c r="AY171" s="52">
        <f t="shared" si="120"/>
        <v>0</v>
      </c>
      <c r="AZ171" s="70"/>
    </row>
    <row r="172" spans="1:52" ht="12" customHeight="1">
      <c r="A172" s="44">
        <f t="shared" si="121"/>
        <v>41974</v>
      </c>
      <c r="B172" s="66">
        <f t="shared" si="122"/>
        <v>1147.5409836065573</v>
      </c>
      <c r="C172" s="67"/>
      <c r="D172" s="68">
        <f t="shared" si="85"/>
        <v>1147.5409836065573</v>
      </c>
      <c r="E172" s="35">
        <f t="shared" si="86"/>
        <v>0</v>
      </c>
      <c r="F172" s="35">
        <f t="shared" si="87"/>
        <v>0</v>
      </c>
      <c r="G172" s="55">
        <f t="shared" si="123"/>
        <v>5.67</v>
      </c>
      <c r="H172" s="69">
        <f t="shared" si="124"/>
        <v>5.67</v>
      </c>
      <c r="I172" s="72">
        <f t="shared" si="125"/>
        <v>0</v>
      </c>
      <c r="J172" s="55">
        <f t="shared" si="88"/>
        <v>-0.06</v>
      </c>
      <c r="K172" s="69">
        <f t="shared" si="89"/>
        <v>-0.06</v>
      </c>
      <c r="L172" s="72">
        <v>0</v>
      </c>
      <c r="M172" s="55">
        <f t="shared" si="90"/>
        <v>1.2500000000000001E-2</v>
      </c>
      <c r="N172" s="69">
        <f t="shared" si="91"/>
        <v>0</v>
      </c>
      <c r="O172" s="72">
        <v>0</v>
      </c>
      <c r="P172" s="7"/>
      <c r="Q172" s="72">
        <f t="shared" si="92"/>
        <v>5.6224999999999996</v>
      </c>
      <c r="R172" s="72">
        <f t="shared" si="93"/>
        <v>5.61</v>
      </c>
      <c r="S172" s="72">
        <f t="shared" si="94"/>
        <v>0</v>
      </c>
      <c r="T172" s="7"/>
      <c r="U172" s="5">
        <f t="shared" si="95"/>
        <v>31</v>
      </c>
      <c r="V172" s="45">
        <f t="shared" si="96"/>
        <v>41974</v>
      </c>
      <c r="W172" s="5">
        <f t="shared" si="97"/>
        <v>5058</v>
      </c>
      <c r="X172" s="55">
        <f t="shared" si="98"/>
        <v>5.3904348595426005E-2</v>
      </c>
      <c r="Y172" s="47">
        <f t="shared" si="99"/>
        <v>0.47874472656156036</v>
      </c>
      <c r="Z172" s="5">
        <f t="shared" si="100"/>
        <v>0</v>
      </c>
      <c r="AA172" s="5">
        <f t="shared" si="101"/>
        <v>0</v>
      </c>
      <c r="AC172" s="39">
        <f t="shared" si="102"/>
        <v>0</v>
      </c>
      <c r="AD172" s="39">
        <f t="shared" si="103"/>
        <v>0</v>
      </c>
      <c r="AE172" s="39">
        <f t="shared" si="104"/>
        <v>0</v>
      </c>
      <c r="AF172" s="39">
        <f t="shared" si="105"/>
        <v>0</v>
      </c>
      <c r="AG172" s="39">
        <f t="shared" si="106"/>
        <v>0</v>
      </c>
      <c r="AH172" s="39">
        <f t="shared" si="107"/>
        <v>0</v>
      </c>
      <c r="AI172" s="39">
        <f t="shared" si="108"/>
        <v>0</v>
      </c>
      <c r="AJ172" s="39">
        <f t="shared" si="109"/>
        <v>0</v>
      </c>
      <c r="AK172" s="39">
        <f t="shared" si="110"/>
        <v>0</v>
      </c>
      <c r="AL172" s="43"/>
      <c r="AM172" s="39">
        <f t="shared" si="111"/>
        <v>0</v>
      </c>
      <c r="AN172" s="39">
        <f t="shared" si="112"/>
        <v>0</v>
      </c>
      <c r="AO172" s="39">
        <f t="shared" si="113"/>
        <v>0</v>
      </c>
      <c r="AP172" s="40">
        <f t="shared" si="114"/>
        <v>0</v>
      </c>
      <c r="AR172" s="39">
        <f t="shared" si="115"/>
        <v>0</v>
      </c>
      <c r="AS172" s="39">
        <f t="shared" si="116"/>
        <v>0</v>
      </c>
      <c r="AT172" s="39">
        <f t="shared" si="117"/>
        <v>0</v>
      </c>
      <c r="AU172" s="40">
        <f t="shared" si="118"/>
        <v>0</v>
      </c>
      <c r="AV172" s="40"/>
      <c r="AW172" s="52">
        <f t="shared" si="119"/>
        <v>0</v>
      </c>
      <c r="AY172" s="52">
        <f t="shared" si="120"/>
        <v>0</v>
      </c>
      <c r="AZ172" s="70"/>
    </row>
    <row r="173" spans="1:52" ht="12" customHeight="1">
      <c r="A173" s="44">
        <f t="shared" si="121"/>
        <v>42005</v>
      </c>
      <c r="B173" s="66">
        <f t="shared" si="122"/>
        <v>1147.5409836065573</v>
      </c>
      <c r="C173" s="67"/>
      <c r="D173" s="68">
        <f t="shared" si="85"/>
        <v>1147.5409836065573</v>
      </c>
      <c r="E173" s="35">
        <f t="shared" si="86"/>
        <v>0</v>
      </c>
      <c r="F173" s="35">
        <f t="shared" si="87"/>
        <v>0</v>
      </c>
      <c r="G173" s="55">
        <f t="shared" si="123"/>
        <v>5.67</v>
      </c>
      <c r="H173" s="69">
        <f t="shared" si="124"/>
        <v>5.67</v>
      </c>
      <c r="I173" s="72">
        <f t="shared" si="125"/>
        <v>0</v>
      </c>
      <c r="J173" s="55">
        <f t="shared" si="88"/>
        <v>-0.06</v>
      </c>
      <c r="K173" s="69">
        <f t="shared" si="89"/>
        <v>-0.06</v>
      </c>
      <c r="L173" s="72">
        <v>0</v>
      </c>
      <c r="M173" s="55">
        <f t="shared" si="90"/>
        <v>1.2500000000000001E-2</v>
      </c>
      <c r="N173" s="69">
        <f t="shared" si="91"/>
        <v>0</v>
      </c>
      <c r="O173" s="72">
        <v>0</v>
      </c>
      <c r="P173" s="7"/>
      <c r="Q173" s="72">
        <f t="shared" si="92"/>
        <v>5.6224999999999996</v>
      </c>
      <c r="R173" s="72">
        <f t="shared" si="93"/>
        <v>5.61</v>
      </c>
      <c r="S173" s="72">
        <f t="shared" si="94"/>
        <v>0</v>
      </c>
      <c r="T173" s="7"/>
      <c r="U173" s="5">
        <f t="shared" si="95"/>
        <v>31</v>
      </c>
      <c r="V173" s="45">
        <f t="shared" si="96"/>
        <v>42005</v>
      </c>
      <c r="W173" s="5">
        <f t="shared" si="97"/>
        <v>5089</v>
      </c>
      <c r="X173" s="55">
        <f t="shared" si="98"/>
        <v>5.3904348595426005E-2</v>
      </c>
      <c r="Y173" s="47">
        <f t="shared" si="99"/>
        <v>0.47658831610632629</v>
      </c>
      <c r="Z173" s="5">
        <f t="shared" si="100"/>
        <v>0</v>
      </c>
      <c r="AA173" s="5">
        <f t="shared" si="101"/>
        <v>0</v>
      </c>
      <c r="AC173" s="39">
        <f t="shared" si="102"/>
        <v>0</v>
      </c>
      <c r="AD173" s="39">
        <f t="shared" si="103"/>
        <v>0</v>
      </c>
      <c r="AE173" s="39">
        <f t="shared" si="104"/>
        <v>0</v>
      </c>
      <c r="AF173" s="39">
        <f t="shared" si="105"/>
        <v>0</v>
      </c>
      <c r="AG173" s="39">
        <f t="shared" si="106"/>
        <v>0</v>
      </c>
      <c r="AH173" s="39">
        <f t="shared" si="107"/>
        <v>0</v>
      </c>
      <c r="AI173" s="39">
        <f t="shared" si="108"/>
        <v>0</v>
      </c>
      <c r="AJ173" s="39">
        <f t="shared" si="109"/>
        <v>0</v>
      </c>
      <c r="AK173" s="39">
        <f t="shared" si="110"/>
        <v>0</v>
      </c>
      <c r="AL173" s="43"/>
      <c r="AM173" s="39">
        <f t="shared" si="111"/>
        <v>0</v>
      </c>
      <c r="AN173" s="39">
        <f t="shared" si="112"/>
        <v>0</v>
      </c>
      <c r="AO173" s="39">
        <f t="shared" si="113"/>
        <v>0</v>
      </c>
      <c r="AP173" s="40">
        <f t="shared" si="114"/>
        <v>0</v>
      </c>
      <c r="AR173" s="39">
        <f t="shared" si="115"/>
        <v>0</v>
      </c>
      <c r="AS173" s="39">
        <f t="shared" si="116"/>
        <v>0</v>
      </c>
      <c r="AT173" s="39">
        <f t="shared" si="117"/>
        <v>0</v>
      </c>
      <c r="AU173" s="40">
        <f t="shared" si="118"/>
        <v>0</v>
      </c>
      <c r="AV173" s="40"/>
      <c r="AW173" s="52">
        <f t="shared" si="119"/>
        <v>0</v>
      </c>
      <c r="AY173" s="52">
        <f t="shared" si="120"/>
        <v>0</v>
      </c>
      <c r="AZ173" s="70"/>
    </row>
    <row r="174" spans="1:52" ht="12" customHeight="1">
      <c r="A174" s="44">
        <f t="shared" si="121"/>
        <v>42036</v>
      </c>
      <c r="B174" s="66">
        <f t="shared" si="122"/>
        <v>1147.5409836065573</v>
      </c>
      <c r="C174" s="67"/>
      <c r="D174" s="68">
        <f t="shared" si="85"/>
        <v>1147.5409836065573</v>
      </c>
      <c r="E174" s="35">
        <f t="shared" si="86"/>
        <v>0</v>
      </c>
      <c r="F174" s="35">
        <f t="shared" si="87"/>
        <v>0</v>
      </c>
      <c r="G174" s="55">
        <f t="shared" si="123"/>
        <v>5.67</v>
      </c>
      <c r="H174" s="69">
        <f t="shared" si="124"/>
        <v>5.67</v>
      </c>
      <c r="I174" s="72">
        <f t="shared" si="125"/>
        <v>0</v>
      </c>
      <c r="J174" s="55">
        <f t="shared" si="88"/>
        <v>-0.06</v>
      </c>
      <c r="K174" s="69">
        <f t="shared" si="89"/>
        <v>-0.06</v>
      </c>
      <c r="L174" s="72">
        <v>0</v>
      </c>
      <c r="M174" s="55">
        <f t="shared" si="90"/>
        <v>1.2500000000000001E-2</v>
      </c>
      <c r="N174" s="69">
        <f t="shared" si="91"/>
        <v>0</v>
      </c>
      <c r="O174" s="72">
        <v>0</v>
      </c>
      <c r="P174" s="7"/>
      <c r="Q174" s="72">
        <f t="shared" si="92"/>
        <v>5.6224999999999996</v>
      </c>
      <c r="R174" s="72">
        <f t="shared" si="93"/>
        <v>5.61</v>
      </c>
      <c r="S174" s="72">
        <f t="shared" si="94"/>
        <v>0</v>
      </c>
      <c r="T174" s="7"/>
      <c r="U174" s="5">
        <f t="shared" si="95"/>
        <v>28</v>
      </c>
      <c r="V174" s="45">
        <f t="shared" si="96"/>
        <v>42036</v>
      </c>
      <c r="W174" s="5">
        <f t="shared" si="97"/>
        <v>5120</v>
      </c>
      <c r="X174" s="55">
        <f t="shared" si="98"/>
        <v>5.3904348595426005E-2</v>
      </c>
      <c r="Y174" s="47">
        <f t="shared" si="99"/>
        <v>0.47444161877333352</v>
      </c>
      <c r="Z174" s="5">
        <f t="shared" si="100"/>
        <v>0</v>
      </c>
      <c r="AA174" s="5">
        <f t="shared" si="101"/>
        <v>0</v>
      </c>
      <c r="AC174" s="39">
        <f t="shared" si="102"/>
        <v>0</v>
      </c>
      <c r="AD174" s="39">
        <f t="shared" si="103"/>
        <v>0</v>
      </c>
      <c r="AE174" s="39">
        <f t="shared" si="104"/>
        <v>0</v>
      </c>
      <c r="AF174" s="39">
        <f t="shared" si="105"/>
        <v>0</v>
      </c>
      <c r="AG174" s="39">
        <f t="shared" si="106"/>
        <v>0</v>
      </c>
      <c r="AH174" s="39">
        <f t="shared" si="107"/>
        <v>0</v>
      </c>
      <c r="AI174" s="39">
        <f t="shared" si="108"/>
        <v>0</v>
      </c>
      <c r="AJ174" s="39">
        <f t="shared" si="109"/>
        <v>0</v>
      </c>
      <c r="AK174" s="39">
        <f t="shared" si="110"/>
        <v>0</v>
      </c>
      <c r="AL174" s="43"/>
      <c r="AM174" s="39">
        <f t="shared" si="111"/>
        <v>0</v>
      </c>
      <c r="AN174" s="39">
        <f t="shared" si="112"/>
        <v>0</v>
      </c>
      <c r="AO174" s="39">
        <f t="shared" si="113"/>
        <v>0</v>
      </c>
      <c r="AP174" s="40">
        <f t="shared" si="114"/>
        <v>0</v>
      </c>
      <c r="AR174" s="39">
        <f t="shared" si="115"/>
        <v>0</v>
      </c>
      <c r="AS174" s="39">
        <f t="shared" si="116"/>
        <v>0</v>
      </c>
      <c r="AT174" s="39">
        <f t="shared" si="117"/>
        <v>0</v>
      </c>
      <c r="AU174" s="40">
        <f t="shared" si="118"/>
        <v>0</v>
      </c>
      <c r="AV174" s="40"/>
      <c r="AW174" s="52">
        <f t="shared" si="119"/>
        <v>0</v>
      </c>
      <c r="AY174" s="52">
        <f t="shared" si="120"/>
        <v>0</v>
      </c>
      <c r="AZ174" s="70"/>
    </row>
    <row r="175" spans="1:52" ht="12" customHeight="1">
      <c r="A175" s="44">
        <f t="shared" si="121"/>
        <v>42064</v>
      </c>
      <c r="B175" s="66">
        <f t="shared" si="122"/>
        <v>1147.5409836065573</v>
      </c>
      <c r="C175" s="67"/>
      <c r="D175" s="68">
        <f t="shared" si="85"/>
        <v>1147.5409836065573</v>
      </c>
      <c r="E175" s="35">
        <f t="shared" si="86"/>
        <v>0</v>
      </c>
      <c r="F175" s="35">
        <f t="shared" si="87"/>
        <v>0</v>
      </c>
      <c r="G175" s="55">
        <f t="shared" si="123"/>
        <v>5.67</v>
      </c>
      <c r="H175" s="69">
        <f t="shared" si="124"/>
        <v>5.67</v>
      </c>
      <c r="I175" s="72">
        <f t="shared" si="125"/>
        <v>0</v>
      </c>
      <c r="J175" s="55">
        <f t="shared" si="88"/>
        <v>-0.06</v>
      </c>
      <c r="K175" s="69">
        <f t="shared" si="89"/>
        <v>-0.06</v>
      </c>
      <c r="L175" s="72">
        <v>0</v>
      </c>
      <c r="M175" s="55">
        <f t="shared" si="90"/>
        <v>1.2500000000000001E-2</v>
      </c>
      <c r="N175" s="69">
        <f t="shared" si="91"/>
        <v>0</v>
      </c>
      <c r="O175" s="72">
        <v>0</v>
      </c>
      <c r="P175" s="7"/>
      <c r="Q175" s="72">
        <f t="shared" si="92"/>
        <v>5.6224999999999996</v>
      </c>
      <c r="R175" s="72">
        <f t="shared" si="93"/>
        <v>5.61</v>
      </c>
      <c r="S175" s="72">
        <f t="shared" si="94"/>
        <v>0</v>
      </c>
      <c r="T175" s="7"/>
      <c r="U175" s="5">
        <f t="shared" si="95"/>
        <v>31</v>
      </c>
      <c r="V175" s="45">
        <f t="shared" si="96"/>
        <v>42064</v>
      </c>
      <c r="W175" s="5">
        <f t="shared" si="97"/>
        <v>5148</v>
      </c>
      <c r="X175" s="55">
        <f t="shared" si="98"/>
        <v>5.3904348595426005E-2</v>
      </c>
      <c r="Y175" s="47">
        <f t="shared" si="99"/>
        <v>0.4725109785836169</v>
      </c>
      <c r="Z175" s="5">
        <f t="shared" si="100"/>
        <v>0</v>
      </c>
      <c r="AA175" s="5">
        <f t="shared" si="101"/>
        <v>0</v>
      </c>
      <c r="AC175" s="39">
        <f t="shared" si="102"/>
        <v>0</v>
      </c>
      <c r="AD175" s="39">
        <f t="shared" si="103"/>
        <v>0</v>
      </c>
      <c r="AE175" s="39">
        <f t="shared" si="104"/>
        <v>0</v>
      </c>
      <c r="AF175" s="39">
        <f t="shared" si="105"/>
        <v>0</v>
      </c>
      <c r="AG175" s="39">
        <f t="shared" si="106"/>
        <v>0</v>
      </c>
      <c r="AH175" s="39">
        <f t="shared" si="107"/>
        <v>0</v>
      </c>
      <c r="AI175" s="39">
        <f t="shared" si="108"/>
        <v>0</v>
      </c>
      <c r="AJ175" s="39">
        <f t="shared" si="109"/>
        <v>0</v>
      </c>
      <c r="AK175" s="39">
        <f t="shared" si="110"/>
        <v>0</v>
      </c>
      <c r="AL175" s="43"/>
      <c r="AM175" s="39">
        <f t="shared" si="111"/>
        <v>0</v>
      </c>
      <c r="AN175" s="39">
        <f t="shared" si="112"/>
        <v>0</v>
      </c>
      <c r="AO175" s="39">
        <f t="shared" si="113"/>
        <v>0</v>
      </c>
      <c r="AP175" s="40">
        <f t="shared" si="114"/>
        <v>0</v>
      </c>
      <c r="AR175" s="39">
        <f t="shared" si="115"/>
        <v>0</v>
      </c>
      <c r="AS175" s="39">
        <f t="shared" si="116"/>
        <v>0</v>
      </c>
      <c r="AT175" s="39">
        <f t="shared" si="117"/>
        <v>0</v>
      </c>
      <c r="AU175" s="40">
        <f t="shared" si="118"/>
        <v>0</v>
      </c>
      <c r="AV175" s="40"/>
      <c r="AW175" s="52">
        <f t="shared" si="119"/>
        <v>0</v>
      </c>
      <c r="AY175" s="52">
        <f t="shared" si="120"/>
        <v>0</v>
      </c>
      <c r="AZ175" s="70"/>
    </row>
    <row r="176" spans="1:52" ht="12" customHeight="1">
      <c r="A176" s="44">
        <f t="shared" si="121"/>
        <v>42095</v>
      </c>
      <c r="B176" s="66">
        <f t="shared" si="122"/>
        <v>1147.5409836065573</v>
      </c>
      <c r="C176" s="67"/>
      <c r="D176" s="68">
        <f t="shared" si="85"/>
        <v>1147.5409836065573</v>
      </c>
      <c r="E176" s="35">
        <f t="shared" si="86"/>
        <v>0</v>
      </c>
      <c r="F176" s="35">
        <f t="shared" si="87"/>
        <v>0</v>
      </c>
      <c r="G176" s="55">
        <f t="shared" si="123"/>
        <v>5.67</v>
      </c>
      <c r="H176" s="69">
        <f t="shared" si="124"/>
        <v>5.67</v>
      </c>
      <c r="I176" s="72">
        <f t="shared" si="125"/>
        <v>0</v>
      </c>
      <c r="J176" s="55">
        <f t="shared" si="88"/>
        <v>-0.06</v>
      </c>
      <c r="K176" s="69">
        <f t="shared" si="89"/>
        <v>-0.06</v>
      </c>
      <c r="L176" s="72">
        <v>0</v>
      </c>
      <c r="M176" s="55">
        <f t="shared" si="90"/>
        <v>1.2500000000000001E-2</v>
      </c>
      <c r="N176" s="69">
        <f t="shared" si="91"/>
        <v>0</v>
      </c>
      <c r="O176" s="72">
        <v>0</v>
      </c>
      <c r="P176" s="7"/>
      <c r="Q176" s="72">
        <f t="shared" si="92"/>
        <v>5.6224999999999996</v>
      </c>
      <c r="R176" s="72">
        <f t="shared" si="93"/>
        <v>5.61</v>
      </c>
      <c r="S176" s="72">
        <f t="shared" si="94"/>
        <v>0</v>
      </c>
      <c r="T176" s="7"/>
      <c r="U176" s="5">
        <f t="shared" si="95"/>
        <v>30</v>
      </c>
      <c r="V176" s="45">
        <f t="shared" si="96"/>
        <v>42095</v>
      </c>
      <c r="W176" s="5">
        <f t="shared" si="97"/>
        <v>5179</v>
      </c>
      <c r="X176" s="55">
        <f t="shared" si="98"/>
        <v>5.3904348595426005E-2</v>
      </c>
      <c r="Y176" s="47">
        <f t="shared" si="99"/>
        <v>0.4703826468069961</v>
      </c>
      <c r="Z176" s="5">
        <f t="shared" si="100"/>
        <v>0</v>
      </c>
      <c r="AA176" s="5">
        <f t="shared" si="101"/>
        <v>0</v>
      </c>
      <c r="AC176" s="39">
        <f t="shared" si="102"/>
        <v>0</v>
      </c>
      <c r="AD176" s="39">
        <f t="shared" si="103"/>
        <v>0</v>
      </c>
      <c r="AE176" s="39">
        <f t="shared" si="104"/>
        <v>0</v>
      </c>
      <c r="AF176" s="39">
        <f t="shared" si="105"/>
        <v>0</v>
      </c>
      <c r="AG176" s="39">
        <f t="shared" si="106"/>
        <v>0</v>
      </c>
      <c r="AH176" s="39">
        <f t="shared" si="107"/>
        <v>0</v>
      </c>
      <c r="AI176" s="39">
        <f t="shared" si="108"/>
        <v>0</v>
      </c>
      <c r="AJ176" s="39">
        <f t="shared" si="109"/>
        <v>0</v>
      </c>
      <c r="AK176" s="39">
        <f t="shared" si="110"/>
        <v>0</v>
      </c>
      <c r="AL176" s="43"/>
      <c r="AM176" s="39">
        <f t="shared" si="111"/>
        <v>0</v>
      </c>
      <c r="AN176" s="39">
        <f t="shared" si="112"/>
        <v>0</v>
      </c>
      <c r="AO176" s="39">
        <f t="shared" si="113"/>
        <v>0</v>
      </c>
      <c r="AP176" s="40">
        <f t="shared" si="114"/>
        <v>0</v>
      </c>
      <c r="AR176" s="39">
        <f t="shared" si="115"/>
        <v>0</v>
      </c>
      <c r="AS176" s="39">
        <f t="shared" si="116"/>
        <v>0</v>
      </c>
      <c r="AT176" s="39">
        <f t="shared" si="117"/>
        <v>0</v>
      </c>
      <c r="AU176" s="40">
        <f t="shared" si="118"/>
        <v>0</v>
      </c>
      <c r="AV176" s="40"/>
      <c r="AW176" s="52">
        <f t="shared" si="119"/>
        <v>0</v>
      </c>
      <c r="AY176" s="52">
        <f t="shared" si="120"/>
        <v>0</v>
      </c>
      <c r="AZ176" s="70"/>
    </row>
    <row r="177" spans="1:52" ht="12" customHeight="1">
      <c r="A177" s="44">
        <f t="shared" si="121"/>
        <v>42125</v>
      </c>
      <c r="B177" s="66">
        <f t="shared" si="122"/>
        <v>1147.5409836065573</v>
      </c>
      <c r="C177" s="67"/>
      <c r="D177" s="68">
        <f t="shared" si="85"/>
        <v>1147.5409836065573</v>
      </c>
      <c r="E177" s="35">
        <f t="shared" si="86"/>
        <v>0</v>
      </c>
      <c r="F177" s="35">
        <f t="shared" si="87"/>
        <v>0</v>
      </c>
      <c r="G177" s="55">
        <f t="shared" si="123"/>
        <v>5.67</v>
      </c>
      <c r="H177" s="69">
        <f t="shared" si="124"/>
        <v>5.67</v>
      </c>
      <c r="I177" s="72">
        <f t="shared" si="125"/>
        <v>0</v>
      </c>
      <c r="J177" s="55">
        <f t="shared" si="88"/>
        <v>-0.06</v>
      </c>
      <c r="K177" s="69">
        <f t="shared" si="89"/>
        <v>-0.06</v>
      </c>
      <c r="L177" s="72">
        <v>0</v>
      </c>
      <c r="M177" s="55">
        <f t="shared" si="90"/>
        <v>1.2500000000000001E-2</v>
      </c>
      <c r="N177" s="69">
        <f t="shared" si="91"/>
        <v>0</v>
      </c>
      <c r="O177" s="72">
        <v>0</v>
      </c>
      <c r="P177" s="7"/>
      <c r="Q177" s="72">
        <f t="shared" si="92"/>
        <v>5.6224999999999996</v>
      </c>
      <c r="R177" s="72">
        <f t="shared" si="93"/>
        <v>5.61</v>
      </c>
      <c r="S177" s="72">
        <f t="shared" si="94"/>
        <v>0</v>
      </c>
      <c r="T177" s="7"/>
      <c r="U177" s="5">
        <f t="shared" si="95"/>
        <v>31</v>
      </c>
      <c r="V177" s="45">
        <f t="shared" si="96"/>
        <v>42125</v>
      </c>
      <c r="W177" s="5">
        <f t="shared" si="97"/>
        <v>5209</v>
      </c>
      <c r="X177" s="55">
        <f t="shared" si="98"/>
        <v>5.3904348595426005E-2</v>
      </c>
      <c r="Y177" s="47">
        <f t="shared" si="99"/>
        <v>0.46833209910196893</v>
      </c>
      <c r="Z177" s="5">
        <f t="shared" si="100"/>
        <v>0</v>
      </c>
      <c r="AA177" s="5">
        <f t="shared" si="101"/>
        <v>0</v>
      </c>
      <c r="AC177" s="39">
        <f t="shared" si="102"/>
        <v>0</v>
      </c>
      <c r="AD177" s="39">
        <f t="shared" si="103"/>
        <v>0</v>
      </c>
      <c r="AE177" s="39">
        <f t="shared" si="104"/>
        <v>0</v>
      </c>
      <c r="AF177" s="39">
        <f t="shared" si="105"/>
        <v>0</v>
      </c>
      <c r="AG177" s="39">
        <f t="shared" si="106"/>
        <v>0</v>
      </c>
      <c r="AH177" s="39">
        <f t="shared" si="107"/>
        <v>0</v>
      </c>
      <c r="AI177" s="39">
        <f t="shared" si="108"/>
        <v>0</v>
      </c>
      <c r="AJ177" s="39">
        <f t="shared" si="109"/>
        <v>0</v>
      </c>
      <c r="AK177" s="39">
        <f t="shared" si="110"/>
        <v>0</v>
      </c>
      <c r="AL177" s="43"/>
      <c r="AM177" s="39">
        <f t="shared" si="111"/>
        <v>0</v>
      </c>
      <c r="AN177" s="39">
        <f t="shared" si="112"/>
        <v>0</v>
      </c>
      <c r="AO177" s="39">
        <f t="shared" si="113"/>
        <v>0</v>
      </c>
      <c r="AP177" s="40">
        <f t="shared" si="114"/>
        <v>0</v>
      </c>
      <c r="AR177" s="39">
        <f t="shared" si="115"/>
        <v>0</v>
      </c>
      <c r="AS177" s="39">
        <f t="shared" si="116"/>
        <v>0</v>
      </c>
      <c r="AT177" s="39">
        <f t="shared" si="117"/>
        <v>0</v>
      </c>
      <c r="AU177" s="40">
        <f t="shared" si="118"/>
        <v>0</v>
      </c>
      <c r="AV177" s="40"/>
      <c r="AW177" s="52">
        <f t="shared" si="119"/>
        <v>0</v>
      </c>
      <c r="AY177" s="52">
        <f t="shared" si="120"/>
        <v>0</v>
      </c>
      <c r="AZ177" s="70"/>
    </row>
    <row r="178" spans="1:52" ht="12" customHeight="1">
      <c r="A178" s="44">
        <f t="shared" si="121"/>
        <v>42156</v>
      </c>
      <c r="B178" s="66">
        <f t="shared" si="122"/>
        <v>1147.5409836065573</v>
      </c>
      <c r="C178" s="67"/>
      <c r="D178" s="68">
        <f t="shared" si="85"/>
        <v>1147.5409836065573</v>
      </c>
      <c r="E178" s="35">
        <f t="shared" si="86"/>
        <v>0</v>
      </c>
      <c r="F178" s="35">
        <f t="shared" si="87"/>
        <v>0</v>
      </c>
      <c r="G178" s="55">
        <f t="shared" si="123"/>
        <v>5.67</v>
      </c>
      <c r="H178" s="69">
        <f t="shared" si="124"/>
        <v>5.67</v>
      </c>
      <c r="I178" s="72">
        <f t="shared" si="125"/>
        <v>0</v>
      </c>
      <c r="J178" s="55">
        <f t="shared" si="88"/>
        <v>-0.06</v>
      </c>
      <c r="K178" s="69">
        <f t="shared" si="89"/>
        <v>-0.06</v>
      </c>
      <c r="L178" s="72">
        <v>0</v>
      </c>
      <c r="M178" s="55">
        <f t="shared" si="90"/>
        <v>1.2500000000000001E-2</v>
      </c>
      <c r="N178" s="69">
        <f t="shared" si="91"/>
        <v>0</v>
      </c>
      <c r="O178" s="72">
        <v>0</v>
      </c>
      <c r="P178" s="7"/>
      <c r="Q178" s="72">
        <f t="shared" si="92"/>
        <v>5.6224999999999996</v>
      </c>
      <c r="R178" s="72">
        <f t="shared" si="93"/>
        <v>5.61</v>
      </c>
      <c r="S178" s="72">
        <f t="shared" si="94"/>
        <v>0</v>
      </c>
      <c r="T178" s="7"/>
      <c r="U178" s="5">
        <f t="shared" si="95"/>
        <v>30</v>
      </c>
      <c r="V178" s="45">
        <f t="shared" si="96"/>
        <v>42156</v>
      </c>
      <c r="W178" s="5">
        <f t="shared" si="97"/>
        <v>5240</v>
      </c>
      <c r="X178" s="55">
        <f t="shared" si="98"/>
        <v>5.3904348595426005E-2</v>
      </c>
      <c r="Y178" s="47">
        <f t="shared" si="99"/>
        <v>0.46622259025728963</v>
      </c>
      <c r="Z178" s="5">
        <f t="shared" si="100"/>
        <v>0</v>
      </c>
      <c r="AA178" s="5">
        <f t="shared" si="101"/>
        <v>0</v>
      </c>
      <c r="AC178" s="39">
        <f t="shared" si="102"/>
        <v>0</v>
      </c>
      <c r="AD178" s="39">
        <f t="shared" si="103"/>
        <v>0</v>
      </c>
      <c r="AE178" s="39">
        <f t="shared" si="104"/>
        <v>0</v>
      </c>
      <c r="AF178" s="39">
        <f t="shared" si="105"/>
        <v>0</v>
      </c>
      <c r="AG178" s="39">
        <f t="shared" si="106"/>
        <v>0</v>
      </c>
      <c r="AH178" s="39">
        <f t="shared" si="107"/>
        <v>0</v>
      </c>
      <c r="AI178" s="39">
        <f t="shared" si="108"/>
        <v>0</v>
      </c>
      <c r="AJ178" s="39">
        <f t="shared" si="109"/>
        <v>0</v>
      </c>
      <c r="AK178" s="39">
        <f t="shared" si="110"/>
        <v>0</v>
      </c>
      <c r="AL178" s="43"/>
      <c r="AM178" s="39">
        <f t="shared" si="111"/>
        <v>0</v>
      </c>
      <c r="AN178" s="39">
        <f t="shared" si="112"/>
        <v>0</v>
      </c>
      <c r="AO178" s="39">
        <f t="shared" si="113"/>
        <v>0</v>
      </c>
      <c r="AP178" s="40">
        <f t="shared" si="114"/>
        <v>0</v>
      </c>
      <c r="AR178" s="39">
        <f t="shared" si="115"/>
        <v>0</v>
      </c>
      <c r="AS178" s="39">
        <f t="shared" si="116"/>
        <v>0</v>
      </c>
      <c r="AT178" s="39">
        <f t="shared" si="117"/>
        <v>0</v>
      </c>
      <c r="AU178" s="40">
        <f t="shared" si="118"/>
        <v>0</v>
      </c>
      <c r="AV178" s="40"/>
      <c r="AW178" s="52">
        <f t="shared" si="119"/>
        <v>0</v>
      </c>
      <c r="AY178" s="52">
        <f t="shared" si="120"/>
        <v>0</v>
      </c>
      <c r="AZ178" s="70"/>
    </row>
    <row r="179" spans="1:52" ht="12" customHeight="1">
      <c r="A179" s="44">
        <f t="shared" si="121"/>
        <v>42186</v>
      </c>
      <c r="B179" s="66">
        <f t="shared" si="122"/>
        <v>1147.5409836065573</v>
      </c>
      <c r="C179" s="67"/>
      <c r="D179" s="68">
        <f t="shared" si="85"/>
        <v>1147.5409836065573</v>
      </c>
      <c r="E179" s="35">
        <f t="shared" si="86"/>
        <v>0</v>
      </c>
      <c r="F179" s="35">
        <f t="shared" si="87"/>
        <v>0</v>
      </c>
      <c r="G179" s="55">
        <f t="shared" si="123"/>
        <v>5.67</v>
      </c>
      <c r="H179" s="69">
        <f t="shared" si="124"/>
        <v>5.67</v>
      </c>
      <c r="I179" s="72">
        <f t="shared" si="125"/>
        <v>0</v>
      </c>
      <c r="J179" s="55">
        <f t="shared" si="88"/>
        <v>-0.06</v>
      </c>
      <c r="K179" s="69">
        <f t="shared" si="89"/>
        <v>-0.06</v>
      </c>
      <c r="L179" s="72">
        <v>0</v>
      </c>
      <c r="M179" s="55">
        <f t="shared" si="90"/>
        <v>1.2500000000000001E-2</v>
      </c>
      <c r="N179" s="69">
        <f t="shared" si="91"/>
        <v>0</v>
      </c>
      <c r="O179" s="72">
        <v>0</v>
      </c>
      <c r="P179" s="7"/>
      <c r="Q179" s="72">
        <f t="shared" si="92"/>
        <v>5.6224999999999996</v>
      </c>
      <c r="R179" s="72">
        <f t="shared" si="93"/>
        <v>5.61</v>
      </c>
      <c r="S179" s="72">
        <f t="shared" si="94"/>
        <v>0</v>
      </c>
      <c r="T179" s="7"/>
      <c r="U179" s="5">
        <f t="shared" si="95"/>
        <v>31</v>
      </c>
      <c r="V179" s="45">
        <f t="shared" si="96"/>
        <v>42186</v>
      </c>
      <c r="W179" s="5">
        <f t="shared" si="97"/>
        <v>5270</v>
      </c>
      <c r="X179" s="55">
        <f t="shared" si="98"/>
        <v>5.3904348595426005E-2</v>
      </c>
      <c r="Y179" s="47">
        <f t="shared" si="99"/>
        <v>0.46419017756312797</v>
      </c>
      <c r="Z179" s="5">
        <f t="shared" si="100"/>
        <v>0</v>
      </c>
      <c r="AA179" s="5">
        <f t="shared" si="101"/>
        <v>0</v>
      </c>
      <c r="AC179" s="39">
        <f t="shared" si="102"/>
        <v>0</v>
      </c>
      <c r="AD179" s="39">
        <f t="shared" si="103"/>
        <v>0</v>
      </c>
      <c r="AE179" s="39">
        <f t="shared" si="104"/>
        <v>0</v>
      </c>
      <c r="AF179" s="39">
        <f t="shared" si="105"/>
        <v>0</v>
      </c>
      <c r="AG179" s="39">
        <f t="shared" si="106"/>
        <v>0</v>
      </c>
      <c r="AH179" s="39">
        <f t="shared" si="107"/>
        <v>0</v>
      </c>
      <c r="AI179" s="39">
        <f t="shared" si="108"/>
        <v>0</v>
      </c>
      <c r="AJ179" s="39">
        <f t="shared" si="109"/>
        <v>0</v>
      </c>
      <c r="AK179" s="39">
        <f t="shared" si="110"/>
        <v>0</v>
      </c>
      <c r="AL179" s="43"/>
      <c r="AM179" s="39">
        <f t="shared" si="111"/>
        <v>0</v>
      </c>
      <c r="AN179" s="39">
        <f t="shared" si="112"/>
        <v>0</v>
      </c>
      <c r="AO179" s="39">
        <f t="shared" si="113"/>
        <v>0</v>
      </c>
      <c r="AP179" s="40">
        <f t="shared" si="114"/>
        <v>0</v>
      </c>
      <c r="AR179" s="39">
        <f t="shared" si="115"/>
        <v>0</v>
      </c>
      <c r="AS179" s="39">
        <f t="shared" si="116"/>
        <v>0</v>
      </c>
      <c r="AT179" s="39">
        <f t="shared" si="117"/>
        <v>0</v>
      </c>
      <c r="AU179" s="40">
        <f t="shared" si="118"/>
        <v>0</v>
      </c>
      <c r="AV179" s="40"/>
      <c r="AW179" s="52">
        <f t="shared" si="119"/>
        <v>0</v>
      </c>
      <c r="AY179" s="52">
        <f t="shared" si="120"/>
        <v>0</v>
      </c>
      <c r="AZ179" s="70"/>
    </row>
    <row r="180" spans="1:52" ht="12" customHeight="1">
      <c r="A180" s="44">
        <f t="shared" si="121"/>
        <v>42217</v>
      </c>
      <c r="B180" s="66">
        <f t="shared" si="122"/>
        <v>1147.5409836065573</v>
      </c>
      <c r="C180" s="67"/>
      <c r="D180" s="68">
        <f t="shared" si="85"/>
        <v>1147.5409836065573</v>
      </c>
      <c r="E180" s="35">
        <f t="shared" si="86"/>
        <v>0</v>
      </c>
      <c r="F180" s="35">
        <f t="shared" si="87"/>
        <v>0</v>
      </c>
      <c r="G180" s="55">
        <f t="shared" si="123"/>
        <v>5.67</v>
      </c>
      <c r="H180" s="69">
        <f t="shared" si="124"/>
        <v>5.67</v>
      </c>
      <c r="I180" s="72">
        <f t="shared" si="125"/>
        <v>0</v>
      </c>
      <c r="J180" s="55">
        <f t="shared" si="88"/>
        <v>-0.06</v>
      </c>
      <c r="K180" s="69">
        <f t="shared" si="89"/>
        <v>-0.06</v>
      </c>
      <c r="L180" s="72">
        <v>0</v>
      </c>
      <c r="M180" s="55">
        <f t="shared" si="90"/>
        <v>1.2500000000000001E-2</v>
      </c>
      <c r="N180" s="69">
        <f t="shared" si="91"/>
        <v>0</v>
      </c>
      <c r="O180" s="72">
        <v>0</v>
      </c>
      <c r="P180" s="7"/>
      <c r="Q180" s="72">
        <f t="shared" si="92"/>
        <v>5.6224999999999996</v>
      </c>
      <c r="R180" s="72">
        <f t="shared" si="93"/>
        <v>5.61</v>
      </c>
      <c r="S180" s="72">
        <f t="shared" si="94"/>
        <v>0</v>
      </c>
      <c r="T180" s="7"/>
      <c r="U180" s="5">
        <f t="shared" si="95"/>
        <v>31</v>
      </c>
      <c r="V180" s="45">
        <f t="shared" si="96"/>
        <v>42217</v>
      </c>
      <c r="W180" s="5">
        <f t="shared" si="97"/>
        <v>5301</v>
      </c>
      <c r="X180" s="55">
        <f t="shared" si="98"/>
        <v>5.3904348595426005E-2</v>
      </c>
      <c r="Y180" s="47">
        <f t="shared" si="99"/>
        <v>0.46209932518068325</v>
      </c>
      <c r="Z180" s="5">
        <f t="shared" si="100"/>
        <v>0</v>
      </c>
      <c r="AA180" s="5">
        <f t="shared" si="101"/>
        <v>0</v>
      </c>
      <c r="AC180" s="39">
        <f t="shared" si="102"/>
        <v>0</v>
      </c>
      <c r="AD180" s="39">
        <f t="shared" si="103"/>
        <v>0</v>
      </c>
      <c r="AE180" s="39">
        <f t="shared" si="104"/>
        <v>0</v>
      </c>
      <c r="AF180" s="39">
        <f t="shared" si="105"/>
        <v>0</v>
      </c>
      <c r="AG180" s="39">
        <f t="shared" si="106"/>
        <v>0</v>
      </c>
      <c r="AH180" s="39">
        <f t="shared" si="107"/>
        <v>0</v>
      </c>
      <c r="AI180" s="39">
        <f t="shared" si="108"/>
        <v>0</v>
      </c>
      <c r="AJ180" s="39">
        <f t="shared" si="109"/>
        <v>0</v>
      </c>
      <c r="AK180" s="39">
        <f t="shared" si="110"/>
        <v>0</v>
      </c>
      <c r="AL180" s="43"/>
      <c r="AM180" s="39">
        <f t="shared" si="111"/>
        <v>0</v>
      </c>
      <c r="AN180" s="39">
        <f t="shared" si="112"/>
        <v>0</v>
      </c>
      <c r="AO180" s="39">
        <f t="shared" si="113"/>
        <v>0</v>
      </c>
      <c r="AP180" s="40">
        <f t="shared" si="114"/>
        <v>0</v>
      </c>
      <c r="AR180" s="39">
        <f t="shared" si="115"/>
        <v>0</v>
      </c>
      <c r="AS180" s="39">
        <f t="shared" si="116"/>
        <v>0</v>
      </c>
      <c r="AT180" s="39">
        <f t="shared" si="117"/>
        <v>0</v>
      </c>
      <c r="AU180" s="40">
        <f t="shared" si="118"/>
        <v>0</v>
      </c>
      <c r="AV180" s="40"/>
      <c r="AW180" s="52">
        <f t="shared" si="119"/>
        <v>0</v>
      </c>
      <c r="AY180" s="52">
        <f t="shared" si="120"/>
        <v>0</v>
      </c>
      <c r="AZ180" s="70"/>
    </row>
    <row r="181" spans="1:52" ht="12" customHeight="1">
      <c r="A181" s="44">
        <f t="shared" si="121"/>
        <v>42248</v>
      </c>
      <c r="B181" s="66">
        <f t="shared" si="122"/>
        <v>1147.5409836065573</v>
      </c>
      <c r="C181" s="67"/>
      <c r="D181" s="68">
        <f t="shared" si="85"/>
        <v>1147.5409836065573</v>
      </c>
      <c r="E181" s="35">
        <f t="shared" si="86"/>
        <v>0</v>
      </c>
      <c r="F181" s="35">
        <f t="shared" si="87"/>
        <v>0</v>
      </c>
      <c r="G181" s="55">
        <f t="shared" si="123"/>
        <v>5.67</v>
      </c>
      <c r="H181" s="69">
        <f t="shared" si="124"/>
        <v>5.67</v>
      </c>
      <c r="I181" s="72">
        <f t="shared" si="125"/>
        <v>0</v>
      </c>
      <c r="J181" s="55">
        <f t="shared" si="88"/>
        <v>-0.06</v>
      </c>
      <c r="K181" s="69">
        <f t="shared" si="89"/>
        <v>-0.06</v>
      </c>
      <c r="L181" s="72">
        <v>0</v>
      </c>
      <c r="M181" s="55">
        <f t="shared" si="90"/>
        <v>1.2500000000000001E-2</v>
      </c>
      <c r="N181" s="69">
        <f t="shared" si="91"/>
        <v>0</v>
      </c>
      <c r="O181" s="72">
        <v>0</v>
      </c>
      <c r="P181" s="7"/>
      <c r="Q181" s="72">
        <f t="shared" si="92"/>
        <v>5.6224999999999996</v>
      </c>
      <c r="R181" s="72">
        <f t="shared" si="93"/>
        <v>5.61</v>
      </c>
      <c r="S181" s="72">
        <f t="shared" si="94"/>
        <v>0</v>
      </c>
      <c r="T181" s="7"/>
      <c r="U181" s="5">
        <f t="shared" si="95"/>
        <v>30</v>
      </c>
      <c r="V181" s="45">
        <f t="shared" si="96"/>
        <v>42248</v>
      </c>
      <c r="W181" s="5">
        <f t="shared" si="97"/>
        <v>5332</v>
      </c>
      <c r="X181" s="55">
        <f t="shared" si="98"/>
        <v>5.3904348595426005E-2</v>
      </c>
      <c r="Y181" s="47">
        <f t="shared" si="99"/>
        <v>0.46001789062717263</v>
      </c>
      <c r="Z181" s="5">
        <f t="shared" si="100"/>
        <v>0</v>
      </c>
      <c r="AA181" s="5">
        <f t="shared" si="101"/>
        <v>0</v>
      </c>
      <c r="AC181" s="39">
        <f t="shared" si="102"/>
        <v>0</v>
      </c>
      <c r="AD181" s="39">
        <f t="shared" si="103"/>
        <v>0</v>
      </c>
      <c r="AE181" s="39">
        <f t="shared" si="104"/>
        <v>0</v>
      </c>
      <c r="AF181" s="39">
        <f t="shared" si="105"/>
        <v>0</v>
      </c>
      <c r="AG181" s="39">
        <f t="shared" si="106"/>
        <v>0</v>
      </c>
      <c r="AH181" s="39">
        <f t="shared" si="107"/>
        <v>0</v>
      </c>
      <c r="AI181" s="39">
        <f t="shared" si="108"/>
        <v>0</v>
      </c>
      <c r="AJ181" s="39">
        <f t="shared" si="109"/>
        <v>0</v>
      </c>
      <c r="AK181" s="39">
        <f t="shared" si="110"/>
        <v>0</v>
      </c>
      <c r="AL181" s="43"/>
      <c r="AM181" s="39">
        <f t="shared" si="111"/>
        <v>0</v>
      </c>
      <c r="AN181" s="39">
        <f t="shared" si="112"/>
        <v>0</v>
      </c>
      <c r="AO181" s="39">
        <f t="shared" si="113"/>
        <v>0</v>
      </c>
      <c r="AP181" s="40">
        <f t="shared" si="114"/>
        <v>0</v>
      </c>
      <c r="AR181" s="39">
        <f t="shared" si="115"/>
        <v>0</v>
      </c>
      <c r="AS181" s="39">
        <f t="shared" si="116"/>
        <v>0</v>
      </c>
      <c r="AT181" s="39">
        <f t="shared" si="117"/>
        <v>0</v>
      </c>
      <c r="AU181" s="40">
        <f t="shared" si="118"/>
        <v>0</v>
      </c>
      <c r="AV181" s="40"/>
      <c r="AW181" s="52">
        <f t="shared" si="119"/>
        <v>0</v>
      </c>
      <c r="AY181" s="52">
        <f t="shared" si="120"/>
        <v>0</v>
      </c>
      <c r="AZ181" s="70"/>
    </row>
    <row r="182" spans="1:52" ht="12" customHeight="1">
      <c r="A182" s="44">
        <f t="shared" si="121"/>
        <v>42278</v>
      </c>
      <c r="B182" s="66">
        <f t="shared" si="122"/>
        <v>1147.5409836065573</v>
      </c>
      <c r="C182" s="67"/>
      <c r="D182" s="68">
        <f t="shared" si="85"/>
        <v>1147.5409836065573</v>
      </c>
      <c r="E182" s="35">
        <f t="shared" si="86"/>
        <v>0</v>
      </c>
      <c r="F182" s="35">
        <f t="shared" si="87"/>
        <v>0</v>
      </c>
      <c r="G182" s="55">
        <f t="shared" si="123"/>
        <v>5.67</v>
      </c>
      <c r="H182" s="69">
        <f t="shared" si="124"/>
        <v>5.67</v>
      </c>
      <c r="I182" s="72">
        <f t="shared" si="125"/>
        <v>0</v>
      </c>
      <c r="J182" s="55">
        <f t="shared" si="88"/>
        <v>-0.06</v>
      </c>
      <c r="K182" s="69">
        <f t="shared" si="89"/>
        <v>-0.06</v>
      </c>
      <c r="L182" s="72">
        <v>0</v>
      </c>
      <c r="M182" s="55">
        <f t="shared" si="90"/>
        <v>1.2500000000000001E-2</v>
      </c>
      <c r="N182" s="69">
        <f t="shared" si="91"/>
        <v>0</v>
      </c>
      <c r="O182" s="72">
        <v>0</v>
      </c>
      <c r="P182" s="7"/>
      <c r="Q182" s="72">
        <f t="shared" si="92"/>
        <v>5.6224999999999996</v>
      </c>
      <c r="R182" s="72">
        <f t="shared" si="93"/>
        <v>5.61</v>
      </c>
      <c r="S182" s="72">
        <f t="shared" si="94"/>
        <v>0</v>
      </c>
      <c r="T182" s="7"/>
      <c r="U182" s="5">
        <f t="shared" si="95"/>
        <v>31</v>
      </c>
      <c r="V182" s="45">
        <f t="shared" si="96"/>
        <v>42278</v>
      </c>
      <c r="W182" s="5">
        <f t="shared" si="97"/>
        <v>5362</v>
      </c>
      <c r="X182" s="55">
        <f t="shared" si="98"/>
        <v>5.3904348595426005E-2</v>
      </c>
      <c r="Y182" s="47">
        <f t="shared" si="99"/>
        <v>0.45801252619398164</v>
      </c>
      <c r="Z182" s="5">
        <f t="shared" si="100"/>
        <v>0</v>
      </c>
      <c r="AA182" s="5">
        <f t="shared" si="101"/>
        <v>0</v>
      </c>
      <c r="AC182" s="39">
        <f t="shared" si="102"/>
        <v>0</v>
      </c>
      <c r="AD182" s="39">
        <f t="shared" si="103"/>
        <v>0</v>
      </c>
      <c r="AE182" s="39">
        <f t="shared" si="104"/>
        <v>0</v>
      </c>
      <c r="AF182" s="39">
        <f t="shared" si="105"/>
        <v>0</v>
      </c>
      <c r="AG182" s="39">
        <f t="shared" si="106"/>
        <v>0</v>
      </c>
      <c r="AH182" s="39">
        <f t="shared" si="107"/>
        <v>0</v>
      </c>
      <c r="AI182" s="39">
        <f t="shared" si="108"/>
        <v>0</v>
      </c>
      <c r="AJ182" s="39">
        <f t="shared" si="109"/>
        <v>0</v>
      </c>
      <c r="AK182" s="39">
        <f t="shared" si="110"/>
        <v>0</v>
      </c>
      <c r="AL182" s="43"/>
      <c r="AM182" s="39">
        <f t="shared" si="111"/>
        <v>0</v>
      </c>
      <c r="AN182" s="39">
        <f t="shared" si="112"/>
        <v>0</v>
      </c>
      <c r="AO182" s="39">
        <f t="shared" si="113"/>
        <v>0</v>
      </c>
      <c r="AP182" s="40">
        <f t="shared" si="114"/>
        <v>0</v>
      </c>
      <c r="AR182" s="39">
        <f t="shared" si="115"/>
        <v>0</v>
      </c>
      <c r="AS182" s="39">
        <f t="shared" si="116"/>
        <v>0</v>
      </c>
      <c r="AT182" s="39">
        <f t="shared" si="117"/>
        <v>0</v>
      </c>
      <c r="AU182" s="40">
        <f t="shared" si="118"/>
        <v>0</v>
      </c>
      <c r="AV182" s="40"/>
      <c r="AW182" s="52">
        <f t="shared" si="119"/>
        <v>0</v>
      </c>
      <c r="AY182" s="52">
        <f t="shared" si="120"/>
        <v>0</v>
      </c>
      <c r="AZ182" s="70"/>
    </row>
    <row r="183" spans="1:52" ht="12" customHeight="1">
      <c r="A183" s="44">
        <f t="shared" si="121"/>
        <v>42309</v>
      </c>
      <c r="B183" s="66">
        <f t="shared" si="122"/>
        <v>1147.5409836065573</v>
      </c>
      <c r="C183" s="67"/>
      <c r="D183" s="68">
        <f t="shared" si="85"/>
        <v>1147.5409836065573</v>
      </c>
      <c r="E183" s="35">
        <f t="shared" si="86"/>
        <v>0</v>
      </c>
      <c r="F183" s="35">
        <f t="shared" si="87"/>
        <v>0</v>
      </c>
      <c r="G183" s="55">
        <f t="shared" si="123"/>
        <v>5.67</v>
      </c>
      <c r="H183" s="69">
        <f t="shared" si="124"/>
        <v>5.67</v>
      </c>
      <c r="I183" s="72">
        <f t="shared" si="125"/>
        <v>0</v>
      </c>
      <c r="J183" s="55">
        <f t="shared" si="88"/>
        <v>-0.06</v>
      </c>
      <c r="K183" s="69">
        <f t="shared" si="89"/>
        <v>-0.06</v>
      </c>
      <c r="L183" s="72">
        <v>0</v>
      </c>
      <c r="M183" s="55">
        <f t="shared" si="90"/>
        <v>1.2500000000000001E-2</v>
      </c>
      <c r="N183" s="69">
        <f t="shared" si="91"/>
        <v>0</v>
      </c>
      <c r="O183" s="72">
        <v>0</v>
      </c>
      <c r="P183" s="7"/>
      <c r="Q183" s="72">
        <f t="shared" si="92"/>
        <v>5.6224999999999996</v>
      </c>
      <c r="R183" s="72">
        <f t="shared" si="93"/>
        <v>5.61</v>
      </c>
      <c r="S183" s="72">
        <f t="shared" si="94"/>
        <v>0</v>
      </c>
      <c r="T183" s="7"/>
      <c r="U183" s="5">
        <f t="shared" si="95"/>
        <v>30</v>
      </c>
      <c r="V183" s="45">
        <f t="shared" si="96"/>
        <v>42309</v>
      </c>
      <c r="W183" s="5">
        <f t="shared" si="97"/>
        <v>5393</v>
      </c>
      <c r="X183" s="55">
        <f t="shared" si="98"/>
        <v>5.3904348595426005E-2</v>
      </c>
      <c r="Y183" s="47">
        <f t="shared" si="99"/>
        <v>0.45594949981412686</v>
      </c>
      <c r="Z183" s="5">
        <f t="shared" si="100"/>
        <v>0</v>
      </c>
      <c r="AA183" s="5">
        <f t="shared" si="101"/>
        <v>0</v>
      </c>
      <c r="AC183" s="39">
        <f t="shared" si="102"/>
        <v>0</v>
      </c>
      <c r="AD183" s="39">
        <f t="shared" si="103"/>
        <v>0</v>
      </c>
      <c r="AE183" s="39">
        <f t="shared" si="104"/>
        <v>0</v>
      </c>
      <c r="AF183" s="39">
        <f t="shared" si="105"/>
        <v>0</v>
      </c>
      <c r="AG183" s="39">
        <f t="shared" si="106"/>
        <v>0</v>
      </c>
      <c r="AH183" s="39">
        <f t="shared" si="107"/>
        <v>0</v>
      </c>
      <c r="AI183" s="39">
        <f t="shared" si="108"/>
        <v>0</v>
      </c>
      <c r="AJ183" s="39">
        <f t="shared" si="109"/>
        <v>0</v>
      </c>
      <c r="AK183" s="39">
        <f t="shared" si="110"/>
        <v>0</v>
      </c>
      <c r="AL183" s="43"/>
      <c r="AM183" s="39">
        <f t="shared" si="111"/>
        <v>0</v>
      </c>
      <c r="AN183" s="39">
        <f t="shared" si="112"/>
        <v>0</v>
      </c>
      <c r="AO183" s="39">
        <f t="shared" si="113"/>
        <v>0</v>
      </c>
      <c r="AP183" s="40">
        <f t="shared" si="114"/>
        <v>0</v>
      </c>
      <c r="AR183" s="39">
        <f t="shared" si="115"/>
        <v>0</v>
      </c>
      <c r="AS183" s="39">
        <f t="shared" si="116"/>
        <v>0</v>
      </c>
      <c r="AT183" s="39">
        <f t="shared" si="117"/>
        <v>0</v>
      </c>
      <c r="AU183" s="40">
        <f t="shared" si="118"/>
        <v>0</v>
      </c>
      <c r="AV183" s="40"/>
      <c r="AW183" s="52">
        <f t="shared" si="119"/>
        <v>0</v>
      </c>
      <c r="AY183" s="52">
        <f t="shared" si="120"/>
        <v>0</v>
      </c>
      <c r="AZ183" s="70"/>
    </row>
    <row r="184" spans="1:52" ht="12" customHeight="1">
      <c r="A184" s="44">
        <f t="shared" si="121"/>
        <v>42339</v>
      </c>
      <c r="B184" s="66">
        <f t="shared" si="122"/>
        <v>1147.5409836065573</v>
      </c>
      <c r="C184" s="67"/>
      <c r="D184" s="68">
        <f t="shared" si="85"/>
        <v>1147.5409836065573</v>
      </c>
      <c r="E184" s="35">
        <f t="shared" si="86"/>
        <v>0</v>
      </c>
      <c r="F184" s="35">
        <f t="shared" si="87"/>
        <v>0</v>
      </c>
      <c r="G184" s="55">
        <f t="shared" si="123"/>
        <v>5.67</v>
      </c>
      <c r="H184" s="69">
        <f t="shared" si="124"/>
        <v>5.67</v>
      </c>
      <c r="I184" s="72">
        <f t="shared" si="125"/>
        <v>0</v>
      </c>
      <c r="J184" s="55">
        <f t="shared" si="88"/>
        <v>-0.06</v>
      </c>
      <c r="K184" s="69">
        <f t="shared" si="89"/>
        <v>-0.06</v>
      </c>
      <c r="L184" s="72">
        <v>0</v>
      </c>
      <c r="M184" s="55">
        <f t="shared" si="90"/>
        <v>1.2500000000000001E-2</v>
      </c>
      <c r="N184" s="69">
        <f t="shared" si="91"/>
        <v>0</v>
      </c>
      <c r="O184" s="72">
        <v>0</v>
      </c>
      <c r="P184" s="7"/>
      <c r="Q184" s="72">
        <f t="shared" si="92"/>
        <v>5.6224999999999996</v>
      </c>
      <c r="R184" s="72">
        <f t="shared" si="93"/>
        <v>5.61</v>
      </c>
      <c r="S184" s="72">
        <f t="shared" si="94"/>
        <v>0</v>
      </c>
      <c r="T184" s="7"/>
      <c r="U184" s="5">
        <f t="shared" si="95"/>
        <v>31</v>
      </c>
      <c r="V184" s="45">
        <f t="shared" si="96"/>
        <v>42339</v>
      </c>
      <c r="W184" s="5">
        <f t="shared" si="97"/>
        <v>5423</v>
      </c>
      <c r="X184" s="55">
        <f t="shared" si="98"/>
        <v>5.3904348595426005E-2</v>
      </c>
      <c r="Y184" s="47">
        <f t="shared" si="99"/>
        <v>0.45396187079167322</v>
      </c>
      <c r="Z184" s="5">
        <f t="shared" si="100"/>
        <v>0</v>
      </c>
      <c r="AA184" s="5">
        <f t="shared" si="101"/>
        <v>0</v>
      </c>
      <c r="AC184" s="39">
        <f t="shared" si="102"/>
        <v>0</v>
      </c>
      <c r="AD184" s="39">
        <f t="shared" si="103"/>
        <v>0</v>
      </c>
      <c r="AE184" s="39">
        <f t="shared" si="104"/>
        <v>0</v>
      </c>
      <c r="AF184" s="39">
        <f t="shared" si="105"/>
        <v>0</v>
      </c>
      <c r="AG184" s="39">
        <f t="shared" si="106"/>
        <v>0</v>
      </c>
      <c r="AH184" s="39">
        <f t="shared" si="107"/>
        <v>0</v>
      </c>
      <c r="AI184" s="39">
        <f t="shared" si="108"/>
        <v>0</v>
      </c>
      <c r="AJ184" s="39">
        <f t="shared" si="109"/>
        <v>0</v>
      </c>
      <c r="AK184" s="39">
        <f t="shared" si="110"/>
        <v>0</v>
      </c>
      <c r="AL184" s="43"/>
      <c r="AM184" s="39">
        <f t="shared" si="111"/>
        <v>0</v>
      </c>
      <c r="AN184" s="39">
        <f t="shared" si="112"/>
        <v>0</v>
      </c>
      <c r="AO184" s="39">
        <f t="shared" si="113"/>
        <v>0</v>
      </c>
      <c r="AP184" s="40">
        <f t="shared" si="114"/>
        <v>0</v>
      </c>
      <c r="AR184" s="39">
        <f t="shared" si="115"/>
        <v>0</v>
      </c>
      <c r="AS184" s="39">
        <f t="shared" si="116"/>
        <v>0</v>
      </c>
      <c r="AT184" s="39">
        <f t="shared" si="117"/>
        <v>0</v>
      </c>
      <c r="AU184" s="40">
        <f t="shared" si="118"/>
        <v>0</v>
      </c>
      <c r="AV184" s="40"/>
      <c r="AW184" s="52">
        <f t="shared" si="119"/>
        <v>0</v>
      </c>
      <c r="AY184" s="52">
        <f t="shared" si="120"/>
        <v>0</v>
      </c>
      <c r="AZ184" s="70"/>
    </row>
    <row r="185" spans="1:52" ht="12" customHeight="1">
      <c r="A185" s="44">
        <f t="shared" si="121"/>
        <v>42370</v>
      </c>
      <c r="B185" s="66">
        <f t="shared" si="122"/>
        <v>1147.5409836065573</v>
      </c>
      <c r="C185" s="67"/>
      <c r="D185" s="68">
        <f t="shared" si="85"/>
        <v>1147.5409836065573</v>
      </c>
      <c r="E185" s="35">
        <f t="shared" si="86"/>
        <v>0</v>
      </c>
      <c r="F185" s="35">
        <f t="shared" si="87"/>
        <v>0</v>
      </c>
      <c r="G185" s="55">
        <f t="shared" si="123"/>
        <v>5.67</v>
      </c>
      <c r="H185" s="69">
        <f t="shared" si="124"/>
        <v>5.67</v>
      </c>
      <c r="I185" s="72">
        <f t="shared" si="125"/>
        <v>0</v>
      </c>
      <c r="J185" s="55">
        <f t="shared" si="88"/>
        <v>-0.06</v>
      </c>
      <c r="K185" s="69">
        <f t="shared" si="89"/>
        <v>-0.06</v>
      </c>
      <c r="L185" s="72">
        <v>0</v>
      </c>
      <c r="M185" s="55">
        <f t="shared" si="90"/>
        <v>1.2500000000000001E-2</v>
      </c>
      <c r="N185" s="69">
        <f t="shared" si="91"/>
        <v>0</v>
      </c>
      <c r="O185" s="72">
        <v>0</v>
      </c>
      <c r="P185" s="7"/>
      <c r="Q185" s="72">
        <f t="shared" si="92"/>
        <v>5.6224999999999996</v>
      </c>
      <c r="R185" s="72">
        <f t="shared" si="93"/>
        <v>5.61</v>
      </c>
      <c r="S185" s="72">
        <f t="shared" si="94"/>
        <v>0</v>
      </c>
      <c r="T185" s="7"/>
      <c r="U185" s="5">
        <f t="shared" si="95"/>
        <v>31</v>
      </c>
      <c r="V185" s="45">
        <f t="shared" si="96"/>
        <v>42370</v>
      </c>
      <c r="W185" s="5">
        <f t="shared" si="97"/>
        <v>5454</v>
      </c>
      <c r="X185" s="55">
        <f t="shared" si="98"/>
        <v>5.3904348595426005E-2</v>
      </c>
      <c r="Y185" s="47">
        <f t="shared" si="99"/>
        <v>0.45191708978388306</v>
      </c>
      <c r="Z185" s="5">
        <f t="shared" si="100"/>
        <v>0</v>
      </c>
      <c r="AA185" s="5">
        <f t="shared" si="101"/>
        <v>0</v>
      </c>
      <c r="AC185" s="39">
        <f t="shared" si="102"/>
        <v>0</v>
      </c>
      <c r="AD185" s="39">
        <f t="shared" si="103"/>
        <v>0</v>
      </c>
      <c r="AE185" s="39">
        <f t="shared" si="104"/>
        <v>0</v>
      </c>
      <c r="AF185" s="39">
        <f t="shared" si="105"/>
        <v>0</v>
      </c>
      <c r="AG185" s="39">
        <f t="shared" si="106"/>
        <v>0</v>
      </c>
      <c r="AH185" s="39">
        <f t="shared" si="107"/>
        <v>0</v>
      </c>
      <c r="AI185" s="39">
        <f t="shared" si="108"/>
        <v>0</v>
      </c>
      <c r="AJ185" s="39">
        <f t="shared" si="109"/>
        <v>0</v>
      </c>
      <c r="AK185" s="39">
        <f t="shared" si="110"/>
        <v>0</v>
      </c>
      <c r="AL185" s="43"/>
      <c r="AM185" s="39">
        <f t="shared" si="111"/>
        <v>0</v>
      </c>
      <c r="AN185" s="39">
        <f t="shared" si="112"/>
        <v>0</v>
      </c>
      <c r="AO185" s="39">
        <f t="shared" si="113"/>
        <v>0</v>
      </c>
      <c r="AP185" s="40">
        <f t="shared" si="114"/>
        <v>0</v>
      </c>
      <c r="AR185" s="39">
        <f t="shared" si="115"/>
        <v>0</v>
      </c>
      <c r="AS185" s="39">
        <f t="shared" si="116"/>
        <v>0</v>
      </c>
      <c r="AT185" s="39">
        <f t="shared" si="117"/>
        <v>0</v>
      </c>
      <c r="AU185" s="40">
        <f t="shared" si="118"/>
        <v>0</v>
      </c>
      <c r="AV185" s="40"/>
      <c r="AW185" s="52">
        <f t="shared" si="119"/>
        <v>0</v>
      </c>
      <c r="AY185" s="52">
        <f t="shared" si="120"/>
        <v>0</v>
      </c>
      <c r="AZ185" s="70"/>
    </row>
    <row r="186" spans="1:52" ht="12" customHeight="1">
      <c r="A186" s="44">
        <f t="shared" si="121"/>
        <v>42401</v>
      </c>
      <c r="B186" s="66">
        <f t="shared" si="122"/>
        <v>1147.5409836065573</v>
      </c>
      <c r="C186" s="67"/>
      <c r="D186" s="68">
        <f t="shared" si="85"/>
        <v>1147.5409836065573</v>
      </c>
      <c r="E186" s="35">
        <f t="shared" si="86"/>
        <v>0</v>
      </c>
      <c r="F186" s="35">
        <f t="shared" si="87"/>
        <v>0</v>
      </c>
      <c r="G186" s="55">
        <f t="shared" si="123"/>
        <v>5.67</v>
      </c>
      <c r="H186" s="69">
        <f t="shared" si="124"/>
        <v>5.67</v>
      </c>
      <c r="I186" s="72">
        <f t="shared" si="125"/>
        <v>0</v>
      </c>
      <c r="J186" s="55">
        <f t="shared" si="88"/>
        <v>-0.06</v>
      </c>
      <c r="K186" s="69">
        <f t="shared" si="89"/>
        <v>-0.06</v>
      </c>
      <c r="L186" s="72">
        <v>0</v>
      </c>
      <c r="M186" s="55">
        <f t="shared" si="90"/>
        <v>1.2500000000000001E-2</v>
      </c>
      <c r="N186" s="69">
        <f t="shared" si="91"/>
        <v>0</v>
      </c>
      <c r="O186" s="72">
        <v>0</v>
      </c>
      <c r="P186" s="7"/>
      <c r="Q186" s="72">
        <f t="shared" si="92"/>
        <v>5.6224999999999996</v>
      </c>
      <c r="R186" s="72">
        <f t="shared" si="93"/>
        <v>5.61</v>
      </c>
      <c r="S186" s="72">
        <f t="shared" si="94"/>
        <v>0</v>
      </c>
      <c r="T186" s="7"/>
      <c r="U186" s="5">
        <f t="shared" si="95"/>
        <v>29</v>
      </c>
      <c r="V186" s="45">
        <f t="shared" si="96"/>
        <v>42401</v>
      </c>
      <c r="W186" s="5">
        <f t="shared" si="97"/>
        <v>5485</v>
      </c>
      <c r="X186" s="55">
        <f t="shared" si="98"/>
        <v>5.3904348595426005E-2</v>
      </c>
      <c r="Y186" s="47">
        <f t="shared" si="99"/>
        <v>0.44988151908567792</v>
      </c>
      <c r="Z186" s="5">
        <f t="shared" si="100"/>
        <v>0</v>
      </c>
      <c r="AA186" s="5">
        <f t="shared" si="101"/>
        <v>0</v>
      </c>
      <c r="AC186" s="39">
        <f t="shared" si="102"/>
        <v>0</v>
      </c>
      <c r="AD186" s="39">
        <f t="shared" si="103"/>
        <v>0</v>
      </c>
      <c r="AE186" s="39">
        <f t="shared" si="104"/>
        <v>0</v>
      </c>
      <c r="AF186" s="39">
        <f t="shared" si="105"/>
        <v>0</v>
      </c>
      <c r="AG186" s="39">
        <f t="shared" si="106"/>
        <v>0</v>
      </c>
      <c r="AH186" s="39">
        <f t="shared" si="107"/>
        <v>0</v>
      </c>
      <c r="AI186" s="39">
        <f t="shared" si="108"/>
        <v>0</v>
      </c>
      <c r="AJ186" s="39">
        <f t="shared" si="109"/>
        <v>0</v>
      </c>
      <c r="AK186" s="39">
        <f t="shared" si="110"/>
        <v>0</v>
      </c>
      <c r="AL186" s="43"/>
      <c r="AM186" s="39">
        <f t="shared" si="111"/>
        <v>0</v>
      </c>
      <c r="AN186" s="39">
        <f t="shared" si="112"/>
        <v>0</v>
      </c>
      <c r="AO186" s="39">
        <f t="shared" si="113"/>
        <v>0</v>
      </c>
      <c r="AP186" s="40">
        <f t="shared" si="114"/>
        <v>0</v>
      </c>
      <c r="AR186" s="39">
        <f t="shared" si="115"/>
        <v>0</v>
      </c>
      <c r="AS186" s="39">
        <f t="shared" si="116"/>
        <v>0</v>
      </c>
      <c r="AT186" s="39">
        <f t="shared" si="117"/>
        <v>0</v>
      </c>
      <c r="AU186" s="40">
        <f t="shared" si="118"/>
        <v>0</v>
      </c>
      <c r="AV186" s="40"/>
      <c r="AW186" s="52">
        <f t="shared" si="119"/>
        <v>0</v>
      </c>
      <c r="AY186" s="52">
        <f t="shared" si="120"/>
        <v>0</v>
      </c>
      <c r="AZ186" s="70"/>
    </row>
    <row r="187" spans="1:52" ht="12" customHeight="1">
      <c r="A187" s="44">
        <f t="shared" si="121"/>
        <v>42430</v>
      </c>
      <c r="B187" s="66">
        <f t="shared" si="122"/>
        <v>1147.5409836065573</v>
      </c>
      <c r="C187" s="67"/>
      <c r="D187" s="68">
        <f t="shared" si="85"/>
        <v>1147.5409836065573</v>
      </c>
      <c r="E187" s="35">
        <f t="shared" si="86"/>
        <v>0</v>
      </c>
      <c r="F187" s="35">
        <f t="shared" si="87"/>
        <v>0</v>
      </c>
      <c r="G187" s="55">
        <f t="shared" si="123"/>
        <v>5.67</v>
      </c>
      <c r="H187" s="69">
        <f t="shared" si="124"/>
        <v>5.67</v>
      </c>
      <c r="I187" s="72">
        <f t="shared" si="125"/>
        <v>0</v>
      </c>
      <c r="J187" s="55">
        <f t="shared" si="88"/>
        <v>-0.06</v>
      </c>
      <c r="K187" s="69">
        <f t="shared" si="89"/>
        <v>-0.06</v>
      </c>
      <c r="L187" s="72">
        <v>0</v>
      </c>
      <c r="M187" s="55">
        <f t="shared" si="90"/>
        <v>1.2500000000000001E-2</v>
      </c>
      <c r="N187" s="69">
        <f t="shared" si="91"/>
        <v>0</v>
      </c>
      <c r="O187" s="72">
        <v>0</v>
      </c>
      <c r="P187" s="7"/>
      <c r="Q187" s="72">
        <f t="shared" si="92"/>
        <v>5.6224999999999996</v>
      </c>
      <c r="R187" s="72">
        <f t="shared" si="93"/>
        <v>5.61</v>
      </c>
      <c r="S187" s="72">
        <f t="shared" si="94"/>
        <v>0</v>
      </c>
      <c r="T187" s="7"/>
      <c r="U187" s="5">
        <f t="shared" si="95"/>
        <v>31</v>
      </c>
      <c r="V187" s="45">
        <f t="shared" si="96"/>
        <v>42430</v>
      </c>
      <c r="W187" s="5">
        <f t="shared" si="97"/>
        <v>5514</v>
      </c>
      <c r="X187" s="55">
        <f t="shared" si="98"/>
        <v>5.3904348595426005E-2</v>
      </c>
      <c r="Y187" s="47">
        <f t="shared" si="99"/>
        <v>0.44798557693421776</v>
      </c>
      <c r="Z187" s="5">
        <f t="shared" si="100"/>
        <v>0</v>
      </c>
      <c r="AA187" s="5">
        <f t="shared" si="101"/>
        <v>0</v>
      </c>
      <c r="AC187" s="39">
        <f t="shared" si="102"/>
        <v>0</v>
      </c>
      <c r="AD187" s="39">
        <f t="shared" si="103"/>
        <v>0</v>
      </c>
      <c r="AE187" s="39">
        <f t="shared" si="104"/>
        <v>0</v>
      </c>
      <c r="AF187" s="39">
        <f t="shared" si="105"/>
        <v>0</v>
      </c>
      <c r="AG187" s="39">
        <f t="shared" si="106"/>
        <v>0</v>
      </c>
      <c r="AH187" s="39">
        <f t="shared" si="107"/>
        <v>0</v>
      </c>
      <c r="AI187" s="39">
        <f t="shared" si="108"/>
        <v>0</v>
      </c>
      <c r="AJ187" s="39">
        <f t="shared" si="109"/>
        <v>0</v>
      </c>
      <c r="AK187" s="39">
        <f t="shared" si="110"/>
        <v>0</v>
      </c>
      <c r="AL187" s="43"/>
      <c r="AM187" s="39">
        <f t="shared" si="111"/>
        <v>0</v>
      </c>
      <c r="AN187" s="39">
        <f t="shared" si="112"/>
        <v>0</v>
      </c>
      <c r="AO187" s="39">
        <f t="shared" si="113"/>
        <v>0</v>
      </c>
      <c r="AP187" s="40">
        <f t="shared" si="114"/>
        <v>0</v>
      </c>
      <c r="AR187" s="39">
        <f t="shared" si="115"/>
        <v>0</v>
      </c>
      <c r="AS187" s="39">
        <f t="shared" si="116"/>
        <v>0</v>
      </c>
      <c r="AT187" s="39">
        <f t="shared" si="117"/>
        <v>0</v>
      </c>
      <c r="AU187" s="40">
        <f t="shared" si="118"/>
        <v>0</v>
      </c>
      <c r="AV187" s="40"/>
      <c r="AW187" s="52">
        <f t="shared" si="119"/>
        <v>0</v>
      </c>
      <c r="AY187" s="52">
        <f t="shared" si="120"/>
        <v>0</v>
      </c>
      <c r="AZ187" s="70"/>
    </row>
    <row r="188" spans="1:52" ht="12" customHeight="1">
      <c r="A188" s="44">
        <f t="shared" si="121"/>
        <v>42461</v>
      </c>
      <c r="B188" s="66">
        <f t="shared" si="122"/>
        <v>1147.5409836065573</v>
      </c>
      <c r="C188" s="67"/>
      <c r="D188" s="68">
        <f t="shared" si="85"/>
        <v>1147.5409836065573</v>
      </c>
      <c r="E188" s="35">
        <f t="shared" si="86"/>
        <v>0</v>
      </c>
      <c r="F188" s="35">
        <f t="shared" si="87"/>
        <v>0</v>
      </c>
      <c r="G188" s="55">
        <f t="shared" si="123"/>
        <v>5.67</v>
      </c>
      <c r="H188" s="69">
        <f t="shared" si="124"/>
        <v>5.67</v>
      </c>
      <c r="I188" s="72">
        <f t="shared" si="125"/>
        <v>0</v>
      </c>
      <c r="J188" s="55">
        <f t="shared" si="88"/>
        <v>-0.06</v>
      </c>
      <c r="K188" s="69">
        <f t="shared" si="89"/>
        <v>-0.06</v>
      </c>
      <c r="L188" s="72">
        <v>0</v>
      </c>
      <c r="M188" s="55">
        <f t="shared" si="90"/>
        <v>1.2500000000000001E-2</v>
      </c>
      <c r="N188" s="69">
        <f t="shared" si="91"/>
        <v>0</v>
      </c>
      <c r="O188" s="72">
        <v>0</v>
      </c>
      <c r="P188" s="7"/>
      <c r="Q188" s="72">
        <f t="shared" si="92"/>
        <v>5.6224999999999996</v>
      </c>
      <c r="R188" s="72">
        <f t="shared" si="93"/>
        <v>5.61</v>
      </c>
      <c r="S188" s="72">
        <f t="shared" si="94"/>
        <v>0</v>
      </c>
      <c r="T188" s="7"/>
      <c r="U188" s="5">
        <f t="shared" si="95"/>
        <v>30</v>
      </c>
      <c r="V188" s="45">
        <f t="shared" si="96"/>
        <v>42461</v>
      </c>
      <c r="W188" s="5">
        <f t="shared" si="97"/>
        <v>5545</v>
      </c>
      <c r="X188" s="55">
        <f t="shared" si="98"/>
        <v>5.3904348595426005E-2</v>
      </c>
      <c r="Y188" s="47">
        <f t="shared" si="99"/>
        <v>0.44596771495413229</v>
      </c>
      <c r="Z188" s="5">
        <f t="shared" si="100"/>
        <v>0</v>
      </c>
      <c r="AA188" s="5">
        <f t="shared" si="101"/>
        <v>0</v>
      </c>
      <c r="AC188" s="39">
        <f t="shared" si="102"/>
        <v>0</v>
      </c>
      <c r="AD188" s="39">
        <f t="shared" si="103"/>
        <v>0</v>
      </c>
      <c r="AE188" s="39">
        <f t="shared" si="104"/>
        <v>0</v>
      </c>
      <c r="AF188" s="39">
        <f t="shared" si="105"/>
        <v>0</v>
      </c>
      <c r="AG188" s="39">
        <f t="shared" si="106"/>
        <v>0</v>
      </c>
      <c r="AH188" s="39">
        <f t="shared" si="107"/>
        <v>0</v>
      </c>
      <c r="AI188" s="39">
        <f t="shared" si="108"/>
        <v>0</v>
      </c>
      <c r="AJ188" s="39">
        <f t="shared" si="109"/>
        <v>0</v>
      </c>
      <c r="AK188" s="39">
        <f t="shared" si="110"/>
        <v>0</v>
      </c>
      <c r="AL188" s="43"/>
      <c r="AM188" s="39">
        <f t="shared" si="111"/>
        <v>0</v>
      </c>
      <c r="AN188" s="39">
        <f t="shared" si="112"/>
        <v>0</v>
      </c>
      <c r="AO188" s="39">
        <f t="shared" si="113"/>
        <v>0</v>
      </c>
      <c r="AP188" s="40">
        <f t="shared" si="114"/>
        <v>0</v>
      </c>
      <c r="AR188" s="39">
        <f t="shared" si="115"/>
        <v>0</v>
      </c>
      <c r="AS188" s="39">
        <f t="shared" si="116"/>
        <v>0</v>
      </c>
      <c r="AT188" s="39">
        <f t="shared" si="117"/>
        <v>0</v>
      </c>
      <c r="AU188" s="40">
        <f t="shared" si="118"/>
        <v>0</v>
      </c>
      <c r="AV188" s="40"/>
      <c r="AW188" s="52">
        <f t="shared" si="119"/>
        <v>0</v>
      </c>
      <c r="AY188" s="52">
        <f t="shared" si="120"/>
        <v>0</v>
      </c>
      <c r="AZ188" s="70"/>
    </row>
    <row r="189" spans="1:52" ht="12" customHeight="1">
      <c r="A189" s="44">
        <f t="shared" si="121"/>
        <v>42491</v>
      </c>
      <c r="B189" s="66">
        <f t="shared" si="122"/>
        <v>1147.5409836065573</v>
      </c>
      <c r="C189" s="67"/>
      <c r="D189" s="68">
        <f t="shared" si="85"/>
        <v>1147.5409836065573</v>
      </c>
      <c r="E189" s="35">
        <f t="shared" si="86"/>
        <v>0</v>
      </c>
      <c r="F189" s="35">
        <f t="shared" si="87"/>
        <v>0</v>
      </c>
      <c r="G189" s="55">
        <f t="shared" si="123"/>
        <v>5.67</v>
      </c>
      <c r="H189" s="69">
        <f t="shared" si="124"/>
        <v>5.67</v>
      </c>
      <c r="I189" s="72">
        <f t="shared" si="125"/>
        <v>0</v>
      </c>
      <c r="J189" s="55">
        <f t="shared" si="88"/>
        <v>-0.06</v>
      </c>
      <c r="K189" s="69">
        <f t="shared" si="89"/>
        <v>-0.06</v>
      </c>
      <c r="L189" s="72">
        <v>0</v>
      </c>
      <c r="M189" s="55">
        <f t="shared" si="90"/>
        <v>1.2500000000000001E-2</v>
      </c>
      <c r="N189" s="69">
        <f t="shared" si="91"/>
        <v>0</v>
      </c>
      <c r="O189" s="72">
        <v>0</v>
      </c>
      <c r="P189" s="7"/>
      <c r="Q189" s="72">
        <f t="shared" si="92"/>
        <v>5.6224999999999996</v>
      </c>
      <c r="R189" s="72">
        <f t="shared" si="93"/>
        <v>5.61</v>
      </c>
      <c r="S189" s="72">
        <f t="shared" si="94"/>
        <v>0</v>
      </c>
      <c r="T189" s="7"/>
      <c r="U189" s="5">
        <f t="shared" si="95"/>
        <v>31</v>
      </c>
      <c r="V189" s="45">
        <f t="shared" si="96"/>
        <v>42491</v>
      </c>
      <c r="W189" s="5">
        <f t="shared" si="97"/>
        <v>5575</v>
      </c>
      <c r="X189" s="55">
        <f t="shared" si="98"/>
        <v>5.3904348595426005E-2</v>
      </c>
      <c r="Y189" s="47">
        <f t="shared" si="99"/>
        <v>0.44402359970961175</v>
      </c>
      <c r="Z189" s="5">
        <f t="shared" si="100"/>
        <v>0</v>
      </c>
      <c r="AA189" s="5">
        <f t="shared" si="101"/>
        <v>0</v>
      </c>
      <c r="AC189" s="39">
        <f t="shared" si="102"/>
        <v>0</v>
      </c>
      <c r="AD189" s="39">
        <f t="shared" si="103"/>
        <v>0</v>
      </c>
      <c r="AE189" s="39">
        <f t="shared" si="104"/>
        <v>0</v>
      </c>
      <c r="AF189" s="39">
        <f t="shared" si="105"/>
        <v>0</v>
      </c>
      <c r="AG189" s="39">
        <f t="shared" si="106"/>
        <v>0</v>
      </c>
      <c r="AH189" s="39">
        <f t="shared" si="107"/>
        <v>0</v>
      </c>
      <c r="AI189" s="39">
        <f t="shared" si="108"/>
        <v>0</v>
      </c>
      <c r="AJ189" s="39">
        <f t="shared" si="109"/>
        <v>0</v>
      </c>
      <c r="AK189" s="39">
        <f t="shared" si="110"/>
        <v>0</v>
      </c>
      <c r="AL189" s="43"/>
      <c r="AM189" s="39">
        <f t="shared" si="111"/>
        <v>0</v>
      </c>
      <c r="AN189" s="39">
        <f t="shared" si="112"/>
        <v>0</v>
      </c>
      <c r="AO189" s="39">
        <f t="shared" si="113"/>
        <v>0</v>
      </c>
      <c r="AP189" s="40">
        <f t="shared" si="114"/>
        <v>0</v>
      </c>
      <c r="AR189" s="39">
        <f t="shared" si="115"/>
        <v>0</v>
      </c>
      <c r="AS189" s="39">
        <f t="shared" si="116"/>
        <v>0</v>
      </c>
      <c r="AT189" s="39">
        <f t="shared" si="117"/>
        <v>0</v>
      </c>
      <c r="AU189" s="40">
        <f t="shared" si="118"/>
        <v>0</v>
      </c>
      <c r="AV189" s="40"/>
      <c r="AW189" s="52">
        <f t="shared" si="119"/>
        <v>0</v>
      </c>
      <c r="AY189" s="52">
        <f t="shared" si="120"/>
        <v>0</v>
      </c>
      <c r="AZ189" s="70"/>
    </row>
    <row r="190" spans="1:52" ht="12" customHeight="1">
      <c r="A190" s="44">
        <f t="shared" si="121"/>
        <v>42522</v>
      </c>
      <c r="B190" s="66">
        <f t="shared" si="122"/>
        <v>1147.5409836065573</v>
      </c>
      <c r="C190" s="67"/>
      <c r="D190" s="68">
        <f t="shared" si="85"/>
        <v>1147.5409836065573</v>
      </c>
      <c r="E190" s="35">
        <f t="shared" si="86"/>
        <v>0</v>
      </c>
      <c r="F190" s="35">
        <f t="shared" si="87"/>
        <v>0</v>
      </c>
      <c r="G190" s="55">
        <f t="shared" si="123"/>
        <v>5.67</v>
      </c>
      <c r="H190" s="69">
        <f t="shared" si="124"/>
        <v>5.67</v>
      </c>
      <c r="I190" s="72">
        <f t="shared" si="125"/>
        <v>0</v>
      </c>
      <c r="J190" s="55">
        <f t="shared" si="88"/>
        <v>-0.06</v>
      </c>
      <c r="K190" s="69">
        <f t="shared" si="89"/>
        <v>-0.06</v>
      </c>
      <c r="L190" s="72">
        <v>0</v>
      </c>
      <c r="M190" s="55">
        <f t="shared" si="90"/>
        <v>1.2500000000000001E-2</v>
      </c>
      <c r="N190" s="69">
        <f t="shared" si="91"/>
        <v>0</v>
      </c>
      <c r="O190" s="72">
        <v>0</v>
      </c>
      <c r="P190" s="7"/>
      <c r="Q190" s="72">
        <f t="shared" si="92"/>
        <v>5.6224999999999996</v>
      </c>
      <c r="R190" s="72">
        <f t="shared" si="93"/>
        <v>5.61</v>
      </c>
      <c r="S190" s="72">
        <f t="shared" si="94"/>
        <v>0</v>
      </c>
      <c r="T190" s="7"/>
      <c r="U190" s="5">
        <f t="shared" si="95"/>
        <v>30</v>
      </c>
      <c r="V190" s="45">
        <f t="shared" si="96"/>
        <v>42522</v>
      </c>
      <c r="W190" s="5">
        <f t="shared" si="97"/>
        <v>5606</v>
      </c>
      <c r="X190" s="55">
        <f t="shared" si="98"/>
        <v>5.3904348595426005E-2</v>
      </c>
      <c r="Y190" s="47">
        <f t="shared" si="99"/>
        <v>0.44202358366836697</v>
      </c>
      <c r="Z190" s="5">
        <f t="shared" si="100"/>
        <v>0</v>
      </c>
      <c r="AA190" s="5">
        <f t="shared" si="101"/>
        <v>0</v>
      </c>
      <c r="AC190" s="39">
        <f t="shared" si="102"/>
        <v>0</v>
      </c>
      <c r="AD190" s="39">
        <f t="shared" si="103"/>
        <v>0</v>
      </c>
      <c r="AE190" s="39">
        <f t="shared" si="104"/>
        <v>0</v>
      </c>
      <c r="AF190" s="39">
        <f t="shared" si="105"/>
        <v>0</v>
      </c>
      <c r="AG190" s="39">
        <f t="shared" si="106"/>
        <v>0</v>
      </c>
      <c r="AH190" s="39">
        <f t="shared" si="107"/>
        <v>0</v>
      </c>
      <c r="AI190" s="39">
        <f t="shared" si="108"/>
        <v>0</v>
      </c>
      <c r="AJ190" s="39">
        <f t="shared" si="109"/>
        <v>0</v>
      </c>
      <c r="AK190" s="39">
        <f t="shared" si="110"/>
        <v>0</v>
      </c>
      <c r="AL190" s="43"/>
      <c r="AM190" s="39">
        <f t="shared" si="111"/>
        <v>0</v>
      </c>
      <c r="AN190" s="39">
        <f t="shared" si="112"/>
        <v>0</v>
      </c>
      <c r="AO190" s="39">
        <f t="shared" si="113"/>
        <v>0</v>
      </c>
      <c r="AP190" s="40">
        <f t="shared" si="114"/>
        <v>0</v>
      </c>
      <c r="AR190" s="39">
        <f t="shared" si="115"/>
        <v>0</v>
      </c>
      <c r="AS190" s="39">
        <f t="shared" si="116"/>
        <v>0</v>
      </c>
      <c r="AT190" s="39">
        <f t="shared" si="117"/>
        <v>0</v>
      </c>
      <c r="AU190" s="40">
        <f t="shared" si="118"/>
        <v>0</v>
      </c>
      <c r="AV190" s="40"/>
      <c r="AW190" s="52">
        <f t="shared" si="119"/>
        <v>0</v>
      </c>
      <c r="AY190" s="52">
        <f t="shared" si="120"/>
        <v>0</v>
      </c>
      <c r="AZ190" s="70"/>
    </row>
    <row r="191" spans="1:52" ht="12" customHeight="1">
      <c r="A191" s="44">
        <f t="shared" si="121"/>
        <v>42552</v>
      </c>
      <c r="B191" s="66">
        <f t="shared" si="122"/>
        <v>1147.5409836065573</v>
      </c>
      <c r="C191" s="67"/>
      <c r="D191" s="68">
        <f t="shared" si="85"/>
        <v>1147.5409836065573</v>
      </c>
      <c r="E191" s="35">
        <f t="shared" si="86"/>
        <v>0</v>
      </c>
      <c r="F191" s="35">
        <f t="shared" si="87"/>
        <v>0</v>
      </c>
      <c r="G191" s="55">
        <f t="shared" si="123"/>
        <v>5.67</v>
      </c>
      <c r="H191" s="69">
        <f t="shared" si="124"/>
        <v>5.67</v>
      </c>
      <c r="I191" s="72">
        <f t="shared" si="125"/>
        <v>0</v>
      </c>
      <c r="J191" s="55">
        <f t="shared" si="88"/>
        <v>-0.06</v>
      </c>
      <c r="K191" s="69">
        <f t="shared" si="89"/>
        <v>-0.06</v>
      </c>
      <c r="L191" s="72">
        <v>0</v>
      </c>
      <c r="M191" s="55">
        <f t="shared" si="90"/>
        <v>1.2500000000000001E-2</v>
      </c>
      <c r="N191" s="69">
        <f t="shared" si="91"/>
        <v>0</v>
      </c>
      <c r="O191" s="72">
        <v>0</v>
      </c>
      <c r="P191" s="7"/>
      <c r="Q191" s="72">
        <f t="shared" si="92"/>
        <v>5.6224999999999996</v>
      </c>
      <c r="R191" s="72">
        <f t="shared" si="93"/>
        <v>5.61</v>
      </c>
      <c r="S191" s="72">
        <f t="shared" si="94"/>
        <v>0</v>
      </c>
      <c r="T191" s="7"/>
      <c r="U191" s="5">
        <f t="shared" si="95"/>
        <v>31</v>
      </c>
      <c r="V191" s="45">
        <f t="shared" si="96"/>
        <v>42552</v>
      </c>
      <c r="W191" s="5">
        <f t="shared" si="97"/>
        <v>5636</v>
      </c>
      <c r="X191" s="55">
        <f t="shared" si="98"/>
        <v>5.3904348595426005E-2</v>
      </c>
      <c r="Y191" s="47">
        <f t="shared" si="99"/>
        <v>0.44009666214774595</v>
      </c>
      <c r="Z191" s="5">
        <f t="shared" si="100"/>
        <v>0</v>
      </c>
      <c r="AA191" s="5">
        <f t="shared" si="101"/>
        <v>0</v>
      </c>
      <c r="AC191" s="39">
        <f t="shared" si="102"/>
        <v>0</v>
      </c>
      <c r="AD191" s="39">
        <f t="shared" si="103"/>
        <v>0</v>
      </c>
      <c r="AE191" s="39">
        <f t="shared" si="104"/>
        <v>0</v>
      </c>
      <c r="AF191" s="39">
        <f t="shared" si="105"/>
        <v>0</v>
      </c>
      <c r="AG191" s="39">
        <f t="shared" si="106"/>
        <v>0</v>
      </c>
      <c r="AH191" s="39">
        <f t="shared" si="107"/>
        <v>0</v>
      </c>
      <c r="AI191" s="39">
        <f t="shared" si="108"/>
        <v>0</v>
      </c>
      <c r="AJ191" s="39">
        <f t="shared" si="109"/>
        <v>0</v>
      </c>
      <c r="AK191" s="39">
        <f t="shared" si="110"/>
        <v>0</v>
      </c>
      <c r="AL191" s="43"/>
      <c r="AM191" s="39">
        <f t="shared" si="111"/>
        <v>0</v>
      </c>
      <c r="AN191" s="39">
        <f t="shared" si="112"/>
        <v>0</v>
      </c>
      <c r="AO191" s="39">
        <f t="shared" si="113"/>
        <v>0</v>
      </c>
      <c r="AP191" s="40">
        <f t="shared" si="114"/>
        <v>0</v>
      </c>
      <c r="AR191" s="39">
        <f t="shared" si="115"/>
        <v>0</v>
      </c>
      <c r="AS191" s="39">
        <f t="shared" si="116"/>
        <v>0</v>
      </c>
      <c r="AT191" s="39">
        <f t="shared" si="117"/>
        <v>0</v>
      </c>
      <c r="AU191" s="40">
        <f t="shared" si="118"/>
        <v>0</v>
      </c>
      <c r="AV191" s="40"/>
      <c r="AW191" s="52">
        <f t="shared" si="119"/>
        <v>0</v>
      </c>
      <c r="AY191" s="52">
        <f t="shared" si="120"/>
        <v>0</v>
      </c>
      <c r="AZ191" s="70"/>
    </row>
    <row r="192" spans="1:52" ht="12" customHeight="1">
      <c r="A192" s="44">
        <f t="shared" si="121"/>
        <v>42583</v>
      </c>
      <c r="B192" s="66">
        <f t="shared" si="122"/>
        <v>1147.5409836065573</v>
      </c>
      <c r="C192" s="67"/>
      <c r="D192" s="68">
        <f t="shared" si="85"/>
        <v>1147.5409836065573</v>
      </c>
      <c r="E192" s="35">
        <f t="shared" si="86"/>
        <v>0</v>
      </c>
      <c r="F192" s="35">
        <f t="shared" si="87"/>
        <v>0</v>
      </c>
      <c r="G192" s="55">
        <f t="shared" si="123"/>
        <v>5.67</v>
      </c>
      <c r="H192" s="69">
        <f t="shared" si="124"/>
        <v>5.67</v>
      </c>
      <c r="I192" s="72">
        <f t="shared" si="125"/>
        <v>0</v>
      </c>
      <c r="J192" s="55">
        <f t="shared" si="88"/>
        <v>-0.06</v>
      </c>
      <c r="K192" s="69">
        <f t="shared" si="89"/>
        <v>-0.06</v>
      </c>
      <c r="L192" s="72">
        <v>0</v>
      </c>
      <c r="M192" s="55">
        <f t="shared" si="90"/>
        <v>1.2500000000000001E-2</v>
      </c>
      <c r="N192" s="69">
        <f t="shared" si="91"/>
        <v>0</v>
      </c>
      <c r="O192" s="72">
        <v>0</v>
      </c>
      <c r="P192" s="7"/>
      <c r="Q192" s="72">
        <f t="shared" si="92"/>
        <v>5.6224999999999996</v>
      </c>
      <c r="R192" s="72">
        <f t="shared" si="93"/>
        <v>5.61</v>
      </c>
      <c r="S192" s="72">
        <f t="shared" si="94"/>
        <v>0</v>
      </c>
      <c r="T192" s="7"/>
      <c r="U192" s="5">
        <f t="shared" si="95"/>
        <v>31</v>
      </c>
      <c r="V192" s="45">
        <f t="shared" si="96"/>
        <v>42583</v>
      </c>
      <c r="W192" s="5">
        <f t="shared" si="97"/>
        <v>5667</v>
      </c>
      <c r="X192" s="55">
        <f t="shared" si="98"/>
        <v>5.3904348595426005E-2</v>
      </c>
      <c r="Y192" s="47">
        <f t="shared" si="99"/>
        <v>0.43811433421614637</v>
      </c>
      <c r="Z192" s="5">
        <f t="shared" si="100"/>
        <v>0</v>
      </c>
      <c r="AA192" s="5">
        <f t="shared" si="101"/>
        <v>0</v>
      </c>
      <c r="AC192" s="39">
        <f t="shared" si="102"/>
        <v>0</v>
      </c>
      <c r="AD192" s="39">
        <f t="shared" si="103"/>
        <v>0</v>
      </c>
      <c r="AE192" s="39">
        <f t="shared" si="104"/>
        <v>0</v>
      </c>
      <c r="AF192" s="39">
        <f t="shared" si="105"/>
        <v>0</v>
      </c>
      <c r="AG192" s="39">
        <f t="shared" si="106"/>
        <v>0</v>
      </c>
      <c r="AH192" s="39">
        <f t="shared" si="107"/>
        <v>0</v>
      </c>
      <c r="AI192" s="39">
        <f t="shared" si="108"/>
        <v>0</v>
      </c>
      <c r="AJ192" s="39">
        <f t="shared" si="109"/>
        <v>0</v>
      </c>
      <c r="AK192" s="39">
        <f t="shared" si="110"/>
        <v>0</v>
      </c>
      <c r="AL192" s="43"/>
      <c r="AM192" s="39">
        <f t="shared" si="111"/>
        <v>0</v>
      </c>
      <c r="AN192" s="39">
        <f t="shared" si="112"/>
        <v>0</v>
      </c>
      <c r="AO192" s="39">
        <f t="shared" si="113"/>
        <v>0</v>
      </c>
      <c r="AP192" s="40">
        <f t="shared" si="114"/>
        <v>0</v>
      </c>
      <c r="AR192" s="39">
        <f t="shared" si="115"/>
        <v>0</v>
      </c>
      <c r="AS192" s="39">
        <f t="shared" si="116"/>
        <v>0</v>
      </c>
      <c r="AT192" s="39">
        <f t="shared" si="117"/>
        <v>0</v>
      </c>
      <c r="AU192" s="40">
        <f t="shared" si="118"/>
        <v>0</v>
      </c>
      <c r="AV192" s="40"/>
      <c r="AW192" s="52">
        <f t="shared" si="119"/>
        <v>0</v>
      </c>
      <c r="AY192" s="52">
        <f t="shared" si="120"/>
        <v>0</v>
      </c>
      <c r="AZ192" s="70"/>
    </row>
    <row r="193" spans="1:52" ht="12" customHeight="1">
      <c r="A193" s="44">
        <f t="shared" si="121"/>
        <v>42614</v>
      </c>
      <c r="B193" s="66">
        <f t="shared" si="122"/>
        <v>1147.5409836065573</v>
      </c>
      <c r="C193" s="67"/>
      <c r="D193" s="68">
        <f t="shared" si="85"/>
        <v>1147.5409836065573</v>
      </c>
      <c r="E193" s="35">
        <f t="shared" si="86"/>
        <v>0</v>
      </c>
      <c r="F193" s="35">
        <f t="shared" si="87"/>
        <v>0</v>
      </c>
      <c r="G193" s="55">
        <f t="shared" si="123"/>
        <v>5.67</v>
      </c>
      <c r="H193" s="69">
        <f t="shared" si="124"/>
        <v>5.67</v>
      </c>
      <c r="I193" s="72">
        <f t="shared" si="125"/>
        <v>0</v>
      </c>
      <c r="J193" s="55">
        <f t="shared" si="88"/>
        <v>-0.06</v>
      </c>
      <c r="K193" s="69">
        <f t="shared" si="89"/>
        <v>-0.06</v>
      </c>
      <c r="L193" s="72">
        <v>0</v>
      </c>
      <c r="M193" s="55">
        <f t="shared" si="90"/>
        <v>1.2500000000000001E-2</v>
      </c>
      <c r="N193" s="69">
        <f t="shared" si="91"/>
        <v>0</v>
      </c>
      <c r="O193" s="72">
        <v>0</v>
      </c>
      <c r="P193" s="7"/>
      <c r="Q193" s="72">
        <f t="shared" si="92"/>
        <v>5.6224999999999996</v>
      </c>
      <c r="R193" s="72">
        <f t="shared" si="93"/>
        <v>5.61</v>
      </c>
      <c r="S193" s="72">
        <f t="shared" si="94"/>
        <v>0</v>
      </c>
      <c r="T193" s="7"/>
      <c r="U193" s="5">
        <f t="shared" si="95"/>
        <v>30</v>
      </c>
      <c r="V193" s="45">
        <f t="shared" si="96"/>
        <v>42614</v>
      </c>
      <c r="W193" s="5">
        <f t="shared" si="97"/>
        <v>5698</v>
      </c>
      <c r="X193" s="55">
        <f t="shared" si="98"/>
        <v>5.3904348595426005E-2</v>
      </c>
      <c r="Y193" s="47">
        <f t="shared" si="99"/>
        <v>0.43614093528666459</v>
      </c>
      <c r="Z193" s="5">
        <f t="shared" si="100"/>
        <v>0</v>
      </c>
      <c r="AA193" s="5">
        <f t="shared" si="101"/>
        <v>0</v>
      </c>
      <c r="AC193" s="39">
        <f t="shared" si="102"/>
        <v>0</v>
      </c>
      <c r="AD193" s="39">
        <f t="shared" si="103"/>
        <v>0</v>
      </c>
      <c r="AE193" s="39">
        <f t="shared" si="104"/>
        <v>0</v>
      </c>
      <c r="AF193" s="39">
        <f t="shared" si="105"/>
        <v>0</v>
      </c>
      <c r="AG193" s="39">
        <f t="shared" si="106"/>
        <v>0</v>
      </c>
      <c r="AH193" s="39">
        <f t="shared" si="107"/>
        <v>0</v>
      </c>
      <c r="AI193" s="39">
        <f t="shared" si="108"/>
        <v>0</v>
      </c>
      <c r="AJ193" s="39">
        <f t="shared" si="109"/>
        <v>0</v>
      </c>
      <c r="AK193" s="39">
        <f t="shared" si="110"/>
        <v>0</v>
      </c>
      <c r="AL193" s="43"/>
      <c r="AM193" s="39">
        <f t="shared" si="111"/>
        <v>0</v>
      </c>
      <c r="AN193" s="39">
        <f t="shared" si="112"/>
        <v>0</v>
      </c>
      <c r="AO193" s="39">
        <f t="shared" si="113"/>
        <v>0</v>
      </c>
      <c r="AP193" s="40">
        <f t="shared" si="114"/>
        <v>0</v>
      </c>
      <c r="AR193" s="39">
        <f t="shared" si="115"/>
        <v>0</v>
      </c>
      <c r="AS193" s="39">
        <f t="shared" si="116"/>
        <v>0</v>
      </c>
      <c r="AT193" s="39">
        <f t="shared" si="117"/>
        <v>0</v>
      </c>
      <c r="AU193" s="40">
        <f t="shared" si="118"/>
        <v>0</v>
      </c>
      <c r="AV193" s="40"/>
      <c r="AW193" s="52">
        <f t="shared" si="119"/>
        <v>0</v>
      </c>
      <c r="AY193" s="52">
        <f t="shared" si="120"/>
        <v>0</v>
      </c>
      <c r="AZ193" s="70"/>
    </row>
    <row r="194" spans="1:52" ht="12" customHeight="1">
      <c r="A194" s="44">
        <f t="shared" si="121"/>
        <v>42644</v>
      </c>
      <c r="B194" s="66">
        <f t="shared" si="122"/>
        <v>1147.5409836065573</v>
      </c>
      <c r="C194" s="67"/>
      <c r="D194" s="68">
        <f t="shared" si="85"/>
        <v>1147.5409836065573</v>
      </c>
      <c r="E194" s="35">
        <f t="shared" si="86"/>
        <v>0</v>
      </c>
      <c r="F194" s="35">
        <f t="shared" si="87"/>
        <v>0</v>
      </c>
      <c r="G194" s="55">
        <f t="shared" si="123"/>
        <v>5.67</v>
      </c>
      <c r="H194" s="69">
        <f t="shared" si="124"/>
        <v>5.67</v>
      </c>
      <c r="I194" s="72">
        <f t="shared" si="125"/>
        <v>0</v>
      </c>
      <c r="J194" s="55">
        <f t="shared" si="88"/>
        <v>-0.06</v>
      </c>
      <c r="K194" s="69">
        <f t="shared" si="89"/>
        <v>-0.06</v>
      </c>
      <c r="L194" s="72">
        <v>0</v>
      </c>
      <c r="M194" s="55">
        <f t="shared" si="90"/>
        <v>1.2500000000000001E-2</v>
      </c>
      <c r="N194" s="69">
        <f t="shared" si="91"/>
        <v>0</v>
      </c>
      <c r="O194" s="72">
        <v>0</v>
      </c>
      <c r="P194" s="7"/>
      <c r="Q194" s="72">
        <f t="shared" si="92"/>
        <v>5.6224999999999996</v>
      </c>
      <c r="R194" s="72">
        <f t="shared" si="93"/>
        <v>5.61</v>
      </c>
      <c r="S194" s="72">
        <f t="shared" si="94"/>
        <v>0</v>
      </c>
      <c r="T194" s="7"/>
      <c r="U194" s="5">
        <f t="shared" si="95"/>
        <v>31</v>
      </c>
      <c r="V194" s="45">
        <f t="shared" si="96"/>
        <v>42644</v>
      </c>
      <c r="W194" s="5">
        <f t="shared" si="97"/>
        <v>5728</v>
      </c>
      <c r="X194" s="55">
        <f t="shared" si="98"/>
        <v>5.3904348595426005E-2</v>
      </c>
      <c r="Y194" s="47">
        <f t="shared" si="99"/>
        <v>0.43423965810309662</v>
      </c>
      <c r="Z194" s="5">
        <f t="shared" si="100"/>
        <v>0</v>
      </c>
      <c r="AA194" s="5">
        <f t="shared" si="101"/>
        <v>0</v>
      </c>
      <c r="AC194" s="39">
        <f t="shared" si="102"/>
        <v>0</v>
      </c>
      <c r="AD194" s="39">
        <f t="shared" si="103"/>
        <v>0</v>
      </c>
      <c r="AE194" s="39">
        <f t="shared" si="104"/>
        <v>0</v>
      </c>
      <c r="AF194" s="39">
        <f t="shared" si="105"/>
        <v>0</v>
      </c>
      <c r="AG194" s="39">
        <f t="shared" si="106"/>
        <v>0</v>
      </c>
      <c r="AH194" s="39">
        <f t="shared" si="107"/>
        <v>0</v>
      </c>
      <c r="AI194" s="39">
        <f t="shared" si="108"/>
        <v>0</v>
      </c>
      <c r="AJ194" s="39">
        <f t="shared" si="109"/>
        <v>0</v>
      </c>
      <c r="AK194" s="39">
        <f t="shared" si="110"/>
        <v>0</v>
      </c>
      <c r="AL194" s="43"/>
      <c r="AM194" s="39">
        <f t="shared" si="111"/>
        <v>0</v>
      </c>
      <c r="AN194" s="39">
        <f t="shared" si="112"/>
        <v>0</v>
      </c>
      <c r="AO194" s="39">
        <f t="shared" si="113"/>
        <v>0</v>
      </c>
      <c r="AP194" s="40">
        <f t="shared" si="114"/>
        <v>0</v>
      </c>
      <c r="AR194" s="39">
        <f t="shared" si="115"/>
        <v>0</v>
      </c>
      <c r="AS194" s="39">
        <f t="shared" si="116"/>
        <v>0</v>
      </c>
      <c r="AT194" s="39">
        <f t="shared" si="117"/>
        <v>0</v>
      </c>
      <c r="AU194" s="40">
        <f t="shared" si="118"/>
        <v>0</v>
      </c>
      <c r="AV194" s="40"/>
      <c r="AW194" s="52">
        <f t="shared" si="119"/>
        <v>0</v>
      </c>
      <c r="AY194" s="52">
        <f t="shared" si="120"/>
        <v>0</v>
      </c>
      <c r="AZ194" s="70"/>
    </row>
    <row r="195" spans="1:52" ht="12" customHeight="1">
      <c r="A195" s="44">
        <f t="shared" si="121"/>
        <v>42675</v>
      </c>
      <c r="B195" s="66">
        <f t="shared" si="122"/>
        <v>1147.5409836065573</v>
      </c>
      <c r="C195" s="67"/>
      <c r="D195" s="68">
        <f t="shared" si="85"/>
        <v>1147.5409836065573</v>
      </c>
      <c r="E195" s="35">
        <f t="shared" si="86"/>
        <v>0</v>
      </c>
      <c r="F195" s="35">
        <f t="shared" si="87"/>
        <v>0</v>
      </c>
      <c r="G195" s="55">
        <f t="shared" si="123"/>
        <v>5.67</v>
      </c>
      <c r="H195" s="69">
        <f t="shared" si="124"/>
        <v>5.67</v>
      </c>
      <c r="I195" s="72">
        <f t="shared" si="125"/>
        <v>0</v>
      </c>
      <c r="J195" s="55">
        <f t="shared" si="88"/>
        <v>-0.06</v>
      </c>
      <c r="K195" s="69">
        <f t="shared" si="89"/>
        <v>-0.06</v>
      </c>
      <c r="L195" s="72">
        <v>0</v>
      </c>
      <c r="M195" s="55">
        <f t="shared" si="90"/>
        <v>1.2500000000000001E-2</v>
      </c>
      <c r="N195" s="69">
        <f t="shared" si="91"/>
        <v>0</v>
      </c>
      <c r="O195" s="72">
        <v>0</v>
      </c>
      <c r="P195" s="7"/>
      <c r="Q195" s="72">
        <f t="shared" si="92"/>
        <v>5.6224999999999996</v>
      </c>
      <c r="R195" s="72">
        <f t="shared" si="93"/>
        <v>5.61</v>
      </c>
      <c r="S195" s="72">
        <f t="shared" si="94"/>
        <v>0</v>
      </c>
      <c r="T195" s="7"/>
      <c r="U195" s="5">
        <f t="shared" si="95"/>
        <v>30</v>
      </c>
      <c r="V195" s="45">
        <f t="shared" si="96"/>
        <v>42675</v>
      </c>
      <c r="W195" s="5">
        <f t="shared" si="97"/>
        <v>5759</v>
      </c>
      <c r="X195" s="55">
        <f t="shared" si="98"/>
        <v>5.3904348595426005E-2</v>
      </c>
      <c r="Y195" s="47">
        <f t="shared" si="99"/>
        <v>0.43228371188195241</v>
      </c>
      <c r="Z195" s="5">
        <f t="shared" si="100"/>
        <v>0</v>
      </c>
      <c r="AA195" s="5">
        <f t="shared" si="101"/>
        <v>0</v>
      </c>
      <c r="AC195" s="39">
        <f t="shared" si="102"/>
        <v>0</v>
      </c>
      <c r="AD195" s="39">
        <f t="shared" si="103"/>
        <v>0</v>
      </c>
      <c r="AE195" s="39">
        <f t="shared" si="104"/>
        <v>0</v>
      </c>
      <c r="AF195" s="39">
        <f t="shared" si="105"/>
        <v>0</v>
      </c>
      <c r="AG195" s="39">
        <f t="shared" si="106"/>
        <v>0</v>
      </c>
      <c r="AH195" s="39">
        <f t="shared" si="107"/>
        <v>0</v>
      </c>
      <c r="AI195" s="39">
        <f t="shared" si="108"/>
        <v>0</v>
      </c>
      <c r="AJ195" s="39">
        <f t="shared" si="109"/>
        <v>0</v>
      </c>
      <c r="AK195" s="39">
        <f t="shared" si="110"/>
        <v>0</v>
      </c>
      <c r="AL195" s="43"/>
      <c r="AM195" s="39">
        <f t="shared" si="111"/>
        <v>0</v>
      </c>
      <c r="AN195" s="39">
        <f t="shared" si="112"/>
        <v>0</v>
      </c>
      <c r="AO195" s="39">
        <f t="shared" si="113"/>
        <v>0</v>
      </c>
      <c r="AP195" s="40">
        <f t="shared" si="114"/>
        <v>0</v>
      </c>
      <c r="AR195" s="39">
        <f t="shared" si="115"/>
        <v>0</v>
      </c>
      <c r="AS195" s="39">
        <f t="shared" si="116"/>
        <v>0</v>
      </c>
      <c r="AT195" s="39">
        <f t="shared" si="117"/>
        <v>0</v>
      </c>
      <c r="AU195" s="40">
        <f t="shared" si="118"/>
        <v>0</v>
      </c>
      <c r="AV195" s="40"/>
      <c r="AW195" s="52">
        <f t="shared" si="119"/>
        <v>0</v>
      </c>
      <c r="AY195" s="52">
        <f t="shared" si="120"/>
        <v>0</v>
      </c>
      <c r="AZ195" s="70"/>
    </row>
    <row r="196" spans="1:52" ht="12" customHeight="1">
      <c r="A196" s="44">
        <f t="shared" si="121"/>
        <v>42705</v>
      </c>
      <c r="B196" s="66">
        <f t="shared" si="122"/>
        <v>1147.5409836065573</v>
      </c>
      <c r="C196" s="67"/>
      <c r="D196" s="68">
        <f t="shared" si="85"/>
        <v>1147.5409836065573</v>
      </c>
      <c r="E196" s="35">
        <f t="shared" si="86"/>
        <v>0</v>
      </c>
      <c r="F196" s="35">
        <f t="shared" si="87"/>
        <v>0</v>
      </c>
      <c r="G196" s="55">
        <f t="shared" si="123"/>
        <v>5.67</v>
      </c>
      <c r="H196" s="69">
        <f t="shared" si="124"/>
        <v>5.67</v>
      </c>
      <c r="I196" s="72">
        <f t="shared" si="125"/>
        <v>0</v>
      </c>
      <c r="J196" s="55">
        <f t="shared" si="88"/>
        <v>-0.06</v>
      </c>
      <c r="K196" s="69">
        <f t="shared" si="89"/>
        <v>-0.06</v>
      </c>
      <c r="L196" s="72">
        <v>0</v>
      </c>
      <c r="M196" s="55">
        <f t="shared" si="90"/>
        <v>1.2500000000000001E-2</v>
      </c>
      <c r="N196" s="69">
        <f t="shared" si="91"/>
        <v>0</v>
      </c>
      <c r="O196" s="72">
        <v>0</v>
      </c>
      <c r="P196" s="7"/>
      <c r="Q196" s="72">
        <f t="shared" si="92"/>
        <v>5.6224999999999996</v>
      </c>
      <c r="R196" s="72">
        <f t="shared" si="93"/>
        <v>5.61</v>
      </c>
      <c r="S196" s="72">
        <f t="shared" si="94"/>
        <v>0</v>
      </c>
      <c r="T196" s="7"/>
      <c r="U196" s="5">
        <f t="shared" si="95"/>
        <v>31</v>
      </c>
      <c r="V196" s="45">
        <f t="shared" si="96"/>
        <v>42705</v>
      </c>
      <c r="W196" s="5">
        <f t="shared" si="97"/>
        <v>5789</v>
      </c>
      <c r="X196" s="55">
        <f t="shared" si="98"/>
        <v>5.3904348595426005E-2</v>
      </c>
      <c r="Y196" s="47">
        <f t="shared" si="99"/>
        <v>0.43039924956316317</v>
      </c>
      <c r="Z196" s="5">
        <f t="shared" si="100"/>
        <v>0</v>
      </c>
      <c r="AA196" s="5">
        <f t="shared" si="101"/>
        <v>0</v>
      </c>
      <c r="AC196" s="39">
        <f t="shared" si="102"/>
        <v>0</v>
      </c>
      <c r="AD196" s="39">
        <f t="shared" si="103"/>
        <v>0</v>
      </c>
      <c r="AE196" s="39">
        <f t="shared" si="104"/>
        <v>0</v>
      </c>
      <c r="AF196" s="39">
        <f t="shared" si="105"/>
        <v>0</v>
      </c>
      <c r="AG196" s="39">
        <f t="shared" si="106"/>
        <v>0</v>
      </c>
      <c r="AH196" s="39">
        <f t="shared" si="107"/>
        <v>0</v>
      </c>
      <c r="AI196" s="39">
        <f t="shared" si="108"/>
        <v>0</v>
      </c>
      <c r="AJ196" s="39">
        <f t="shared" si="109"/>
        <v>0</v>
      </c>
      <c r="AK196" s="39">
        <f t="shared" si="110"/>
        <v>0</v>
      </c>
      <c r="AL196" s="43"/>
      <c r="AM196" s="39">
        <f t="shared" si="111"/>
        <v>0</v>
      </c>
      <c r="AN196" s="39">
        <f t="shared" si="112"/>
        <v>0</v>
      </c>
      <c r="AO196" s="39">
        <f t="shared" si="113"/>
        <v>0</v>
      </c>
      <c r="AP196" s="40">
        <f t="shared" si="114"/>
        <v>0</v>
      </c>
      <c r="AR196" s="39">
        <f t="shared" si="115"/>
        <v>0</v>
      </c>
      <c r="AS196" s="39">
        <f t="shared" si="116"/>
        <v>0</v>
      </c>
      <c r="AT196" s="39">
        <f t="shared" si="117"/>
        <v>0</v>
      </c>
      <c r="AU196" s="40">
        <f t="shared" si="118"/>
        <v>0</v>
      </c>
      <c r="AV196" s="40"/>
      <c r="AW196" s="52">
        <f t="shared" si="119"/>
        <v>0</v>
      </c>
      <c r="AY196" s="52">
        <f t="shared" si="120"/>
        <v>0</v>
      </c>
      <c r="AZ196" s="70"/>
    </row>
    <row r="197" spans="1:52" ht="12" customHeight="1">
      <c r="A197" s="44">
        <f t="shared" si="121"/>
        <v>42736</v>
      </c>
      <c r="B197" s="66">
        <f t="shared" si="122"/>
        <v>1147.5409836065573</v>
      </c>
      <c r="C197" s="67"/>
      <c r="D197" s="68">
        <f t="shared" si="85"/>
        <v>1147.5409836065573</v>
      </c>
      <c r="E197" s="35">
        <f t="shared" si="86"/>
        <v>0</v>
      </c>
      <c r="F197" s="35">
        <f t="shared" si="87"/>
        <v>0</v>
      </c>
      <c r="G197" s="55">
        <f t="shared" si="123"/>
        <v>5.67</v>
      </c>
      <c r="H197" s="69">
        <f t="shared" si="124"/>
        <v>5.67</v>
      </c>
      <c r="I197" s="72">
        <f t="shared" si="125"/>
        <v>0</v>
      </c>
      <c r="J197" s="55">
        <f t="shared" si="88"/>
        <v>-0.06</v>
      </c>
      <c r="K197" s="69">
        <f t="shared" si="89"/>
        <v>-0.06</v>
      </c>
      <c r="L197" s="72">
        <v>0</v>
      </c>
      <c r="M197" s="55">
        <f t="shared" si="90"/>
        <v>1.2500000000000001E-2</v>
      </c>
      <c r="N197" s="69">
        <f t="shared" si="91"/>
        <v>0</v>
      </c>
      <c r="O197" s="72">
        <v>0</v>
      </c>
      <c r="P197" s="7"/>
      <c r="Q197" s="72">
        <f t="shared" si="92"/>
        <v>5.6224999999999996</v>
      </c>
      <c r="R197" s="72">
        <f t="shared" si="93"/>
        <v>5.61</v>
      </c>
      <c r="S197" s="72">
        <f t="shared" si="94"/>
        <v>0</v>
      </c>
      <c r="T197" s="7"/>
      <c r="U197" s="5">
        <f t="shared" si="95"/>
        <v>31</v>
      </c>
      <c r="V197" s="45">
        <f t="shared" si="96"/>
        <v>42736</v>
      </c>
      <c r="W197" s="5">
        <f t="shared" si="97"/>
        <v>5820</v>
      </c>
      <c r="X197" s="55">
        <f t="shared" si="98"/>
        <v>5.3904348595426005E-2</v>
      </c>
      <c r="Y197" s="47">
        <f t="shared" si="99"/>
        <v>0.42846060169888522</v>
      </c>
      <c r="Z197" s="5">
        <f t="shared" si="100"/>
        <v>0</v>
      </c>
      <c r="AA197" s="5">
        <f t="shared" si="101"/>
        <v>0</v>
      </c>
      <c r="AC197" s="39">
        <f t="shared" si="102"/>
        <v>0</v>
      </c>
      <c r="AD197" s="39">
        <f t="shared" si="103"/>
        <v>0</v>
      </c>
      <c r="AE197" s="39">
        <f t="shared" si="104"/>
        <v>0</v>
      </c>
      <c r="AF197" s="39">
        <f t="shared" si="105"/>
        <v>0</v>
      </c>
      <c r="AG197" s="39">
        <f t="shared" si="106"/>
        <v>0</v>
      </c>
      <c r="AH197" s="39">
        <f t="shared" si="107"/>
        <v>0</v>
      </c>
      <c r="AI197" s="39">
        <f t="shared" si="108"/>
        <v>0</v>
      </c>
      <c r="AJ197" s="39">
        <f t="shared" si="109"/>
        <v>0</v>
      </c>
      <c r="AK197" s="39">
        <f t="shared" si="110"/>
        <v>0</v>
      </c>
      <c r="AL197" s="43"/>
      <c r="AM197" s="39">
        <f t="shared" si="111"/>
        <v>0</v>
      </c>
      <c r="AN197" s="39">
        <f t="shared" si="112"/>
        <v>0</v>
      </c>
      <c r="AO197" s="39">
        <f t="shared" si="113"/>
        <v>0</v>
      </c>
      <c r="AP197" s="40">
        <f t="shared" si="114"/>
        <v>0</v>
      </c>
      <c r="AR197" s="39">
        <f t="shared" si="115"/>
        <v>0</v>
      </c>
      <c r="AS197" s="39">
        <f t="shared" si="116"/>
        <v>0</v>
      </c>
      <c r="AT197" s="39">
        <f t="shared" si="117"/>
        <v>0</v>
      </c>
      <c r="AU197" s="40">
        <f t="shared" si="118"/>
        <v>0</v>
      </c>
      <c r="AV197" s="40"/>
      <c r="AW197" s="52">
        <f t="shared" si="119"/>
        <v>0</v>
      </c>
      <c r="AY197" s="52">
        <f t="shared" si="120"/>
        <v>0</v>
      </c>
      <c r="AZ197" s="70"/>
    </row>
    <row r="198" spans="1:52" ht="12" customHeight="1">
      <c r="A198" s="44">
        <f t="shared" si="121"/>
        <v>42767</v>
      </c>
      <c r="B198" s="66">
        <f t="shared" si="122"/>
        <v>1147.5409836065573</v>
      </c>
      <c r="C198" s="67"/>
      <c r="D198" s="68">
        <f t="shared" si="85"/>
        <v>1147.5409836065573</v>
      </c>
      <c r="E198" s="35">
        <f t="shared" si="86"/>
        <v>0</v>
      </c>
      <c r="F198" s="35">
        <f t="shared" si="87"/>
        <v>0</v>
      </c>
      <c r="G198" s="55">
        <f t="shared" si="123"/>
        <v>5.67</v>
      </c>
      <c r="H198" s="69">
        <f t="shared" si="124"/>
        <v>5.67</v>
      </c>
      <c r="I198" s="72">
        <f t="shared" si="125"/>
        <v>0</v>
      </c>
      <c r="J198" s="55">
        <f t="shared" si="88"/>
        <v>-0.06</v>
      </c>
      <c r="K198" s="69">
        <f t="shared" si="89"/>
        <v>-0.06</v>
      </c>
      <c r="L198" s="72">
        <v>0</v>
      </c>
      <c r="M198" s="55">
        <f t="shared" si="90"/>
        <v>1.2500000000000001E-2</v>
      </c>
      <c r="N198" s="69">
        <f t="shared" si="91"/>
        <v>0</v>
      </c>
      <c r="O198" s="72">
        <v>0</v>
      </c>
      <c r="P198" s="7"/>
      <c r="Q198" s="72">
        <f t="shared" si="92"/>
        <v>5.6224999999999996</v>
      </c>
      <c r="R198" s="72">
        <f t="shared" si="93"/>
        <v>5.61</v>
      </c>
      <c r="S198" s="72">
        <f t="shared" si="94"/>
        <v>0</v>
      </c>
      <c r="T198" s="7"/>
      <c r="U198" s="5">
        <f t="shared" si="95"/>
        <v>28</v>
      </c>
      <c r="V198" s="45">
        <f t="shared" si="96"/>
        <v>42767</v>
      </c>
      <c r="W198" s="5">
        <f t="shared" si="97"/>
        <v>5851</v>
      </c>
      <c r="X198" s="55">
        <f t="shared" si="98"/>
        <v>5.3904348595426005E-2</v>
      </c>
      <c r="Y198" s="47">
        <f t="shared" si="99"/>
        <v>0.42653068608854472</v>
      </c>
      <c r="Z198" s="5">
        <f t="shared" si="100"/>
        <v>0</v>
      </c>
      <c r="AA198" s="5">
        <f t="shared" si="101"/>
        <v>0</v>
      </c>
      <c r="AC198" s="39">
        <f t="shared" si="102"/>
        <v>0</v>
      </c>
      <c r="AD198" s="39">
        <f t="shared" si="103"/>
        <v>0</v>
      </c>
      <c r="AE198" s="39">
        <f t="shared" si="104"/>
        <v>0</v>
      </c>
      <c r="AF198" s="39">
        <f t="shared" si="105"/>
        <v>0</v>
      </c>
      <c r="AG198" s="39">
        <f t="shared" si="106"/>
        <v>0</v>
      </c>
      <c r="AH198" s="39">
        <f t="shared" si="107"/>
        <v>0</v>
      </c>
      <c r="AI198" s="39">
        <f t="shared" si="108"/>
        <v>0</v>
      </c>
      <c r="AJ198" s="39">
        <f t="shared" si="109"/>
        <v>0</v>
      </c>
      <c r="AK198" s="39">
        <f t="shared" si="110"/>
        <v>0</v>
      </c>
      <c r="AL198" s="43"/>
      <c r="AM198" s="39">
        <f t="shared" si="111"/>
        <v>0</v>
      </c>
      <c r="AN198" s="39">
        <f t="shared" si="112"/>
        <v>0</v>
      </c>
      <c r="AO198" s="39">
        <f t="shared" si="113"/>
        <v>0</v>
      </c>
      <c r="AP198" s="40">
        <f t="shared" si="114"/>
        <v>0</v>
      </c>
      <c r="AR198" s="39">
        <f t="shared" si="115"/>
        <v>0</v>
      </c>
      <c r="AS198" s="39">
        <f t="shared" si="116"/>
        <v>0</v>
      </c>
      <c r="AT198" s="39">
        <f t="shared" si="117"/>
        <v>0</v>
      </c>
      <c r="AU198" s="40">
        <f t="shared" si="118"/>
        <v>0</v>
      </c>
      <c r="AV198" s="40"/>
      <c r="AW198" s="52">
        <f t="shared" si="119"/>
        <v>0</v>
      </c>
      <c r="AY198" s="52">
        <f t="shared" si="120"/>
        <v>0</v>
      </c>
      <c r="AZ198" s="70"/>
    </row>
    <row r="199" spans="1:52" ht="12" customHeight="1">
      <c r="A199" s="44">
        <f t="shared" si="121"/>
        <v>42795</v>
      </c>
      <c r="B199" s="66">
        <f t="shared" si="122"/>
        <v>1147.5409836065573</v>
      </c>
      <c r="C199" s="67"/>
      <c r="D199" s="68">
        <f t="shared" si="85"/>
        <v>1147.5409836065573</v>
      </c>
      <c r="E199" s="35">
        <f t="shared" si="86"/>
        <v>0</v>
      </c>
      <c r="F199" s="35">
        <f t="shared" si="87"/>
        <v>0</v>
      </c>
      <c r="G199" s="55">
        <f t="shared" si="123"/>
        <v>5.67</v>
      </c>
      <c r="H199" s="69">
        <f t="shared" si="124"/>
        <v>5.67</v>
      </c>
      <c r="I199" s="72">
        <f t="shared" si="125"/>
        <v>0</v>
      </c>
      <c r="J199" s="55">
        <f t="shared" si="88"/>
        <v>-0.06</v>
      </c>
      <c r="K199" s="69">
        <f t="shared" si="89"/>
        <v>-0.06</v>
      </c>
      <c r="L199" s="72">
        <v>0</v>
      </c>
      <c r="M199" s="55">
        <f t="shared" si="90"/>
        <v>1.2500000000000001E-2</v>
      </c>
      <c r="N199" s="69">
        <f t="shared" si="91"/>
        <v>0</v>
      </c>
      <c r="O199" s="72">
        <v>0</v>
      </c>
      <c r="P199" s="7"/>
      <c r="Q199" s="72">
        <f t="shared" si="92"/>
        <v>5.6224999999999996</v>
      </c>
      <c r="R199" s="72">
        <f t="shared" si="93"/>
        <v>5.61</v>
      </c>
      <c r="S199" s="72">
        <f t="shared" si="94"/>
        <v>0</v>
      </c>
      <c r="T199" s="7"/>
      <c r="U199" s="5">
        <f t="shared" si="95"/>
        <v>31</v>
      </c>
      <c r="V199" s="45">
        <f t="shared" si="96"/>
        <v>42795</v>
      </c>
      <c r="W199" s="5">
        <f t="shared" si="97"/>
        <v>5879</v>
      </c>
      <c r="X199" s="55">
        <f t="shared" si="98"/>
        <v>5.3904348595426005E-2</v>
      </c>
      <c r="Y199" s="47">
        <f t="shared" si="99"/>
        <v>0.42479500934323922</v>
      </c>
      <c r="Z199" s="5">
        <f t="shared" si="100"/>
        <v>0</v>
      </c>
      <c r="AA199" s="5">
        <f t="shared" si="101"/>
        <v>0</v>
      </c>
      <c r="AC199" s="39">
        <f t="shared" si="102"/>
        <v>0</v>
      </c>
      <c r="AD199" s="39">
        <f t="shared" si="103"/>
        <v>0</v>
      </c>
      <c r="AE199" s="39">
        <f t="shared" si="104"/>
        <v>0</v>
      </c>
      <c r="AF199" s="39">
        <f t="shared" si="105"/>
        <v>0</v>
      </c>
      <c r="AG199" s="39">
        <f t="shared" si="106"/>
        <v>0</v>
      </c>
      <c r="AH199" s="39">
        <f t="shared" si="107"/>
        <v>0</v>
      </c>
      <c r="AI199" s="39">
        <f t="shared" si="108"/>
        <v>0</v>
      </c>
      <c r="AJ199" s="39">
        <f t="shared" si="109"/>
        <v>0</v>
      </c>
      <c r="AK199" s="39">
        <f t="shared" si="110"/>
        <v>0</v>
      </c>
      <c r="AL199" s="43"/>
      <c r="AM199" s="39">
        <f t="shared" si="111"/>
        <v>0</v>
      </c>
      <c r="AN199" s="39">
        <f t="shared" si="112"/>
        <v>0</v>
      </c>
      <c r="AO199" s="39">
        <f t="shared" si="113"/>
        <v>0</v>
      </c>
      <c r="AP199" s="40">
        <f t="shared" si="114"/>
        <v>0</v>
      </c>
      <c r="AR199" s="39">
        <f t="shared" si="115"/>
        <v>0</v>
      </c>
      <c r="AS199" s="39">
        <f t="shared" si="116"/>
        <v>0</v>
      </c>
      <c r="AT199" s="39">
        <f t="shared" si="117"/>
        <v>0</v>
      </c>
      <c r="AU199" s="40">
        <f t="shared" si="118"/>
        <v>0</v>
      </c>
      <c r="AV199" s="40"/>
      <c r="AW199" s="52">
        <f t="shared" si="119"/>
        <v>0</v>
      </c>
      <c r="AY199" s="52">
        <f t="shared" si="120"/>
        <v>0</v>
      </c>
      <c r="AZ199" s="70"/>
    </row>
    <row r="200" spans="1:52" ht="12" customHeight="1">
      <c r="A200" s="44">
        <f t="shared" si="121"/>
        <v>42826</v>
      </c>
      <c r="B200" s="66">
        <f t="shared" si="122"/>
        <v>1147.5409836065573</v>
      </c>
      <c r="C200" s="67"/>
      <c r="D200" s="68">
        <f t="shared" si="85"/>
        <v>1147.5409836065573</v>
      </c>
      <c r="E200" s="35">
        <f t="shared" si="86"/>
        <v>0</v>
      </c>
      <c r="F200" s="35">
        <f t="shared" si="87"/>
        <v>0</v>
      </c>
      <c r="G200" s="55">
        <f t="shared" si="123"/>
        <v>5.67</v>
      </c>
      <c r="H200" s="69">
        <f t="shared" si="124"/>
        <v>5.67</v>
      </c>
      <c r="I200" s="72">
        <f t="shared" si="125"/>
        <v>0</v>
      </c>
      <c r="J200" s="55">
        <f t="shared" si="88"/>
        <v>-0.06</v>
      </c>
      <c r="K200" s="69">
        <f t="shared" si="89"/>
        <v>-0.06</v>
      </c>
      <c r="L200" s="72">
        <v>0</v>
      </c>
      <c r="M200" s="55">
        <f t="shared" si="90"/>
        <v>1.2500000000000001E-2</v>
      </c>
      <c r="N200" s="69">
        <f t="shared" si="91"/>
        <v>0</v>
      </c>
      <c r="O200" s="72">
        <v>0</v>
      </c>
      <c r="P200" s="7"/>
      <c r="Q200" s="72">
        <f t="shared" si="92"/>
        <v>5.6224999999999996</v>
      </c>
      <c r="R200" s="72">
        <f t="shared" si="93"/>
        <v>5.61</v>
      </c>
      <c r="S200" s="72">
        <f t="shared" si="94"/>
        <v>0</v>
      </c>
      <c r="T200" s="7"/>
      <c r="U200" s="5">
        <f t="shared" si="95"/>
        <v>30</v>
      </c>
      <c r="V200" s="45">
        <f t="shared" si="96"/>
        <v>42826</v>
      </c>
      <c r="W200" s="5">
        <f t="shared" si="97"/>
        <v>5910</v>
      </c>
      <c r="X200" s="55">
        <f t="shared" si="98"/>
        <v>5.3904348595426005E-2</v>
      </c>
      <c r="Y200" s="47">
        <f t="shared" si="99"/>
        <v>0.42288160466501307</v>
      </c>
      <c r="Z200" s="5">
        <f t="shared" si="100"/>
        <v>0</v>
      </c>
      <c r="AA200" s="5">
        <f t="shared" si="101"/>
        <v>0</v>
      </c>
      <c r="AC200" s="39">
        <f t="shared" si="102"/>
        <v>0</v>
      </c>
      <c r="AD200" s="39">
        <f t="shared" si="103"/>
        <v>0</v>
      </c>
      <c r="AE200" s="39">
        <f t="shared" si="104"/>
        <v>0</v>
      </c>
      <c r="AF200" s="39">
        <f t="shared" si="105"/>
        <v>0</v>
      </c>
      <c r="AG200" s="39">
        <f t="shared" si="106"/>
        <v>0</v>
      </c>
      <c r="AH200" s="39">
        <f t="shared" si="107"/>
        <v>0</v>
      </c>
      <c r="AI200" s="39">
        <f t="shared" si="108"/>
        <v>0</v>
      </c>
      <c r="AJ200" s="39">
        <f t="shared" si="109"/>
        <v>0</v>
      </c>
      <c r="AK200" s="39">
        <f t="shared" si="110"/>
        <v>0</v>
      </c>
      <c r="AL200" s="43"/>
      <c r="AM200" s="39">
        <f t="shared" si="111"/>
        <v>0</v>
      </c>
      <c r="AN200" s="39">
        <f t="shared" si="112"/>
        <v>0</v>
      </c>
      <c r="AO200" s="39">
        <f t="shared" si="113"/>
        <v>0</v>
      </c>
      <c r="AP200" s="40">
        <f t="shared" si="114"/>
        <v>0</v>
      </c>
      <c r="AR200" s="39">
        <f t="shared" si="115"/>
        <v>0</v>
      </c>
      <c r="AS200" s="39">
        <f t="shared" si="116"/>
        <v>0</v>
      </c>
      <c r="AT200" s="39">
        <f t="shared" si="117"/>
        <v>0</v>
      </c>
      <c r="AU200" s="40">
        <f t="shared" si="118"/>
        <v>0</v>
      </c>
      <c r="AV200" s="40"/>
      <c r="AW200" s="52">
        <f t="shared" si="119"/>
        <v>0</v>
      </c>
      <c r="AY200" s="52">
        <f t="shared" si="120"/>
        <v>0</v>
      </c>
      <c r="AZ200" s="70"/>
    </row>
    <row r="201" spans="1:52" ht="12" customHeight="1">
      <c r="A201" s="44">
        <f t="shared" si="121"/>
        <v>42856</v>
      </c>
      <c r="B201" s="66">
        <f t="shared" si="122"/>
        <v>1147.5409836065573</v>
      </c>
      <c r="C201" s="67"/>
      <c r="D201" s="68">
        <f t="shared" si="85"/>
        <v>1147.5409836065573</v>
      </c>
      <c r="E201" s="35">
        <f t="shared" si="86"/>
        <v>0</v>
      </c>
      <c r="F201" s="35">
        <f t="shared" si="87"/>
        <v>0</v>
      </c>
      <c r="G201" s="55">
        <f t="shared" si="123"/>
        <v>5.67</v>
      </c>
      <c r="H201" s="69">
        <f t="shared" si="124"/>
        <v>5.67</v>
      </c>
      <c r="I201" s="72">
        <f t="shared" si="125"/>
        <v>0</v>
      </c>
      <c r="J201" s="55">
        <f t="shared" si="88"/>
        <v>-0.06</v>
      </c>
      <c r="K201" s="69">
        <f t="shared" si="89"/>
        <v>-0.06</v>
      </c>
      <c r="L201" s="72">
        <v>0</v>
      </c>
      <c r="M201" s="55">
        <f t="shared" si="90"/>
        <v>1.2500000000000001E-2</v>
      </c>
      <c r="N201" s="69">
        <f t="shared" si="91"/>
        <v>0</v>
      </c>
      <c r="O201" s="72">
        <v>0</v>
      </c>
      <c r="P201" s="7"/>
      <c r="Q201" s="72">
        <f t="shared" si="92"/>
        <v>5.6224999999999996</v>
      </c>
      <c r="R201" s="72">
        <f t="shared" si="93"/>
        <v>5.61</v>
      </c>
      <c r="S201" s="72">
        <f t="shared" si="94"/>
        <v>0</v>
      </c>
      <c r="T201" s="7"/>
      <c r="U201" s="5">
        <f t="shared" si="95"/>
        <v>31</v>
      </c>
      <c r="V201" s="45">
        <f t="shared" si="96"/>
        <v>42856</v>
      </c>
      <c r="W201" s="5">
        <f t="shared" si="97"/>
        <v>5940</v>
      </c>
      <c r="X201" s="55">
        <f t="shared" si="98"/>
        <v>5.3904348595426005E-2</v>
      </c>
      <c r="Y201" s="47">
        <f t="shared" si="99"/>
        <v>0.42103812912476885</v>
      </c>
      <c r="Z201" s="5">
        <f t="shared" si="100"/>
        <v>0</v>
      </c>
      <c r="AA201" s="5">
        <f t="shared" si="101"/>
        <v>0</v>
      </c>
      <c r="AC201" s="39">
        <f t="shared" si="102"/>
        <v>0</v>
      </c>
      <c r="AD201" s="39">
        <f t="shared" si="103"/>
        <v>0</v>
      </c>
      <c r="AE201" s="39">
        <f t="shared" si="104"/>
        <v>0</v>
      </c>
      <c r="AF201" s="39">
        <f t="shared" si="105"/>
        <v>0</v>
      </c>
      <c r="AG201" s="39">
        <f t="shared" si="106"/>
        <v>0</v>
      </c>
      <c r="AH201" s="39">
        <f t="shared" si="107"/>
        <v>0</v>
      </c>
      <c r="AI201" s="39">
        <f t="shared" si="108"/>
        <v>0</v>
      </c>
      <c r="AJ201" s="39">
        <f t="shared" si="109"/>
        <v>0</v>
      </c>
      <c r="AK201" s="39">
        <f t="shared" si="110"/>
        <v>0</v>
      </c>
      <c r="AL201" s="43"/>
      <c r="AM201" s="39">
        <f t="shared" si="111"/>
        <v>0</v>
      </c>
      <c r="AN201" s="39">
        <f t="shared" si="112"/>
        <v>0</v>
      </c>
      <c r="AO201" s="39">
        <f t="shared" si="113"/>
        <v>0</v>
      </c>
      <c r="AP201" s="40">
        <f t="shared" si="114"/>
        <v>0</v>
      </c>
      <c r="AR201" s="39">
        <f t="shared" si="115"/>
        <v>0</v>
      </c>
      <c r="AS201" s="39">
        <f t="shared" si="116"/>
        <v>0</v>
      </c>
      <c r="AT201" s="39">
        <f t="shared" si="117"/>
        <v>0</v>
      </c>
      <c r="AU201" s="40">
        <f t="shared" si="118"/>
        <v>0</v>
      </c>
      <c r="AV201" s="40"/>
      <c r="AW201" s="52">
        <f t="shared" si="119"/>
        <v>0</v>
      </c>
      <c r="AY201" s="52">
        <f t="shared" si="120"/>
        <v>0</v>
      </c>
      <c r="AZ201" s="70"/>
    </row>
    <row r="202" spans="1:52" ht="12" customHeight="1">
      <c r="A202" s="44">
        <f t="shared" si="121"/>
        <v>42887</v>
      </c>
      <c r="B202" s="66">
        <f t="shared" si="122"/>
        <v>1147.5409836065573</v>
      </c>
      <c r="C202" s="67"/>
      <c r="D202" s="68">
        <f t="shared" ref="D202:D265" si="126">B202+C202</f>
        <v>1147.5409836065573</v>
      </c>
      <c r="E202" s="35">
        <f t="shared" ref="E202:E265" si="127">IF(Z202=0,0,IF(AND(Z202=1,$H$3=1),D202*U202,IF($H$3=2,D202,"N/A")))</f>
        <v>0</v>
      </c>
      <c r="F202" s="35">
        <f t="shared" ref="F202:F265" si="128">E202*Y202</f>
        <v>0</v>
      </c>
      <c r="G202" s="55">
        <f t="shared" si="123"/>
        <v>5.67</v>
      </c>
      <c r="H202" s="69">
        <f t="shared" si="124"/>
        <v>5.67</v>
      </c>
      <c r="I202" s="72">
        <f t="shared" si="125"/>
        <v>0</v>
      </c>
      <c r="J202" s="55">
        <f t="shared" ref="J202:J265" si="129">VLOOKUP($A202,Table,MATCH(J$4,Curves,0))</f>
        <v>-0.06</v>
      </c>
      <c r="K202" s="69">
        <f t="shared" ref="K202:K265" si="130">VLOOKUP($A202,Table,MATCH(K$4,Curves,0))</f>
        <v>-0.06</v>
      </c>
      <c r="L202" s="72">
        <v>0</v>
      </c>
      <c r="M202" s="55">
        <f t="shared" ref="M202:M265" si="131">VLOOKUP($A202,Table,MATCH(M$4,Curves,0))</f>
        <v>1.2500000000000001E-2</v>
      </c>
      <c r="N202" s="69">
        <f t="shared" ref="N202:N265" si="132">VLOOKUP($A202,Table,MATCH(N$4,Curves,0))</f>
        <v>0</v>
      </c>
      <c r="O202" s="72">
        <v>0</v>
      </c>
      <c r="P202" s="7"/>
      <c r="Q202" s="72">
        <f t="shared" ref="Q202:Q265" si="133">M202+J202+G202</f>
        <v>5.6224999999999996</v>
      </c>
      <c r="R202" s="72">
        <f t="shared" ref="R202:R265" si="134">N202+K202+H202</f>
        <v>5.61</v>
      </c>
      <c r="S202" s="72">
        <f t="shared" ref="S202:S265" si="135">O202+L202+I202</f>
        <v>0</v>
      </c>
      <c r="T202" s="7"/>
      <c r="U202" s="5">
        <f t="shared" ref="U202:U265" si="136">A203-A202</f>
        <v>30</v>
      </c>
      <c r="V202" s="45">
        <f t="shared" ref="V202:V265" si="137">CHOOSE(F$3,A203+24,A202)</f>
        <v>42887</v>
      </c>
      <c r="W202" s="5">
        <f t="shared" ref="W202:W265" si="138">V202-C$3</f>
        <v>5971</v>
      </c>
      <c r="X202" s="55">
        <f t="shared" ref="X202:X265" si="139">VLOOKUP($A202,Table,MATCH(X$4,Curves,0))</f>
        <v>5.3904348595426005E-2</v>
      </c>
      <c r="Y202" s="47">
        <f t="shared" ref="Y202:Y265" si="140">1/(1+CHOOSE(F$3,(X203+($K$3/10000))/2,(X202+($K$3/10000))/2))^(2*W202/365.25)</f>
        <v>0.41914164656668873</v>
      </c>
      <c r="Z202" s="5">
        <f t="shared" ref="Z202:Z265" si="141">IF(AND(mthbeg&lt;=A202,mthend&gt;=A202),1,0)</f>
        <v>0</v>
      </c>
      <c r="AA202" s="5">
        <f t="shared" ref="AA202:AA265" si="142">U202*Z202</f>
        <v>0</v>
      </c>
      <c r="AC202" s="39">
        <f t="shared" ref="AC202:AC265" si="143">F202*G202</f>
        <v>0</v>
      </c>
      <c r="AD202" s="39">
        <f t="shared" ref="AD202:AD265" si="144">$F202*H202</f>
        <v>0</v>
      </c>
      <c r="AE202" s="39">
        <f t="shared" ref="AE202:AE265" si="145">$F202*I202</f>
        <v>0</v>
      </c>
      <c r="AF202" s="39">
        <f t="shared" ref="AF202:AF265" si="146">$F202*J202</f>
        <v>0</v>
      </c>
      <c r="AG202" s="39">
        <f t="shared" ref="AG202:AG265" si="147">$F202*K202</f>
        <v>0</v>
      </c>
      <c r="AH202" s="39">
        <f t="shared" ref="AH202:AH265" si="148">$F202*L202</f>
        <v>0</v>
      </c>
      <c r="AI202" s="39">
        <f t="shared" ref="AI202:AI265" si="149">$F202*M202</f>
        <v>0</v>
      </c>
      <c r="AJ202" s="39">
        <f t="shared" ref="AJ202:AJ265" si="150">$F202*N202</f>
        <v>0</v>
      </c>
      <c r="AK202" s="39">
        <f t="shared" ref="AK202:AK265" si="151">F202*O202</f>
        <v>0</v>
      </c>
      <c r="AL202" s="43"/>
      <c r="AM202" s="39">
        <f t="shared" ref="AM202:AM265" si="152">CHOOSE($G$3,AD202-AE202,AE202-AD202)</f>
        <v>0</v>
      </c>
      <c r="AN202" s="39">
        <f t="shared" ref="AN202:AN265" si="153">CHOOSE($G$3,AG202-AH202,AH202-AG202)</f>
        <v>0</v>
      </c>
      <c r="AO202" s="39">
        <f t="shared" ref="AO202:AO265" si="154">CHOOSE($G$3,AJ202-AK202,AK202-AJ202)</f>
        <v>0</v>
      </c>
      <c r="AP202" s="40">
        <f t="shared" ref="AP202:AP265" si="155">SUM(AM202:AO202)</f>
        <v>0</v>
      </c>
      <c r="AR202" s="39">
        <f t="shared" ref="AR202:AR265" si="156">CHOOSE($G$3,AC202-AD202,AD202-AC202)</f>
        <v>0</v>
      </c>
      <c r="AS202" s="39">
        <f t="shared" ref="AS202:AS265" si="157">CHOOSE($G$3,AF202-AG202,AG202-AF202)</f>
        <v>0</v>
      </c>
      <c r="AT202" s="39">
        <f t="shared" ref="AT202:AT265" si="158">CHOOSE($G$3,AI202-AJ202,AJ202-AI202)</f>
        <v>0</v>
      </c>
      <c r="AU202" s="40">
        <f t="shared" ref="AU202:AU265" si="159">AR202+AS202+AT202</f>
        <v>0</v>
      </c>
      <c r="AV202" s="40"/>
      <c r="AW202" s="52">
        <f t="shared" ref="AW202:AW265" si="160">AU202+AP202</f>
        <v>0</v>
      </c>
      <c r="AY202" s="52">
        <f t="shared" ref="AY202:AY265" si="161">AK202+AH202+AE202</f>
        <v>0</v>
      </c>
      <c r="AZ202" s="70"/>
    </row>
    <row r="203" spans="1:52" ht="12" customHeight="1">
      <c r="A203" s="44">
        <f t="shared" ref="A203:A266" si="162">EDATE(A202,1)</f>
        <v>42917</v>
      </c>
      <c r="B203" s="66">
        <f t="shared" ref="B203:B266" si="163">B202</f>
        <v>1147.5409836065573</v>
      </c>
      <c r="C203" s="67"/>
      <c r="D203" s="68">
        <f t="shared" si="126"/>
        <v>1147.5409836065573</v>
      </c>
      <c r="E203" s="35">
        <f t="shared" si="127"/>
        <v>0</v>
      </c>
      <c r="F203" s="35">
        <f t="shared" si="128"/>
        <v>0</v>
      </c>
      <c r="G203" s="55">
        <f t="shared" ref="G203:G266" si="164">VLOOKUP($A203,Table,MATCH(G$4,Curves,0))</f>
        <v>5.67</v>
      </c>
      <c r="H203" s="69">
        <f t="shared" ref="H203:H266" si="165">VLOOKUP($A203,Table,MATCH(H$4,Curves,0))</f>
        <v>5.67</v>
      </c>
      <c r="I203" s="72">
        <f t="shared" si="125"/>
        <v>0</v>
      </c>
      <c r="J203" s="55">
        <f t="shared" si="129"/>
        <v>-0.06</v>
      </c>
      <c r="K203" s="69">
        <f t="shared" si="130"/>
        <v>-0.06</v>
      </c>
      <c r="L203" s="72">
        <v>0</v>
      </c>
      <c r="M203" s="55">
        <f t="shared" si="131"/>
        <v>1.2500000000000001E-2</v>
      </c>
      <c r="N203" s="69">
        <f t="shared" si="132"/>
        <v>0</v>
      </c>
      <c r="O203" s="72">
        <v>0</v>
      </c>
      <c r="P203" s="7"/>
      <c r="Q203" s="72">
        <f t="shared" si="133"/>
        <v>5.6224999999999996</v>
      </c>
      <c r="R203" s="72">
        <f t="shared" si="134"/>
        <v>5.61</v>
      </c>
      <c r="S203" s="72">
        <f t="shared" si="135"/>
        <v>0</v>
      </c>
      <c r="T203" s="7"/>
      <c r="U203" s="5">
        <f t="shared" si="136"/>
        <v>31</v>
      </c>
      <c r="V203" s="45">
        <f t="shared" si="137"/>
        <v>42917</v>
      </c>
      <c r="W203" s="5">
        <f t="shared" si="138"/>
        <v>6001</v>
      </c>
      <c r="X203" s="55">
        <f t="shared" si="139"/>
        <v>5.3904348595426005E-2</v>
      </c>
      <c r="Y203" s="47">
        <f t="shared" si="140"/>
        <v>0.4173144746944209</v>
      </c>
      <c r="Z203" s="5">
        <f t="shared" si="141"/>
        <v>0</v>
      </c>
      <c r="AA203" s="5">
        <f t="shared" si="142"/>
        <v>0</v>
      </c>
      <c r="AC203" s="39">
        <f t="shared" si="143"/>
        <v>0</v>
      </c>
      <c r="AD203" s="39">
        <f t="shared" si="144"/>
        <v>0</v>
      </c>
      <c r="AE203" s="39">
        <f t="shared" si="145"/>
        <v>0</v>
      </c>
      <c r="AF203" s="39">
        <f t="shared" si="146"/>
        <v>0</v>
      </c>
      <c r="AG203" s="39">
        <f t="shared" si="147"/>
        <v>0</v>
      </c>
      <c r="AH203" s="39">
        <f t="shared" si="148"/>
        <v>0</v>
      </c>
      <c r="AI203" s="39">
        <f t="shared" si="149"/>
        <v>0</v>
      </c>
      <c r="AJ203" s="39">
        <f t="shared" si="150"/>
        <v>0</v>
      </c>
      <c r="AK203" s="39">
        <f t="shared" si="151"/>
        <v>0</v>
      </c>
      <c r="AL203" s="43"/>
      <c r="AM203" s="39">
        <f t="shared" si="152"/>
        <v>0</v>
      </c>
      <c r="AN203" s="39">
        <f t="shared" si="153"/>
        <v>0</v>
      </c>
      <c r="AO203" s="39">
        <f t="shared" si="154"/>
        <v>0</v>
      </c>
      <c r="AP203" s="40">
        <f t="shared" si="155"/>
        <v>0</v>
      </c>
      <c r="AR203" s="39">
        <f t="shared" si="156"/>
        <v>0</v>
      </c>
      <c r="AS203" s="39">
        <f t="shared" si="157"/>
        <v>0</v>
      </c>
      <c r="AT203" s="39">
        <f t="shared" si="158"/>
        <v>0</v>
      </c>
      <c r="AU203" s="40">
        <f t="shared" si="159"/>
        <v>0</v>
      </c>
      <c r="AV203" s="40"/>
      <c r="AW203" s="52">
        <f t="shared" si="160"/>
        <v>0</v>
      </c>
      <c r="AY203" s="52">
        <f t="shared" si="161"/>
        <v>0</v>
      </c>
      <c r="AZ203" s="70"/>
    </row>
    <row r="204" spans="1:52" ht="12" customHeight="1">
      <c r="A204" s="44">
        <f t="shared" si="162"/>
        <v>42948</v>
      </c>
      <c r="B204" s="66">
        <f t="shared" si="163"/>
        <v>1147.5409836065573</v>
      </c>
      <c r="C204" s="67"/>
      <c r="D204" s="68">
        <f t="shared" si="126"/>
        <v>1147.5409836065573</v>
      </c>
      <c r="E204" s="35">
        <f t="shared" si="127"/>
        <v>0</v>
      </c>
      <c r="F204" s="35">
        <f t="shared" si="128"/>
        <v>0</v>
      </c>
      <c r="G204" s="55">
        <f t="shared" si="164"/>
        <v>5.67</v>
      </c>
      <c r="H204" s="69">
        <f t="shared" si="165"/>
        <v>5.67</v>
      </c>
      <c r="I204" s="72">
        <f t="shared" ref="I204:I267" si="166">I203</f>
        <v>0</v>
      </c>
      <c r="J204" s="55">
        <f t="shared" si="129"/>
        <v>-0.06</v>
      </c>
      <c r="K204" s="69">
        <f t="shared" si="130"/>
        <v>-0.06</v>
      </c>
      <c r="L204" s="72">
        <v>0</v>
      </c>
      <c r="M204" s="55">
        <f t="shared" si="131"/>
        <v>1.2500000000000001E-2</v>
      </c>
      <c r="N204" s="69">
        <f t="shared" si="132"/>
        <v>0</v>
      </c>
      <c r="O204" s="72">
        <v>0</v>
      </c>
      <c r="P204" s="7"/>
      <c r="Q204" s="72">
        <f t="shared" si="133"/>
        <v>5.6224999999999996</v>
      </c>
      <c r="R204" s="72">
        <f t="shared" si="134"/>
        <v>5.61</v>
      </c>
      <c r="S204" s="72">
        <f t="shared" si="135"/>
        <v>0</v>
      </c>
      <c r="T204" s="7"/>
      <c r="U204" s="5">
        <f t="shared" si="136"/>
        <v>31</v>
      </c>
      <c r="V204" s="45">
        <f t="shared" si="137"/>
        <v>42948</v>
      </c>
      <c r="W204" s="5">
        <f t="shared" si="138"/>
        <v>6032</v>
      </c>
      <c r="X204" s="55">
        <f t="shared" si="139"/>
        <v>5.3904348595426005E-2</v>
      </c>
      <c r="Y204" s="47">
        <f t="shared" si="140"/>
        <v>0.41543476459752887</v>
      </c>
      <c r="Z204" s="5">
        <f t="shared" si="141"/>
        <v>0</v>
      </c>
      <c r="AA204" s="5">
        <f t="shared" si="142"/>
        <v>0</v>
      </c>
      <c r="AC204" s="39">
        <f t="shared" si="143"/>
        <v>0</v>
      </c>
      <c r="AD204" s="39">
        <f t="shared" si="144"/>
        <v>0</v>
      </c>
      <c r="AE204" s="39">
        <f t="shared" si="145"/>
        <v>0</v>
      </c>
      <c r="AF204" s="39">
        <f t="shared" si="146"/>
        <v>0</v>
      </c>
      <c r="AG204" s="39">
        <f t="shared" si="147"/>
        <v>0</v>
      </c>
      <c r="AH204" s="39">
        <f t="shared" si="148"/>
        <v>0</v>
      </c>
      <c r="AI204" s="39">
        <f t="shared" si="149"/>
        <v>0</v>
      </c>
      <c r="AJ204" s="39">
        <f t="shared" si="150"/>
        <v>0</v>
      </c>
      <c r="AK204" s="39">
        <f t="shared" si="151"/>
        <v>0</v>
      </c>
      <c r="AL204" s="43"/>
      <c r="AM204" s="39">
        <f t="shared" si="152"/>
        <v>0</v>
      </c>
      <c r="AN204" s="39">
        <f t="shared" si="153"/>
        <v>0</v>
      </c>
      <c r="AO204" s="39">
        <f t="shared" si="154"/>
        <v>0</v>
      </c>
      <c r="AP204" s="40">
        <f t="shared" si="155"/>
        <v>0</v>
      </c>
      <c r="AR204" s="39">
        <f t="shared" si="156"/>
        <v>0</v>
      </c>
      <c r="AS204" s="39">
        <f t="shared" si="157"/>
        <v>0</v>
      </c>
      <c r="AT204" s="39">
        <f t="shared" si="158"/>
        <v>0</v>
      </c>
      <c r="AU204" s="40">
        <f t="shared" si="159"/>
        <v>0</v>
      </c>
      <c r="AV204" s="40"/>
      <c r="AW204" s="52">
        <f t="shared" si="160"/>
        <v>0</v>
      </c>
      <c r="AY204" s="52">
        <f t="shared" si="161"/>
        <v>0</v>
      </c>
      <c r="AZ204" s="70"/>
    </row>
    <row r="205" spans="1:52" ht="12" customHeight="1">
      <c r="A205" s="44">
        <f t="shared" si="162"/>
        <v>42979</v>
      </c>
      <c r="B205" s="66">
        <f t="shared" si="163"/>
        <v>1147.5409836065573</v>
      </c>
      <c r="C205" s="67"/>
      <c r="D205" s="68">
        <f t="shared" si="126"/>
        <v>1147.5409836065573</v>
      </c>
      <c r="E205" s="35">
        <f t="shared" si="127"/>
        <v>0</v>
      </c>
      <c r="F205" s="35">
        <f t="shared" si="128"/>
        <v>0</v>
      </c>
      <c r="G205" s="55">
        <f t="shared" si="164"/>
        <v>5.67</v>
      </c>
      <c r="H205" s="69">
        <f t="shared" si="165"/>
        <v>5.67</v>
      </c>
      <c r="I205" s="72">
        <f t="shared" si="166"/>
        <v>0</v>
      </c>
      <c r="J205" s="55">
        <f t="shared" si="129"/>
        <v>-0.06</v>
      </c>
      <c r="K205" s="69">
        <f t="shared" si="130"/>
        <v>-0.06</v>
      </c>
      <c r="L205" s="72">
        <v>0</v>
      </c>
      <c r="M205" s="55">
        <f t="shared" si="131"/>
        <v>1.2500000000000001E-2</v>
      </c>
      <c r="N205" s="69">
        <f t="shared" si="132"/>
        <v>0</v>
      </c>
      <c r="O205" s="72">
        <v>0</v>
      </c>
      <c r="P205" s="7"/>
      <c r="Q205" s="72">
        <f t="shared" si="133"/>
        <v>5.6224999999999996</v>
      </c>
      <c r="R205" s="72">
        <f t="shared" si="134"/>
        <v>5.61</v>
      </c>
      <c r="S205" s="72">
        <f t="shared" si="135"/>
        <v>0</v>
      </c>
      <c r="T205" s="7"/>
      <c r="U205" s="5">
        <f t="shared" si="136"/>
        <v>30</v>
      </c>
      <c r="V205" s="45">
        <f t="shared" si="137"/>
        <v>42979</v>
      </c>
      <c r="W205" s="5">
        <f t="shared" si="138"/>
        <v>6063</v>
      </c>
      <c r="X205" s="55">
        <f t="shared" si="139"/>
        <v>5.3904348595426005E-2</v>
      </c>
      <c r="Y205" s="47">
        <f t="shared" si="140"/>
        <v>0.41356352128111684</v>
      </c>
      <c r="Z205" s="5">
        <f t="shared" si="141"/>
        <v>0</v>
      </c>
      <c r="AA205" s="5">
        <f t="shared" si="142"/>
        <v>0</v>
      </c>
      <c r="AC205" s="39">
        <f t="shared" si="143"/>
        <v>0</v>
      </c>
      <c r="AD205" s="39">
        <f t="shared" si="144"/>
        <v>0</v>
      </c>
      <c r="AE205" s="39">
        <f t="shared" si="145"/>
        <v>0</v>
      </c>
      <c r="AF205" s="39">
        <f t="shared" si="146"/>
        <v>0</v>
      </c>
      <c r="AG205" s="39">
        <f t="shared" si="147"/>
        <v>0</v>
      </c>
      <c r="AH205" s="39">
        <f t="shared" si="148"/>
        <v>0</v>
      </c>
      <c r="AI205" s="39">
        <f t="shared" si="149"/>
        <v>0</v>
      </c>
      <c r="AJ205" s="39">
        <f t="shared" si="150"/>
        <v>0</v>
      </c>
      <c r="AK205" s="39">
        <f t="shared" si="151"/>
        <v>0</v>
      </c>
      <c r="AL205" s="43"/>
      <c r="AM205" s="39">
        <f t="shared" si="152"/>
        <v>0</v>
      </c>
      <c r="AN205" s="39">
        <f t="shared" si="153"/>
        <v>0</v>
      </c>
      <c r="AO205" s="39">
        <f t="shared" si="154"/>
        <v>0</v>
      </c>
      <c r="AP205" s="40">
        <f t="shared" si="155"/>
        <v>0</v>
      </c>
      <c r="AR205" s="39">
        <f t="shared" si="156"/>
        <v>0</v>
      </c>
      <c r="AS205" s="39">
        <f t="shared" si="157"/>
        <v>0</v>
      </c>
      <c r="AT205" s="39">
        <f t="shared" si="158"/>
        <v>0</v>
      </c>
      <c r="AU205" s="40">
        <f t="shared" si="159"/>
        <v>0</v>
      </c>
      <c r="AV205" s="40"/>
      <c r="AW205" s="52">
        <f t="shared" si="160"/>
        <v>0</v>
      </c>
      <c r="AY205" s="52">
        <f t="shared" si="161"/>
        <v>0</v>
      </c>
      <c r="AZ205" s="70"/>
    </row>
    <row r="206" spans="1:52" ht="12" customHeight="1">
      <c r="A206" s="44">
        <f t="shared" si="162"/>
        <v>43009</v>
      </c>
      <c r="B206" s="66">
        <f t="shared" si="163"/>
        <v>1147.5409836065573</v>
      </c>
      <c r="C206" s="67"/>
      <c r="D206" s="68">
        <f t="shared" si="126"/>
        <v>1147.5409836065573</v>
      </c>
      <c r="E206" s="35">
        <f t="shared" si="127"/>
        <v>0</v>
      </c>
      <c r="F206" s="35">
        <f t="shared" si="128"/>
        <v>0</v>
      </c>
      <c r="G206" s="55">
        <f t="shared" si="164"/>
        <v>5.67</v>
      </c>
      <c r="H206" s="69">
        <f t="shared" si="165"/>
        <v>5.67</v>
      </c>
      <c r="I206" s="72">
        <f t="shared" si="166"/>
        <v>0</v>
      </c>
      <c r="J206" s="55">
        <f t="shared" si="129"/>
        <v>-0.06</v>
      </c>
      <c r="K206" s="69">
        <f t="shared" si="130"/>
        <v>-0.06</v>
      </c>
      <c r="L206" s="72">
        <v>0</v>
      </c>
      <c r="M206" s="55">
        <f t="shared" si="131"/>
        <v>1.2500000000000001E-2</v>
      </c>
      <c r="N206" s="69">
        <f t="shared" si="132"/>
        <v>0</v>
      </c>
      <c r="O206" s="72">
        <v>0</v>
      </c>
      <c r="P206" s="7"/>
      <c r="Q206" s="72">
        <f t="shared" si="133"/>
        <v>5.6224999999999996</v>
      </c>
      <c r="R206" s="72">
        <f t="shared" si="134"/>
        <v>5.61</v>
      </c>
      <c r="S206" s="72">
        <f t="shared" si="135"/>
        <v>0</v>
      </c>
      <c r="T206" s="7"/>
      <c r="U206" s="5">
        <f t="shared" si="136"/>
        <v>31</v>
      </c>
      <c r="V206" s="45">
        <f t="shared" si="137"/>
        <v>43009</v>
      </c>
      <c r="W206" s="5">
        <f t="shared" si="138"/>
        <v>6093</v>
      </c>
      <c r="X206" s="55">
        <f t="shared" si="139"/>
        <v>5.3904348595426005E-2</v>
      </c>
      <c r="Y206" s="47">
        <f t="shared" si="140"/>
        <v>0.41176066623278024</v>
      </c>
      <c r="Z206" s="5">
        <f t="shared" si="141"/>
        <v>0</v>
      </c>
      <c r="AA206" s="5">
        <f t="shared" si="142"/>
        <v>0</v>
      </c>
      <c r="AC206" s="39">
        <f t="shared" si="143"/>
        <v>0</v>
      </c>
      <c r="AD206" s="39">
        <f t="shared" si="144"/>
        <v>0</v>
      </c>
      <c r="AE206" s="39">
        <f t="shared" si="145"/>
        <v>0</v>
      </c>
      <c r="AF206" s="39">
        <f t="shared" si="146"/>
        <v>0</v>
      </c>
      <c r="AG206" s="39">
        <f t="shared" si="147"/>
        <v>0</v>
      </c>
      <c r="AH206" s="39">
        <f t="shared" si="148"/>
        <v>0</v>
      </c>
      <c r="AI206" s="39">
        <f t="shared" si="149"/>
        <v>0</v>
      </c>
      <c r="AJ206" s="39">
        <f t="shared" si="150"/>
        <v>0</v>
      </c>
      <c r="AK206" s="39">
        <f t="shared" si="151"/>
        <v>0</v>
      </c>
      <c r="AL206" s="43"/>
      <c r="AM206" s="39">
        <f t="shared" si="152"/>
        <v>0</v>
      </c>
      <c r="AN206" s="39">
        <f t="shared" si="153"/>
        <v>0</v>
      </c>
      <c r="AO206" s="39">
        <f t="shared" si="154"/>
        <v>0</v>
      </c>
      <c r="AP206" s="40">
        <f t="shared" si="155"/>
        <v>0</v>
      </c>
      <c r="AR206" s="39">
        <f t="shared" si="156"/>
        <v>0</v>
      </c>
      <c r="AS206" s="39">
        <f t="shared" si="157"/>
        <v>0</v>
      </c>
      <c r="AT206" s="39">
        <f t="shared" si="158"/>
        <v>0</v>
      </c>
      <c r="AU206" s="40">
        <f t="shared" si="159"/>
        <v>0</v>
      </c>
      <c r="AV206" s="40"/>
      <c r="AW206" s="52">
        <f t="shared" si="160"/>
        <v>0</v>
      </c>
      <c r="AY206" s="52">
        <f t="shared" si="161"/>
        <v>0</v>
      </c>
      <c r="AZ206" s="70"/>
    </row>
    <row r="207" spans="1:52" ht="12" customHeight="1">
      <c r="A207" s="44">
        <f t="shared" si="162"/>
        <v>43040</v>
      </c>
      <c r="B207" s="66">
        <f t="shared" si="163"/>
        <v>1147.5409836065573</v>
      </c>
      <c r="C207" s="67"/>
      <c r="D207" s="68">
        <f t="shared" si="126"/>
        <v>1147.5409836065573</v>
      </c>
      <c r="E207" s="35">
        <f t="shared" si="127"/>
        <v>0</v>
      </c>
      <c r="F207" s="35">
        <f t="shared" si="128"/>
        <v>0</v>
      </c>
      <c r="G207" s="55">
        <f t="shared" si="164"/>
        <v>5.67</v>
      </c>
      <c r="H207" s="69">
        <f t="shared" si="165"/>
        <v>5.67</v>
      </c>
      <c r="I207" s="72">
        <f t="shared" si="166"/>
        <v>0</v>
      </c>
      <c r="J207" s="55">
        <f t="shared" si="129"/>
        <v>-0.06</v>
      </c>
      <c r="K207" s="69">
        <f t="shared" si="130"/>
        <v>-0.06</v>
      </c>
      <c r="L207" s="72">
        <v>0</v>
      </c>
      <c r="M207" s="55">
        <f t="shared" si="131"/>
        <v>1.2500000000000001E-2</v>
      </c>
      <c r="N207" s="69">
        <f t="shared" si="132"/>
        <v>0</v>
      </c>
      <c r="O207" s="72">
        <v>0</v>
      </c>
      <c r="P207" s="7"/>
      <c r="Q207" s="72">
        <f t="shared" si="133"/>
        <v>5.6224999999999996</v>
      </c>
      <c r="R207" s="72">
        <f t="shared" si="134"/>
        <v>5.61</v>
      </c>
      <c r="S207" s="72">
        <f t="shared" si="135"/>
        <v>0</v>
      </c>
      <c r="T207" s="7"/>
      <c r="U207" s="5">
        <f t="shared" si="136"/>
        <v>30</v>
      </c>
      <c r="V207" s="45">
        <f t="shared" si="137"/>
        <v>43040</v>
      </c>
      <c r="W207" s="5">
        <f t="shared" si="138"/>
        <v>6124</v>
      </c>
      <c r="X207" s="55">
        <f t="shared" si="139"/>
        <v>5.3904348595426005E-2</v>
      </c>
      <c r="Y207" s="47">
        <f t="shared" si="140"/>
        <v>0.40990597216210972</v>
      </c>
      <c r="Z207" s="5">
        <f t="shared" si="141"/>
        <v>0</v>
      </c>
      <c r="AA207" s="5">
        <f t="shared" si="142"/>
        <v>0</v>
      </c>
      <c r="AC207" s="39">
        <f t="shared" si="143"/>
        <v>0</v>
      </c>
      <c r="AD207" s="39">
        <f t="shared" si="144"/>
        <v>0</v>
      </c>
      <c r="AE207" s="39">
        <f t="shared" si="145"/>
        <v>0</v>
      </c>
      <c r="AF207" s="39">
        <f t="shared" si="146"/>
        <v>0</v>
      </c>
      <c r="AG207" s="39">
        <f t="shared" si="147"/>
        <v>0</v>
      </c>
      <c r="AH207" s="39">
        <f t="shared" si="148"/>
        <v>0</v>
      </c>
      <c r="AI207" s="39">
        <f t="shared" si="149"/>
        <v>0</v>
      </c>
      <c r="AJ207" s="39">
        <f t="shared" si="150"/>
        <v>0</v>
      </c>
      <c r="AK207" s="39">
        <f t="shared" si="151"/>
        <v>0</v>
      </c>
      <c r="AL207" s="43"/>
      <c r="AM207" s="39">
        <f t="shared" si="152"/>
        <v>0</v>
      </c>
      <c r="AN207" s="39">
        <f t="shared" si="153"/>
        <v>0</v>
      </c>
      <c r="AO207" s="39">
        <f t="shared" si="154"/>
        <v>0</v>
      </c>
      <c r="AP207" s="40">
        <f t="shared" si="155"/>
        <v>0</v>
      </c>
      <c r="AR207" s="39">
        <f t="shared" si="156"/>
        <v>0</v>
      </c>
      <c r="AS207" s="39">
        <f t="shared" si="157"/>
        <v>0</v>
      </c>
      <c r="AT207" s="39">
        <f t="shared" si="158"/>
        <v>0</v>
      </c>
      <c r="AU207" s="40">
        <f t="shared" si="159"/>
        <v>0</v>
      </c>
      <c r="AV207" s="40"/>
      <c r="AW207" s="52">
        <f t="shared" si="160"/>
        <v>0</v>
      </c>
      <c r="AY207" s="52">
        <f t="shared" si="161"/>
        <v>0</v>
      </c>
      <c r="AZ207" s="70"/>
    </row>
    <row r="208" spans="1:52" ht="12" customHeight="1">
      <c r="A208" s="44">
        <f t="shared" si="162"/>
        <v>43070</v>
      </c>
      <c r="B208" s="66">
        <f t="shared" si="163"/>
        <v>1147.5409836065573</v>
      </c>
      <c r="C208" s="67"/>
      <c r="D208" s="68">
        <f t="shared" si="126"/>
        <v>1147.5409836065573</v>
      </c>
      <c r="E208" s="35">
        <f t="shared" si="127"/>
        <v>0</v>
      </c>
      <c r="F208" s="35">
        <f t="shared" si="128"/>
        <v>0</v>
      </c>
      <c r="G208" s="55">
        <f t="shared" si="164"/>
        <v>5.67</v>
      </c>
      <c r="H208" s="69">
        <f t="shared" si="165"/>
        <v>5.67</v>
      </c>
      <c r="I208" s="72">
        <f t="shared" si="166"/>
        <v>0</v>
      </c>
      <c r="J208" s="55">
        <f t="shared" si="129"/>
        <v>-0.06</v>
      </c>
      <c r="K208" s="69">
        <f t="shared" si="130"/>
        <v>-0.06</v>
      </c>
      <c r="L208" s="72">
        <v>0</v>
      </c>
      <c r="M208" s="55">
        <f t="shared" si="131"/>
        <v>1.2500000000000001E-2</v>
      </c>
      <c r="N208" s="69">
        <f t="shared" si="132"/>
        <v>0</v>
      </c>
      <c r="O208" s="72">
        <v>0</v>
      </c>
      <c r="P208" s="7"/>
      <c r="Q208" s="72">
        <f t="shared" si="133"/>
        <v>5.6224999999999996</v>
      </c>
      <c r="R208" s="72">
        <f t="shared" si="134"/>
        <v>5.61</v>
      </c>
      <c r="S208" s="72">
        <f t="shared" si="135"/>
        <v>0</v>
      </c>
      <c r="T208" s="7"/>
      <c r="U208" s="5">
        <f t="shared" si="136"/>
        <v>31</v>
      </c>
      <c r="V208" s="45">
        <f t="shared" si="137"/>
        <v>43070</v>
      </c>
      <c r="W208" s="5">
        <f t="shared" si="138"/>
        <v>6154</v>
      </c>
      <c r="X208" s="55">
        <f t="shared" si="139"/>
        <v>5.3904348595426005E-2</v>
      </c>
      <c r="Y208" s="47">
        <f t="shared" si="140"/>
        <v>0.40811906153477362</v>
      </c>
      <c r="Z208" s="5">
        <f t="shared" si="141"/>
        <v>0</v>
      </c>
      <c r="AA208" s="5">
        <f t="shared" si="142"/>
        <v>0</v>
      </c>
      <c r="AC208" s="39">
        <f t="shared" si="143"/>
        <v>0</v>
      </c>
      <c r="AD208" s="39">
        <f t="shared" si="144"/>
        <v>0</v>
      </c>
      <c r="AE208" s="39">
        <f t="shared" si="145"/>
        <v>0</v>
      </c>
      <c r="AF208" s="39">
        <f t="shared" si="146"/>
        <v>0</v>
      </c>
      <c r="AG208" s="39">
        <f t="shared" si="147"/>
        <v>0</v>
      </c>
      <c r="AH208" s="39">
        <f t="shared" si="148"/>
        <v>0</v>
      </c>
      <c r="AI208" s="39">
        <f t="shared" si="149"/>
        <v>0</v>
      </c>
      <c r="AJ208" s="39">
        <f t="shared" si="150"/>
        <v>0</v>
      </c>
      <c r="AK208" s="39">
        <f t="shared" si="151"/>
        <v>0</v>
      </c>
      <c r="AL208" s="43"/>
      <c r="AM208" s="39">
        <f t="shared" si="152"/>
        <v>0</v>
      </c>
      <c r="AN208" s="39">
        <f t="shared" si="153"/>
        <v>0</v>
      </c>
      <c r="AO208" s="39">
        <f t="shared" si="154"/>
        <v>0</v>
      </c>
      <c r="AP208" s="40">
        <f t="shared" si="155"/>
        <v>0</v>
      </c>
      <c r="AR208" s="39">
        <f t="shared" si="156"/>
        <v>0</v>
      </c>
      <c r="AS208" s="39">
        <f t="shared" si="157"/>
        <v>0</v>
      </c>
      <c r="AT208" s="39">
        <f t="shared" si="158"/>
        <v>0</v>
      </c>
      <c r="AU208" s="40">
        <f t="shared" si="159"/>
        <v>0</v>
      </c>
      <c r="AV208" s="40"/>
      <c r="AW208" s="52">
        <f t="shared" si="160"/>
        <v>0</v>
      </c>
      <c r="AY208" s="52">
        <f t="shared" si="161"/>
        <v>0</v>
      </c>
      <c r="AZ208" s="70"/>
    </row>
    <row r="209" spans="1:52" ht="12" customHeight="1">
      <c r="A209" s="44">
        <f t="shared" si="162"/>
        <v>43101</v>
      </c>
      <c r="B209" s="66">
        <f t="shared" si="163"/>
        <v>1147.5409836065573</v>
      </c>
      <c r="C209" s="67"/>
      <c r="D209" s="68">
        <f t="shared" si="126"/>
        <v>1147.5409836065573</v>
      </c>
      <c r="E209" s="35">
        <f t="shared" si="127"/>
        <v>0</v>
      </c>
      <c r="F209" s="35">
        <f t="shared" si="128"/>
        <v>0</v>
      </c>
      <c r="G209" s="55">
        <f t="shared" si="164"/>
        <v>5.67</v>
      </c>
      <c r="H209" s="69">
        <f t="shared" si="165"/>
        <v>5.67</v>
      </c>
      <c r="I209" s="72">
        <f t="shared" si="166"/>
        <v>0</v>
      </c>
      <c r="J209" s="55">
        <f t="shared" si="129"/>
        <v>-0.06</v>
      </c>
      <c r="K209" s="69">
        <f t="shared" si="130"/>
        <v>-0.06</v>
      </c>
      <c r="L209" s="72">
        <v>0</v>
      </c>
      <c r="M209" s="55">
        <f t="shared" si="131"/>
        <v>1.2500000000000001E-2</v>
      </c>
      <c r="N209" s="69">
        <f t="shared" si="132"/>
        <v>0</v>
      </c>
      <c r="O209" s="72">
        <v>0</v>
      </c>
      <c r="P209" s="7"/>
      <c r="Q209" s="72">
        <f t="shared" si="133"/>
        <v>5.6224999999999996</v>
      </c>
      <c r="R209" s="72">
        <f t="shared" si="134"/>
        <v>5.61</v>
      </c>
      <c r="S209" s="72">
        <f t="shared" si="135"/>
        <v>0</v>
      </c>
      <c r="T209" s="7"/>
      <c r="U209" s="5">
        <f t="shared" si="136"/>
        <v>31</v>
      </c>
      <c r="V209" s="45">
        <f t="shared" si="137"/>
        <v>43101</v>
      </c>
      <c r="W209" s="5">
        <f t="shared" si="138"/>
        <v>6185</v>
      </c>
      <c r="X209" s="55">
        <f t="shared" si="139"/>
        <v>5.3904348595426005E-2</v>
      </c>
      <c r="Y209" s="47">
        <f t="shared" si="140"/>
        <v>0.4062807703485819</v>
      </c>
      <c r="Z209" s="5">
        <f t="shared" si="141"/>
        <v>0</v>
      </c>
      <c r="AA209" s="5">
        <f t="shared" si="142"/>
        <v>0</v>
      </c>
      <c r="AC209" s="39">
        <f t="shared" si="143"/>
        <v>0</v>
      </c>
      <c r="AD209" s="39">
        <f t="shared" si="144"/>
        <v>0</v>
      </c>
      <c r="AE209" s="39">
        <f t="shared" si="145"/>
        <v>0</v>
      </c>
      <c r="AF209" s="39">
        <f t="shared" si="146"/>
        <v>0</v>
      </c>
      <c r="AG209" s="39">
        <f t="shared" si="147"/>
        <v>0</v>
      </c>
      <c r="AH209" s="39">
        <f t="shared" si="148"/>
        <v>0</v>
      </c>
      <c r="AI209" s="39">
        <f t="shared" si="149"/>
        <v>0</v>
      </c>
      <c r="AJ209" s="39">
        <f t="shared" si="150"/>
        <v>0</v>
      </c>
      <c r="AK209" s="39">
        <f t="shared" si="151"/>
        <v>0</v>
      </c>
      <c r="AL209" s="43"/>
      <c r="AM209" s="39">
        <f t="shared" si="152"/>
        <v>0</v>
      </c>
      <c r="AN209" s="39">
        <f t="shared" si="153"/>
        <v>0</v>
      </c>
      <c r="AO209" s="39">
        <f t="shared" si="154"/>
        <v>0</v>
      </c>
      <c r="AP209" s="40">
        <f t="shared" si="155"/>
        <v>0</v>
      </c>
      <c r="AR209" s="39">
        <f t="shared" si="156"/>
        <v>0</v>
      </c>
      <c r="AS209" s="39">
        <f t="shared" si="157"/>
        <v>0</v>
      </c>
      <c r="AT209" s="39">
        <f t="shared" si="158"/>
        <v>0</v>
      </c>
      <c r="AU209" s="40">
        <f t="shared" si="159"/>
        <v>0</v>
      </c>
      <c r="AV209" s="40"/>
      <c r="AW209" s="52">
        <f t="shared" si="160"/>
        <v>0</v>
      </c>
      <c r="AY209" s="52">
        <f t="shared" si="161"/>
        <v>0</v>
      </c>
      <c r="AZ209" s="70"/>
    </row>
    <row r="210" spans="1:52" ht="12" customHeight="1">
      <c r="A210" s="44">
        <f t="shared" si="162"/>
        <v>43132</v>
      </c>
      <c r="B210" s="66">
        <f t="shared" si="163"/>
        <v>1147.5409836065573</v>
      </c>
      <c r="C210" s="67"/>
      <c r="D210" s="68">
        <f t="shared" si="126"/>
        <v>1147.5409836065573</v>
      </c>
      <c r="E210" s="35">
        <f t="shared" si="127"/>
        <v>0</v>
      </c>
      <c r="F210" s="35">
        <f t="shared" si="128"/>
        <v>0</v>
      </c>
      <c r="G210" s="55">
        <f t="shared" si="164"/>
        <v>5.67</v>
      </c>
      <c r="H210" s="69">
        <f t="shared" si="165"/>
        <v>5.67</v>
      </c>
      <c r="I210" s="72">
        <f t="shared" si="166"/>
        <v>0</v>
      </c>
      <c r="J210" s="55">
        <f t="shared" si="129"/>
        <v>-0.06</v>
      </c>
      <c r="K210" s="69">
        <f t="shared" si="130"/>
        <v>-0.06</v>
      </c>
      <c r="L210" s="72">
        <v>0</v>
      </c>
      <c r="M210" s="55">
        <f t="shared" si="131"/>
        <v>1.2500000000000001E-2</v>
      </c>
      <c r="N210" s="69">
        <f t="shared" si="132"/>
        <v>0</v>
      </c>
      <c r="O210" s="72">
        <v>0</v>
      </c>
      <c r="P210" s="7"/>
      <c r="Q210" s="72">
        <f t="shared" si="133"/>
        <v>5.6224999999999996</v>
      </c>
      <c r="R210" s="72">
        <f t="shared" si="134"/>
        <v>5.61</v>
      </c>
      <c r="S210" s="72">
        <f t="shared" si="135"/>
        <v>0</v>
      </c>
      <c r="T210" s="7"/>
      <c r="U210" s="5">
        <f t="shared" si="136"/>
        <v>28</v>
      </c>
      <c r="V210" s="45">
        <f t="shared" si="137"/>
        <v>43132</v>
      </c>
      <c r="W210" s="5">
        <f t="shared" si="138"/>
        <v>6216</v>
      </c>
      <c r="X210" s="55">
        <f t="shared" si="139"/>
        <v>5.3904348595426005E-2</v>
      </c>
      <c r="Y210" s="47">
        <f t="shared" si="140"/>
        <v>0.40445075937962005</v>
      </c>
      <c r="Z210" s="5">
        <f t="shared" si="141"/>
        <v>0</v>
      </c>
      <c r="AA210" s="5">
        <f t="shared" si="142"/>
        <v>0</v>
      </c>
      <c r="AC210" s="39">
        <f t="shared" si="143"/>
        <v>0</v>
      </c>
      <c r="AD210" s="39">
        <f t="shared" si="144"/>
        <v>0</v>
      </c>
      <c r="AE210" s="39">
        <f t="shared" si="145"/>
        <v>0</v>
      </c>
      <c r="AF210" s="39">
        <f t="shared" si="146"/>
        <v>0</v>
      </c>
      <c r="AG210" s="39">
        <f t="shared" si="147"/>
        <v>0</v>
      </c>
      <c r="AH210" s="39">
        <f t="shared" si="148"/>
        <v>0</v>
      </c>
      <c r="AI210" s="39">
        <f t="shared" si="149"/>
        <v>0</v>
      </c>
      <c r="AJ210" s="39">
        <f t="shared" si="150"/>
        <v>0</v>
      </c>
      <c r="AK210" s="39">
        <f t="shared" si="151"/>
        <v>0</v>
      </c>
      <c r="AL210" s="43"/>
      <c r="AM210" s="39">
        <f t="shared" si="152"/>
        <v>0</v>
      </c>
      <c r="AN210" s="39">
        <f t="shared" si="153"/>
        <v>0</v>
      </c>
      <c r="AO210" s="39">
        <f t="shared" si="154"/>
        <v>0</v>
      </c>
      <c r="AP210" s="40">
        <f t="shared" si="155"/>
        <v>0</v>
      </c>
      <c r="AR210" s="39">
        <f t="shared" si="156"/>
        <v>0</v>
      </c>
      <c r="AS210" s="39">
        <f t="shared" si="157"/>
        <v>0</v>
      </c>
      <c r="AT210" s="39">
        <f t="shared" si="158"/>
        <v>0</v>
      </c>
      <c r="AU210" s="40">
        <f t="shared" si="159"/>
        <v>0</v>
      </c>
      <c r="AV210" s="40"/>
      <c r="AW210" s="52">
        <f t="shared" si="160"/>
        <v>0</v>
      </c>
      <c r="AY210" s="52">
        <f t="shared" si="161"/>
        <v>0</v>
      </c>
      <c r="AZ210" s="70"/>
    </row>
    <row r="211" spans="1:52" ht="12" customHeight="1">
      <c r="A211" s="44">
        <f t="shared" si="162"/>
        <v>43160</v>
      </c>
      <c r="B211" s="66">
        <f t="shared" si="163"/>
        <v>1147.5409836065573</v>
      </c>
      <c r="C211" s="67"/>
      <c r="D211" s="68">
        <f t="shared" si="126"/>
        <v>1147.5409836065573</v>
      </c>
      <c r="E211" s="35">
        <f t="shared" si="127"/>
        <v>0</v>
      </c>
      <c r="F211" s="35">
        <f t="shared" si="128"/>
        <v>0</v>
      </c>
      <c r="G211" s="55">
        <f t="shared" si="164"/>
        <v>5.67</v>
      </c>
      <c r="H211" s="69">
        <f t="shared" si="165"/>
        <v>5.67</v>
      </c>
      <c r="I211" s="72">
        <f t="shared" si="166"/>
        <v>0</v>
      </c>
      <c r="J211" s="55">
        <f t="shared" si="129"/>
        <v>-0.06</v>
      </c>
      <c r="K211" s="69">
        <f t="shared" si="130"/>
        <v>-0.06</v>
      </c>
      <c r="L211" s="72">
        <v>0</v>
      </c>
      <c r="M211" s="55">
        <f t="shared" si="131"/>
        <v>1.2500000000000001E-2</v>
      </c>
      <c r="N211" s="69">
        <f t="shared" si="132"/>
        <v>0</v>
      </c>
      <c r="O211" s="72">
        <v>0</v>
      </c>
      <c r="P211" s="7"/>
      <c r="Q211" s="72">
        <f t="shared" si="133"/>
        <v>5.6224999999999996</v>
      </c>
      <c r="R211" s="72">
        <f t="shared" si="134"/>
        <v>5.61</v>
      </c>
      <c r="S211" s="72">
        <f t="shared" si="135"/>
        <v>0</v>
      </c>
      <c r="T211" s="7"/>
      <c r="U211" s="5">
        <f t="shared" si="136"/>
        <v>31</v>
      </c>
      <c r="V211" s="45">
        <f t="shared" si="137"/>
        <v>43160</v>
      </c>
      <c r="W211" s="5">
        <f t="shared" si="138"/>
        <v>6244</v>
      </c>
      <c r="X211" s="55">
        <f t="shared" si="139"/>
        <v>5.3904348595426005E-2</v>
      </c>
      <c r="Y211" s="47">
        <f t="shared" si="140"/>
        <v>0.40280493224320946</v>
      </c>
      <c r="Z211" s="5">
        <f t="shared" si="141"/>
        <v>0</v>
      </c>
      <c r="AA211" s="5">
        <f t="shared" si="142"/>
        <v>0</v>
      </c>
      <c r="AC211" s="39">
        <f t="shared" si="143"/>
        <v>0</v>
      </c>
      <c r="AD211" s="39">
        <f t="shared" si="144"/>
        <v>0</v>
      </c>
      <c r="AE211" s="39">
        <f t="shared" si="145"/>
        <v>0</v>
      </c>
      <c r="AF211" s="39">
        <f t="shared" si="146"/>
        <v>0</v>
      </c>
      <c r="AG211" s="39">
        <f t="shared" si="147"/>
        <v>0</v>
      </c>
      <c r="AH211" s="39">
        <f t="shared" si="148"/>
        <v>0</v>
      </c>
      <c r="AI211" s="39">
        <f t="shared" si="149"/>
        <v>0</v>
      </c>
      <c r="AJ211" s="39">
        <f t="shared" si="150"/>
        <v>0</v>
      </c>
      <c r="AK211" s="39">
        <f t="shared" si="151"/>
        <v>0</v>
      </c>
      <c r="AL211" s="43"/>
      <c r="AM211" s="39">
        <f t="shared" si="152"/>
        <v>0</v>
      </c>
      <c r="AN211" s="39">
        <f t="shared" si="153"/>
        <v>0</v>
      </c>
      <c r="AO211" s="39">
        <f t="shared" si="154"/>
        <v>0</v>
      </c>
      <c r="AP211" s="40">
        <f t="shared" si="155"/>
        <v>0</v>
      </c>
      <c r="AR211" s="39">
        <f t="shared" si="156"/>
        <v>0</v>
      </c>
      <c r="AS211" s="39">
        <f t="shared" si="157"/>
        <v>0</v>
      </c>
      <c r="AT211" s="39">
        <f t="shared" si="158"/>
        <v>0</v>
      </c>
      <c r="AU211" s="40">
        <f t="shared" si="159"/>
        <v>0</v>
      </c>
      <c r="AV211" s="40"/>
      <c r="AW211" s="52">
        <f t="shared" si="160"/>
        <v>0</v>
      </c>
      <c r="AY211" s="52">
        <f t="shared" si="161"/>
        <v>0</v>
      </c>
      <c r="AZ211" s="70"/>
    </row>
    <row r="212" spans="1:52" ht="12" customHeight="1">
      <c r="A212" s="44">
        <f t="shared" si="162"/>
        <v>43191</v>
      </c>
      <c r="B212" s="66">
        <f t="shared" si="163"/>
        <v>1147.5409836065573</v>
      </c>
      <c r="C212" s="67"/>
      <c r="D212" s="68">
        <f t="shared" si="126"/>
        <v>1147.5409836065573</v>
      </c>
      <c r="E212" s="35">
        <f t="shared" si="127"/>
        <v>0</v>
      </c>
      <c r="F212" s="35">
        <f t="shared" si="128"/>
        <v>0</v>
      </c>
      <c r="G212" s="55">
        <f t="shared" si="164"/>
        <v>5.67</v>
      </c>
      <c r="H212" s="69">
        <f t="shared" si="165"/>
        <v>5.67</v>
      </c>
      <c r="I212" s="72">
        <f t="shared" si="166"/>
        <v>0</v>
      </c>
      <c r="J212" s="55">
        <f t="shared" si="129"/>
        <v>-0.06</v>
      </c>
      <c r="K212" s="69">
        <f t="shared" si="130"/>
        <v>-0.06</v>
      </c>
      <c r="L212" s="72">
        <v>0</v>
      </c>
      <c r="M212" s="55">
        <f t="shared" si="131"/>
        <v>1.2500000000000001E-2</v>
      </c>
      <c r="N212" s="69">
        <f t="shared" si="132"/>
        <v>0</v>
      </c>
      <c r="O212" s="72">
        <v>0</v>
      </c>
      <c r="P212" s="7"/>
      <c r="Q212" s="72">
        <f t="shared" si="133"/>
        <v>5.6224999999999996</v>
      </c>
      <c r="R212" s="72">
        <f t="shared" si="134"/>
        <v>5.61</v>
      </c>
      <c r="S212" s="72">
        <f t="shared" si="135"/>
        <v>0</v>
      </c>
      <c r="T212" s="7"/>
      <c r="U212" s="5">
        <f t="shared" si="136"/>
        <v>30</v>
      </c>
      <c r="V212" s="45">
        <f t="shared" si="137"/>
        <v>43191</v>
      </c>
      <c r="W212" s="5">
        <f t="shared" si="138"/>
        <v>6275</v>
      </c>
      <c r="X212" s="55">
        <f t="shared" si="139"/>
        <v>5.3904348595426005E-2</v>
      </c>
      <c r="Y212" s="47">
        <f t="shared" si="140"/>
        <v>0.40099057749606143</v>
      </c>
      <c r="Z212" s="5">
        <f t="shared" si="141"/>
        <v>0</v>
      </c>
      <c r="AA212" s="5">
        <f t="shared" si="142"/>
        <v>0</v>
      </c>
      <c r="AC212" s="39">
        <f t="shared" si="143"/>
        <v>0</v>
      </c>
      <c r="AD212" s="39">
        <f t="shared" si="144"/>
        <v>0</v>
      </c>
      <c r="AE212" s="39">
        <f t="shared" si="145"/>
        <v>0</v>
      </c>
      <c r="AF212" s="39">
        <f t="shared" si="146"/>
        <v>0</v>
      </c>
      <c r="AG212" s="39">
        <f t="shared" si="147"/>
        <v>0</v>
      </c>
      <c r="AH212" s="39">
        <f t="shared" si="148"/>
        <v>0</v>
      </c>
      <c r="AI212" s="39">
        <f t="shared" si="149"/>
        <v>0</v>
      </c>
      <c r="AJ212" s="39">
        <f t="shared" si="150"/>
        <v>0</v>
      </c>
      <c r="AK212" s="39">
        <f t="shared" si="151"/>
        <v>0</v>
      </c>
      <c r="AL212" s="43"/>
      <c r="AM212" s="39">
        <f t="shared" si="152"/>
        <v>0</v>
      </c>
      <c r="AN212" s="39">
        <f t="shared" si="153"/>
        <v>0</v>
      </c>
      <c r="AO212" s="39">
        <f t="shared" si="154"/>
        <v>0</v>
      </c>
      <c r="AP212" s="40">
        <f t="shared" si="155"/>
        <v>0</v>
      </c>
      <c r="AR212" s="39">
        <f t="shared" si="156"/>
        <v>0</v>
      </c>
      <c r="AS212" s="39">
        <f t="shared" si="157"/>
        <v>0</v>
      </c>
      <c r="AT212" s="39">
        <f t="shared" si="158"/>
        <v>0</v>
      </c>
      <c r="AU212" s="40">
        <f t="shared" si="159"/>
        <v>0</v>
      </c>
      <c r="AV212" s="40"/>
      <c r="AW212" s="52">
        <f t="shared" si="160"/>
        <v>0</v>
      </c>
      <c r="AY212" s="52">
        <f t="shared" si="161"/>
        <v>0</v>
      </c>
      <c r="AZ212" s="70"/>
    </row>
    <row r="213" spans="1:52" ht="12" customHeight="1">
      <c r="A213" s="44">
        <f t="shared" si="162"/>
        <v>43221</v>
      </c>
      <c r="B213" s="66">
        <f t="shared" si="163"/>
        <v>1147.5409836065573</v>
      </c>
      <c r="C213" s="67"/>
      <c r="D213" s="68">
        <f t="shared" si="126"/>
        <v>1147.5409836065573</v>
      </c>
      <c r="E213" s="35">
        <f t="shared" si="127"/>
        <v>0</v>
      </c>
      <c r="F213" s="35">
        <f t="shared" si="128"/>
        <v>0</v>
      </c>
      <c r="G213" s="55">
        <f t="shared" si="164"/>
        <v>5.67</v>
      </c>
      <c r="H213" s="69">
        <f t="shared" si="165"/>
        <v>5.67</v>
      </c>
      <c r="I213" s="72">
        <f t="shared" si="166"/>
        <v>0</v>
      </c>
      <c r="J213" s="55">
        <f t="shared" si="129"/>
        <v>-0.06</v>
      </c>
      <c r="K213" s="69">
        <f t="shared" si="130"/>
        <v>-0.06</v>
      </c>
      <c r="L213" s="72">
        <v>0</v>
      </c>
      <c r="M213" s="55">
        <f t="shared" si="131"/>
        <v>1.2500000000000001E-2</v>
      </c>
      <c r="N213" s="69">
        <f t="shared" si="132"/>
        <v>0</v>
      </c>
      <c r="O213" s="72">
        <v>0</v>
      </c>
      <c r="P213" s="7"/>
      <c r="Q213" s="72">
        <f t="shared" si="133"/>
        <v>5.6224999999999996</v>
      </c>
      <c r="R213" s="72">
        <f t="shared" si="134"/>
        <v>5.61</v>
      </c>
      <c r="S213" s="72">
        <f t="shared" si="135"/>
        <v>0</v>
      </c>
      <c r="T213" s="7"/>
      <c r="U213" s="5">
        <f t="shared" si="136"/>
        <v>31</v>
      </c>
      <c r="V213" s="45">
        <f t="shared" si="137"/>
        <v>43221</v>
      </c>
      <c r="W213" s="5">
        <f t="shared" si="138"/>
        <v>6305</v>
      </c>
      <c r="X213" s="55">
        <f t="shared" si="139"/>
        <v>5.3904348595426005E-2</v>
      </c>
      <c r="Y213" s="47">
        <f t="shared" si="140"/>
        <v>0.39924253191231462</v>
      </c>
      <c r="Z213" s="5">
        <f t="shared" si="141"/>
        <v>0</v>
      </c>
      <c r="AA213" s="5">
        <f t="shared" si="142"/>
        <v>0</v>
      </c>
      <c r="AC213" s="39">
        <f t="shared" si="143"/>
        <v>0</v>
      </c>
      <c r="AD213" s="39">
        <f t="shared" si="144"/>
        <v>0</v>
      </c>
      <c r="AE213" s="39">
        <f t="shared" si="145"/>
        <v>0</v>
      </c>
      <c r="AF213" s="39">
        <f t="shared" si="146"/>
        <v>0</v>
      </c>
      <c r="AG213" s="39">
        <f t="shared" si="147"/>
        <v>0</v>
      </c>
      <c r="AH213" s="39">
        <f t="shared" si="148"/>
        <v>0</v>
      </c>
      <c r="AI213" s="39">
        <f t="shared" si="149"/>
        <v>0</v>
      </c>
      <c r="AJ213" s="39">
        <f t="shared" si="150"/>
        <v>0</v>
      </c>
      <c r="AK213" s="39">
        <f t="shared" si="151"/>
        <v>0</v>
      </c>
      <c r="AL213" s="43"/>
      <c r="AM213" s="39">
        <f t="shared" si="152"/>
        <v>0</v>
      </c>
      <c r="AN213" s="39">
        <f t="shared" si="153"/>
        <v>0</v>
      </c>
      <c r="AO213" s="39">
        <f t="shared" si="154"/>
        <v>0</v>
      </c>
      <c r="AP213" s="40">
        <f t="shared" si="155"/>
        <v>0</v>
      </c>
      <c r="AR213" s="39">
        <f t="shared" si="156"/>
        <v>0</v>
      </c>
      <c r="AS213" s="39">
        <f t="shared" si="157"/>
        <v>0</v>
      </c>
      <c r="AT213" s="39">
        <f t="shared" si="158"/>
        <v>0</v>
      </c>
      <c r="AU213" s="40">
        <f t="shared" si="159"/>
        <v>0</v>
      </c>
      <c r="AV213" s="40"/>
      <c r="AW213" s="52">
        <f t="shared" si="160"/>
        <v>0</v>
      </c>
      <c r="AY213" s="52">
        <f t="shared" si="161"/>
        <v>0</v>
      </c>
      <c r="AZ213" s="70"/>
    </row>
    <row r="214" spans="1:52" ht="12" customHeight="1">
      <c r="A214" s="44">
        <f t="shared" si="162"/>
        <v>43252</v>
      </c>
      <c r="B214" s="66">
        <f t="shared" si="163"/>
        <v>1147.5409836065573</v>
      </c>
      <c r="C214" s="67"/>
      <c r="D214" s="68">
        <f t="shared" si="126"/>
        <v>1147.5409836065573</v>
      </c>
      <c r="E214" s="35">
        <f t="shared" si="127"/>
        <v>0</v>
      </c>
      <c r="F214" s="35">
        <f t="shared" si="128"/>
        <v>0</v>
      </c>
      <c r="G214" s="55">
        <f t="shared" si="164"/>
        <v>5.67</v>
      </c>
      <c r="H214" s="69">
        <f t="shared" si="165"/>
        <v>5.67</v>
      </c>
      <c r="I214" s="72">
        <f t="shared" si="166"/>
        <v>0</v>
      </c>
      <c r="J214" s="55">
        <f t="shared" si="129"/>
        <v>-0.06</v>
      </c>
      <c r="K214" s="69">
        <f t="shared" si="130"/>
        <v>-0.06</v>
      </c>
      <c r="L214" s="72">
        <v>0</v>
      </c>
      <c r="M214" s="55">
        <f t="shared" si="131"/>
        <v>1.2500000000000001E-2</v>
      </c>
      <c r="N214" s="69">
        <f t="shared" si="132"/>
        <v>0</v>
      </c>
      <c r="O214" s="72">
        <v>0</v>
      </c>
      <c r="P214" s="7"/>
      <c r="Q214" s="72">
        <f t="shared" si="133"/>
        <v>5.6224999999999996</v>
      </c>
      <c r="R214" s="72">
        <f t="shared" si="134"/>
        <v>5.61</v>
      </c>
      <c r="S214" s="72">
        <f t="shared" si="135"/>
        <v>0</v>
      </c>
      <c r="T214" s="7"/>
      <c r="U214" s="5">
        <f t="shared" si="136"/>
        <v>30</v>
      </c>
      <c r="V214" s="45">
        <f t="shared" si="137"/>
        <v>43252</v>
      </c>
      <c r="W214" s="5">
        <f t="shared" si="138"/>
        <v>6336</v>
      </c>
      <c r="X214" s="55">
        <f t="shared" si="139"/>
        <v>5.3904348595426005E-2</v>
      </c>
      <c r="Y214" s="47">
        <f t="shared" si="140"/>
        <v>0.39744422328931794</v>
      </c>
      <c r="Z214" s="5">
        <f t="shared" si="141"/>
        <v>0</v>
      </c>
      <c r="AA214" s="5">
        <f t="shared" si="142"/>
        <v>0</v>
      </c>
      <c r="AC214" s="39">
        <f t="shared" si="143"/>
        <v>0</v>
      </c>
      <c r="AD214" s="39">
        <f t="shared" si="144"/>
        <v>0</v>
      </c>
      <c r="AE214" s="39">
        <f t="shared" si="145"/>
        <v>0</v>
      </c>
      <c r="AF214" s="39">
        <f t="shared" si="146"/>
        <v>0</v>
      </c>
      <c r="AG214" s="39">
        <f t="shared" si="147"/>
        <v>0</v>
      </c>
      <c r="AH214" s="39">
        <f t="shared" si="148"/>
        <v>0</v>
      </c>
      <c r="AI214" s="39">
        <f t="shared" si="149"/>
        <v>0</v>
      </c>
      <c r="AJ214" s="39">
        <f t="shared" si="150"/>
        <v>0</v>
      </c>
      <c r="AK214" s="39">
        <f t="shared" si="151"/>
        <v>0</v>
      </c>
      <c r="AL214" s="43"/>
      <c r="AM214" s="39">
        <f t="shared" si="152"/>
        <v>0</v>
      </c>
      <c r="AN214" s="39">
        <f t="shared" si="153"/>
        <v>0</v>
      </c>
      <c r="AO214" s="39">
        <f t="shared" si="154"/>
        <v>0</v>
      </c>
      <c r="AP214" s="40">
        <f t="shared" si="155"/>
        <v>0</v>
      </c>
      <c r="AR214" s="39">
        <f t="shared" si="156"/>
        <v>0</v>
      </c>
      <c r="AS214" s="39">
        <f t="shared" si="157"/>
        <v>0</v>
      </c>
      <c r="AT214" s="39">
        <f t="shared" si="158"/>
        <v>0</v>
      </c>
      <c r="AU214" s="40">
        <f t="shared" si="159"/>
        <v>0</v>
      </c>
      <c r="AV214" s="40"/>
      <c r="AW214" s="52">
        <f t="shared" si="160"/>
        <v>0</v>
      </c>
      <c r="AY214" s="52">
        <f t="shared" si="161"/>
        <v>0</v>
      </c>
      <c r="AZ214" s="70"/>
    </row>
    <row r="215" spans="1:52" ht="12" customHeight="1">
      <c r="A215" s="44">
        <f t="shared" si="162"/>
        <v>43282</v>
      </c>
      <c r="B215" s="66">
        <f t="shared" si="163"/>
        <v>1147.5409836065573</v>
      </c>
      <c r="C215" s="67"/>
      <c r="D215" s="68">
        <f t="shared" si="126"/>
        <v>1147.5409836065573</v>
      </c>
      <c r="E215" s="35">
        <f t="shared" si="127"/>
        <v>0</v>
      </c>
      <c r="F215" s="35">
        <f t="shared" si="128"/>
        <v>0</v>
      </c>
      <c r="G215" s="55">
        <f t="shared" si="164"/>
        <v>5.67</v>
      </c>
      <c r="H215" s="69">
        <f t="shared" si="165"/>
        <v>5.67</v>
      </c>
      <c r="I215" s="72">
        <f t="shared" si="166"/>
        <v>0</v>
      </c>
      <c r="J215" s="55">
        <f t="shared" si="129"/>
        <v>-0.06</v>
      </c>
      <c r="K215" s="69">
        <f t="shared" si="130"/>
        <v>-0.06</v>
      </c>
      <c r="L215" s="72">
        <v>0</v>
      </c>
      <c r="M215" s="55">
        <f t="shared" si="131"/>
        <v>1.2500000000000001E-2</v>
      </c>
      <c r="N215" s="69">
        <f t="shared" si="132"/>
        <v>0</v>
      </c>
      <c r="O215" s="72">
        <v>0</v>
      </c>
      <c r="P215" s="7"/>
      <c r="Q215" s="72">
        <f t="shared" si="133"/>
        <v>5.6224999999999996</v>
      </c>
      <c r="R215" s="72">
        <f t="shared" si="134"/>
        <v>5.61</v>
      </c>
      <c r="S215" s="72">
        <f t="shared" si="135"/>
        <v>0</v>
      </c>
      <c r="T215" s="7"/>
      <c r="U215" s="5">
        <f t="shared" si="136"/>
        <v>31</v>
      </c>
      <c r="V215" s="45">
        <f t="shared" si="137"/>
        <v>43282</v>
      </c>
      <c r="W215" s="5">
        <f t="shared" si="138"/>
        <v>6366</v>
      </c>
      <c r="X215" s="55">
        <f t="shared" si="139"/>
        <v>5.3904348595426005E-2</v>
      </c>
      <c r="Y215" s="47">
        <f t="shared" si="140"/>
        <v>0.39571163739255005</v>
      </c>
      <c r="Z215" s="5">
        <f t="shared" si="141"/>
        <v>0</v>
      </c>
      <c r="AA215" s="5">
        <f t="shared" si="142"/>
        <v>0</v>
      </c>
      <c r="AC215" s="39">
        <f t="shared" si="143"/>
        <v>0</v>
      </c>
      <c r="AD215" s="39">
        <f t="shared" si="144"/>
        <v>0</v>
      </c>
      <c r="AE215" s="39">
        <f t="shared" si="145"/>
        <v>0</v>
      </c>
      <c r="AF215" s="39">
        <f t="shared" si="146"/>
        <v>0</v>
      </c>
      <c r="AG215" s="39">
        <f t="shared" si="147"/>
        <v>0</v>
      </c>
      <c r="AH215" s="39">
        <f t="shared" si="148"/>
        <v>0</v>
      </c>
      <c r="AI215" s="39">
        <f t="shared" si="149"/>
        <v>0</v>
      </c>
      <c r="AJ215" s="39">
        <f t="shared" si="150"/>
        <v>0</v>
      </c>
      <c r="AK215" s="39">
        <f t="shared" si="151"/>
        <v>0</v>
      </c>
      <c r="AL215" s="43"/>
      <c r="AM215" s="39">
        <f t="shared" si="152"/>
        <v>0</v>
      </c>
      <c r="AN215" s="39">
        <f t="shared" si="153"/>
        <v>0</v>
      </c>
      <c r="AO215" s="39">
        <f t="shared" si="154"/>
        <v>0</v>
      </c>
      <c r="AP215" s="40">
        <f t="shared" si="155"/>
        <v>0</v>
      </c>
      <c r="AR215" s="39">
        <f t="shared" si="156"/>
        <v>0</v>
      </c>
      <c r="AS215" s="39">
        <f t="shared" si="157"/>
        <v>0</v>
      </c>
      <c r="AT215" s="39">
        <f t="shared" si="158"/>
        <v>0</v>
      </c>
      <c r="AU215" s="40">
        <f t="shared" si="159"/>
        <v>0</v>
      </c>
      <c r="AV215" s="40"/>
      <c r="AW215" s="52">
        <f t="shared" si="160"/>
        <v>0</v>
      </c>
      <c r="AY215" s="52">
        <f t="shared" si="161"/>
        <v>0</v>
      </c>
      <c r="AZ215" s="70"/>
    </row>
    <row r="216" spans="1:52" ht="12" customHeight="1">
      <c r="A216" s="44">
        <f t="shared" si="162"/>
        <v>43313</v>
      </c>
      <c r="B216" s="66">
        <f t="shared" si="163"/>
        <v>1147.5409836065573</v>
      </c>
      <c r="C216" s="67"/>
      <c r="D216" s="68">
        <f t="shared" si="126"/>
        <v>1147.5409836065573</v>
      </c>
      <c r="E216" s="35">
        <f t="shared" si="127"/>
        <v>0</v>
      </c>
      <c r="F216" s="35">
        <f t="shared" si="128"/>
        <v>0</v>
      </c>
      <c r="G216" s="55">
        <f t="shared" si="164"/>
        <v>5.67</v>
      </c>
      <c r="H216" s="69">
        <f t="shared" si="165"/>
        <v>5.67</v>
      </c>
      <c r="I216" s="72">
        <f t="shared" si="166"/>
        <v>0</v>
      </c>
      <c r="J216" s="55">
        <f t="shared" si="129"/>
        <v>-0.06</v>
      </c>
      <c r="K216" s="69">
        <f t="shared" si="130"/>
        <v>-0.06</v>
      </c>
      <c r="L216" s="72">
        <v>0</v>
      </c>
      <c r="M216" s="55">
        <f t="shared" si="131"/>
        <v>1.2500000000000001E-2</v>
      </c>
      <c r="N216" s="69">
        <f t="shared" si="132"/>
        <v>0</v>
      </c>
      <c r="O216" s="72">
        <v>0</v>
      </c>
      <c r="P216" s="7"/>
      <c r="Q216" s="72">
        <f t="shared" si="133"/>
        <v>5.6224999999999996</v>
      </c>
      <c r="R216" s="72">
        <f t="shared" si="134"/>
        <v>5.61</v>
      </c>
      <c r="S216" s="72">
        <f t="shared" si="135"/>
        <v>0</v>
      </c>
      <c r="T216" s="7"/>
      <c r="U216" s="5">
        <f t="shared" si="136"/>
        <v>31</v>
      </c>
      <c r="V216" s="45">
        <f t="shared" si="137"/>
        <v>43313</v>
      </c>
      <c r="W216" s="5">
        <f t="shared" si="138"/>
        <v>6397</v>
      </c>
      <c r="X216" s="55">
        <f t="shared" si="139"/>
        <v>5.3904348595426005E-2</v>
      </c>
      <c r="Y216" s="47">
        <f t="shared" si="140"/>
        <v>0.39392923298204141</v>
      </c>
      <c r="Z216" s="5">
        <f t="shared" si="141"/>
        <v>0</v>
      </c>
      <c r="AA216" s="5">
        <f t="shared" si="142"/>
        <v>0</v>
      </c>
      <c r="AC216" s="39">
        <f t="shared" si="143"/>
        <v>0</v>
      </c>
      <c r="AD216" s="39">
        <f t="shared" si="144"/>
        <v>0</v>
      </c>
      <c r="AE216" s="39">
        <f t="shared" si="145"/>
        <v>0</v>
      </c>
      <c r="AF216" s="39">
        <f t="shared" si="146"/>
        <v>0</v>
      </c>
      <c r="AG216" s="39">
        <f t="shared" si="147"/>
        <v>0</v>
      </c>
      <c r="AH216" s="39">
        <f t="shared" si="148"/>
        <v>0</v>
      </c>
      <c r="AI216" s="39">
        <f t="shared" si="149"/>
        <v>0</v>
      </c>
      <c r="AJ216" s="39">
        <f t="shared" si="150"/>
        <v>0</v>
      </c>
      <c r="AK216" s="39">
        <f t="shared" si="151"/>
        <v>0</v>
      </c>
      <c r="AL216" s="43"/>
      <c r="AM216" s="39">
        <f t="shared" si="152"/>
        <v>0</v>
      </c>
      <c r="AN216" s="39">
        <f t="shared" si="153"/>
        <v>0</v>
      </c>
      <c r="AO216" s="39">
        <f t="shared" si="154"/>
        <v>0</v>
      </c>
      <c r="AP216" s="40">
        <f t="shared" si="155"/>
        <v>0</v>
      </c>
      <c r="AR216" s="39">
        <f t="shared" si="156"/>
        <v>0</v>
      </c>
      <c r="AS216" s="39">
        <f t="shared" si="157"/>
        <v>0</v>
      </c>
      <c r="AT216" s="39">
        <f t="shared" si="158"/>
        <v>0</v>
      </c>
      <c r="AU216" s="40">
        <f t="shared" si="159"/>
        <v>0</v>
      </c>
      <c r="AV216" s="40"/>
      <c r="AW216" s="52">
        <f t="shared" si="160"/>
        <v>0</v>
      </c>
      <c r="AY216" s="52">
        <f t="shared" si="161"/>
        <v>0</v>
      </c>
      <c r="AZ216" s="70"/>
    </row>
    <row r="217" spans="1:52" ht="12" customHeight="1">
      <c r="A217" s="44">
        <f t="shared" si="162"/>
        <v>43344</v>
      </c>
      <c r="B217" s="66">
        <f t="shared" si="163"/>
        <v>1147.5409836065573</v>
      </c>
      <c r="C217" s="67"/>
      <c r="D217" s="68">
        <f t="shared" si="126"/>
        <v>1147.5409836065573</v>
      </c>
      <c r="E217" s="35">
        <f t="shared" si="127"/>
        <v>0</v>
      </c>
      <c r="F217" s="35">
        <f t="shared" si="128"/>
        <v>0</v>
      </c>
      <c r="G217" s="55">
        <f t="shared" si="164"/>
        <v>5.67</v>
      </c>
      <c r="H217" s="69">
        <f t="shared" si="165"/>
        <v>5.67</v>
      </c>
      <c r="I217" s="72">
        <f t="shared" si="166"/>
        <v>0</v>
      </c>
      <c r="J217" s="55">
        <f t="shared" si="129"/>
        <v>-0.06</v>
      </c>
      <c r="K217" s="69">
        <f t="shared" si="130"/>
        <v>-0.06</v>
      </c>
      <c r="L217" s="72">
        <v>0</v>
      </c>
      <c r="M217" s="55">
        <f t="shared" si="131"/>
        <v>1.2500000000000001E-2</v>
      </c>
      <c r="N217" s="69">
        <f t="shared" si="132"/>
        <v>0</v>
      </c>
      <c r="O217" s="72">
        <v>0</v>
      </c>
      <c r="P217" s="7"/>
      <c r="Q217" s="72">
        <f t="shared" si="133"/>
        <v>5.6224999999999996</v>
      </c>
      <c r="R217" s="72">
        <f t="shared" si="134"/>
        <v>5.61</v>
      </c>
      <c r="S217" s="72">
        <f t="shared" si="135"/>
        <v>0</v>
      </c>
      <c r="T217" s="7"/>
      <c r="U217" s="5">
        <f t="shared" si="136"/>
        <v>30</v>
      </c>
      <c r="V217" s="45">
        <f t="shared" si="137"/>
        <v>43344</v>
      </c>
      <c r="W217" s="5">
        <f t="shared" si="138"/>
        <v>6428</v>
      </c>
      <c r="X217" s="55">
        <f t="shared" si="139"/>
        <v>5.3904348595426005E-2</v>
      </c>
      <c r="Y217" s="47">
        <f t="shared" si="140"/>
        <v>0.39215485705789099</v>
      </c>
      <c r="Z217" s="5">
        <f t="shared" si="141"/>
        <v>0</v>
      </c>
      <c r="AA217" s="5">
        <f t="shared" si="142"/>
        <v>0</v>
      </c>
      <c r="AC217" s="39">
        <f t="shared" si="143"/>
        <v>0</v>
      </c>
      <c r="AD217" s="39">
        <f t="shared" si="144"/>
        <v>0</v>
      </c>
      <c r="AE217" s="39">
        <f t="shared" si="145"/>
        <v>0</v>
      </c>
      <c r="AF217" s="39">
        <f t="shared" si="146"/>
        <v>0</v>
      </c>
      <c r="AG217" s="39">
        <f t="shared" si="147"/>
        <v>0</v>
      </c>
      <c r="AH217" s="39">
        <f t="shared" si="148"/>
        <v>0</v>
      </c>
      <c r="AI217" s="39">
        <f t="shared" si="149"/>
        <v>0</v>
      </c>
      <c r="AJ217" s="39">
        <f t="shared" si="150"/>
        <v>0</v>
      </c>
      <c r="AK217" s="39">
        <f t="shared" si="151"/>
        <v>0</v>
      </c>
      <c r="AL217" s="43"/>
      <c r="AM217" s="39">
        <f t="shared" si="152"/>
        <v>0</v>
      </c>
      <c r="AN217" s="39">
        <f t="shared" si="153"/>
        <v>0</v>
      </c>
      <c r="AO217" s="39">
        <f t="shared" si="154"/>
        <v>0</v>
      </c>
      <c r="AP217" s="40">
        <f t="shared" si="155"/>
        <v>0</v>
      </c>
      <c r="AR217" s="39">
        <f t="shared" si="156"/>
        <v>0</v>
      </c>
      <c r="AS217" s="39">
        <f t="shared" si="157"/>
        <v>0</v>
      </c>
      <c r="AT217" s="39">
        <f t="shared" si="158"/>
        <v>0</v>
      </c>
      <c r="AU217" s="40">
        <f t="shared" si="159"/>
        <v>0</v>
      </c>
      <c r="AV217" s="40"/>
      <c r="AW217" s="52">
        <f t="shared" si="160"/>
        <v>0</v>
      </c>
      <c r="AY217" s="52">
        <f t="shared" si="161"/>
        <v>0</v>
      </c>
      <c r="AZ217" s="70"/>
    </row>
    <row r="218" spans="1:52" ht="12" customHeight="1">
      <c r="A218" s="44">
        <f t="shared" si="162"/>
        <v>43374</v>
      </c>
      <c r="B218" s="66">
        <f t="shared" si="163"/>
        <v>1147.5409836065573</v>
      </c>
      <c r="C218" s="67"/>
      <c r="D218" s="68">
        <f t="shared" si="126"/>
        <v>1147.5409836065573</v>
      </c>
      <c r="E218" s="35">
        <f t="shared" si="127"/>
        <v>0</v>
      </c>
      <c r="F218" s="35">
        <f t="shared" si="128"/>
        <v>0</v>
      </c>
      <c r="G218" s="55">
        <f t="shared" si="164"/>
        <v>5.67</v>
      </c>
      <c r="H218" s="69">
        <f t="shared" si="165"/>
        <v>5.67</v>
      </c>
      <c r="I218" s="72">
        <f t="shared" si="166"/>
        <v>0</v>
      </c>
      <c r="J218" s="55">
        <f t="shared" si="129"/>
        <v>-0.06</v>
      </c>
      <c r="K218" s="69">
        <f t="shared" si="130"/>
        <v>-0.06</v>
      </c>
      <c r="L218" s="72">
        <v>0</v>
      </c>
      <c r="M218" s="55">
        <f t="shared" si="131"/>
        <v>1.2500000000000001E-2</v>
      </c>
      <c r="N218" s="69">
        <f t="shared" si="132"/>
        <v>0</v>
      </c>
      <c r="O218" s="72">
        <v>0</v>
      </c>
      <c r="P218" s="7"/>
      <c r="Q218" s="72">
        <f t="shared" si="133"/>
        <v>5.6224999999999996</v>
      </c>
      <c r="R218" s="72">
        <f t="shared" si="134"/>
        <v>5.61</v>
      </c>
      <c r="S218" s="72">
        <f t="shared" si="135"/>
        <v>0</v>
      </c>
      <c r="T218" s="7"/>
      <c r="U218" s="5">
        <f t="shared" si="136"/>
        <v>31</v>
      </c>
      <c r="V218" s="45">
        <f t="shared" si="137"/>
        <v>43374</v>
      </c>
      <c r="W218" s="5">
        <f t="shared" si="138"/>
        <v>6458</v>
      </c>
      <c r="X218" s="55">
        <f t="shared" si="139"/>
        <v>5.3904348595426005E-2</v>
      </c>
      <c r="Y218" s="47">
        <f t="shared" si="140"/>
        <v>0.39044532919240987</v>
      </c>
      <c r="Z218" s="5">
        <f t="shared" si="141"/>
        <v>0</v>
      </c>
      <c r="AA218" s="5">
        <f t="shared" si="142"/>
        <v>0</v>
      </c>
      <c r="AC218" s="39">
        <f t="shared" si="143"/>
        <v>0</v>
      </c>
      <c r="AD218" s="39">
        <f t="shared" si="144"/>
        <v>0</v>
      </c>
      <c r="AE218" s="39">
        <f t="shared" si="145"/>
        <v>0</v>
      </c>
      <c r="AF218" s="39">
        <f t="shared" si="146"/>
        <v>0</v>
      </c>
      <c r="AG218" s="39">
        <f t="shared" si="147"/>
        <v>0</v>
      </c>
      <c r="AH218" s="39">
        <f t="shared" si="148"/>
        <v>0</v>
      </c>
      <c r="AI218" s="39">
        <f t="shared" si="149"/>
        <v>0</v>
      </c>
      <c r="AJ218" s="39">
        <f t="shared" si="150"/>
        <v>0</v>
      </c>
      <c r="AK218" s="39">
        <f t="shared" si="151"/>
        <v>0</v>
      </c>
      <c r="AL218" s="43"/>
      <c r="AM218" s="39">
        <f t="shared" si="152"/>
        <v>0</v>
      </c>
      <c r="AN218" s="39">
        <f t="shared" si="153"/>
        <v>0</v>
      </c>
      <c r="AO218" s="39">
        <f t="shared" si="154"/>
        <v>0</v>
      </c>
      <c r="AP218" s="40">
        <f t="shared" si="155"/>
        <v>0</v>
      </c>
      <c r="AR218" s="39">
        <f t="shared" si="156"/>
        <v>0</v>
      </c>
      <c r="AS218" s="39">
        <f t="shared" si="157"/>
        <v>0</v>
      </c>
      <c r="AT218" s="39">
        <f t="shared" si="158"/>
        <v>0</v>
      </c>
      <c r="AU218" s="40">
        <f t="shared" si="159"/>
        <v>0</v>
      </c>
      <c r="AV218" s="40"/>
      <c r="AW218" s="52">
        <f t="shared" si="160"/>
        <v>0</v>
      </c>
      <c r="AY218" s="52">
        <f t="shared" si="161"/>
        <v>0</v>
      </c>
      <c r="AZ218" s="70"/>
    </row>
    <row r="219" spans="1:52" ht="12" customHeight="1">
      <c r="A219" s="44">
        <f t="shared" si="162"/>
        <v>43405</v>
      </c>
      <c r="B219" s="66">
        <f t="shared" si="163"/>
        <v>1147.5409836065573</v>
      </c>
      <c r="C219" s="67"/>
      <c r="D219" s="68">
        <f t="shared" si="126"/>
        <v>1147.5409836065573</v>
      </c>
      <c r="E219" s="35">
        <f t="shared" si="127"/>
        <v>0</v>
      </c>
      <c r="F219" s="35">
        <f t="shared" si="128"/>
        <v>0</v>
      </c>
      <c r="G219" s="55">
        <f t="shared" si="164"/>
        <v>5.67</v>
      </c>
      <c r="H219" s="69">
        <f t="shared" si="165"/>
        <v>5.67</v>
      </c>
      <c r="I219" s="72">
        <f t="shared" si="166"/>
        <v>0</v>
      </c>
      <c r="J219" s="55">
        <f t="shared" si="129"/>
        <v>-0.06</v>
      </c>
      <c r="K219" s="69">
        <f t="shared" si="130"/>
        <v>-0.06</v>
      </c>
      <c r="L219" s="72">
        <v>0</v>
      </c>
      <c r="M219" s="55">
        <f t="shared" si="131"/>
        <v>1.2500000000000001E-2</v>
      </c>
      <c r="N219" s="69">
        <f t="shared" si="132"/>
        <v>0</v>
      </c>
      <c r="O219" s="72">
        <v>0</v>
      </c>
      <c r="P219" s="7"/>
      <c r="Q219" s="72">
        <f t="shared" si="133"/>
        <v>5.6224999999999996</v>
      </c>
      <c r="R219" s="72">
        <f t="shared" si="134"/>
        <v>5.61</v>
      </c>
      <c r="S219" s="72">
        <f t="shared" si="135"/>
        <v>0</v>
      </c>
      <c r="T219" s="7"/>
      <c r="U219" s="5">
        <f t="shared" si="136"/>
        <v>30</v>
      </c>
      <c r="V219" s="45">
        <f t="shared" si="137"/>
        <v>43405</v>
      </c>
      <c r="W219" s="5">
        <f t="shared" si="138"/>
        <v>6489</v>
      </c>
      <c r="X219" s="55">
        <f t="shared" si="139"/>
        <v>5.3904348595426005E-2</v>
      </c>
      <c r="Y219" s="47">
        <f t="shared" si="140"/>
        <v>0.38868664582034446</v>
      </c>
      <c r="Z219" s="5">
        <f t="shared" si="141"/>
        <v>0</v>
      </c>
      <c r="AA219" s="5">
        <f t="shared" si="142"/>
        <v>0</v>
      </c>
      <c r="AC219" s="39">
        <f t="shared" si="143"/>
        <v>0</v>
      </c>
      <c r="AD219" s="39">
        <f t="shared" si="144"/>
        <v>0</v>
      </c>
      <c r="AE219" s="39">
        <f t="shared" si="145"/>
        <v>0</v>
      </c>
      <c r="AF219" s="39">
        <f t="shared" si="146"/>
        <v>0</v>
      </c>
      <c r="AG219" s="39">
        <f t="shared" si="147"/>
        <v>0</v>
      </c>
      <c r="AH219" s="39">
        <f t="shared" si="148"/>
        <v>0</v>
      </c>
      <c r="AI219" s="39">
        <f t="shared" si="149"/>
        <v>0</v>
      </c>
      <c r="AJ219" s="39">
        <f t="shared" si="150"/>
        <v>0</v>
      </c>
      <c r="AK219" s="39">
        <f t="shared" si="151"/>
        <v>0</v>
      </c>
      <c r="AL219" s="43"/>
      <c r="AM219" s="39">
        <f t="shared" si="152"/>
        <v>0</v>
      </c>
      <c r="AN219" s="39">
        <f t="shared" si="153"/>
        <v>0</v>
      </c>
      <c r="AO219" s="39">
        <f t="shared" si="154"/>
        <v>0</v>
      </c>
      <c r="AP219" s="40">
        <f t="shared" si="155"/>
        <v>0</v>
      </c>
      <c r="AR219" s="39">
        <f t="shared" si="156"/>
        <v>0</v>
      </c>
      <c r="AS219" s="39">
        <f t="shared" si="157"/>
        <v>0</v>
      </c>
      <c r="AT219" s="39">
        <f t="shared" si="158"/>
        <v>0</v>
      </c>
      <c r="AU219" s="40">
        <f t="shared" si="159"/>
        <v>0</v>
      </c>
      <c r="AV219" s="40"/>
      <c r="AW219" s="52">
        <f t="shared" si="160"/>
        <v>0</v>
      </c>
      <c r="AY219" s="52">
        <f t="shared" si="161"/>
        <v>0</v>
      </c>
      <c r="AZ219" s="70"/>
    </row>
    <row r="220" spans="1:52" ht="12" customHeight="1">
      <c r="A220" s="44">
        <f t="shared" si="162"/>
        <v>43435</v>
      </c>
      <c r="B220" s="66">
        <f t="shared" si="163"/>
        <v>1147.5409836065573</v>
      </c>
      <c r="C220" s="67"/>
      <c r="D220" s="68">
        <f t="shared" si="126"/>
        <v>1147.5409836065573</v>
      </c>
      <c r="E220" s="35">
        <f t="shared" si="127"/>
        <v>0</v>
      </c>
      <c r="F220" s="35">
        <f t="shared" si="128"/>
        <v>0</v>
      </c>
      <c r="G220" s="55">
        <f t="shared" si="164"/>
        <v>5.67</v>
      </c>
      <c r="H220" s="69">
        <f t="shared" si="165"/>
        <v>5.67</v>
      </c>
      <c r="I220" s="72">
        <f t="shared" si="166"/>
        <v>0</v>
      </c>
      <c r="J220" s="55">
        <f t="shared" si="129"/>
        <v>-0.06</v>
      </c>
      <c r="K220" s="69">
        <f t="shared" si="130"/>
        <v>-0.06</v>
      </c>
      <c r="L220" s="72">
        <v>0</v>
      </c>
      <c r="M220" s="55">
        <f t="shared" si="131"/>
        <v>1.2500000000000001E-2</v>
      </c>
      <c r="N220" s="69">
        <f t="shared" si="132"/>
        <v>0</v>
      </c>
      <c r="O220" s="72">
        <v>0</v>
      </c>
      <c r="P220" s="7"/>
      <c r="Q220" s="72">
        <f t="shared" si="133"/>
        <v>5.6224999999999996</v>
      </c>
      <c r="R220" s="72">
        <f t="shared" si="134"/>
        <v>5.61</v>
      </c>
      <c r="S220" s="72">
        <f t="shared" si="135"/>
        <v>0</v>
      </c>
      <c r="T220" s="7"/>
      <c r="U220" s="5">
        <f t="shared" si="136"/>
        <v>31</v>
      </c>
      <c r="V220" s="45">
        <f t="shared" si="137"/>
        <v>43435</v>
      </c>
      <c r="W220" s="5">
        <f t="shared" si="138"/>
        <v>6519</v>
      </c>
      <c r="X220" s="55">
        <f t="shared" si="139"/>
        <v>5.3904348595426005E-2</v>
      </c>
      <c r="Y220" s="47">
        <f t="shared" si="140"/>
        <v>0.38699223699176227</v>
      </c>
      <c r="Z220" s="5">
        <f t="shared" si="141"/>
        <v>0</v>
      </c>
      <c r="AA220" s="5">
        <f t="shared" si="142"/>
        <v>0</v>
      </c>
      <c r="AC220" s="39">
        <f t="shared" si="143"/>
        <v>0</v>
      </c>
      <c r="AD220" s="39">
        <f t="shared" si="144"/>
        <v>0</v>
      </c>
      <c r="AE220" s="39">
        <f t="shared" si="145"/>
        <v>0</v>
      </c>
      <c r="AF220" s="39">
        <f t="shared" si="146"/>
        <v>0</v>
      </c>
      <c r="AG220" s="39">
        <f t="shared" si="147"/>
        <v>0</v>
      </c>
      <c r="AH220" s="39">
        <f t="shared" si="148"/>
        <v>0</v>
      </c>
      <c r="AI220" s="39">
        <f t="shared" si="149"/>
        <v>0</v>
      </c>
      <c r="AJ220" s="39">
        <f t="shared" si="150"/>
        <v>0</v>
      </c>
      <c r="AK220" s="39">
        <f t="shared" si="151"/>
        <v>0</v>
      </c>
      <c r="AL220" s="43"/>
      <c r="AM220" s="39">
        <f t="shared" si="152"/>
        <v>0</v>
      </c>
      <c r="AN220" s="39">
        <f t="shared" si="153"/>
        <v>0</v>
      </c>
      <c r="AO220" s="39">
        <f t="shared" si="154"/>
        <v>0</v>
      </c>
      <c r="AP220" s="40">
        <f t="shared" si="155"/>
        <v>0</v>
      </c>
      <c r="AR220" s="39">
        <f t="shared" si="156"/>
        <v>0</v>
      </c>
      <c r="AS220" s="39">
        <f t="shared" si="157"/>
        <v>0</v>
      </c>
      <c r="AT220" s="39">
        <f t="shared" si="158"/>
        <v>0</v>
      </c>
      <c r="AU220" s="40">
        <f t="shared" si="159"/>
        <v>0</v>
      </c>
      <c r="AV220" s="40"/>
      <c r="AW220" s="52">
        <f t="shared" si="160"/>
        <v>0</v>
      </c>
      <c r="AY220" s="52">
        <f t="shared" si="161"/>
        <v>0</v>
      </c>
      <c r="AZ220" s="70"/>
    </row>
    <row r="221" spans="1:52" ht="12" customHeight="1">
      <c r="A221" s="44">
        <f t="shared" si="162"/>
        <v>43466</v>
      </c>
      <c r="B221" s="66">
        <f t="shared" si="163"/>
        <v>1147.5409836065573</v>
      </c>
      <c r="C221" s="67"/>
      <c r="D221" s="68">
        <f t="shared" si="126"/>
        <v>1147.5409836065573</v>
      </c>
      <c r="E221" s="35">
        <f t="shared" si="127"/>
        <v>0</v>
      </c>
      <c r="F221" s="35">
        <f t="shared" si="128"/>
        <v>0</v>
      </c>
      <c r="G221" s="55">
        <f t="shared" si="164"/>
        <v>5.67</v>
      </c>
      <c r="H221" s="69">
        <f t="shared" si="165"/>
        <v>5.67</v>
      </c>
      <c r="I221" s="72">
        <f t="shared" si="166"/>
        <v>0</v>
      </c>
      <c r="J221" s="55">
        <f t="shared" si="129"/>
        <v>-0.06</v>
      </c>
      <c r="K221" s="69">
        <f t="shared" si="130"/>
        <v>-0.06</v>
      </c>
      <c r="L221" s="72">
        <v>0</v>
      </c>
      <c r="M221" s="55">
        <f t="shared" si="131"/>
        <v>1.2500000000000001E-2</v>
      </c>
      <c r="N221" s="69">
        <f t="shared" si="132"/>
        <v>0</v>
      </c>
      <c r="O221" s="72">
        <v>0</v>
      </c>
      <c r="P221" s="7"/>
      <c r="Q221" s="72">
        <f t="shared" si="133"/>
        <v>5.6224999999999996</v>
      </c>
      <c r="R221" s="72">
        <f t="shared" si="134"/>
        <v>5.61</v>
      </c>
      <c r="S221" s="72">
        <f t="shared" si="135"/>
        <v>0</v>
      </c>
      <c r="T221" s="7"/>
      <c r="U221" s="5">
        <f t="shared" si="136"/>
        <v>31</v>
      </c>
      <c r="V221" s="45">
        <f t="shared" si="137"/>
        <v>43466</v>
      </c>
      <c r="W221" s="5">
        <f t="shared" si="138"/>
        <v>6550</v>
      </c>
      <c r="X221" s="55">
        <f t="shared" si="139"/>
        <v>5.3904348595426005E-2</v>
      </c>
      <c r="Y221" s="47">
        <f t="shared" si="140"/>
        <v>0.38524910738710411</v>
      </c>
      <c r="Z221" s="5">
        <f t="shared" si="141"/>
        <v>0</v>
      </c>
      <c r="AA221" s="5">
        <f t="shared" si="142"/>
        <v>0</v>
      </c>
      <c r="AC221" s="39">
        <f t="shared" si="143"/>
        <v>0</v>
      </c>
      <c r="AD221" s="39">
        <f t="shared" si="144"/>
        <v>0</v>
      </c>
      <c r="AE221" s="39">
        <f t="shared" si="145"/>
        <v>0</v>
      </c>
      <c r="AF221" s="39">
        <f t="shared" si="146"/>
        <v>0</v>
      </c>
      <c r="AG221" s="39">
        <f t="shared" si="147"/>
        <v>0</v>
      </c>
      <c r="AH221" s="39">
        <f t="shared" si="148"/>
        <v>0</v>
      </c>
      <c r="AI221" s="39">
        <f t="shared" si="149"/>
        <v>0</v>
      </c>
      <c r="AJ221" s="39">
        <f t="shared" si="150"/>
        <v>0</v>
      </c>
      <c r="AK221" s="39">
        <f t="shared" si="151"/>
        <v>0</v>
      </c>
      <c r="AL221" s="43"/>
      <c r="AM221" s="39">
        <f t="shared" si="152"/>
        <v>0</v>
      </c>
      <c r="AN221" s="39">
        <f t="shared" si="153"/>
        <v>0</v>
      </c>
      <c r="AO221" s="39">
        <f t="shared" si="154"/>
        <v>0</v>
      </c>
      <c r="AP221" s="40">
        <f t="shared" si="155"/>
        <v>0</v>
      </c>
      <c r="AR221" s="39">
        <f t="shared" si="156"/>
        <v>0</v>
      </c>
      <c r="AS221" s="39">
        <f t="shared" si="157"/>
        <v>0</v>
      </c>
      <c r="AT221" s="39">
        <f t="shared" si="158"/>
        <v>0</v>
      </c>
      <c r="AU221" s="40">
        <f t="shared" si="159"/>
        <v>0</v>
      </c>
      <c r="AV221" s="40"/>
      <c r="AW221" s="52">
        <f t="shared" si="160"/>
        <v>0</v>
      </c>
      <c r="AY221" s="52">
        <f t="shared" si="161"/>
        <v>0</v>
      </c>
      <c r="AZ221" s="70"/>
    </row>
    <row r="222" spans="1:52" ht="12" customHeight="1">
      <c r="A222" s="44">
        <f t="shared" si="162"/>
        <v>43497</v>
      </c>
      <c r="B222" s="66">
        <f t="shared" si="163"/>
        <v>1147.5409836065573</v>
      </c>
      <c r="C222" s="67"/>
      <c r="D222" s="68">
        <f t="shared" si="126"/>
        <v>1147.5409836065573</v>
      </c>
      <c r="E222" s="35">
        <f t="shared" si="127"/>
        <v>0</v>
      </c>
      <c r="F222" s="35">
        <f t="shared" si="128"/>
        <v>0</v>
      </c>
      <c r="G222" s="55">
        <f t="shared" si="164"/>
        <v>5.67</v>
      </c>
      <c r="H222" s="69">
        <f t="shared" si="165"/>
        <v>5.67</v>
      </c>
      <c r="I222" s="72">
        <f t="shared" si="166"/>
        <v>0</v>
      </c>
      <c r="J222" s="55">
        <f t="shared" si="129"/>
        <v>-0.06</v>
      </c>
      <c r="K222" s="69">
        <f t="shared" si="130"/>
        <v>-0.06</v>
      </c>
      <c r="L222" s="72">
        <v>0</v>
      </c>
      <c r="M222" s="55">
        <f t="shared" si="131"/>
        <v>1.2500000000000001E-2</v>
      </c>
      <c r="N222" s="69">
        <f t="shared" si="132"/>
        <v>0</v>
      </c>
      <c r="O222" s="72">
        <v>0</v>
      </c>
      <c r="P222" s="7"/>
      <c r="Q222" s="72">
        <f t="shared" si="133"/>
        <v>5.6224999999999996</v>
      </c>
      <c r="R222" s="72">
        <f t="shared" si="134"/>
        <v>5.61</v>
      </c>
      <c r="S222" s="72">
        <f t="shared" si="135"/>
        <v>0</v>
      </c>
      <c r="T222" s="7"/>
      <c r="U222" s="5">
        <f t="shared" si="136"/>
        <v>28</v>
      </c>
      <c r="V222" s="45">
        <f t="shared" si="137"/>
        <v>43497</v>
      </c>
      <c r="W222" s="5">
        <f t="shared" si="138"/>
        <v>6581</v>
      </c>
      <c r="X222" s="55">
        <f t="shared" si="139"/>
        <v>5.3904348595426005E-2</v>
      </c>
      <c r="Y222" s="47">
        <f t="shared" si="140"/>
        <v>0.38351382936324835</v>
      </c>
      <c r="Z222" s="5">
        <f t="shared" si="141"/>
        <v>0</v>
      </c>
      <c r="AA222" s="5">
        <f t="shared" si="142"/>
        <v>0</v>
      </c>
      <c r="AC222" s="39">
        <f t="shared" si="143"/>
        <v>0</v>
      </c>
      <c r="AD222" s="39">
        <f t="shared" si="144"/>
        <v>0</v>
      </c>
      <c r="AE222" s="39">
        <f t="shared" si="145"/>
        <v>0</v>
      </c>
      <c r="AF222" s="39">
        <f t="shared" si="146"/>
        <v>0</v>
      </c>
      <c r="AG222" s="39">
        <f t="shared" si="147"/>
        <v>0</v>
      </c>
      <c r="AH222" s="39">
        <f t="shared" si="148"/>
        <v>0</v>
      </c>
      <c r="AI222" s="39">
        <f t="shared" si="149"/>
        <v>0</v>
      </c>
      <c r="AJ222" s="39">
        <f t="shared" si="150"/>
        <v>0</v>
      </c>
      <c r="AK222" s="39">
        <f t="shared" si="151"/>
        <v>0</v>
      </c>
      <c r="AL222" s="43"/>
      <c r="AM222" s="39">
        <f t="shared" si="152"/>
        <v>0</v>
      </c>
      <c r="AN222" s="39">
        <f t="shared" si="153"/>
        <v>0</v>
      </c>
      <c r="AO222" s="39">
        <f t="shared" si="154"/>
        <v>0</v>
      </c>
      <c r="AP222" s="40">
        <f t="shared" si="155"/>
        <v>0</v>
      </c>
      <c r="AR222" s="39">
        <f t="shared" si="156"/>
        <v>0</v>
      </c>
      <c r="AS222" s="39">
        <f t="shared" si="157"/>
        <v>0</v>
      </c>
      <c r="AT222" s="39">
        <f t="shared" si="158"/>
        <v>0</v>
      </c>
      <c r="AU222" s="40">
        <f t="shared" si="159"/>
        <v>0</v>
      </c>
      <c r="AV222" s="40"/>
      <c r="AW222" s="52">
        <f t="shared" si="160"/>
        <v>0</v>
      </c>
      <c r="AY222" s="52">
        <f t="shared" si="161"/>
        <v>0</v>
      </c>
      <c r="AZ222" s="70"/>
    </row>
    <row r="223" spans="1:52" ht="12" customHeight="1">
      <c r="A223" s="44">
        <f t="shared" si="162"/>
        <v>43525</v>
      </c>
      <c r="B223" s="66">
        <f t="shared" si="163"/>
        <v>1147.5409836065573</v>
      </c>
      <c r="C223" s="67"/>
      <c r="D223" s="68">
        <f t="shared" si="126"/>
        <v>1147.5409836065573</v>
      </c>
      <c r="E223" s="35">
        <f t="shared" si="127"/>
        <v>0</v>
      </c>
      <c r="F223" s="35">
        <f t="shared" si="128"/>
        <v>0</v>
      </c>
      <c r="G223" s="55">
        <f t="shared" si="164"/>
        <v>5.67</v>
      </c>
      <c r="H223" s="69">
        <f t="shared" si="165"/>
        <v>5.67</v>
      </c>
      <c r="I223" s="72">
        <f t="shared" si="166"/>
        <v>0</v>
      </c>
      <c r="J223" s="55">
        <f t="shared" si="129"/>
        <v>-0.06</v>
      </c>
      <c r="K223" s="69">
        <f t="shared" si="130"/>
        <v>-0.06</v>
      </c>
      <c r="L223" s="72">
        <v>0</v>
      </c>
      <c r="M223" s="55">
        <f t="shared" si="131"/>
        <v>1.2500000000000001E-2</v>
      </c>
      <c r="N223" s="69">
        <f t="shared" si="132"/>
        <v>0</v>
      </c>
      <c r="O223" s="72">
        <v>0</v>
      </c>
      <c r="P223" s="7"/>
      <c r="Q223" s="72">
        <f t="shared" si="133"/>
        <v>5.6224999999999996</v>
      </c>
      <c r="R223" s="72">
        <f t="shared" si="134"/>
        <v>5.61</v>
      </c>
      <c r="S223" s="72">
        <f t="shared" si="135"/>
        <v>0</v>
      </c>
      <c r="T223" s="7"/>
      <c r="U223" s="5">
        <f t="shared" si="136"/>
        <v>31</v>
      </c>
      <c r="V223" s="45">
        <f t="shared" si="137"/>
        <v>43525</v>
      </c>
      <c r="W223" s="5">
        <f t="shared" si="138"/>
        <v>6609</v>
      </c>
      <c r="X223" s="55">
        <f t="shared" si="139"/>
        <v>5.3904348595426005E-2</v>
      </c>
      <c r="Y223" s="47">
        <f t="shared" si="140"/>
        <v>0.38195320065155308</v>
      </c>
      <c r="Z223" s="5">
        <f t="shared" si="141"/>
        <v>0</v>
      </c>
      <c r="AA223" s="5">
        <f t="shared" si="142"/>
        <v>0</v>
      </c>
      <c r="AC223" s="39">
        <f t="shared" si="143"/>
        <v>0</v>
      </c>
      <c r="AD223" s="39">
        <f t="shared" si="144"/>
        <v>0</v>
      </c>
      <c r="AE223" s="39">
        <f t="shared" si="145"/>
        <v>0</v>
      </c>
      <c r="AF223" s="39">
        <f t="shared" si="146"/>
        <v>0</v>
      </c>
      <c r="AG223" s="39">
        <f t="shared" si="147"/>
        <v>0</v>
      </c>
      <c r="AH223" s="39">
        <f t="shared" si="148"/>
        <v>0</v>
      </c>
      <c r="AI223" s="39">
        <f t="shared" si="149"/>
        <v>0</v>
      </c>
      <c r="AJ223" s="39">
        <f t="shared" si="150"/>
        <v>0</v>
      </c>
      <c r="AK223" s="39">
        <f t="shared" si="151"/>
        <v>0</v>
      </c>
      <c r="AL223" s="43"/>
      <c r="AM223" s="39">
        <f t="shared" si="152"/>
        <v>0</v>
      </c>
      <c r="AN223" s="39">
        <f t="shared" si="153"/>
        <v>0</v>
      </c>
      <c r="AO223" s="39">
        <f t="shared" si="154"/>
        <v>0</v>
      </c>
      <c r="AP223" s="40">
        <f t="shared" si="155"/>
        <v>0</v>
      </c>
      <c r="AR223" s="39">
        <f t="shared" si="156"/>
        <v>0</v>
      </c>
      <c r="AS223" s="39">
        <f t="shared" si="157"/>
        <v>0</v>
      </c>
      <c r="AT223" s="39">
        <f t="shared" si="158"/>
        <v>0</v>
      </c>
      <c r="AU223" s="40">
        <f t="shared" si="159"/>
        <v>0</v>
      </c>
      <c r="AV223" s="40"/>
      <c r="AW223" s="52">
        <f t="shared" si="160"/>
        <v>0</v>
      </c>
      <c r="AY223" s="52">
        <f t="shared" si="161"/>
        <v>0</v>
      </c>
      <c r="AZ223" s="70"/>
    </row>
    <row r="224" spans="1:52" ht="12" customHeight="1">
      <c r="A224" s="44">
        <f t="shared" si="162"/>
        <v>43556</v>
      </c>
      <c r="B224" s="66">
        <f t="shared" si="163"/>
        <v>1147.5409836065573</v>
      </c>
      <c r="C224" s="67"/>
      <c r="D224" s="68">
        <f t="shared" si="126"/>
        <v>1147.5409836065573</v>
      </c>
      <c r="E224" s="35">
        <f t="shared" si="127"/>
        <v>0</v>
      </c>
      <c r="F224" s="35">
        <f t="shared" si="128"/>
        <v>0</v>
      </c>
      <c r="G224" s="55">
        <f t="shared" si="164"/>
        <v>5.67</v>
      </c>
      <c r="H224" s="69">
        <f t="shared" si="165"/>
        <v>5.67</v>
      </c>
      <c r="I224" s="72">
        <f t="shared" si="166"/>
        <v>0</v>
      </c>
      <c r="J224" s="55">
        <f t="shared" si="129"/>
        <v>-0.06</v>
      </c>
      <c r="K224" s="69">
        <f t="shared" si="130"/>
        <v>-0.06</v>
      </c>
      <c r="L224" s="72">
        <v>0</v>
      </c>
      <c r="M224" s="55">
        <f t="shared" si="131"/>
        <v>1.2500000000000001E-2</v>
      </c>
      <c r="N224" s="69">
        <f t="shared" si="132"/>
        <v>0</v>
      </c>
      <c r="O224" s="72">
        <v>0</v>
      </c>
      <c r="P224" s="7"/>
      <c r="Q224" s="72">
        <f t="shared" si="133"/>
        <v>5.6224999999999996</v>
      </c>
      <c r="R224" s="72">
        <f t="shared" si="134"/>
        <v>5.61</v>
      </c>
      <c r="S224" s="72">
        <f t="shared" si="135"/>
        <v>0</v>
      </c>
      <c r="T224" s="7"/>
      <c r="U224" s="5">
        <f t="shared" si="136"/>
        <v>30</v>
      </c>
      <c r="V224" s="45">
        <f t="shared" si="137"/>
        <v>43556</v>
      </c>
      <c r="W224" s="5">
        <f t="shared" si="138"/>
        <v>6640</v>
      </c>
      <c r="X224" s="55">
        <f t="shared" si="139"/>
        <v>5.3904348595426005E-2</v>
      </c>
      <c r="Y224" s="47">
        <f t="shared" si="140"/>
        <v>0.38023276838442249</v>
      </c>
      <c r="Z224" s="5">
        <f t="shared" si="141"/>
        <v>0</v>
      </c>
      <c r="AA224" s="5">
        <f t="shared" si="142"/>
        <v>0</v>
      </c>
      <c r="AC224" s="39">
        <f t="shared" si="143"/>
        <v>0</v>
      </c>
      <c r="AD224" s="39">
        <f t="shared" si="144"/>
        <v>0</v>
      </c>
      <c r="AE224" s="39">
        <f t="shared" si="145"/>
        <v>0</v>
      </c>
      <c r="AF224" s="39">
        <f t="shared" si="146"/>
        <v>0</v>
      </c>
      <c r="AG224" s="39">
        <f t="shared" si="147"/>
        <v>0</v>
      </c>
      <c r="AH224" s="39">
        <f t="shared" si="148"/>
        <v>0</v>
      </c>
      <c r="AI224" s="39">
        <f t="shared" si="149"/>
        <v>0</v>
      </c>
      <c r="AJ224" s="39">
        <f t="shared" si="150"/>
        <v>0</v>
      </c>
      <c r="AK224" s="39">
        <f t="shared" si="151"/>
        <v>0</v>
      </c>
      <c r="AL224" s="43"/>
      <c r="AM224" s="39">
        <f t="shared" si="152"/>
        <v>0</v>
      </c>
      <c r="AN224" s="39">
        <f t="shared" si="153"/>
        <v>0</v>
      </c>
      <c r="AO224" s="39">
        <f t="shared" si="154"/>
        <v>0</v>
      </c>
      <c r="AP224" s="40">
        <f t="shared" si="155"/>
        <v>0</v>
      </c>
      <c r="AR224" s="39">
        <f t="shared" si="156"/>
        <v>0</v>
      </c>
      <c r="AS224" s="39">
        <f t="shared" si="157"/>
        <v>0</v>
      </c>
      <c r="AT224" s="39">
        <f t="shared" si="158"/>
        <v>0</v>
      </c>
      <c r="AU224" s="40">
        <f t="shared" si="159"/>
        <v>0</v>
      </c>
      <c r="AV224" s="40"/>
      <c r="AW224" s="52">
        <f t="shared" si="160"/>
        <v>0</v>
      </c>
      <c r="AY224" s="52">
        <f t="shared" si="161"/>
        <v>0</v>
      </c>
      <c r="AZ224" s="70"/>
    </row>
    <row r="225" spans="1:52" ht="12" customHeight="1">
      <c r="A225" s="44">
        <f t="shared" si="162"/>
        <v>43586</v>
      </c>
      <c r="B225" s="66">
        <f t="shared" si="163"/>
        <v>1147.5409836065573</v>
      </c>
      <c r="C225" s="67"/>
      <c r="D225" s="68">
        <f t="shared" si="126"/>
        <v>1147.5409836065573</v>
      </c>
      <c r="E225" s="35">
        <f t="shared" si="127"/>
        <v>0</v>
      </c>
      <c r="F225" s="35">
        <f t="shared" si="128"/>
        <v>0</v>
      </c>
      <c r="G225" s="55">
        <f t="shared" si="164"/>
        <v>5.67</v>
      </c>
      <c r="H225" s="69">
        <f t="shared" si="165"/>
        <v>5.67</v>
      </c>
      <c r="I225" s="72">
        <f t="shared" si="166"/>
        <v>0</v>
      </c>
      <c r="J225" s="55">
        <f t="shared" si="129"/>
        <v>-0.06</v>
      </c>
      <c r="K225" s="69">
        <f t="shared" si="130"/>
        <v>-0.06</v>
      </c>
      <c r="L225" s="72">
        <v>0</v>
      </c>
      <c r="M225" s="55">
        <f t="shared" si="131"/>
        <v>1.2500000000000001E-2</v>
      </c>
      <c r="N225" s="69">
        <f t="shared" si="132"/>
        <v>0</v>
      </c>
      <c r="O225" s="72">
        <v>0</v>
      </c>
      <c r="P225" s="7"/>
      <c r="Q225" s="72">
        <f t="shared" si="133"/>
        <v>5.6224999999999996</v>
      </c>
      <c r="R225" s="72">
        <f t="shared" si="134"/>
        <v>5.61</v>
      </c>
      <c r="S225" s="72">
        <f t="shared" si="135"/>
        <v>0</v>
      </c>
      <c r="T225" s="7"/>
      <c r="U225" s="5">
        <f t="shared" si="136"/>
        <v>31</v>
      </c>
      <c r="V225" s="45">
        <f t="shared" si="137"/>
        <v>43586</v>
      </c>
      <c r="W225" s="5">
        <f t="shared" si="138"/>
        <v>6670</v>
      </c>
      <c r="X225" s="55">
        <f t="shared" si="139"/>
        <v>5.3904348595426005E-2</v>
      </c>
      <c r="Y225" s="47">
        <f t="shared" si="140"/>
        <v>0.37857521269889843</v>
      </c>
      <c r="Z225" s="5">
        <f t="shared" si="141"/>
        <v>0</v>
      </c>
      <c r="AA225" s="5">
        <f t="shared" si="142"/>
        <v>0</v>
      </c>
      <c r="AC225" s="39">
        <f t="shared" si="143"/>
        <v>0</v>
      </c>
      <c r="AD225" s="39">
        <f t="shared" si="144"/>
        <v>0</v>
      </c>
      <c r="AE225" s="39">
        <f t="shared" si="145"/>
        <v>0</v>
      </c>
      <c r="AF225" s="39">
        <f t="shared" si="146"/>
        <v>0</v>
      </c>
      <c r="AG225" s="39">
        <f t="shared" si="147"/>
        <v>0</v>
      </c>
      <c r="AH225" s="39">
        <f t="shared" si="148"/>
        <v>0</v>
      </c>
      <c r="AI225" s="39">
        <f t="shared" si="149"/>
        <v>0</v>
      </c>
      <c r="AJ225" s="39">
        <f t="shared" si="150"/>
        <v>0</v>
      </c>
      <c r="AK225" s="39">
        <f t="shared" si="151"/>
        <v>0</v>
      </c>
      <c r="AL225" s="43"/>
      <c r="AM225" s="39">
        <f t="shared" si="152"/>
        <v>0</v>
      </c>
      <c r="AN225" s="39">
        <f t="shared" si="153"/>
        <v>0</v>
      </c>
      <c r="AO225" s="39">
        <f t="shared" si="154"/>
        <v>0</v>
      </c>
      <c r="AP225" s="40">
        <f t="shared" si="155"/>
        <v>0</v>
      </c>
      <c r="AR225" s="39">
        <f t="shared" si="156"/>
        <v>0</v>
      </c>
      <c r="AS225" s="39">
        <f t="shared" si="157"/>
        <v>0</v>
      </c>
      <c r="AT225" s="39">
        <f t="shared" si="158"/>
        <v>0</v>
      </c>
      <c r="AU225" s="40">
        <f t="shared" si="159"/>
        <v>0</v>
      </c>
      <c r="AV225" s="40"/>
      <c r="AW225" s="52">
        <f t="shared" si="160"/>
        <v>0</v>
      </c>
      <c r="AY225" s="52">
        <f t="shared" si="161"/>
        <v>0</v>
      </c>
      <c r="AZ225" s="70"/>
    </row>
    <row r="226" spans="1:52" ht="12" customHeight="1">
      <c r="A226" s="44">
        <f t="shared" si="162"/>
        <v>43617</v>
      </c>
      <c r="B226" s="66">
        <f t="shared" si="163"/>
        <v>1147.5409836065573</v>
      </c>
      <c r="C226" s="67"/>
      <c r="D226" s="68">
        <f t="shared" si="126"/>
        <v>1147.5409836065573</v>
      </c>
      <c r="E226" s="35">
        <f t="shared" si="127"/>
        <v>0</v>
      </c>
      <c r="F226" s="35">
        <f t="shared" si="128"/>
        <v>0</v>
      </c>
      <c r="G226" s="55">
        <f t="shared" si="164"/>
        <v>5.67</v>
      </c>
      <c r="H226" s="69">
        <f t="shared" si="165"/>
        <v>5.67</v>
      </c>
      <c r="I226" s="72">
        <f t="shared" si="166"/>
        <v>0</v>
      </c>
      <c r="J226" s="55">
        <f t="shared" si="129"/>
        <v>-0.06</v>
      </c>
      <c r="K226" s="69">
        <f t="shared" si="130"/>
        <v>-0.06</v>
      </c>
      <c r="L226" s="72">
        <v>0</v>
      </c>
      <c r="M226" s="55">
        <f t="shared" si="131"/>
        <v>1.2500000000000001E-2</v>
      </c>
      <c r="N226" s="69">
        <f t="shared" si="132"/>
        <v>0</v>
      </c>
      <c r="O226" s="72">
        <v>0</v>
      </c>
      <c r="P226" s="7"/>
      <c r="Q226" s="72">
        <f t="shared" si="133"/>
        <v>5.6224999999999996</v>
      </c>
      <c r="R226" s="72">
        <f t="shared" si="134"/>
        <v>5.61</v>
      </c>
      <c r="S226" s="72">
        <f t="shared" si="135"/>
        <v>0</v>
      </c>
      <c r="T226" s="7"/>
      <c r="U226" s="5">
        <f t="shared" si="136"/>
        <v>30</v>
      </c>
      <c r="V226" s="45">
        <f t="shared" si="137"/>
        <v>43617</v>
      </c>
      <c r="W226" s="5">
        <f t="shared" si="138"/>
        <v>6701</v>
      </c>
      <c r="X226" s="55">
        <f t="shared" si="139"/>
        <v>5.3904348595426005E-2</v>
      </c>
      <c r="Y226" s="47">
        <f t="shared" si="140"/>
        <v>0.37686999590701925</v>
      </c>
      <c r="Z226" s="5">
        <f t="shared" si="141"/>
        <v>0</v>
      </c>
      <c r="AA226" s="5">
        <f t="shared" si="142"/>
        <v>0</v>
      </c>
      <c r="AC226" s="39">
        <f t="shared" si="143"/>
        <v>0</v>
      </c>
      <c r="AD226" s="39">
        <f t="shared" si="144"/>
        <v>0</v>
      </c>
      <c r="AE226" s="39">
        <f t="shared" si="145"/>
        <v>0</v>
      </c>
      <c r="AF226" s="39">
        <f t="shared" si="146"/>
        <v>0</v>
      </c>
      <c r="AG226" s="39">
        <f t="shared" si="147"/>
        <v>0</v>
      </c>
      <c r="AH226" s="39">
        <f t="shared" si="148"/>
        <v>0</v>
      </c>
      <c r="AI226" s="39">
        <f t="shared" si="149"/>
        <v>0</v>
      </c>
      <c r="AJ226" s="39">
        <f t="shared" si="150"/>
        <v>0</v>
      </c>
      <c r="AK226" s="39">
        <f t="shared" si="151"/>
        <v>0</v>
      </c>
      <c r="AL226" s="43"/>
      <c r="AM226" s="39">
        <f t="shared" si="152"/>
        <v>0</v>
      </c>
      <c r="AN226" s="39">
        <f t="shared" si="153"/>
        <v>0</v>
      </c>
      <c r="AO226" s="39">
        <f t="shared" si="154"/>
        <v>0</v>
      </c>
      <c r="AP226" s="40">
        <f t="shared" si="155"/>
        <v>0</v>
      </c>
      <c r="AR226" s="39">
        <f t="shared" si="156"/>
        <v>0</v>
      </c>
      <c r="AS226" s="39">
        <f t="shared" si="157"/>
        <v>0</v>
      </c>
      <c r="AT226" s="39">
        <f t="shared" si="158"/>
        <v>0</v>
      </c>
      <c r="AU226" s="40">
        <f t="shared" si="159"/>
        <v>0</v>
      </c>
      <c r="AV226" s="40"/>
      <c r="AW226" s="52">
        <f t="shared" si="160"/>
        <v>0</v>
      </c>
      <c r="AY226" s="52">
        <f t="shared" si="161"/>
        <v>0</v>
      </c>
      <c r="AZ226" s="70"/>
    </row>
    <row r="227" spans="1:52" ht="12" customHeight="1">
      <c r="A227" s="44">
        <f t="shared" si="162"/>
        <v>43647</v>
      </c>
      <c r="B227" s="66">
        <f t="shared" si="163"/>
        <v>1147.5409836065573</v>
      </c>
      <c r="C227" s="67"/>
      <c r="D227" s="68">
        <f t="shared" si="126"/>
        <v>1147.5409836065573</v>
      </c>
      <c r="E227" s="35">
        <f t="shared" si="127"/>
        <v>0</v>
      </c>
      <c r="F227" s="35">
        <f t="shared" si="128"/>
        <v>0</v>
      </c>
      <c r="G227" s="55">
        <f t="shared" si="164"/>
        <v>5.67</v>
      </c>
      <c r="H227" s="69">
        <f t="shared" si="165"/>
        <v>5.67</v>
      </c>
      <c r="I227" s="72">
        <f t="shared" si="166"/>
        <v>0</v>
      </c>
      <c r="J227" s="55">
        <f t="shared" si="129"/>
        <v>-0.06</v>
      </c>
      <c r="K227" s="69">
        <f t="shared" si="130"/>
        <v>-0.06</v>
      </c>
      <c r="L227" s="72">
        <v>0</v>
      </c>
      <c r="M227" s="55">
        <f t="shared" si="131"/>
        <v>1.2500000000000001E-2</v>
      </c>
      <c r="N227" s="69">
        <f t="shared" si="132"/>
        <v>0</v>
      </c>
      <c r="O227" s="72">
        <v>0</v>
      </c>
      <c r="P227" s="7"/>
      <c r="Q227" s="72">
        <f t="shared" si="133"/>
        <v>5.6224999999999996</v>
      </c>
      <c r="R227" s="72">
        <f t="shared" si="134"/>
        <v>5.61</v>
      </c>
      <c r="S227" s="72">
        <f t="shared" si="135"/>
        <v>0</v>
      </c>
      <c r="T227" s="7"/>
      <c r="U227" s="5">
        <f t="shared" si="136"/>
        <v>31</v>
      </c>
      <c r="V227" s="45">
        <f t="shared" si="137"/>
        <v>43647</v>
      </c>
      <c r="W227" s="5">
        <f t="shared" si="138"/>
        <v>6731</v>
      </c>
      <c r="X227" s="55">
        <f t="shared" si="139"/>
        <v>5.3904348595426005E-2</v>
      </c>
      <c r="Y227" s="47">
        <f t="shared" si="140"/>
        <v>0.37522709961727196</v>
      </c>
      <c r="Z227" s="5">
        <f t="shared" si="141"/>
        <v>0</v>
      </c>
      <c r="AA227" s="5">
        <f t="shared" si="142"/>
        <v>0</v>
      </c>
      <c r="AC227" s="39">
        <f t="shared" si="143"/>
        <v>0</v>
      </c>
      <c r="AD227" s="39">
        <f t="shared" si="144"/>
        <v>0</v>
      </c>
      <c r="AE227" s="39">
        <f t="shared" si="145"/>
        <v>0</v>
      </c>
      <c r="AF227" s="39">
        <f t="shared" si="146"/>
        <v>0</v>
      </c>
      <c r="AG227" s="39">
        <f t="shared" si="147"/>
        <v>0</v>
      </c>
      <c r="AH227" s="39">
        <f t="shared" si="148"/>
        <v>0</v>
      </c>
      <c r="AI227" s="39">
        <f t="shared" si="149"/>
        <v>0</v>
      </c>
      <c r="AJ227" s="39">
        <f t="shared" si="150"/>
        <v>0</v>
      </c>
      <c r="AK227" s="39">
        <f t="shared" si="151"/>
        <v>0</v>
      </c>
      <c r="AL227" s="43"/>
      <c r="AM227" s="39">
        <f t="shared" si="152"/>
        <v>0</v>
      </c>
      <c r="AN227" s="39">
        <f t="shared" si="153"/>
        <v>0</v>
      </c>
      <c r="AO227" s="39">
        <f t="shared" si="154"/>
        <v>0</v>
      </c>
      <c r="AP227" s="40">
        <f t="shared" si="155"/>
        <v>0</v>
      </c>
      <c r="AR227" s="39">
        <f t="shared" si="156"/>
        <v>0</v>
      </c>
      <c r="AS227" s="39">
        <f t="shared" si="157"/>
        <v>0</v>
      </c>
      <c r="AT227" s="39">
        <f t="shared" si="158"/>
        <v>0</v>
      </c>
      <c r="AU227" s="40">
        <f t="shared" si="159"/>
        <v>0</v>
      </c>
      <c r="AV227" s="40"/>
      <c r="AW227" s="52">
        <f t="shared" si="160"/>
        <v>0</v>
      </c>
      <c r="AY227" s="52">
        <f t="shared" si="161"/>
        <v>0</v>
      </c>
      <c r="AZ227" s="70"/>
    </row>
    <row r="228" spans="1:52" ht="12" customHeight="1">
      <c r="A228" s="44">
        <f t="shared" si="162"/>
        <v>43678</v>
      </c>
      <c r="B228" s="66">
        <f t="shared" si="163"/>
        <v>1147.5409836065573</v>
      </c>
      <c r="C228" s="67"/>
      <c r="D228" s="68">
        <f t="shared" si="126"/>
        <v>1147.5409836065573</v>
      </c>
      <c r="E228" s="35">
        <f t="shared" si="127"/>
        <v>0</v>
      </c>
      <c r="F228" s="35">
        <f t="shared" si="128"/>
        <v>0</v>
      </c>
      <c r="G228" s="55">
        <f t="shared" si="164"/>
        <v>5.67</v>
      </c>
      <c r="H228" s="69">
        <f t="shared" si="165"/>
        <v>5.67</v>
      </c>
      <c r="I228" s="72">
        <f t="shared" si="166"/>
        <v>0</v>
      </c>
      <c r="J228" s="55">
        <f t="shared" si="129"/>
        <v>-0.06</v>
      </c>
      <c r="K228" s="69">
        <f t="shared" si="130"/>
        <v>-0.06</v>
      </c>
      <c r="L228" s="72">
        <v>0</v>
      </c>
      <c r="M228" s="55">
        <f t="shared" si="131"/>
        <v>1.2500000000000001E-2</v>
      </c>
      <c r="N228" s="69">
        <f t="shared" si="132"/>
        <v>0</v>
      </c>
      <c r="O228" s="72">
        <v>0</v>
      </c>
      <c r="P228" s="7"/>
      <c r="Q228" s="72">
        <f t="shared" si="133"/>
        <v>5.6224999999999996</v>
      </c>
      <c r="R228" s="72">
        <f t="shared" si="134"/>
        <v>5.61</v>
      </c>
      <c r="S228" s="72">
        <f t="shared" si="135"/>
        <v>0</v>
      </c>
      <c r="T228" s="7"/>
      <c r="U228" s="5">
        <f t="shared" si="136"/>
        <v>31</v>
      </c>
      <c r="V228" s="45">
        <f t="shared" si="137"/>
        <v>43678</v>
      </c>
      <c r="W228" s="5">
        <f t="shared" si="138"/>
        <v>6762</v>
      </c>
      <c r="X228" s="55">
        <f t="shared" si="139"/>
        <v>5.3904348595426005E-2</v>
      </c>
      <c r="Y228" s="47">
        <f t="shared" si="140"/>
        <v>0.37353696373522627</v>
      </c>
      <c r="Z228" s="5">
        <f t="shared" si="141"/>
        <v>0</v>
      </c>
      <c r="AA228" s="5">
        <f t="shared" si="142"/>
        <v>0</v>
      </c>
      <c r="AC228" s="39">
        <f t="shared" si="143"/>
        <v>0</v>
      </c>
      <c r="AD228" s="39">
        <f t="shared" si="144"/>
        <v>0</v>
      </c>
      <c r="AE228" s="39">
        <f t="shared" si="145"/>
        <v>0</v>
      </c>
      <c r="AF228" s="39">
        <f t="shared" si="146"/>
        <v>0</v>
      </c>
      <c r="AG228" s="39">
        <f t="shared" si="147"/>
        <v>0</v>
      </c>
      <c r="AH228" s="39">
        <f t="shared" si="148"/>
        <v>0</v>
      </c>
      <c r="AI228" s="39">
        <f t="shared" si="149"/>
        <v>0</v>
      </c>
      <c r="AJ228" s="39">
        <f t="shared" si="150"/>
        <v>0</v>
      </c>
      <c r="AK228" s="39">
        <f t="shared" si="151"/>
        <v>0</v>
      </c>
      <c r="AL228" s="43"/>
      <c r="AM228" s="39">
        <f t="shared" si="152"/>
        <v>0</v>
      </c>
      <c r="AN228" s="39">
        <f t="shared" si="153"/>
        <v>0</v>
      </c>
      <c r="AO228" s="39">
        <f t="shared" si="154"/>
        <v>0</v>
      </c>
      <c r="AP228" s="40">
        <f t="shared" si="155"/>
        <v>0</v>
      </c>
      <c r="AR228" s="39">
        <f t="shared" si="156"/>
        <v>0</v>
      </c>
      <c r="AS228" s="39">
        <f t="shared" si="157"/>
        <v>0</v>
      </c>
      <c r="AT228" s="39">
        <f t="shared" si="158"/>
        <v>0</v>
      </c>
      <c r="AU228" s="40">
        <f t="shared" si="159"/>
        <v>0</v>
      </c>
      <c r="AV228" s="40"/>
      <c r="AW228" s="52">
        <f t="shared" si="160"/>
        <v>0</v>
      </c>
      <c r="AY228" s="52">
        <f t="shared" si="161"/>
        <v>0</v>
      </c>
      <c r="AZ228" s="70"/>
    </row>
    <row r="229" spans="1:52" ht="12" customHeight="1">
      <c r="A229" s="44">
        <f t="shared" si="162"/>
        <v>43709</v>
      </c>
      <c r="B229" s="66">
        <f t="shared" si="163"/>
        <v>1147.5409836065573</v>
      </c>
      <c r="C229" s="67"/>
      <c r="D229" s="68">
        <f t="shared" si="126"/>
        <v>1147.5409836065573</v>
      </c>
      <c r="E229" s="35">
        <f t="shared" si="127"/>
        <v>0</v>
      </c>
      <c r="F229" s="35">
        <f t="shared" si="128"/>
        <v>0</v>
      </c>
      <c r="G229" s="55">
        <f t="shared" si="164"/>
        <v>5.67</v>
      </c>
      <c r="H229" s="69">
        <f t="shared" si="165"/>
        <v>5.67</v>
      </c>
      <c r="I229" s="72">
        <f t="shared" si="166"/>
        <v>0</v>
      </c>
      <c r="J229" s="55">
        <f t="shared" si="129"/>
        <v>-0.06</v>
      </c>
      <c r="K229" s="69">
        <f t="shared" si="130"/>
        <v>-0.06</v>
      </c>
      <c r="L229" s="72">
        <v>0</v>
      </c>
      <c r="M229" s="55">
        <f t="shared" si="131"/>
        <v>1.2500000000000001E-2</v>
      </c>
      <c r="N229" s="69">
        <f t="shared" si="132"/>
        <v>0</v>
      </c>
      <c r="O229" s="72">
        <v>0</v>
      </c>
      <c r="P229" s="7"/>
      <c r="Q229" s="72">
        <f t="shared" si="133"/>
        <v>5.6224999999999996</v>
      </c>
      <c r="R229" s="72">
        <f t="shared" si="134"/>
        <v>5.61</v>
      </c>
      <c r="S229" s="72">
        <f t="shared" si="135"/>
        <v>0</v>
      </c>
      <c r="T229" s="7"/>
      <c r="U229" s="5">
        <f t="shared" si="136"/>
        <v>30</v>
      </c>
      <c r="V229" s="45">
        <f t="shared" si="137"/>
        <v>43709</v>
      </c>
      <c r="W229" s="5">
        <f t="shared" si="138"/>
        <v>6793</v>
      </c>
      <c r="X229" s="55">
        <f t="shared" si="139"/>
        <v>5.3904348595426005E-2</v>
      </c>
      <c r="Y229" s="47">
        <f t="shared" si="140"/>
        <v>0.37185444073429369</v>
      </c>
      <c r="Z229" s="5">
        <f t="shared" si="141"/>
        <v>0</v>
      </c>
      <c r="AA229" s="5">
        <f t="shared" si="142"/>
        <v>0</v>
      </c>
      <c r="AC229" s="39">
        <f t="shared" si="143"/>
        <v>0</v>
      </c>
      <c r="AD229" s="39">
        <f t="shared" si="144"/>
        <v>0</v>
      </c>
      <c r="AE229" s="39">
        <f t="shared" si="145"/>
        <v>0</v>
      </c>
      <c r="AF229" s="39">
        <f t="shared" si="146"/>
        <v>0</v>
      </c>
      <c r="AG229" s="39">
        <f t="shared" si="147"/>
        <v>0</v>
      </c>
      <c r="AH229" s="39">
        <f t="shared" si="148"/>
        <v>0</v>
      </c>
      <c r="AI229" s="39">
        <f t="shared" si="149"/>
        <v>0</v>
      </c>
      <c r="AJ229" s="39">
        <f t="shared" si="150"/>
        <v>0</v>
      </c>
      <c r="AK229" s="39">
        <f t="shared" si="151"/>
        <v>0</v>
      </c>
      <c r="AL229" s="43"/>
      <c r="AM229" s="39">
        <f t="shared" si="152"/>
        <v>0</v>
      </c>
      <c r="AN229" s="39">
        <f t="shared" si="153"/>
        <v>0</v>
      </c>
      <c r="AO229" s="39">
        <f t="shared" si="154"/>
        <v>0</v>
      </c>
      <c r="AP229" s="40">
        <f t="shared" si="155"/>
        <v>0</v>
      </c>
      <c r="AR229" s="39">
        <f t="shared" si="156"/>
        <v>0</v>
      </c>
      <c r="AS229" s="39">
        <f t="shared" si="157"/>
        <v>0</v>
      </c>
      <c r="AT229" s="39">
        <f t="shared" si="158"/>
        <v>0</v>
      </c>
      <c r="AU229" s="40">
        <f t="shared" si="159"/>
        <v>0</v>
      </c>
      <c r="AV229" s="40"/>
      <c r="AW229" s="52">
        <f t="shared" si="160"/>
        <v>0</v>
      </c>
      <c r="AY229" s="52">
        <f t="shared" si="161"/>
        <v>0</v>
      </c>
      <c r="AZ229" s="70"/>
    </row>
    <row r="230" spans="1:52" ht="12" customHeight="1">
      <c r="A230" s="44">
        <f t="shared" si="162"/>
        <v>43739</v>
      </c>
      <c r="B230" s="66">
        <f t="shared" si="163"/>
        <v>1147.5409836065573</v>
      </c>
      <c r="C230" s="67"/>
      <c r="D230" s="68">
        <f t="shared" si="126"/>
        <v>1147.5409836065573</v>
      </c>
      <c r="E230" s="35">
        <f t="shared" si="127"/>
        <v>0</v>
      </c>
      <c r="F230" s="35">
        <f t="shared" si="128"/>
        <v>0</v>
      </c>
      <c r="G230" s="55">
        <f t="shared" si="164"/>
        <v>5.67</v>
      </c>
      <c r="H230" s="69">
        <f t="shared" si="165"/>
        <v>5.67</v>
      </c>
      <c r="I230" s="72">
        <f t="shared" si="166"/>
        <v>0</v>
      </c>
      <c r="J230" s="55">
        <f t="shared" si="129"/>
        <v>-0.06</v>
      </c>
      <c r="K230" s="69">
        <f t="shared" si="130"/>
        <v>-0.06</v>
      </c>
      <c r="L230" s="72">
        <v>0</v>
      </c>
      <c r="M230" s="55">
        <f t="shared" si="131"/>
        <v>1.2500000000000001E-2</v>
      </c>
      <c r="N230" s="69">
        <f t="shared" si="132"/>
        <v>0</v>
      </c>
      <c r="O230" s="72">
        <v>0</v>
      </c>
      <c r="P230" s="7"/>
      <c r="Q230" s="72">
        <f t="shared" si="133"/>
        <v>5.6224999999999996</v>
      </c>
      <c r="R230" s="72">
        <f t="shared" si="134"/>
        <v>5.61</v>
      </c>
      <c r="S230" s="72">
        <f t="shared" si="135"/>
        <v>0</v>
      </c>
      <c r="T230" s="7"/>
      <c r="U230" s="5">
        <f t="shared" si="136"/>
        <v>31</v>
      </c>
      <c r="V230" s="45">
        <f t="shared" si="137"/>
        <v>43739</v>
      </c>
      <c r="W230" s="5">
        <f t="shared" si="138"/>
        <v>6823</v>
      </c>
      <c r="X230" s="55">
        <f t="shared" si="139"/>
        <v>5.3904348595426005E-2</v>
      </c>
      <c r="Y230" s="47">
        <f t="shared" si="140"/>
        <v>0.37023340884625988</v>
      </c>
      <c r="Z230" s="5">
        <f t="shared" si="141"/>
        <v>0</v>
      </c>
      <c r="AA230" s="5">
        <f t="shared" si="142"/>
        <v>0</v>
      </c>
      <c r="AC230" s="39">
        <f t="shared" si="143"/>
        <v>0</v>
      </c>
      <c r="AD230" s="39">
        <f t="shared" si="144"/>
        <v>0</v>
      </c>
      <c r="AE230" s="39">
        <f t="shared" si="145"/>
        <v>0</v>
      </c>
      <c r="AF230" s="39">
        <f t="shared" si="146"/>
        <v>0</v>
      </c>
      <c r="AG230" s="39">
        <f t="shared" si="147"/>
        <v>0</v>
      </c>
      <c r="AH230" s="39">
        <f t="shared" si="148"/>
        <v>0</v>
      </c>
      <c r="AI230" s="39">
        <f t="shared" si="149"/>
        <v>0</v>
      </c>
      <c r="AJ230" s="39">
        <f t="shared" si="150"/>
        <v>0</v>
      </c>
      <c r="AK230" s="39">
        <f t="shared" si="151"/>
        <v>0</v>
      </c>
      <c r="AL230" s="43"/>
      <c r="AM230" s="39">
        <f t="shared" si="152"/>
        <v>0</v>
      </c>
      <c r="AN230" s="39">
        <f t="shared" si="153"/>
        <v>0</v>
      </c>
      <c r="AO230" s="39">
        <f t="shared" si="154"/>
        <v>0</v>
      </c>
      <c r="AP230" s="40">
        <f t="shared" si="155"/>
        <v>0</v>
      </c>
      <c r="AR230" s="39">
        <f t="shared" si="156"/>
        <v>0</v>
      </c>
      <c r="AS230" s="39">
        <f t="shared" si="157"/>
        <v>0</v>
      </c>
      <c r="AT230" s="39">
        <f t="shared" si="158"/>
        <v>0</v>
      </c>
      <c r="AU230" s="40">
        <f t="shared" si="159"/>
        <v>0</v>
      </c>
      <c r="AV230" s="40"/>
      <c r="AW230" s="52">
        <f t="shared" si="160"/>
        <v>0</v>
      </c>
      <c r="AY230" s="52">
        <f t="shared" si="161"/>
        <v>0</v>
      </c>
      <c r="AZ230" s="70"/>
    </row>
    <row r="231" spans="1:52" ht="12" customHeight="1">
      <c r="A231" s="44">
        <f t="shared" si="162"/>
        <v>43770</v>
      </c>
      <c r="B231" s="66">
        <f t="shared" si="163"/>
        <v>1147.5409836065573</v>
      </c>
      <c r="C231" s="67"/>
      <c r="D231" s="68">
        <f t="shared" si="126"/>
        <v>1147.5409836065573</v>
      </c>
      <c r="E231" s="35">
        <f t="shared" si="127"/>
        <v>0</v>
      </c>
      <c r="F231" s="35">
        <f t="shared" si="128"/>
        <v>0</v>
      </c>
      <c r="G231" s="55">
        <f t="shared" si="164"/>
        <v>5.67</v>
      </c>
      <c r="H231" s="69">
        <f t="shared" si="165"/>
        <v>5.67</v>
      </c>
      <c r="I231" s="72">
        <f t="shared" si="166"/>
        <v>0</v>
      </c>
      <c r="J231" s="55">
        <f t="shared" si="129"/>
        <v>-0.06</v>
      </c>
      <c r="K231" s="69">
        <f t="shared" si="130"/>
        <v>-0.06</v>
      </c>
      <c r="L231" s="72">
        <v>0</v>
      </c>
      <c r="M231" s="55">
        <f t="shared" si="131"/>
        <v>1.2500000000000001E-2</v>
      </c>
      <c r="N231" s="69">
        <f t="shared" si="132"/>
        <v>0</v>
      </c>
      <c r="O231" s="72">
        <v>0</v>
      </c>
      <c r="P231" s="7"/>
      <c r="Q231" s="72">
        <f t="shared" si="133"/>
        <v>5.6224999999999996</v>
      </c>
      <c r="R231" s="72">
        <f t="shared" si="134"/>
        <v>5.61</v>
      </c>
      <c r="S231" s="72">
        <f t="shared" si="135"/>
        <v>0</v>
      </c>
      <c r="T231" s="7"/>
      <c r="U231" s="5">
        <f t="shared" si="136"/>
        <v>30</v>
      </c>
      <c r="V231" s="45">
        <f t="shared" si="137"/>
        <v>43770</v>
      </c>
      <c r="W231" s="5">
        <f t="shared" si="138"/>
        <v>6854</v>
      </c>
      <c r="X231" s="55">
        <f t="shared" si="139"/>
        <v>5.3904348595426005E-2</v>
      </c>
      <c r="Y231" s="47">
        <f t="shared" si="140"/>
        <v>0.36856576605163927</v>
      </c>
      <c r="Z231" s="5">
        <f t="shared" si="141"/>
        <v>0</v>
      </c>
      <c r="AA231" s="5">
        <f t="shared" si="142"/>
        <v>0</v>
      </c>
      <c r="AC231" s="39">
        <f t="shared" si="143"/>
        <v>0</v>
      </c>
      <c r="AD231" s="39">
        <f t="shared" si="144"/>
        <v>0</v>
      </c>
      <c r="AE231" s="39">
        <f t="shared" si="145"/>
        <v>0</v>
      </c>
      <c r="AF231" s="39">
        <f t="shared" si="146"/>
        <v>0</v>
      </c>
      <c r="AG231" s="39">
        <f t="shared" si="147"/>
        <v>0</v>
      </c>
      <c r="AH231" s="39">
        <f t="shared" si="148"/>
        <v>0</v>
      </c>
      <c r="AI231" s="39">
        <f t="shared" si="149"/>
        <v>0</v>
      </c>
      <c r="AJ231" s="39">
        <f t="shared" si="150"/>
        <v>0</v>
      </c>
      <c r="AK231" s="39">
        <f t="shared" si="151"/>
        <v>0</v>
      </c>
      <c r="AL231" s="43"/>
      <c r="AM231" s="39">
        <f t="shared" si="152"/>
        <v>0</v>
      </c>
      <c r="AN231" s="39">
        <f t="shared" si="153"/>
        <v>0</v>
      </c>
      <c r="AO231" s="39">
        <f t="shared" si="154"/>
        <v>0</v>
      </c>
      <c r="AP231" s="40">
        <f t="shared" si="155"/>
        <v>0</v>
      </c>
      <c r="AR231" s="39">
        <f t="shared" si="156"/>
        <v>0</v>
      </c>
      <c r="AS231" s="39">
        <f t="shared" si="157"/>
        <v>0</v>
      </c>
      <c r="AT231" s="39">
        <f t="shared" si="158"/>
        <v>0</v>
      </c>
      <c r="AU231" s="40">
        <f t="shared" si="159"/>
        <v>0</v>
      </c>
      <c r="AV231" s="40"/>
      <c r="AW231" s="52">
        <f t="shared" si="160"/>
        <v>0</v>
      </c>
      <c r="AY231" s="52">
        <f t="shared" si="161"/>
        <v>0</v>
      </c>
      <c r="AZ231" s="70"/>
    </row>
    <row r="232" spans="1:52" ht="12" customHeight="1">
      <c r="A232" s="44">
        <f t="shared" si="162"/>
        <v>43800</v>
      </c>
      <c r="B232" s="66">
        <f t="shared" si="163"/>
        <v>1147.5409836065573</v>
      </c>
      <c r="C232" s="67"/>
      <c r="D232" s="68">
        <f t="shared" si="126"/>
        <v>1147.5409836065573</v>
      </c>
      <c r="E232" s="35">
        <f t="shared" si="127"/>
        <v>0</v>
      </c>
      <c r="F232" s="35">
        <f t="shared" si="128"/>
        <v>0</v>
      </c>
      <c r="G232" s="55">
        <f t="shared" si="164"/>
        <v>5.67</v>
      </c>
      <c r="H232" s="69">
        <f t="shared" si="165"/>
        <v>5.67</v>
      </c>
      <c r="I232" s="72">
        <f t="shared" si="166"/>
        <v>0</v>
      </c>
      <c r="J232" s="55">
        <f t="shared" si="129"/>
        <v>-0.06</v>
      </c>
      <c r="K232" s="69">
        <f t="shared" si="130"/>
        <v>-0.06</v>
      </c>
      <c r="L232" s="72">
        <v>0</v>
      </c>
      <c r="M232" s="55">
        <f t="shared" si="131"/>
        <v>1.2500000000000001E-2</v>
      </c>
      <c r="N232" s="69">
        <f t="shared" si="132"/>
        <v>0</v>
      </c>
      <c r="O232" s="72">
        <v>0</v>
      </c>
      <c r="P232" s="7"/>
      <c r="Q232" s="72">
        <f t="shared" si="133"/>
        <v>5.6224999999999996</v>
      </c>
      <c r="R232" s="72">
        <f t="shared" si="134"/>
        <v>5.61</v>
      </c>
      <c r="S232" s="72">
        <f t="shared" si="135"/>
        <v>0</v>
      </c>
      <c r="T232" s="7"/>
      <c r="U232" s="5">
        <f t="shared" si="136"/>
        <v>31</v>
      </c>
      <c r="V232" s="45">
        <f t="shared" si="137"/>
        <v>43800</v>
      </c>
      <c r="W232" s="5">
        <f t="shared" si="138"/>
        <v>6884</v>
      </c>
      <c r="X232" s="55">
        <f t="shared" si="139"/>
        <v>5.3904348595426005E-2</v>
      </c>
      <c r="Y232" s="47">
        <f t="shared" si="140"/>
        <v>0.36695907054350568</v>
      </c>
      <c r="Z232" s="5">
        <f t="shared" si="141"/>
        <v>0</v>
      </c>
      <c r="AA232" s="5">
        <f t="shared" si="142"/>
        <v>0</v>
      </c>
      <c r="AC232" s="39">
        <f t="shared" si="143"/>
        <v>0</v>
      </c>
      <c r="AD232" s="39">
        <f t="shared" si="144"/>
        <v>0</v>
      </c>
      <c r="AE232" s="39">
        <f t="shared" si="145"/>
        <v>0</v>
      </c>
      <c r="AF232" s="39">
        <f t="shared" si="146"/>
        <v>0</v>
      </c>
      <c r="AG232" s="39">
        <f t="shared" si="147"/>
        <v>0</v>
      </c>
      <c r="AH232" s="39">
        <f t="shared" si="148"/>
        <v>0</v>
      </c>
      <c r="AI232" s="39">
        <f t="shared" si="149"/>
        <v>0</v>
      </c>
      <c r="AJ232" s="39">
        <f t="shared" si="150"/>
        <v>0</v>
      </c>
      <c r="AK232" s="39">
        <f t="shared" si="151"/>
        <v>0</v>
      </c>
      <c r="AL232" s="43"/>
      <c r="AM232" s="39">
        <f t="shared" si="152"/>
        <v>0</v>
      </c>
      <c r="AN232" s="39">
        <f t="shared" si="153"/>
        <v>0</v>
      </c>
      <c r="AO232" s="39">
        <f t="shared" si="154"/>
        <v>0</v>
      </c>
      <c r="AP232" s="40">
        <f t="shared" si="155"/>
        <v>0</v>
      </c>
      <c r="AR232" s="39">
        <f t="shared" si="156"/>
        <v>0</v>
      </c>
      <c r="AS232" s="39">
        <f t="shared" si="157"/>
        <v>0</v>
      </c>
      <c r="AT232" s="39">
        <f t="shared" si="158"/>
        <v>0</v>
      </c>
      <c r="AU232" s="40">
        <f t="shared" si="159"/>
        <v>0</v>
      </c>
      <c r="AV232" s="40"/>
      <c r="AW232" s="52">
        <f t="shared" si="160"/>
        <v>0</v>
      </c>
      <c r="AY232" s="52">
        <f t="shared" si="161"/>
        <v>0</v>
      </c>
      <c r="AZ232" s="70"/>
    </row>
    <row r="233" spans="1:52" ht="12" customHeight="1">
      <c r="A233" s="44">
        <f t="shared" si="162"/>
        <v>43831</v>
      </c>
      <c r="B233" s="66">
        <f t="shared" si="163"/>
        <v>1147.5409836065573</v>
      </c>
      <c r="C233" s="67"/>
      <c r="D233" s="68">
        <f t="shared" si="126"/>
        <v>1147.5409836065573</v>
      </c>
      <c r="E233" s="35">
        <f t="shared" si="127"/>
        <v>0</v>
      </c>
      <c r="F233" s="35">
        <f t="shared" si="128"/>
        <v>0</v>
      </c>
      <c r="G233" s="55">
        <f t="shared" si="164"/>
        <v>5.67</v>
      </c>
      <c r="H233" s="69">
        <f t="shared" si="165"/>
        <v>5.67</v>
      </c>
      <c r="I233" s="72">
        <f t="shared" si="166"/>
        <v>0</v>
      </c>
      <c r="J233" s="55">
        <f t="shared" si="129"/>
        <v>-0.06</v>
      </c>
      <c r="K233" s="69">
        <f t="shared" si="130"/>
        <v>-0.06</v>
      </c>
      <c r="L233" s="72">
        <v>0</v>
      </c>
      <c r="M233" s="55">
        <f t="shared" si="131"/>
        <v>1.2500000000000001E-2</v>
      </c>
      <c r="N233" s="69">
        <f t="shared" si="132"/>
        <v>0</v>
      </c>
      <c r="O233" s="72">
        <v>0</v>
      </c>
      <c r="P233" s="7"/>
      <c r="Q233" s="72">
        <f t="shared" si="133"/>
        <v>5.6224999999999996</v>
      </c>
      <c r="R233" s="72">
        <f t="shared" si="134"/>
        <v>5.61</v>
      </c>
      <c r="S233" s="72">
        <f t="shared" si="135"/>
        <v>0</v>
      </c>
      <c r="T233" s="7"/>
      <c r="U233" s="5">
        <f t="shared" si="136"/>
        <v>31</v>
      </c>
      <c r="V233" s="45">
        <f t="shared" si="137"/>
        <v>43831</v>
      </c>
      <c r="W233" s="5">
        <f t="shared" si="138"/>
        <v>6915</v>
      </c>
      <c r="X233" s="55">
        <f t="shared" si="139"/>
        <v>5.3904348595426005E-2</v>
      </c>
      <c r="Y233" s="47">
        <f t="shared" si="140"/>
        <v>0.3653061763548921</v>
      </c>
      <c r="Z233" s="5">
        <f t="shared" si="141"/>
        <v>0</v>
      </c>
      <c r="AA233" s="5">
        <f t="shared" si="142"/>
        <v>0</v>
      </c>
      <c r="AC233" s="39">
        <f t="shared" si="143"/>
        <v>0</v>
      </c>
      <c r="AD233" s="39">
        <f t="shared" si="144"/>
        <v>0</v>
      </c>
      <c r="AE233" s="39">
        <f t="shared" si="145"/>
        <v>0</v>
      </c>
      <c r="AF233" s="39">
        <f t="shared" si="146"/>
        <v>0</v>
      </c>
      <c r="AG233" s="39">
        <f t="shared" si="147"/>
        <v>0</v>
      </c>
      <c r="AH233" s="39">
        <f t="shared" si="148"/>
        <v>0</v>
      </c>
      <c r="AI233" s="39">
        <f t="shared" si="149"/>
        <v>0</v>
      </c>
      <c r="AJ233" s="39">
        <f t="shared" si="150"/>
        <v>0</v>
      </c>
      <c r="AK233" s="39">
        <f t="shared" si="151"/>
        <v>0</v>
      </c>
      <c r="AL233" s="43"/>
      <c r="AM233" s="39">
        <f t="shared" si="152"/>
        <v>0</v>
      </c>
      <c r="AN233" s="39">
        <f t="shared" si="153"/>
        <v>0</v>
      </c>
      <c r="AO233" s="39">
        <f t="shared" si="154"/>
        <v>0</v>
      </c>
      <c r="AP233" s="40">
        <f t="shared" si="155"/>
        <v>0</v>
      </c>
      <c r="AR233" s="39">
        <f t="shared" si="156"/>
        <v>0</v>
      </c>
      <c r="AS233" s="39">
        <f t="shared" si="157"/>
        <v>0</v>
      </c>
      <c r="AT233" s="39">
        <f t="shared" si="158"/>
        <v>0</v>
      </c>
      <c r="AU233" s="40">
        <f t="shared" si="159"/>
        <v>0</v>
      </c>
      <c r="AV233" s="40"/>
      <c r="AW233" s="52">
        <f t="shared" si="160"/>
        <v>0</v>
      </c>
      <c r="AY233" s="52">
        <f t="shared" si="161"/>
        <v>0</v>
      </c>
      <c r="AZ233" s="70"/>
    </row>
    <row r="234" spans="1:52" ht="12" customHeight="1">
      <c r="A234" s="44">
        <f t="shared" si="162"/>
        <v>43862</v>
      </c>
      <c r="B234" s="66">
        <f t="shared" si="163"/>
        <v>1147.5409836065573</v>
      </c>
      <c r="C234" s="67"/>
      <c r="D234" s="68">
        <f t="shared" si="126"/>
        <v>1147.5409836065573</v>
      </c>
      <c r="E234" s="35">
        <f t="shared" si="127"/>
        <v>0</v>
      </c>
      <c r="F234" s="35">
        <f t="shared" si="128"/>
        <v>0</v>
      </c>
      <c r="G234" s="55">
        <f t="shared" si="164"/>
        <v>5.67</v>
      </c>
      <c r="H234" s="69">
        <f t="shared" si="165"/>
        <v>5.67</v>
      </c>
      <c r="I234" s="72">
        <f t="shared" si="166"/>
        <v>0</v>
      </c>
      <c r="J234" s="55">
        <f t="shared" si="129"/>
        <v>-0.06</v>
      </c>
      <c r="K234" s="69">
        <f t="shared" si="130"/>
        <v>-0.06</v>
      </c>
      <c r="L234" s="72">
        <v>0</v>
      </c>
      <c r="M234" s="55">
        <f t="shared" si="131"/>
        <v>1.2500000000000001E-2</v>
      </c>
      <c r="N234" s="69">
        <f t="shared" si="132"/>
        <v>0</v>
      </c>
      <c r="O234" s="72">
        <v>0</v>
      </c>
      <c r="P234" s="7"/>
      <c r="Q234" s="72">
        <f t="shared" si="133"/>
        <v>5.6224999999999996</v>
      </c>
      <c r="R234" s="72">
        <f t="shared" si="134"/>
        <v>5.61</v>
      </c>
      <c r="S234" s="72">
        <f t="shared" si="135"/>
        <v>0</v>
      </c>
      <c r="T234" s="7"/>
      <c r="U234" s="5">
        <f t="shared" si="136"/>
        <v>29</v>
      </c>
      <c r="V234" s="45">
        <f t="shared" si="137"/>
        <v>43862</v>
      </c>
      <c r="W234" s="5">
        <f t="shared" si="138"/>
        <v>6946</v>
      </c>
      <c r="X234" s="55">
        <f t="shared" si="139"/>
        <v>5.3904348595426005E-2</v>
      </c>
      <c r="Y234" s="47">
        <f t="shared" si="140"/>
        <v>0.36366072729958654</v>
      </c>
      <c r="Z234" s="5">
        <f t="shared" si="141"/>
        <v>0</v>
      </c>
      <c r="AA234" s="5">
        <f t="shared" si="142"/>
        <v>0</v>
      </c>
      <c r="AC234" s="39">
        <f t="shared" si="143"/>
        <v>0</v>
      </c>
      <c r="AD234" s="39">
        <f t="shared" si="144"/>
        <v>0</v>
      </c>
      <c r="AE234" s="39">
        <f t="shared" si="145"/>
        <v>0</v>
      </c>
      <c r="AF234" s="39">
        <f t="shared" si="146"/>
        <v>0</v>
      </c>
      <c r="AG234" s="39">
        <f t="shared" si="147"/>
        <v>0</v>
      </c>
      <c r="AH234" s="39">
        <f t="shared" si="148"/>
        <v>0</v>
      </c>
      <c r="AI234" s="39">
        <f t="shared" si="149"/>
        <v>0</v>
      </c>
      <c r="AJ234" s="39">
        <f t="shared" si="150"/>
        <v>0</v>
      </c>
      <c r="AK234" s="39">
        <f t="shared" si="151"/>
        <v>0</v>
      </c>
      <c r="AL234" s="43"/>
      <c r="AM234" s="39">
        <f t="shared" si="152"/>
        <v>0</v>
      </c>
      <c r="AN234" s="39">
        <f t="shared" si="153"/>
        <v>0</v>
      </c>
      <c r="AO234" s="39">
        <f t="shared" si="154"/>
        <v>0</v>
      </c>
      <c r="AP234" s="40">
        <f t="shared" si="155"/>
        <v>0</v>
      </c>
      <c r="AR234" s="39">
        <f t="shared" si="156"/>
        <v>0</v>
      </c>
      <c r="AS234" s="39">
        <f t="shared" si="157"/>
        <v>0</v>
      </c>
      <c r="AT234" s="39">
        <f t="shared" si="158"/>
        <v>0</v>
      </c>
      <c r="AU234" s="40">
        <f t="shared" si="159"/>
        <v>0</v>
      </c>
      <c r="AV234" s="40"/>
      <c r="AW234" s="52">
        <f t="shared" si="160"/>
        <v>0</v>
      </c>
      <c r="AY234" s="52">
        <f t="shared" si="161"/>
        <v>0</v>
      </c>
      <c r="AZ234" s="70"/>
    </row>
    <row r="235" spans="1:52" ht="12" customHeight="1">
      <c r="A235" s="44">
        <f t="shared" si="162"/>
        <v>43891</v>
      </c>
      <c r="B235" s="66">
        <f t="shared" si="163"/>
        <v>1147.5409836065573</v>
      </c>
      <c r="C235" s="67"/>
      <c r="D235" s="68">
        <f t="shared" si="126"/>
        <v>1147.5409836065573</v>
      </c>
      <c r="E235" s="35">
        <f t="shared" si="127"/>
        <v>0</v>
      </c>
      <c r="F235" s="35">
        <f t="shared" si="128"/>
        <v>0</v>
      </c>
      <c r="G235" s="55">
        <f t="shared" si="164"/>
        <v>5.67</v>
      </c>
      <c r="H235" s="69">
        <f t="shared" si="165"/>
        <v>5.67</v>
      </c>
      <c r="I235" s="72">
        <f t="shared" si="166"/>
        <v>0</v>
      </c>
      <c r="J235" s="55">
        <f t="shared" si="129"/>
        <v>-0.06</v>
      </c>
      <c r="K235" s="69">
        <f t="shared" si="130"/>
        <v>-0.06</v>
      </c>
      <c r="L235" s="72">
        <v>0</v>
      </c>
      <c r="M235" s="55">
        <f t="shared" si="131"/>
        <v>1.2500000000000001E-2</v>
      </c>
      <c r="N235" s="69">
        <f t="shared" si="132"/>
        <v>0</v>
      </c>
      <c r="O235" s="72">
        <v>0</v>
      </c>
      <c r="P235" s="7"/>
      <c r="Q235" s="72">
        <f t="shared" si="133"/>
        <v>5.6224999999999996</v>
      </c>
      <c r="R235" s="72">
        <f t="shared" si="134"/>
        <v>5.61</v>
      </c>
      <c r="S235" s="72">
        <f t="shared" si="135"/>
        <v>0</v>
      </c>
      <c r="T235" s="7"/>
      <c r="U235" s="5">
        <f t="shared" si="136"/>
        <v>31</v>
      </c>
      <c r="V235" s="45">
        <f t="shared" si="137"/>
        <v>43891</v>
      </c>
      <c r="W235" s="5">
        <f t="shared" si="138"/>
        <v>6975</v>
      </c>
      <c r="X235" s="55">
        <f t="shared" si="139"/>
        <v>5.3904348595426005E-2</v>
      </c>
      <c r="Y235" s="47">
        <f t="shared" si="140"/>
        <v>0.36212814667009269</v>
      </c>
      <c r="Z235" s="5">
        <f t="shared" si="141"/>
        <v>0</v>
      </c>
      <c r="AA235" s="5">
        <f t="shared" si="142"/>
        <v>0</v>
      </c>
      <c r="AC235" s="39">
        <f t="shared" si="143"/>
        <v>0</v>
      </c>
      <c r="AD235" s="39">
        <f t="shared" si="144"/>
        <v>0</v>
      </c>
      <c r="AE235" s="39">
        <f t="shared" si="145"/>
        <v>0</v>
      </c>
      <c r="AF235" s="39">
        <f t="shared" si="146"/>
        <v>0</v>
      </c>
      <c r="AG235" s="39">
        <f t="shared" si="147"/>
        <v>0</v>
      </c>
      <c r="AH235" s="39">
        <f t="shared" si="148"/>
        <v>0</v>
      </c>
      <c r="AI235" s="39">
        <f t="shared" si="149"/>
        <v>0</v>
      </c>
      <c r="AJ235" s="39">
        <f t="shared" si="150"/>
        <v>0</v>
      </c>
      <c r="AK235" s="39">
        <f t="shared" si="151"/>
        <v>0</v>
      </c>
      <c r="AL235" s="43"/>
      <c r="AM235" s="39">
        <f t="shared" si="152"/>
        <v>0</v>
      </c>
      <c r="AN235" s="39">
        <f t="shared" si="153"/>
        <v>0</v>
      </c>
      <c r="AO235" s="39">
        <f t="shared" si="154"/>
        <v>0</v>
      </c>
      <c r="AP235" s="40">
        <f t="shared" si="155"/>
        <v>0</v>
      </c>
      <c r="AR235" s="39">
        <f t="shared" si="156"/>
        <v>0</v>
      </c>
      <c r="AS235" s="39">
        <f t="shared" si="157"/>
        <v>0</v>
      </c>
      <c r="AT235" s="39">
        <f t="shared" si="158"/>
        <v>0</v>
      </c>
      <c r="AU235" s="40">
        <f t="shared" si="159"/>
        <v>0</v>
      </c>
      <c r="AV235" s="40"/>
      <c r="AW235" s="52">
        <f t="shared" si="160"/>
        <v>0</v>
      </c>
      <c r="AY235" s="52">
        <f t="shared" si="161"/>
        <v>0</v>
      </c>
      <c r="AZ235" s="70"/>
    </row>
    <row r="236" spans="1:52" ht="12" customHeight="1">
      <c r="A236" s="44">
        <f t="shared" si="162"/>
        <v>43922</v>
      </c>
      <c r="B236" s="66">
        <f t="shared" si="163"/>
        <v>1147.5409836065573</v>
      </c>
      <c r="C236" s="67"/>
      <c r="D236" s="68">
        <f t="shared" si="126"/>
        <v>1147.5409836065573</v>
      </c>
      <c r="E236" s="35">
        <f t="shared" si="127"/>
        <v>0</v>
      </c>
      <c r="F236" s="35">
        <f t="shared" si="128"/>
        <v>0</v>
      </c>
      <c r="G236" s="55">
        <f t="shared" si="164"/>
        <v>5.67</v>
      </c>
      <c r="H236" s="69">
        <f t="shared" si="165"/>
        <v>5.67</v>
      </c>
      <c r="I236" s="72">
        <f t="shared" si="166"/>
        <v>0</v>
      </c>
      <c r="J236" s="55">
        <f t="shared" si="129"/>
        <v>-0.06</v>
      </c>
      <c r="K236" s="69">
        <f t="shared" si="130"/>
        <v>-0.06</v>
      </c>
      <c r="L236" s="72">
        <v>0</v>
      </c>
      <c r="M236" s="55">
        <f t="shared" si="131"/>
        <v>1.2500000000000001E-2</v>
      </c>
      <c r="N236" s="69">
        <f t="shared" si="132"/>
        <v>0</v>
      </c>
      <c r="O236" s="72">
        <v>0</v>
      </c>
      <c r="P236" s="7"/>
      <c r="Q236" s="72">
        <f t="shared" si="133"/>
        <v>5.6224999999999996</v>
      </c>
      <c r="R236" s="72">
        <f t="shared" si="134"/>
        <v>5.61</v>
      </c>
      <c r="S236" s="72">
        <f t="shared" si="135"/>
        <v>0</v>
      </c>
      <c r="T236" s="7"/>
      <c r="U236" s="5">
        <f t="shared" si="136"/>
        <v>30</v>
      </c>
      <c r="V236" s="45">
        <f t="shared" si="137"/>
        <v>43922</v>
      </c>
      <c r="W236" s="5">
        <f t="shared" si="138"/>
        <v>7006</v>
      </c>
      <c r="X236" s="55">
        <f t="shared" si="139"/>
        <v>5.3904348595426005E-2</v>
      </c>
      <c r="Y236" s="47">
        <f t="shared" si="140"/>
        <v>0.36049701241776905</v>
      </c>
      <c r="Z236" s="5">
        <f t="shared" si="141"/>
        <v>0</v>
      </c>
      <c r="AA236" s="5">
        <f t="shared" si="142"/>
        <v>0</v>
      </c>
      <c r="AC236" s="39">
        <f t="shared" si="143"/>
        <v>0</v>
      </c>
      <c r="AD236" s="39">
        <f t="shared" si="144"/>
        <v>0</v>
      </c>
      <c r="AE236" s="39">
        <f t="shared" si="145"/>
        <v>0</v>
      </c>
      <c r="AF236" s="39">
        <f t="shared" si="146"/>
        <v>0</v>
      </c>
      <c r="AG236" s="39">
        <f t="shared" si="147"/>
        <v>0</v>
      </c>
      <c r="AH236" s="39">
        <f t="shared" si="148"/>
        <v>0</v>
      </c>
      <c r="AI236" s="39">
        <f t="shared" si="149"/>
        <v>0</v>
      </c>
      <c r="AJ236" s="39">
        <f t="shared" si="150"/>
        <v>0</v>
      </c>
      <c r="AK236" s="39">
        <f t="shared" si="151"/>
        <v>0</v>
      </c>
      <c r="AL236" s="43"/>
      <c r="AM236" s="39">
        <f t="shared" si="152"/>
        <v>0</v>
      </c>
      <c r="AN236" s="39">
        <f t="shared" si="153"/>
        <v>0</v>
      </c>
      <c r="AO236" s="39">
        <f t="shared" si="154"/>
        <v>0</v>
      </c>
      <c r="AP236" s="40">
        <f t="shared" si="155"/>
        <v>0</v>
      </c>
      <c r="AR236" s="39">
        <f t="shared" si="156"/>
        <v>0</v>
      </c>
      <c r="AS236" s="39">
        <f t="shared" si="157"/>
        <v>0</v>
      </c>
      <c r="AT236" s="39">
        <f t="shared" si="158"/>
        <v>0</v>
      </c>
      <c r="AU236" s="40">
        <f t="shared" si="159"/>
        <v>0</v>
      </c>
      <c r="AV236" s="40"/>
      <c r="AW236" s="52">
        <f t="shared" si="160"/>
        <v>0</v>
      </c>
      <c r="AY236" s="52">
        <f t="shared" si="161"/>
        <v>0</v>
      </c>
      <c r="AZ236" s="70"/>
    </row>
    <row r="237" spans="1:52" ht="12" customHeight="1">
      <c r="A237" s="44">
        <f t="shared" si="162"/>
        <v>43952</v>
      </c>
      <c r="B237" s="66">
        <f t="shared" si="163"/>
        <v>1147.5409836065573</v>
      </c>
      <c r="C237" s="67"/>
      <c r="D237" s="68">
        <f t="shared" si="126"/>
        <v>1147.5409836065573</v>
      </c>
      <c r="E237" s="35">
        <f t="shared" si="127"/>
        <v>0</v>
      </c>
      <c r="F237" s="35">
        <f t="shared" si="128"/>
        <v>0</v>
      </c>
      <c r="G237" s="55">
        <f t="shared" si="164"/>
        <v>5.67</v>
      </c>
      <c r="H237" s="69">
        <f t="shared" si="165"/>
        <v>5.67</v>
      </c>
      <c r="I237" s="72">
        <f t="shared" si="166"/>
        <v>0</v>
      </c>
      <c r="J237" s="55">
        <f t="shared" si="129"/>
        <v>-0.06</v>
      </c>
      <c r="K237" s="69">
        <f t="shared" si="130"/>
        <v>-0.06</v>
      </c>
      <c r="L237" s="72">
        <v>0</v>
      </c>
      <c r="M237" s="55">
        <f t="shared" si="131"/>
        <v>1.2500000000000001E-2</v>
      </c>
      <c r="N237" s="69">
        <f t="shared" si="132"/>
        <v>0</v>
      </c>
      <c r="O237" s="72">
        <v>0</v>
      </c>
      <c r="P237" s="7"/>
      <c r="Q237" s="72">
        <f t="shared" si="133"/>
        <v>5.6224999999999996</v>
      </c>
      <c r="R237" s="72">
        <f t="shared" si="134"/>
        <v>5.61</v>
      </c>
      <c r="S237" s="72">
        <f t="shared" si="135"/>
        <v>0</v>
      </c>
      <c r="T237" s="7"/>
      <c r="U237" s="5">
        <f t="shared" si="136"/>
        <v>31</v>
      </c>
      <c r="V237" s="45">
        <f t="shared" si="137"/>
        <v>43952</v>
      </c>
      <c r="W237" s="5">
        <f t="shared" si="138"/>
        <v>7036</v>
      </c>
      <c r="X237" s="55">
        <f t="shared" si="139"/>
        <v>5.3904348595426005E-2</v>
      </c>
      <c r="Y237" s="47">
        <f t="shared" si="140"/>
        <v>0.35892549117543521</v>
      </c>
      <c r="Z237" s="5">
        <f t="shared" si="141"/>
        <v>0</v>
      </c>
      <c r="AA237" s="5">
        <f t="shared" si="142"/>
        <v>0</v>
      </c>
      <c r="AC237" s="39">
        <f t="shared" si="143"/>
        <v>0</v>
      </c>
      <c r="AD237" s="39">
        <f t="shared" si="144"/>
        <v>0</v>
      </c>
      <c r="AE237" s="39">
        <f t="shared" si="145"/>
        <v>0</v>
      </c>
      <c r="AF237" s="39">
        <f t="shared" si="146"/>
        <v>0</v>
      </c>
      <c r="AG237" s="39">
        <f t="shared" si="147"/>
        <v>0</v>
      </c>
      <c r="AH237" s="39">
        <f t="shared" si="148"/>
        <v>0</v>
      </c>
      <c r="AI237" s="39">
        <f t="shared" si="149"/>
        <v>0</v>
      </c>
      <c r="AJ237" s="39">
        <f t="shared" si="150"/>
        <v>0</v>
      </c>
      <c r="AK237" s="39">
        <f t="shared" si="151"/>
        <v>0</v>
      </c>
      <c r="AL237" s="43"/>
      <c r="AM237" s="39">
        <f t="shared" si="152"/>
        <v>0</v>
      </c>
      <c r="AN237" s="39">
        <f t="shared" si="153"/>
        <v>0</v>
      </c>
      <c r="AO237" s="39">
        <f t="shared" si="154"/>
        <v>0</v>
      </c>
      <c r="AP237" s="40">
        <f t="shared" si="155"/>
        <v>0</v>
      </c>
      <c r="AR237" s="39">
        <f t="shared" si="156"/>
        <v>0</v>
      </c>
      <c r="AS237" s="39">
        <f t="shared" si="157"/>
        <v>0</v>
      </c>
      <c r="AT237" s="39">
        <f t="shared" si="158"/>
        <v>0</v>
      </c>
      <c r="AU237" s="40">
        <f t="shared" si="159"/>
        <v>0</v>
      </c>
      <c r="AV237" s="40"/>
      <c r="AW237" s="52">
        <f t="shared" si="160"/>
        <v>0</v>
      </c>
      <c r="AY237" s="52">
        <f t="shared" si="161"/>
        <v>0</v>
      </c>
      <c r="AZ237" s="70"/>
    </row>
    <row r="238" spans="1:52" ht="12" customHeight="1">
      <c r="A238" s="44">
        <f t="shared" si="162"/>
        <v>43983</v>
      </c>
      <c r="B238" s="66">
        <f t="shared" si="163"/>
        <v>1147.5409836065573</v>
      </c>
      <c r="C238" s="67"/>
      <c r="D238" s="68">
        <f t="shared" si="126"/>
        <v>1147.5409836065573</v>
      </c>
      <c r="E238" s="35">
        <f t="shared" si="127"/>
        <v>0</v>
      </c>
      <c r="F238" s="35">
        <f t="shared" si="128"/>
        <v>0</v>
      </c>
      <c r="G238" s="55">
        <f t="shared" si="164"/>
        <v>5.67</v>
      </c>
      <c r="H238" s="69">
        <f t="shared" si="165"/>
        <v>5.67</v>
      </c>
      <c r="I238" s="72">
        <f t="shared" si="166"/>
        <v>0</v>
      </c>
      <c r="J238" s="55">
        <f t="shared" si="129"/>
        <v>-0.06</v>
      </c>
      <c r="K238" s="69">
        <f t="shared" si="130"/>
        <v>-0.06</v>
      </c>
      <c r="L238" s="72">
        <v>0</v>
      </c>
      <c r="M238" s="55">
        <f t="shared" si="131"/>
        <v>1.2500000000000001E-2</v>
      </c>
      <c r="N238" s="69">
        <f t="shared" si="132"/>
        <v>0</v>
      </c>
      <c r="O238" s="72">
        <v>0</v>
      </c>
      <c r="P238" s="7"/>
      <c r="Q238" s="72">
        <f t="shared" si="133"/>
        <v>5.6224999999999996</v>
      </c>
      <c r="R238" s="72">
        <f t="shared" si="134"/>
        <v>5.61</v>
      </c>
      <c r="S238" s="72">
        <f t="shared" si="135"/>
        <v>0</v>
      </c>
      <c r="T238" s="7"/>
      <c r="U238" s="5">
        <f t="shared" si="136"/>
        <v>30</v>
      </c>
      <c r="V238" s="45">
        <f t="shared" si="137"/>
        <v>43983</v>
      </c>
      <c r="W238" s="5">
        <f t="shared" si="138"/>
        <v>7067</v>
      </c>
      <c r="X238" s="55">
        <f t="shared" si="139"/>
        <v>5.3904348595426005E-2</v>
      </c>
      <c r="Y238" s="47">
        <f t="shared" si="140"/>
        <v>0.35730878264815868</v>
      </c>
      <c r="Z238" s="5">
        <f t="shared" si="141"/>
        <v>0</v>
      </c>
      <c r="AA238" s="5">
        <f t="shared" si="142"/>
        <v>0</v>
      </c>
      <c r="AC238" s="39">
        <f t="shared" si="143"/>
        <v>0</v>
      </c>
      <c r="AD238" s="39">
        <f t="shared" si="144"/>
        <v>0</v>
      </c>
      <c r="AE238" s="39">
        <f t="shared" si="145"/>
        <v>0</v>
      </c>
      <c r="AF238" s="39">
        <f t="shared" si="146"/>
        <v>0</v>
      </c>
      <c r="AG238" s="39">
        <f t="shared" si="147"/>
        <v>0</v>
      </c>
      <c r="AH238" s="39">
        <f t="shared" si="148"/>
        <v>0</v>
      </c>
      <c r="AI238" s="39">
        <f t="shared" si="149"/>
        <v>0</v>
      </c>
      <c r="AJ238" s="39">
        <f t="shared" si="150"/>
        <v>0</v>
      </c>
      <c r="AK238" s="39">
        <f t="shared" si="151"/>
        <v>0</v>
      </c>
      <c r="AL238" s="43"/>
      <c r="AM238" s="39">
        <f t="shared" si="152"/>
        <v>0</v>
      </c>
      <c r="AN238" s="39">
        <f t="shared" si="153"/>
        <v>0</v>
      </c>
      <c r="AO238" s="39">
        <f t="shared" si="154"/>
        <v>0</v>
      </c>
      <c r="AP238" s="40">
        <f t="shared" si="155"/>
        <v>0</v>
      </c>
      <c r="AR238" s="39">
        <f t="shared" si="156"/>
        <v>0</v>
      </c>
      <c r="AS238" s="39">
        <f t="shared" si="157"/>
        <v>0</v>
      </c>
      <c r="AT238" s="39">
        <f t="shared" si="158"/>
        <v>0</v>
      </c>
      <c r="AU238" s="40">
        <f t="shared" si="159"/>
        <v>0</v>
      </c>
      <c r="AV238" s="40"/>
      <c r="AW238" s="52">
        <f t="shared" si="160"/>
        <v>0</v>
      </c>
      <c r="AY238" s="52">
        <f t="shared" si="161"/>
        <v>0</v>
      </c>
      <c r="AZ238" s="70"/>
    </row>
    <row r="239" spans="1:52" ht="12" customHeight="1">
      <c r="A239" s="44">
        <f t="shared" si="162"/>
        <v>44013</v>
      </c>
      <c r="B239" s="66">
        <f t="shared" si="163"/>
        <v>1147.5409836065573</v>
      </c>
      <c r="C239" s="67"/>
      <c r="D239" s="68">
        <f t="shared" si="126"/>
        <v>1147.5409836065573</v>
      </c>
      <c r="E239" s="35">
        <f t="shared" si="127"/>
        <v>0</v>
      </c>
      <c r="F239" s="35">
        <f t="shared" si="128"/>
        <v>0</v>
      </c>
      <c r="G239" s="55">
        <f t="shared" si="164"/>
        <v>5.67</v>
      </c>
      <c r="H239" s="69">
        <f t="shared" si="165"/>
        <v>5.67</v>
      </c>
      <c r="I239" s="72">
        <f t="shared" si="166"/>
        <v>0</v>
      </c>
      <c r="J239" s="55">
        <f t="shared" si="129"/>
        <v>-0.06</v>
      </c>
      <c r="K239" s="69">
        <f t="shared" si="130"/>
        <v>-0.06</v>
      </c>
      <c r="L239" s="72">
        <v>0</v>
      </c>
      <c r="M239" s="55">
        <f t="shared" si="131"/>
        <v>1.2500000000000001E-2</v>
      </c>
      <c r="N239" s="69">
        <f t="shared" si="132"/>
        <v>0</v>
      </c>
      <c r="O239" s="72">
        <v>0</v>
      </c>
      <c r="P239" s="7"/>
      <c r="Q239" s="72">
        <f t="shared" si="133"/>
        <v>5.6224999999999996</v>
      </c>
      <c r="R239" s="72">
        <f t="shared" si="134"/>
        <v>5.61</v>
      </c>
      <c r="S239" s="72">
        <f t="shared" si="135"/>
        <v>0</v>
      </c>
      <c r="T239" s="7"/>
      <c r="U239" s="5">
        <f t="shared" si="136"/>
        <v>31</v>
      </c>
      <c r="V239" s="45">
        <f t="shared" si="137"/>
        <v>44013</v>
      </c>
      <c r="W239" s="5">
        <f t="shared" si="138"/>
        <v>7097</v>
      </c>
      <c r="X239" s="55">
        <f t="shared" si="139"/>
        <v>5.3904348595426005E-2</v>
      </c>
      <c r="Y239" s="47">
        <f t="shared" si="140"/>
        <v>0.35575115991437217</v>
      </c>
      <c r="Z239" s="5">
        <f t="shared" si="141"/>
        <v>0</v>
      </c>
      <c r="AA239" s="5">
        <f t="shared" si="142"/>
        <v>0</v>
      </c>
      <c r="AC239" s="39">
        <f t="shared" si="143"/>
        <v>0</v>
      </c>
      <c r="AD239" s="39">
        <f t="shared" si="144"/>
        <v>0</v>
      </c>
      <c r="AE239" s="39">
        <f t="shared" si="145"/>
        <v>0</v>
      </c>
      <c r="AF239" s="39">
        <f t="shared" si="146"/>
        <v>0</v>
      </c>
      <c r="AG239" s="39">
        <f t="shared" si="147"/>
        <v>0</v>
      </c>
      <c r="AH239" s="39">
        <f t="shared" si="148"/>
        <v>0</v>
      </c>
      <c r="AI239" s="39">
        <f t="shared" si="149"/>
        <v>0</v>
      </c>
      <c r="AJ239" s="39">
        <f t="shared" si="150"/>
        <v>0</v>
      </c>
      <c r="AK239" s="39">
        <f t="shared" si="151"/>
        <v>0</v>
      </c>
      <c r="AL239" s="43"/>
      <c r="AM239" s="39">
        <f t="shared" si="152"/>
        <v>0</v>
      </c>
      <c r="AN239" s="39">
        <f t="shared" si="153"/>
        <v>0</v>
      </c>
      <c r="AO239" s="39">
        <f t="shared" si="154"/>
        <v>0</v>
      </c>
      <c r="AP239" s="40">
        <f t="shared" si="155"/>
        <v>0</v>
      </c>
      <c r="AR239" s="39">
        <f t="shared" si="156"/>
        <v>0</v>
      </c>
      <c r="AS239" s="39">
        <f t="shared" si="157"/>
        <v>0</v>
      </c>
      <c r="AT239" s="39">
        <f t="shared" si="158"/>
        <v>0</v>
      </c>
      <c r="AU239" s="40">
        <f t="shared" si="159"/>
        <v>0</v>
      </c>
      <c r="AV239" s="40"/>
      <c r="AW239" s="52">
        <f t="shared" si="160"/>
        <v>0</v>
      </c>
      <c r="AY239" s="52">
        <f t="shared" si="161"/>
        <v>0</v>
      </c>
      <c r="AZ239" s="70"/>
    </row>
    <row r="240" spans="1:52" ht="12" customHeight="1">
      <c r="A240" s="44">
        <f t="shared" si="162"/>
        <v>44044</v>
      </c>
      <c r="B240" s="66">
        <f t="shared" si="163"/>
        <v>1147.5409836065573</v>
      </c>
      <c r="C240" s="67"/>
      <c r="D240" s="68">
        <f t="shared" si="126"/>
        <v>1147.5409836065573</v>
      </c>
      <c r="E240" s="35">
        <f t="shared" si="127"/>
        <v>0</v>
      </c>
      <c r="F240" s="35">
        <f t="shared" si="128"/>
        <v>0</v>
      </c>
      <c r="G240" s="55">
        <f t="shared" si="164"/>
        <v>5.67</v>
      </c>
      <c r="H240" s="69">
        <f t="shared" si="165"/>
        <v>5.67</v>
      </c>
      <c r="I240" s="72">
        <f t="shared" si="166"/>
        <v>0</v>
      </c>
      <c r="J240" s="55">
        <f t="shared" si="129"/>
        <v>-0.06</v>
      </c>
      <c r="K240" s="69">
        <f t="shared" si="130"/>
        <v>-0.06</v>
      </c>
      <c r="L240" s="72">
        <v>0</v>
      </c>
      <c r="M240" s="55">
        <f t="shared" si="131"/>
        <v>1.2500000000000001E-2</v>
      </c>
      <c r="N240" s="69">
        <f t="shared" si="132"/>
        <v>0</v>
      </c>
      <c r="O240" s="72">
        <v>0</v>
      </c>
      <c r="P240" s="7"/>
      <c r="Q240" s="72">
        <f t="shared" si="133"/>
        <v>5.6224999999999996</v>
      </c>
      <c r="R240" s="72">
        <f t="shared" si="134"/>
        <v>5.61</v>
      </c>
      <c r="S240" s="72">
        <f t="shared" si="135"/>
        <v>0</v>
      </c>
      <c r="T240" s="7"/>
      <c r="U240" s="5">
        <f t="shared" si="136"/>
        <v>31</v>
      </c>
      <c r="V240" s="45">
        <f t="shared" si="137"/>
        <v>44044</v>
      </c>
      <c r="W240" s="5">
        <f t="shared" si="138"/>
        <v>7128</v>
      </c>
      <c r="X240" s="55">
        <f t="shared" si="139"/>
        <v>5.3904348595426005E-2</v>
      </c>
      <c r="Y240" s="47">
        <f t="shared" si="140"/>
        <v>0.35414874953126313</v>
      </c>
      <c r="Z240" s="5">
        <f t="shared" si="141"/>
        <v>0</v>
      </c>
      <c r="AA240" s="5">
        <f t="shared" si="142"/>
        <v>0</v>
      </c>
      <c r="AC240" s="39">
        <f t="shared" si="143"/>
        <v>0</v>
      </c>
      <c r="AD240" s="39">
        <f t="shared" si="144"/>
        <v>0</v>
      </c>
      <c r="AE240" s="39">
        <f t="shared" si="145"/>
        <v>0</v>
      </c>
      <c r="AF240" s="39">
        <f t="shared" si="146"/>
        <v>0</v>
      </c>
      <c r="AG240" s="39">
        <f t="shared" si="147"/>
        <v>0</v>
      </c>
      <c r="AH240" s="39">
        <f t="shared" si="148"/>
        <v>0</v>
      </c>
      <c r="AI240" s="39">
        <f t="shared" si="149"/>
        <v>0</v>
      </c>
      <c r="AJ240" s="39">
        <f t="shared" si="150"/>
        <v>0</v>
      </c>
      <c r="AK240" s="39">
        <f t="shared" si="151"/>
        <v>0</v>
      </c>
      <c r="AL240" s="43"/>
      <c r="AM240" s="39">
        <f t="shared" si="152"/>
        <v>0</v>
      </c>
      <c r="AN240" s="39">
        <f t="shared" si="153"/>
        <v>0</v>
      </c>
      <c r="AO240" s="39">
        <f t="shared" si="154"/>
        <v>0</v>
      </c>
      <c r="AP240" s="40">
        <f t="shared" si="155"/>
        <v>0</v>
      </c>
      <c r="AR240" s="39">
        <f t="shared" si="156"/>
        <v>0</v>
      </c>
      <c r="AS240" s="39">
        <f t="shared" si="157"/>
        <v>0</v>
      </c>
      <c r="AT240" s="39">
        <f t="shared" si="158"/>
        <v>0</v>
      </c>
      <c r="AU240" s="40">
        <f t="shared" si="159"/>
        <v>0</v>
      </c>
      <c r="AV240" s="40"/>
      <c r="AW240" s="52">
        <f t="shared" si="160"/>
        <v>0</v>
      </c>
      <c r="AY240" s="52">
        <f t="shared" si="161"/>
        <v>0</v>
      </c>
      <c r="AZ240" s="70"/>
    </row>
    <row r="241" spans="1:52" ht="12" customHeight="1">
      <c r="A241" s="44">
        <f t="shared" si="162"/>
        <v>44075</v>
      </c>
      <c r="B241" s="66">
        <f t="shared" si="163"/>
        <v>1147.5409836065573</v>
      </c>
      <c r="C241" s="67"/>
      <c r="D241" s="68">
        <f t="shared" si="126"/>
        <v>1147.5409836065573</v>
      </c>
      <c r="E241" s="35">
        <f t="shared" si="127"/>
        <v>0</v>
      </c>
      <c r="F241" s="35">
        <f t="shared" si="128"/>
        <v>0</v>
      </c>
      <c r="G241" s="55">
        <f t="shared" si="164"/>
        <v>5.67</v>
      </c>
      <c r="H241" s="69">
        <f t="shared" si="165"/>
        <v>5.67</v>
      </c>
      <c r="I241" s="72">
        <f t="shared" si="166"/>
        <v>0</v>
      </c>
      <c r="J241" s="55">
        <f t="shared" si="129"/>
        <v>-0.06</v>
      </c>
      <c r="K241" s="69">
        <f t="shared" si="130"/>
        <v>-0.06</v>
      </c>
      <c r="L241" s="72">
        <v>0</v>
      </c>
      <c r="M241" s="55">
        <f t="shared" si="131"/>
        <v>1.2500000000000001E-2</v>
      </c>
      <c r="N241" s="69">
        <f t="shared" si="132"/>
        <v>0</v>
      </c>
      <c r="O241" s="72">
        <v>0</v>
      </c>
      <c r="P241" s="7"/>
      <c r="Q241" s="72">
        <f t="shared" si="133"/>
        <v>5.6224999999999996</v>
      </c>
      <c r="R241" s="72">
        <f t="shared" si="134"/>
        <v>5.61</v>
      </c>
      <c r="S241" s="72">
        <f t="shared" si="135"/>
        <v>0</v>
      </c>
      <c r="T241" s="7"/>
      <c r="U241" s="5">
        <f t="shared" si="136"/>
        <v>30</v>
      </c>
      <c r="V241" s="45">
        <f t="shared" si="137"/>
        <v>44075</v>
      </c>
      <c r="W241" s="5">
        <f t="shared" si="138"/>
        <v>7159</v>
      </c>
      <c r="X241" s="55">
        <f t="shared" si="139"/>
        <v>5.3904348595426005E-2</v>
      </c>
      <c r="Y241" s="47">
        <f t="shared" si="140"/>
        <v>0.3525535568871952</v>
      </c>
      <c r="Z241" s="5">
        <f t="shared" si="141"/>
        <v>0</v>
      </c>
      <c r="AA241" s="5">
        <f t="shared" si="142"/>
        <v>0</v>
      </c>
      <c r="AC241" s="39">
        <f t="shared" si="143"/>
        <v>0</v>
      </c>
      <c r="AD241" s="39">
        <f t="shared" si="144"/>
        <v>0</v>
      </c>
      <c r="AE241" s="39">
        <f t="shared" si="145"/>
        <v>0</v>
      </c>
      <c r="AF241" s="39">
        <f t="shared" si="146"/>
        <v>0</v>
      </c>
      <c r="AG241" s="39">
        <f t="shared" si="147"/>
        <v>0</v>
      </c>
      <c r="AH241" s="39">
        <f t="shared" si="148"/>
        <v>0</v>
      </c>
      <c r="AI241" s="39">
        <f t="shared" si="149"/>
        <v>0</v>
      </c>
      <c r="AJ241" s="39">
        <f t="shared" si="150"/>
        <v>0</v>
      </c>
      <c r="AK241" s="39">
        <f t="shared" si="151"/>
        <v>0</v>
      </c>
      <c r="AL241" s="43"/>
      <c r="AM241" s="39">
        <f t="shared" si="152"/>
        <v>0</v>
      </c>
      <c r="AN241" s="39">
        <f t="shared" si="153"/>
        <v>0</v>
      </c>
      <c r="AO241" s="39">
        <f t="shared" si="154"/>
        <v>0</v>
      </c>
      <c r="AP241" s="40">
        <f t="shared" si="155"/>
        <v>0</v>
      </c>
      <c r="AR241" s="39">
        <f t="shared" si="156"/>
        <v>0</v>
      </c>
      <c r="AS241" s="39">
        <f t="shared" si="157"/>
        <v>0</v>
      </c>
      <c r="AT241" s="39">
        <f t="shared" si="158"/>
        <v>0</v>
      </c>
      <c r="AU241" s="40">
        <f t="shared" si="159"/>
        <v>0</v>
      </c>
      <c r="AV241" s="40"/>
      <c r="AW241" s="52">
        <f t="shared" si="160"/>
        <v>0</v>
      </c>
      <c r="AY241" s="52">
        <f t="shared" si="161"/>
        <v>0</v>
      </c>
      <c r="AZ241" s="70"/>
    </row>
    <row r="242" spans="1:52" ht="12" customHeight="1">
      <c r="A242" s="44">
        <f t="shared" si="162"/>
        <v>44105</v>
      </c>
      <c r="B242" s="66">
        <f t="shared" si="163"/>
        <v>1147.5409836065573</v>
      </c>
      <c r="C242" s="67"/>
      <c r="D242" s="68">
        <f t="shared" si="126"/>
        <v>1147.5409836065573</v>
      </c>
      <c r="E242" s="35">
        <f t="shared" si="127"/>
        <v>0</v>
      </c>
      <c r="F242" s="35">
        <f t="shared" si="128"/>
        <v>0</v>
      </c>
      <c r="G242" s="55">
        <f t="shared" si="164"/>
        <v>5.67</v>
      </c>
      <c r="H242" s="69">
        <f t="shared" si="165"/>
        <v>5.67</v>
      </c>
      <c r="I242" s="72">
        <f t="shared" si="166"/>
        <v>0</v>
      </c>
      <c r="J242" s="55">
        <f t="shared" si="129"/>
        <v>-0.06</v>
      </c>
      <c r="K242" s="69">
        <f t="shared" si="130"/>
        <v>-0.06</v>
      </c>
      <c r="L242" s="72">
        <v>0</v>
      </c>
      <c r="M242" s="55">
        <f t="shared" si="131"/>
        <v>1.2500000000000001E-2</v>
      </c>
      <c r="N242" s="69">
        <f t="shared" si="132"/>
        <v>0</v>
      </c>
      <c r="O242" s="72">
        <v>0</v>
      </c>
      <c r="P242" s="7"/>
      <c r="Q242" s="72">
        <f t="shared" si="133"/>
        <v>5.6224999999999996</v>
      </c>
      <c r="R242" s="72">
        <f t="shared" si="134"/>
        <v>5.61</v>
      </c>
      <c r="S242" s="72">
        <f t="shared" si="135"/>
        <v>0</v>
      </c>
      <c r="T242" s="7"/>
      <c r="U242" s="5">
        <f t="shared" si="136"/>
        <v>31</v>
      </c>
      <c r="V242" s="45">
        <f t="shared" si="137"/>
        <v>44105</v>
      </c>
      <c r="W242" s="5">
        <f t="shared" si="138"/>
        <v>7189</v>
      </c>
      <c r="X242" s="55">
        <f t="shared" si="139"/>
        <v>5.3904348595426005E-2</v>
      </c>
      <c r="Y242" s="47">
        <f t="shared" si="140"/>
        <v>0.35101666369633977</v>
      </c>
      <c r="Z242" s="5">
        <f t="shared" si="141"/>
        <v>0</v>
      </c>
      <c r="AA242" s="5">
        <f t="shared" si="142"/>
        <v>0</v>
      </c>
      <c r="AC242" s="39">
        <f t="shared" si="143"/>
        <v>0</v>
      </c>
      <c r="AD242" s="39">
        <f t="shared" si="144"/>
        <v>0</v>
      </c>
      <c r="AE242" s="39">
        <f t="shared" si="145"/>
        <v>0</v>
      </c>
      <c r="AF242" s="39">
        <f t="shared" si="146"/>
        <v>0</v>
      </c>
      <c r="AG242" s="39">
        <f t="shared" si="147"/>
        <v>0</v>
      </c>
      <c r="AH242" s="39">
        <f t="shared" si="148"/>
        <v>0</v>
      </c>
      <c r="AI242" s="39">
        <f t="shared" si="149"/>
        <v>0</v>
      </c>
      <c r="AJ242" s="39">
        <f t="shared" si="150"/>
        <v>0</v>
      </c>
      <c r="AK242" s="39">
        <f t="shared" si="151"/>
        <v>0</v>
      </c>
      <c r="AL242" s="43"/>
      <c r="AM242" s="39">
        <f t="shared" si="152"/>
        <v>0</v>
      </c>
      <c r="AN242" s="39">
        <f t="shared" si="153"/>
        <v>0</v>
      </c>
      <c r="AO242" s="39">
        <f t="shared" si="154"/>
        <v>0</v>
      </c>
      <c r="AP242" s="40">
        <f t="shared" si="155"/>
        <v>0</v>
      </c>
      <c r="AR242" s="39">
        <f t="shared" si="156"/>
        <v>0</v>
      </c>
      <c r="AS242" s="39">
        <f t="shared" si="157"/>
        <v>0</v>
      </c>
      <c r="AT242" s="39">
        <f t="shared" si="158"/>
        <v>0</v>
      </c>
      <c r="AU242" s="40">
        <f t="shared" si="159"/>
        <v>0</v>
      </c>
      <c r="AV242" s="40"/>
      <c r="AW242" s="52">
        <f t="shared" si="160"/>
        <v>0</v>
      </c>
      <c r="AY242" s="52">
        <f t="shared" si="161"/>
        <v>0</v>
      </c>
      <c r="AZ242" s="70"/>
    </row>
    <row r="243" spans="1:52" ht="12" customHeight="1">
      <c r="A243" s="44">
        <f t="shared" si="162"/>
        <v>44136</v>
      </c>
      <c r="B243" s="66">
        <f t="shared" si="163"/>
        <v>1147.5409836065573</v>
      </c>
      <c r="C243" s="67"/>
      <c r="D243" s="68">
        <f t="shared" si="126"/>
        <v>1147.5409836065573</v>
      </c>
      <c r="E243" s="35">
        <f t="shared" si="127"/>
        <v>0</v>
      </c>
      <c r="F243" s="35">
        <f t="shared" si="128"/>
        <v>0</v>
      </c>
      <c r="G243" s="55">
        <f t="shared" si="164"/>
        <v>5.67</v>
      </c>
      <c r="H243" s="69">
        <f t="shared" si="165"/>
        <v>5.67</v>
      </c>
      <c r="I243" s="72">
        <f t="shared" si="166"/>
        <v>0</v>
      </c>
      <c r="J243" s="55">
        <f t="shared" si="129"/>
        <v>-0.06</v>
      </c>
      <c r="K243" s="69">
        <f t="shared" si="130"/>
        <v>-0.06</v>
      </c>
      <c r="L243" s="72">
        <v>0</v>
      </c>
      <c r="M243" s="55">
        <f t="shared" si="131"/>
        <v>1.2500000000000001E-2</v>
      </c>
      <c r="N243" s="69">
        <f t="shared" si="132"/>
        <v>0</v>
      </c>
      <c r="O243" s="72">
        <v>0</v>
      </c>
      <c r="P243" s="7"/>
      <c r="Q243" s="72">
        <f t="shared" si="133"/>
        <v>5.6224999999999996</v>
      </c>
      <c r="R243" s="72">
        <f t="shared" si="134"/>
        <v>5.61</v>
      </c>
      <c r="S243" s="72">
        <f t="shared" si="135"/>
        <v>0</v>
      </c>
      <c r="T243" s="7"/>
      <c r="U243" s="5">
        <f t="shared" si="136"/>
        <v>30</v>
      </c>
      <c r="V243" s="45">
        <f t="shared" si="137"/>
        <v>44136</v>
      </c>
      <c r="W243" s="5">
        <f t="shared" si="138"/>
        <v>7220</v>
      </c>
      <c r="X243" s="55">
        <f t="shared" si="139"/>
        <v>5.3904348595426005E-2</v>
      </c>
      <c r="Y243" s="47">
        <f t="shared" si="140"/>
        <v>0.3494355789103149</v>
      </c>
      <c r="Z243" s="5">
        <f t="shared" si="141"/>
        <v>0</v>
      </c>
      <c r="AA243" s="5">
        <f t="shared" si="142"/>
        <v>0</v>
      </c>
      <c r="AC243" s="39">
        <f t="shared" si="143"/>
        <v>0</v>
      </c>
      <c r="AD243" s="39">
        <f t="shared" si="144"/>
        <v>0</v>
      </c>
      <c r="AE243" s="39">
        <f t="shared" si="145"/>
        <v>0</v>
      </c>
      <c r="AF243" s="39">
        <f t="shared" si="146"/>
        <v>0</v>
      </c>
      <c r="AG243" s="39">
        <f t="shared" si="147"/>
        <v>0</v>
      </c>
      <c r="AH243" s="39">
        <f t="shared" si="148"/>
        <v>0</v>
      </c>
      <c r="AI243" s="39">
        <f t="shared" si="149"/>
        <v>0</v>
      </c>
      <c r="AJ243" s="39">
        <f t="shared" si="150"/>
        <v>0</v>
      </c>
      <c r="AK243" s="39">
        <f t="shared" si="151"/>
        <v>0</v>
      </c>
      <c r="AL243" s="43"/>
      <c r="AM243" s="39">
        <f t="shared" si="152"/>
        <v>0</v>
      </c>
      <c r="AN243" s="39">
        <f t="shared" si="153"/>
        <v>0</v>
      </c>
      <c r="AO243" s="39">
        <f t="shared" si="154"/>
        <v>0</v>
      </c>
      <c r="AP243" s="40">
        <f t="shared" si="155"/>
        <v>0</v>
      </c>
      <c r="AR243" s="39">
        <f t="shared" si="156"/>
        <v>0</v>
      </c>
      <c r="AS243" s="39">
        <f t="shared" si="157"/>
        <v>0</v>
      </c>
      <c r="AT243" s="39">
        <f t="shared" si="158"/>
        <v>0</v>
      </c>
      <c r="AU243" s="40">
        <f t="shared" si="159"/>
        <v>0</v>
      </c>
      <c r="AV243" s="40"/>
      <c r="AW243" s="52">
        <f t="shared" si="160"/>
        <v>0</v>
      </c>
      <c r="AY243" s="52">
        <f t="shared" si="161"/>
        <v>0</v>
      </c>
      <c r="AZ243" s="70"/>
    </row>
    <row r="244" spans="1:52" ht="12" customHeight="1">
      <c r="A244" s="44">
        <f t="shared" si="162"/>
        <v>44166</v>
      </c>
      <c r="B244" s="66">
        <f t="shared" si="163"/>
        <v>1147.5409836065573</v>
      </c>
      <c r="C244" s="67"/>
      <c r="D244" s="68">
        <f t="shared" si="126"/>
        <v>1147.5409836065573</v>
      </c>
      <c r="E244" s="35">
        <f t="shared" si="127"/>
        <v>0</v>
      </c>
      <c r="F244" s="35">
        <f t="shared" si="128"/>
        <v>0</v>
      </c>
      <c r="G244" s="55">
        <f t="shared" si="164"/>
        <v>5.67</v>
      </c>
      <c r="H244" s="69">
        <f t="shared" si="165"/>
        <v>5.67</v>
      </c>
      <c r="I244" s="72">
        <f t="shared" si="166"/>
        <v>0</v>
      </c>
      <c r="J244" s="55">
        <f t="shared" si="129"/>
        <v>-0.06</v>
      </c>
      <c r="K244" s="69">
        <f t="shared" si="130"/>
        <v>-0.06</v>
      </c>
      <c r="L244" s="72">
        <v>0</v>
      </c>
      <c r="M244" s="55">
        <f t="shared" si="131"/>
        <v>1.2500000000000001E-2</v>
      </c>
      <c r="N244" s="69">
        <f t="shared" si="132"/>
        <v>0</v>
      </c>
      <c r="O244" s="72">
        <v>0</v>
      </c>
      <c r="P244" s="7"/>
      <c r="Q244" s="72">
        <f t="shared" si="133"/>
        <v>5.6224999999999996</v>
      </c>
      <c r="R244" s="72">
        <f t="shared" si="134"/>
        <v>5.61</v>
      </c>
      <c r="S244" s="72">
        <f t="shared" si="135"/>
        <v>0</v>
      </c>
      <c r="T244" s="7"/>
      <c r="U244" s="5">
        <f t="shared" si="136"/>
        <v>31</v>
      </c>
      <c r="V244" s="45">
        <f t="shared" si="137"/>
        <v>44166</v>
      </c>
      <c r="W244" s="5">
        <f t="shared" si="138"/>
        <v>7250</v>
      </c>
      <c r="X244" s="55">
        <f t="shared" si="139"/>
        <v>5.3904348595426005E-2</v>
      </c>
      <c r="Y244" s="47">
        <f t="shared" si="140"/>
        <v>0.3479122779780775</v>
      </c>
      <c r="Z244" s="5">
        <f t="shared" si="141"/>
        <v>0</v>
      </c>
      <c r="AA244" s="5">
        <f t="shared" si="142"/>
        <v>0</v>
      </c>
      <c r="AC244" s="39">
        <f t="shared" si="143"/>
        <v>0</v>
      </c>
      <c r="AD244" s="39">
        <f t="shared" si="144"/>
        <v>0</v>
      </c>
      <c r="AE244" s="39">
        <f t="shared" si="145"/>
        <v>0</v>
      </c>
      <c r="AF244" s="39">
        <f t="shared" si="146"/>
        <v>0</v>
      </c>
      <c r="AG244" s="39">
        <f t="shared" si="147"/>
        <v>0</v>
      </c>
      <c r="AH244" s="39">
        <f t="shared" si="148"/>
        <v>0</v>
      </c>
      <c r="AI244" s="39">
        <f t="shared" si="149"/>
        <v>0</v>
      </c>
      <c r="AJ244" s="39">
        <f t="shared" si="150"/>
        <v>0</v>
      </c>
      <c r="AK244" s="39">
        <f t="shared" si="151"/>
        <v>0</v>
      </c>
      <c r="AL244" s="43"/>
      <c r="AM244" s="39">
        <f t="shared" si="152"/>
        <v>0</v>
      </c>
      <c r="AN244" s="39">
        <f t="shared" si="153"/>
        <v>0</v>
      </c>
      <c r="AO244" s="39">
        <f t="shared" si="154"/>
        <v>0</v>
      </c>
      <c r="AP244" s="40">
        <f t="shared" si="155"/>
        <v>0</v>
      </c>
      <c r="AR244" s="39">
        <f t="shared" si="156"/>
        <v>0</v>
      </c>
      <c r="AS244" s="39">
        <f t="shared" si="157"/>
        <v>0</v>
      </c>
      <c r="AT244" s="39">
        <f t="shared" si="158"/>
        <v>0</v>
      </c>
      <c r="AU244" s="40">
        <f t="shared" si="159"/>
        <v>0</v>
      </c>
      <c r="AV244" s="40"/>
      <c r="AW244" s="52">
        <f t="shared" si="160"/>
        <v>0</v>
      </c>
      <c r="AY244" s="52">
        <f t="shared" si="161"/>
        <v>0</v>
      </c>
      <c r="AZ244" s="70"/>
    </row>
    <row r="245" spans="1:52" ht="12" customHeight="1">
      <c r="A245" s="44">
        <f t="shared" si="162"/>
        <v>44197</v>
      </c>
      <c r="B245" s="66">
        <f t="shared" si="163"/>
        <v>1147.5409836065573</v>
      </c>
      <c r="C245" s="67"/>
      <c r="D245" s="68">
        <f t="shared" si="126"/>
        <v>1147.5409836065573</v>
      </c>
      <c r="E245" s="35">
        <f t="shared" si="127"/>
        <v>0</v>
      </c>
      <c r="F245" s="35">
        <f t="shared" si="128"/>
        <v>0</v>
      </c>
      <c r="G245" s="55">
        <f t="shared" si="164"/>
        <v>5.67</v>
      </c>
      <c r="H245" s="69">
        <f t="shared" si="165"/>
        <v>5.67</v>
      </c>
      <c r="I245" s="72">
        <f t="shared" si="166"/>
        <v>0</v>
      </c>
      <c r="J245" s="55">
        <f t="shared" si="129"/>
        <v>-0.06</v>
      </c>
      <c r="K245" s="69">
        <f t="shared" si="130"/>
        <v>-0.06</v>
      </c>
      <c r="L245" s="72">
        <v>0</v>
      </c>
      <c r="M245" s="55">
        <f t="shared" si="131"/>
        <v>1.2500000000000001E-2</v>
      </c>
      <c r="N245" s="69">
        <f t="shared" si="132"/>
        <v>0</v>
      </c>
      <c r="O245" s="72">
        <v>0</v>
      </c>
      <c r="P245" s="7"/>
      <c r="Q245" s="72">
        <f t="shared" si="133"/>
        <v>5.6224999999999996</v>
      </c>
      <c r="R245" s="72">
        <f t="shared" si="134"/>
        <v>5.61</v>
      </c>
      <c r="S245" s="72">
        <f t="shared" si="135"/>
        <v>0</v>
      </c>
      <c r="T245" s="7"/>
      <c r="U245" s="5">
        <f t="shared" si="136"/>
        <v>31</v>
      </c>
      <c r="V245" s="45">
        <f t="shared" si="137"/>
        <v>44197</v>
      </c>
      <c r="W245" s="5">
        <f t="shared" si="138"/>
        <v>7281</v>
      </c>
      <c r="X245" s="55">
        <f t="shared" si="139"/>
        <v>5.3904348595426005E-2</v>
      </c>
      <c r="Y245" s="47">
        <f t="shared" si="140"/>
        <v>0.34634517628042621</v>
      </c>
      <c r="Z245" s="5">
        <f t="shared" si="141"/>
        <v>0</v>
      </c>
      <c r="AA245" s="5">
        <f t="shared" si="142"/>
        <v>0</v>
      </c>
      <c r="AC245" s="39">
        <f t="shared" si="143"/>
        <v>0</v>
      </c>
      <c r="AD245" s="39">
        <f t="shared" si="144"/>
        <v>0</v>
      </c>
      <c r="AE245" s="39">
        <f t="shared" si="145"/>
        <v>0</v>
      </c>
      <c r="AF245" s="39">
        <f t="shared" si="146"/>
        <v>0</v>
      </c>
      <c r="AG245" s="39">
        <f t="shared" si="147"/>
        <v>0</v>
      </c>
      <c r="AH245" s="39">
        <f t="shared" si="148"/>
        <v>0</v>
      </c>
      <c r="AI245" s="39">
        <f t="shared" si="149"/>
        <v>0</v>
      </c>
      <c r="AJ245" s="39">
        <f t="shared" si="150"/>
        <v>0</v>
      </c>
      <c r="AK245" s="39">
        <f t="shared" si="151"/>
        <v>0</v>
      </c>
      <c r="AL245" s="43"/>
      <c r="AM245" s="39">
        <f t="shared" si="152"/>
        <v>0</v>
      </c>
      <c r="AN245" s="39">
        <f t="shared" si="153"/>
        <v>0</v>
      </c>
      <c r="AO245" s="39">
        <f t="shared" si="154"/>
        <v>0</v>
      </c>
      <c r="AP245" s="40">
        <f t="shared" si="155"/>
        <v>0</v>
      </c>
      <c r="AR245" s="39">
        <f t="shared" si="156"/>
        <v>0</v>
      </c>
      <c r="AS245" s="39">
        <f t="shared" si="157"/>
        <v>0</v>
      </c>
      <c r="AT245" s="39">
        <f t="shared" si="158"/>
        <v>0</v>
      </c>
      <c r="AU245" s="40">
        <f t="shared" si="159"/>
        <v>0</v>
      </c>
      <c r="AV245" s="40"/>
      <c r="AW245" s="52">
        <f t="shared" si="160"/>
        <v>0</v>
      </c>
      <c r="AY245" s="52">
        <f t="shared" si="161"/>
        <v>0</v>
      </c>
      <c r="AZ245" s="70"/>
    </row>
    <row r="246" spans="1:52" ht="12" customHeight="1">
      <c r="A246" s="44">
        <f t="shared" si="162"/>
        <v>44228</v>
      </c>
      <c r="B246" s="66">
        <f t="shared" si="163"/>
        <v>1147.5409836065573</v>
      </c>
      <c r="C246" s="67"/>
      <c r="D246" s="68">
        <f t="shared" si="126"/>
        <v>1147.5409836065573</v>
      </c>
      <c r="E246" s="35">
        <f t="shared" si="127"/>
        <v>0</v>
      </c>
      <c r="F246" s="35">
        <f t="shared" si="128"/>
        <v>0</v>
      </c>
      <c r="G246" s="55">
        <f t="shared" si="164"/>
        <v>5.67</v>
      </c>
      <c r="H246" s="69">
        <f t="shared" si="165"/>
        <v>5.67</v>
      </c>
      <c r="I246" s="72">
        <f t="shared" si="166"/>
        <v>0</v>
      </c>
      <c r="J246" s="55">
        <f t="shared" si="129"/>
        <v>-0.06</v>
      </c>
      <c r="K246" s="69">
        <f t="shared" si="130"/>
        <v>-0.06</v>
      </c>
      <c r="L246" s="72">
        <v>0</v>
      </c>
      <c r="M246" s="55">
        <f t="shared" si="131"/>
        <v>1.2500000000000001E-2</v>
      </c>
      <c r="N246" s="69">
        <f t="shared" si="132"/>
        <v>0</v>
      </c>
      <c r="O246" s="72">
        <v>0</v>
      </c>
      <c r="P246" s="7"/>
      <c r="Q246" s="72">
        <f t="shared" si="133"/>
        <v>5.6224999999999996</v>
      </c>
      <c r="R246" s="72">
        <f t="shared" si="134"/>
        <v>5.61</v>
      </c>
      <c r="S246" s="72">
        <f t="shared" si="135"/>
        <v>0</v>
      </c>
      <c r="T246" s="7"/>
      <c r="U246" s="5">
        <f t="shared" si="136"/>
        <v>28</v>
      </c>
      <c r="V246" s="45">
        <f t="shared" si="137"/>
        <v>44228</v>
      </c>
      <c r="W246" s="5">
        <f t="shared" si="138"/>
        <v>7312</v>
      </c>
      <c r="X246" s="55">
        <f t="shared" si="139"/>
        <v>5.3904348595426005E-2</v>
      </c>
      <c r="Y246" s="47">
        <f t="shared" si="140"/>
        <v>0.34478513328086119</v>
      </c>
      <c r="Z246" s="5">
        <f t="shared" si="141"/>
        <v>0</v>
      </c>
      <c r="AA246" s="5">
        <f t="shared" si="142"/>
        <v>0</v>
      </c>
      <c r="AC246" s="39">
        <f t="shared" si="143"/>
        <v>0</v>
      </c>
      <c r="AD246" s="39">
        <f t="shared" si="144"/>
        <v>0</v>
      </c>
      <c r="AE246" s="39">
        <f t="shared" si="145"/>
        <v>0</v>
      </c>
      <c r="AF246" s="39">
        <f t="shared" si="146"/>
        <v>0</v>
      </c>
      <c r="AG246" s="39">
        <f t="shared" si="147"/>
        <v>0</v>
      </c>
      <c r="AH246" s="39">
        <f t="shared" si="148"/>
        <v>0</v>
      </c>
      <c r="AI246" s="39">
        <f t="shared" si="149"/>
        <v>0</v>
      </c>
      <c r="AJ246" s="39">
        <f t="shared" si="150"/>
        <v>0</v>
      </c>
      <c r="AK246" s="39">
        <f t="shared" si="151"/>
        <v>0</v>
      </c>
      <c r="AL246" s="43"/>
      <c r="AM246" s="39">
        <f t="shared" si="152"/>
        <v>0</v>
      </c>
      <c r="AN246" s="39">
        <f t="shared" si="153"/>
        <v>0</v>
      </c>
      <c r="AO246" s="39">
        <f t="shared" si="154"/>
        <v>0</v>
      </c>
      <c r="AP246" s="40">
        <f t="shared" si="155"/>
        <v>0</v>
      </c>
      <c r="AR246" s="39">
        <f t="shared" si="156"/>
        <v>0</v>
      </c>
      <c r="AS246" s="39">
        <f t="shared" si="157"/>
        <v>0</v>
      </c>
      <c r="AT246" s="39">
        <f t="shared" si="158"/>
        <v>0</v>
      </c>
      <c r="AU246" s="40">
        <f t="shared" si="159"/>
        <v>0</v>
      </c>
      <c r="AV246" s="40"/>
      <c r="AW246" s="52">
        <f t="shared" si="160"/>
        <v>0</v>
      </c>
      <c r="AY246" s="52">
        <f t="shared" si="161"/>
        <v>0</v>
      </c>
      <c r="AZ246" s="70"/>
    </row>
    <row r="247" spans="1:52" ht="12" customHeight="1">
      <c r="A247" s="44">
        <f t="shared" si="162"/>
        <v>44256</v>
      </c>
      <c r="B247" s="66">
        <f t="shared" si="163"/>
        <v>1147.5409836065573</v>
      </c>
      <c r="C247" s="67"/>
      <c r="D247" s="68">
        <f t="shared" si="126"/>
        <v>1147.5409836065573</v>
      </c>
      <c r="E247" s="35">
        <f t="shared" si="127"/>
        <v>0</v>
      </c>
      <c r="F247" s="35">
        <f t="shared" si="128"/>
        <v>0</v>
      </c>
      <c r="G247" s="55">
        <f t="shared" si="164"/>
        <v>5.67</v>
      </c>
      <c r="H247" s="69">
        <f t="shared" si="165"/>
        <v>5.67</v>
      </c>
      <c r="I247" s="72">
        <f t="shared" si="166"/>
        <v>0</v>
      </c>
      <c r="J247" s="55">
        <f t="shared" si="129"/>
        <v>-0.06</v>
      </c>
      <c r="K247" s="69">
        <f t="shared" si="130"/>
        <v>-0.06</v>
      </c>
      <c r="L247" s="72">
        <v>0</v>
      </c>
      <c r="M247" s="55">
        <f t="shared" si="131"/>
        <v>1.2500000000000001E-2</v>
      </c>
      <c r="N247" s="69">
        <f t="shared" si="132"/>
        <v>0</v>
      </c>
      <c r="O247" s="72">
        <v>0</v>
      </c>
      <c r="P247" s="7"/>
      <c r="Q247" s="72">
        <f t="shared" si="133"/>
        <v>5.6224999999999996</v>
      </c>
      <c r="R247" s="72">
        <f t="shared" si="134"/>
        <v>5.61</v>
      </c>
      <c r="S247" s="72">
        <f t="shared" si="135"/>
        <v>0</v>
      </c>
      <c r="T247" s="7"/>
      <c r="U247" s="5">
        <f t="shared" si="136"/>
        <v>31</v>
      </c>
      <c r="V247" s="45">
        <f t="shared" si="137"/>
        <v>44256</v>
      </c>
      <c r="W247" s="5">
        <f t="shared" si="138"/>
        <v>7340</v>
      </c>
      <c r="X247" s="55">
        <f t="shared" si="139"/>
        <v>5.3904348595426005E-2</v>
      </c>
      <c r="Y247" s="47">
        <f t="shared" si="140"/>
        <v>0.3433821028366732</v>
      </c>
      <c r="Z247" s="5">
        <f t="shared" si="141"/>
        <v>0</v>
      </c>
      <c r="AA247" s="5">
        <f t="shared" si="142"/>
        <v>0</v>
      </c>
      <c r="AC247" s="39">
        <f t="shared" si="143"/>
        <v>0</v>
      </c>
      <c r="AD247" s="39">
        <f t="shared" si="144"/>
        <v>0</v>
      </c>
      <c r="AE247" s="39">
        <f t="shared" si="145"/>
        <v>0</v>
      </c>
      <c r="AF247" s="39">
        <f t="shared" si="146"/>
        <v>0</v>
      </c>
      <c r="AG247" s="39">
        <f t="shared" si="147"/>
        <v>0</v>
      </c>
      <c r="AH247" s="39">
        <f t="shared" si="148"/>
        <v>0</v>
      </c>
      <c r="AI247" s="39">
        <f t="shared" si="149"/>
        <v>0</v>
      </c>
      <c r="AJ247" s="39">
        <f t="shared" si="150"/>
        <v>0</v>
      </c>
      <c r="AK247" s="39">
        <f t="shared" si="151"/>
        <v>0</v>
      </c>
      <c r="AL247" s="43"/>
      <c r="AM247" s="39">
        <f t="shared" si="152"/>
        <v>0</v>
      </c>
      <c r="AN247" s="39">
        <f t="shared" si="153"/>
        <v>0</v>
      </c>
      <c r="AO247" s="39">
        <f t="shared" si="154"/>
        <v>0</v>
      </c>
      <c r="AP247" s="40">
        <f t="shared" si="155"/>
        <v>0</v>
      </c>
      <c r="AR247" s="39">
        <f t="shared" si="156"/>
        <v>0</v>
      </c>
      <c r="AS247" s="39">
        <f t="shared" si="157"/>
        <v>0</v>
      </c>
      <c r="AT247" s="39">
        <f t="shared" si="158"/>
        <v>0</v>
      </c>
      <c r="AU247" s="40">
        <f t="shared" si="159"/>
        <v>0</v>
      </c>
      <c r="AV247" s="40"/>
      <c r="AW247" s="52">
        <f t="shared" si="160"/>
        <v>0</v>
      </c>
      <c r="AY247" s="52">
        <f t="shared" si="161"/>
        <v>0</v>
      </c>
      <c r="AZ247" s="70"/>
    </row>
    <row r="248" spans="1:52" ht="12" customHeight="1">
      <c r="A248" s="44">
        <f t="shared" si="162"/>
        <v>44287</v>
      </c>
      <c r="B248" s="66">
        <f t="shared" si="163"/>
        <v>1147.5409836065573</v>
      </c>
      <c r="C248" s="67"/>
      <c r="D248" s="68">
        <f t="shared" si="126"/>
        <v>1147.5409836065573</v>
      </c>
      <c r="E248" s="35">
        <f t="shared" si="127"/>
        <v>0</v>
      </c>
      <c r="F248" s="35">
        <f t="shared" si="128"/>
        <v>0</v>
      </c>
      <c r="G248" s="55">
        <f t="shared" si="164"/>
        <v>5.67</v>
      </c>
      <c r="H248" s="69">
        <f t="shared" si="165"/>
        <v>5.67</v>
      </c>
      <c r="I248" s="72">
        <f t="shared" si="166"/>
        <v>0</v>
      </c>
      <c r="J248" s="55">
        <f t="shared" si="129"/>
        <v>-0.06</v>
      </c>
      <c r="K248" s="69">
        <f t="shared" si="130"/>
        <v>-0.06</v>
      </c>
      <c r="L248" s="72">
        <v>0</v>
      </c>
      <c r="M248" s="55">
        <f t="shared" si="131"/>
        <v>1.2500000000000001E-2</v>
      </c>
      <c r="N248" s="69">
        <f t="shared" si="132"/>
        <v>0</v>
      </c>
      <c r="O248" s="72">
        <v>0</v>
      </c>
      <c r="P248" s="7"/>
      <c r="Q248" s="72">
        <f t="shared" si="133"/>
        <v>5.6224999999999996</v>
      </c>
      <c r="R248" s="72">
        <f t="shared" si="134"/>
        <v>5.61</v>
      </c>
      <c r="S248" s="72">
        <f t="shared" si="135"/>
        <v>0</v>
      </c>
      <c r="T248" s="7"/>
      <c r="U248" s="5">
        <f t="shared" si="136"/>
        <v>30</v>
      </c>
      <c r="V248" s="45">
        <f t="shared" si="137"/>
        <v>44287</v>
      </c>
      <c r="W248" s="5">
        <f t="shared" si="138"/>
        <v>7371</v>
      </c>
      <c r="X248" s="55">
        <f t="shared" si="139"/>
        <v>5.3904348595426005E-2</v>
      </c>
      <c r="Y248" s="47">
        <f t="shared" si="140"/>
        <v>0.34183540641243176</v>
      </c>
      <c r="Z248" s="5">
        <f t="shared" si="141"/>
        <v>0</v>
      </c>
      <c r="AA248" s="5">
        <f t="shared" si="142"/>
        <v>0</v>
      </c>
      <c r="AC248" s="39">
        <f t="shared" si="143"/>
        <v>0</v>
      </c>
      <c r="AD248" s="39">
        <f t="shared" si="144"/>
        <v>0</v>
      </c>
      <c r="AE248" s="39">
        <f t="shared" si="145"/>
        <v>0</v>
      </c>
      <c r="AF248" s="39">
        <f t="shared" si="146"/>
        <v>0</v>
      </c>
      <c r="AG248" s="39">
        <f t="shared" si="147"/>
        <v>0</v>
      </c>
      <c r="AH248" s="39">
        <f t="shared" si="148"/>
        <v>0</v>
      </c>
      <c r="AI248" s="39">
        <f t="shared" si="149"/>
        <v>0</v>
      </c>
      <c r="AJ248" s="39">
        <f t="shared" si="150"/>
        <v>0</v>
      </c>
      <c r="AK248" s="39">
        <f t="shared" si="151"/>
        <v>0</v>
      </c>
      <c r="AL248" s="43"/>
      <c r="AM248" s="39">
        <f t="shared" si="152"/>
        <v>0</v>
      </c>
      <c r="AN248" s="39">
        <f t="shared" si="153"/>
        <v>0</v>
      </c>
      <c r="AO248" s="39">
        <f t="shared" si="154"/>
        <v>0</v>
      </c>
      <c r="AP248" s="40">
        <f t="shared" si="155"/>
        <v>0</v>
      </c>
      <c r="AR248" s="39">
        <f t="shared" si="156"/>
        <v>0</v>
      </c>
      <c r="AS248" s="39">
        <f t="shared" si="157"/>
        <v>0</v>
      </c>
      <c r="AT248" s="39">
        <f t="shared" si="158"/>
        <v>0</v>
      </c>
      <c r="AU248" s="40">
        <f t="shared" si="159"/>
        <v>0</v>
      </c>
      <c r="AV248" s="40"/>
      <c r="AW248" s="52">
        <f t="shared" si="160"/>
        <v>0</v>
      </c>
      <c r="AY248" s="52">
        <f t="shared" si="161"/>
        <v>0</v>
      </c>
      <c r="AZ248" s="70"/>
    </row>
    <row r="249" spans="1:52" ht="12" customHeight="1">
      <c r="A249" s="44">
        <f t="shared" si="162"/>
        <v>44317</v>
      </c>
      <c r="B249" s="66">
        <f t="shared" si="163"/>
        <v>1147.5409836065573</v>
      </c>
      <c r="C249" s="67"/>
      <c r="D249" s="68">
        <f t="shared" si="126"/>
        <v>1147.5409836065573</v>
      </c>
      <c r="E249" s="35">
        <f t="shared" si="127"/>
        <v>0</v>
      </c>
      <c r="F249" s="35">
        <f t="shared" si="128"/>
        <v>0</v>
      </c>
      <c r="G249" s="55">
        <f t="shared" si="164"/>
        <v>5.67</v>
      </c>
      <c r="H249" s="69">
        <f t="shared" si="165"/>
        <v>5.67</v>
      </c>
      <c r="I249" s="72">
        <f t="shared" si="166"/>
        <v>0</v>
      </c>
      <c r="J249" s="55">
        <f t="shared" si="129"/>
        <v>-0.06</v>
      </c>
      <c r="K249" s="69">
        <f t="shared" si="130"/>
        <v>-0.06</v>
      </c>
      <c r="L249" s="72">
        <v>0</v>
      </c>
      <c r="M249" s="55">
        <f t="shared" si="131"/>
        <v>1.2500000000000001E-2</v>
      </c>
      <c r="N249" s="69">
        <f t="shared" si="132"/>
        <v>0</v>
      </c>
      <c r="O249" s="72">
        <v>0</v>
      </c>
      <c r="P249" s="7"/>
      <c r="Q249" s="72">
        <f t="shared" si="133"/>
        <v>5.6224999999999996</v>
      </c>
      <c r="R249" s="72">
        <f t="shared" si="134"/>
        <v>5.61</v>
      </c>
      <c r="S249" s="72">
        <f t="shared" si="135"/>
        <v>0</v>
      </c>
      <c r="T249" s="7"/>
      <c r="U249" s="5">
        <f t="shared" si="136"/>
        <v>31</v>
      </c>
      <c r="V249" s="45">
        <f t="shared" si="137"/>
        <v>44317</v>
      </c>
      <c r="W249" s="5">
        <f t="shared" si="138"/>
        <v>7401</v>
      </c>
      <c r="X249" s="55">
        <f t="shared" si="139"/>
        <v>5.3904348595426005E-2</v>
      </c>
      <c r="Y249" s="47">
        <f t="shared" si="140"/>
        <v>0.34034523705164815</v>
      </c>
      <c r="Z249" s="5">
        <f t="shared" si="141"/>
        <v>0</v>
      </c>
      <c r="AA249" s="5">
        <f t="shared" si="142"/>
        <v>0</v>
      </c>
      <c r="AC249" s="39">
        <f t="shared" si="143"/>
        <v>0</v>
      </c>
      <c r="AD249" s="39">
        <f t="shared" si="144"/>
        <v>0</v>
      </c>
      <c r="AE249" s="39">
        <f t="shared" si="145"/>
        <v>0</v>
      </c>
      <c r="AF249" s="39">
        <f t="shared" si="146"/>
        <v>0</v>
      </c>
      <c r="AG249" s="39">
        <f t="shared" si="147"/>
        <v>0</v>
      </c>
      <c r="AH249" s="39">
        <f t="shared" si="148"/>
        <v>0</v>
      </c>
      <c r="AI249" s="39">
        <f t="shared" si="149"/>
        <v>0</v>
      </c>
      <c r="AJ249" s="39">
        <f t="shared" si="150"/>
        <v>0</v>
      </c>
      <c r="AK249" s="39">
        <f t="shared" si="151"/>
        <v>0</v>
      </c>
      <c r="AL249" s="43"/>
      <c r="AM249" s="39">
        <f t="shared" si="152"/>
        <v>0</v>
      </c>
      <c r="AN249" s="39">
        <f t="shared" si="153"/>
        <v>0</v>
      </c>
      <c r="AO249" s="39">
        <f t="shared" si="154"/>
        <v>0</v>
      </c>
      <c r="AP249" s="40">
        <f t="shared" si="155"/>
        <v>0</v>
      </c>
      <c r="AR249" s="39">
        <f t="shared" si="156"/>
        <v>0</v>
      </c>
      <c r="AS249" s="39">
        <f t="shared" si="157"/>
        <v>0</v>
      </c>
      <c r="AT249" s="39">
        <f t="shared" si="158"/>
        <v>0</v>
      </c>
      <c r="AU249" s="40">
        <f t="shared" si="159"/>
        <v>0</v>
      </c>
      <c r="AV249" s="40"/>
      <c r="AW249" s="52">
        <f t="shared" si="160"/>
        <v>0</v>
      </c>
      <c r="AY249" s="52">
        <f t="shared" si="161"/>
        <v>0</v>
      </c>
      <c r="AZ249" s="70"/>
    </row>
    <row r="250" spans="1:52" ht="12" customHeight="1">
      <c r="A250" s="44">
        <f t="shared" si="162"/>
        <v>44348</v>
      </c>
      <c r="B250" s="66">
        <f t="shared" si="163"/>
        <v>1147.5409836065573</v>
      </c>
      <c r="C250" s="67"/>
      <c r="D250" s="68">
        <f t="shared" si="126"/>
        <v>1147.5409836065573</v>
      </c>
      <c r="E250" s="35">
        <f t="shared" si="127"/>
        <v>0</v>
      </c>
      <c r="F250" s="35">
        <f t="shared" si="128"/>
        <v>0</v>
      </c>
      <c r="G250" s="55">
        <f t="shared" si="164"/>
        <v>5.67</v>
      </c>
      <c r="H250" s="69">
        <f t="shared" si="165"/>
        <v>5.67</v>
      </c>
      <c r="I250" s="72">
        <f t="shared" si="166"/>
        <v>0</v>
      </c>
      <c r="J250" s="55">
        <f t="shared" si="129"/>
        <v>-0.06</v>
      </c>
      <c r="K250" s="69">
        <f t="shared" si="130"/>
        <v>-0.06</v>
      </c>
      <c r="L250" s="72">
        <v>0</v>
      </c>
      <c r="M250" s="55">
        <f t="shared" si="131"/>
        <v>1.2500000000000001E-2</v>
      </c>
      <c r="N250" s="69">
        <f t="shared" si="132"/>
        <v>0</v>
      </c>
      <c r="O250" s="72">
        <v>0</v>
      </c>
      <c r="P250" s="7"/>
      <c r="Q250" s="72">
        <f t="shared" si="133"/>
        <v>5.6224999999999996</v>
      </c>
      <c r="R250" s="72">
        <f t="shared" si="134"/>
        <v>5.61</v>
      </c>
      <c r="S250" s="72">
        <f t="shared" si="135"/>
        <v>0</v>
      </c>
      <c r="T250" s="7"/>
      <c r="U250" s="5">
        <f t="shared" si="136"/>
        <v>30</v>
      </c>
      <c r="V250" s="45">
        <f t="shared" si="137"/>
        <v>44348</v>
      </c>
      <c r="W250" s="5">
        <f t="shared" si="138"/>
        <v>7432</v>
      </c>
      <c r="X250" s="55">
        <f t="shared" si="139"/>
        <v>5.3904348595426005E-2</v>
      </c>
      <c r="Y250" s="47">
        <f t="shared" si="140"/>
        <v>0.33881221958566271</v>
      </c>
      <c r="Z250" s="5">
        <f t="shared" si="141"/>
        <v>0</v>
      </c>
      <c r="AA250" s="5">
        <f t="shared" si="142"/>
        <v>0</v>
      </c>
      <c r="AC250" s="39">
        <f t="shared" si="143"/>
        <v>0</v>
      </c>
      <c r="AD250" s="39">
        <f t="shared" si="144"/>
        <v>0</v>
      </c>
      <c r="AE250" s="39">
        <f t="shared" si="145"/>
        <v>0</v>
      </c>
      <c r="AF250" s="39">
        <f t="shared" si="146"/>
        <v>0</v>
      </c>
      <c r="AG250" s="39">
        <f t="shared" si="147"/>
        <v>0</v>
      </c>
      <c r="AH250" s="39">
        <f t="shared" si="148"/>
        <v>0</v>
      </c>
      <c r="AI250" s="39">
        <f t="shared" si="149"/>
        <v>0</v>
      </c>
      <c r="AJ250" s="39">
        <f t="shared" si="150"/>
        <v>0</v>
      </c>
      <c r="AK250" s="39">
        <f t="shared" si="151"/>
        <v>0</v>
      </c>
      <c r="AL250" s="43"/>
      <c r="AM250" s="39">
        <f t="shared" si="152"/>
        <v>0</v>
      </c>
      <c r="AN250" s="39">
        <f t="shared" si="153"/>
        <v>0</v>
      </c>
      <c r="AO250" s="39">
        <f t="shared" si="154"/>
        <v>0</v>
      </c>
      <c r="AP250" s="40">
        <f t="shared" si="155"/>
        <v>0</v>
      </c>
      <c r="AR250" s="39">
        <f t="shared" si="156"/>
        <v>0</v>
      </c>
      <c r="AS250" s="39">
        <f t="shared" si="157"/>
        <v>0</v>
      </c>
      <c r="AT250" s="39">
        <f t="shared" si="158"/>
        <v>0</v>
      </c>
      <c r="AU250" s="40">
        <f t="shared" si="159"/>
        <v>0</v>
      </c>
      <c r="AV250" s="40"/>
      <c r="AW250" s="52">
        <f t="shared" si="160"/>
        <v>0</v>
      </c>
      <c r="AY250" s="52">
        <f t="shared" si="161"/>
        <v>0</v>
      </c>
      <c r="AZ250" s="70"/>
    </row>
    <row r="251" spans="1:52" ht="12" customHeight="1">
      <c r="A251" s="44">
        <f t="shared" si="162"/>
        <v>44378</v>
      </c>
      <c r="B251" s="66">
        <f t="shared" si="163"/>
        <v>1147.5409836065573</v>
      </c>
      <c r="C251" s="67"/>
      <c r="D251" s="68">
        <f t="shared" si="126"/>
        <v>1147.5409836065573</v>
      </c>
      <c r="E251" s="35">
        <f t="shared" si="127"/>
        <v>0</v>
      </c>
      <c r="F251" s="35">
        <f t="shared" si="128"/>
        <v>0</v>
      </c>
      <c r="G251" s="55">
        <f t="shared" si="164"/>
        <v>5.67</v>
      </c>
      <c r="H251" s="69">
        <f t="shared" si="165"/>
        <v>5.67</v>
      </c>
      <c r="I251" s="72">
        <f t="shared" si="166"/>
        <v>0</v>
      </c>
      <c r="J251" s="55">
        <f t="shared" si="129"/>
        <v>-0.06</v>
      </c>
      <c r="K251" s="69">
        <f t="shared" si="130"/>
        <v>-0.06</v>
      </c>
      <c r="L251" s="72">
        <v>0</v>
      </c>
      <c r="M251" s="55">
        <f t="shared" si="131"/>
        <v>1.2500000000000001E-2</v>
      </c>
      <c r="N251" s="69">
        <f t="shared" si="132"/>
        <v>0</v>
      </c>
      <c r="O251" s="72">
        <v>0</v>
      </c>
      <c r="P251" s="7"/>
      <c r="Q251" s="72">
        <f t="shared" si="133"/>
        <v>5.6224999999999996</v>
      </c>
      <c r="R251" s="72">
        <f t="shared" si="134"/>
        <v>5.61</v>
      </c>
      <c r="S251" s="72">
        <f t="shared" si="135"/>
        <v>0</v>
      </c>
      <c r="T251" s="7"/>
      <c r="U251" s="5">
        <f t="shared" si="136"/>
        <v>31</v>
      </c>
      <c r="V251" s="45">
        <f t="shared" si="137"/>
        <v>44378</v>
      </c>
      <c r="W251" s="5">
        <f t="shared" si="138"/>
        <v>7462</v>
      </c>
      <c r="X251" s="55">
        <f t="shared" si="139"/>
        <v>5.3904348595426005E-2</v>
      </c>
      <c r="Y251" s="47">
        <f t="shared" si="140"/>
        <v>0.3373352292586968</v>
      </c>
      <c r="Z251" s="5">
        <f t="shared" si="141"/>
        <v>0</v>
      </c>
      <c r="AA251" s="5">
        <f t="shared" si="142"/>
        <v>0</v>
      </c>
      <c r="AC251" s="39">
        <f t="shared" si="143"/>
        <v>0</v>
      </c>
      <c r="AD251" s="39">
        <f t="shared" si="144"/>
        <v>0</v>
      </c>
      <c r="AE251" s="39">
        <f t="shared" si="145"/>
        <v>0</v>
      </c>
      <c r="AF251" s="39">
        <f t="shared" si="146"/>
        <v>0</v>
      </c>
      <c r="AG251" s="39">
        <f t="shared" si="147"/>
        <v>0</v>
      </c>
      <c r="AH251" s="39">
        <f t="shared" si="148"/>
        <v>0</v>
      </c>
      <c r="AI251" s="39">
        <f t="shared" si="149"/>
        <v>0</v>
      </c>
      <c r="AJ251" s="39">
        <f t="shared" si="150"/>
        <v>0</v>
      </c>
      <c r="AK251" s="39">
        <f t="shared" si="151"/>
        <v>0</v>
      </c>
      <c r="AL251" s="43"/>
      <c r="AM251" s="39">
        <f t="shared" si="152"/>
        <v>0</v>
      </c>
      <c r="AN251" s="39">
        <f t="shared" si="153"/>
        <v>0</v>
      </c>
      <c r="AO251" s="39">
        <f t="shared" si="154"/>
        <v>0</v>
      </c>
      <c r="AP251" s="40">
        <f t="shared" si="155"/>
        <v>0</v>
      </c>
      <c r="AR251" s="39">
        <f t="shared" si="156"/>
        <v>0</v>
      </c>
      <c r="AS251" s="39">
        <f t="shared" si="157"/>
        <v>0</v>
      </c>
      <c r="AT251" s="39">
        <f t="shared" si="158"/>
        <v>0</v>
      </c>
      <c r="AU251" s="40">
        <f t="shared" si="159"/>
        <v>0</v>
      </c>
      <c r="AV251" s="40"/>
      <c r="AW251" s="52">
        <f t="shared" si="160"/>
        <v>0</v>
      </c>
      <c r="AY251" s="52">
        <f t="shared" si="161"/>
        <v>0</v>
      </c>
      <c r="AZ251" s="70"/>
    </row>
    <row r="252" spans="1:52" ht="12" customHeight="1">
      <c r="A252" s="44">
        <f t="shared" si="162"/>
        <v>44409</v>
      </c>
      <c r="B252" s="66">
        <f t="shared" si="163"/>
        <v>1147.5409836065573</v>
      </c>
      <c r="C252" s="67"/>
      <c r="D252" s="68">
        <f t="shared" si="126"/>
        <v>1147.5409836065573</v>
      </c>
      <c r="E252" s="35">
        <f t="shared" si="127"/>
        <v>0</v>
      </c>
      <c r="F252" s="35">
        <f t="shared" si="128"/>
        <v>0</v>
      </c>
      <c r="G252" s="55">
        <f t="shared" si="164"/>
        <v>5.67</v>
      </c>
      <c r="H252" s="69">
        <f t="shared" si="165"/>
        <v>5.67</v>
      </c>
      <c r="I252" s="72">
        <f t="shared" si="166"/>
        <v>0</v>
      </c>
      <c r="J252" s="55">
        <f t="shared" si="129"/>
        <v>-0.06</v>
      </c>
      <c r="K252" s="69">
        <f t="shared" si="130"/>
        <v>-0.06</v>
      </c>
      <c r="L252" s="72">
        <v>0</v>
      </c>
      <c r="M252" s="55">
        <f t="shared" si="131"/>
        <v>1.2500000000000001E-2</v>
      </c>
      <c r="N252" s="69">
        <f t="shared" si="132"/>
        <v>0</v>
      </c>
      <c r="O252" s="72">
        <v>0</v>
      </c>
      <c r="P252" s="7"/>
      <c r="Q252" s="72">
        <f t="shared" si="133"/>
        <v>5.6224999999999996</v>
      </c>
      <c r="R252" s="72">
        <f t="shared" si="134"/>
        <v>5.61</v>
      </c>
      <c r="S252" s="72">
        <f t="shared" si="135"/>
        <v>0</v>
      </c>
      <c r="T252" s="7"/>
      <c r="U252" s="5">
        <f t="shared" si="136"/>
        <v>31</v>
      </c>
      <c r="V252" s="45">
        <f t="shared" si="137"/>
        <v>44409</v>
      </c>
      <c r="W252" s="5">
        <f t="shared" si="138"/>
        <v>7493</v>
      </c>
      <c r="X252" s="55">
        <f t="shared" si="139"/>
        <v>5.3904348595426005E-2</v>
      </c>
      <c r="Y252" s="47">
        <f t="shared" si="140"/>
        <v>0.33581576977448113</v>
      </c>
      <c r="Z252" s="5">
        <f t="shared" si="141"/>
        <v>0</v>
      </c>
      <c r="AA252" s="5">
        <f t="shared" si="142"/>
        <v>0</v>
      </c>
      <c r="AC252" s="39">
        <f t="shared" si="143"/>
        <v>0</v>
      </c>
      <c r="AD252" s="39">
        <f t="shared" si="144"/>
        <v>0</v>
      </c>
      <c r="AE252" s="39">
        <f t="shared" si="145"/>
        <v>0</v>
      </c>
      <c r="AF252" s="39">
        <f t="shared" si="146"/>
        <v>0</v>
      </c>
      <c r="AG252" s="39">
        <f t="shared" si="147"/>
        <v>0</v>
      </c>
      <c r="AH252" s="39">
        <f t="shared" si="148"/>
        <v>0</v>
      </c>
      <c r="AI252" s="39">
        <f t="shared" si="149"/>
        <v>0</v>
      </c>
      <c r="AJ252" s="39">
        <f t="shared" si="150"/>
        <v>0</v>
      </c>
      <c r="AK252" s="39">
        <f t="shared" si="151"/>
        <v>0</v>
      </c>
      <c r="AL252" s="43"/>
      <c r="AM252" s="39">
        <f t="shared" si="152"/>
        <v>0</v>
      </c>
      <c r="AN252" s="39">
        <f t="shared" si="153"/>
        <v>0</v>
      </c>
      <c r="AO252" s="39">
        <f t="shared" si="154"/>
        <v>0</v>
      </c>
      <c r="AP252" s="40">
        <f t="shared" si="155"/>
        <v>0</v>
      </c>
      <c r="AR252" s="39">
        <f t="shared" si="156"/>
        <v>0</v>
      </c>
      <c r="AS252" s="39">
        <f t="shared" si="157"/>
        <v>0</v>
      </c>
      <c r="AT252" s="39">
        <f t="shared" si="158"/>
        <v>0</v>
      </c>
      <c r="AU252" s="40">
        <f t="shared" si="159"/>
        <v>0</v>
      </c>
      <c r="AV252" s="40"/>
      <c r="AW252" s="52">
        <f t="shared" si="160"/>
        <v>0</v>
      </c>
      <c r="AY252" s="52">
        <f t="shared" si="161"/>
        <v>0</v>
      </c>
      <c r="AZ252" s="70"/>
    </row>
    <row r="253" spans="1:52" ht="12" customHeight="1">
      <c r="A253" s="44">
        <f t="shared" si="162"/>
        <v>44440</v>
      </c>
      <c r="B253" s="66">
        <f t="shared" si="163"/>
        <v>1147.5409836065573</v>
      </c>
      <c r="C253" s="67"/>
      <c r="D253" s="68">
        <f t="shared" si="126"/>
        <v>1147.5409836065573</v>
      </c>
      <c r="E253" s="35">
        <f t="shared" si="127"/>
        <v>0</v>
      </c>
      <c r="F253" s="35">
        <f t="shared" si="128"/>
        <v>0</v>
      </c>
      <c r="G253" s="55">
        <f t="shared" si="164"/>
        <v>5.67</v>
      </c>
      <c r="H253" s="69">
        <f t="shared" si="165"/>
        <v>5.67</v>
      </c>
      <c r="I253" s="72">
        <f t="shared" si="166"/>
        <v>0</v>
      </c>
      <c r="J253" s="55">
        <f t="shared" si="129"/>
        <v>-0.06</v>
      </c>
      <c r="K253" s="69">
        <f t="shared" si="130"/>
        <v>-0.06</v>
      </c>
      <c r="L253" s="72">
        <v>0</v>
      </c>
      <c r="M253" s="55">
        <f t="shared" si="131"/>
        <v>1.2500000000000001E-2</v>
      </c>
      <c r="N253" s="69">
        <f t="shared" si="132"/>
        <v>0</v>
      </c>
      <c r="O253" s="72">
        <v>0</v>
      </c>
      <c r="P253" s="7"/>
      <c r="Q253" s="72">
        <f t="shared" si="133"/>
        <v>5.6224999999999996</v>
      </c>
      <c r="R253" s="72">
        <f t="shared" si="134"/>
        <v>5.61</v>
      </c>
      <c r="S253" s="72">
        <f t="shared" si="135"/>
        <v>0</v>
      </c>
      <c r="T253" s="7"/>
      <c r="U253" s="5">
        <f t="shared" si="136"/>
        <v>30</v>
      </c>
      <c r="V253" s="45">
        <f t="shared" si="137"/>
        <v>44440</v>
      </c>
      <c r="W253" s="5">
        <f t="shared" si="138"/>
        <v>7524</v>
      </c>
      <c r="X253" s="55">
        <f t="shared" si="139"/>
        <v>5.3904348595426005E-2</v>
      </c>
      <c r="Y253" s="47">
        <f t="shared" si="140"/>
        <v>0.33430315439347175</v>
      </c>
      <c r="Z253" s="5">
        <f t="shared" si="141"/>
        <v>0</v>
      </c>
      <c r="AA253" s="5">
        <f t="shared" si="142"/>
        <v>0</v>
      </c>
      <c r="AC253" s="39">
        <f t="shared" si="143"/>
        <v>0</v>
      </c>
      <c r="AD253" s="39">
        <f t="shared" si="144"/>
        <v>0</v>
      </c>
      <c r="AE253" s="39">
        <f t="shared" si="145"/>
        <v>0</v>
      </c>
      <c r="AF253" s="39">
        <f t="shared" si="146"/>
        <v>0</v>
      </c>
      <c r="AG253" s="39">
        <f t="shared" si="147"/>
        <v>0</v>
      </c>
      <c r="AH253" s="39">
        <f t="shared" si="148"/>
        <v>0</v>
      </c>
      <c r="AI253" s="39">
        <f t="shared" si="149"/>
        <v>0</v>
      </c>
      <c r="AJ253" s="39">
        <f t="shared" si="150"/>
        <v>0</v>
      </c>
      <c r="AK253" s="39">
        <f t="shared" si="151"/>
        <v>0</v>
      </c>
      <c r="AL253" s="43"/>
      <c r="AM253" s="39">
        <f t="shared" si="152"/>
        <v>0</v>
      </c>
      <c r="AN253" s="39">
        <f t="shared" si="153"/>
        <v>0</v>
      </c>
      <c r="AO253" s="39">
        <f t="shared" si="154"/>
        <v>0</v>
      </c>
      <c r="AP253" s="40">
        <f t="shared" si="155"/>
        <v>0</v>
      </c>
      <c r="AR253" s="39">
        <f t="shared" si="156"/>
        <v>0</v>
      </c>
      <c r="AS253" s="39">
        <f t="shared" si="157"/>
        <v>0</v>
      </c>
      <c r="AT253" s="39">
        <f t="shared" si="158"/>
        <v>0</v>
      </c>
      <c r="AU253" s="40">
        <f t="shared" si="159"/>
        <v>0</v>
      </c>
      <c r="AV253" s="40"/>
      <c r="AW253" s="52">
        <f t="shared" si="160"/>
        <v>0</v>
      </c>
      <c r="AY253" s="52">
        <f t="shared" si="161"/>
        <v>0</v>
      </c>
      <c r="AZ253" s="70"/>
    </row>
    <row r="254" spans="1:52" ht="12" customHeight="1">
      <c r="A254" s="44">
        <f t="shared" si="162"/>
        <v>44470</v>
      </c>
      <c r="B254" s="66">
        <f t="shared" si="163"/>
        <v>1147.5409836065573</v>
      </c>
      <c r="C254" s="67"/>
      <c r="D254" s="68">
        <f t="shared" si="126"/>
        <v>1147.5409836065573</v>
      </c>
      <c r="E254" s="35">
        <f t="shared" si="127"/>
        <v>0</v>
      </c>
      <c r="F254" s="35">
        <f t="shared" si="128"/>
        <v>0</v>
      </c>
      <c r="G254" s="55">
        <f t="shared" si="164"/>
        <v>5.67</v>
      </c>
      <c r="H254" s="69">
        <f t="shared" si="165"/>
        <v>5.67</v>
      </c>
      <c r="I254" s="72">
        <f t="shared" si="166"/>
        <v>0</v>
      </c>
      <c r="J254" s="55">
        <f t="shared" si="129"/>
        <v>-0.06</v>
      </c>
      <c r="K254" s="69">
        <f t="shared" si="130"/>
        <v>-0.06</v>
      </c>
      <c r="L254" s="72">
        <v>0</v>
      </c>
      <c r="M254" s="55">
        <f t="shared" si="131"/>
        <v>1.2500000000000001E-2</v>
      </c>
      <c r="N254" s="69">
        <f t="shared" si="132"/>
        <v>0</v>
      </c>
      <c r="O254" s="72">
        <v>0</v>
      </c>
      <c r="P254" s="7"/>
      <c r="Q254" s="72">
        <f t="shared" si="133"/>
        <v>5.6224999999999996</v>
      </c>
      <c r="R254" s="72">
        <f t="shared" si="134"/>
        <v>5.61</v>
      </c>
      <c r="S254" s="72">
        <f t="shared" si="135"/>
        <v>0</v>
      </c>
      <c r="T254" s="7"/>
      <c r="U254" s="5">
        <f t="shared" si="136"/>
        <v>31</v>
      </c>
      <c r="V254" s="45">
        <f t="shared" si="137"/>
        <v>44470</v>
      </c>
      <c r="W254" s="5">
        <f t="shared" si="138"/>
        <v>7554</v>
      </c>
      <c r="X254" s="55">
        <f t="shared" si="139"/>
        <v>5.3904348595426005E-2</v>
      </c>
      <c r="Y254" s="47">
        <f t="shared" si="140"/>
        <v>0.33284582051715178</v>
      </c>
      <c r="Z254" s="5">
        <f t="shared" si="141"/>
        <v>0</v>
      </c>
      <c r="AA254" s="5">
        <f t="shared" si="142"/>
        <v>0</v>
      </c>
      <c r="AC254" s="39">
        <f t="shared" si="143"/>
        <v>0</v>
      </c>
      <c r="AD254" s="39">
        <f t="shared" si="144"/>
        <v>0</v>
      </c>
      <c r="AE254" s="39">
        <f t="shared" si="145"/>
        <v>0</v>
      </c>
      <c r="AF254" s="39">
        <f t="shared" si="146"/>
        <v>0</v>
      </c>
      <c r="AG254" s="39">
        <f t="shared" si="147"/>
        <v>0</v>
      </c>
      <c r="AH254" s="39">
        <f t="shared" si="148"/>
        <v>0</v>
      </c>
      <c r="AI254" s="39">
        <f t="shared" si="149"/>
        <v>0</v>
      </c>
      <c r="AJ254" s="39">
        <f t="shared" si="150"/>
        <v>0</v>
      </c>
      <c r="AK254" s="39">
        <f t="shared" si="151"/>
        <v>0</v>
      </c>
      <c r="AL254" s="43"/>
      <c r="AM254" s="39">
        <f t="shared" si="152"/>
        <v>0</v>
      </c>
      <c r="AN254" s="39">
        <f t="shared" si="153"/>
        <v>0</v>
      </c>
      <c r="AO254" s="39">
        <f t="shared" si="154"/>
        <v>0</v>
      </c>
      <c r="AP254" s="40">
        <f t="shared" si="155"/>
        <v>0</v>
      </c>
      <c r="AR254" s="39">
        <f t="shared" si="156"/>
        <v>0</v>
      </c>
      <c r="AS254" s="39">
        <f t="shared" si="157"/>
        <v>0</v>
      </c>
      <c r="AT254" s="39">
        <f t="shared" si="158"/>
        <v>0</v>
      </c>
      <c r="AU254" s="40">
        <f t="shared" si="159"/>
        <v>0</v>
      </c>
      <c r="AV254" s="40"/>
      <c r="AW254" s="52">
        <f t="shared" si="160"/>
        <v>0</v>
      </c>
      <c r="AY254" s="52">
        <f t="shared" si="161"/>
        <v>0</v>
      </c>
      <c r="AZ254" s="70"/>
    </row>
    <row r="255" spans="1:52" ht="12" customHeight="1">
      <c r="A255" s="44">
        <f t="shared" si="162"/>
        <v>44501</v>
      </c>
      <c r="B255" s="66">
        <f t="shared" si="163"/>
        <v>1147.5409836065573</v>
      </c>
      <c r="C255" s="67"/>
      <c r="D255" s="68">
        <f t="shared" si="126"/>
        <v>1147.5409836065573</v>
      </c>
      <c r="E255" s="35">
        <f t="shared" si="127"/>
        <v>0</v>
      </c>
      <c r="F255" s="35">
        <f t="shared" si="128"/>
        <v>0</v>
      </c>
      <c r="G255" s="55">
        <f t="shared" si="164"/>
        <v>5.67</v>
      </c>
      <c r="H255" s="69">
        <f t="shared" si="165"/>
        <v>5.67</v>
      </c>
      <c r="I255" s="72">
        <f t="shared" si="166"/>
        <v>0</v>
      </c>
      <c r="J255" s="55">
        <f t="shared" si="129"/>
        <v>-0.06</v>
      </c>
      <c r="K255" s="69">
        <f t="shared" si="130"/>
        <v>-0.06</v>
      </c>
      <c r="L255" s="72">
        <v>0</v>
      </c>
      <c r="M255" s="55">
        <f t="shared" si="131"/>
        <v>1.2500000000000001E-2</v>
      </c>
      <c r="N255" s="69">
        <f t="shared" si="132"/>
        <v>0</v>
      </c>
      <c r="O255" s="72">
        <v>0</v>
      </c>
      <c r="P255" s="7"/>
      <c r="Q255" s="72">
        <f t="shared" si="133"/>
        <v>5.6224999999999996</v>
      </c>
      <c r="R255" s="72">
        <f t="shared" si="134"/>
        <v>5.61</v>
      </c>
      <c r="S255" s="72">
        <f t="shared" si="135"/>
        <v>0</v>
      </c>
      <c r="T255" s="7"/>
      <c r="U255" s="5">
        <f t="shared" si="136"/>
        <v>30</v>
      </c>
      <c r="V255" s="45">
        <f t="shared" si="137"/>
        <v>44501</v>
      </c>
      <c r="W255" s="5">
        <f t="shared" si="138"/>
        <v>7585</v>
      </c>
      <c r="X255" s="55">
        <f t="shared" si="139"/>
        <v>5.3904348595426005E-2</v>
      </c>
      <c r="Y255" s="47">
        <f t="shared" si="140"/>
        <v>0.33134658268220119</v>
      </c>
      <c r="Z255" s="5">
        <f t="shared" si="141"/>
        <v>0</v>
      </c>
      <c r="AA255" s="5">
        <f t="shared" si="142"/>
        <v>0</v>
      </c>
      <c r="AC255" s="39">
        <f t="shared" si="143"/>
        <v>0</v>
      </c>
      <c r="AD255" s="39">
        <f t="shared" si="144"/>
        <v>0</v>
      </c>
      <c r="AE255" s="39">
        <f t="shared" si="145"/>
        <v>0</v>
      </c>
      <c r="AF255" s="39">
        <f t="shared" si="146"/>
        <v>0</v>
      </c>
      <c r="AG255" s="39">
        <f t="shared" si="147"/>
        <v>0</v>
      </c>
      <c r="AH255" s="39">
        <f t="shared" si="148"/>
        <v>0</v>
      </c>
      <c r="AI255" s="39">
        <f t="shared" si="149"/>
        <v>0</v>
      </c>
      <c r="AJ255" s="39">
        <f t="shared" si="150"/>
        <v>0</v>
      </c>
      <c r="AK255" s="39">
        <f t="shared" si="151"/>
        <v>0</v>
      </c>
      <c r="AL255" s="43"/>
      <c r="AM255" s="39">
        <f t="shared" si="152"/>
        <v>0</v>
      </c>
      <c r="AN255" s="39">
        <f t="shared" si="153"/>
        <v>0</v>
      </c>
      <c r="AO255" s="39">
        <f t="shared" si="154"/>
        <v>0</v>
      </c>
      <c r="AP255" s="40">
        <f t="shared" si="155"/>
        <v>0</v>
      </c>
      <c r="AR255" s="39">
        <f t="shared" si="156"/>
        <v>0</v>
      </c>
      <c r="AS255" s="39">
        <f t="shared" si="157"/>
        <v>0</v>
      </c>
      <c r="AT255" s="39">
        <f t="shared" si="158"/>
        <v>0</v>
      </c>
      <c r="AU255" s="40">
        <f t="shared" si="159"/>
        <v>0</v>
      </c>
      <c r="AV255" s="40"/>
      <c r="AW255" s="52">
        <f t="shared" si="160"/>
        <v>0</v>
      </c>
      <c r="AY255" s="52">
        <f t="shared" si="161"/>
        <v>0</v>
      </c>
      <c r="AZ255" s="70"/>
    </row>
    <row r="256" spans="1:52" ht="12" customHeight="1">
      <c r="A256" s="44">
        <f t="shared" si="162"/>
        <v>44531</v>
      </c>
      <c r="B256" s="66">
        <f t="shared" si="163"/>
        <v>1147.5409836065573</v>
      </c>
      <c r="C256" s="67"/>
      <c r="D256" s="68">
        <f t="shared" si="126"/>
        <v>1147.5409836065573</v>
      </c>
      <c r="E256" s="35">
        <f t="shared" si="127"/>
        <v>0</v>
      </c>
      <c r="F256" s="35">
        <f t="shared" si="128"/>
        <v>0</v>
      </c>
      <c r="G256" s="55">
        <f t="shared" si="164"/>
        <v>5.67</v>
      </c>
      <c r="H256" s="69">
        <f t="shared" si="165"/>
        <v>5.67</v>
      </c>
      <c r="I256" s="72">
        <f t="shared" si="166"/>
        <v>0</v>
      </c>
      <c r="J256" s="55">
        <f t="shared" si="129"/>
        <v>-0.06</v>
      </c>
      <c r="K256" s="69">
        <f t="shared" si="130"/>
        <v>-0.06</v>
      </c>
      <c r="L256" s="72">
        <v>0</v>
      </c>
      <c r="M256" s="55">
        <f t="shared" si="131"/>
        <v>1.2500000000000001E-2</v>
      </c>
      <c r="N256" s="69">
        <f t="shared" si="132"/>
        <v>0</v>
      </c>
      <c r="O256" s="72">
        <v>0</v>
      </c>
      <c r="P256" s="7"/>
      <c r="Q256" s="72">
        <f t="shared" si="133"/>
        <v>5.6224999999999996</v>
      </c>
      <c r="R256" s="72">
        <f t="shared" si="134"/>
        <v>5.61</v>
      </c>
      <c r="S256" s="72">
        <f t="shared" si="135"/>
        <v>0</v>
      </c>
      <c r="T256" s="7"/>
      <c r="U256" s="5">
        <f t="shared" si="136"/>
        <v>31</v>
      </c>
      <c r="V256" s="45">
        <f t="shared" si="137"/>
        <v>44531</v>
      </c>
      <c r="W256" s="5">
        <f t="shared" si="138"/>
        <v>7615</v>
      </c>
      <c r="X256" s="55">
        <f t="shared" si="139"/>
        <v>5.3904348595426005E-2</v>
      </c>
      <c r="Y256" s="47">
        <f t="shared" si="140"/>
        <v>0.3299021374432034</v>
      </c>
      <c r="Z256" s="5">
        <f t="shared" si="141"/>
        <v>0</v>
      </c>
      <c r="AA256" s="5">
        <f t="shared" si="142"/>
        <v>0</v>
      </c>
      <c r="AC256" s="39">
        <f t="shared" si="143"/>
        <v>0</v>
      </c>
      <c r="AD256" s="39">
        <f t="shared" si="144"/>
        <v>0</v>
      </c>
      <c r="AE256" s="39">
        <f t="shared" si="145"/>
        <v>0</v>
      </c>
      <c r="AF256" s="39">
        <f t="shared" si="146"/>
        <v>0</v>
      </c>
      <c r="AG256" s="39">
        <f t="shared" si="147"/>
        <v>0</v>
      </c>
      <c r="AH256" s="39">
        <f t="shared" si="148"/>
        <v>0</v>
      </c>
      <c r="AI256" s="39">
        <f t="shared" si="149"/>
        <v>0</v>
      </c>
      <c r="AJ256" s="39">
        <f t="shared" si="150"/>
        <v>0</v>
      </c>
      <c r="AK256" s="39">
        <f t="shared" si="151"/>
        <v>0</v>
      </c>
      <c r="AL256" s="43"/>
      <c r="AM256" s="39">
        <f t="shared" si="152"/>
        <v>0</v>
      </c>
      <c r="AN256" s="39">
        <f t="shared" si="153"/>
        <v>0</v>
      </c>
      <c r="AO256" s="39">
        <f t="shared" si="154"/>
        <v>0</v>
      </c>
      <c r="AP256" s="40">
        <f t="shared" si="155"/>
        <v>0</v>
      </c>
      <c r="AR256" s="39">
        <f t="shared" si="156"/>
        <v>0</v>
      </c>
      <c r="AS256" s="39">
        <f t="shared" si="157"/>
        <v>0</v>
      </c>
      <c r="AT256" s="39">
        <f t="shared" si="158"/>
        <v>0</v>
      </c>
      <c r="AU256" s="40">
        <f t="shared" si="159"/>
        <v>0</v>
      </c>
      <c r="AV256" s="40"/>
      <c r="AW256" s="52">
        <f t="shared" si="160"/>
        <v>0</v>
      </c>
      <c r="AY256" s="52">
        <f t="shared" si="161"/>
        <v>0</v>
      </c>
      <c r="AZ256" s="70"/>
    </row>
    <row r="257" spans="1:52" ht="12" customHeight="1">
      <c r="A257" s="44">
        <f t="shared" si="162"/>
        <v>44562</v>
      </c>
      <c r="B257" s="66">
        <f t="shared" si="163"/>
        <v>1147.5409836065573</v>
      </c>
      <c r="C257" s="67"/>
      <c r="D257" s="68">
        <f t="shared" si="126"/>
        <v>1147.5409836065573</v>
      </c>
      <c r="E257" s="35">
        <f t="shared" si="127"/>
        <v>0</v>
      </c>
      <c r="F257" s="35">
        <f t="shared" si="128"/>
        <v>0</v>
      </c>
      <c r="G257" s="55">
        <f t="shared" si="164"/>
        <v>5.67</v>
      </c>
      <c r="H257" s="69">
        <f t="shared" si="165"/>
        <v>5.67</v>
      </c>
      <c r="I257" s="72">
        <f t="shared" si="166"/>
        <v>0</v>
      </c>
      <c r="J257" s="55">
        <f t="shared" si="129"/>
        <v>-0.06</v>
      </c>
      <c r="K257" s="69">
        <f t="shared" si="130"/>
        <v>-0.06</v>
      </c>
      <c r="L257" s="72">
        <v>0</v>
      </c>
      <c r="M257" s="55">
        <f t="shared" si="131"/>
        <v>1.2500000000000001E-2</v>
      </c>
      <c r="N257" s="69">
        <f t="shared" si="132"/>
        <v>0</v>
      </c>
      <c r="O257" s="72">
        <v>0</v>
      </c>
      <c r="P257" s="7"/>
      <c r="Q257" s="72">
        <f t="shared" si="133"/>
        <v>5.6224999999999996</v>
      </c>
      <c r="R257" s="72">
        <f t="shared" si="134"/>
        <v>5.61</v>
      </c>
      <c r="S257" s="72">
        <f t="shared" si="135"/>
        <v>0</v>
      </c>
      <c r="T257" s="7"/>
      <c r="U257" s="5">
        <f t="shared" si="136"/>
        <v>31</v>
      </c>
      <c r="V257" s="45">
        <f t="shared" si="137"/>
        <v>44562</v>
      </c>
      <c r="W257" s="5">
        <f t="shared" si="138"/>
        <v>7646</v>
      </c>
      <c r="X257" s="55">
        <f t="shared" si="139"/>
        <v>5.3904348595426005E-2</v>
      </c>
      <c r="Y257" s="47">
        <f t="shared" si="140"/>
        <v>0.32841615884350994</v>
      </c>
      <c r="Z257" s="5">
        <f t="shared" si="141"/>
        <v>0</v>
      </c>
      <c r="AA257" s="5">
        <f t="shared" si="142"/>
        <v>0</v>
      </c>
      <c r="AC257" s="39">
        <f t="shared" si="143"/>
        <v>0</v>
      </c>
      <c r="AD257" s="39">
        <f t="shared" si="144"/>
        <v>0</v>
      </c>
      <c r="AE257" s="39">
        <f t="shared" si="145"/>
        <v>0</v>
      </c>
      <c r="AF257" s="39">
        <f t="shared" si="146"/>
        <v>0</v>
      </c>
      <c r="AG257" s="39">
        <f t="shared" si="147"/>
        <v>0</v>
      </c>
      <c r="AH257" s="39">
        <f t="shared" si="148"/>
        <v>0</v>
      </c>
      <c r="AI257" s="39">
        <f t="shared" si="149"/>
        <v>0</v>
      </c>
      <c r="AJ257" s="39">
        <f t="shared" si="150"/>
        <v>0</v>
      </c>
      <c r="AK257" s="39">
        <f t="shared" si="151"/>
        <v>0</v>
      </c>
      <c r="AL257" s="43"/>
      <c r="AM257" s="39">
        <f t="shared" si="152"/>
        <v>0</v>
      </c>
      <c r="AN257" s="39">
        <f t="shared" si="153"/>
        <v>0</v>
      </c>
      <c r="AO257" s="39">
        <f t="shared" si="154"/>
        <v>0</v>
      </c>
      <c r="AP257" s="40">
        <f t="shared" si="155"/>
        <v>0</v>
      </c>
      <c r="AR257" s="39">
        <f t="shared" si="156"/>
        <v>0</v>
      </c>
      <c r="AS257" s="39">
        <f t="shared" si="157"/>
        <v>0</v>
      </c>
      <c r="AT257" s="39">
        <f t="shared" si="158"/>
        <v>0</v>
      </c>
      <c r="AU257" s="40">
        <f t="shared" si="159"/>
        <v>0</v>
      </c>
      <c r="AV257" s="40"/>
      <c r="AW257" s="52">
        <f t="shared" si="160"/>
        <v>0</v>
      </c>
      <c r="AY257" s="52">
        <f t="shared" si="161"/>
        <v>0</v>
      </c>
      <c r="AZ257" s="70"/>
    </row>
    <row r="258" spans="1:52" ht="12" customHeight="1">
      <c r="A258" s="44">
        <f t="shared" si="162"/>
        <v>44593</v>
      </c>
      <c r="B258" s="66">
        <f t="shared" si="163"/>
        <v>1147.5409836065573</v>
      </c>
      <c r="C258" s="67"/>
      <c r="D258" s="68">
        <f t="shared" si="126"/>
        <v>1147.5409836065573</v>
      </c>
      <c r="E258" s="35">
        <f t="shared" si="127"/>
        <v>0</v>
      </c>
      <c r="F258" s="35">
        <f t="shared" si="128"/>
        <v>0</v>
      </c>
      <c r="G258" s="55">
        <f t="shared" si="164"/>
        <v>5.67</v>
      </c>
      <c r="H258" s="69">
        <f t="shared" si="165"/>
        <v>5.67</v>
      </c>
      <c r="I258" s="72">
        <f t="shared" si="166"/>
        <v>0</v>
      </c>
      <c r="J258" s="55">
        <f t="shared" si="129"/>
        <v>-0.06</v>
      </c>
      <c r="K258" s="69">
        <f t="shared" si="130"/>
        <v>-0.06</v>
      </c>
      <c r="L258" s="72">
        <v>0</v>
      </c>
      <c r="M258" s="55">
        <f t="shared" si="131"/>
        <v>1.2500000000000001E-2</v>
      </c>
      <c r="N258" s="69">
        <f t="shared" si="132"/>
        <v>0</v>
      </c>
      <c r="O258" s="72">
        <v>0</v>
      </c>
      <c r="P258" s="7"/>
      <c r="Q258" s="72">
        <f t="shared" si="133"/>
        <v>5.6224999999999996</v>
      </c>
      <c r="R258" s="72">
        <f t="shared" si="134"/>
        <v>5.61</v>
      </c>
      <c r="S258" s="72">
        <f t="shared" si="135"/>
        <v>0</v>
      </c>
      <c r="T258" s="7"/>
      <c r="U258" s="5">
        <f t="shared" si="136"/>
        <v>28</v>
      </c>
      <c r="V258" s="45">
        <f t="shared" si="137"/>
        <v>44593</v>
      </c>
      <c r="W258" s="5">
        <f t="shared" si="138"/>
        <v>7677</v>
      </c>
      <c r="X258" s="55">
        <f t="shared" si="139"/>
        <v>5.3904348595426005E-2</v>
      </c>
      <c r="Y258" s="47">
        <f t="shared" si="140"/>
        <v>0.32693687353903378</v>
      </c>
      <c r="Z258" s="5">
        <f t="shared" si="141"/>
        <v>0</v>
      </c>
      <c r="AA258" s="5">
        <f t="shared" si="142"/>
        <v>0</v>
      </c>
      <c r="AC258" s="39">
        <f t="shared" si="143"/>
        <v>0</v>
      </c>
      <c r="AD258" s="39">
        <f t="shared" si="144"/>
        <v>0</v>
      </c>
      <c r="AE258" s="39">
        <f t="shared" si="145"/>
        <v>0</v>
      </c>
      <c r="AF258" s="39">
        <f t="shared" si="146"/>
        <v>0</v>
      </c>
      <c r="AG258" s="39">
        <f t="shared" si="147"/>
        <v>0</v>
      </c>
      <c r="AH258" s="39">
        <f t="shared" si="148"/>
        <v>0</v>
      </c>
      <c r="AI258" s="39">
        <f t="shared" si="149"/>
        <v>0</v>
      </c>
      <c r="AJ258" s="39">
        <f t="shared" si="150"/>
        <v>0</v>
      </c>
      <c r="AK258" s="39">
        <f t="shared" si="151"/>
        <v>0</v>
      </c>
      <c r="AL258" s="43"/>
      <c r="AM258" s="39">
        <f t="shared" si="152"/>
        <v>0</v>
      </c>
      <c r="AN258" s="39">
        <f t="shared" si="153"/>
        <v>0</v>
      </c>
      <c r="AO258" s="39">
        <f t="shared" si="154"/>
        <v>0</v>
      </c>
      <c r="AP258" s="40">
        <f t="shared" si="155"/>
        <v>0</v>
      </c>
      <c r="AR258" s="39">
        <f t="shared" si="156"/>
        <v>0</v>
      </c>
      <c r="AS258" s="39">
        <f t="shared" si="157"/>
        <v>0</v>
      </c>
      <c r="AT258" s="39">
        <f t="shared" si="158"/>
        <v>0</v>
      </c>
      <c r="AU258" s="40">
        <f t="shared" si="159"/>
        <v>0</v>
      </c>
      <c r="AV258" s="40"/>
      <c r="AW258" s="52">
        <f t="shared" si="160"/>
        <v>0</v>
      </c>
      <c r="AY258" s="52">
        <f t="shared" si="161"/>
        <v>0</v>
      </c>
      <c r="AZ258" s="70"/>
    </row>
    <row r="259" spans="1:52" ht="12" customHeight="1">
      <c r="A259" s="44">
        <f t="shared" si="162"/>
        <v>44621</v>
      </c>
      <c r="B259" s="66">
        <f t="shared" si="163"/>
        <v>1147.5409836065573</v>
      </c>
      <c r="C259" s="67"/>
      <c r="D259" s="68">
        <f t="shared" si="126"/>
        <v>1147.5409836065573</v>
      </c>
      <c r="E259" s="35">
        <f t="shared" si="127"/>
        <v>0</v>
      </c>
      <c r="F259" s="35">
        <f t="shared" si="128"/>
        <v>0</v>
      </c>
      <c r="G259" s="55">
        <f t="shared" si="164"/>
        <v>5.67</v>
      </c>
      <c r="H259" s="69">
        <f t="shared" si="165"/>
        <v>5.67</v>
      </c>
      <c r="I259" s="72">
        <f t="shared" si="166"/>
        <v>0</v>
      </c>
      <c r="J259" s="55">
        <f t="shared" si="129"/>
        <v>-0.06</v>
      </c>
      <c r="K259" s="69">
        <f t="shared" si="130"/>
        <v>-0.06</v>
      </c>
      <c r="L259" s="72">
        <v>0</v>
      </c>
      <c r="M259" s="55">
        <f t="shared" si="131"/>
        <v>1.2500000000000001E-2</v>
      </c>
      <c r="N259" s="69">
        <f t="shared" si="132"/>
        <v>0</v>
      </c>
      <c r="O259" s="72">
        <v>0</v>
      </c>
      <c r="P259" s="7"/>
      <c r="Q259" s="72">
        <f t="shared" si="133"/>
        <v>5.6224999999999996</v>
      </c>
      <c r="R259" s="72">
        <f t="shared" si="134"/>
        <v>5.61</v>
      </c>
      <c r="S259" s="72">
        <f t="shared" si="135"/>
        <v>0</v>
      </c>
      <c r="T259" s="7"/>
      <c r="U259" s="5">
        <f t="shared" si="136"/>
        <v>31</v>
      </c>
      <c r="V259" s="45">
        <f t="shared" si="137"/>
        <v>44621</v>
      </c>
      <c r="W259" s="5">
        <f t="shared" si="138"/>
        <v>7705</v>
      </c>
      <c r="X259" s="55">
        <f t="shared" si="139"/>
        <v>5.3904348595426005E-2</v>
      </c>
      <c r="Y259" s="47">
        <f t="shared" si="140"/>
        <v>0.32560647282674648</v>
      </c>
      <c r="Z259" s="5">
        <f t="shared" si="141"/>
        <v>0</v>
      </c>
      <c r="AA259" s="5">
        <f t="shared" si="142"/>
        <v>0</v>
      </c>
      <c r="AC259" s="39">
        <f t="shared" si="143"/>
        <v>0</v>
      </c>
      <c r="AD259" s="39">
        <f t="shared" si="144"/>
        <v>0</v>
      </c>
      <c r="AE259" s="39">
        <f t="shared" si="145"/>
        <v>0</v>
      </c>
      <c r="AF259" s="39">
        <f t="shared" si="146"/>
        <v>0</v>
      </c>
      <c r="AG259" s="39">
        <f t="shared" si="147"/>
        <v>0</v>
      </c>
      <c r="AH259" s="39">
        <f t="shared" si="148"/>
        <v>0</v>
      </c>
      <c r="AI259" s="39">
        <f t="shared" si="149"/>
        <v>0</v>
      </c>
      <c r="AJ259" s="39">
        <f t="shared" si="150"/>
        <v>0</v>
      </c>
      <c r="AK259" s="39">
        <f t="shared" si="151"/>
        <v>0</v>
      </c>
      <c r="AL259" s="43"/>
      <c r="AM259" s="39">
        <f t="shared" si="152"/>
        <v>0</v>
      </c>
      <c r="AN259" s="39">
        <f t="shared" si="153"/>
        <v>0</v>
      </c>
      <c r="AO259" s="39">
        <f t="shared" si="154"/>
        <v>0</v>
      </c>
      <c r="AP259" s="40">
        <f t="shared" si="155"/>
        <v>0</v>
      </c>
      <c r="AR259" s="39">
        <f t="shared" si="156"/>
        <v>0</v>
      </c>
      <c r="AS259" s="39">
        <f t="shared" si="157"/>
        <v>0</v>
      </c>
      <c r="AT259" s="39">
        <f t="shared" si="158"/>
        <v>0</v>
      </c>
      <c r="AU259" s="40">
        <f t="shared" si="159"/>
        <v>0</v>
      </c>
      <c r="AV259" s="40"/>
      <c r="AW259" s="52">
        <f t="shared" si="160"/>
        <v>0</v>
      </c>
      <c r="AY259" s="52">
        <f t="shared" si="161"/>
        <v>0</v>
      </c>
      <c r="AZ259" s="70"/>
    </row>
    <row r="260" spans="1:52" ht="12" customHeight="1">
      <c r="A260" s="44">
        <f t="shared" si="162"/>
        <v>44652</v>
      </c>
      <c r="B260" s="66">
        <f t="shared" si="163"/>
        <v>1147.5409836065573</v>
      </c>
      <c r="C260" s="67"/>
      <c r="D260" s="68">
        <f t="shared" si="126"/>
        <v>1147.5409836065573</v>
      </c>
      <c r="E260" s="35">
        <f t="shared" si="127"/>
        <v>0</v>
      </c>
      <c r="F260" s="35">
        <f t="shared" si="128"/>
        <v>0</v>
      </c>
      <c r="G260" s="55">
        <f t="shared" si="164"/>
        <v>5.67</v>
      </c>
      <c r="H260" s="69">
        <f t="shared" si="165"/>
        <v>5.67</v>
      </c>
      <c r="I260" s="72">
        <f t="shared" si="166"/>
        <v>0</v>
      </c>
      <c r="J260" s="55">
        <f t="shared" si="129"/>
        <v>-0.06</v>
      </c>
      <c r="K260" s="69">
        <f t="shared" si="130"/>
        <v>-0.06</v>
      </c>
      <c r="L260" s="72">
        <v>0</v>
      </c>
      <c r="M260" s="55">
        <f t="shared" si="131"/>
        <v>1.2500000000000001E-2</v>
      </c>
      <c r="N260" s="69">
        <f t="shared" si="132"/>
        <v>0</v>
      </c>
      <c r="O260" s="72">
        <v>0</v>
      </c>
      <c r="P260" s="7"/>
      <c r="Q260" s="72">
        <f t="shared" si="133"/>
        <v>5.6224999999999996</v>
      </c>
      <c r="R260" s="72">
        <f t="shared" si="134"/>
        <v>5.61</v>
      </c>
      <c r="S260" s="72">
        <f t="shared" si="135"/>
        <v>0</v>
      </c>
      <c r="T260" s="7"/>
      <c r="U260" s="5">
        <f t="shared" si="136"/>
        <v>30</v>
      </c>
      <c r="V260" s="45">
        <f t="shared" si="137"/>
        <v>44652</v>
      </c>
      <c r="W260" s="5">
        <f t="shared" si="138"/>
        <v>7736</v>
      </c>
      <c r="X260" s="55">
        <f t="shared" si="139"/>
        <v>5.3904348595426005E-2</v>
      </c>
      <c r="Y260" s="47">
        <f t="shared" si="140"/>
        <v>0.32413984319441946</v>
      </c>
      <c r="Z260" s="5">
        <f t="shared" si="141"/>
        <v>0</v>
      </c>
      <c r="AA260" s="5">
        <f t="shared" si="142"/>
        <v>0</v>
      </c>
      <c r="AC260" s="39">
        <f t="shared" si="143"/>
        <v>0</v>
      </c>
      <c r="AD260" s="39">
        <f t="shared" si="144"/>
        <v>0</v>
      </c>
      <c r="AE260" s="39">
        <f t="shared" si="145"/>
        <v>0</v>
      </c>
      <c r="AF260" s="39">
        <f t="shared" si="146"/>
        <v>0</v>
      </c>
      <c r="AG260" s="39">
        <f t="shared" si="147"/>
        <v>0</v>
      </c>
      <c r="AH260" s="39">
        <f t="shared" si="148"/>
        <v>0</v>
      </c>
      <c r="AI260" s="39">
        <f t="shared" si="149"/>
        <v>0</v>
      </c>
      <c r="AJ260" s="39">
        <f t="shared" si="150"/>
        <v>0</v>
      </c>
      <c r="AK260" s="39">
        <f t="shared" si="151"/>
        <v>0</v>
      </c>
      <c r="AL260" s="43"/>
      <c r="AM260" s="39">
        <f t="shared" si="152"/>
        <v>0</v>
      </c>
      <c r="AN260" s="39">
        <f t="shared" si="153"/>
        <v>0</v>
      </c>
      <c r="AO260" s="39">
        <f t="shared" si="154"/>
        <v>0</v>
      </c>
      <c r="AP260" s="40">
        <f t="shared" si="155"/>
        <v>0</v>
      </c>
      <c r="AR260" s="39">
        <f t="shared" si="156"/>
        <v>0</v>
      </c>
      <c r="AS260" s="39">
        <f t="shared" si="157"/>
        <v>0</v>
      </c>
      <c r="AT260" s="39">
        <f t="shared" si="158"/>
        <v>0</v>
      </c>
      <c r="AU260" s="40">
        <f t="shared" si="159"/>
        <v>0</v>
      </c>
      <c r="AV260" s="40"/>
      <c r="AW260" s="52">
        <f t="shared" si="160"/>
        <v>0</v>
      </c>
      <c r="AY260" s="52">
        <f t="shared" si="161"/>
        <v>0</v>
      </c>
      <c r="AZ260" s="70"/>
    </row>
    <row r="261" spans="1:52" ht="12" customHeight="1">
      <c r="A261" s="44">
        <f t="shared" si="162"/>
        <v>44682</v>
      </c>
      <c r="B261" s="66">
        <f t="shared" si="163"/>
        <v>1147.5409836065573</v>
      </c>
      <c r="C261" s="67"/>
      <c r="D261" s="68">
        <f t="shared" si="126"/>
        <v>1147.5409836065573</v>
      </c>
      <c r="E261" s="35">
        <f t="shared" si="127"/>
        <v>0</v>
      </c>
      <c r="F261" s="35">
        <f t="shared" si="128"/>
        <v>0</v>
      </c>
      <c r="G261" s="55">
        <f t="shared" si="164"/>
        <v>5.67</v>
      </c>
      <c r="H261" s="69">
        <f t="shared" si="165"/>
        <v>5.67</v>
      </c>
      <c r="I261" s="72">
        <f t="shared" si="166"/>
        <v>0</v>
      </c>
      <c r="J261" s="55">
        <f t="shared" si="129"/>
        <v>-0.06</v>
      </c>
      <c r="K261" s="69">
        <f t="shared" si="130"/>
        <v>-0.06</v>
      </c>
      <c r="L261" s="72">
        <v>0</v>
      </c>
      <c r="M261" s="55">
        <f t="shared" si="131"/>
        <v>1.2500000000000001E-2</v>
      </c>
      <c r="N261" s="69">
        <f t="shared" si="132"/>
        <v>0</v>
      </c>
      <c r="O261" s="72">
        <v>0</v>
      </c>
      <c r="P261" s="7"/>
      <c r="Q261" s="72">
        <f t="shared" si="133"/>
        <v>5.6224999999999996</v>
      </c>
      <c r="R261" s="72">
        <f t="shared" si="134"/>
        <v>5.61</v>
      </c>
      <c r="S261" s="72">
        <f t="shared" si="135"/>
        <v>0</v>
      </c>
      <c r="T261" s="7"/>
      <c r="U261" s="5">
        <f t="shared" si="136"/>
        <v>31</v>
      </c>
      <c r="V261" s="45">
        <f t="shared" si="137"/>
        <v>44682</v>
      </c>
      <c r="W261" s="5">
        <f t="shared" si="138"/>
        <v>7766</v>
      </c>
      <c r="X261" s="55">
        <f t="shared" si="139"/>
        <v>5.3904348595426005E-2</v>
      </c>
      <c r="Y261" s="47">
        <f t="shared" si="140"/>
        <v>0.32272681442713397</v>
      </c>
      <c r="Z261" s="5">
        <f t="shared" si="141"/>
        <v>0</v>
      </c>
      <c r="AA261" s="5">
        <f t="shared" si="142"/>
        <v>0</v>
      </c>
      <c r="AC261" s="39">
        <f t="shared" si="143"/>
        <v>0</v>
      </c>
      <c r="AD261" s="39">
        <f t="shared" si="144"/>
        <v>0</v>
      </c>
      <c r="AE261" s="39">
        <f t="shared" si="145"/>
        <v>0</v>
      </c>
      <c r="AF261" s="39">
        <f t="shared" si="146"/>
        <v>0</v>
      </c>
      <c r="AG261" s="39">
        <f t="shared" si="147"/>
        <v>0</v>
      </c>
      <c r="AH261" s="39">
        <f t="shared" si="148"/>
        <v>0</v>
      </c>
      <c r="AI261" s="39">
        <f t="shared" si="149"/>
        <v>0</v>
      </c>
      <c r="AJ261" s="39">
        <f t="shared" si="150"/>
        <v>0</v>
      </c>
      <c r="AK261" s="39">
        <f t="shared" si="151"/>
        <v>0</v>
      </c>
      <c r="AL261" s="43"/>
      <c r="AM261" s="39">
        <f t="shared" si="152"/>
        <v>0</v>
      </c>
      <c r="AN261" s="39">
        <f t="shared" si="153"/>
        <v>0</v>
      </c>
      <c r="AO261" s="39">
        <f t="shared" si="154"/>
        <v>0</v>
      </c>
      <c r="AP261" s="40">
        <f t="shared" si="155"/>
        <v>0</v>
      </c>
      <c r="AR261" s="39">
        <f t="shared" si="156"/>
        <v>0</v>
      </c>
      <c r="AS261" s="39">
        <f t="shared" si="157"/>
        <v>0</v>
      </c>
      <c r="AT261" s="39">
        <f t="shared" si="158"/>
        <v>0</v>
      </c>
      <c r="AU261" s="40">
        <f t="shared" si="159"/>
        <v>0</v>
      </c>
      <c r="AV261" s="40"/>
      <c r="AW261" s="52">
        <f t="shared" si="160"/>
        <v>0</v>
      </c>
      <c r="AY261" s="52">
        <f t="shared" si="161"/>
        <v>0</v>
      </c>
      <c r="AZ261" s="70"/>
    </row>
    <row r="262" spans="1:52" ht="12" customHeight="1">
      <c r="A262" s="44">
        <f t="shared" si="162"/>
        <v>44713</v>
      </c>
      <c r="B262" s="66">
        <f t="shared" si="163"/>
        <v>1147.5409836065573</v>
      </c>
      <c r="C262" s="67"/>
      <c r="D262" s="68">
        <f t="shared" si="126"/>
        <v>1147.5409836065573</v>
      </c>
      <c r="E262" s="35">
        <f t="shared" si="127"/>
        <v>0</v>
      </c>
      <c r="F262" s="35">
        <f t="shared" si="128"/>
        <v>0</v>
      </c>
      <c r="G262" s="55">
        <f t="shared" si="164"/>
        <v>5.67</v>
      </c>
      <c r="H262" s="69">
        <f t="shared" si="165"/>
        <v>5.67</v>
      </c>
      <c r="I262" s="72">
        <f t="shared" si="166"/>
        <v>0</v>
      </c>
      <c r="J262" s="55">
        <f t="shared" si="129"/>
        <v>-0.06</v>
      </c>
      <c r="K262" s="69">
        <f t="shared" si="130"/>
        <v>-0.06</v>
      </c>
      <c r="L262" s="72">
        <v>0</v>
      </c>
      <c r="M262" s="55">
        <f t="shared" si="131"/>
        <v>1.2500000000000001E-2</v>
      </c>
      <c r="N262" s="69">
        <f t="shared" si="132"/>
        <v>0</v>
      </c>
      <c r="O262" s="72">
        <v>0</v>
      </c>
      <c r="P262" s="7"/>
      <c r="Q262" s="72">
        <f t="shared" si="133"/>
        <v>5.6224999999999996</v>
      </c>
      <c r="R262" s="72">
        <f t="shared" si="134"/>
        <v>5.61</v>
      </c>
      <c r="S262" s="72">
        <f t="shared" si="135"/>
        <v>0</v>
      </c>
      <c r="T262" s="7"/>
      <c r="U262" s="5">
        <f t="shared" si="136"/>
        <v>30</v>
      </c>
      <c r="V262" s="45">
        <f t="shared" si="137"/>
        <v>44713</v>
      </c>
      <c r="W262" s="5">
        <f t="shared" si="138"/>
        <v>7797</v>
      </c>
      <c r="X262" s="55">
        <f t="shared" si="139"/>
        <v>5.3904348595426005E-2</v>
      </c>
      <c r="Y262" s="47">
        <f t="shared" si="140"/>
        <v>0.32127315564364539</v>
      </c>
      <c r="Z262" s="5">
        <f t="shared" si="141"/>
        <v>0</v>
      </c>
      <c r="AA262" s="5">
        <f t="shared" si="142"/>
        <v>0</v>
      </c>
      <c r="AC262" s="39">
        <f t="shared" si="143"/>
        <v>0</v>
      </c>
      <c r="AD262" s="39">
        <f t="shared" si="144"/>
        <v>0</v>
      </c>
      <c r="AE262" s="39">
        <f t="shared" si="145"/>
        <v>0</v>
      </c>
      <c r="AF262" s="39">
        <f t="shared" si="146"/>
        <v>0</v>
      </c>
      <c r="AG262" s="39">
        <f t="shared" si="147"/>
        <v>0</v>
      </c>
      <c r="AH262" s="39">
        <f t="shared" si="148"/>
        <v>0</v>
      </c>
      <c r="AI262" s="39">
        <f t="shared" si="149"/>
        <v>0</v>
      </c>
      <c r="AJ262" s="39">
        <f t="shared" si="150"/>
        <v>0</v>
      </c>
      <c r="AK262" s="39">
        <f t="shared" si="151"/>
        <v>0</v>
      </c>
      <c r="AL262" s="43"/>
      <c r="AM262" s="39">
        <f t="shared" si="152"/>
        <v>0</v>
      </c>
      <c r="AN262" s="39">
        <f t="shared" si="153"/>
        <v>0</v>
      </c>
      <c r="AO262" s="39">
        <f t="shared" si="154"/>
        <v>0</v>
      </c>
      <c r="AP262" s="40">
        <f t="shared" si="155"/>
        <v>0</v>
      </c>
      <c r="AR262" s="39">
        <f t="shared" si="156"/>
        <v>0</v>
      </c>
      <c r="AS262" s="39">
        <f t="shared" si="157"/>
        <v>0</v>
      </c>
      <c r="AT262" s="39">
        <f t="shared" si="158"/>
        <v>0</v>
      </c>
      <c r="AU262" s="40">
        <f t="shared" si="159"/>
        <v>0</v>
      </c>
      <c r="AV262" s="40"/>
      <c r="AW262" s="52">
        <f t="shared" si="160"/>
        <v>0</v>
      </c>
      <c r="AY262" s="52">
        <f t="shared" si="161"/>
        <v>0</v>
      </c>
      <c r="AZ262" s="70"/>
    </row>
    <row r="263" spans="1:52" ht="12" customHeight="1">
      <c r="A263" s="44">
        <f t="shared" si="162"/>
        <v>44743</v>
      </c>
      <c r="B263" s="66">
        <f t="shared" si="163"/>
        <v>1147.5409836065573</v>
      </c>
      <c r="C263" s="67"/>
      <c r="D263" s="68">
        <f t="shared" si="126"/>
        <v>1147.5409836065573</v>
      </c>
      <c r="E263" s="35">
        <f t="shared" si="127"/>
        <v>0</v>
      </c>
      <c r="F263" s="35">
        <f t="shared" si="128"/>
        <v>0</v>
      </c>
      <c r="G263" s="55">
        <f t="shared" si="164"/>
        <v>5.67</v>
      </c>
      <c r="H263" s="69">
        <f t="shared" si="165"/>
        <v>5.67</v>
      </c>
      <c r="I263" s="72">
        <f t="shared" si="166"/>
        <v>0</v>
      </c>
      <c r="J263" s="55">
        <f t="shared" si="129"/>
        <v>-0.06</v>
      </c>
      <c r="K263" s="69">
        <f t="shared" si="130"/>
        <v>-0.06</v>
      </c>
      <c r="L263" s="72">
        <v>0</v>
      </c>
      <c r="M263" s="55">
        <f t="shared" si="131"/>
        <v>1.2500000000000001E-2</v>
      </c>
      <c r="N263" s="69">
        <f t="shared" si="132"/>
        <v>0</v>
      </c>
      <c r="O263" s="72">
        <v>0</v>
      </c>
      <c r="P263" s="7"/>
      <c r="Q263" s="72">
        <f t="shared" si="133"/>
        <v>5.6224999999999996</v>
      </c>
      <c r="R263" s="72">
        <f t="shared" si="134"/>
        <v>5.61</v>
      </c>
      <c r="S263" s="72">
        <f t="shared" si="135"/>
        <v>0</v>
      </c>
      <c r="T263" s="7"/>
      <c r="U263" s="5">
        <f t="shared" si="136"/>
        <v>31</v>
      </c>
      <c r="V263" s="45">
        <f t="shared" si="137"/>
        <v>44743</v>
      </c>
      <c r="W263" s="5">
        <f t="shared" si="138"/>
        <v>7827</v>
      </c>
      <c r="X263" s="55">
        <f t="shared" si="139"/>
        <v>5.3904348595426005E-2</v>
      </c>
      <c r="Y263" s="47">
        <f t="shared" si="140"/>
        <v>0.31987262368001157</v>
      </c>
      <c r="Z263" s="5">
        <f t="shared" si="141"/>
        <v>0</v>
      </c>
      <c r="AA263" s="5">
        <f t="shared" si="142"/>
        <v>0</v>
      </c>
      <c r="AC263" s="39">
        <f t="shared" si="143"/>
        <v>0</v>
      </c>
      <c r="AD263" s="39">
        <f t="shared" si="144"/>
        <v>0</v>
      </c>
      <c r="AE263" s="39">
        <f t="shared" si="145"/>
        <v>0</v>
      </c>
      <c r="AF263" s="39">
        <f t="shared" si="146"/>
        <v>0</v>
      </c>
      <c r="AG263" s="39">
        <f t="shared" si="147"/>
        <v>0</v>
      </c>
      <c r="AH263" s="39">
        <f t="shared" si="148"/>
        <v>0</v>
      </c>
      <c r="AI263" s="39">
        <f t="shared" si="149"/>
        <v>0</v>
      </c>
      <c r="AJ263" s="39">
        <f t="shared" si="150"/>
        <v>0</v>
      </c>
      <c r="AK263" s="39">
        <f t="shared" si="151"/>
        <v>0</v>
      </c>
      <c r="AL263" s="43"/>
      <c r="AM263" s="39">
        <f t="shared" si="152"/>
        <v>0</v>
      </c>
      <c r="AN263" s="39">
        <f t="shared" si="153"/>
        <v>0</v>
      </c>
      <c r="AO263" s="39">
        <f t="shared" si="154"/>
        <v>0</v>
      </c>
      <c r="AP263" s="40">
        <f t="shared" si="155"/>
        <v>0</v>
      </c>
      <c r="AR263" s="39">
        <f t="shared" si="156"/>
        <v>0</v>
      </c>
      <c r="AS263" s="39">
        <f t="shared" si="157"/>
        <v>0</v>
      </c>
      <c r="AT263" s="39">
        <f t="shared" si="158"/>
        <v>0</v>
      </c>
      <c r="AU263" s="40">
        <f t="shared" si="159"/>
        <v>0</v>
      </c>
      <c r="AV263" s="40"/>
      <c r="AW263" s="52">
        <f t="shared" si="160"/>
        <v>0</v>
      </c>
      <c r="AY263" s="52">
        <f t="shared" si="161"/>
        <v>0</v>
      </c>
      <c r="AZ263" s="70"/>
    </row>
    <row r="264" spans="1:52" ht="12" customHeight="1">
      <c r="A264" s="44">
        <f t="shared" si="162"/>
        <v>44774</v>
      </c>
      <c r="B264" s="66">
        <f t="shared" si="163"/>
        <v>1147.5409836065573</v>
      </c>
      <c r="C264" s="67"/>
      <c r="D264" s="68">
        <f t="shared" si="126"/>
        <v>1147.5409836065573</v>
      </c>
      <c r="E264" s="35">
        <f t="shared" si="127"/>
        <v>0</v>
      </c>
      <c r="F264" s="35">
        <f t="shared" si="128"/>
        <v>0</v>
      </c>
      <c r="G264" s="55">
        <f t="shared" si="164"/>
        <v>5.67</v>
      </c>
      <c r="H264" s="69">
        <f t="shared" si="165"/>
        <v>5.67</v>
      </c>
      <c r="I264" s="72">
        <f t="shared" si="166"/>
        <v>0</v>
      </c>
      <c r="J264" s="55">
        <f t="shared" si="129"/>
        <v>-0.06</v>
      </c>
      <c r="K264" s="69">
        <f t="shared" si="130"/>
        <v>-0.06</v>
      </c>
      <c r="L264" s="72">
        <v>0</v>
      </c>
      <c r="M264" s="55">
        <f t="shared" si="131"/>
        <v>1.2500000000000001E-2</v>
      </c>
      <c r="N264" s="69">
        <f t="shared" si="132"/>
        <v>0</v>
      </c>
      <c r="O264" s="72">
        <v>0</v>
      </c>
      <c r="P264" s="7"/>
      <c r="Q264" s="72">
        <f t="shared" si="133"/>
        <v>5.6224999999999996</v>
      </c>
      <c r="R264" s="72">
        <f t="shared" si="134"/>
        <v>5.61</v>
      </c>
      <c r="S264" s="72">
        <f t="shared" si="135"/>
        <v>0</v>
      </c>
      <c r="T264" s="7"/>
      <c r="U264" s="5">
        <f t="shared" si="136"/>
        <v>31</v>
      </c>
      <c r="V264" s="45">
        <f t="shared" si="137"/>
        <v>44774</v>
      </c>
      <c r="W264" s="5">
        <f t="shared" si="138"/>
        <v>7858</v>
      </c>
      <c r="X264" s="55">
        <f t="shared" si="139"/>
        <v>5.3904348595426005E-2</v>
      </c>
      <c r="Y264" s="47">
        <f t="shared" si="140"/>
        <v>0.31843182103138323</v>
      </c>
      <c r="Z264" s="5">
        <f t="shared" si="141"/>
        <v>0</v>
      </c>
      <c r="AA264" s="5">
        <f t="shared" si="142"/>
        <v>0</v>
      </c>
      <c r="AC264" s="39">
        <f t="shared" si="143"/>
        <v>0</v>
      </c>
      <c r="AD264" s="39">
        <f t="shared" si="144"/>
        <v>0</v>
      </c>
      <c r="AE264" s="39">
        <f t="shared" si="145"/>
        <v>0</v>
      </c>
      <c r="AF264" s="39">
        <f t="shared" si="146"/>
        <v>0</v>
      </c>
      <c r="AG264" s="39">
        <f t="shared" si="147"/>
        <v>0</v>
      </c>
      <c r="AH264" s="39">
        <f t="shared" si="148"/>
        <v>0</v>
      </c>
      <c r="AI264" s="39">
        <f t="shared" si="149"/>
        <v>0</v>
      </c>
      <c r="AJ264" s="39">
        <f t="shared" si="150"/>
        <v>0</v>
      </c>
      <c r="AK264" s="39">
        <f t="shared" si="151"/>
        <v>0</v>
      </c>
      <c r="AL264" s="43"/>
      <c r="AM264" s="39">
        <f t="shared" si="152"/>
        <v>0</v>
      </c>
      <c r="AN264" s="39">
        <f t="shared" si="153"/>
        <v>0</v>
      </c>
      <c r="AO264" s="39">
        <f t="shared" si="154"/>
        <v>0</v>
      </c>
      <c r="AP264" s="40">
        <f t="shared" si="155"/>
        <v>0</v>
      </c>
      <c r="AR264" s="39">
        <f t="shared" si="156"/>
        <v>0</v>
      </c>
      <c r="AS264" s="39">
        <f t="shared" si="157"/>
        <v>0</v>
      </c>
      <c r="AT264" s="39">
        <f t="shared" si="158"/>
        <v>0</v>
      </c>
      <c r="AU264" s="40">
        <f t="shared" si="159"/>
        <v>0</v>
      </c>
      <c r="AV264" s="40"/>
      <c r="AW264" s="52">
        <f t="shared" si="160"/>
        <v>0</v>
      </c>
      <c r="AY264" s="52">
        <f t="shared" si="161"/>
        <v>0</v>
      </c>
      <c r="AZ264" s="70"/>
    </row>
    <row r="265" spans="1:52" ht="12" customHeight="1">
      <c r="A265" s="44">
        <f t="shared" si="162"/>
        <v>44805</v>
      </c>
      <c r="B265" s="66">
        <f t="shared" si="163"/>
        <v>1147.5409836065573</v>
      </c>
      <c r="C265" s="67"/>
      <c r="D265" s="68">
        <f t="shared" si="126"/>
        <v>1147.5409836065573</v>
      </c>
      <c r="E265" s="35">
        <f t="shared" si="127"/>
        <v>0</v>
      </c>
      <c r="F265" s="35">
        <f t="shared" si="128"/>
        <v>0</v>
      </c>
      <c r="G265" s="55">
        <f t="shared" si="164"/>
        <v>5.67</v>
      </c>
      <c r="H265" s="69">
        <f t="shared" si="165"/>
        <v>5.67</v>
      </c>
      <c r="I265" s="72">
        <f t="shared" si="166"/>
        <v>0</v>
      </c>
      <c r="J265" s="55">
        <f t="shared" si="129"/>
        <v>-0.06</v>
      </c>
      <c r="K265" s="69">
        <f t="shared" si="130"/>
        <v>-0.06</v>
      </c>
      <c r="L265" s="72">
        <v>0</v>
      </c>
      <c r="M265" s="55">
        <f t="shared" si="131"/>
        <v>1.2500000000000001E-2</v>
      </c>
      <c r="N265" s="69">
        <f t="shared" si="132"/>
        <v>0</v>
      </c>
      <c r="O265" s="72">
        <v>0</v>
      </c>
      <c r="P265" s="7"/>
      <c r="Q265" s="72">
        <f t="shared" si="133"/>
        <v>5.6224999999999996</v>
      </c>
      <c r="R265" s="72">
        <f t="shared" si="134"/>
        <v>5.61</v>
      </c>
      <c r="S265" s="72">
        <f t="shared" si="135"/>
        <v>0</v>
      </c>
      <c r="T265" s="7"/>
      <c r="U265" s="5">
        <f t="shared" si="136"/>
        <v>30</v>
      </c>
      <c r="V265" s="45">
        <f t="shared" si="137"/>
        <v>44805</v>
      </c>
      <c r="W265" s="5">
        <f t="shared" si="138"/>
        <v>7889</v>
      </c>
      <c r="X265" s="55">
        <f t="shared" si="139"/>
        <v>5.3904348595426005E-2</v>
      </c>
      <c r="Y265" s="47">
        <f t="shared" si="140"/>
        <v>0.31699750819188083</v>
      </c>
      <c r="Z265" s="5">
        <f t="shared" si="141"/>
        <v>0</v>
      </c>
      <c r="AA265" s="5">
        <f t="shared" si="142"/>
        <v>0</v>
      </c>
      <c r="AC265" s="39">
        <f t="shared" si="143"/>
        <v>0</v>
      </c>
      <c r="AD265" s="39">
        <f t="shared" si="144"/>
        <v>0</v>
      </c>
      <c r="AE265" s="39">
        <f t="shared" si="145"/>
        <v>0</v>
      </c>
      <c r="AF265" s="39">
        <f t="shared" si="146"/>
        <v>0</v>
      </c>
      <c r="AG265" s="39">
        <f t="shared" si="147"/>
        <v>0</v>
      </c>
      <c r="AH265" s="39">
        <f t="shared" si="148"/>
        <v>0</v>
      </c>
      <c r="AI265" s="39">
        <f t="shared" si="149"/>
        <v>0</v>
      </c>
      <c r="AJ265" s="39">
        <f t="shared" si="150"/>
        <v>0</v>
      </c>
      <c r="AK265" s="39">
        <f t="shared" si="151"/>
        <v>0</v>
      </c>
      <c r="AL265" s="43"/>
      <c r="AM265" s="39">
        <f t="shared" si="152"/>
        <v>0</v>
      </c>
      <c r="AN265" s="39">
        <f t="shared" si="153"/>
        <v>0</v>
      </c>
      <c r="AO265" s="39">
        <f t="shared" si="154"/>
        <v>0</v>
      </c>
      <c r="AP265" s="40">
        <f t="shared" si="155"/>
        <v>0</v>
      </c>
      <c r="AR265" s="39">
        <f t="shared" si="156"/>
        <v>0</v>
      </c>
      <c r="AS265" s="39">
        <f t="shared" si="157"/>
        <v>0</v>
      </c>
      <c r="AT265" s="39">
        <f t="shared" si="158"/>
        <v>0</v>
      </c>
      <c r="AU265" s="40">
        <f t="shared" si="159"/>
        <v>0</v>
      </c>
      <c r="AV265" s="40"/>
      <c r="AW265" s="52">
        <f t="shared" si="160"/>
        <v>0</v>
      </c>
      <c r="AY265" s="52">
        <f t="shared" si="161"/>
        <v>0</v>
      </c>
      <c r="AZ265" s="70"/>
    </row>
    <row r="266" spans="1:52" ht="12" customHeight="1">
      <c r="A266" s="44">
        <f t="shared" si="162"/>
        <v>44835</v>
      </c>
      <c r="B266" s="66">
        <f t="shared" si="163"/>
        <v>1147.5409836065573</v>
      </c>
      <c r="C266" s="67"/>
      <c r="D266" s="68">
        <f t="shared" ref="D266:D329" si="167">B266+C266</f>
        <v>1147.5409836065573</v>
      </c>
      <c r="E266" s="35">
        <f t="shared" ref="E266:E329" si="168">IF(Z266=0,0,IF(AND(Z266=1,$H$3=1),D266*U266,IF($H$3=2,D266,"N/A")))</f>
        <v>0</v>
      </c>
      <c r="F266" s="35">
        <f t="shared" ref="F266:F329" si="169">E266*Y266</f>
        <v>0</v>
      </c>
      <c r="G266" s="55">
        <f t="shared" si="164"/>
        <v>5.67</v>
      </c>
      <c r="H266" s="69">
        <f t="shared" si="165"/>
        <v>5.67</v>
      </c>
      <c r="I266" s="72">
        <f t="shared" si="166"/>
        <v>0</v>
      </c>
      <c r="J266" s="55">
        <f t="shared" ref="J266:J329" si="170">VLOOKUP($A266,Table,MATCH(J$4,Curves,0))</f>
        <v>-0.06</v>
      </c>
      <c r="K266" s="69">
        <f t="shared" ref="K266:K329" si="171">VLOOKUP($A266,Table,MATCH(K$4,Curves,0))</f>
        <v>-0.06</v>
      </c>
      <c r="L266" s="72">
        <v>0</v>
      </c>
      <c r="M266" s="55">
        <f t="shared" ref="M266:M329" si="172">VLOOKUP($A266,Table,MATCH(M$4,Curves,0))</f>
        <v>1.2500000000000001E-2</v>
      </c>
      <c r="N266" s="69">
        <f t="shared" ref="N266:N329" si="173">VLOOKUP($A266,Table,MATCH(N$4,Curves,0))</f>
        <v>0</v>
      </c>
      <c r="O266" s="72">
        <v>0</v>
      </c>
      <c r="P266" s="7"/>
      <c r="Q266" s="72">
        <f t="shared" ref="Q266:Q329" si="174">M266+J266+G266</f>
        <v>5.6224999999999996</v>
      </c>
      <c r="R266" s="72">
        <f t="shared" ref="R266:R329" si="175">N266+K266+H266</f>
        <v>5.61</v>
      </c>
      <c r="S266" s="72">
        <f t="shared" ref="S266:S329" si="176">O266+L266+I266</f>
        <v>0</v>
      </c>
      <c r="T266" s="7"/>
      <c r="U266" s="5">
        <f t="shared" ref="U266:U329" si="177">A267-A266</f>
        <v>31</v>
      </c>
      <c r="V266" s="45">
        <f t="shared" ref="V266:V329" si="178">CHOOSE(F$3,A267+24,A266)</f>
        <v>44835</v>
      </c>
      <c r="W266" s="5">
        <f t="shared" ref="W266:W329" si="179">V266-C$3</f>
        <v>7919</v>
      </c>
      <c r="X266" s="55">
        <f t="shared" ref="X266:X329" si="180">VLOOKUP($A266,Table,MATCH(X$4,Curves,0))</f>
        <v>5.3904348595426005E-2</v>
      </c>
      <c r="Y266" s="47">
        <f t="shared" ref="Y266:Y329" si="181">1/(1+CHOOSE(F$3,(X267+($K$3/10000))/2,(X266+($K$3/10000))/2))^(2*W266/365.25)</f>
        <v>0.31561561513665326</v>
      </c>
      <c r="Z266" s="5">
        <f t="shared" ref="Z266:Z329" si="182">IF(AND(mthbeg&lt;=A266,mthend&gt;=A266),1,0)</f>
        <v>0</v>
      </c>
      <c r="AA266" s="5">
        <f t="shared" ref="AA266:AA329" si="183">U266*Z266</f>
        <v>0</v>
      </c>
      <c r="AC266" s="39">
        <f t="shared" ref="AC266:AC329" si="184">F266*G266</f>
        <v>0</v>
      </c>
      <c r="AD266" s="39">
        <f t="shared" ref="AD266:AD329" si="185">$F266*H266</f>
        <v>0</v>
      </c>
      <c r="AE266" s="39">
        <f t="shared" ref="AE266:AE329" si="186">$F266*I266</f>
        <v>0</v>
      </c>
      <c r="AF266" s="39">
        <f t="shared" ref="AF266:AF329" si="187">$F266*J266</f>
        <v>0</v>
      </c>
      <c r="AG266" s="39">
        <f t="shared" ref="AG266:AG329" si="188">$F266*K266</f>
        <v>0</v>
      </c>
      <c r="AH266" s="39">
        <f t="shared" ref="AH266:AH329" si="189">$F266*L266</f>
        <v>0</v>
      </c>
      <c r="AI266" s="39">
        <f t="shared" ref="AI266:AI329" si="190">$F266*M266</f>
        <v>0</v>
      </c>
      <c r="AJ266" s="39">
        <f t="shared" ref="AJ266:AJ329" si="191">$F266*N266</f>
        <v>0</v>
      </c>
      <c r="AK266" s="39">
        <f t="shared" ref="AK266:AK329" si="192">F266*O266</f>
        <v>0</v>
      </c>
      <c r="AL266" s="43"/>
      <c r="AM266" s="39">
        <f t="shared" ref="AM266:AM329" si="193">CHOOSE($G$3,AD266-AE266,AE266-AD266)</f>
        <v>0</v>
      </c>
      <c r="AN266" s="39">
        <f t="shared" ref="AN266:AN329" si="194">CHOOSE($G$3,AG266-AH266,AH266-AG266)</f>
        <v>0</v>
      </c>
      <c r="AO266" s="39">
        <f t="shared" ref="AO266:AO329" si="195">CHOOSE($G$3,AJ266-AK266,AK266-AJ266)</f>
        <v>0</v>
      </c>
      <c r="AP266" s="40">
        <f t="shared" ref="AP266:AP329" si="196">SUM(AM266:AO266)</f>
        <v>0</v>
      </c>
      <c r="AR266" s="39">
        <f t="shared" ref="AR266:AR329" si="197">CHOOSE($G$3,AC266-AD266,AD266-AC266)</f>
        <v>0</v>
      </c>
      <c r="AS266" s="39">
        <f t="shared" ref="AS266:AS329" si="198">CHOOSE($G$3,AF266-AG266,AG266-AF266)</f>
        <v>0</v>
      </c>
      <c r="AT266" s="39">
        <f t="shared" ref="AT266:AT329" si="199">CHOOSE($G$3,AI266-AJ266,AJ266-AI266)</f>
        <v>0</v>
      </c>
      <c r="AU266" s="40">
        <f t="shared" ref="AU266:AU329" si="200">AR266+AS266+AT266</f>
        <v>0</v>
      </c>
      <c r="AV266" s="40"/>
      <c r="AW266" s="52">
        <f t="shared" ref="AW266:AW329" si="201">AU266+AP266</f>
        <v>0</v>
      </c>
      <c r="AY266" s="52">
        <f t="shared" ref="AY266:AY329" si="202">AK266+AH266+AE266</f>
        <v>0</v>
      </c>
      <c r="AZ266" s="70"/>
    </row>
    <row r="267" spans="1:52" ht="12" customHeight="1">
      <c r="A267" s="44">
        <f t="shared" ref="A267:A330" si="203">EDATE(A266,1)</f>
        <v>44866</v>
      </c>
      <c r="B267" s="66">
        <f t="shared" ref="B267:B330" si="204">B266</f>
        <v>1147.5409836065573</v>
      </c>
      <c r="C267" s="67"/>
      <c r="D267" s="68">
        <f t="shared" si="167"/>
        <v>1147.5409836065573</v>
      </c>
      <c r="E267" s="35">
        <f t="shared" si="168"/>
        <v>0</v>
      </c>
      <c r="F267" s="35">
        <f t="shared" si="169"/>
        <v>0</v>
      </c>
      <c r="G267" s="55">
        <f t="shared" ref="G267:G330" si="205">VLOOKUP($A267,Table,MATCH(G$4,Curves,0))</f>
        <v>5.67</v>
      </c>
      <c r="H267" s="69">
        <f t="shared" ref="H267:H330" si="206">VLOOKUP($A267,Table,MATCH(H$4,Curves,0))</f>
        <v>5.67</v>
      </c>
      <c r="I267" s="72">
        <f t="shared" si="166"/>
        <v>0</v>
      </c>
      <c r="J267" s="55">
        <f t="shared" si="170"/>
        <v>-0.06</v>
      </c>
      <c r="K267" s="69">
        <f t="shared" si="171"/>
        <v>-0.06</v>
      </c>
      <c r="L267" s="72">
        <v>0</v>
      </c>
      <c r="M267" s="55">
        <f t="shared" si="172"/>
        <v>1.2500000000000001E-2</v>
      </c>
      <c r="N267" s="69">
        <f t="shared" si="173"/>
        <v>0</v>
      </c>
      <c r="O267" s="72">
        <v>0</v>
      </c>
      <c r="P267" s="7"/>
      <c r="Q267" s="72">
        <f t="shared" si="174"/>
        <v>5.6224999999999996</v>
      </c>
      <c r="R267" s="72">
        <f t="shared" si="175"/>
        <v>5.61</v>
      </c>
      <c r="S267" s="72">
        <f t="shared" si="176"/>
        <v>0</v>
      </c>
      <c r="T267" s="7"/>
      <c r="U267" s="5">
        <f t="shared" si="177"/>
        <v>30</v>
      </c>
      <c r="V267" s="45">
        <f t="shared" si="178"/>
        <v>44866</v>
      </c>
      <c r="W267" s="5">
        <f t="shared" si="179"/>
        <v>7950</v>
      </c>
      <c r="X267" s="55">
        <f t="shared" si="180"/>
        <v>5.3904348595426005E-2</v>
      </c>
      <c r="Y267" s="47">
        <f t="shared" si="181"/>
        <v>0.31419398733679427</v>
      </c>
      <c r="Z267" s="5">
        <f t="shared" si="182"/>
        <v>0</v>
      </c>
      <c r="AA267" s="5">
        <f t="shared" si="183"/>
        <v>0</v>
      </c>
      <c r="AC267" s="39">
        <f t="shared" si="184"/>
        <v>0</v>
      </c>
      <c r="AD267" s="39">
        <f t="shared" si="185"/>
        <v>0</v>
      </c>
      <c r="AE267" s="39">
        <f t="shared" si="186"/>
        <v>0</v>
      </c>
      <c r="AF267" s="39">
        <f t="shared" si="187"/>
        <v>0</v>
      </c>
      <c r="AG267" s="39">
        <f t="shared" si="188"/>
        <v>0</v>
      </c>
      <c r="AH267" s="39">
        <f t="shared" si="189"/>
        <v>0</v>
      </c>
      <c r="AI267" s="39">
        <f t="shared" si="190"/>
        <v>0</v>
      </c>
      <c r="AJ267" s="39">
        <f t="shared" si="191"/>
        <v>0</v>
      </c>
      <c r="AK267" s="39">
        <f t="shared" si="192"/>
        <v>0</v>
      </c>
      <c r="AL267" s="43"/>
      <c r="AM267" s="39">
        <f t="shared" si="193"/>
        <v>0</v>
      </c>
      <c r="AN267" s="39">
        <f t="shared" si="194"/>
        <v>0</v>
      </c>
      <c r="AO267" s="39">
        <f t="shared" si="195"/>
        <v>0</v>
      </c>
      <c r="AP267" s="40">
        <f t="shared" si="196"/>
        <v>0</v>
      </c>
      <c r="AR267" s="39">
        <f t="shared" si="197"/>
        <v>0</v>
      </c>
      <c r="AS267" s="39">
        <f t="shared" si="198"/>
        <v>0</v>
      </c>
      <c r="AT267" s="39">
        <f t="shared" si="199"/>
        <v>0</v>
      </c>
      <c r="AU267" s="40">
        <f t="shared" si="200"/>
        <v>0</v>
      </c>
      <c r="AV267" s="40"/>
      <c r="AW267" s="52">
        <f t="shared" si="201"/>
        <v>0</v>
      </c>
      <c r="AY267" s="52">
        <f t="shared" si="202"/>
        <v>0</v>
      </c>
      <c r="AZ267" s="70"/>
    </row>
    <row r="268" spans="1:52" ht="12" customHeight="1">
      <c r="A268" s="44">
        <f t="shared" si="203"/>
        <v>44896</v>
      </c>
      <c r="B268" s="66">
        <f t="shared" si="204"/>
        <v>1147.5409836065573</v>
      </c>
      <c r="C268" s="67"/>
      <c r="D268" s="68">
        <f t="shared" si="167"/>
        <v>1147.5409836065573</v>
      </c>
      <c r="E268" s="35">
        <f t="shared" si="168"/>
        <v>0</v>
      </c>
      <c r="F268" s="35">
        <f t="shared" si="169"/>
        <v>0</v>
      </c>
      <c r="G268" s="55">
        <f t="shared" si="205"/>
        <v>5.67</v>
      </c>
      <c r="H268" s="69">
        <f t="shared" si="206"/>
        <v>5.67</v>
      </c>
      <c r="I268" s="72">
        <f t="shared" ref="I268:I331" si="207">I267</f>
        <v>0</v>
      </c>
      <c r="J268" s="55">
        <f t="shared" si="170"/>
        <v>-0.06</v>
      </c>
      <c r="K268" s="69">
        <f t="shared" si="171"/>
        <v>-0.06</v>
      </c>
      <c r="L268" s="72">
        <v>0</v>
      </c>
      <c r="M268" s="55">
        <f t="shared" si="172"/>
        <v>1.2500000000000001E-2</v>
      </c>
      <c r="N268" s="69">
        <f t="shared" si="173"/>
        <v>0</v>
      </c>
      <c r="O268" s="72">
        <v>0</v>
      </c>
      <c r="P268" s="7"/>
      <c r="Q268" s="72">
        <f t="shared" si="174"/>
        <v>5.6224999999999996</v>
      </c>
      <c r="R268" s="72">
        <f t="shared" si="175"/>
        <v>5.61</v>
      </c>
      <c r="S268" s="72">
        <f t="shared" si="176"/>
        <v>0</v>
      </c>
      <c r="T268" s="7"/>
      <c r="U268" s="5">
        <f t="shared" si="177"/>
        <v>31</v>
      </c>
      <c r="V268" s="45">
        <f t="shared" si="178"/>
        <v>44896</v>
      </c>
      <c r="W268" s="5">
        <f t="shared" si="179"/>
        <v>7980</v>
      </c>
      <c r="X268" s="55">
        <f t="shared" si="180"/>
        <v>5.3904348595426005E-2</v>
      </c>
      <c r="Y268" s="47">
        <f t="shared" si="181"/>
        <v>0.31282431572148239</v>
      </c>
      <c r="Z268" s="5">
        <f t="shared" si="182"/>
        <v>0</v>
      </c>
      <c r="AA268" s="5">
        <f t="shared" si="183"/>
        <v>0</v>
      </c>
      <c r="AC268" s="39">
        <f t="shared" si="184"/>
        <v>0</v>
      </c>
      <c r="AD268" s="39">
        <f t="shared" si="185"/>
        <v>0</v>
      </c>
      <c r="AE268" s="39">
        <f t="shared" si="186"/>
        <v>0</v>
      </c>
      <c r="AF268" s="39">
        <f t="shared" si="187"/>
        <v>0</v>
      </c>
      <c r="AG268" s="39">
        <f t="shared" si="188"/>
        <v>0</v>
      </c>
      <c r="AH268" s="39">
        <f t="shared" si="189"/>
        <v>0</v>
      </c>
      <c r="AI268" s="39">
        <f t="shared" si="190"/>
        <v>0</v>
      </c>
      <c r="AJ268" s="39">
        <f t="shared" si="191"/>
        <v>0</v>
      </c>
      <c r="AK268" s="39">
        <f t="shared" si="192"/>
        <v>0</v>
      </c>
      <c r="AL268" s="43"/>
      <c r="AM268" s="39">
        <f t="shared" si="193"/>
        <v>0</v>
      </c>
      <c r="AN268" s="39">
        <f t="shared" si="194"/>
        <v>0</v>
      </c>
      <c r="AO268" s="39">
        <f t="shared" si="195"/>
        <v>0</v>
      </c>
      <c r="AP268" s="40">
        <f t="shared" si="196"/>
        <v>0</v>
      </c>
      <c r="AR268" s="39">
        <f t="shared" si="197"/>
        <v>0</v>
      </c>
      <c r="AS268" s="39">
        <f t="shared" si="198"/>
        <v>0</v>
      </c>
      <c r="AT268" s="39">
        <f t="shared" si="199"/>
        <v>0</v>
      </c>
      <c r="AU268" s="40">
        <f t="shared" si="200"/>
        <v>0</v>
      </c>
      <c r="AV268" s="40"/>
      <c r="AW268" s="52">
        <f t="shared" si="201"/>
        <v>0</v>
      </c>
      <c r="AY268" s="52">
        <f t="shared" si="202"/>
        <v>0</v>
      </c>
      <c r="AZ268" s="70"/>
    </row>
    <row r="269" spans="1:52" ht="12" customHeight="1">
      <c r="A269" s="44">
        <f t="shared" si="203"/>
        <v>44927</v>
      </c>
      <c r="B269" s="66">
        <f t="shared" si="204"/>
        <v>1147.5409836065573</v>
      </c>
      <c r="C269" s="67"/>
      <c r="D269" s="68">
        <f t="shared" si="167"/>
        <v>1147.5409836065573</v>
      </c>
      <c r="E269" s="35">
        <f t="shared" si="168"/>
        <v>0</v>
      </c>
      <c r="F269" s="35">
        <f t="shared" si="169"/>
        <v>0</v>
      </c>
      <c r="G269" s="55">
        <f t="shared" si="205"/>
        <v>5.67</v>
      </c>
      <c r="H269" s="69">
        <f t="shared" si="206"/>
        <v>5.67</v>
      </c>
      <c r="I269" s="72">
        <f t="shared" si="207"/>
        <v>0</v>
      </c>
      <c r="J269" s="55">
        <f t="shared" si="170"/>
        <v>-0.06</v>
      </c>
      <c r="K269" s="69">
        <f t="shared" si="171"/>
        <v>-0.06</v>
      </c>
      <c r="L269" s="72">
        <v>0</v>
      </c>
      <c r="M269" s="55">
        <f t="shared" si="172"/>
        <v>1.2500000000000001E-2</v>
      </c>
      <c r="N269" s="69">
        <f t="shared" si="173"/>
        <v>0</v>
      </c>
      <c r="O269" s="72">
        <v>0</v>
      </c>
      <c r="P269" s="7"/>
      <c r="Q269" s="72">
        <f t="shared" si="174"/>
        <v>5.6224999999999996</v>
      </c>
      <c r="R269" s="72">
        <f t="shared" si="175"/>
        <v>5.61</v>
      </c>
      <c r="S269" s="72">
        <f t="shared" si="176"/>
        <v>0</v>
      </c>
      <c r="T269" s="7"/>
      <c r="U269" s="5">
        <f t="shared" si="177"/>
        <v>31</v>
      </c>
      <c r="V269" s="45">
        <f t="shared" si="178"/>
        <v>44927</v>
      </c>
      <c r="W269" s="5">
        <f t="shared" si="179"/>
        <v>8011</v>
      </c>
      <c r="X269" s="55">
        <f t="shared" si="180"/>
        <v>5.3904348595426005E-2</v>
      </c>
      <c r="Y269" s="47">
        <f t="shared" si="181"/>
        <v>0.3114152607749805</v>
      </c>
      <c r="Z269" s="5">
        <f t="shared" si="182"/>
        <v>0</v>
      </c>
      <c r="AA269" s="5">
        <f t="shared" si="183"/>
        <v>0</v>
      </c>
      <c r="AC269" s="39">
        <f t="shared" si="184"/>
        <v>0</v>
      </c>
      <c r="AD269" s="39">
        <f t="shared" si="185"/>
        <v>0</v>
      </c>
      <c r="AE269" s="39">
        <f t="shared" si="186"/>
        <v>0</v>
      </c>
      <c r="AF269" s="39">
        <f t="shared" si="187"/>
        <v>0</v>
      </c>
      <c r="AG269" s="39">
        <f t="shared" si="188"/>
        <v>0</v>
      </c>
      <c r="AH269" s="39">
        <f t="shared" si="189"/>
        <v>0</v>
      </c>
      <c r="AI269" s="39">
        <f t="shared" si="190"/>
        <v>0</v>
      </c>
      <c r="AJ269" s="39">
        <f t="shared" si="191"/>
        <v>0</v>
      </c>
      <c r="AK269" s="39">
        <f t="shared" si="192"/>
        <v>0</v>
      </c>
      <c r="AL269" s="43"/>
      <c r="AM269" s="39">
        <f t="shared" si="193"/>
        <v>0</v>
      </c>
      <c r="AN269" s="39">
        <f t="shared" si="194"/>
        <v>0</v>
      </c>
      <c r="AO269" s="39">
        <f t="shared" si="195"/>
        <v>0</v>
      </c>
      <c r="AP269" s="40">
        <f t="shared" si="196"/>
        <v>0</v>
      </c>
      <c r="AR269" s="39">
        <f t="shared" si="197"/>
        <v>0</v>
      </c>
      <c r="AS269" s="39">
        <f t="shared" si="198"/>
        <v>0</v>
      </c>
      <c r="AT269" s="39">
        <f t="shared" si="199"/>
        <v>0</v>
      </c>
      <c r="AU269" s="40">
        <f t="shared" si="200"/>
        <v>0</v>
      </c>
      <c r="AV269" s="40"/>
      <c r="AW269" s="52">
        <f t="shared" si="201"/>
        <v>0</v>
      </c>
      <c r="AY269" s="52">
        <f t="shared" si="202"/>
        <v>0</v>
      </c>
      <c r="AZ269" s="70"/>
    </row>
    <row r="270" spans="1:52" ht="12" customHeight="1">
      <c r="A270" s="44">
        <f t="shared" si="203"/>
        <v>44958</v>
      </c>
      <c r="B270" s="66">
        <f t="shared" si="204"/>
        <v>1147.5409836065573</v>
      </c>
      <c r="C270" s="67"/>
      <c r="D270" s="68">
        <f t="shared" si="167"/>
        <v>1147.5409836065573</v>
      </c>
      <c r="E270" s="35">
        <f t="shared" si="168"/>
        <v>0</v>
      </c>
      <c r="F270" s="35">
        <f t="shared" si="169"/>
        <v>0</v>
      </c>
      <c r="G270" s="55">
        <f t="shared" si="205"/>
        <v>5.67</v>
      </c>
      <c r="H270" s="69">
        <f t="shared" si="206"/>
        <v>5.67</v>
      </c>
      <c r="I270" s="72">
        <f t="shared" si="207"/>
        <v>0</v>
      </c>
      <c r="J270" s="55">
        <f t="shared" si="170"/>
        <v>-0.06</v>
      </c>
      <c r="K270" s="69">
        <f t="shared" si="171"/>
        <v>-0.06</v>
      </c>
      <c r="L270" s="72">
        <v>0</v>
      </c>
      <c r="M270" s="55">
        <f t="shared" si="172"/>
        <v>1.2500000000000001E-2</v>
      </c>
      <c r="N270" s="69">
        <f t="shared" si="173"/>
        <v>0</v>
      </c>
      <c r="O270" s="72">
        <v>0</v>
      </c>
      <c r="P270" s="7"/>
      <c r="Q270" s="72">
        <f t="shared" si="174"/>
        <v>5.6224999999999996</v>
      </c>
      <c r="R270" s="72">
        <f t="shared" si="175"/>
        <v>5.61</v>
      </c>
      <c r="S270" s="72">
        <f t="shared" si="176"/>
        <v>0</v>
      </c>
      <c r="T270" s="7"/>
      <c r="U270" s="5">
        <f t="shared" si="177"/>
        <v>28</v>
      </c>
      <c r="V270" s="45">
        <f t="shared" si="178"/>
        <v>44958</v>
      </c>
      <c r="W270" s="5">
        <f t="shared" si="179"/>
        <v>8042</v>
      </c>
      <c r="X270" s="55">
        <f t="shared" si="180"/>
        <v>5.3904348595426005E-2</v>
      </c>
      <c r="Y270" s="47">
        <f t="shared" si="181"/>
        <v>0.31001255263639127</v>
      </c>
      <c r="Z270" s="5">
        <f t="shared" si="182"/>
        <v>0</v>
      </c>
      <c r="AA270" s="5">
        <f t="shared" si="183"/>
        <v>0</v>
      </c>
      <c r="AC270" s="39">
        <f t="shared" si="184"/>
        <v>0</v>
      </c>
      <c r="AD270" s="39">
        <f t="shared" si="185"/>
        <v>0</v>
      </c>
      <c r="AE270" s="39">
        <f t="shared" si="186"/>
        <v>0</v>
      </c>
      <c r="AF270" s="39">
        <f t="shared" si="187"/>
        <v>0</v>
      </c>
      <c r="AG270" s="39">
        <f t="shared" si="188"/>
        <v>0</v>
      </c>
      <c r="AH270" s="39">
        <f t="shared" si="189"/>
        <v>0</v>
      </c>
      <c r="AI270" s="39">
        <f t="shared" si="190"/>
        <v>0</v>
      </c>
      <c r="AJ270" s="39">
        <f t="shared" si="191"/>
        <v>0</v>
      </c>
      <c r="AK270" s="39">
        <f t="shared" si="192"/>
        <v>0</v>
      </c>
      <c r="AL270" s="43"/>
      <c r="AM270" s="39">
        <f t="shared" si="193"/>
        <v>0</v>
      </c>
      <c r="AN270" s="39">
        <f t="shared" si="194"/>
        <v>0</v>
      </c>
      <c r="AO270" s="39">
        <f t="shared" si="195"/>
        <v>0</v>
      </c>
      <c r="AP270" s="40">
        <f t="shared" si="196"/>
        <v>0</v>
      </c>
      <c r="AR270" s="39">
        <f t="shared" si="197"/>
        <v>0</v>
      </c>
      <c r="AS270" s="39">
        <f t="shared" si="198"/>
        <v>0</v>
      </c>
      <c r="AT270" s="39">
        <f t="shared" si="199"/>
        <v>0</v>
      </c>
      <c r="AU270" s="40">
        <f t="shared" si="200"/>
        <v>0</v>
      </c>
      <c r="AV270" s="40"/>
      <c r="AW270" s="52">
        <f t="shared" si="201"/>
        <v>0</v>
      </c>
      <c r="AY270" s="52">
        <f t="shared" si="202"/>
        <v>0</v>
      </c>
      <c r="AZ270" s="70"/>
    </row>
    <row r="271" spans="1:52" ht="12" customHeight="1">
      <c r="A271" s="44">
        <f t="shared" si="203"/>
        <v>44986</v>
      </c>
      <c r="B271" s="66">
        <f t="shared" si="204"/>
        <v>1147.5409836065573</v>
      </c>
      <c r="C271" s="67"/>
      <c r="D271" s="68">
        <f t="shared" si="167"/>
        <v>1147.5409836065573</v>
      </c>
      <c r="E271" s="35">
        <f t="shared" si="168"/>
        <v>0</v>
      </c>
      <c r="F271" s="35">
        <f t="shared" si="169"/>
        <v>0</v>
      </c>
      <c r="G271" s="55">
        <f t="shared" si="205"/>
        <v>5.67</v>
      </c>
      <c r="H271" s="69">
        <f t="shared" si="206"/>
        <v>5.67</v>
      </c>
      <c r="I271" s="72">
        <f t="shared" si="207"/>
        <v>0</v>
      </c>
      <c r="J271" s="55">
        <f t="shared" si="170"/>
        <v>-0.06</v>
      </c>
      <c r="K271" s="69">
        <f t="shared" si="171"/>
        <v>-0.06</v>
      </c>
      <c r="L271" s="72">
        <v>0</v>
      </c>
      <c r="M271" s="55">
        <f t="shared" si="172"/>
        <v>1.2500000000000001E-2</v>
      </c>
      <c r="N271" s="69">
        <f t="shared" si="173"/>
        <v>0</v>
      </c>
      <c r="O271" s="72">
        <v>0</v>
      </c>
      <c r="P271" s="7"/>
      <c r="Q271" s="72">
        <f t="shared" si="174"/>
        <v>5.6224999999999996</v>
      </c>
      <c r="R271" s="72">
        <f t="shared" si="175"/>
        <v>5.61</v>
      </c>
      <c r="S271" s="72">
        <f t="shared" si="176"/>
        <v>0</v>
      </c>
      <c r="T271" s="7"/>
      <c r="U271" s="5">
        <f t="shared" si="177"/>
        <v>31</v>
      </c>
      <c r="V271" s="45">
        <f t="shared" si="178"/>
        <v>44986</v>
      </c>
      <c r="W271" s="5">
        <f t="shared" si="179"/>
        <v>8070</v>
      </c>
      <c r="X271" s="55">
        <f t="shared" si="180"/>
        <v>5.3904348595426005E-2</v>
      </c>
      <c r="Y271" s="47">
        <f t="shared" si="181"/>
        <v>0.30875102188159803</v>
      </c>
      <c r="Z271" s="5">
        <f t="shared" si="182"/>
        <v>0</v>
      </c>
      <c r="AA271" s="5">
        <f t="shared" si="183"/>
        <v>0</v>
      </c>
      <c r="AC271" s="39">
        <f t="shared" si="184"/>
        <v>0</v>
      </c>
      <c r="AD271" s="39">
        <f t="shared" si="185"/>
        <v>0</v>
      </c>
      <c r="AE271" s="39">
        <f t="shared" si="186"/>
        <v>0</v>
      </c>
      <c r="AF271" s="39">
        <f t="shared" si="187"/>
        <v>0</v>
      </c>
      <c r="AG271" s="39">
        <f t="shared" si="188"/>
        <v>0</v>
      </c>
      <c r="AH271" s="39">
        <f t="shared" si="189"/>
        <v>0</v>
      </c>
      <c r="AI271" s="39">
        <f t="shared" si="190"/>
        <v>0</v>
      </c>
      <c r="AJ271" s="39">
        <f t="shared" si="191"/>
        <v>0</v>
      </c>
      <c r="AK271" s="39">
        <f t="shared" si="192"/>
        <v>0</v>
      </c>
      <c r="AL271" s="43"/>
      <c r="AM271" s="39">
        <f t="shared" si="193"/>
        <v>0</v>
      </c>
      <c r="AN271" s="39">
        <f t="shared" si="194"/>
        <v>0</v>
      </c>
      <c r="AO271" s="39">
        <f t="shared" si="195"/>
        <v>0</v>
      </c>
      <c r="AP271" s="40">
        <f t="shared" si="196"/>
        <v>0</v>
      </c>
      <c r="AR271" s="39">
        <f t="shared" si="197"/>
        <v>0</v>
      </c>
      <c r="AS271" s="39">
        <f t="shared" si="198"/>
        <v>0</v>
      </c>
      <c r="AT271" s="39">
        <f t="shared" si="199"/>
        <v>0</v>
      </c>
      <c r="AU271" s="40">
        <f t="shared" si="200"/>
        <v>0</v>
      </c>
      <c r="AV271" s="40"/>
      <c r="AW271" s="52">
        <f t="shared" si="201"/>
        <v>0</v>
      </c>
      <c r="AY271" s="52">
        <f t="shared" si="202"/>
        <v>0</v>
      </c>
      <c r="AZ271" s="70"/>
    </row>
    <row r="272" spans="1:52" ht="12" customHeight="1">
      <c r="A272" s="44">
        <f t="shared" si="203"/>
        <v>45017</v>
      </c>
      <c r="B272" s="66">
        <f t="shared" si="204"/>
        <v>1147.5409836065573</v>
      </c>
      <c r="C272" s="67"/>
      <c r="D272" s="68">
        <f t="shared" si="167"/>
        <v>1147.5409836065573</v>
      </c>
      <c r="E272" s="35">
        <f t="shared" si="168"/>
        <v>0</v>
      </c>
      <c r="F272" s="35">
        <f t="shared" si="169"/>
        <v>0</v>
      </c>
      <c r="G272" s="55">
        <f t="shared" si="205"/>
        <v>5.67</v>
      </c>
      <c r="H272" s="69">
        <f t="shared" si="206"/>
        <v>5.67</v>
      </c>
      <c r="I272" s="72">
        <f t="shared" si="207"/>
        <v>0</v>
      </c>
      <c r="J272" s="55">
        <f t="shared" si="170"/>
        <v>-0.06</v>
      </c>
      <c r="K272" s="69">
        <f t="shared" si="171"/>
        <v>-0.06</v>
      </c>
      <c r="L272" s="72">
        <v>0</v>
      </c>
      <c r="M272" s="55">
        <f t="shared" si="172"/>
        <v>1.2500000000000001E-2</v>
      </c>
      <c r="N272" s="69">
        <f t="shared" si="173"/>
        <v>0</v>
      </c>
      <c r="O272" s="72">
        <v>0</v>
      </c>
      <c r="P272" s="7"/>
      <c r="Q272" s="72">
        <f t="shared" si="174"/>
        <v>5.6224999999999996</v>
      </c>
      <c r="R272" s="72">
        <f t="shared" si="175"/>
        <v>5.61</v>
      </c>
      <c r="S272" s="72">
        <f t="shared" si="176"/>
        <v>0</v>
      </c>
      <c r="T272" s="7"/>
      <c r="U272" s="5">
        <f t="shared" si="177"/>
        <v>30</v>
      </c>
      <c r="V272" s="45">
        <f t="shared" si="178"/>
        <v>45017</v>
      </c>
      <c r="W272" s="5">
        <f t="shared" si="179"/>
        <v>8101</v>
      </c>
      <c r="X272" s="55">
        <f t="shared" si="180"/>
        <v>5.3904348595426005E-2</v>
      </c>
      <c r="Y272" s="47">
        <f t="shared" si="181"/>
        <v>0.30736031427750271</v>
      </c>
      <c r="Z272" s="5">
        <f t="shared" si="182"/>
        <v>0</v>
      </c>
      <c r="AA272" s="5">
        <f t="shared" si="183"/>
        <v>0</v>
      </c>
      <c r="AC272" s="39">
        <f t="shared" si="184"/>
        <v>0</v>
      </c>
      <c r="AD272" s="39">
        <f t="shared" si="185"/>
        <v>0</v>
      </c>
      <c r="AE272" s="39">
        <f t="shared" si="186"/>
        <v>0</v>
      </c>
      <c r="AF272" s="39">
        <f t="shared" si="187"/>
        <v>0</v>
      </c>
      <c r="AG272" s="39">
        <f t="shared" si="188"/>
        <v>0</v>
      </c>
      <c r="AH272" s="39">
        <f t="shared" si="189"/>
        <v>0</v>
      </c>
      <c r="AI272" s="39">
        <f t="shared" si="190"/>
        <v>0</v>
      </c>
      <c r="AJ272" s="39">
        <f t="shared" si="191"/>
        <v>0</v>
      </c>
      <c r="AK272" s="39">
        <f t="shared" si="192"/>
        <v>0</v>
      </c>
      <c r="AL272" s="43"/>
      <c r="AM272" s="39">
        <f t="shared" si="193"/>
        <v>0</v>
      </c>
      <c r="AN272" s="39">
        <f t="shared" si="194"/>
        <v>0</v>
      </c>
      <c r="AO272" s="39">
        <f t="shared" si="195"/>
        <v>0</v>
      </c>
      <c r="AP272" s="40">
        <f t="shared" si="196"/>
        <v>0</v>
      </c>
      <c r="AR272" s="39">
        <f t="shared" si="197"/>
        <v>0</v>
      </c>
      <c r="AS272" s="39">
        <f t="shared" si="198"/>
        <v>0</v>
      </c>
      <c r="AT272" s="39">
        <f t="shared" si="199"/>
        <v>0</v>
      </c>
      <c r="AU272" s="40">
        <f t="shared" si="200"/>
        <v>0</v>
      </c>
      <c r="AV272" s="40"/>
      <c r="AW272" s="52">
        <f t="shared" si="201"/>
        <v>0</v>
      </c>
      <c r="AY272" s="52">
        <f t="shared" si="202"/>
        <v>0</v>
      </c>
      <c r="AZ272" s="70"/>
    </row>
    <row r="273" spans="1:52" ht="12" customHeight="1">
      <c r="A273" s="44">
        <f t="shared" si="203"/>
        <v>45047</v>
      </c>
      <c r="B273" s="66">
        <f t="shared" si="204"/>
        <v>1147.5409836065573</v>
      </c>
      <c r="C273" s="67"/>
      <c r="D273" s="68">
        <f t="shared" si="167"/>
        <v>1147.5409836065573</v>
      </c>
      <c r="E273" s="35">
        <f t="shared" si="168"/>
        <v>0</v>
      </c>
      <c r="F273" s="35">
        <f t="shared" si="169"/>
        <v>0</v>
      </c>
      <c r="G273" s="55">
        <f t="shared" si="205"/>
        <v>5.67</v>
      </c>
      <c r="H273" s="69">
        <f t="shared" si="206"/>
        <v>5.67</v>
      </c>
      <c r="I273" s="72">
        <f t="shared" si="207"/>
        <v>0</v>
      </c>
      <c r="J273" s="55">
        <f t="shared" si="170"/>
        <v>-0.06</v>
      </c>
      <c r="K273" s="69">
        <f t="shared" si="171"/>
        <v>-0.06</v>
      </c>
      <c r="L273" s="72">
        <v>0</v>
      </c>
      <c r="M273" s="55">
        <f t="shared" si="172"/>
        <v>1.2500000000000001E-2</v>
      </c>
      <c r="N273" s="69">
        <f t="shared" si="173"/>
        <v>0</v>
      </c>
      <c r="O273" s="72">
        <v>0</v>
      </c>
      <c r="P273" s="7"/>
      <c r="Q273" s="72">
        <f t="shared" si="174"/>
        <v>5.6224999999999996</v>
      </c>
      <c r="R273" s="72">
        <f t="shared" si="175"/>
        <v>5.61</v>
      </c>
      <c r="S273" s="72">
        <f t="shared" si="176"/>
        <v>0</v>
      </c>
      <c r="T273" s="7"/>
      <c r="U273" s="5">
        <f t="shared" si="177"/>
        <v>31</v>
      </c>
      <c r="V273" s="45">
        <f t="shared" si="178"/>
        <v>45047</v>
      </c>
      <c r="W273" s="5">
        <f t="shared" si="179"/>
        <v>8131</v>
      </c>
      <c r="X273" s="55">
        <f t="shared" si="180"/>
        <v>5.3904348595426005E-2</v>
      </c>
      <c r="Y273" s="47">
        <f t="shared" si="181"/>
        <v>0.30602043281857472</v>
      </c>
      <c r="Z273" s="5">
        <f t="shared" si="182"/>
        <v>0</v>
      </c>
      <c r="AA273" s="5">
        <f t="shared" si="183"/>
        <v>0</v>
      </c>
      <c r="AC273" s="39">
        <f t="shared" si="184"/>
        <v>0</v>
      </c>
      <c r="AD273" s="39">
        <f t="shared" si="185"/>
        <v>0</v>
      </c>
      <c r="AE273" s="39">
        <f t="shared" si="186"/>
        <v>0</v>
      </c>
      <c r="AF273" s="39">
        <f t="shared" si="187"/>
        <v>0</v>
      </c>
      <c r="AG273" s="39">
        <f t="shared" si="188"/>
        <v>0</v>
      </c>
      <c r="AH273" s="39">
        <f t="shared" si="189"/>
        <v>0</v>
      </c>
      <c r="AI273" s="39">
        <f t="shared" si="190"/>
        <v>0</v>
      </c>
      <c r="AJ273" s="39">
        <f t="shared" si="191"/>
        <v>0</v>
      </c>
      <c r="AK273" s="39">
        <f t="shared" si="192"/>
        <v>0</v>
      </c>
      <c r="AL273" s="43"/>
      <c r="AM273" s="39">
        <f t="shared" si="193"/>
        <v>0</v>
      </c>
      <c r="AN273" s="39">
        <f t="shared" si="194"/>
        <v>0</v>
      </c>
      <c r="AO273" s="39">
        <f t="shared" si="195"/>
        <v>0</v>
      </c>
      <c r="AP273" s="40">
        <f t="shared" si="196"/>
        <v>0</v>
      </c>
      <c r="AR273" s="39">
        <f t="shared" si="197"/>
        <v>0</v>
      </c>
      <c r="AS273" s="39">
        <f t="shared" si="198"/>
        <v>0</v>
      </c>
      <c r="AT273" s="39">
        <f t="shared" si="199"/>
        <v>0</v>
      </c>
      <c r="AU273" s="40">
        <f t="shared" si="200"/>
        <v>0</v>
      </c>
      <c r="AV273" s="40"/>
      <c r="AW273" s="52">
        <f t="shared" si="201"/>
        <v>0</v>
      </c>
      <c r="AY273" s="52">
        <f t="shared" si="202"/>
        <v>0</v>
      </c>
      <c r="AZ273" s="70"/>
    </row>
    <row r="274" spans="1:52" ht="12" customHeight="1">
      <c r="A274" s="44">
        <f t="shared" si="203"/>
        <v>45078</v>
      </c>
      <c r="B274" s="66">
        <f t="shared" si="204"/>
        <v>1147.5409836065573</v>
      </c>
      <c r="C274" s="67"/>
      <c r="D274" s="68">
        <f t="shared" si="167"/>
        <v>1147.5409836065573</v>
      </c>
      <c r="E274" s="35">
        <f t="shared" si="168"/>
        <v>0</v>
      </c>
      <c r="F274" s="35">
        <f t="shared" si="169"/>
        <v>0</v>
      </c>
      <c r="G274" s="55">
        <f t="shared" si="205"/>
        <v>5.67</v>
      </c>
      <c r="H274" s="69">
        <f t="shared" si="206"/>
        <v>5.67</v>
      </c>
      <c r="I274" s="72">
        <f t="shared" si="207"/>
        <v>0</v>
      </c>
      <c r="J274" s="55">
        <f t="shared" si="170"/>
        <v>-0.06</v>
      </c>
      <c r="K274" s="69">
        <f t="shared" si="171"/>
        <v>-0.06</v>
      </c>
      <c r="L274" s="72">
        <v>0</v>
      </c>
      <c r="M274" s="55">
        <f t="shared" si="172"/>
        <v>1.2500000000000001E-2</v>
      </c>
      <c r="N274" s="69">
        <f t="shared" si="173"/>
        <v>0</v>
      </c>
      <c r="O274" s="72">
        <v>0</v>
      </c>
      <c r="P274" s="7"/>
      <c r="Q274" s="72">
        <f t="shared" si="174"/>
        <v>5.6224999999999996</v>
      </c>
      <c r="R274" s="72">
        <f t="shared" si="175"/>
        <v>5.61</v>
      </c>
      <c r="S274" s="72">
        <f t="shared" si="176"/>
        <v>0</v>
      </c>
      <c r="T274" s="7"/>
      <c r="U274" s="5">
        <f t="shared" si="177"/>
        <v>30</v>
      </c>
      <c r="V274" s="45">
        <f t="shared" si="178"/>
        <v>45078</v>
      </c>
      <c r="W274" s="5">
        <f t="shared" si="179"/>
        <v>8162</v>
      </c>
      <c r="X274" s="55">
        <f t="shared" si="180"/>
        <v>5.3904348595426005E-2</v>
      </c>
      <c r="Y274" s="47">
        <f t="shared" si="181"/>
        <v>0.30464202461012341</v>
      </c>
      <c r="Z274" s="5">
        <f t="shared" si="182"/>
        <v>0</v>
      </c>
      <c r="AA274" s="5">
        <f t="shared" si="183"/>
        <v>0</v>
      </c>
      <c r="AC274" s="39">
        <f t="shared" si="184"/>
        <v>0</v>
      </c>
      <c r="AD274" s="39">
        <f t="shared" si="185"/>
        <v>0</v>
      </c>
      <c r="AE274" s="39">
        <f t="shared" si="186"/>
        <v>0</v>
      </c>
      <c r="AF274" s="39">
        <f t="shared" si="187"/>
        <v>0</v>
      </c>
      <c r="AG274" s="39">
        <f t="shared" si="188"/>
        <v>0</v>
      </c>
      <c r="AH274" s="39">
        <f t="shared" si="189"/>
        <v>0</v>
      </c>
      <c r="AI274" s="39">
        <f t="shared" si="190"/>
        <v>0</v>
      </c>
      <c r="AJ274" s="39">
        <f t="shared" si="191"/>
        <v>0</v>
      </c>
      <c r="AK274" s="39">
        <f t="shared" si="192"/>
        <v>0</v>
      </c>
      <c r="AL274" s="43"/>
      <c r="AM274" s="39">
        <f t="shared" si="193"/>
        <v>0</v>
      </c>
      <c r="AN274" s="39">
        <f t="shared" si="194"/>
        <v>0</v>
      </c>
      <c r="AO274" s="39">
        <f t="shared" si="195"/>
        <v>0</v>
      </c>
      <c r="AP274" s="40">
        <f t="shared" si="196"/>
        <v>0</v>
      </c>
      <c r="AR274" s="39">
        <f t="shared" si="197"/>
        <v>0</v>
      </c>
      <c r="AS274" s="39">
        <f t="shared" si="198"/>
        <v>0</v>
      </c>
      <c r="AT274" s="39">
        <f t="shared" si="199"/>
        <v>0</v>
      </c>
      <c r="AU274" s="40">
        <f t="shared" si="200"/>
        <v>0</v>
      </c>
      <c r="AV274" s="40"/>
      <c r="AW274" s="52">
        <f t="shared" si="201"/>
        <v>0</v>
      </c>
      <c r="AY274" s="52">
        <f t="shared" si="202"/>
        <v>0</v>
      </c>
      <c r="AZ274" s="70"/>
    </row>
    <row r="275" spans="1:52" ht="12" customHeight="1">
      <c r="A275" s="44">
        <f t="shared" si="203"/>
        <v>45108</v>
      </c>
      <c r="B275" s="66">
        <f t="shared" si="204"/>
        <v>1147.5409836065573</v>
      </c>
      <c r="C275" s="67"/>
      <c r="D275" s="68">
        <f t="shared" si="167"/>
        <v>1147.5409836065573</v>
      </c>
      <c r="E275" s="35">
        <f t="shared" si="168"/>
        <v>0</v>
      </c>
      <c r="F275" s="35">
        <f t="shared" si="169"/>
        <v>0</v>
      </c>
      <c r="G275" s="55">
        <f t="shared" si="205"/>
        <v>5.67</v>
      </c>
      <c r="H275" s="69">
        <f t="shared" si="206"/>
        <v>5.67</v>
      </c>
      <c r="I275" s="72">
        <f t="shared" si="207"/>
        <v>0</v>
      </c>
      <c r="J275" s="55">
        <f t="shared" si="170"/>
        <v>-0.06</v>
      </c>
      <c r="K275" s="69">
        <f t="shared" si="171"/>
        <v>-0.06</v>
      </c>
      <c r="L275" s="72">
        <v>0</v>
      </c>
      <c r="M275" s="55">
        <f t="shared" si="172"/>
        <v>1.2500000000000001E-2</v>
      </c>
      <c r="N275" s="69">
        <f t="shared" si="173"/>
        <v>0</v>
      </c>
      <c r="O275" s="72">
        <v>0</v>
      </c>
      <c r="P275" s="7"/>
      <c r="Q275" s="72">
        <f t="shared" si="174"/>
        <v>5.6224999999999996</v>
      </c>
      <c r="R275" s="72">
        <f t="shared" si="175"/>
        <v>5.61</v>
      </c>
      <c r="S275" s="72">
        <f t="shared" si="176"/>
        <v>0</v>
      </c>
      <c r="T275" s="7"/>
      <c r="U275" s="5">
        <f t="shared" si="177"/>
        <v>31</v>
      </c>
      <c r="V275" s="45">
        <f t="shared" si="178"/>
        <v>45108</v>
      </c>
      <c r="W275" s="5">
        <f t="shared" si="179"/>
        <v>8192</v>
      </c>
      <c r="X275" s="55">
        <f t="shared" si="180"/>
        <v>5.3904348595426005E-2</v>
      </c>
      <c r="Y275" s="47">
        <f t="shared" si="181"/>
        <v>0.30331399304123047</v>
      </c>
      <c r="Z275" s="5">
        <f t="shared" si="182"/>
        <v>0</v>
      </c>
      <c r="AA275" s="5">
        <f t="shared" si="183"/>
        <v>0</v>
      </c>
      <c r="AC275" s="39">
        <f t="shared" si="184"/>
        <v>0</v>
      </c>
      <c r="AD275" s="39">
        <f t="shared" si="185"/>
        <v>0</v>
      </c>
      <c r="AE275" s="39">
        <f t="shared" si="186"/>
        <v>0</v>
      </c>
      <c r="AF275" s="39">
        <f t="shared" si="187"/>
        <v>0</v>
      </c>
      <c r="AG275" s="39">
        <f t="shared" si="188"/>
        <v>0</v>
      </c>
      <c r="AH275" s="39">
        <f t="shared" si="189"/>
        <v>0</v>
      </c>
      <c r="AI275" s="39">
        <f t="shared" si="190"/>
        <v>0</v>
      </c>
      <c r="AJ275" s="39">
        <f t="shared" si="191"/>
        <v>0</v>
      </c>
      <c r="AK275" s="39">
        <f t="shared" si="192"/>
        <v>0</v>
      </c>
      <c r="AL275" s="43"/>
      <c r="AM275" s="39">
        <f t="shared" si="193"/>
        <v>0</v>
      </c>
      <c r="AN275" s="39">
        <f t="shared" si="194"/>
        <v>0</v>
      </c>
      <c r="AO275" s="39">
        <f t="shared" si="195"/>
        <v>0</v>
      </c>
      <c r="AP275" s="40">
        <f t="shared" si="196"/>
        <v>0</v>
      </c>
      <c r="AR275" s="39">
        <f t="shared" si="197"/>
        <v>0</v>
      </c>
      <c r="AS275" s="39">
        <f t="shared" si="198"/>
        <v>0</v>
      </c>
      <c r="AT275" s="39">
        <f t="shared" si="199"/>
        <v>0</v>
      </c>
      <c r="AU275" s="40">
        <f t="shared" si="200"/>
        <v>0</v>
      </c>
      <c r="AV275" s="40"/>
      <c r="AW275" s="52">
        <f t="shared" si="201"/>
        <v>0</v>
      </c>
      <c r="AY275" s="52">
        <f t="shared" si="202"/>
        <v>0</v>
      </c>
      <c r="AZ275" s="70"/>
    </row>
    <row r="276" spans="1:52" ht="12" customHeight="1">
      <c r="A276" s="44">
        <f t="shared" si="203"/>
        <v>45139</v>
      </c>
      <c r="B276" s="66">
        <f t="shared" si="204"/>
        <v>1147.5409836065573</v>
      </c>
      <c r="C276" s="67"/>
      <c r="D276" s="68">
        <f t="shared" si="167"/>
        <v>1147.5409836065573</v>
      </c>
      <c r="E276" s="35">
        <f t="shared" si="168"/>
        <v>0</v>
      </c>
      <c r="F276" s="35">
        <f t="shared" si="169"/>
        <v>0</v>
      </c>
      <c r="G276" s="55">
        <f t="shared" si="205"/>
        <v>5.67</v>
      </c>
      <c r="H276" s="69">
        <f t="shared" si="206"/>
        <v>5.67</v>
      </c>
      <c r="I276" s="72">
        <f t="shared" si="207"/>
        <v>0</v>
      </c>
      <c r="J276" s="55">
        <f t="shared" si="170"/>
        <v>-0.06</v>
      </c>
      <c r="K276" s="69">
        <f t="shared" si="171"/>
        <v>-0.06</v>
      </c>
      <c r="L276" s="72">
        <v>0</v>
      </c>
      <c r="M276" s="55">
        <f t="shared" si="172"/>
        <v>1.2500000000000001E-2</v>
      </c>
      <c r="N276" s="69">
        <f t="shared" si="173"/>
        <v>0</v>
      </c>
      <c r="O276" s="72">
        <v>0</v>
      </c>
      <c r="P276" s="7"/>
      <c r="Q276" s="72">
        <f t="shared" si="174"/>
        <v>5.6224999999999996</v>
      </c>
      <c r="R276" s="72">
        <f t="shared" si="175"/>
        <v>5.61</v>
      </c>
      <c r="S276" s="72">
        <f t="shared" si="176"/>
        <v>0</v>
      </c>
      <c r="T276" s="7"/>
      <c r="U276" s="5">
        <f t="shared" si="177"/>
        <v>31</v>
      </c>
      <c r="V276" s="45">
        <f t="shared" si="178"/>
        <v>45139</v>
      </c>
      <c r="W276" s="5">
        <f t="shared" si="179"/>
        <v>8223</v>
      </c>
      <c r="X276" s="55">
        <f t="shared" si="180"/>
        <v>5.3904348595426005E-2</v>
      </c>
      <c r="Y276" s="47">
        <f t="shared" si="181"/>
        <v>0.30194777545276624</v>
      </c>
      <c r="Z276" s="5">
        <f t="shared" si="182"/>
        <v>0</v>
      </c>
      <c r="AA276" s="5">
        <f t="shared" si="183"/>
        <v>0</v>
      </c>
      <c r="AC276" s="39">
        <f t="shared" si="184"/>
        <v>0</v>
      </c>
      <c r="AD276" s="39">
        <f t="shared" si="185"/>
        <v>0</v>
      </c>
      <c r="AE276" s="39">
        <f t="shared" si="186"/>
        <v>0</v>
      </c>
      <c r="AF276" s="39">
        <f t="shared" si="187"/>
        <v>0</v>
      </c>
      <c r="AG276" s="39">
        <f t="shared" si="188"/>
        <v>0</v>
      </c>
      <c r="AH276" s="39">
        <f t="shared" si="189"/>
        <v>0</v>
      </c>
      <c r="AI276" s="39">
        <f t="shared" si="190"/>
        <v>0</v>
      </c>
      <c r="AJ276" s="39">
        <f t="shared" si="191"/>
        <v>0</v>
      </c>
      <c r="AK276" s="39">
        <f t="shared" si="192"/>
        <v>0</v>
      </c>
      <c r="AL276" s="43"/>
      <c r="AM276" s="39">
        <f t="shared" si="193"/>
        <v>0</v>
      </c>
      <c r="AN276" s="39">
        <f t="shared" si="194"/>
        <v>0</v>
      </c>
      <c r="AO276" s="39">
        <f t="shared" si="195"/>
        <v>0</v>
      </c>
      <c r="AP276" s="40">
        <f t="shared" si="196"/>
        <v>0</v>
      </c>
      <c r="AR276" s="39">
        <f t="shared" si="197"/>
        <v>0</v>
      </c>
      <c r="AS276" s="39">
        <f t="shared" si="198"/>
        <v>0</v>
      </c>
      <c r="AT276" s="39">
        <f t="shared" si="199"/>
        <v>0</v>
      </c>
      <c r="AU276" s="40">
        <f t="shared" si="200"/>
        <v>0</v>
      </c>
      <c r="AV276" s="40"/>
      <c r="AW276" s="52">
        <f t="shared" si="201"/>
        <v>0</v>
      </c>
      <c r="AY276" s="52">
        <f t="shared" si="202"/>
        <v>0</v>
      </c>
      <c r="AZ276" s="70"/>
    </row>
    <row r="277" spans="1:52" ht="12" customHeight="1">
      <c r="A277" s="44">
        <f t="shared" si="203"/>
        <v>45170</v>
      </c>
      <c r="B277" s="66">
        <f t="shared" si="204"/>
        <v>1147.5409836065573</v>
      </c>
      <c r="C277" s="67"/>
      <c r="D277" s="68">
        <f t="shared" si="167"/>
        <v>1147.5409836065573</v>
      </c>
      <c r="E277" s="35">
        <f t="shared" si="168"/>
        <v>0</v>
      </c>
      <c r="F277" s="35">
        <f t="shared" si="169"/>
        <v>0</v>
      </c>
      <c r="G277" s="55">
        <f t="shared" si="205"/>
        <v>5.67</v>
      </c>
      <c r="H277" s="69">
        <f t="shared" si="206"/>
        <v>5.67</v>
      </c>
      <c r="I277" s="72">
        <f t="shared" si="207"/>
        <v>0</v>
      </c>
      <c r="J277" s="55">
        <f t="shared" si="170"/>
        <v>-0.06</v>
      </c>
      <c r="K277" s="69">
        <f t="shared" si="171"/>
        <v>-0.06</v>
      </c>
      <c r="L277" s="72">
        <v>0</v>
      </c>
      <c r="M277" s="55">
        <f t="shared" si="172"/>
        <v>1.2500000000000001E-2</v>
      </c>
      <c r="N277" s="69">
        <f t="shared" si="173"/>
        <v>0</v>
      </c>
      <c r="O277" s="72">
        <v>0</v>
      </c>
      <c r="P277" s="7"/>
      <c r="Q277" s="72">
        <f t="shared" si="174"/>
        <v>5.6224999999999996</v>
      </c>
      <c r="R277" s="72">
        <f t="shared" si="175"/>
        <v>5.61</v>
      </c>
      <c r="S277" s="72">
        <f t="shared" si="176"/>
        <v>0</v>
      </c>
      <c r="T277" s="7"/>
      <c r="U277" s="5">
        <f t="shared" si="177"/>
        <v>30</v>
      </c>
      <c r="V277" s="45">
        <f t="shared" si="178"/>
        <v>45170</v>
      </c>
      <c r="W277" s="5">
        <f t="shared" si="179"/>
        <v>8254</v>
      </c>
      <c r="X277" s="55">
        <f t="shared" si="180"/>
        <v>5.3904348595426005E-2</v>
      </c>
      <c r="Y277" s="47">
        <f t="shared" si="181"/>
        <v>0.30058771171985055</v>
      </c>
      <c r="Z277" s="5">
        <f t="shared" si="182"/>
        <v>0</v>
      </c>
      <c r="AA277" s="5">
        <f t="shared" si="183"/>
        <v>0</v>
      </c>
      <c r="AC277" s="39">
        <f t="shared" si="184"/>
        <v>0</v>
      </c>
      <c r="AD277" s="39">
        <f t="shared" si="185"/>
        <v>0</v>
      </c>
      <c r="AE277" s="39">
        <f t="shared" si="186"/>
        <v>0</v>
      </c>
      <c r="AF277" s="39">
        <f t="shared" si="187"/>
        <v>0</v>
      </c>
      <c r="AG277" s="39">
        <f t="shared" si="188"/>
        <v>0</v>
      </c>
      <c r="AH277" s="39">
        <f t="shared" si="189"/>
        <v>0</v>
      </c>
      <c r="AI277" s="39">
        <f t="shared" si="190"/>
        <v>0</v>
      </c>
      <c r="AJ277" s="39">
        <f t="shared" si="191"/>
        <v>0</v>
      </c>
      <c r="AK277" s="39">
        <f t="shared" si="192"/>
        <v>0</v>
      </c>
      <c r="AL277" s="43"/>
      <c r="AM277" s="39">
        <f t="shared" si="193"/>
        <v>0</v>
      </c>
      <c r="AN277" s="39">
        <f t="shared" si="194"/>
        <v>0</v>
      </c>
      <c r="AO277" s="39">
        <f t="shared" si="195"/>
        <v>0</v>
      </c>
      <c r="AP277" s="40">
        <f t="shared" si="196"/>
        <v>0</v>
      </c>
      <c r="AR277" s="39">
        <f t="shared" si="197"/>
        <v>0</v>
      </c>
      <c r="AS277" s="39">
        <f t="shared" si="198"/>
        <v>0</v>
      </c>
      <c r="AT277" s="39">
        <f t="shared" si="199"/>
        <v>0</v>
      </c>
      <c r="AU277" s="40">
        <f t="shared" si="200"/>
        <v>0</v>
      </c>
      <c r="AV277" s="40"/>
      <c r="AW277" s="52">
        <f t="shared" si="201"/>
        <v>0</v>
      </c>
      <c r="AY277" s="52">
        <f t="shared" si="202"/>
        <v>0</v>
      </c>
      <c r="AZ277" s="70"/>
    </row>
    <row r="278" spans="1:52" ht="12" customHeight="1">
      <c r="A278" s="44">
        <f t="shared" si="203"/>
        <v>45200</v>
      </c>
      <c r="B278" s="66">
        <f t="shared" si="204"/>
        <v>1147.5409836065573</v>
      </c>
      <c r="C278" s="67"/>
      <c r="D278" s="68">
        <f t="shared" si="167"/>
        <v>1147.5409836065573</v>
      </c>
      <c r="E278" s="35">
        <f t="shared" si="168"/>
        <v>0</v>
      </c>
      <c r="F278" s="35">
        <f t="shared" si="169"/>
        <v>0</v>
      </c>
      <c r="G278" s="55">
        <f t="shared" si="205"/>
        <v>5.67</v>
      </c>
      <c r="H278" s="69">
        <f t="shared" si="206"/>
        <v>5.67</v>
      </c>
      <c r="I278" s="72">
        <f t="shared" si="207"/>
        <v>0</v>
      </c>
      <c r="J278" s="55">
        <f t="shared" si="170"/>
        <v>-0.06</v>
      </c>
      <c r="K278" s="69">
        <f t="shared" si="171"/>
        <v>-0.06</v>
      </c>
      <c r="L278" s="72">
        <v>0</v>
      </c>
      <c r="M278" s="55">
        <f t="shared" si="172"/>
        <v>1.2500000000000001E-2</v>
      </c>
      <c r="N278" s="69">
        <f t="shared" si="173"/>
        <v>0</v>
      </c>
      <c r="O278" s="72">
        <v>0</v>
      </c>
      <c r="P278" s="7"/>
      <c r="Q278" s="72">
        <f t="shared" si="174"/>
        <v>5.6224999999999996</v>
      </c>
      <c r="R278" s="72">
        <f t="shared" si="175"/>
        <v>5.61</v>
      </c>
      <c r="S278" s="72">
        <f t="shared" si="176"/>
        <v>0</v>
      </c>
      <c r="T278" s="7"/>
      <c r="U278" s="5">
        <f t="shared" si="177"/>
        <v>31</v>
      </c>
      <c r="V278" s="45">
        <f t="shared" si="178"/>
        <v>45200</v>
      </c>
      <c r="W278" s="5">
        <f t="shared" si="179"/>
        <v>8284</v>
      </c>
      <c r="X278" s="55">
        <f t="shared" si="180"/>
        <v>5.3904348595426005E-2</v>
      </c>
      <c r="Y278" s="47">
        <f t="shared" si="181"/>
        <v>0.29927735419154783</v>
      </c>
      <c r="Z278" s="5">
        <f t="shared" si="182"/>
        <v>0</v>
      </c>
      <c r="AA278" s="5">
        <f t="shared" si="183"/>
        <v>0</v>
      </c>
      <c r="AC278" s="39">
        <f t="shared" si="184"/>
        <v>0</v>
      </c>
      <c r="AD278" s="39">
        <f t="shared" si="185"/>
        <v>0</v>
      </c>
      <c r="AE278" s="39">
        <f t="shared" si="186"/>
        <v>0</v>
      </c>
      <c r="AF278" s="39">
        <f t="shared" si="187"/>
        <v>0</v>
      </c>
      <c r="AG278" s="39">
        <f t="shared" si="188"/>
        <v>0</v>
      </c>
      <c r="AH278" s="39">
        <f t="shared" si="189"/>
        <v>0</v>
      </c>
      <c r="AI278" s="39">
        <f t="shared" si="190"/>
        <v>0</v>
      </c>
      <c r="AJ278" s="39">
        <f t="shared" si="191"/>
        <v>0</v>
      </c>
      <c r="AK278" s="39">
        <f t="shared" si="192"/>
        <v>0</v>
      </c>
      <c r="AL278" s="43"/>
      <c r="AM278" s="39">
        <f t="shared" si="193"/>
        <v>0</v>
      </c>
      <c r="AN278" s="39">
        <f t="shared" si="194"/>
        <v>0</v>
      </c>
      <c r="AO278" s="39">
        <f t="shared" si="195"/>
        <v>0</v>
      </c>
      <c r="AP278" s="40">
        <f t="shared" si="196"/>
        <v>0</v>
      </c>
      <c r="AR278" s="39">
        <f t="shared" si="197"/>
        <v>0</v>
      </c>
      <c r="AS278" s="39">
        <f t="shared" si="198"/>
        <v>0</v>
      </c>
      <c r="AT278" s="39">
        <f t="shared" si="199"/>
        <v>0</v>
      </c>
      <c r="AU278" s="40">
        <f t="shared" si="200"/>
        <v>0</v>
      </c>
      <c r="AV278" s="40"/>
      <c r="AW278" s="52">
        <f t="shared" si="201"/>
        <v>0</v>
      </c>
      <c r="AY278" s="52">
        <f t="shared" si="202"/>
        <v>0</v>
      </c>
      <c r="AZ278" s="70"/>
    </row>
    <row r="279" spans="1:52" ht="12" customHeight="1">
      <c r="A279" s="44">
        <f t="shared" si="203"/>
        <v>45231</v>
      </c>
      <c r="B279" s="66">
        <f t="shared" si="204"/>
        <v>1147.5409836065573</v>
      </c>
      <c r="C279" s="67"/>
      <c r="D279" s="68">
        <f t="shared" si="167"/>
        <v>1147.5409836065573</v>
      </c>
      <c r="E279" s="35">
        <f t="shared" si="168"/>
        <v>0</v>
      </c>
      <c r="F279" s="35">
        <f t="shared" si="169"/>
        <v>0</v>
      </c>
      <c r="G279" s="55">
        <f t="shared" si="205"/>
        <v>5.67</v>
      </c>
      <c r="H279" s="69">
        <f t="shared" si="206"/>
        <v>5.67</v>
      </c>
      <c r="I279" s="72">
        <f t="shared" si="207"/>
        <v>0</v>
      </c>
      <c r="J279" s="55">
        <f t="shared" si="170"/>
        <v>-0.06</v>
      </c>
      <c r="K279" s="69">
        <f t="shared" si="171"/>
        <v>-0.06</v>
      </c>
      <c r="L279" s="72">
        <v>0</v>
      </c>
      <c r="M279" s="55">
        <f t="shared" si="172"/>
        <v>1.2500000000000001E-2</v>
      </c>
      <c r="N279" s="69">
        <f t="shared" si="173"/>
        <v>0</v>
      </c>
      <c r="O279" s="72">
        <v>0</v>
      </c>
      <c r="P279" s="7"/>
      <c r="Q279" s="72">
        <f t="shared" si="174"/>
        <v>5.6224999999999996</v>
      </c>
      <c r="R279" s="72">
        <f t="shared" si="175"/>
        <v>5.61</v>
      </c>
      <c r="S279" s="72">
        <f t="shared" si="176"/>
        <v>0</v>
      </c>
      <c r="T279" s="7"/>
      <c r="U279" s="5">
        <f t="shared" si="177"/>
        <v>30</v>
      </c>
      <c r="V279" s="45">
        <f t="shared" si="178"/>
        <v>45231</v>
      </c>
      <c r="W279" s="5">
        <f t="shared" si="179"/>
        <v>8315</v>
      </c>
      <c r="X279" s="55">
        <f t="shared" si="180"/>
        <v>5.3904348595426005E-2</v>
      </c>
      <c r="Y279" s="47">
        <f t="shared" si="181"/>
        <v>0.29792931884037321</v>
      </c>
      <c r="Z279" s="5">
        <f t="shared" si="182"/>
        <v>0</v>
      </c>
      <c r="AA279" s="5">
        <f t="shared" si="183"/>
        <v>0</v>
      </c>
      <c r="AC279" s="39">
        <f t="shared" si="184"/>
        <v>0</v>
      </c>
      <c r="AD279" s="39">
        <f t="shared" si="185"/>
        <v>0</v>
      </c>
      <c r="AE279" s="39">
        <f t="shared" si="186"/>
        <v>0</v>
      </c>
      <c r="AF279" s="39">
        <f t="shared" si="187"/>
        <v>0</v>
      </c>
      <c r="AG279" s="39">
        <f t="shared" si="188"/>
        <v>0</v>
      </c>
      <c r="AH279" s="39">
        <f t="shared" si="189"/>
        <v>0</v>
      </c>
      <c r="AI279" s="39">
        <f t="shared" si="190"/>
        <v>0</v>
      </c>
      <c r="AJ279" s="39">
        <f t="shared" si="191"/>
        <v>0</v>
      </c>
      <c r="AK279" s="39">
        <f t="shared" si="192"/>
        <v>0</v>
      </c>
      <c r="AL279" s="43"/>
      <c r="AM279" s="39">
        <f t="shared" si="193"/>
        <v>0</v>
      </c>
      <c r="AN279" s="39">
        <f t="shared" si="194"/>
        <v>0</v>
      </c>
      <c r="AO279" s="39">
        <f t="shared" si="195"/>
        <v>0</v>
      </c>
      <c r="AP279" s="40">
        <f t="shared" si="196"/>
        <v>0</v>
      </c>
      <c r="AR279" s="39">
        <f t="shared" si="197"/>
        <v>0</v>
      </c>
      <c r="AS279" s="39">
        <f t="shared" si="198"/>
        <v>0</v>
      </c>
      <c r="AT279" s="39">
        <f t="shared" si="199"/>
        <v>0</v>
      </c>
      <c r="AU279" s="40">
        <f t="shared" si="200"/>
        <v>0</v>
      </c>
      <c r="AV279" s="40"/>
      <c r="AW279" s="52">
        <f t="shared" si="201"/>
        <v>0</v>
      </c>
      <c r="AY279" s="52">
        <f t="shared" si="202"/>
        <v>0</v>
      </c>
      <c r="AZ279" s="70"/>
    </row>
    <row r="280" spans="1:52" ht="12" customHeight="1">
      <c r="A280" s="44">
        <f t="shared" si="203"/>
        <v>45261</v>
      </c>
      <c r="B280" s="66">
        <f t="shared" si="204"/>
        <v>1147.5409836065573</v>
      </c>
      <c r="C280" s="67"/>
      <c r="D280" s="68">
        <f t="shared" si="167"/>
        <v>1147.5409836065573</v>
      </c>
      <c r="E280" s="35">
        <f t="shared" si="168"/>
        <v>0</v>
      </c>
      <c r="F280" s="35">
        <f t="shared" si="169"/>
        <v>0</v>
      </c>
      <c r="G280" s="55">
        <f t="shared" si="205"/>
        <v>5.67</v>
      </c>
      <c r="H280" s="69">
        <f t="shared" si="206"/>
        <v>5.67</v>
      </c>
      <c r="I280" s="72">
        <f t="shared" si="207"/>
        <v>0</v>
      </c>
      <c r="J280" s="55">
        <f t="shared" si="170"/>
        <v>-0.06</v>
      </c>
      <c r="K280" s="69">
        <f t="shared" si="171"/>
        <v>-0.06</v>
      </c>
      <c r="L280" s="72">
        <v>0</v>
      </c>
      <c r="M280" s="55">
        <f t="shared" si="172"/>
        <v>1.2500000000000001E-2</v>
      </c>
      <c r="N280" s="69">
        <f t="shared" si="173"/>
        <v>0</v>
      </c>
      <c r="O280" s="72">
        <v>0</v>
      </c>
      <c r="P280" s="7"/>
      <c r="Q280" s="72">
        <f t="shared" si="174"/>
        <v>5.6224999999999996</v>
      </c>
      <c r="R280" s="72">
        <f t="shared" si="175"/>
        <v>5.61</v>
      </c>
      <c r="S280" s="72">
        <f t="shared" si="176"/>
        <v>0</v>
      </c>
      <c r="T280" s="7"/>
      <c r="U280" s="5">
        <f t="shared" si="177"/>
        <v>31</v>
      </c>
      <c r="V280" s="45">
        <f t="shared" si="178"/>
        <v>45261</v>
      </c>
      <c r="W280" s="5">
        <f t="shared" si="179"/>
        <v>8345</v>
      </c>
      <c r="X280" s="55">
        <f t="shared" si="180"/>
        <v>5.3904348595426005E-2</v>
      </c>
      <c r="Y280" s="47">
        <f t="shared" si="181"/>
        <v>0.29663055009293871</v>
      </c>
      <c r="Z280" s="5">
        <f t="shared" si="182"/>
        <v>0</v>
      </c>
      <c r="AA280" s="5">
        <f t="shared" si="183"/>
        <v>0</v>
      </c>
      <c r="AC280" s="39">
        <f t="shared" si="184"/>
        <v>0</v>
      </c>
      <c r="AD280" s="39">
        <f t="shared" si="185"/>
        <v>0</v>
      </c>
      <c r="AE280" s="39">
        <f t="shared" si="186"/>
        <v>0</v>
      </c>
      <c r="AF280" s="39">
        <f t="shared" si="187"/>
        <v>0</v>
      </c>
      <c r="AG280" s="39">
        <f t="shared" si="188"/>
        <v>0</v>
      </c>
      <c r="AH280" s="39">
        <f t="shared" si="189"/>
        <v>0</v>
      </c>
      <c r="AI280" s="39">
        <f t="shared" si="190"/>
        <v>0</v>
      </c>
      <c r="AJ280" s="39">
        <f t="shared" si="191"/>
        <v>0</v>
      </c>
      <c r="AK280" s="39">
        <f t="shared" si="192"/>
        <v>0</v>
      </c>
      <c r="AL280" s="43"/>
      <c r="AM280" s="39">
        <f t="shared" si="193"/>
        <v>0</v>
      </c>
      <c r="AN280" s="39">
        <f t="shared" si="194"/>
        <v>0</v>
      </c>
      <c r="AO280" s="39">
        <f t="shared" si="195"/>
        <v>0</v>
      </c>
      <c r="AP280" s="40">
        <f t="shared" si="196"/>
        <v>0</v>
      </c>
      <c r="AR280" s="39">
        <f t="shared" si="197"/>
        <v>0</v>
      </c>
      <c r="AS280" s="39">
        <f t="shared" si="198"/>
        <v>0</v>
      </c>
      <c r="AT280" s="39">
        <f t="shared" si="199"/>
        <v>0</v>
      </c>
      <c r="AU280" s="40">
        <f t="shared" si="200"/>
        <v>0</v>
      </c>
      <c r="AV280" s="40"/>
      <c r="AW280" s="52">
        <f t="shared" si="201"/>
        <v>0</v>
      </c>
      <c r="AY280" s="52">
        <f t="shared" si="202"/>
        <v>0</v>
      </c>
      <c r="AZ280" s="70"/>
    </row>
    <row r="281" spans="1:52" ht="12" customHeight="1">
      <c r="A281" s="44">
        <f t="shared" si="203"/>
        <v>45292</v>
      </c>
      <c r="B281" s="66">
        <f t="shared" si="204"/>
        <v>1147.5409836065573</v>
      </c>
      <c r="C281" s="67"/>
      <c r="D281" s="68">
        <f t="shared" si="167"/>
        <v>1147.5409836065573</v>
      </c>
      <c r="E281" s="35">
        <f t="shared" si="168"/>
        <v>0</v>
      </c>
      <c r="F281" s="35">
        <f t="shared" si="169"/>
        <v>0</v>
      </c>
      <c r="G281" s="55">
        <f t="shared" si="205"/>
        <v>5.67</v>
      </c>
      <c r="H281" s="69">
        <f t="shared" si="206"/>
        <v>5.67</v>
      </c>
      <c r="I281" s="72">
        <f t="shared" si="207"/>
        <v>0</v>
      </c>
      <c r="J281" s="55">
        <f t="shared" si="170"/>
        <v>-0.06</v>
      </c>
      <c r="K281" s="69">
        <f t="shared" si="171"/>
        <v>-0.06</v>
      </c>
      <c r="L281" s="72">
        <v>0</v>
      </c>
      <c r="M281" s="55">
        <f t="shared" si="172"/>
        <v>1.2500000000000001E-2</v>
      </c>
      <c r="N281" s="69">
        <f t="shared" si="173"/>
        <v>0</v>
      </c>
      <c r="O281" s="72">
        <v>0</v>
      </c>
      <c r="P281" s="7"/>
      <c r="Q281" s="72">
        <f t="shared" si="174"/>
        <v>5.6224999999999996</v>
      </c>
      <c r="R281" s="72">
        <f t="shared" si="175"/>
        <v>5.61</v>
      </c>
      <c r="S281" s="72">
        <f t="shared" si="176"/>
        <v>0</v>
      </c>
      <c r="T281" s="7"/>
      <c r="U281" s="5">
        <f t="shared" si="177"/>
        <v>31</v>
      </c>
      <c r="V281" s="45">
        <f t="shared" si="178"/>
        <v>45292</v>
      </c>
      <c r="W281" s="5">
        <f t="shared" si="179"/>
        <v>8376</v>
      </c>
      <c r="X281" s="55">
        <f t="shared" si="180"/>
        <v>5.3904348595426005E-2</v>
      </c>
      <c r="Y281" s="47">
        <f t="shared" si="181"/>
        <v>0.29529443674469069</v>
      </c>
      <c r="Z281" s="5">
        <f t="shared" si="182"/>
        <v>0</v>
      </c>
      <c r="AA281" s="5">
        <f t="shared" si="183"/>
        <v>0</v>
      </c>
      <c r="AC281" s="39">
        <f t="shared" si="184"/>
        <v>0</v>
      </c>
      <c r="AD281" s="39">
        <f t="shared" si="185"/>
        <v>0</v>
      </c>
      <c r="AE281" s="39">
        <f t="shared" si="186"/>
        <v>0</v>
      </c>
      <c r="AF281" s="39">
        <f t="shared" si="187"/>
        <v>0</v>
      </c>
      <c r="AG281" s="39">
        <f t="shared" si="188"/>
        <v>0</v>
      </c>
      <c r="AH281" s="39">
        <f t="shared" si="189"/>
        <v>0</v>
      </c>
      <c r="AI281" s="39">
        <f t="shared" si="190"/>
        <v>0</v>
      </c>
      <c r="AJ281" s="39">
        <f t="shared" si="191"/>
        <v>0</v>
      </c>
      <c r="AK281" s="39">
        <f t="shared" si="192"/>
        <v>0</v>
      </c>
      <c r="AL281" s="43"/>
      <c r="AM281" s="39">
        <f t="shared" si="193"/>
        <v>0</v>
      </c>
      <c r="AN281" s="39">
        <f t="shared" si="194"/>
        <v>0</v>
      </c>
      <c r="AO281" s="39">
        <f t="shared" si="195"/>
        <v>0</v>
      </c>
      <c r="AP281" s="40">
        <f t="shared" si="196"/>
        <v>0</v>
      </c>
      <c r="AR281" s="39">
        <f t="shared" si="197"/>
        <v>0</v>
      </c>
      <c r="AS281" s="39">
        <f t="shared" si="198"/>
        <v>0</v>
      </c>
      <c r="AT281" s="39">
        <f t="shared" si="199"/>
        <v>0</v>
      </c>
      <c r="AU281" s="40">
        <f t="shared" si="200"/>
        <v>0</v>
      </c>
      <c r="AV281" s="40"/>
      <c r="AW281" s="52">
        <f t="shared" si="201"/>
        <v>0</v>
      </c>
      <c r="AY281" s="52">
        <f t="shared" si="202"/>
        <v>0</v>
      </c>
      <c r="AZ281" s="70"/>
    </row>
    <row r="282" spans="1:52" ht="12" customHeight="1">
      <c r="A282" s="44">
        <f t="shared" si="203"/>
        <v>45323</v>
      </c>
      <c r="B282" s="66">
        <f t="shared" si="204"/>
        <v>1147.5409836065573</v>
      </c>
      <c r="C282" s="67"/>
      <c r="D282" s="68">
        <f t="shared" si="167"/>
        <v>1147.5409836065573</v>
      </c>
      <c r="E282" s="35">
        <f t="shared" si="168"/>
        <v>0</v>
      </c>
      <c r="F282" s="35">
        <f t="shared" si="169"/>
        <v>0</v>
      </c>
      <c r="G282" s="55">
        <f t="shared" si="205"/>
        <v>5.67</v>
      </c>
      <c r="H282" s="69">
        <f t="shared" si="206"/>
        <v>5.67</v>
      </c>
      <c r="I282" s="72">
        <f t="shared" si="207"/>
        <v>0</v>
      </c>
      <c r="J282" s="55">
        <f t="shared" si="170"/>
        <v>-0.06</v>
      </c>
      <c r="K282" s="69">
        <f t="shared" si="171"/>
        <v>-0.06</v>
      </c>
      <c r="L282" s="72">
        <v>0</v>
      </c>
      <c r="M282" s="55">
        <f t="shared" si="172"/>
        <v>1.2500000000000001E-2</v>
      </c>
      <c r="N282" s="69">
        <f t="shared" si="173"/>
        <v>0</v>
      </c>
      <c r="O282" s="72">
        <v>0</v>
      </c>
      <c r="P282" s="7"/>
      <c r="Q282" s="72">
        <f t="shared" si="174"/>
        <v>5.6224999999999996</v>
      </c>
      <c r="R282" s="72">
        <f t="shared" si="175"/>
        <v>5.61</v>
      </c>
      <c r="S282" s="72">
        <f t="shared" si="176"/>
        <v>0</v>
      </c>
      <c r="T282" s="7"/>
      <c r="U282" s="5">
        <f t="shared" si="177"/>
        <v>29</v>
      </c>
      <c r="V282" s="45">
        <f t="shared" si="178"/>
        <v>45323</v>
      </c>
      <c r="W282" s="5">
        <f t="shared" si="179"/>
        <v>8407</v>
      </c>
      <c r="X282" s="55">
        <f t="shared" si="180"/>
        <v>5.3904348595426005E-2</v>
      </c>
      <c r="Y282" s="47">
        <f t="shared" si="181"/>
        <v>0.29396434165342533</v>
      </c>
      <c r="Z282" s="5">
        <f t="shared" si="182"/>
        <v>0</v>
      </c>
      <c r="AA282" s="5">
        <f t="shared" si="183"/>
        <v>0</v>
      </c>
      <c r="AC282" s="39">
        <f t="shared" si="184"/>
        <v>0</v>
      </c>
      <c r="AD282" s="39">
        <f t="shared" si="185"/>
        <v>0</v>
      </c>
      <c r="AE282" s="39">
        <f t="shared" si="186"/>
        <v>0</v>
      </c>
      <c r="AF282" s="39">
        <f t="shared" si="187"/>
        <v>0</v>
      </c>
      <c r="AG282" s="39">
        <f t="shared" si="188"/>
        <v>0</v>
      </c>
      <c r="AH282" s="39">
        <f t="shared" si="189"/>
        <v>0</v>
      </c>
      <c r="AI282" s="39">
        <f t="shared" si="190"/>
        <v>0</v>
      </c>
      <c r="AJ282" s="39">
        <f t="shared" si="191"/>
        <v>0</v>
      </c>
      <c r="AK282" s="39">
        <f t="shared" si="192"/>
        <v>0</v>
      </c>
      <c r="AL282" s="43"/>
      <c r="AM282" s="39">
        <f t="shared" si="193"/>
        <v>0</v>
      </c>
      <c r="AN282" s="39">
        <f t="shared" si="194"/>
        <v>0</v>
      </c>
      <c r="AO282" s="39">
        <f t="shared" si="195"/>
        <v>0</v>
      </c>
      <c r="AP282" s="40">
        <f t="shared" si="196"/>
        <v>0</v>
      </c>
      <c r="AR282" s="39">
        <f t="shared" si="197"/>
        <v>0</v>
      </c>
      <c r="AS282" s="39">
        <f t="shared" si="198"/>
        <v>0</v>
      </c>
      <c r="AT282" s="39">
        <f t="shared" si="199"/>
        <v>0</v>
      </c>
      <c r="AU282" s="40">
        <f t="shared" si="200"/>
        <v>0</v>
      </c>
      <c r="AV282" s="40"/>
      <c r="AW282" s="52">
        <f t="shared" si="201"/>
        <v>0</v>
      </c>
      <c r="AY282" s="52">
        <f t="shared" si="202"/>
        <v>0</v>
      </c>
      <c r="AZ282" s="70"/>
    </row>
    <row r="283" spans="1:52" ht="12" customHeight="1">
      <c r="A283" s="44">
        <f t="shared" si="203"/>
        <v>45352</v>
      </c>
      <c r="B283" s="66">
        <f t="shared" si="204"/>
        <v>1147.5409836065573</v>
      </c>
      <c r="C283" s="67"/>
      <c r="D283" s="68">
        <f t="shared" si="167"/>
        <v>1147.5409836065573</v>
      </c>
      <c r="E283" s="35">
        <f t="shared" si="168"/>
        <v>0</v>
      </c>
      <c r="F283" s="35">
        <f t="shared" si="169"/>
        <v>0</v>
      </c>
      <c r="G283" s="55">
        <f t="shared" si="205"/>
        <v>5.67</v>
      </c>
      <c r="H283" s="69">
        <f t="shared" si="206"/>
        <v>5.67</v>
      </c>
      <c r="I283" s="72">
        <f t="shared" si="207"/>
        <v>0</v>
      </c>
      <c r="J283" s="55">
        <f t="shared" si="170"/>
        <v>-0.06</v>
      </c>
      <c r="K283" s="69">
        <f t="shared" si="171"/>
        <v>-0.06</v>
      </c>
      <c r="L283" s="72">
        <v>0</v>
      </c>
      <c r="M283" s="55">
        <f t="shared" si="172"/>
        <v>1.2500000000000001E-2</v>
      </c>
      <c r="N283" s="69">
        <f t="shared" si="173"/>
        <v>0</v>
      </c>
      <c r="O283" s="72">
        <v>0</v>
      </c>
      <c r="P283" s="7"/>
      <c r="Q283" s="72">
        <f t="shared" si="174"/>
        <v>5.6224999999999996</v>
      </c>
      <c r="R283" s="72">
        <f t="shared" si="175"/>
        <v>5.61</v>
      </c>
      <c r="S283" s="72">
        <f t="shared" si="176"/>
        <v>0</v>
      </c>
      <c r="T283" s="7"/>
      <c r="U283" s="5">
        <f t="shared" si="177"/>
        <v>31</v>
      </c>
      <c r="V283" s="45">
        <f t="shared" si="178"/>
        <v>45352</v>
      </c>
      <c r="W283" s="5">
        <f t="shared" si="179"/>
        <v>8436</v>
      </c>
      <c r="X283" s="55">
        <f t="shared" si="180"/>
        <v>5.3904348595426005E-2</v>
      </c>
      <c r="Y283" s="47">
        <f t="shared" si="181"/>
        <v>0.29272548350361804</v>
      </c>
      <c r="Z283" s="5">
        <f t="shared" si="182"/>
        <v>0</v>
      </c>
      <c r="AA283" s="5">
        <f t="shared" si="183"/>
        <v>0</v>
      </c>
      <c r="AC283" s="39">
        <f t="shared" si="184"/>
        <v>0</v>
      </c>
      <c r="AD283" s="39">
        <f t="shared" si="185"/>
        <v>0</v>
      </c>
      <c r="AE283" s="39">
        <f t="shared" si="186"/>
        <v>0</v>
      </c>
      <c r="AF283" s="39">
        <f t="shared" si="187"/>
        <v>0</v>
      </c>
      <c r="AG283" s="39">
        <f t="shared" si="188"/>
        <v>0</v>
      </c>
      <c r="AH283" s="39">
        <f t="shared" si="189"/>
        <v>0</v>
      </c>
      <c r="AI283" s="39">
        <f t="shared" si="190"/>
        <v>0</v>
      </c>
      <c r="AJ283" s="39">
        <f t="shared" si="191"/>
        <v>0</v>
      </c>
      <c r="AK283" s="39">
        <f t="shared" si="192"/>
        <v>0</v>
      </c>
      <c r="AL283" s="43"/>
      <c r="AM283" s="39">
        <f t="shared" si="193"/>
        <v>0</v>
      </c>
      <c r="AN283" s="39">
        <f t="shared" si="194"/>
        <v>0</v>
      </c>
      <c r="AO283" s="39">
        <f t="shared" si="195"/>
        <v>0</v>
      </c>
      <c r="AP283" s="40">
        <f t="shared" si="196"/>
        <v>0</v>
      </c>
      <c r="AR283" s="39">
        <f t="shared" si="197"/>
        <v>0</v>
      </c>
      <c r="AS283" s="39">
        <f t="shared" si="198"/>
        <v>0</v>
      </c>
      <c r="AT283" s="39">
        <f t="shared" si="199"/>
        <v>0</v>
      </c>
      <c r="AU283" s="40">
        <f t="shared" si="200"/>
        <v>0</v>
      </c>
      <c r="AV283" s="40"/>
      <c r="AW283" s="52">
        <f t="shared" si="201"/>
        <v>0</v>
      </c>
      <c r="AY283" s="52">
        <f t="shared" si="202"/>
        <v>0</v>
      </c>
      <c r="AZ283" s="70"/>
    </row>
    <row r="284" spans="1:52" ht="12" customHeight="1">
      <c r="A284" s="44">
        <f t="shared" si="203"/>
        <v>45383</v>
      </c>
      <c r="B284" s="66">
        <f t="shared" si="204"/>
        <v>1147.5409836065573</v>
      </c>
      <c r="C284" s="67"/>
      <c r="D284" s="68">
        <f t="shared" si="167"/>
        <v>1147.5409836065573</v>
      </c>
      <c r="E284" s="35">
        <f t="shared" si="168"/>
        <v>0</v>
      </c>
      <c r="F284" s="35">
        <f t="shared" si="169"/>
        <v>0</v>
      </c>
      <c r="G284" s="55">
        <f t="shared" si="205"/>
        <v>5.67</v>
      </c>
      <c r="H284" s="69">
        <f t="shared" si="206"/>
        <v>5.67</v>
      </c>
      <c r="I284" s="72">
        <f t="shared" si="207"/>
        <v>0</v>
      </c>
      <c r="J284" s="55">
        <f t="shared" si="170"/>
        <v>-0.06</v>
      </c>
      <c r="K284" s="69">
        <f t="shared" si="171"/>
        <v>-0.06</v>
      </c>
      <c r="L284" s="72">
        <v>0</v>
      </c>
      <c r="M284" s="55">
        <f t="shared" si="172"/>
        <v>1.2500000000000001E-2</v>
      </c>
      <c r="N284" s="69">
        <f t="shared" si="173"/>
        <v>0</v>
      </c>
      <c r="O284" s="72">
        <v>0</v>
      </c>
      <c r="P284" s="7"/>
      <c r="Q284" s="72">
        <f t="shared" si="174"/>
        <v>5.6224999999999996</v>
      </c>
      <c r="R284" s="72">
        <f t="shared" si="175"/>
        <v>5.61</v>
      </c>
      <c r="S284" s="72">
        <f t="shared" si="176"/>
        <v>0</v>
      </c>
      <c r="T284" s="7"/>
      <c r="U284" s="5">
        <f t="shared" si="177"/>
        <v>30</v>
      </c>
      <c r="V284" s="45">
        <f t="shared" si="178"/>
        <v>45383</v>
      </c>
      <c r="W284" s="5">
        <f t="shared" si="179"/>
        <v>8467</v>
      </c>
      <c r="X284" s="55">
        <f t="shared" si="180"/>
        <v>5.3904348595426005E-2</v>
      </c>
      <c r="Y284" s="47">
        <f t="shared" si="181"/>
        <v>0.291406959751567</v>
      </c>
      <c r="Z284" s="5">
        <f t="shared" si="182"/>
        <v>0</v>
      </c>
      <c r="AA284" s="5">
        <f t="shared" si="183"/>
        <v>0</v>
      </c>
      <c r="AC284" s="39">
        <f t="shared" si="184"/>
        <v>0</v>
      </c>
      <c r="AD284" s="39">
        <f t="shared" si="185"/>
        <v>0</v>
      </c>
      <c r="AE284" s="39">
        <f t="shared" si="186"/>
        <v>0</v>
      </c>
      <c r="AF284" s="39">
        <f t="shared" si="187"/>
        <v>0</v>
      </c>
      <c r="AG284" s="39">
        <f t="shared" si="188"/>
        <v>0</v>
      </c>
      <c r="AH284" s="39">
        <f t="shared" si="189"/>
        <v>0</v>
      </c>
      <c r="AI284" s="39">
        <f t="shared" si="190"/>
        <v>0</v>
      </c>
      <c r="AJ284" s="39">
        <f t="shared" si="191"/>
        <v>0</v>
      </c>
      <c r="AK284" s="39">
        <f t="shared" si="192"/>
        <v>0</v>
      </c>
      <c r="AL284" s="43"/>
      <c r="AM284" s="39">
        <f t="shared" si="193"/>
        <v>0</v>
      </c>
      <c r="AN284" s="39">
        <f t="shared" si="194"/>
        <v>0</v>
      </c>
      <c r="AO284" s="39">
        <f t="shared" si="195"/>
        <v>0</v>
      </c>
      <c r="AP284" s="40">
        <f t="shared" si="196"/>
        <v>0</v>
      </c>
      <c r="AR284" s="39">
        <f t="shared" si="197"/>
        <v>0</v>
      </c>
      <c r="AS284" s="39">
        <f t="shared" si="198"/>
        <v>0</v>
      </c>
      <c r="AT284" s="39">
        <f t="shared" si="199"/>
        <v>0</v>
      </c>
      <c r="AU284" s="40">
        <f t="shared" si="200"/>
        <v>0</v>
      </c>
      <c r="AV284" s="40"/>
      <c r="AW284" s="52">
        <f t="shared" si="201"/>
        <v>0</v>
      </c>
      <c r="AY284" s="52">
        <f t="shared" si="202"/>
        <v>0</v>
      </c>
      <c r="AZ284" s="70"/>
    </row>
    <row r="285" spans="1:52" ht="12" customHeight="1">
      <c r="A285" s="44">
        <f t="shared" si="203"/>
        <v>45413</v>
      </c>
      <c r="B285" s="66">
        <f t="shared" si="204"/>
        <v>1147.5409836065573</v>
      </c>
      <c r="C285" s="67"/>
      <c r="D285" s="68">
        <f t="shared" si="167"/>
        <v>1147.5409836065573</v>
      </c>
      <c r="E285" s="35">
        <f t="shared" si="168"/>
        <v>0</v>
      </c>
      <c r="F285" s="35">
        <f t="shared" si="169"/>
        <v>0</v>
      </c>
      <c r="G285" s="55">
        <f t="shared" si="205"/>
        <v>5.67</v>
      </c>
      <c r="H285" s="69">
        <f t="shared" si="206"/>
        <v>5.67</v>
      </c>
      <c r="I285" s="72">
        <f t="shared" si="207"/>
        <v>0</v>
      </c>
      <c r="J285" s="55">
        <f t="shared" si="170"/>
        <v>-0.06</v>
      </c>
      <c r="K285" s="69">
        <f t="shared" si="171"/>
        <v>-0.06</v>
      </c>
      <c r="L285" s="72">
        <v>0</v>
      </c>
      <c r="M285" s="55">
        <f t="shared" si="172"/>
        <v>1.2500000000000001E-2</v>
      </c>
      <c r="N285" s="69">
        <f t="shared" si="173"/>
        <v>0</v>
      </c>
      <c r="O285" s="72">
        <v>0</v>
      </c>
      <c r="P285" s="7"/>
      <c r="Q285" s="72">
        <f t="shared" si="174"/>
        <v>5.6224999999999996</v>
      </c>
      <c r="R285" s="72">
        <f t="shared" si="175"/>
        <v>5.61</v>
      </c>
      <c r="S285" s="72">
        <f t="shared" si="176"/>
        <v>0</v>
      </c>
      <c r="T285" s="7"/>
      <c r="U285" s="5">
        <f t="shared" si="177"/>
        <v>31</v>
      </c>
      <c r="V285" s="45">
        <f t="shared" si="178"/>
        <v>45413</v>
      </c>
      <c r="W285" s="5">
        <f t="shared" si="179"/>
        <v>8497</v>
      </c>
      <c r="X285" s="55">
        <f t="shared" si="180"/>
        <v>5.3904348595426005E-2</v>
      </c>
      <c r="Y285" s="47">
        <f t="shared" si="181"/>
        <v>0.29013662404381135</v>
      </c>
      <c r="Z285" s="5">
        <f t="shared" si="182"/>
        <v>0</v>
      </c>
      <c r="AA285" s="5">
        <f t="shared" si="183"/>
        <v>0</v>
      </c>
      <c r="AC285" s="39">
        <f t="shared" si="184"/>
        <v>0</v>
      </c>
      <c r="AD285" s="39">
        <f t="shared" si="185"/>
        <v>0</v>
      </c>
      <c r="AE285" s="39">
        <f t="shared" si="186"/>
        <v>0</v>
      </c>
      <c r="AF285" s="39">
        <f t="shared" si="187"/>
        <v>0</v>
      </c>
      <c r="AG285" s="39">
        <f t="shared" si="188"/>
        <v>0</v>
      </c>
      <c r="AH285" s="39">
        <f t="shared" si="189"/>
        <v>0</v>
      </c>
      <c r="AI285" s="39">
        <f t="shared" si="190"/>
        <v>0</v>
      </c>
      <c r="AJ285" s="39">
        <f t="shared" si="191"/>
        <v>0</v>
      </c>
      <c r="AK285" s="39">
        <f t="shared" si="192"/>
        <v>0</v>
      </c>
      <c r="AL285" s="43"/>
      <c r="AM285" s="39">
        <f t="shared" si="193"/>
        <v>0</v>
      </c>
      <c r="AN285" s="39">
        <f t="shared" si="194"/>
        <v>0</v>
      </c>
      <c r="AO285" s="39">
        <f t="shared" si="195"/>
        <v>0</v>
      </c>
      <c r="AP285" s="40">
        <f t="shared" si="196"/>
        <v>0</v>
      </c>
      <c r="AR285" s="39">
        <f t="shared" si="197"/>
        <v>0</v>
      </c>
      <c r="AS285" s="39">
        <f t="shared" si="198"/>
        <v>0</v>
      </c>
      <c r="AT285" s="39">
        <f t="shared" si="199"/>
        <v>0</v>
      </c>
      <c r="AU285" s="40">
        <f t="shared" si="200"/>
        <v>0</v>
      </c>
      <c r="AV285" s="40"/>
      <c r="AW285" s="52">
        <f t="shared" si="201"/>
        <v>0</v>
      </c>
      <c r="AY285" s="52">
        <f t="shared" si="202"/>
        <v>0</v>
      </c>
      <c r="AZ285" s="70"/>
    </row>
    <row r="286" spans="1:52" ht="12" customHeight="1">
      <c r="A286" s="44">
        <f t="shared" si="203"/>
        <v>45444</v>
      </c>
      <c r="B286" s="66">
        <f t="shared" si="204"/>
        <v>1147.5409836065573</v>
      </c>
      <c r="C286" s="67"/>
      <c r="D286" s="68">
        <f t="shared" si="167"/>
        <v>1147.5409836065573</v>
      </c>
      <c r="E286" s="35">
        <f t="shared" si="168"/>
        <v>0</v>
      </c>
      <c r="F286" s="35">
        <f t="shared" si="169"/>
        <v>0</v>
      </c>
      <c r="G286" s="55">
        <f t="shared" si="205"/>
        <v>5.67</v>
      </c>
      <c r="H286" s="69">
        <f t="shared" si="206"/>
        <v>5.67</v>
      </c>
      <c r="I286" s="72">
        <f t="shared" si="207"/>
        <v>0</v>
      </c>
      <c r="J286" s="55">
        <f t="shared" si="170"/>
        <v>-0.06</v>
      </c>
      <c r="K286" s="69">
        <f t="shared" si="171"/>
        <v>-0.06</v>
      </c>
      <c r="L286" s="72">
        <v>0</v>
      </c>
      <c r="M286" s="55">
        <f t="shared" si="172"/>
        <v>1.2500000000000001E-2</v>
      </c>
      <c r="N286" s="69">
        <f t="shared" si="173"/>
        <v>0</v>
      </c>
      <c r="O286" s="72">
        <v>0</v>
      </c>
      <c r="P286" s="7"/>
      <c r="Q286" s="72">
        <f t="shared" si="174"/>
        <v>5.6224999999999996</v>
      </c>
      <c r="R286" s="72">
        <f t="shared" si="175"/>
        <v>5.61</v>
      </c>
      <c r="S286" s="72">
        <f t="shared" si="176"/>
        <v>0</v>
      </c>
      <c r="T286" s="7"/>
      <c r="U286" s="5">
        <f t="shared" si="177"/>
        <v>30</v>
      </c>
      <c r="V286" s="45">
        <f t="shared" si="178"/>
        <v>45444</v>
      </c>
      <c r="W286" s="5">
        <f t="shared" si="179"/>
        <v>8528</v>
      </c>
      <c r="X286" s="55">
        <f t="shared" si="180"/>
        <v>5.3904348595426005E-2</v>
      </c>
      <c r="Y286" s="47">
        <f t="shared" si="181"/>
        <v>0.28882976129457971</v>
      </c>
      <c r="Z286" s="5">
        <f t="shared" si="182"/>
        <v>0</v>
      </c>
      <c r="AA286" s="5">
        <f t="shared" si="183"/>
        <v>0</v>
      </c>
      <c r="AC286" s="39">
        <f t="shared" si="184"/>
        <v>0</v>
      </c>
      <c r="AD286" s="39">
        <f t="shared" si="185"/>
        <v>0</v>
      </c>
      <c r="AE286" s="39">
        <f t="shared" si="186"/>
        <v>0</v>
      </c>
      <c r="AF286" s="39">
        <f t="shared" si="187"/>
        <v>0</v>
      </c>
      <c r="AG286" s="39">
        <f t="shared" si="188"/>
        <v>0</v>
      </c>
      <c r="AH286" s="39">
        <f t="shared" si="189"/>
        <v>0</v>
      </c>
      <c r="AI286" s="39">
        <f t="shared" si="190"/>
        <v>0</v>
      </c>
      <c r="AJ286" s="39">
        <f t="shared" si="191"/>
        <v>0</v>
      </c>
      <c r="AK286" s="39">
        <f t="shared" si="192"/>
        <v>0</v>
      </c>
      <c r="AL286" s="43"/>
      <c r="AM286" s="39">
        <f t="shared" si="193"/>
        <v>0</v>
      </c>
      <c r="AN286" s="39">
        <f t="shared" si="194"/>
        <v>0</v>
      </c>
      <c r="AO286" s="39">
        <f t="shared" si="195"/>
        <v>0</v>
      </c>
      <c r="AP286" s="40">
        <f t="shared" si="196"/>
        <v>0</v>
      </c>
      <c r="AR286" s="39">
        <f t="shared" si="197"/>
        <v>0</v>
      </c>
      <c r="AS286" s="39">
        <f t="shared" si="198"/>
        <v>0</v>
      </c>
      <c r="AT286" s="39">
        <f t="shared" si="199"/>
        <v>0</v>
      </c>
      <c r="AU286" s="40">
        <f t="shared" si="200"/>
        <v>0</v>
      </c>
      <c r="AV286" s="40"/>
      <c r="AW286" s="52">
        <f t="shared" si="201"/>
        <v>0</v>
      </c>
      <c r="AY286" s="52">
        <f t="shared" si="202"/>
        <v>0</v>
      </c>
      <c r="AZ286" s="70"/>
    </row>
    <row r="287" spans="1:52" ht="12" customHeight="1">
      <c r="A287" s="44">
        <f t="shared" si="203"/>
        <v>45474</v>
      </c>
      <c r="B287" s="66">
        <f t="shared" si="204"/>
        <v>1147.5409836065573</v>
      </c>
      <c r="C287" s="67"/>
      <c r="D287" s="68">
        <f t="shared" si="167"/>
        <v>1147.5409836065573</v>
      </c>
      <c r="E287" s="35">
        <f t="shared" si="168"/>
        <v>0</v>
      </c>
      <c r="F287" s="35">
        <f t="shared" si="169"/>
        <v>0</v>
      </c>
      <c r="G287" s="55">
        <f t="shared" si="205"/>
        <v>5.67</v>
      </c>
      <c r="H287" s="69">
        <f t="shared" si="206"/>
        <v>5.67</v>
      </c>
      <c r="I287" s="72">
        <f t="shared" si="207"/>
        <v>0</v>
      </c>
      <c r="J287" s="55">
        <f t="shared" si="170"/>
        <v>-0.06</v>
      </c>
      <c r="K287" s="69">
        <f t="shared" si="171"/>
        <v>-0.06</v>
      </c>
      <c r="L287" s="72">
        <v>0</v>
      </c>
      <c r="M287" s="55">
        <f t="shared" si="172"/>
        <v>1.2500000000000001E-2</v>
      </c>
      <c r="N287" s="69">
        <f t="shared" si="173"/>
        <v>0</v>
      </c>
      <c r="O287" s="72">
        <v>0</v>
      </c>
      <c r="P287" s="7"/>
      <c r="Q287" s="72">
        <f t="shared" si="174"/>
        <v>5.6224999999999996</v>
      </c>
      <c r="R287" s="72">
        <f t="shared" si="175"/>
        <v>5.61</v>
      </c>
      <c r="S287" s="72">
        <f t="shared" si="176"/>
        <v>0</v>
      </c>
      <c r="T287" s="7"/>
      <c r="U287" s="5">
        <f t="shared" si="177"/>
        <v>31</v>
      </c>
      <c r="V287" s="45">
        <f t="shared" si="178"/>
        <v>45474</v>
      </c>
      <c r="W287" s="5">
        <f t="shared" si="179"/>
        <v>8558</v>
      </c>
      <c r="X287" s="55">
        <f t="shared" si="180"/>
        <v>5.3904348595426005E-2</v>
      </c>
      <c r="Y287" s="47">
        <f t="shared" si="181"/>
        <v>0.28757066041535623</v>
      </c>
      <c r="Z287" s="5">
        <f t="shared" si="182"/>
        <v>0</v>
      </c>
      <c r="AA287" s="5">
        <f t="shared" si="183"/>
        <v>0</v>
      </c>
      <c r="AC287" s="39">
        <f t="shared" si="184"/>
        <v>0</v>
      </c>
      <c r="AD287" s="39">
        <f t="shared" si="185"/>
        <v>0</v>
      </c>
      <c r="AE287" s="39">
        <f t="shared" si="186"/>
        <v>0</v>
      </c>
      <c r="AF287" s="39">
        <f t="shared" si="187"/>
        <v>0</v>
      </c>
      <c r="AG287" s="39">
        <f t="shared" si="188"/>
        <v>0</v>
      </c>
      <c r="AH287" s="39">
        <f t="shared" si="189"/>
        <v>0</v>
      </c>
      <c r="AI287" s="39">
        <f t="shared" si="190"/>
        <v>0</v>
      </c>
      <c r="AJ287" s="39">
        <f t="shared" si="191"/>
        <v>0</v>
      </c>
      <c r="AK287" s="39">
        <f t="shared" si="192"/>
        <v>0</v>
      </c>
      <c r="AL287" s="43"/>
      <c r="AM287" s="39">
        <f t="shared" si="193"/>
        <v>0</v>
      </c>
      <c r="AN287" s="39">
        <f t="shared" si="194"/>
        <v>0</v>
      </c>
      <c r="AO287" s="39">
        <f t="shared" si="195"/>
        <v>0</v>
      </c>
      <c r="AP287" s="40">
        <f t="shared" si="196"/>
        <v>0</v>
      </c>
      <c r="AR287" s="39">
        <f t="shared" si="197"/>
        <v>0</v>
      </c>
      <c r="AS287" s="39">
        <f t="shared" si="198"/>
        <v>0</v>
      </c>
      <c r="AT287" s="39">
        <f t="shared" si="199"/>
        <v>0</v>
      </c>
      <c r="AU287" s="40">
        <f t="shared" si="200"/>
        <v>0</v>
      </c>
      <c r="AV287" s="40"/>
      <c r="AW287" s="52">
        <f t="shared" si="201"/>
        <v>0</v>
      </c>
      <c r="AY287" s="52">
        <f t="shared" si="202"/>
        <v>0</v>
      </c>
      <c r="AZ287" s="70"/>
    </row>
    <row r="288" spans="1:52" ht="12" customHeight="1">
      <c r="A288" s="44">
        <f t="shared" si="203"/>
        <v>45505</v>
      </c>
      <c r="B288" s="66">
        <f t="shared" si="204"/>
        <v>1147.5409836065573</v>
      </c>
      <c r="C288" s="67"/>
      <c r="D288" s="68">
        <f t="shared" si="167"/>
        <v>1147.5409836065573</v>
      </c>
      <c r="E288" s="35">
        <f t="shared" si="168"/>
        <v>0</v>
      </c>
      <c r="F288" s="35">
        <f t="shared" si="169"/>
        <v>0</v>
      </c>
      <c r="G288" s="55">
        <f t="shared" si="205"/>
        <v>5.67</v>
      </c>
      <c r="H288" s="69">
        <f t="shared" si="206"/>
        <v>5.67</v>
      </c>
      <c r="I288" s="72">
        <f t="shared" si="207"/>
        <v>0</v>
      </c>
      <c r="J288" s="55">
        <f t="shared" si="170"/>
        <v>-0.06</v>
      </c>
      <c r="K288" s="69">
        <f t="shared" si="171"/>
        <v>-0.06</v>
      </c>
      <c r="L288" s="72">
        <v>0</v>
      </c>
      <c r="M288" s="55">
        <f t="shared" si="172"/>
        <v>1.2500000000000001E-2</v>
      </c>
      <c r="N288" s="69">
        <f t="shared" si="173"/>
        <v>0</v>
      </c>
      <c r="O288" s="72">
        <v>0</v>
      </c>
      <c r="P288" s="7"/>
      <c r="Q288" s="72">
        <f t="shared" si="174"/>
        <v>5.6224999999999996</v>
      </c>
      <c r="R288" s="72">
        <f t="shared" si="175"/>
        <v>5.61</v>
      </c>
      <c r="S288" s="72">
        <f t="shared" si="176"/>
        <v>0</v>
      </c>
      <c r="T288" s="7"/>
      <c r="U288" s="5">
        <f t="shared" si="177"/>
        <v>31</v>
      </c>
      <c r="V288" s="45">
        <f t="shared" si="178"/>
        <v>45505</v>
      </c>
      <c r="W288" s="5">
        <f t="shared" si="179"/>
        <v>8589</v>
      </c>
      <c r="X288" s="55">
        <f t="shared" si="180"/>
        <v>5.3904348595426005E-2</v>
      </c>
      <c r="Y288" s="47">
        <f t="shared" si="181"/>
        <v>0.28627535553922306</v>
      </c>
      <c r="Z288" s="5">
        <f t="shared" si="182"/>
        <v>0</v>
      </c>
      <c r="AA288" s="5">
        <f t="shared" si="183"/>
        <v>0</v>
      </c>
      <c r="AC288" s="39">
        <f t="shared" si="184"/>
        <v>0</v>
      </c>
      <c r="AD288" s="39">
        <f t="shared" si="185"/>
        <v>0</v>
      </c>
      <c r="AE288" s="39">
        <f t="shared" si="186"/>
        <v>0</v>
      </c>
      <c r="AF288" s="39">
        <f t="shared" si="187"/>
        <v>0</v>
      </c>
      <c r="AG288" s="39">
        <f t="shared" si="188"/>
        <v>0</v>
      </c>
      <c r="AH288" s="39">
        <f t="shared" si="189"/>
        <v>0</v>
      </c>
      <c r="AI288" s="39">
        <f t="shared" si="190"/>
        <v>0</v>
      </c>
      <c r="AJ288" s="39">
        <f t="shared" si="191"/>
        <v>0</v>
      </c>
      <c r="AK288" s="39">
        <f t="shared" si="192"/>
        <v>0</v>
      </c>
      <c r="AL288" s="43"/>
      <c r="AM288" s="39">
        <f t="shared" si="193"/>
        <v>0</v>
      </c>
      <c r="AN288" s="39">
        <f t="shared" si="194"/>
        <v>0</v>
      </c>
      <c r="AO288" s="39">
        <f t="shared" si="195"/>
        <v>0</v>
      </c>
      <c r="AP288" s="40">
        <f t="shared" si="196"/>
        <v>0</v>
      </c>
      <c r="AR288" s="39">
        <f t="shared" si="197"/>
        <v>0</v>
      </c>
      <c r="AS288" s="39">
        <f t="shared" si="198"/>
        <v>0</v>
      </c>
      <c r="AT288" s="39">
        <f t="shared" si="199"/>
        <v>0</v>
      </c>
      <c r="AU288" s="40">
        <f t="shared" si="200"/>
        <v>0</v>
      </c>
      <c r="AV288" s="40"/>
      <c r="AW288" s="52">
        <f t="shared" si="201"/>
        <v>0</v>
      </c>
      <c r="AY288" s="52">
        <f t="shared" si="202"/>
        <v>0</v>
      </c>
      <c r="AZ288" s="70"/>
    </row>
    <row r="289" spans="1:52" ht="12" customHeight="1">
      <c r="A289" s="44">
        <f t="shared" si="203"/>
        <v>45536</v>
      </c>
      <c r="B289" s="66">
        <f t="shared" si="204"/>
        <v>1147.5409836065573</v>
      </c>
      <c r="C289" s="67"/>
      <c r="D289" s="68">
        <f t="shared" si="167"/>
        <v>1147.5409836065573</v>
      </c>
      <c r="E289" s="35">
        <f t="shared" si="168"/>
        <v>0</v>
      </c>
      <c r="F289" s="35">
        <f t="shared" si="169"/>
        <v>0</v>
      </c>
      <c r="G289" s="55">
        <f t="shared" si="205"/>
        <v>5.67</v>
      </c>
      <c r="H289" s="69">
        <f t="shared" si="206"/>
        <v>5.67</v>
      </c>
      <c r="I289" s="72">
        <f t="shared" si="207"/>
        <v>0</v>
      </c>
      <c r="J289" s="55">
        <f t="shared" si="170"/>
        <v>-0.06</v>
      </c>
      <c r="K289" s="69">
        <f t="shared" si="171"/>
        <v>-0.06</v>
      </c>
      <c r="L289" s="72">
        <v>0</v>
      </c>
      <c r="M289" s="55">
        <f t="shared" si="172"/>
        <v>1.2500000000000001E-2</v>
      </c>
      <c r="N289" s="69">
        <f t="shared" si="173"/>
        <v>0</v>
      </c>
      <c r="O289" s="72">
        <v>0</v>
      </c>
      <c r="P289" s="7"/>
      <c r="Q289" s="72">
        <f t="shared" si="174"/>
        <v>5.6224999999999996</v>
      </c>
      <c r="R289" s="72">
        <f t="shared" si="175"/>
        <v>5.61</v>
      </c>
      <c r="S289" s="72">
        <f t="shared" si="176"/>
        <v>0</v>
      </c>
      <c r="T289" s="7"/>
      <c r="U289" s="5">
        <f t="shared" si="177"/>
        <v>30</v>
      </c>
      <c r="V289" s="45">
        <f t="shared" si="178"/>
        <v>45536</v>
      </c>
      <c r="W289" s="5">
        <f t="shared" si="179"/>
        <v>8620</v>
      </c>
      <c r="X289" s="55">
        <f t="shared" si="180"/>
        <v>5.3904348595426005E-2</v>
      </c>
      <c r="Y289" s="47">
        <f t="shared" si="181"/>
        <v>0.28498588510642187</v>
      </c>
      <c r="Z289" s="5">
        <f t="shared" si="182"/>
        <v>0</v>
      </c>
      <c r="AA289" s="5">
        <f t="shared" si="183"/>
        <v>0</v>
      </c>
      <c r="AC289" s="39">
        <f t="shared" si="184"/>
        <v>0</v>
      </c>
      <c r="AD289" s="39">
        <f t="shared" si="185"/>
        <v>0</v>
      </c>
      <c r="AE289" s="39">
        <f t="shared" si="186"/>
        <v>0</v>
      </c>
      <c r="AF289" s="39">
        <f t="shared" si="187"/>
        <v>0</v>
      </c>
      <c r="AG289" s="39">
        <f t="shared" si="188"/>
        <v>0</v>
      </c>
      <c r="AH289" s="39">
        <f t="shared" si="189"/>
        <v>0</v>
      </c>
      <c r="AI289" s="39">
        <f t="shared" si="190"/>
        <v>0</v>
      </c>
      <c r="AJ289" s="39">
        <f t="shared" si="191"/>
        <v>0</v>
      </c>
      <c r="AK289" s="39">
        <f t="shared" si="192"/>
        <v>0</v>
      </c>
      <c r="AL289" s="43"/>
      <c r="AM289" s="39">
        <f t="shared" si="193"/>
        <v>0</v>
      </c>
      <c r="AN289" s="39">
        <f t="shared" si="194"/>
        <v>0</v>
      </c>
      <c r="AO289" s="39">
        <f t="shared" si="195"/>
        <v>0</v>
      </c>
      <c r="AP289" s="40">
        <f t="shared" si="196"/>
        <v>0</v>
      </c>
      <c r="AR289" s="39">
        <f t="shared" si="197"/>
        <v>0</v>
      </c>
      <c r="AS289" s="39">
        <f t="shared" si="198"/>
        <v>0</v>
      </c>
      <c r="AT289" s="39">
        <f t="shared" si="199"/>
        <v>0</v>
      </c>
      <c r="AU289" s="40">
        <f t="shared" si="200"/>
        <v>0</v>
      </c>
      <c r="AV289" s="40"/>
      <c r="AW289" s="52">
        <f t="shared" si="201"/>
        <v>0</v>
      </c>
      <c r="AY289" s="52">
        <f t="shared" si="202"/>
        <v>0</v>
      </c>
      <c r="AZ289" s="70"/>
    </row>
    <row r="290" spans="1:52" ht="12" customHeight="1">
      <c r="A290" s="44">
        <f t="shared" si="203"/>
        <v>45566</v>
      </c>
      <c r="B290" s="66">
        <f t="shared" si="204"/>
        <v>1147.5409836065573</v>
      </c>
      <c r="C290" s="67"/>
      <c r="D290" s="68">
        <f t="shared" si="167"/>
        <v>1147.5409836065573</v>
      </c>
      <c r="E290" s="35">
        <f t="shared" si="168"/>
        <v>0</v>
      </c>
      <c r="F290" s="35">
        <f t="shared" si="169"/>
        <v>0</v>
      </c>
      <c r="G290" s="55">
        <f t="shared" si="205"/>
        <v>5.67</v>
      </c>
      <c r="H290" s="69">
        <f t="shared" si="206"/>
        <v>5.67</v>
      </c>
      <c r="I290" s="72">
        <f t="shared" si="207"/>
        <v>0</v>
      </c>
      <c r="J290" s="55">
        <f t="shared" si="170"/>
        <v>-0.06</v>
      </c>
      <c r="K290" s="69">
        <f t="shared" si="171"/>
        <v>-0.06</v>
      </c>
      <c r="L290" s="72">
        <v>0</v>
      </c>
      <c r="M290" s="55">
        <f t="shared" si="172"/>
        <v>1.2500000000000001E-2</v>
      </c>
      <c r="N290" s="69">
        <f t="shared" si="173"/>
        <v>0</v>
      </c>
      <c r="O290" s="72">
        <v>0</v>
      </c>
      <c r="P290" s="7"/>
      <c r="Q290" s="72">
        <f t="shared" si="174"/>
        <v>5.6224999999999996</v>
      </c>
      <c r="R290" s="72">
        <f t="shared" si="175"/>
        <v>5.61</v>
      </c>
      <c r="S290" s="72">
        <f t="shared" si="176"/>
        <v>0</v>
      </c>
      <c r="T290" s="7"/>
      <c r="U290" s="5">
        <f t="shared" si="177"/>
        <v>31</v>
      </c>
      <c r="V290" s="45">
        <f t="shared" si="178"/>
        <v>45566</v>
      </c>
      <c r="W290" s="5">
        <f t="shared" si="179"/>
        <v>8650</v>
      </c>
      <c r="X290" s="55">
        <f t="shared" si="180"/>
        <v>5.3904348595426005E-2</v>
      </c>
      <c r="Y290" s="47">
        <f t="shared" si="181"/>
        <v>0.28374354090721099</v>
      </c>
      <c r="Z290" s="5">
        <f t="shared" si="182"/>
        <v>0</v>
      </c>
      <c r="AA290" s="5">
        <f t="shared" si="183"/>
        <v>0</v>
      </c>
      <c r="AC290" s="39">
        <f t="shared" si="184"/>
        <v>0</v>
      </c>
      <c r="AD290" s="39">
        <f t="shared" si="185"/>
        <v>0</v>
      </c>
      <c r="AE290" s="39">
        <f t="shared" si="186"/>
        <v>0</v>
      </c>
      <c r="AF290" s="39">
        <f t="shared" si="187"/>
        <v>0</v>
      </c>
      <c r="AG290" s="39">
        <f t="shared" si="188"/>
        <v>0</v>
      </c>
      <c r="AH290" s="39">
        <f t="shared" si="189"/>
        <v>0</v>
      </c>
      <c r="AI290" s="39">
        <f t="shared" si="190"/>
        <v>0</v>
      </c>
      <c r="AJ290" s="39">
        <f t="shared" si="191"/>
        <v>0</v>
      </c>
      <c r="AK290" s="39">
        <f t="shared" si="192"/>
        <v>0</v>
      </c>
      <c r="AL290" s="43"/>
      <c r="AM290" s="39">
        <f t="shared" si="193"/>
        <v>0</v>
      </c>
      <c r="AN290" s="39">
        <f t="shared" si="194"/>
        <v>0</v>
      </c>
      <c r="AO290" s="39">
        <f t="shared" si="195"/>
        <v>0</v>
      </c>
      <c r="AP290" s="40">
        <f t="shared" si="196"/>
        <v>0</v>
      </c>
      <c r="AR290" s="39">
        <f t="shared" si="197"/>
        <v>0</v>
      </c>
      <c r="AS290" s="39">
        <f t="shared" si="198"/>
        <v>0</v>
      </c>
      <c r="AT290" s="39">
        <f t="shared" si="199"/>
        <v>0</v>
      </c>
      <c r="AU290" s="40">
        <f t="shared" si="200"/>
        <v>0</v>
      </c>
      <c r="AV290" s="40"/>
      <c r="AW290" s="52">
        <f t="shared" si="201"/>
        <v>0</v>
      </c>
      <c r="AY290" s="52">
        <f t="shared" si="202"/>
        <v>0</v>
      </c>
      <c r="AZ290" s="70"/>
    </row>
    <row r="291" spans="1:52" ht="12" customHeight="1">
      <c r="A291" s="44">
        <f t="shared" si="203"/>
        <v>45597</v>
      </c>
      <c r="B291" s="66">
        <f t="shared" si="204"/>
        <v>1147.5409836065573</v>
      </c>
      <c r="C291" s="67"/>
      <c r="D291" s="68">
        <f t="shared" si="167"/>
        <v>1147.5409836065573</v>
      </c>
      <c r="E291" s="35">
        <f t="shared" si="168"/>
        <v>0</v>
      </c>
      <c r="F291" s="35">
        <f t="shared" si="169"/>
        <v>0</v>
      </c>
      <c r="G291" s="55">
        <f t="shared" si="205"/>
        <v>5.67</v>
      </c>
      <c r="H291" s="69">
        <f t="shared" si="206"/>
        <v>5.67</v>
      </c>
      <c r="I291" s="72">
        <f t="shared" si="207"/>
        <v>0</v>
      </c>
      <c r="J291" s="55">
        <f t="shared" si="170"/>
        <v>-0.06</v>
      </c>
      <c r="K291" s="69">
        <f t="shared" si="171"/>
        <v>-0.06</v>
      </c>
      <c r="L291" s="72">
        <v>0</v>
      </c>
      <c r="M291" s="55">
        <f t="shared" si="172"/>
        <v>1.2500000000000001E-2</v>
      </c>
      <c r="N291" s="69">
        <f t="shared" si="173"/>
        <v>0</v>
      </c>
      <c r="O291" s="72">
        <v>0</v>
      </c>
      <c r="P291" s="7"/>
      <c r="Q291" s="72">
        <f t="shared" si="174"/>
        <v>5.6224999999999996</v>
      </c>
      <c r="R291" s="72">
        <f t="shared" si="175"/>
        <v>5.61</v>
      </c>
      <c r="S291" s="72">
        <f t="shared" si="176"/>
        <v>0</v>
      </c>
      <c r="T291" s="7"/>
      <c r="U291" s="5">
        <f t="shared" si="177"/>
        <v>30</v>
      </c>
      <c r="V291" s="45">
        <f t="shared" si="178"/>
        <v>45597</v>
      </c>
      <c r="W291" s="5">
        <f t="shared" si="179"/>
        <v>8681</v>
      </c>
      <c r="X291" s="55">
        <f t="shared" si="180"/>
        <v>5.3904348595426005E-2</v>
      </c>
      <c r="Y291" s="47">
        <f t="shared" si="181"/>
        <v>0.28246547453014192</v>
      </c>
      <c r="Z291" s="5">
        <f t="shared" si="182"/>
        <v>0</v>
      </c>
      <c r="AA291" s="5">
        <f t="shared" si="183"/>
        <v>0</v>
      </c>
      <c r="AC291" s="39">
        <f t="shared" si="184"/>
        <v>0</v>
      </c>
      <c r="AD291" s="39">
        <f t="shared" si="185"/>
        <v>0</v>
      </c>
      <c r="AE291" s="39">
        <f t="shared" si="186"/>
        <v>0</v>
      </c>
      <c r="AF291" s="39">
        <f t="shared" si="187"/>
        <v>0</v>
      </c>
      <c r="AG291" s="39">
        <f t="shared" si="188"/>
        <v>0</v>
      </c>
      <c r="AH291" s="39">
        <f t="shared" si="189"/>
        <v>0</v>
      </c>
      <c r="AI291" s="39">
        <f t="shared" si="190"/>
        <v>0</v>
      </c>
      <c r="AJ291" s="39">
        <f t="shared" si="191"/>
        <v>0</v>
      </c>
      <c r="AK291" s="39">
        <f t="shared" si="192"/>
        <v>0</v>
      </c>
      <c r="AL291" s="43"/>
      <c r="AM291" s="39">
        <f t="shared" si="193"/>
        <v>0</v>
      </c>
      <c r="AN291" s="39">
        <f t="shared" si="194"/>
        <v>0</v>
      </c>
      <c r="AO291" s="39">
        <f t="shared" si="195"/>
        <v>0</v>
      </c>
      <c r="AP291" s="40">
        <f t="shared" si="196"/>
        <v>0</v>
      </c>
      <c r="AR291" s="39">
        <f t="shared" si="197"/>
        <v>0</v>
      </c>
      <c r="AS291" s="39">
        <f t="shared" si="198"/>
        <v>0</v>
      </c>
      <c r="AT291" s="39">
        <f t="shared" si="199"/>
        <v>0</v>
      </c>
      <c r="AU291" s="40">
        <f t="shared" si="200"/>
        <v>0</v>
      </c>
      <c r="AV291" s="40"/>
      <c r="AW291" s="52">
        <f t="shared" si="201"/>
        <v>0</v>
      </c>
      <c r="AY291" s="52">
        <f t="shared" si="202"/>
        <v>0</v>
      </c>
      <c r="AZ291" s="70"/>
    </row>
    <row r="292" spans="1:52" ht="12" customHeight="1">
      <c r="A292" s="44">
        <f t="shared" si="203"/>
        <v>45627</v>
      </c>
      <c r="B292" s="66">
        <f t="shared" si="204"/>
        <v>1147.5409836065573</v>
      </c>
      <c r="C292" s="67"/>
      <c r="D292" s="68">
        <f t="shared" si="167"/>
        <v>1147.5409836065573</v>
      </c>
      <c r="E292" s="35">
        <f t="shared" si="168"/>
        <v>0</v>
      </c>
      <c r="F292" s="35">
        <f t="shared" si="169"/>
        <v>0</v>
      </c>
      <c r="G292" s="55">
        <f t="shared" si="205"/>
        <v>5.67</v>
      </c>
      <c r="H292" s="69">
        <f t="shared" si="206"/>
        <v>5.67</v>
      </c>
      <c r="I292" s="72">
        <f t="shared" si="207"/>
        <v>0</v>
      </c>
      <c r="J292" s="55">
        <f t="shared" si="170"/>
        <v>-0.06</v>
      </c>
      <c r="K292" s="69">
        <f t="shared" si="171"/>
        <v>-0.06</v>
      </c>
      <c r="L292" s="72">
        <v>0</v>
      </c>
      <c r="M292" s="55">
        <f t="shared" si="172"/>
        <v>1.2500000000000001E-2</v>
      </c>
      <c r="N292" s="69">
        <f t="shared" si="173"/>
        <v>0</v>
      </c>
      <c r="O292" s="72">
        <v>0</v>
      </c>
      <c r="P292" s="7"/>
      <c r="Q292" s="72">
        <f t="shared" si="174"/>
        <v>5.6224999999999996</v>
      </c>
      <c r="R292" s="72">
        <f t="shared" si="175"/>
        <v>5.61</v>
      </c>
      <c r="S292" s="72">
        <f t="shared" si="176"/>
        <v>0</v>
      </c>
      <c r="T292" s="7"/>
      <c r="U292" s="5">
        <f t="shared" si="177"/>
        <v>31</v>
      </c>
      <c r="V292" s="45">
        <f t="shared" si="178"/>
        <v>45627</v>
      </c>
      <c r="W292" s="5">
        <f t="shared" si="179"/>
        <v>8711</v>
      </c>
      <c r="X292" s="55">
        <f t="shared" si="180"/>
        <v>5.3904348595426005E-2</v>
      </c>
      <c r="Y292" s="47">
        <f t="shared" si="181"/>
        <v>0.28123411760301276</v>
      </c>
      <c r="Z292" s="5">
        <f t="shared" si="182"/>
        <v>0</v>
      </c>
      <c r="AA292" s="5">
        <f t="shared" si="183"/>
        <v>0</v>
      </c>
      <c r="AC292" s="39">
        <f t="shared" si="184"/>
        <v>0</v>
      </c>
      <c r="AD292" s="39">
        <f t="shared" si="185"/>
        <v>0</v>
      </c>
      <c r="AE292" s="39">
        <f t="shared" si="186"/>
        <v>0</v>
      </c>
      <c r="AF292" s="39">
        <f t="shared" si="187"/>
        <v>0</v>
      </c>
      <c r="AG292" s="39">
        <f t="shared" si="188"/>
        <v>0</v>
      </c>
      <c r="AH292" s="39">
        <f t="shared" si="189"/>
        <v>0</v>
      </c>
      <c r="AI292" s="39">
        <f t="shared" si="190"/>
        <v>0</v>
      </c>
      <c r="AJ292" s="39">
        <f t="shared" si="191"/>
        <v>0</v>
      </c>
      <c r="AK292" s="39">
        <f t="shared" si="192"/>
        <v>0</v>
      </c>
      <c r="AL292" s="43"/>
      <c r="AM292" s="39">
        <f t="shared" si="193"/>
        <v>0</v>
      </c>
      <c r="AN292" s="39">
        <f t="shared" si="194"/>
        <v>0</v>
      </c>
      <c r="AO292" s="39">
        <f t="shared" si="195"/>
        <v>0</v>
      </c>
      <c r="AP292" s="40">
        <f t="shared" si="196"/>
        <v>0</v>
      </c>
      <c r="AR292" s="39">
        <f t="shared" si="197"/>
        <v>0</v>
      </c>
      <c r="AS292" s="39">
        <f t="shared" si="198"/>
        <v>0</v>
      </c>
      <c r="AT292" s="39">
        <f t="shared" si="199"/>
        <v>0</v>
      </c>
      <c r="AU292" s="40">
        <f t="shared" si="200"/>
        <v>0</v>
      </c>
      <c r="AV292" s="40"/>
      <c r="AW292" s="52">
        <f t="shared" si="201"/>
        <v>0</v>
      </c>
      <c r="AY292" s="52">
        <f t="shared" si="202"/>
        <v>0</v>
      </c>
      <c r="AZ292" s="70"/>
    </row>
    <row r="293" spans="1:52" ht="12" customHeight="1">
      <c r="A293" s="44">
        <f t="shared" si="203"/>
        <v>45658</v>
      </c>
      <c r="B293" s="66">
        <f t="shared" si="204"/>
        <v>1147.5409836065573</v>
      </c>
      <c r="C293" s="67"/>
      <c r="D293" s="68">
        <f t="shared" si="167"/>
        <v>1147.5409836065573</v>
      </c>
      <c r="E293" s="35">
        <f t="shared" si="168"/>
        <v>0</v>
      </c>
      <c r="F293" s="35">
        <f t="shared" si="169"/>
        <v>0</v>
      </c>
      <c r="G293" s="55">
        <f t="shared" si="205"/>
        <v>5.67</v>
      </c>
      <c r="H293" s="69">
        <f t="shared" si="206"/>
        <v>5.67</v>
      </c>
      <c r="I293" s="72">
        <f t="shared" si="207"/>
        <v>0</v>
      </c>
      <c r="J293" s="55">
        <f t="shared" si="170"/>
        <v>-0.06</v>
      </c>
      <c r="K293" s="69">
        <f t="shared" si="171"/>
        <v>-0.06</v>
      </c>
      <c r="L293" s="72">
        <v>0</v>
      </c>
      <c r="M293" s="55">
        <f t="shared" si="172"/>
        <v>1.2500000000000001E-2</v>
      </c>
      <c r="N293" s="69">
        <f t="shared" si="173"/>
        <v>0</v>
      </c>
      <c r="O293" s="72">
        <v>0</v>
      </c>
      <c r="P293" s="7"/>
      <c r="Q293" s="72">
        <f t="shared" si="174"/>
        <v>5.6224999999999996</v>
      </c>
      <c r="R293" s="72">
        <f t="shared" si="175"/>
        <v>5.61</v>
      </c>
      <c r="S293" s="72">
        <f t="shared" si="176"/>
        <v>0</v>
      </c>
      <c r="T293" s="7"/>
      <c r="U293" s="5">
        <f t="shared" si="177"/>
        <v>31</v>
      </c>
      <c r="V293" s="45">
        <f t="shared" si="178"/>
        <v>45658</v>
      </c>
      <c r="W293" s="5">
        <f t="shared" si="179"/>
        <v>8742</v>
      </c>
      <c r="X293" s="55">
        <f t="shared" si="180"/>
        <v>5.3904348595426005E-2</v>
      </c>
      <c r="Y293" s="47">
        <f t="shared" si="181"/>
        <v>0.27996735442439069</v>
      </c>
      <c r="Z293" s="5">
        <f t="shared" si="182"/>
        <v>0</v>
      </c>
      <c r="AA293" s="5">
        <f t="shared" si="183"/>
        <v>0</v>
      </c>
      <c r="AC293" s="39">
        <f t="shared" si="184"/>
        <v>0</v>
      </c>
      <c r="AD293" s="39">
        <f t="shared" si="185"/>
        <v>0</v>
      </c>
      <c r="AE293" s="39">
        <f t="shared" si="186"/>
        <v>0</v>
      </c>
      <c r="AF293" s="39">
        <f t="shared" si="187"/>
        <v>0</v>
      </c>
      <c r="AG293" s="39">
        <f t="shared" si="188"/>
        <v>0</v>
      </c>
      <c r="AH293" s="39">
        <f t="shared" si="189"/>
        <v>0</v>
      </c>
      <c r="AI293" s="39">
        <f t="shared" si="190"/>
        <v>0</v>
      </c>
      <c r="AJ293" s="39">
        <f t="shared" si="191"/>
        <v>0</v>
      </c>
      <c r="AK293" s="39">
        <f t="shared" si="192"/>
        <v>0</v>
      </c>
      <c r="AL293" s="43"/>
      <c r="AM293" s="39">
        <f t="shared" si="193"/>
        <v>0</v>
      </c>
      <c r="AN293" s="39">
        <f t="shared" si="194"/>
        <v>0</v>
      </c>
      <c r="AO293" s="39">
        <f t="shared" si="195"/>
        <v>0</v>
      </c>
      <c r="AP293" s="40">
        <f t="shared" si="196"/>
        <v>0</v>
      </c>
      <c r="AR293" s="39">
        <f t="shared" si="197"/>
        <v>0</v>
      </c>
      <c r="AS293" s="39">
        <f t="shared" si="198"/>
        <v>0</v>
      </c>
      <c r="AT293" s="39">
        <f t="shared" si="199"/>
        <v>0</v>
      </c>
      <c r="AU293" s="40">
        <f t="shared" si="200"/>
        <v>0</v>
      </c>
      <c r="AV293" s="40"/>
      <c r="AW293" s="52">
        <f t="shared" si="201"/>
        <v>0</v>
      </c>
      <c r="AY293" s="52">
        <f t="shared" si="202"/>
        <v>0</v>
      </c>
      <c r="AZ293" s="70"/>
    </row>
    <row r="294" spans="1:52" ht="12" customHeight="1">
      <c r="A294" s="44">
        <f t="shared" si="203"/>
        <v>45689</v>
      </c>
      <c r="B294" s="66">
        <f t="shared" si="204"/>
        <v>1147.5409836065573</v>
      </c>
      <c r="C294" s="67"/>
      <c r="D294" s="68">
        <f t="shared" si="167"/>
        <v>1147.5409836065573</v>
      </c>
      <c r="E294" s="35">
        <f t="shared" si="168"/>
        <v>0</v>
      </c>
      <c r="F294" s="35">
        <f t="shared" si="169"/>
        <v>0</v>
      </c>
      <c r="G294" s="55">
        <f t="shared" si="205"/>
        <v>5.67</v>
      </c>
      <c r="H294" s="69">
        <f t="shared" si="206"/>
        <v>5.67</v>
      </c>
      <c r="I294" s="72">
        <f t="shared" si="207"/>
        <v>0</v>
      </c>
      <c r="J294" s="55">
        <f t="shared" si="170"/>
        <v>-0.06</v>
      </c>
      <c r="K294" s="69">
        <f t="shared" si="171"/>
        <v>-0.06</v>
      </c>
      <c r="L294" s="72">
        <v>0</v>
      </c>
      <c r="M294" s="55">
        <f t="shared" si="172"/>
        <v>1.2500000000000001E-2</v>
      </c>
      <c r="N294" s="69">
        <f t="shared" si="173"/>
        <v>0</v>
      </c>
      <c r="O294" s="72">
        <v>0</v>
      </c>
      <c r="P294" s="7"/>
      <c r="Q294" s="72">
        <f t="shared" si="174"/>
        <v>5.6224999999999996</v>
      </c>
      <c r="R294" s="72">
        <f t="shared" si="175"/>
        <v>5.61</v>
      </c>
      <c r="S294" s="72">
        <f t="shared" si="176"/>
        <v>0</v>
      </c>
      <c r="T294" s="7"/>
      <c r="U294" s="5">
        <f t="shared" si="177"/>
        <v>28</v>
      </c>
      <c r="V294" s="45">
        <f t="shared" si="178"/>
        <v>45689</v>
      </c>
      <c r="W294" s="5">
        <f t="shared" si="179"/>
        <v>8773</v>
      </c>
      <c r="X294" s="55">
        <f t="shared" si="180"/>
        <v>5.3904348595426005E-2</v>
      </c>
      <c r="Y294" s="47">
        <f t="shared" si="181"/>
        <v>0.27870629712869777</v>
      </c>
      <c r="Z294" s="5">
        <f t="shared" si="182"/>
        <v>0</v>
      </c>
      <c r="AA294" s="5">
        <f t="shared" si="183"/>
        <v>0</v>
      </c>
      <c r="AC294" s="39">
        <f t="shared" si="184"/>
        <v>0</v>
      </c>
      <c r="AD294" s="39">
        <f t="shared" si="185"/>
        <v>0</v>
      </c>
      <c r="AE294" s="39">
        <f t="shared" si="186"/>
        <v>0</v>
      </c>
      <c r="AF294" s="39">
        <f t="shared" si="187"/>
        <v>0</v>
      </c>
      <c r="AG294" s="39">
        <f t="shared" si="188"/>
        <v>0</v>
      </c>
      <c r="AH294" s="39">
        <f t="shared" si="189"/>
        <v>0</v>
      </c>
      <c r="AI294" s="39">
        <f t="shared" si="190"/>
        <v>0</v>
      </c>
      <c r="AJ294" s="39">
        <f t="shared" si="191"/>
        <v>0</v>
      </c>
      <c r="AK294" s="39">
        <f t="shared" si="192"/>
        <v>0</v>
      </c>
      <c r="AL294" s="43"/>
      <c r="AM294" s="39">
        <f t="shared" si="193"/>
        <v>0</v>
      </c>
      <c r="AN294" s="39">
        <f t="shared" si="194"/>
        <v>0</v>
      </c>
      <c r="AO294" s="39">
        <f t="shared" si="195"/>
        <v>0</v>
      </c>
      <c r="AP294" s="40">
        <f t="shared" si="196"/>
        <v>0</v>
      </c>
      <c r="AR294" s="39">
        <f t="shared" si="197"/>
        <v>0</v>
      </c>
      <c r="AS294" s="39">
        <f t="shared" si="198"/>
        <v>0</v>
      </c>
      <c r="AT294" s="39">
        <f t="shared" si="199"/>
        <v>0</v>
      </c>
      <c r="AU294" s="40">
        <f t="shared" si="200"/>
        <v>0</v>
      </c>
      <c r="AV294" s="40"/>
      <c r="AW294" s="52">
        <f t="shared" si="201"/>
        <v>0</v>
      </c>
      <c r="AY294" s="52">
        <f t="shared" si="202"/>
        <v>0</v>
      </c>
      <c r="AZ294" s="70"/>
    </row>
    <row r="295" spans="1:52" ht="12" customHeight="1">
      <c r="A295" s="44">
        <f t="shared" si="203"/>
        <v>45717</v>
      </c>
      <c r="B295" s="66">
        <f t="shared" si="204"/>
        <v>1147.5409836065573</v>
      </c>
      <c r="C295" s="67"/>
      <c r="D295" s="68">
        <f t="shared" si="167"/>
        <v>1147.5409836065573</v>
      </c>
      <c r="E295" s="35">
        <f t="shared" si="168"/>
        <v>0</v>
      </c>
      <c r="F295" s="35">
        <f t="shared" si="169"/>
        <v>0</v>
      </c>
      <c r="G295" s="55">
        <f t="shared" si="205"/>
        <v>5.67</v>
      </c>
      <c r="H295" s="69">
        <f t="shared" si="206"/>
        <v>5.67</v>
      </c>
      <c r="I295" s="72">
        <f t="shared" si="207"/>
        <v>0</v>
      </c>
      <c r="J295" s="55">
        <f t="shared" si="170"/>
        <v>-0.06</v>
      </c>
      <c r="K295" s="69">
        <f t="shared" si="171"/>
        <v>-0.06</v>
      </c>
      <c r="L295" s="72">
        <v>0</v>
      </c>
      <c r="M295" s="55">
        <f t="shared" si="172"/>
        <v>1.2500000000000001E-2</v>
      </c>
      <c r="N295" s="69">
        <f t="shared" si="173"/>
        <v>0</v>
      </c>
      <c r="O295" s="72">
        <v>0</v>
      </c>
      <c r="P295" s="7"/>
      <c r="Q295" s="72">
        <f t="shared" si="174"/>
        <v>5.6224999999999996</v>
      </c>
      <c r="R295" s="72">
        <f t="shared" si="175"/>
        <v>5.61</v>
      </c>
      <c r="S295" s="72">
        <f t="shared" si="176"/>
        <v>0</v>
      </c>
      <c r="T295" s="7"/>
      <c r="U295" s="5">
        <f t="shared" si="177"/>
        <v>31</v>
      </c>
      <c r="V295" s="45">
        <f t="shared" si="178"/>
        <v>45717</v>
      </c>
      <c r="W295" s="5">
        <f t="shared" si="179"/>
        <v>8801</v>
      </c>
      <c r="X295" s="55">
        <f t="shared" si="180"/>
        <v>5.3904348595426005E-2</v>
      </c>
      <c r="Y295" s="47">
        <f t="shared" si="181"/>
        <v>0.27757216058360501</v>
      </c>
      <c r="Z295" s="5">
        <f t="shared" si="182"/>
        <v>0</v>
      </c>
      <c r="AA295" s="5">
        <f t="shared" si="183"/>
        <v>0</v>
      </c>
      <c r="AC295" s="39">
        <f t="shared" si="184"/>
        <v>0</v>
      </c>
      <c r="AD295" s="39">
        <f t="shared" si="185"/>
        <v>0</v>
      </c>
      <c r="AE295" s="39">
        <f t="shared" si="186"/>
        <v>0</v>
      </c>
      <c r="AF295" s="39">
        <f t="shared" si="187"/>
        <v>0</v>
      </c>
      <c r="AG295" s="39">
        <f t="shared" si="188"/>
        <v>0</v>
      </c>
      <c r="AH295" s="39">
        <f t="shared" si="189"/>
        <v>0</v>
      </c>
      <c r="AI295" s="39">
        <f t="shared" si="190"/>
        <v>0</v>
      </c>
      <c r="AJ295" s="39">
        <f t="shared" si="191"/>
        <v>0</v>
      </c>
      <c r="AK295" s="39">
        <f t="shared" si="192"/>
        <v>0</v>
      </c>
      <c r="AL295" s="43"/>
      <c r="AM295" s="39">
        <f t="shared" si="193"/>
        <v>0</v>
      </c>
      <c r="AN295" s="39">
        <f t="shared" si="194"/>
        <v>0</v>
      </c>
      <c r="AO295" s="39">
        <f t="shared" si="195"/>
        <v>0</v>
      </c>
      <c r="AP295" s="40">
        <f t="shared" si="196"/>
        <v>0</v>
      </c>
      <c r="AR295" s="39">
        <f t="shared" si="197"/>
        <v>0</v>
      </c>
      <c r="AS295" s="39">
        <f t="shared" si="198"/>
        <v>0</v>
      </c>
      <c r="AT295" s="39">
        <f t="shared" si="199"/>
        <v>0</v>
      </c>
      <c r="AU295" s="40">
        <f t="shared" si="200"/>
        <v>0</v>
      </c>
      <c r="AV295" s="40"/>
      <c r="AW295" s="52">
        <f t="shared" si="201"/>
        <v>0</v>
      </c>
      <c r="AY295" s="52">
        <f t="shared" si="202"/>
        <v>0</v>
      </c>
      <c r="AZ295" s="70"/>
    </row>
    <row r="296" spans="1:52" ht="12" customHeight="1">
      <c r="A296" s="44">
        <f t="shared" si="203"/>
        <v>45748</v>
      </c>
      <c r="B296" s="66">
        <f t="shared" si="204"/>
        <v>1147.5409836065573</v>
      </c>
      <c r="C296" s="67"/>
      <c r="D296" s="68">
        <f t="shared" si="167"/>
        <v>1147.5409836065573</v>
      </c>
      <c r="E296" s="35">
        <f t="shared" si="168"/>
        <v>0</v>
      </c>
      <c r="F296" s="35">
        <f t="shared" si="169"/>
        <v>0</v>
      </c>
      <c r="G296" s="55">
        <f t="shared" si="205"/>
        <v>5.67</v>
      </c>
      <c r="H296" s="69">
        <f t="shared" si="206"/>
        <v>5.67</v>
      </c>
      <c r="I296" s="72">
        <f t="shared" si="207"/>
        <v>0</v>
      </c>
      <c r="J296" s="55">
        <f t="shared" si="170"/>
        <v>-0.06</v>
      </c>
      <c r="K296" s="69">
        <f t="shared" si="171"/>
        <v>-0.06</v>
      </c>
      <c r="L296" s="72">
        <v>0</v>
      </c>
      <c r="M296" s="55">
        <f t="shared" si="172"/>
        <v>1.2500000000000001E-2</v>
      </c>
      <c r="N296" s="69">
        <f t="shared" si="173"/>
        <v>0</v>
      </c>
      <c r="O296" s="72">
        <v>0</v>
      </c>
      <c r="P296" s="7"/>
      <c r="Q296" s="72">
        <f t="shared" si="174"/>
        <v>5.6224999999999996</v>
      </c>
      <c r="R296" s="72">
        <f t="shared" si="175"/>
        <v>5.61</v>
      </c>
      <c r="S296" s="72">
        <f t="shared" si="176"/>
        <v>0</v>
      </c>
      <c r="T296" s="7"/>
      <c r="U296" s="5">
        <f t="shared" si="177"/>
        <v>30</v>
      </c>
      <c r="V296" s="45">
        <f t="shared" si="178"/>
        <v>45748</v>
      </c>
      <c r="W296" s="5">
        <f t="shared" si="179"/>
        <v>8832</v>
      </c>
      <c r="X296" s="55">
        <f t="shared" si="180"/>
        <v>5.3904348595426005E-2</v>
      </c>
      <c r="Y296" s="47">
        <f t="shared" si="181"/>
        <v>0.27632189196244783</v>
      </c>
      <c r="Z296" s="5">
        <f t="shared" si="182"/>
        <v>0</v>
      </c>
      <c r="AA296" s="5">
        <f t="shared" si="183"/>
        <v>0</v>
      </c>
      <c r="AC296" s="39">
        <f t="shared" si="184"/>
        <v>0</v>
      </c>
      <c r="AD296" s="39">
        <f t="shared" si="185"/>
        <v>0</v>
      </c>
      <c r="AE296" s="39">
        <f t="shared" si="186"/>
        <v>0</v>
      </c>
      <c r="AF296" s="39">
        <f t="shared" si="187"/>
        <v>0</v>
      </c>
      <c r="AG296" s="39">
        <f t="shared" si="188"/>
        <v>0</v>
      </c>
      <c r="AH296" s="39">
        <f t="shared" si="189"/>
        <v>0</v>
      </c>
      <c r="AI296" s="39">
        <f t="shared" si="190"/>
        <v>0</v>
      </c>
      <c r="AJ296" s="39">
        <f t="shared" si="191"/>
        <v>0</v>
      </c>
      <c r="AK296" s="39">
        <f t="shared" si="192"/>
        <v>0</v>
      </c>
      <c r="AL296" s="43"/>
      <c r="AM296" s="39">
        <f t="shared" si="193"/>
        <v>0</v>
      </c>
      <c r="AN296" s="39">
        <f t="shared" si="194"/>
        <v>0</v>
      </c>
      <c r="AO296" s="39">
        <f t="shared" si="195"/>
        <v>0</v>
      </c>
      <c r="AP296" s="40">
        <f t="shared" si="196"/>
        <v>0</v>
      </c>
      <c r="AR296" s="39">
        <f t="shared" si="197"/>
        <v>0</v>
      </c>
      <c r="AS296" s="39">
        <f t="shared" si="198"/>
        <v>0</v>
      </c>
      <c r="AT296" s="39">
        <f t="shared" si="199"/>
        <v>0</v>
      </c>
      <c r="AU296" s="40">
        <f t="shared" si="200"/>
        <v>0</v>
      </c>
      <c r="AV296" s="40"/>
      <c r="AW296" s="52">
        <f t="shared" si="201"/>
        <v>0</v>
      </c>
      <c r="AY296" s="52">
        <f t="shared" si="202"/>
        <v>0</v>
      </c>
      <c r="AZ296" s="70"/>
    </row>
    <row r="297" spans="1:52" ht="12" customHeight="1">
      <c r="A297" s="44">
        <f t="shared" si="203"/>
        <v>45778</v>
      </c>
      <c r="B297" s="66">
        <f t="shared" si="204"/>
        <v>1147.5409836065573</v>
      </c>
      <c r="C297" s="67"/>
      <c r="D297" s="68">
        <f t="shared" si="167"/>
        <v>1147.5409836065573</v>
      </c>
      <c r="E297" s="35">
        <f t="shared" si="168"/>
        <v>0</v>
      </c>
      <c r="F297" s="35">
        <f t="shared" si="169"/>
        <v>0</v>
      </c>
      <c r="G297" s="55">
        <f t="shared" si="205"/>
        <v>5.67</v>
      </c>
      <c r="H297" s="69">
        <f t="shared" si="206"/>
        <v>5.67</v>
      </c>
      <c r="I297" s="72">
        <f t="shared" si="207"/>
        <v>0</v>
      </c>
      <c r="J297" s="55">
        <f t="shared" si="170"/>
        <v>-0.06</v>
      </c>
      <c r="K297" s="69">
        <f t="shared" si="171"/>
        <v>-0.06</v>
      </c>
      <c r="L297" s="72">
        <v>0</v>
      </c>
      <c r="M297" s="55">
        <f t="shared" si="172"/>
        <v>1.2500000000000001E-2</v>
      </c>
      <c r="N297" s="69">
        <f t="shared" si="173"/>
        <v>0</v>
      </c>
      <c r="O297" s="72">
        <v>0</v>
      </c>
      <c r="P297" s="7"/>
      <c r="Q297" s="72">
        <f t="shared" si="174"/>
        <v>5.6224999999999996</v>
      </c>
      <c r="R297" s="72">
        <f t="shared" si="175"/>
        <v>5.61</v>
      </c>
      <c r="S297" s="72">
        <f t="shared" si="176"/>
        <v>0</v>
      </c>
      <c r="T297" s="7"/>
      <c r="U297" s="5">
        <f t="shared" si="177"/>
        <v>31</v>
      </c>
      <c r="V297" s="45">
        <f t="shared" si="178"/>
        <v>45778</v>
      </c>
      <c r="W297" s="5">
        <f t="shared" si="179"/>
        <v>8862</v>
      </c>
      <c r="X297" s="55">
        <f t="shared" si="180"/>
        <v>5.3904348595426005E-2</v>
      </c>
      <c r="Y297" s="47">
        <f t="shared" si="181"/>
        <v>0.27511731686755747</v>
      </c>
      <c r="Z297" s="5">
        <f t="shared" si="182"/>
        <v>0</v>
      </c>
      <c r="AA297" s="5">
        <f t="shared" si="183"/>
        <v>0</v>
      </c>
      <c r="AC297" s="39">
        <f t="shared" si="184"/>
        <v>0</v>
      </c>
      <c r="AD297" s="39">
        <f t="shared" si="185"/>
        <v>0</v>
      </c>
      <c r="AE297" s="39">
        <f t="shared" si="186"/>
        <v>0</v>
      </c>
      <c r="AF297" s="39">
        <f t="shared" si="187"/>
        <v>0</v>
      </c>
      <c r="AG297" s="39">
        <f t="shared" si="188"/>
        <v>0</v>
      </c>
      <c r="AH297" s="39">
        <f t="shared" si="189"/>
        <v>0</v>
      </c>
      <c r="AI297" s="39">
        <f t="shared" si="190"/>
        <v>0</v>
      </c>
      <c r="AJ297" s="39">
        <f t="shared" si="191"/>
        <v>0</v>
      </c>
      <c r="AK297" s="39">
        <f t="shared" si="192"/>
        <v>0</v>
      </c>
      <c r="AL297" s="43"/>
      <c r="AM297" s="39">
        <f t="shared" si="193"/>
        <v>0</v>
      </c>
      <c r="AN297" s="39">
        <f t="shared" si="194"/>
        <v>0</v>
      </c>
      <c r="AO297" s="39">
        <f t="shared" si="195"/>
        <v>0</v>
      </c>
      <c r="AP297" s="40">
        <f t="shared" si="196"/>
        <v>0</v>
      </c>
      <c r="AR297" s="39">
        <f t="shared" si="197"/>
        <v>0</v>
      </c>
      <c r="AS297" s="39">
        <f t="shared" si="198"/>
        <v>0</v>
      </c>
      <c r="AT297" s="39">
        <f t="shared" si="199"/>
        <v>0</v>
      </c>
      <c r="AU297" s="40">
        <f t="shared" si="200"/>
        <v>0</v>
      </c>
      <c r="AV297" s="40"/>
      <c r="AW297" s="52">
        <f t="shared" si="201"/>
        <v>0</v>
      </c>
      <c r="AY297" s="52">
        <f t="shared" si="202"/>
        <v>0</v>
      </c>
      <c r="AZ297" s="70"/>
    </row>
    <row r="298" spans="1:52" ht="12" customHeight="1">
      <c r="A298" s="44">
        <f t="shared" si="203"/>
        <v>45809</v>
      </c>
      <c r="B298" s="66">
        <f t="shared" si="204"/>
        <v>1147.5409836065573</v>
      </c>
      <c r="C298" s="67"/>
      <c r="D298" s="68">
        <f t="shared" si="167"/>
        <v>1147.5409836065573</v>
      </c>
      <c r="E298" s="35">
        <f t="shared" si="168"/>
        <v>0</v>
      </c>
      <c r="F298" s="35">
        <f t="shared" si="169"/>
        <v>0</v>
      </c>
      <c r="G298" s="55">
        <f t="shared" si="205"/>
        <v>5.67</v>
      </c>
      <c r="H298" s="69">
        <f t="shared" si="206"/>
        <v>5.67</v>
      </c>
      <c r="I298" s="72">
        <f t="shared" si="207"/>
        <v>0</v>
      </c>
      <c r="J298" s="55">
        <f t="shared" si="170"/>
        <v>-0.06</v>
      </c>
      <c r="K298" s="69">
        <f t="shared" si="171"/>
        <v>-0.06</v>
      </c>
      <c r="L298" s="72">
        <v>0</v>
      </c>
      <c r="M298" s="55">
        <f t="shared" si="172"/>
        <v>1.2500000000000001E-2</v>
      </c>
      <c r="N298" s="69">
        <f t="shared" si="173"/>
        <v>0</v>
      </c>
      <c r="O298" s="72">
        <v>0</v>
      </c>
      <c r="P298" s="7"/>
      <c r="Q298" s="72">
        <f t="shared" si="174"/>
        <v>5.6224999999999996</v>
      </c>
      <c r="R298" s="72">
        <f t="shared" si="175"/>
        <v>5.61</v>
      </c>
      <c r="S298" s="72">
        <f t="shared" si="176"/>
        <v>0</v>
      </c>
      <c r="T298" s="7"/>
      <c r="U298" s="5">
        <f t="shared" si="177"/>
        <v>30</v>
      </c>
      <c r="V298" s="45">
        <f t="shared" si="178"/>
        <v>45809</v>
      </c>
      <c r="W298" s="5">
        <f t="shared" si="179"/>
        <v>8893</v>
      </c>
      <c r="X298" s="55">
        <f t="shared" si="180"/>
        <v>5.3904348595426005E-2</v>
      </c>
      <c r="Y298" s="47">
        <f t="shared" si="181"/>
        <v>0.27387810560194181</v>
      </c>
      <c r="Z298" s="5">
        <f t="shared" si="182"/>
        <v>0</v>
      </c>
      <c r="AA298" s="5">
        <f t="shared" si="183"/>
        <v>0</v>
      </c>
      <c r="AC298" s="39">
        <f t="shared" si="184"/>
        <v>0</v>
      </c>
      <c r="AD298" s="39">
        <f t="shared" si="185"/>
        <v>0</v>
      </c>
      <c r="AE298" s="39">
        <f t="shared" si="186"/>
        <v>0</v>
      </c>
      <c r="AF298" s="39">
        <f t="shared" si="187"/>
        <v>0</v>
      </c>
      <c r="AG298" s="39">
        <f t="shared" si="188"/>
        <v>0</v>
      </c>
      <c r="AH298" s="39">
        <f t="shared" si="189"/>
        <v>0</v>
      </c>
      <c r="AI298" s="39">
        <f t="shared" si="190"/>
        <v>0</v>
      </c>
      <c r="AJ298" s="39">
        <f t="shared" si="191"/>
        <v>0</v>
      </c>
      <c r="AK298" s="39">
        <f t="shared" si="192"/>
        <v>0</v>
      </c>
      <c r="AL298" s="43"/>
      <c r="AM298" s="39">
        <f t="shared" si="193"/>
        <v>0</v>
      </c>
      <c r="AN298" s="39">
        <f t="shared" si="194"/>
        <v>0</v>
      </c>
      <c r="AO298" s="39">
        <f t="shared" si="195"/>
        <v>0</v>
      </c>
      <c r="AP298" s="40">
        <f t="shared" si="196"/>
        <v>0</v>
      </c>
      <c r="AR298" s="39">
        <f t="shared" si="197"/>
        <v>0</v>
      </c>
      <c r="AS298" s="39">
        <f t="shared" si="198"/>
        <v>0</v>
      </c>
      <c r="AT298" s="39">
        <f t="shared" si="199"/>
        <v>0</v>
      </c>
      <c r="AU298" s="40">
        <f t="shared" si="200"/>
        <v>0</v>
      </c>
      <c r="AV298" s="40"/>
      <c r="AW298" s="52">
        <f t="shared" si="201"/>
        <v>0</v>
      </c>
      <c r="AY298" s="52">
        <f t="shared" si="202"/>
        <v>0</v>
      </c>
      <c r="AZ298" s="70"/>
    </row>
    <row r="299" spans="1:52" ht="12" customHeight="1">
      <c r="A299" s="44">
        <f t="shared" si="203"/>
        <v>45839</v>
      </c>
      <c r="B299" s="66">
        <f t="shared" si="204"/>
        <v>1147.5409836065573</v>
      </c>
      <c r="C299" s="67"/>
      <c r="D299" s="68">
        <f t="shared" si="167"/>
        <v>1147.5409836065573</v>
      </c>
      <c r="E299" s="35">
        <f t="shared" si="168"/>
        <v>0</v>
      </c>
      <c r="F299" s="35">
        <f t="shared" si="169"/>
        <v>0</v>
      </c>
      <c r="G299" s="55">
        <f t="shared" si="205"/>
        <v>5.67</v>
      </c>
      <c r="H299" s="69">
        <f t="shared" si="206"/>
        <v>5.67</v>
      </c>
      <c r="I299" s="72">
        <f t="shared" si="207"/>
        <v>0</v>
      </c>
      <c r="J299" s="55">
        <f t="shared" si="170"/>
        <v>-0.06</v>
      </c>
      <c r="K299" s="69">
        <f t="shared" si="171"/>
        <v>-0.06</v>
      </c>
      <c r="L299" s="72">
        <v>0</v>
      </c>
      <c r="M299" s="55">
        <f t="shared" si="172"/>
        <v>1.2500000000000001E-2</v>
      </c>
      <c r="N299" s="69">
        <f t="shared" si="173"/>
        <v>0</v>
      </c>
      <c r="O299" s="72">
        <v>0</v>
      </c>
      <c r="P299" s="7"/>
      <c r="Q299" s="72">
        <f t="shared" si="174"/>
        <v>5.6224999999999996</v>
      </c>
      <c r="R299" s="72">
        <f t="shared" si="175"/>
        <v>5.61</v>
      </c>
      <c r="S299" s="72">
        <f t="shared" si="176"/>
        <v>0</v>
      </c>
      <c r="T299" s="7"/>
      <c r="U299" s="5">
        <f t="shared" si="177"/>
        <v>31</v>
      </c>
      <c r="V299" s="45">
        <f t="shared" si="178"/>
        <v>45839</v>
      </c>
      <c r="W299" s="5">
        <f t="shared" si="179"/>
        <v>8923</v>
      </c>
      <c r="X299" s="55">
        <f t="shared" si="180"/>
        <v>5.3904348595426005E-2</v>
      </c>
      <c r="Y299" s="47">
        <f t="shared" si="181"/>
        <v>0.27268418374978287</v>
      </c>
      <c r="Z299" s="5">
        <f t="shared" si="182"/>
        <v>0</v>
      </c>
      <c r="AA299" s="5">
        <f t="shared" si="183"/>
        <v>0</v>
      </c>
      <c r="AC299" s="39">
        <f t="shared" si="184"/>
        <v>0</v>
      </c>
      <c r="AD299" s="39">
        <f t="shared" si="185"/>
        <v>0</v>
      </c>
      <c r="AE299" s="39">
        <f t="shared" si="186"/>
        <v>0</v>
      </c>
      <c r="AF299" s="39">
        <f t="shared" si="187"/>
        <v>0</v>
      </c>
      <c r="AG299" s="39">
        <f t="shared" si="188"/>
        <v>0</v>
      </c>
      <c r="AH299" s="39">
        <f t="shared" si="189"/>
        <v>0</v>
      </c>
      <c r="AI299" s="39">
        <f t="shared" si="190"/>
        <v>0</v>
      </c>
      <c r="AJ299" s="39">
        <f t="shared" si="191"/>
        <v>0</v>
      </c>
      <c r="AK299" s="39">
        <f t="shared" si="192"/>
        <v>0</v>
      </c>
      <c r="AL299" s="43"/>
      <c r="AM299" s="39">
        <f t="shared" si="193"/>
        <v>0</v>
      </c>
      <c r="AN299" s="39">
        <f t="shared" si="194"/>
        <v>0</v>
      </c>
      <c r="AO299" s="39">
        <f t="shared" si="195"/>
        <v>0</v>
      </c>
      <c r="AP299" s="40">
        <f t="shared" si="196"/>
        <v>0</v>
      </c>
      <c r="AR299" s="39">
        <f t="shared" si="197"/>
        <v>0</v>
      </c>
      <c r="AS299" s="39">
        <f t="shared" si="198"/>
        <v>0</v>
      </c>
      <c r="AT299" s="39">
        <f t="shared" si="199"/>
        <v>0</v>
      </c>
      <c r="AU299" s="40">
        <f t="shared" si="200"/>
        <v>0</v>
      </c>
      <c r="AV299" s="40"/>
      <c r="AW299" s="52">
        <f t="shared" si="201"/>
        <v>0</v>
      </c>
      <c r="AY299" s="52">
        <f t="shared" si="202"/>
        <v>0</v>
      </c>
      <c r="AZ299" s="70"/>
    </row>
    <row r="300" spans="1:52" ht="12" customHeight="1">
      <c r="A300" s="44">
        <f t="shared" si="203"/>
        <v>45870</v>
      </c>
      <c r="B300" s="66">
        <f t="shared" si="204"/>
        <v>1147.5409836065573</v>
      </c>
      <c r="C300" s="67"/>
      <c r="D300" s="68">
        <f t="shared" si="167"/>
        <v>1147.5409836065573</v>
      </c>
      <c r="E300" s="35">
        <f t="shared" si="168"/>
        <v>0</v>
      </c>
      <c r="F300" s="35">
        <f t="shared" si="169"/>
        <v>0</v>
      </c>
      <c r="G300" s="55">
        <f t="shared" si="205"/>
        <v>5.67</v>
      </c>
      <c r="H300" s="69">
        <f t="shared" si="206"/>
        <v>5.67</v>
      </c>
      <c r="I300" s="72">
        <f t="shared" si="207"/>
        <v>0</v>
      </c>
      <c r="J300" s="55">
        <f t="shared" si="170"/>
        <v>-0.06</v>
      </c>
      <c r="K300" s="69">
        <f t="shared" si="171"/>
        <v>-0.06</v>
      </c>
      <c r="L300" s="72">
        <v>0</v>
      </c>
      <c r="M300" s="55">
        <f t="shared" si="172"/>
        <v>1.2500000000000001E-2</v>
      </c>
      <c r="N300" s="69">
        <f t="shared" si="173"/>
        <v>0</v>
      </c>
      <c r="O300" s="72">
        <v>0</v>
      </c>
      <c r="P300" s="7"/>
      <c r="Q300" s="72">
        <f t="shared" si="174"/>
        <v>5.6224999999999996</v>
      </c>
      <c r="R300" s="72">
        <f t="shared" si="175"/>
        <v>5.61</v>
      </c>
      <c r="S300" s="72">
        <f t="shared" si="176"/>
        <v>0</v>
      </c>
      <c r="T300" s="7"/>
      <c r="U300" s="5">
        <f t="shared" si="177"/>
        <v>31</v>
      </c>
      <c r="V300" s="45">
        <f t="shared" si="178"/>
        <v>45870</v>
      </c>
      <c r="W300" s="5">
        <f t="shared" si="179"/>
        <v>8954</v>
      </c>
      <c r="X300" s="55">
        <f t="shared" si="180"/>
        <v>5.3904348595426005E-2</v>
      </c>
      <c r="Y300" s="47">
        <f t="shared" si="181"/>
        <v>0.27145593204863455</v>
      </c>
      <c r="Z300" s="5">
        <f t="shared" si="182"/>
        <v>0</v>
      </c>
      <c r="AA300" s="5">
        <f t="shared" si="183"/>
        <v>0</v>
      </c>
      <c r="AC300" s="39">
        <f t="shared" si="184"/>
        <v>0</v>
      </c>
      <c r="AD300" s="39">
        <f t="shared" si="185"/>
        <v>0</v>
      </c>
      <c r="AE300" s="39">
        <f t="shared" si="186"/>
        <v>0</v>
      </c>
      <c r="AF300" s="39">
        <f t="shared" si="187"/>
        <v>0</v>
      </c>
      <c r="AG300" s="39">
        <f t="shared" si="188"/>
        <v>0</v>
      </c>
      <c r="AH300" s="39">
        <f t="shared" si="189"/>
        <v>0</v>
      </c>
      <c r="AI300" s="39">
        <f t="shared" si="190"/>
        <v>0</v>
      </c>
      <c r="AJ300" s="39">
        <f t="shared" si="191"/>
        <v>0</v>
      </c>
      <c r="AK300" s="39">
        <f t="shared" si="192"/>
        <v>0</v>
      </c>
      <c r="AL300" s="43"/>
      <c r="AM300" s="39">
        <f t="shared" si="193"/>
        <v>0</v>
      </c>
      <c r="AN300" s="39">
        <f t="shared" si="194"/>
        <v>0</v>
      </c>
      <c r="AO300" s="39">
        <f t="shared" si="195"/>
        <v>0</v>
      </c>
      <c r="AP300" s="40">
        <f t="shared" si="196"/>
        <v>0</v>
      </c>
      <c r="AR300" s="39">
        <f t="shared" si="197"/>
        <v>0</v>
      </c>
      <c r="AS300" s="39">
        <f t="shared" si="198"/>
        <v>0</v>
      </c>
      <c r="AT300" s="39">
        <f t="shared" si="199"/>
        <v>0</v>
      </c>
      <c r="AU300" s="40">
        <f t="shared" si="200"/>
        <v>0</v>
      </c>
      <c r="AV300" s="40"/>
      <c r="AW300" s="52">
        <f t="shared" si="201"/>
        <v>0</v>
      </c>
      <c r="AY300" s="52">
        <f t="shared" si="202"/>
        <v>0</v>
      </c>
      <c r="AZ300" s="70"/>
    </row>
    <row r="301" spans="1:52" ht="12" customHeight="1">
      <c r="A301" s="44">
        <f t="shared" si="203"/>
        <v>45901</v>
      </c>
      <c r="B301" s="66">
        <f t="shared" si="204"/>
        <v>1147.5409836065573</v>
      </c>
      <c r="C301" s="67"/>
      <c r="D301" s="68">
        <f t="shared" si="167"/>
        <v>1147.5409836065573</v>
      </c>
      <c r="E301" s="35">
        <f t="shared" si="168"/>
        <v>0</v>
      </c>
      <c r="F301" s="35">
        <f t="shared" si="169"/>
        <v>0</v>
      </c>
      <c r="G301" s="55">
        <f t="shared" si="205"/>
        <v>5.67</v>
      </c>
      <c r="H301" s="69">
        <f t="shared" si="206"/>
        <v>5.67</v>
      </c>
      <c r="I301" s="72">
        <f t="shared" si="207"/>
        <v>0</v>
      </c>
      <c r="J301" s="55">
        <f t="shared" si="170"/>
        <v>-0.06</v>
      </c>
      <c r="K301" s="69">
        <f t="shared" si="171"/>
        <v>-0.06</v>
      </c>
      <c r="L301" s="72">
        <v>0</v>
      </c>
      <c r="M301" s="55">
        <f t="shared" si="172"/>
        <v>1.2500000000000001E-2</v>
      </c>
      <c r="N301" s="69">
        <f t="shared" si="173"/>
        <v>0</v>
      </c>
      <c r="O301" s="72">
        <v>0</v>
      </c>
      <c r="P301" s="7"/>
      <c r="Q301" s="72">
        <f t="shared" si="174"/>
        <v>5.6224999999999996</v>
      </c>
      <c r="R301" s="72">
        <f t="shared" si="175"/>
        <v>5.61</v>
      </c>
      <c r="S301" s="72">
        <f t="shared" si="176"/>
        <v>0</v>
      </c>
      <c r="T301" s="7"/>
      <c r="U301" s="5">
        <f t="shared" si="177"/>
        <v>30</v>
      </c>
      <c r="V301" s="45">
        <f t="shared" si="178"/>
        <v>45901</v>
      </c>
      <c r="W301" s="5">
        <f t="shared" si="179"/>
        <v>8985</v>
      </c>
      <c r="X301" s="55">
        <f t="shared" si="180"/>
        <v>5.3904348595426005E-2</v>
      </c>
      <c r="Y301" s="47">
        <f t="shared" si="181"/>
        <v>0.27023321276312057</v>
      </c>
      <c r="Z301" s="5">
        <f t="shared" si="182"/>
        <v>0</v>
      </c>
      <c r="AA301" s="5">
        <f t="shared" si="183"/>
        <v>0</v>
      </c>
      <c r="AC301" s="39">
        <f t="shared" si="184"/>
        <v>0</v>
      </c>
      <c r="AD301" s="39">
        <f t="shared" si="185"/>
        <v>0</v>
      </c>
      <c r="AE301" s="39">
        <f t="shared" si="186"/>
        <v>0</v>
      </c>
      <c r="AF301" s="39">
        <f t="shared" si="187"/>
        <v>0</v>
      </c>
      <c r="AG301" s="39">
        <f t="shared" si="188"/>
        <v>0</v>
      </c>
      <c r="AH301" s="39">
        <f t="shared" si="189"/>
        <v>0</v>
      </c>
      <c r="AI301" s="39">
        <f t="shared" si="190"/>
        <v>0</v>
      </c>
      <c r="AJ301" s="39">
        <f t="shared" si="191"/>
        <v>0</v>
      </c>
      <c r="AK301" s="39">
        <f t="shared" si="192"/>
        <v>0</v>
      </c>
      <c r="AL301" s="43"/>
      <c r="AM301" s="39">
        <f t="shared" si="193"/>
        <v>0</v>
      </c>
      <c r="AN301" s="39">
        <f t="shared" si="194"/>
        <v>0</v>
      </c>
      <c r="AO301" s="39">
        <f t="shared" si="195"/>
        <v>0</v>
      </c>
      <c r="AP301" s="40">
        <f t="shared" si="196"/>
        <v>0</v>
      </c>
      <c r="AR301" s="39">
        <f t="shared" si="197"/>
        <v>0</v>
      </c>
      <c r="AS301" s="39">
        <f t="shared" si="198"/>
        <v>0</v>
      </c>
      <c r="AT301" s="39">
        <f t="shared" si="199"/>
        <v>0</v>
      </c>
      <c r="AU301" s="40">
        <f t="shared" si="200"/>
        <v>0</v>
      </c>
      <c r="AV301" s="40"/>
      <c r="AW301" s="52">
        <f t="shared" si="201"/>
        <v>0</v>
      </c>
      <c r="AY301" s="52">
        <f t="shared" si="202"/>
        <v>0</v>
      </c>
      <c r="AZ301" s="70"/>
    </row>
    <row r="302" spans="1:52" ht="12" customHeight="1">
      <c r="A302" s="44">
        <f t="shared" si="203"/>
        <v>45931</v>
      </c>
      <c r="B302" s="66">
        <f t="shared" si="204"/>
        <v>1147.5409836065573</v>
      </c>
      <c r="C302" s="67"/>
      <c r="D302" s="68">
        <f t="shared" si="167"/>
        <v>1147.5409836065573</v>
      </c>
      <c r="E302" s="35">
        <f t="shared" si="168"/>
        <v>0</v>
      </c>
      <c r="F302" s="35">
        <f t="shared" si="169"/>
        <v>0</v>
      </c>
      <c r="G302" s="55">
        <f t="shared" si="205"/>
        <v>5.67</v>
      </c>
      <c r="H302" s="69">
        <f t="shared" si="206"/>
        <v>5.67</v>
      </c>
      <c r="I302" s="72">
        <f t="shared" si="207"/>
        <v>0</v>
      </c>
      <c r="J302" s="55">
        <f t="shared" si="170"/>
        <v>-0.06</v>
      </c>
      <c r="K302" s="69">
        <f t="shared" si="171"/>
        <v>-0.06</v>
      </c>
      <c r="L302" s="72">
        <v>0</v>
      </c>
      <c r="M302" s="55">
        <f t="shared" si="172"/>
        <v>1.2500000000000001E-2</v>
      </c>
      <c r="N302" s="69">
        <f t="shared" si="173"/>
        <v>0</v>
      </c>
      <c r="O302" s="72">
        <v>0</v>
      </c>
      <c r="P302" s="7"/>
      <c r="Q302" s="72">
        <f t="shared" si="174"/>
        <v>5.6224999999999996</v>
      </c>
      <c r="R302" s="72">
        <f t="shared" si="175"/>
        <v>5.61</v>
      </c>
      <c r="S302" s="72">
        <f t="shared" si="176"/>
        <v>0</v>
      </c>
      <c r="T302" s="7"/>
      <c r="U302" s="5">
        <f t="shared" si="177"/>
        <v>31</v>
      </c>
      <c r="V302" s="45">
        <f t="shared" si="178"/>
        <v>45931</v>
      </c>
      <c r="W302" s="5">
        <f t="shared" si="179"/>
        <v>9015</v>
      </c>
      <c r="X302" s="55">
        <f t="shared" si="180"/>
        <v>5.3904348595426005E-2</v>
      </c>
      <c r="Y302" s="47">
        <f t="shared" si="181"/>
        <v>0.26905518015920754</v>
      </c>
      <c r="Z302" s="5">
        <f t="shared" si="182"/>
        <v>0</v>
      </c>
      <c r="AA302" s="5">
        <f t="shared" si="183"/>
        <v>0</v>
      </c>
      <c r="AC302" s="39">
        <f t="shared" si="184"/>
        <v>0</v>
      </c>
      <c r="AD302" s="39">
        <f t="shared" si="185"/>
        <v>0</v>
      </c>
      <c r="AE302" s="39">
        <f t="shared" si="186"/>
        <v>0</v>
      </c>
      <c r="AF302" s="39">
        <f t="shared" si="187"/>
        <v>0</v>
      </c>
      <c r="AG302" s="39">
        <f t="shared" si="188"/>
        <v>0</v>
      </c>
      <c r="AH302" s="39">
        <f t="shared" si="189"/>
        <v>0</v>
      </c>
      <c r="AI302" s="39">
        <f t="shared" si="190"/>
        <v>0</v>
      </c>
      <c r="AJ302" s="39">
        <f t="shared" si="191"/>
        <v>0</v>
      </c>
      <c r="AK302" s="39">
        <f t="shared" si="192"/>
        <v>0</v>
      </c>
      <c r="AL302" s="43"/>
      <c r="AM302" s="39">
        <f t="shared" si="193"/>
        <v>0</v>
      </c>
      <c r="AN302" s="39">
        <f t="shared" si="194"/>
        <v>0</v>
      </c>
      <c r="AO302" s="39">
        <f t="shared" si="195"/>
        <v>0</v>
      </c>
      <c r="AP302" s="40">
        <f t="shared" si="196"/>
        <v>0</v>
      </c>
      <c r="AR302" s="39">
        <f t="shared" si="197"/>
        <v>0</v>
      </c>
      <c r="AS302" s="39">
        <f t="shared" si="198"/>
        <v>0</v>
      </c>
      <c r="AT302" s="39">
        <f t="shared" si="199"/>
        <v>0</v>
      </c>
      <c r="AU302" s="40">
        <f t="shared" si="200"/>
        <v>0</v>
      </c>
      <c r="AV302" s="40"/>
      <c r="AW302" s="52">
        <f t="shared" si="201"/>
        <v>0</v>
      </c>
      <c r="AY302" s="52">
        <f t="shared" si="202"/>
        <v>0</v>
      </c>
      <c r="AZ302" s="70"/>
    </row>
    <row r="303" spans="1:52" ht="12" customHeight="1">
      <c r="A303" s="44">
        <f t="shared" si="203"/>
        <v>45962</v>
      </c>
      <c r="B303" s="66">
        <f t="shared" si="204"/>
        <v>1147.5409836065573</v>
      </c>
      <c r="C303" s="67"/>
      <c r="D303" s="68">
        <f t="shared" si="167"/>
        <v>1147.5409836065573</v>
      </c>
      <c r="E303" s="35">
        <f t="shared" si="168"/>
        <v>0</v>
      </c>
      <c r="F303" s="35">
        <f t="shared" si="169"/>
        <v>0</v>
      </c>
      <c r="G303" s="55">
        <f t="shared" si="205"/>
        <v>5.67</v>
      </c>
      <c r="H303" s="69">
        <f t="shared" si="206"/>
        <v>5.67</v>
      </c>
      <c r="I303" s="72">
        <f t="shared" si="207"/>
        <v>0</v>
      </c>
      <c r="J303" s="55">
        <f t="shared" si="170"/>
        <v>-0.06</v>
      </c>
      <c r="K303" s="69">
        <f t="shared" si="171"/>
        <v>-0.06</v>
      </c>
      <c r="L303" s="72">
        <v>0</v>
      </c>
      <c r="M303" s="55">
        <f t="shared" si="172"/>
        <v>1.2500000000000001E-2</v>
      </c>
      <c r="N303" s="69">
        <f t="shared" si="173"/>
        <v>0</v>
      </c>
      <c r="O303" s="72">
        <v>0</v>
      </c>
      <c r="P303" s="7"/>
      <c r="Q303" s="72">
        <f t="shared" si="174"/>
        <v>5.6224999999999996</v>
      </c>
      <c r="R303" s="72">
        <f t="shared" si="175"/>
        <v>5.61</v>
      </c>
      <c r="S303" s="72">
        <f t="shared" si="176"/>
        <v>0</v>
      </c>
      <c r="T303" s="7"/>
      <c r="U303" s="5">
        <f t="shared" si="177"/>
        <v>30</v>
      </c>
      <c r="V303" s="45">
        <f t="shared" si="178"/>
        <v>45962</v>
      </c>
      <c r="W303" s="5">
        <f t="shared" si="179"/>
        <v>9046</v>
      </c>
      <c r="X303" s="55">
        <f t="shared" si="180"/>
        <v>5.3904348595426005E-2</v>
      </c>
      <c r="Y303" s="47">
        <f t="shared" si="181"/>
        <v>0.26784327458335444</v>
      </c>
      <c r="Z303" s="5">
        <f t="shared" si="182"/>
        <v>0</v>
      </c>
      <c r="AA303" s="5">
        <f t="shared" si="183"/>
        <v>0</v>
      </c>
      <c r="AC303" s="39">
        <f t="shared" si="184"/>
        <v>0</v>
      </c>
      <c r="AD303" s="39">
        <f t="shared" si="185"/>
        <v>0</v>
      </c>
      <c r="AE303" s="39">
        <f t="shared" si="186"/>
        <v>0</v>
      </c>
      <c r="AF303" s="39">
        <f t="shared" si="187"/>
        <v>0</v>
      </c>
      <c r="AG303" s="39">
        <f t="shared" si="188"/>
        <v>0</v>
      </c>
      <c r="AH303" s="39">
        <f t="shared" si="189"/>
        <v>0</v>
      </c>
      <c r="AI303" s="39">
        <f t="shared" si="190"/>
        <v>0</v>
      </c>
      <c r="AJ303" s="39">
        <f t="shared" si="191"/>
        <v>0</v>
      </c>
      <c r="AK303" s="39">
        <f t="shared" si="192"/>
        <v>0</v>
      </c>
      <c r="AL303" s="43"/>
      <c r="AM303" s="39">
        <f t="shared" si="193"/>
        <v>0</v>
      </c>
      <c r="AN303" s="39">
        <f t="shared" si="194"/>
        <v>0</v>
      </c>
      <c r="AO303" s="39">
        <f t="shared" si="195"/>
        <v>0</v>
      </c>
      <c r="AP303" s="40">
        <f t="shared" si="196"/>
        <v>0</v>
      </c>
      <c r="AR303" s="39">
        <f t="shared" si="197"/>
        <v>0</v>
      </c>
      <c r="AS303" s="39">
        <f t="shared" si="198"/>
        <v>0</v>
      </c>
      <c r="AT303" s="39">
        <f t="shared" si="199"/>
        <v>0</v>
      </c>
      <c r="AU303" s="40">
        <f t="shared" si="200"/>
        <v>0</v>
      </c>
      <c r="AV303" s="40"/>
      <c r="AW303" s="52">
        <f t="shared" si="201"/>
        <v>0</v>
      </c>
      <c r="AY303" s="52">
        <f t="shared" si="202"/>
        <v>0</v>
      </c>
      <c r="AZ303" s="70"/>
    </row>
    <row r="304" spans="1:52" ht="12" customHeight="1">
      <c r="A304" s="44">
        <f t="shared" si="203"/>
        <v>45992</v>
      </c>
      <c r="B304" s="66">
        <f t="shared" si="204"/>
        <v>1147.5409836065573</v>
      </c>
      <c r="C304" s="67"/>
      <c r="D304" s="68">
        <f t="shared" si="167"/>
        <v>1147.5409836065573</v>
      </c>
      <c r="E304" s="35">
        <f t="shared" si="168"/>
        <v>0</v>
      </c>
      <c r="F304" s="35">
        <f t="shared" si="169"/>
        <v>0</v>
      </c>
      <c r="G304" s="55">
        <f t="shared" si="205"/>
        <v>5.67</v>
      </c>
      <c r="H304" s="69">
        <f t="shared" si="206"/>
        <v>5.67</v>
      </c>
      <c r="I304" s="72">
        <f t="shared" si="207"/>
        <v>0</v>
      </c>
      <c r="J304" s="55">
        <f t="shared" si="170"/>
        <v>-0.06</v>
      </c>
      <c r="K304" s="69">
        <f t="shared" si="171"/>
        <v>-0.06</v>
      </c>
      <c r="L304" s="72">
        <v>0</v>
      </c>
      <c r="M304" s="55">
        <f t="shared" si="172"/>
        <v>1.2500000000000001E-2</v>
      </c>
      <c r="N304" s="69">
        <f t="shared" si="173"/>
        <v>0</v>
      </c>
      <c r="O304" s="72">
        <v>0</v>
      </c>
      <c r="P304" s="7"/>
      <c r="Q304" s="72">
        <f t="shared" si="174"/>
        <v>5.6224999999999996</v>
      </c>
      <c r="R304" s="72">
        <f t="shared" si="175"/>
        <v>5.61</v>
      </c>
      <c r="S304" s="72">
        <f t="shared" si="176"/>
        <v>0</v>
      </c>
      <c r="T304" s="7"/>
      <c r="U304" s="5">
        <f t="shared" si="177"/>
        <v>31</v>
      </c>
      <c r="V304" s="45">
        <f t="shared" si="178"/>
        <v>45992</v>
      </c>
      <c r="W304" s="5">
        <f t="shared" si="179"/>
        <v>9076</v>
      </c>
      <c r="X304" s="55">
        <f t="shared" si="180"/>
        <v>5.3904348595426005E-2</v>
      </c>
      <c r="Y304" s="47">
        <f t="shared" si="181"/>
        <v>0.26667566048081043</v>
      </c>
      <c r="Z304" s="5">
        <f t="shared" si="182"/>
        <v>0</v>
      </c>
      <c r="AA304" s="5">
        <f t="shared" si="183"/>
        <v>0</v>
      </c>
      <c r="AC304" s="39">
        <f t="shared" si="184"/>
        <v>0</v>
      </c>
      <c r="AD304" s="39">
        <f t="shared" si="185"/>
        <v>0</v>
      </c>
      <c r="AE304" s="39">
        <f t="shared" si="186"/>
        <v>0</v>
      </c>
      <c r="AF304" s="39">
        <f t="shared" si="187"/>
        <v>0</v>
      </c>
      <c r="AG304" s="39">
        <f t="shared" si="188"/>
        <v>0</v>
      </c>
      <c r="AH304" s="39">
        <f t="shared" si="189"/>
        <v>0</v>
      </c>
      <c r="AI304" s="39">
        <f t="shared" si="190"/>
        <v>0</v>
      </c>
      <c r="AJ304" s="39">
        <f t="shared" si="191"/>
        <v>0</v>
      </c>
      <c r="AK304" s="39">
        <f t="shared" si="192"/>
        <v>0</v>
      </c>
      <c r="AL304" s="43"/>
      <c r="AM304" s="39">
        <f t="shared" si="193"/>
        <v>0</v>
      </c>
      <c r="AN304" s="39">
        <f t="shared" si="194"/>
        <v>0</v>
      </c>
      <c r="AO304" s="39">
        <f t="shared" si="195"/>
        <v>0</v>
      </c>
      <c r="AP304" s="40">
        <f t="shared" si="196"/>
        <v>0</v>
      </c>
      <c r="AR304" s="39">
        <f t="shared" si="197"/>
        <v>0</v>
      </c>
      <c r="AS304" s="39">
        <f t="shared" si="198"/>
        <v>0</v>
      </c>
      <c r="AT304" s="39">
        <f t="shared" si="199"/>
        <v>0</v>
      </c>
      <c r="AU304" s="40">
        <f t="shared" si="200"/>
        <v>0</v>
      </c>
      <c r="AV304" s="40"/>
      <c r="AW304" s="52">
        <f t="shared" si="201"/>
        <v>0</v>
      </c>
      <c r="AY304" s="52">
        <f t="shared" si="202"/>
        <v>0</v>
      </c>
      <c r="AZ304" s="70"/>
    </row>
    <row r="305" spans="1:52" ht="12" customHeight="1">
      <c r="A305" s="44">
        <f t="shared" si="203"/>
        <v>46023</v>
      </c>
      <c r="B305" s="66">
        <f t="shared" si="204"/>
        <v>1147.5409836065573</v>
      </c>
      <c r="C305" s="67"/>
      <c r="D305" s="68">
        <f t="shared" si="167"/>
        <v>1147.5409836065573</v>
      </c>
      <c r="E305" s="35">
        <f t="shared" si="168"/>
        <v>0</v>
      </c>
      <c r="F305" s="35">
        <f t="shared" si="169"/>
        <v>0</v>
      </c>
      <c r="G305" s="55">
        <f t="shared" si="205"/>
        <v>5.67</v>
      </c>
      <c r="H305" s="69">
        <f t="shared" si="206"/>
        <v>5.67</v>
      </c>
      <c r="I305" s="72">
        <f t="shared" si="207"/>
        <v>0</v>
      </c>
      <c r="J305" s="55">
        <f t="shared" si="170"/>
        <v>-0.06</v>
      </c>
      <c r="K305" s="69">
        <f t="shared" si="171"/>
        <v>-0.06</v>
      </c>
      <c r="L305" s="72">
        <v>0</v>
      </c>
      <c r="M305" s="55">
        <f t="shared" si="172"/>
        <v>1.2500000000000001E-2</v>
      </c>
      <c r="N305" s="69">
        <f t="shared" si="173"/>
        <v>0</v>
      </c>
      <c r="O305" s="72">
        <v>0</v>
      </c>
      <c r="P305" s="7"/>
      <c r="Q305" s="72">
        <f t="shared" si="174"/>
        <v>5.6224999999999996</v>
      </c>
      <c r="R305" s="72">
        <f t="shared" si="175"/>
        <v>5.61</v>
      </c>
      <c r="S305" s="72">
        <f t="shared" si="176"/>
        <v>0</v>
      </c>
      <c r="T305" s="7"/>
      <c r="U305" s="5">
        <f t="shared" si="177"/>
        <v>31</v>
      </c>
      <c r="V305" s="45">
        <f t="shared" si="178"/>
        <v>46023</v>
      </c>
      <c r="W305" s="5">
        <f t="shared" si="179"/>
        <v>9107</v>
      </c>
      <c r="X305" s="55">
        <f t="shared" si="180"/>
        <v>5.3904348595426005E-2</v>
      </c>
      <c r="Y305" s="47">
        <f t="shared" si="181"/>
        <v>0.26547447297834442</v>
      </c>
      <c r="Z305" s="5">
        <f t="shared" si="182"/>
        <v>0</v>
      </c>
      <c r="AA305" s="5">
        <f t="shared" si="183"/>
        <v>0</v>
      </c>
      <c r="AC305" s="39">
        <f t="shared" si="184"/>
        <v>0</v>
      </c>
      <c r="AD305" s="39">
        <f t="shared" si="185"/>
        <v>0</v>
      </c>
      <c r="AE305" s="39">
        <f t="shared" si="186"/>
        <v>0</v>
      </c>
      <c r="AF305" s="39">
        <f t="shared" si="187"/>
        <v>0</v>
      </c>
      <c r="AG305" s="39">
        <f t="shared" si="188"/>
        <v>0</v>
      </c>
      <c r="AH305" s="39">
        <f t="shared" si="189"/>
        <v>0</v>
      </c>
      <c r="AI305" s="39">
        <f t="shared" si="190"/>
        <v>0</v>
      </c>
      <c r="AJ305" s="39">
        <f t="shared" si="191"/>
        <v>0</v>
      </c>
      <c r="AK305" s="39">
        <f t="shared" si="192"/>
        <v>0</v>
      </c>
      <c r="AL305" s="43"/>
      <c r="AM305" s="39">
        <f t="shared" si="193"/>
        <v>0</v>
      </c>
      <c r="AN305" s="39">
        <f t="shared" si="194"/>
        <v>0</v>
      </c>
      <c r="AO305" s="39">
        <f t="shared" si="195"/>
        <v>0</v>
      </c>
      <c r="AP305" s="40">
        <f t="shared" si="196"/>
        <v>0</v>
      </c>
      <c r="AR305" s="39">
        <f t="shared" si="197"/>
        <v>0</v>
      </c>
      <c r="AS305" s="39">
        <f t="shared" si="198"/>
        <v>0</v>
      </c>
      <c r="AT305" s="39">
        <f t="shared" si="199"/>
        <v>0</v>
      </c>
      <c r="AU305" s="40">
        <f t="shared" si="200"/>
        <v>0</v>
      </c>
      <c r="AV305" s="40"/>
      <c r="AW305" s="52">
        <f t="shared" si="201"/>
        <v>0</v>
      </c>
      <c r="AY305" s="52">
        <f t="shared" si="202"/>
        <v>0</v>
      </c>
      <c r="AZ305" s="70"/>
    </row>
    <row r="306" spans="1:52" ht="12" customHeight="1">
      <c r="A306" s="44">
        <f t="shared" si="203"/>
        <v>46054</v>
      </c>
      <c r="B306" s="66">
        <f t="shared" si="204"/>
        <v>1147.5409836065573</v>
      </c>
      <c r="C306" s="67"/>
      <c r="D306" s="68">
        <f t="shared" si="167"/>
        <v>1147.5409836065573</v>
      </c>
      <c r="E306" s="35">
        <f t="shared" si="168"/>
        <v>0</v>
      </c>
      <c r="F306" s="35">
        <f t="shared" si="169"/>
        <v>0</v>
      </c>
      <c r="G306" s="55">
        <f t="shared" si="205"/>
        <v>5.67</v>
      </c>
      <c r="H306" s="69">
        <f t="shared" si="206"/>
        <v>5.67</v>
      </c>
      <c r="I306" s="72">
        <f t="shared" si="207"/>
        <v>0</v>
      </c>
      <c r="J306" s="55">
        <f t="shared" si="170"/>
        <v>-0.06</v>
      </c>
      <c r="K306" s="69">
        <f t="shared" si="171"/>
        <v>-0.06</v>
      </c>
      <c r="L306" s="72">
        <v>0</v>
      </c>
      <c r="M306" s="55">
        <f t="shared" si="172"/>
        <v>1.2500000000000001E-2</v>
      </c>
      <c r="N306" s="69">
        <f t="shared" si="173"/>
        <v>0</v>
      </c>
      <c r="O306" s="72">
        <v>0</v>
      </c>
      <c r="P306" s="7"/>
      <c r="Q306" s="72">
        <f t="shared" si="174"/>
        <v>5.6224999999999996</v>
      </c>
      <c r="R306" s="72">
        <f t="shared" si="175"/>
        <v>5.61</v>
      </c>
      <c r="S306" s="72">
        <f t="shared" si="176"/>
        <v>0</v>
      </c>
      <c r="T306" s="7"/>
      <c r="U306" s="5">
        <f t="shared" si="177"/>
        <v>28</v>
      </c>
      <c r="V306" s="45">
        <f t="shared" si="178"/>
        <v>46054</v>
      </c>
      <c r="W306" s="5">
        <f t="shared" si="179"/>
        <v>9138</v>
      </c>
      <c r="X306" s="55">
        <f t="shared" si="180"/>
        <v>5.3904348595426005E-2</v>
      </c>
      <c r="Y306" s="47">
        <f t="shared" si="181"/>
        <v>0.2642786959862094</v>
      </c>
      <c r="Z306" s="5">
        <f t="shared" si="182"/>
        <v>0</v>
      </c>
      <c r="AA306" s="5">
        <f t="shared" si="183"/>
        <v>0</v>
      </c>
      <c r="AC306" s="39">
        <f t="shared" si="184"/>
        <v>0</v>
      </c>
      <c r="AD306" s="39">
        <f t="shared" si="185"/>
        <v>0</v>
      </c>
      <c r="AE306" s="39">
        <f t="shared" si="186"/>
        <v>0</v>
      </c>
      <c r="AF306" s="39">
        <f t="shared" si="187"/>
        <v>0</v>
      </c>
      <c r="AG306" s="39">
        <f t="shared" si="188"/>
        <v>0</v>
      </c>
      <c r="AH306" s="39">
        <f t="shared" si="189"/>
        <v>0</v>
      </c>
      <c r="AI306" s="39">
        <f t="shared" si="190"/>
        <v>0</v>
      </c>
      <c r="AJ306" s="39">
        <f t="shared" si="191"/>
        <v>0</v>
      </c>
      <c r="AK306" s="39">
        <f t="shared" si="192"/>
        <v>0</v>
      </c>
      <c r="AL306" s="43"/>
      <c r="AM306" s="39">
        <f t="shared" si="193"/>
        <v>0</v>
      </c>
      <c r="AN306" s="39">
        <f t="shared" si="194"/>
        <v>0</v>
      </c>
      <c r="AO306" s="39">
        <f t="shared" si="195"/>
        <v>0</v>
      </c>
      <c r="AP306" s="40">
        <f t="shared" si="196"/>
        <v>0</v>
      </c>
      <c r="AR306" s="39">
        <f t="shared" si="197"/>
        <v>0</v>
      </c>
      <c r="AS306" s="39">
        <f t="shared" si="198"/>
        <v>0</v>
      </c>
      <c r="AT306" s="39">
        <f t="shared" si="199"/>
        <v>0</v>
      </c>
      <c r="AU306" s="40">
        <f t="shared" si="200"/>
        <v>0</v>
      </c>
      <c r="AV306" s="40"/>
      <c r="AW306" s="52">
        <f t="shared" si="201"/>
        <v>0</v>
      </c>
      <c r="AY306" s="52">
        <f t="shared" si="202"/>
        <v>0</v>
      </c>
      <c r="AZ306" s="70"/>
    </row>
    <row r="307" spans="1:52" ht="12" customHeight="1">
      <c r="A307" s="44">
        <f t="shared" si="203"/>
        <v>46082</v>
      </c>
      <c r="B307" s="66">
        <f t="shared" si="204"/>
        <v>1147.5409836065573</v>
      </c>
      <c r="C307" s="67"/>
      <c r="D307" s="68">
        <f t="shared" si="167"/>
        <v>1147.5409836065573</v>
      </c>
      <c r="E307" s="35">
        <f t="shared" si="168"/>
        <v>0</v>
      </c>
      <c r="F307" s="35">
        <f t="shared" si="169"/>
        <v>0</v>
      </c>
      <c r="G307" s="55">
        <f t="shared" si="205"/>
        <v>5.67</v>
      </c>
      <c r="H307" s="69">
        <f t="shared" si="206"/>
        <v>5.67</v>
      </c>
      <c r="I307" s="72">
        <f t="shared" si="207"/>
        <v>0</v>
      </c>
      <c r="J307" s="55">
        <f t="shared" si="170"/>
        <v>-0.06</v>
      </c>
      <c r="K307" s="69">
        <f t="shared" si="171"/>
        <v>-0.06</v>
      </c>
      <c r="L307" s="72">
        <v>0</v>
      </c>
      <c r="M307" s="55">
        <f t="shared" si="172"/>
        <v>1.2500000000000001E-2</v>
      </c>
      <c r="N307" s="69">
        <f t="shared" si="173"/>
        <v>0</v>
      </c>
      <c r="O307" s="72">
        <v>0</v>
      </c>
      <c r="P307" s="7"/>
      <c r="Q307" s="72">
        <f t="shared" si="174"/>
        <v>5.6224999999999996</v>
      </c>
      <c r="R307" s="72">
        <f t="shared" si="175"/>
        <v>5.61</v>
      </c>
      <c r="S307" s="72">
        <f t="shared" si="176"/>
        <v>0</v>
      </c>
      <c r="T307" s="7"/>
      <c r="U307" s="5">
        <f t="shared" si="177"/>
        <v>31</v>
      </c>
      <c r="V307" s="45">
        <f t="shared" si="178"/>
        <v>46082</v>
      </c>
      <c r="W307" s="5">
        <f t="shared" si="179"/>
        <v>9166</v>
      </c>
      <c r="X307" s="55">
        <f t="shared" si="180"/>
        <v>5.3904348595426005E-2</v>
      </c>
      <c r="Y307" s="47">
        <f t="shared" si="181"/>
        <v>0.26320326952367423</v>
      </c>
      <c r="Z307" s="5">
        <f t="shared" si="182"/>
        <v>0</v>
      </c>
      <c r="AA307" s="5">
        <f t="shared" si="183"/>
        <v>0</v>
      </c>
      <c r="AC307" s="39">
        <f t="shared" si="184"/>
        <v>0</v>
      </c>
      <c r="AD307" s="39">
        <f t="shared" si="185"/>
        <v>0</v>
      </c>
      <c r="AE307" s="39">
        <f t="shared" si="186"/>
        <v>0</v>
      </c>
      <c r="AF307" s="39">
        <f t="shared" si="187"/>
        <v>0</v>
      </c>
      <c r="AG307" s="39">
        <f t="shared" si="188"/>
        <v>0</v>
      </c>
      <c r="AH307" s="39">
        <f t="shared" si="189"/>
        <v>0</v>
      </c>
      <c r="AI307" s="39">
        <f t="shared" si="190"/>
        <v>0</v>
      </c>
      <c r="AJ307" s="39">
        <f t="shared" si="191"/>
        <v>0</v>
      </c>
      <c r="AK307" s="39">
        <f t="shared" si="192"/>
        <v>0</v>
      </c>
      <c r="AL307" s="43"/>
      <c r="AM307" s="39">
        <f t="shared" si="193"/>
        <v>0</v>
      </c>
      <c r="AN307" s="39">
        <f t="shared" si="194"/>
        <v>0</v>
      </c>
      <c r="AO307" s="39">
        <f t="shared" si="195"/>
        <v>0</v>
      </c>
      <c r="AP307" s="40">
        <f t="shared" si="196"/>
        <v>0</v>
      </c>
      <c r="AR307" s="39">
        <f t="shared" si="197"/>
        <v>0</v>
      </c>
      <c r="AS307" s="39">
        <f t="shared" si="198"/>
        <v>0</v>
      </c>
      <c r="AT307" s="39">
        <f t="shared" si="199"/>
        <v>0</v>
      </c>
      <c r="AU307" s="40">
        <f t="shared" si="200"/>
        <v>0</v>
      </c>
      <c r="AV307" s="40"/>
      <c r="AW307" s="52">
        <f t="shared" si="201"/>
        <v>0</v>
      </c>
      <c r="AY307" s="52">
        <f t="shared" si="202"/>
        <v>0</v>
      </c>
      <c r="AZ307" s="70"/>
    </row>
    <row r="308" spans="1:52" ht="12" customHeight="1">
      <c r="A308" s="44">
        <f t="shared" si="203"/>
        <v>46113</v>
      </c>
      <c r="B308" s="66">
        <f t="shared" si="204"/>
        <v>1147.5409836065573</v>
      </c>
      <c r="C308" s="67"/>
      <c r="D308" s="68">
        <f t="shared" si="167"/>
        <v>1147.5409836065573</v>
      </c>
      <c r="E308" s="35">
        <f t="shared" si="168"/>
        <v>0</v>
      </c>
      <c r="F308" s="35">
        <f t="shared" si="169"/>
        <v>0</v>
      </c>
      <c r="G308" s="55">
        <f t="shared" si="205"/>
        <v>5.67</v>
      </c>
      <c r="H308" s="69">
        <f t="shared" si="206"/>
        <v>5.67</v>
      </c>
      <c r="I308" s="72">
        <f t="shared" si="207"/>
        <v>0</v>
      </c>
      <c r="J308" s="55">
        <f t="shared" si="170"/>
        <v>-0.06</v>
      </c>
      <c r="K308" s="69">
        <f t="shared" si="171"/>
        <v>-0.06</v>
      </c>
      <c r="L308" s="72">
        <v>0</v>
      </c>
      <c r="M308" s="55">
        <f t="shared" si="172"/>
        <v>1.2500000000000001E-2</v>
      </c>
      <c r="N308" s="69">
        <f t="shared" si="173"/>
        <v>0</v>
      </c>
      <c r="O308" s="72">
        <v>0</v>
      </c>
      <c r="P308" s="7"/>
      <c r="Q308" s="72">
        <f t="shared" si="174"/>
        <v>5.6224999999999996</v>
      </c>
      <c r="R308" s="72">
        <f t="shared" si="175"/>
        <v>5.61</v>
      </c>
      <c r="S308" s="72">
        <f t="shared" si="176"/>
        <v>0</v>
      </c>
      <c r="T308" s="7"/>
      <c r="U308" s="5">
        <f t="shared" si="177"/>
        <v>30</v>
      </c>
      <c r="V308" s="45">
        <f t="shared" si="178"/>
        <v>46113</v>
      </c>
      <c r="W308" s="5">
        <f t="shared" si="179"/>
        <v>9197</v>
      </c>
      <c r="X308" s="55">
        <f t="shared" si="180"/>
        <v>5.3904348595426005E-2</v>
      </c>
      <c r="Y308" s="47">
        <f t="shared" si="181"/>
        <v>0.26201772271602775</v>
      </c>
      <c r="Z308" s="5">
        <f t="shared" si="182"/>
        <v>0</v>
      </c>
      <c r="AA308" s="5">
        <f t="shared" si="183"/>
        <v>0</v>
      </c>
      <c r="AC308" s="39">
        <f t="shared" si="184"/>
        <v>0</v>
      </c>
      <c r="AD308" s="39">
        <f t="shared" si="185"/>
        <v>0</v>
      </c>
      <c r="AE308" s="39">
        <f t="shared" si="186"/>
        <v>0</v>
      </c>
      <c r="AF308" s="39">
        <f t="shared" si="187"/>
        <v>0</v>
      </c>
      <c r="AG308" s="39">
        <f t="shared" si="188"/>
        <v>0</v>
      </c>
      <c r="AH308" s="39">
        <f t="shared" si="189"/>
        <v>0</v>
      </c>
      <c r="AI308" s="39">
        <f t="shared" si="190"/>
        <v>0</v>
      </c>
      <c r="AJ308" s="39">
        <f t="shared" si="191"/>
        <v>0</v>
      </c>
      <c r="AK308" s="39">
        <f t="shared" si="192"/>
        <v>0</v>
      </c>
      <c r="AL308" s="43"/>
      <c r="AM308" s="39">
        <f t="shared" si="193"/>
        <v>0</v>
      </c>
      <c r="AN308" s="39">
        <f t="shared" si="194"/>
        <v>0</v>
      </c>
      <c r="AO308" s="39">
        <f t="shared" si="195"/>
        <v>0</v>
      </c>
      <c r="AP308" s="40">
        <f t="shared" si="196"/>
        <v>0</v>
      </c>
      <c r="AR308" s="39">
        <f t="shared" si="197"/>
        <v>0</v>
      </c>
      <c r="AS308" s="39">
        <f t="shared" si="198"/>
        <v>0</v>
      </c>
      <c r="AT308" s="39">
        <f t="shared" si="199"/>
        <v>0</v>
      </c>
      <c r="AU308" s="40">
        <f t="shared" si="200"/>
        <v>0</v>
      </c>
      <c r="AV308" s="40"/>
      <c r="AW308" s="52">
        <f t="shared" si="201"/>
        <v>0</v>
      </c>
      <c r="AY308" s="52">
        <f t="shared" si="202"/>
        <v>0</v>
      </c>
      <c r="AZ308" s="70"/>
    </row>
    <row r="309" spans="1:52" ht="12" customHeight="1">
      <c r="A309" s="44">
        <f t="shared" si="203"/>
        <v>46143</v>
      </c>
      <c r="B309" s="66">
        <f t="shared" si="204"/>
        <v>1147.5409836065573</v>
      </c>
      <c r="C309" s="67"/>
      <c r="D309" s="68">
        <f t="shared" si="167"/>
        <v>1147.5409836065573</v>
      </c>
      <c r="E309" s="35">
        <f t="shared" si="168"/>
        <v>0</v>
      </c>
      <c r="F309" s="35">
        <f t="shared" si="169"/>
        <v>0</v>
      </c>
      <c r="G309" s="55">
        <f t="shared" si="205"/>
        <v>5.67</v>
      </c>
      <c r="H309" s="69">
        <f t="shared" si="206"/>
        <v>5.67</v>
      </c>
      <c r="I309" s="72">
        <f t="shared" si="207"/>
        <v>0</v>
      </c>
      <c r="J309" s="55">
        <f t="shared" si="170"/>
        <v>-0.06</v>
      </c>
      <c r="K309" s="69">
        <f t="shared" si="171"/>
        <v>-0.06</v>
      </c>
      <c r="L309" s="72">
        <v>0</v>
      </c>
      <c r="M309" s="55">
        <f t="shared" si="172"/>
        <v>1.2500000000000001E-2</v>
      </c>
      <c r="N309" s="69">
        <f t="shared" si="173"/>
        <v>0</v>
      </c>
      <c r="O309" s="72">
        <v>0</v>
      </c>
      <c r="P309" s="7"/>
      <c r="Q309" s="72">
        <f t="shared" si="174"/>
        <v>5.6224999999999996</v>
      </c>
      <c r="R309" s="72">
        <f t="shared" si="175"/>
        <v>5.61</v>
      </c>
      <c r="S309" s="72">
        <f t="shared" si="176"/>
        <v>0</v>
      </c>
      <c r="T309" s="7"/>
      <c r="U309" s="5">
        <f t="shared" si="177"/>
        <v>31</v>
      </c>
      <c r="V309" s="45">
        <f t="shared" si="178"/>
        <v>46143</v>
      </c>
      <c r="W309" s="5">
        <f t="shared" si="179"/>
        <v>9227</v>
      </c>
      <c r="X309" s="55">
        <f t="shared" si="180"/>
        <v>5.3904348595426005E-2</v>
      </c>
      <c r="Y309" s="47">
        <f t="shared" si="181"/>
        <v>0.26087550404865362</v>
      </c>
      <c r="Z309" s="5">
        <f t="shared" si="182"/>
        <v>0</v>
      </c>
      <c r="AA309" s="5">
        <f t="shared" si="183"/>
        <v>0</v>
      </c>
      <c r="AC309" s="39">
        <f t="shared" si="184"/>
        <v>0</v>
      </c>
      <c r="AD309" s="39">
        <f t="shared" si="185"/>
        <v>0</v>
      </c>
      <c r="AE309" s="39">
        <f t="shared" si="186"/>
        <v>0</v>
      </c>
      <c r="AF309" s="39">
        <f t="shared" si="187"/>
        <v>0</v>
      </c>
      <c r="AG309" s="39">
        <f t="shared" si="188"/>
        <v>0</v>
      </c>
      <c r="AH309" s="39">
        <f t="shared" si="189"/>
        <v>0</v>
      </c>
      <c r="AI309" s="39">
        <f t="shared" si="190"/>
        <v>0</v>
      </c>
      <c r="AJ309" s="39">
        <f t="shared" si="191"/>
        <v>0</v>
      </c>
      <c r="AK309" s="39">
        <f t="shared" si="192"/>
        <v>0</v>
      </c>
      <c r="AL309" s="43"/>
      <c r="AM309" s="39">
        <f t="shared" si="193"/>
        <v>0</v>
      </c>
      <c r="AN309" s="39">
        <f t="shared" si="194"/>
        <v>0</v>
      </c>
      <c r="AO309" s="39">
        <f t="shared" si="195"/>
        <v>0</v>
      </c>
      <c r="AP309" s="40">
        <f t="shared" si="196"/>
        <v>0</v>
      </c>
      <c r="AR309" s="39">
        <f t="shared" si="197"/>
        <v>0</v>
      </c>
      <c r="AS309" s="39">
        <f t="shared" si="198"/>
        <v>0</v>
      </c>
      <c r="AT309" s="39">
        <f t="shared" si="199"/>
        <v>0</v>
      </c>
      <c r="AU309" s="40">
        <f t="shared" si="200"/>
        <v>0</v>
      </c>
      <c r="AV309" s="40"/>
      <c r="AW309" s="52">
        <f t="shared" si="201"/>
        <v>0</v>
      </c>
      <c r="AY309" s="52">
        <f t="shared" si="202"/>
        <v>0</v>
      </c>
      <c r="AZ309" s="70"/>
    </row>
    <row r="310" spans="1:52" ht="12" customHeight="1">
      <c r="A310" s="44">
        <f t="shared" si="203"/>
        <v>46174</v>
      </c>
      <c r="B310" s="66">
        <f t="shared" si="204"/>
        <v>1147.5409836065573</v>
      </c>
      <c r="C310" s="67"/>
      <c r="D310" s="68">
        <f t="shared" si="167"/>
        <v>1147.5409836065573</v>
      </c>
      <c r="E310" s="35">
        <f t="shared" si="168"/>
        <v>0</v>
      </c>
      <c r="F310" s="35">
        <f t="shared" si="169"/>
        <v>0</v>
      </c>
      <c r="G310" s="55">
        <f t="shared" si="205"/>
        <v>5.67</v>
      </c>
      <c r="H310" s="69">
        <f t="shared" si="206"/>
        <v>5.67</v>
      </c>
      <c r="I310" s="72">
        <f t="shared" si="207"/>
        <v>0</v>
      </c>
      <c r="J310" s="55">
        <f t="shared" si="170"/>
        <v>-0.06</v>
      </c>
      <c r="K310" s="69">
        <f t="shared" si="171"/>
        <v>-0.06</v>
      </c>
      <c r="L310" s="72">
        <v>0</v>
      </c>
      <c r="M310" s="55">
        <f t="shared" si="172"/>
        <v>1.2500000000000001E-2</v>
      </c>
      <c r="N310" s="69">
        <f t="shared" si="173"/>
        <v>0</v>
      </c>
      <c r="O310" s="72">
        <v>0</v>
      </c>
      <c r="P310" s="7"/>
      <c r="Q310" s="72">
        <f t="shared" si="174"/>
        <v>5.6224999999999996</v>
      </c>
      <c r="R310" s="72">
        <f t="shared" si="175"/>
        <v>5.61</v>
      </c>
      <c r="S310" s="72">
        <f t="shared" si="176"/>
        <v>0</v>
      </c>
      <c r="T310" s="7"/>
      <c r="U310" s="5">
        <f t="shared" si="177"/>
        <v>30</v>
      </c>
      <c r="V310" s="45">
        <f t="shared" si="178"/>
        <v>46174</v>
      </c>
      <c r="W310" s="5">
        <f t="shared" si="179"/>
        <v>9258</v>
      </c>
      <c r="X310" s="55">
        <f t="shared" si="180"/>
        <v>5.3904348595426005E-2</v>
      </c>
      <c r="Y310" s="47">
        <f t="shared" si="181"/>
        <v>0.25970044219787286</v>
      </c>
      <c r="Z310" s="5">
        <f t="shared" si="182"/>
        <v>0</v>
      </c>
      <c r="AA310" s="5">
        <f t="shared" si="183"/>
        <v>0</v>
      </c>
      <c r="AC310" s="39">
        <f t="shared" si="184"/>
        <v>0</v>
      </c>
      <c r="AD310" s="39">
        <f t="shared" si="185"/>
        <v>0</v>
      </c>
      <c r="AE310" s="39">
        <f t="shared" si="186"/>
        <v>0</v>
      </c>
      <c r="AF310" s="39">
        <f t="shared" si="187"/>
        <v>0</v>
      </c>
      <c r="AG310" s="39">
        <f t="shared" si="188"/>
        <v>0</v>
      </c>
      <c r="AH310" s="39">
        <f t="shared" si="189"/>
        <v>0</v>
      </c>
      <c r="AI310" s="39">
        <f t="shared" si="190"/>
        <v>0</v>
      </c>
      <c r="AJ310" s="39">
        <f t="shared" si="191"/>
        <v>0</v>
      </c>
      <c r="AK310" s="39">
        <f t="shared" si="192"/>
        <v>0</v>
      </c>
      <c r="AL310" s="43"/>
      <c r="AM310" s="39">
        <f t="shared" si="193"/>
        <v>0</v>
      </c>
      <c r="AN310" s="39">
        <f t="shared" si="194"/>
        <v>0</v>
      </c>
      <c r="AO310" s="39">
        <f t="shared" si="195"/>
        <v>0</v>
      </c>
      <c r="AP310" s="40">
        <f t="shared" si="196"/>
        <v>0</v>
      </c>
      <c r="AR310" s="39">
        <f t="shared" si="197"/>
        <v>0</v>
      </c>
      <c r="AS310" s="39">
        <f t="shared" si="198"/>
        <v>0</v>
      </c>
      <c r="AT310" s="39">
        <f t="shared" si="199"/>
        <v>0</v>
      </c>
      <c r="AU310" s="40">
        <f t="shared" si="200"/>
        <v>0</v>
      </c>
      <c r="AV310" s="40"/>
      <c r="AW310" s="52">
        <f t="shared" si="201"/>
        <v>0</v>
      </c>
      <c r="AY310" s="52">
        <f t="shared" si="202"/>
        <v>0</v>
      </c>
      <c r="AZ310" s="70"/>
    </row>
    <row r="311" spans="1:52" ht="12" customHeight="1">
      <c r="A311" s="44">
        <f t="shared" si="203"/>
        <v>46204</v>
      </c>
      <c r="B311" s="66">
        <f t="shared" si="204"/>
        <v>1147.5409836065573</v>
      </c>
      <c r="C311" s="67"/>
      <c r="D311" s="68">
        <f t="shared" si="167"/>
        <v>1147.5409836065573</v>
      </c>
      <c r="E311" s="35">
        <f t="shared" si="168"/>
        <v>0</v>
      </c>
      <c r="F311" s="35">
        <f t="shared" si="169"/>
        <v>0</v>
      </c>
      <c r="G311" s="55">
        <f t="shared" si="205"/>
        <v>5.67</v>
      </c>
      <c r="H311" s="69">
        <f t="shared" si="206"/>
        <v>5.67</v>
      </c>
      <c r="I311" s="72">
        <f t="shared" si="207"/>
        <v>0</v>
      </c>
      <c r="J311" s="55">
        <f t="shared" si="170"/>
        <v>-0.06</v>
      </c>
      <c r="K311" s="69">
        <f t="shared" si="171"/>
        <v>-0.06</v>
      </c>
      <c r="L311" s="72">
        <v>0</v>
      </c>
      <c r="M311" s="55">
        <f t="shared" si="172"/>
        <v>1.2500000000000001E-2</v>
      </c>
      <c r="N311" s="69">
        <f t="shared" si="173"/>
        <v>0</v>
      </c>
      <c r="O311" s="72">
        <v>0</v>
      </c>
      <c r="P311" s="7"/>
      <c r="Q311" s="72">
        <f t="shared" si="174"/>
        <v>5.6224999999999996</v>
      </c>
      <c r="R311" s="72">
        <f t="shared" si="175"/>
        <v>5.61</v>
      </c>
      <c r="S311" s="72">
        <f t="shared" si="176"/>
        <v>0</v>
      </c>
      <c r="T311" s="7"/>
      <c r="U311" s="5">
        <f t="shared" si="177"/>
        <v>31</v>
      </c>
      <c r="V311" s="45">
        <f t="shared" si="178"/>
        <v>46204</v>
      </c>
      <c r="W311" s="5">
        <f t="shared" si="179"/>
        <v>9288</v>
      </c>
      <c r="X311" s="55">
        <f t="shared" si="180"/>
        <v>5.3904348595426005E-2</v>
      </c>
      <c r="Y311" s="47">
        <f t="shared" si="181"/>
        <v>0.25856832529398999</v>
      </c>
      <c r="Z311" s="5">
        <f t="shared" si="182"/>
        <v>0</v>
      </c>
      <c r="AA311" s="5">
        <f t="shared" si="183"/>
        <v>0</v>
      </c>
      <c r="AC311" s="39">
        <f t="shared" si="184"/>
        <v>0</v>
      </c>
      <c r="AD311" s="39">
        <f t="shared" si="185"/>
        <v>0</v>
      </c>
      <c r="AE311" s="39">
        <f t="shared" si="186"/>
        <v>0</v>
      </c>
      <c r="AF311" s="39">
        <f t="shared" si="187"/>
        <v>0</v>
      </c>
      <c r="AG311" s="39">
        <f t="shared" si="188"/>
        <v>0</v>
      </c>
      <c r="AH311" s="39">
        <f t="shared" si="189"/>
        <v>0</v>
      </c>
      <c r="AI311" s="39">
        <f t="shared" si="190"/>
        <v>0</v>
      </c>
      <c r="AJ311" s="39">
        <f t="shared" si="191"/>
        <v>0</v>
      </c>
      <c r="AK311" s="39">
        <f t="shared" si="192"/>
        <v>0</v>
      </c>
      <c r="AL311" s="43"/>
      <c r="AM311" s="39">
        <f t="shared" si="193"/>
        <v>0</v>
      </c>
      <c r="AN311" s="39">
        <f t="shared" si="194"/>
        <v>0</v>
      </c>
      <c r="AO311" s="39">
        <f t="shared" si="195"/>
        <v>0</v>
      </c>
      <c r="AP311" s="40">
        <f t="shared" si="196"/>
        <v>0</v>
      </c>
      <c r="AR311" s="39">
        <f t="shared" si="197"/>
        <v>0</v>
      </c>
      <c r="AS311" s="39">
        <f t="shared" si="198"/>
        <v>0</v>
      </c>
      <c r="AT311" s="39">
        <f t="shared" si="199"/>
        <v>0</v>
      </c>
      <c r="AU311" s="40">
        <f t="shared" si="200"/>
        <v>0</v>
      </c>
      <c r="AV311" s="40"/>
      <c r="AW311" s="52">
        <f t="shared" si="201"/>
        <v>0</v>
      </c>
      <c r="AY311" s="52">
        <f t="shared" si="202"/>
        <v>0</v>
      </c>
      <c r="AZ311" s="70"/>
    </row>
    <row r="312" spans="1:52" ht="12" customHeight="1">
      <c r="A312" s="44">
        <f t="shared" si="203"/>
        <v>46235</v>
      </c>
      <c r="B312" s="66">
        <f t="shared" si="204"/>
        <v>1147.5409836065573</v>
      </c>
      <c r="C312" s="67"/>
      <c r="D312" s="68">
        <f t="shared" si="167"/>
        <v>1147.5409836065573</v>
      </c>
      <c r="E312" s="35">
        <f t="shared" si="168"/>
        <v>0</v>
      </c>
      <c r="F312" s="35">
        <f t="shared" si="169"/>
        <v>0</v>
      </c>
      <c r="G312" s="55">
        <f t="shared" si="205"/>
        <v>5.67</v>
      </c>
      <c r="H312" s="69">
        <f t="shared" si="206"/>
        <v>5.67</v>
      </c>
      <c r="I312" s="72">
        <f t="shared" si="207"/>
        <v>0</v>
      </c>
      <c r="J312" s="55">
        <f t="shared" si="170"/>
        <v>-0.06</v>
      </c>
      <c r="K312" s="69">
        <f t="shared" si="171"/>
        <v>-0.06</v>
      </c>
      <c r="L312" s="72">
        <v>0</v>
      </c>
      <c r="M312" s="55">
        <f t="shared" si="172"/>
        <v>1.2500000000000001E-2</v>
      </c>
      <c r="N312" s="69">
        <f t="shared" si="173"/>
        <v>0</v>
      </c>
      <c r="O312" s="72">
        <v>0</v>
      </c>
      <c r="P312" s="7"/>
      <c r="Q312" s="72">
        <f t="shared" si="174"/>
        <v>5.6224999999999996</v>
      </c>
      <c r="R312" s="72">
        <f t="shared" si="175"/>
        <v>5.61</v>
      </c>
      <c r="S312" s="72">
        <f t="shared" si="176"/>
        <v>0</v>
      </c>
      <c r="T312" s="7"/>
      <c r="U312" s="5">
        <f t="shared" si="177"/>
        <v>31</v>
      </c>
      <c r="V312" s="45">
        <f t="shared" si="178"/>
        <v>46235</v>
      </c>
      <c r="W312" s="5">
        <f t="shared" si="179"/>
        <v>9319</v>
      </c>
      <c r="X312" s="55">
        <f t="shared" si="180"/>
        <v>5.3904348595426005E-2</v>
      </c>
      <c r="Y312" s="47">
        <f t="shared" si="181"/>
        <v>0.25740365567128526</v>
      </c>
      <c r="Z312" s="5">
        <f t="shared" si="182"/>
        <v>0</v>
      </c>
      <c r="AA312" s="5">
        <f t="shared" si="183"/>
        <v>0</v>
      </c>
      <c r="AC312" s="39">
        <f t="shared" si="184"/>
        <v>0</v>
      </c>
      <c r="AD312" s="39">
        <f t="shared" si="185"/>
        <v>0</v>
      </c>
      <c r="AE312" s="39">
        <f t="shared" si="186"/>
        <v>0</v>
      </c>
      <c r="AF312" s="39">
        <f t="shared" si="187"/>
        <v>0</v>
      </c>
      <c r="AG312" s="39">
        <f t="shared" si="188"/>
        <v>0</v>
      </c>
      <c r="AH312" s="39">
        <f t="shared" si="189"/>
        <v>0</v>
      </c>
      <c r="AI312" s="39">
        <f t="shared" si="190"/>
        <v>0</v>
      </c>
      <c r="AJ312" s="39">
        <f t="shared" si="191"/>
        <v>0</v>
      </c>
      <c r="AK312" s="39">
        <f t="shared" si="192"/>
        <v>0</v>
      </c>
      <c r="AL312" s="43"/>
      <c r="AM312" s="39">
        <f t="shared" si="193"/>
        <v>0</v>
      </c>
      <c r="AN312" s="39">
        <f t="shared" si="194"/>
        <v>0</v>
      </c>
      <c r="AO312" s="39">
        <f t="shared" si="195"/>
        <v>0</v>
      </c>
      <c r="AP312" s="40">
        <f t="shared" si="196"/>
        <v>0</v>
      </c>
      <c r="AR312" s="39">
        <f t="shared" si="197"/>
        <v>0</v>
      </c>
      <c r="AS312" s="39">
        <f t="shared" si="198"/>
        <v>0</v>
      </c>
      <c r="AT312" s="39">
        <f t="shared" si="199"/>
        <v>0</v>
      </c>
      <c r="AU312" s="40">
        <f t="shared" si="200"/>
        <v>0</v>
      </c>
      <c r="AV312" s="40"/>
      <c r="AW312" s="52">
        <f t="shared" si="201"/>
        <v>0</v>
      </c>
      <c r="AY312" s="52">
        <f t="shared" si="202"/>
        <v>0</v>
      </c>
      <c r="AZ312" s="70"/>
    </row>
    <row r="313" spans="1:52" ht="12" customHeight="1">
      <c r="A313" s="44">
        <f t="shared" si="203"/>
        <v>46266</v>
      </c>
      <c r="B313" s="66">
        <f t="shared" si="204"/>
        <v>1147.5409836065573</v>
      </c>
      <c r="C313" s="67"/>
      <c r="D313" s="68">
        <f t="shared" si="167"/>
        <v>1147.5409836065573</v>
      </c>
      <c r="E313" s="35">
        <f t="shared" si="168"/>
        <v>0</v>
      </c>
      <c r="F313" s="35">
        <f t="shared" si="169"/>
        <v>0</v>
      </c>
      <c r="G313" s="55">
        <f t="shared" si="205"/>
        <v>5.67</v>
      </c>
      <c r="H313" s="69">
        <f t="shared" si="206"/>
        <v>5.67</v>
      </c>
      <c r="I313" s="72">
        <f t="shared" si="207"/>
        <v>0</v>
      </c>
      <c r="J313" s="55">
        <f t="shared" si="170"/>
        <v>-0.06</v>
      </c>
      <c r="K313" s="69">
        <f t="shared" si="171"/>
        <v>-0.06</v>
      </c>
      <c r="L313" s="72">
        <v>0</v>
      </c>
      <c r="M313" s="55">
        <f t="shared" si="172"/>
        <v>1.2500000000000001E-2</v>
      </c>
      <c r="N313" s="69">
        <f t="shared" si="173"/>
        <v>0</v>
      </c>
      <c r="O313" s="72">
        <v>0</v>
      </c>
      <c r="P313" s="7"/>
      <c r="Q313" s="72">
        <f t="shared" si="174"/>
        <v>5.6224999999999996</v>
      </c>
      <c r="R313" s="72">
        <f t="shared" si="175"/>
        <v>5.61</v>
      </c>
      <c r="S313" s="72">
        <f t="shared" si="176"/>
        <v>0</v>
      </c>
      <c r="T313" s="7"/>
      <c r="U313" s="5">
        <f t="shared" si="177"/>
        <v>30</v>
      </c>
      <c r="V313" s="45">
        <f t="shared" si="178"/>
        <v>46266</v>
      </c>
      <c r="W313" s="5">
        <f t="shared" si="179"/>
        <v>9350</v>
      </c>
      <c r="X313" s="55">
        <f t="shared" si="180"/>
        <v>5.3904348595426005E-2</v>
      </c>
      <c r="Y313" s="47">
        <f t="shared" si="181"/>
        <v>0.25624423207138131</v>
      </c>
      <c r="Z313" s="5">
        <f t="shared" si="182"/>
        <v>0</v>
      </c>
      <c r="AA313" s="5">
        <f t="shared" si="183"/>
        <v>0</v>
      </c>
      <c r="AC313" s="39">
        <f t="shared" si="184"/>
        <v>0</v>
      </c>
      <c r="AD313" s="39">
        <f t="shared" si="185"/>
        <v>0</v>
      </c>
      <c r="AE313" s="39">
        <f t="shared" si="186"/>
        <v>0</v>
      </c>
      <c r="AF313" s="39">
        <f t="shared" si="187"/>
        <v>0</v>
      </c>
      <c r="AG313" s="39">
        <f t="shared" si="188"/>
        <v>0</v>
      </c>
      <c r="AH313" s="39">
        <f t="shared" si="189"/>
        <v>0</v>
      </c>
      <c r="AI313" s="39">
        <f t="shared" si="190"/>
        <v>0</v>
      </c>
      <c r="AJ313" s="39">
        <f t="shared" si="191"/>
        <v>0</v>
      </c>
      <c r="AK313" s="39">
        <f t="shared" si="192"/>
        <v>0</v>
      </c>
      <c r="AL313" s="43"/>
      <c r="AM313" s="39">
        <f t="shared" si="193"/>
        <v>0</v>
      </c>
      <c r="AN313" s="39">
        <f t="shared" si="194"/>
        <v>0</v>
      </c>
      <c r="AO313" s="39">
        <f t="shared" si="195"/>
        <v>0</v>
      </c>
      <c r="AP313" s="40">
        <f t="shared" si="196"/>
        <v>0</v>
      </c>
      <c r="AR313" s="39">
        <f t="shared" si="197"/>
        <v>0</v>
      </c>
      <c r="AS313" s="39">
        <f t="shared" si="198"/>
        <v>0</v>
      </c>
      <c r="AT313" s="39">
        <f t="shared" si="199"/>
        <v>0</v>
      </c>
      <c r="AU313" s="40">
        <f t="shared" si="200"/>
        <v>0</v>
      </c>
      <c r="AV313" s="40"/>
      <c r="AW313" s="52">
        <f t="shared" si="201"/>
        <v>0</v>
      </c>
      <c r="AY313" s="52">
        <f t="shared" si="202"/>
        <v>0</v>
      </c>
      <c r="AZ313" s="70"/>
    </row>
    <row r="314" spans="1:52" ht="12" customHeight="1">
      <c r="A314" s="44">
        <f t="shared" si="203"/>
        <v>46296</v>
      </c>
      <c r="B314" s="66">
        <f t="shared" si="204"/>
        <v>1147.5409836065573</v>
      </c>
      <c r="C314" s="67"/>
      <c r="D314" s="68">
        <f t="shared" si="167"/>
        <v>1147.5409836065573</v>
      </c>
      <c r="E314" s="35">
        <f t="shared" si="168"/>
        <v>0</v>
      </c>
      <c r="F314" s="35">
        <f t="shared" si="169"/>
        <v>0</v>
      </c>
      <c r="G314" s="55">
        <f t="shared" si="205"/>
        <v>5.67</v>
      </c>
      <c r="H314" s="69">
        <f t="shared" si="206"/>
        <v>5.67</v>
      </c>
      <c r="I314" s="72">
        <f t="shared" si="207"/>
        <v>0</v>
      </c>
      <c r="J314" s="55">
        <f t="shared" si="170"/>
        <v>-0.06</v>
      </c>
      <c r="K314" s="69">
        <f t="shared" si="171"/>
        <v>-0.06</v>
      </c>
      <c r="L314" s="72">
        <v>0</v>
      </c>
      <c r="M314" s="55">
        <f t="shared" si="172"/>
        <v>1.2500000000000001E-2</v>
      </c>
      <c r="N314" s="69">
        <f t="shared" si="173"/>
        <v>0</v>
      </c>
      <c r="O314" s="72">
        <v>0</v>
      </c>
      <c r="P314" s="7"/>
      <c r="Q314" s="72">
        <f t="shared" si="174"/>
        <v>5.6224999999999996</v>
      </c>
      <c r="R314" s="72">
        <f t="shared" si="175"/>
        <v>5.61</v>
      </c>
      <c r="S314" s="72">
        <f t="shared" si="176"/>
        <v>0</v>
      </c>
      <c r="T314" s="7"/>
      <c r="U314" s="5">
        <f t="shared" si="177"/>
        <v>31</v>
      </c>
      <c r="V314" s="45">
        <f t="shared" si="178"/>
        <v>46296</v>
      </c>
      <c r="W314" s="5">
        <f t="shared" si="179"/>
        <v>9380</v>
      </c>
      <c r="X314" s="55">
        <f t="shared" si="180"/>
        <v>5.3904348595426005E-2</v>
      </c>
      <c r="Y314" s="47">
        <f t="shared" si="181"/>
        <v>0.25512718188773365</v>
      </c>
      <c r="Z314" s="5">
        <f t="shared" si="182"/>
        <v>0</v>
      </c>
      <c r="AA314" s="5">
        <f t="shared" si="183"/>
        <v>0</v>
      </c>
      <c r="AC314" s="39">
        <f t="shared" si="184"/>
        <v>0</v>
      </c>
      <c r="AD314" s="39">
        <f t="shared" si="185"/>
        <v>0</v>
      </c>
      <c r="AE314" s="39">
        <f t="shared" si="186"/>
        <v>0</v>
      </c>
      <c r="AF314" s="39">
        <f t="shared" si="187"/>
        <v>0</v>
      </c>
      <c r="AG314" s="39">
        <f t="shared" si="188"/>
        <v>0</v>
      </c>
      <c r="AH314" s="39">
        <f t="shared" si="189"/>
        <v>0</v>
      </c>
      <c r="AI314" s="39">
        <f t="shared" si="190"/>
        <v>0</v>
      </c>
      <c r="AJ314" s="39">
        <f t="shared" si="191"/>
        <v>0</v>
      </c>
      <c r="AK314" s="39">
        <f t="shared" si="192"/>
        <v>0</v>
      </c>
      <c r="AL314" s="43"/>
      <c r="AM314" s="39">
        <f t="shared" si="193"/>
        <v>0</v>
      </c>
      <c r="AN314" s="39">
        <f t="shared" si="194"/>
        <v>0</v>
      </c>
      <c r="AO314" s="39">
        <f t="shared" si="195"/>
        <v>0</v>
      </c>
      <c r="AP314" s="40">
        <f t="shared" si="196"/>
        <v>0</v>
      </c>
      <c r="AR314" s="39">
        <f t="shared" si="197"/>
        <v>0</v>
      </c>
      <c r="AS314" s="39">
        <f t="shared" si="198"/>
        <v>0</v>
      </c>
      <c r="AT314" s="39">
        <f t="shared" si="199"/>
        <v>0</v>
      </c>
      <c r="AU314" s="40">
        <f t="shared" si="200"/>
        <v>0</v>
      </c>
      <c r="AV314" s="40"/>
      <c r="AW314" s="52">
        <f t="shared" si="201"/>
        <v>0</v>
      </c>
      <c r="AY314" s="52">
        <f t="shared" si="202"/>
        <v>0</v>
      </c>
      <c r="AZ314" s="70"/>
    </row>
    <row r="315" spans="1:52" ht="12" customHeight="1">
      <c r="A315" s="44">
        <f t="shared" si="203"/>
        <v>46327</v>
      </c>
      <c r="B315" s="66">
        <f t="shared" si="204"/>
        <v>1147.5409836065573</v>
      </c>
      <c r="C315" s="67"/>
      <c r="D315" s="68">
        <f t="shared" si="167"/>
        <v>1147.5409836065573</v>
      </c>
      <c r="E315" s="35">
        <f t="shared" si="168"/>
        <v>0</v>
      </c>
      <c r="F315" s="35">
        <f t="shared" si="169"/>
        <v>0</v>
      </c>
      <c r="G315" s="55">
        <f t="shared" si="205"/>
        <v>5.67</v>
      </c>
      <c r="H315" s="69">
        <f t="shared" si="206"/>
        <v>5.67</v>
      </c>
      <c r="I315" s="72">
        <f t="shared" si="207"/>
        <v>0</v>
      </c>
      <c r="J315" s="55">
        <f t="shared" si="170"/>
        <v>-0.06</v>
      </c>
      <c r="K315" s="69">
        <f t="shared" si="171"/>
        <v>-0.06</v>
      </c>
      <c r="L315" s="72">
        <v>0</v>
      </c>
      <c r="M315" s="55">
        <f t="shared" si="172"/>
        <v>1.2500000000000001E-2</v>
      </c>
      <c r="N315" s="69">
        <f t="shared" si="173"/>
        <v>0</v>
      </c>
      <c r="O315" s="72">
        <v>0</v>
      </c>
      <c r="P315" s="7"/>
      <c r="Q315" s="72">
        <f t="shared" si="174"/>
        <v>5.6224999999999996</v>
      </c>
      <c r="R315" s="72">
        <f t="shared" si="175"/>
        <v>5.61</v>
      </c>
      <c r="S315" s="72">
        <f t="shared" si="176"/>
        <v>0</v>
      </c>
      <c r="T315" s="7"/>
      <c r="U315" s="5">
        <f t="shared" si="177"/>
        <v>30</v>
      </c>
      <c r="V315" s="45">
        <f t="shared" si="178"/>
        <v>46327</v>
      </c>
      <c r="W315" s="5">
        <f t="shared" si="179"/>
        <v>9411</v>
      </c>
      <c r="X315" s="55">
        <f t="shared" si="180"/>
        <v>5.3904348595426005E-2</v>
      </c>
      <c r="Y315" s="47">
        <f t="shared" si="181"/>
        <v>0.25397801221146704</v>
      </c>
      <c r="Z315" s="5">
        <f t="shared" si="182"/>
        <v>0</v>
      </c>
      <c r="AA315" s="5">
        <f t="shared" si="183"/>
        <v>0</v>
      </c>
      <c r="AC315" s="39">
        <f t="shared" si="184"/>
        <v>0</v>
      </c>
      <c r="AD315" s="39">
        <f t="shared" si="185"/>
        <v>0</v>
      </c>
      <c r="AE315" s="39">
        <f t="shared" si="186"/>
        <v>0</v>
      </c>
      <c r="AF315" s="39">
        <f t="shared" si="187"/>
        <v>0</v>
      </c>
      <c r="AG315" s="39">
        <f t="shared" si="188"/>
        <v>0</v>
      </c>
      <c r="AH315" s="39">
        <f t="shared" si="189"/>
        <v>0</v>
      </c>
      <c r="AI315" s="39">
        <f t="shared" si="190"/>
        <v>0</v>
      </c>
      <c r="AJ315" s="39">
        <f t="shared" si="191"/>
        <v>0</v>
      </c>
      <c r="AK315" s="39">
        <f t="shared" si="192"/>
        <v>0</v>
      </c>
      <c r="AL315" s="43"/>
      <c r="AM315" s="39">
        <f t="shared" si="193"/>
        <v>0</v>
      </c>
      <c r="AN315" s="39">
        <f t="shared" si="194"/>
        <v>0</v>
      </c>
      <c r="AO315" s="39">
        <f t="shared" si="195"/>
        <v>0</v>
      </c>
      <c r="AP315" s="40">
        <f t="shared" si="196"/>
        <v>0</v>
      </c>
      <c r="AR315" s="39">
        <f t="shared" si="197"/>
        <v>0</v>
      </c>
      <c r="AS315" s="39">
        <f t="shared" si="198"/>
        <v>0</v>
      </c>
      <c r="AT315" s="39">
        <f t="shared" si="199"/>
        <v>0</v>
      </c>
      <c r="AU315" s="40">
        <f t="shared" si="200"/>
        <v>0</v>
      </c>
      <c r="AV315" s="40"/>
      <c r="AW315" s="52">
        <f t="shared" si="201"/>
        <v>0</v>
      </c>
      <c r="AY315" s="52">
        <f t="shared" si="202"/>
        <v>0</v>
      </c>
      <c r="AZ315" s="70"/>
    </row>
    <row r="316" spans="1:52" ht="12" customHeight="1">
      <c r="A316" s="44">
        <f t="shared" si="203"/>
        <v>46357</v>
      </c>
      <c r="B316" s="66">
        <f t="shared" si="204"/>
        <v>1147.5409836065573</v>
      </c>
      <c r="C316" s="67"/>
      <c r="D316" s="68">
        <f t="shared" si="167"/>
        <v>1147.5409836065573</v>
      </c>
      <c r="E316" s="35">
        <f t="shared" si="168"/>
        <v>0</v>
      </c>
      <c r="F316" s="35">
        <f t="shared" si="169"/>
        <v>0</v>
      </c>
      <c r="G316" s="55">
        <f t="shared" si="205"/>
        <v>5.67</v>
      </c>
      <c r="H316" s="69">
        <f t="shared" si="206"/>
        <v>5.67</v>
      </c>
      <c r="I316" s="72">
        <f t="shared" si="207"/>
        <v>0</v>
      </c>
      <c r="J316" s="55">
        <f t="shared" si="170"/>
        <v>-0.06</v>
      </c>
      <c r="K316" s="69">
        <f t="shared" si="171"/>
        <v>-0.06</v>
      </c>
      <c r="L316" s="72">
        <v>0</v>
      </c>
      <c r="M316" s="55">
        <f t="shared" si="172"/>
        <v>1.2500000000000001E-2</v>
      </c>
      <c r="N316" s="69">
        <f t="shared" si="173"/>
        <v>0</v>
      </c>
      <c r="O316" s="72">
        <v>0</v>
      </c>
      <c r="P316" s="7"/>
      <c r="Q316" s="72">
        <f t="shared" si="174"/>
        <v>5.6224999999999996</v>
      </c>
      <c r="R316" s="72">
        <f t="shared" si="175"/>
        <v>5.61</v>
      </c>
      <c r="S316" s="72">
        <f t="shared" si="176"/>
        <v>0</v>
      </c>
      <c r="T316" s="7"/>
      <c r="U316" s="5">
        <f t="shared" si="177"/>
        <v>31</v>
      </c>
      <c r="V316" s="45">
        <f t="shared" si="178"/>
        <v>46357</v>
      </c>
      <c r="W316" s="5">
        <f t="shared" si="179"/>
        <v>9441</v>
      </c>
      <c r="X316" s="55">
        <f t="shared" si="180"/>
        <v>5.3904348595426005E-2</v>
      </c>
      <c r="Y316" s="47">
        <f t="shared" si="181"/>
        <v>0.25287084120164605</v>
      </c>
      <c r="Z316" s="5">
        <f t="shared" si="182"/>
        <v>0</v>
      </c>
      <c r="AA316" s="5">
        <f t="shared" si="183"/>
        <v>0</v>
      </c>
      <c r="AC316" s="39">
        <f t="shared" si="184"/>
        <v>0</v>
      </c>
      <c r="AD316" s="39">
        <f t="shared" si="185"/>
        <v>0</v>
      </c>
      <c r="AE316" s="39">
        <f t="shared" si="186"/>
        <v>0</v>
      </c>
      <c r="AF316" s="39">
        <f t="shared" si="187"/>
        <v>0</v>
      </c>
      <c r="AG316" s="39">
        <f t="shared" si="188"/>
        <v>0</v>
      </c>
      <c r="AH316" s="39">
        <f t="shared" si="189"/>
        <v>0</v>
      </c>
      <c r="AI316" s="39">
        <f t="shared" si="190"/>
        <v>0</v>
      </c>
      <c r="AJ316" s="39">
        <f t="shared" si="191"/>
        <v>0</v>
      </c>
      <c r="AK316" s="39">
        <f t="shared" si="192"/>
        <v>0</v>
      </c>
      <c r="AL316" s="43"/>
      <c r="AM316" s="39">
        <f t="shared" si="193"/>
        <v>0</v>
      </c>
      <c r="AN316" s="39">
        <f t="shared" si="194"/>
        <v>0</v>
      </c>
      <c r="AO316" s="39">
        <f t="shared" si="195"/>
        <v>0</v>
      </c>
      <c r="AP316" s="40">
        <f t="shared" si="196"/>
        <v>0</v>
      </c>
      <c r="AR316" s="39">
        <f t="shared" si="197"/>
        <v>0</v>
      </c>
      <c r="AS316" s="39">
        <f t="shared" si="198"/>
        <v>0</v>
      </c>
      <c r="AT316" s="39">
        <f t="shared" si="199"/>
        <v>0</v>
      </c>
      <c r="AU316" s="40">
        <f t="shared" si="200"/>
        <v>0</v>
      </c>
      <c r="AV316" s="40"/>
      <c r="AW316" s="52">
        <f t="shared" si="201"/>
        <v>0</v>
      </c>
      <c r="AY316" s="52">
        <f t="shared" si="202"/>
        <v>0</v>
      </c>
      <c r="AZ316" s="70"/>
    </row>
    <row r="317" spans="1:52" ht="12" customHeight="1">
      <c r="A317" s="44">
        <f t="shared" si="203"/>
        <v>46388</v>
      </c>
      <c r="B317" s="66">
        <f t="shared" si="204"/>
        <v>1147.5409836065573</v>
      </c>
      <c r="C317" s="67"/>
      <c r="D317" s="68">
        <f t="shared" si="167"/>
        <v>1147.5409836065573</v>
      </c>
      <c r="E317" s="35">
        <f t="shared" si="168"/>
        <v>0</v>
      </c>
      <c r="F317" s="35">
        <f t="shared" si="169"/>
        <v>0</v>
      </c>
      <c r="G317" s="55">
        <f t="shared" si="205"/>
        <v>5.67</v>
      </c>
      <c r="H317" s="69">
        <f t="shared" si="206"/>
        <v>5.67</v>
      </c>
      <c r="I317" s="72">
        <f t="shared" si="207"/>
        <v>0</v>
      </c>
      <c r="J317" s="55">
        <f t="shared" si="170"/>
        <v>-0.06</v>
      </c>
      <c r="K317" s="69">
        <f t="shared" si="171"/>
        <v>-0.06</v>
      </c>
      <c r="L317" s="72">
        <v>0</v>
      </c>
      <c r="M317" s="55">
        <f t="shared" si="172"/>
        <v>1.2500000000000001E-2</v>
      </c>
      <c r="N317" s="69">
        <f t="shared" si="173"/>
        <v>0</v>
      </c>
      <c r="O317" s="72">
        <v>0</v>
      </c>
      <c r="P317" s="7"/>
      <c r="Q317" s="72">
        <f t="shared" si="174"/>
        <v>5.6224999999999996</v>
      </c>
      <c r="R317" s="72">
        <f t="shared" si="175"/>
        <v>5.61</v>
      </c>
      <c r="S317" s="72">
        <f t="shared" si="176"/>
        <v>0</v>
      </c>
      <c r="T317" s="7"/>
      <c r="U317" s="5">
        <f t="shared" si="177"/>
        <v>31</v>
      </c>
      <c r="V317" s="45">
        <f t="shared" si="178"/>
        <v>46388</v>
      </c>
      <c r="W317" s="5">
        <f t="shared" si="179"/>
        <v>9472</v>
      </c>
      <c r="X317" s="55">
        <f t="shared" si="180"/>
        <v>5.3904348595426005E-2</v>
      </c>
      <c r="Y317" s="47">
        <f t="shared" si="181"/>
        <v>0.25173183476348121</v>
      </c>
      <c r="Z317" s="5">
        <f t="shared" si="182"/>
        <v>0</v>
      </c>
      <c r="AA317" s="5">
        <f t="shared" si="183"/>
        <v>0</v>
      </c>
      <c r="AC317" s="39">
        <f t="shared" si="184"/>
        <v>0</v>
      </c>
      <c r="AD317" s="39">
        <f t="shared" si="185"/>
        <v>0</v>
      </c>
      <c r="AE317" s="39">
        <f t="shared" si="186"/>
        <v>0</v>
      </c>
      <c r="AF317" s="39">
        <f t="shared" si="187"/>
        <v>0</v>
      </c>
      <c r="AG317" s="39">
        <f t="shared" si="188"/>
        <v>0</v>
      </c>
      <c r="AH317" s="39">
        <f t="shared" si="189"/>
        <v>0</v>
      </c>
      <c r="AI317" s="39">
        <f t="shared" si="190"/>
        <v>0</v>
      </c>
      <c r="AJ317" s="39">
        <f t="shared" si="191"/>
        <v>0</v>
      </c>
      <c r="AK317" s="39">
        <f t="shared" si="192"/>
        <v>0</v>
      </c>
      <c r="AL317" s="43"/>
      <c r="AM317" s="39">
        <f t="shared" si="193"/>
        <v>0</v>
      </c>
      <c r="AN317" s="39">
        <f t="shared" si="194"/>
        <v>0</v>
      </c>
      <c r="AO317" s="39">
        <f t="shared" si="195"/>
        <v>0</v>
      </c>
      <c r="AP317" s="40">
        <f t="shared" si="196"/>
        <v>0</v>
      </c>
      <c r="AR317" s="39">
        <f t="shared" si="197"/>
        <v>0</v>
      </c>
      <c r="AS317" s="39">
        <f t="shared" si="198"/>
        <v>0</v>
      </c>
      <c r="AT317" s="39">
        <f t="shared" si="199"/>
        <v>0</v>
      </c>
      <c r="AU317" s="40">
        <f t="shared" si="200"/>
        <v>0</v>
      </c>
      <c r="AV317" s="40"/>
      <c r="AW317" s="52">
        <f t="shared" si="201"/>
        <v>0</v>
      </c>
      <c r="AY317" s="52">
        <f t="shared" si="202"/>
        <v>0</v>
      </c>
      <c r="AZ317" s="70"/>
    </row>
    <row r="318" spans="1:52" ht="12" customHeight="1">
      <c r="A318" s="44">
        <f t="shared" si="203"/>
        <v>46419</v>
      </c>
      <c r="B318" s="66">
        <f t="shared" si="204"/>
        <v>1147.5409836065573</v>
      </c>
      <c r="C318" s="67"/>
      <c r="D318" s="68">
        <f t="shared" si="167"/>
        <v>1147.5409836065573</v>
      </c>
      <c r="E318" s="35">
        <f t="shared" si="168"/>
        <v>0</v>
      </c>
      <c r="F318" s="35">
        <f t="shared" si="169"/>
        <v>0</v>
      </c>
      <c r="G318" s="55">
        <f t="shared" si="205"/>
        <v>5.67</v>
      </c>
      <c r="H318" s="69">
        <f t="shared" si="206"/>
        <v>5.67</v>
      </c>
      <c r="I318" s="72">
        <f t="shared" si="207"/>
        <v>0</v>
      </c>
      <c r="J318" s="55">
        <f t="shared" si="170"/>
        <v>-0.06</v>
      </c>
      <c r="K318" s="69">
        <f t="shared" si="171"/>
        <v>-0.06</v>
      </c>
      <c r="L318" s="72">
        <v>0</v>
      </c>
      <c r="M318" s="55">
        <f t="shared" si="172"/>
        <v>1.2500000000000001E-2</v>
      </c>
      <c r="N318" s="69">
        <f t="shared" si="173"/>
        <v>0</v>
      </c>
      <c r="O318" s="72">
        <v>0</v>
      </c>
      <c r="P318" s="7"/>
      <c r="Q318" s="72">
        <f t="shared" si="174"/>
        <v>5.6224999999999996</v>
      </c>
      <c r="R318" s="72">
        <f t="shared" si="175"/>
        <v>5.61</v>
      </c>
      <c r="S318" s="72">
        <f t="shared" si="176"/>
        <v>0</v>
      </c>
      <c r="T318" s="7"/>
      <c r="U318" s="5">
        <f t="shared" si="177"/>
        <v>28</v>
      </c>
      <c r="V318" s="45">
        <f t="shared" si="178"/>
        <v>46419</v>
      </c>
      <c r="W318" s="5">
        <f t="shared" si="179"/>
        <v>9503</v>
      </c>
      <c r="X318" s="55">
        <f t="shared" si="180"/>
        <v>5.3904348595426005E-2</v>
      </c>
      <c r="Y318" s="47">
        <f t="shared" si="181"/>
        <v>0.25059795875340385</v>
      </c>
      <c r="Z318" s="5">
        <f t="shared" si="182"/>
        <v>0</v>
      </c>
      <c r="AA318" s="5">
        <f t="shared" si="183"/>
        <v>0</v>
      </c>
      <c r="AC318" s="39">
        <f t="shared" si="184"/>
        <v>0</v>
      </c>
      <c r="AD318" s="39">
        <f t="shared" si="185"/>
        <v>0</v>
      </c>
      <c r="AE318" s="39">
        <f t="shared" si="186"/>
        <v>0</v>
      </c>
      <c r="AF318" s="39">
        <f t="shared" si="187"/>
        <v>0</v>
      </c>
      <c r="AG318" s="39">
        <f t="shared" si="188"/>
        <v>0</v>
      </c>
      <c r="AH318" s="39">
        <f t="shared" si="189"/>
        <v>0</v>
      </c>
      <c r="AI318" s="39">
        <f t="shared" si="190"/>
        <v>0</v>
      </c>
      <c r="AJ318" s="39">
        <f t="shared" si="191"/>
        <v>0</v>
      </c>
      <c r="AK318" s="39">
        <f t="shared" si="192"/>
        <v>0</v>
      </c>
      <c r="AL318" s="43"/>
      <c r="AM318" s="39">
        <f t="shared" si="193"/>
        <v>0</v>
      </c>
      <c r="AN318" s="39">
        <f t="shared" si="194"/>
        <v>0</v>
      </c>
      <c r="AO318" s="39">
        <f t="shared" si="195"/>
        <v>0</v>
      </c>
      <c r="AP318" s="40">
        <f t="shared" si="196"/>
        <v>0</v>
      </c>
      <c r="AR318" s="39">
        <f t="shared" si="197"/>
        <v>0</v>
      </c>
      <c r="AS318" s="39">
        <f t="shared" si="198"/>
        <v>0</v>
      </c>
      <c r="AT318" s="39">
        <f t="shared" si="199"/>
        <v>0</v>
      </c>
      <c r="AU318" s="40">
        <f t="shared" si="200"/>
        <v>0</v>
      </c>
      <c r="AV318" s="40"/>
      <c r="AW318" s="52">
        <f t="shared" si="201"/>
        <v>0</v>
      </c>
      <c r="AY318" s="52">
        <f t="shared" si="202"/>
        <v>0</v>
      </c>
      <c r="AZ318" s="70"/>
    </row>
    <row r="319" spans="1:52" ht="12" customHeight="1">
      <c r="A319" s="44">
        <f t="shared" si="203"/>
        <v>46447</v>
      </c>
      <c r="B319" s="66">
        <f t="shared" si="204"/>
        <v>1147.5409836065573</v>
      </c>
      <c r="C319" s="67"/>
      <c r="D319" s="68">
        <f t="shared" si="167"/>
        <v>1147.5409836065573</v>
      </c>
      <c r="E319" s="35">
        <f t="shared" si="168"/>
        <v>0</v>
      </c>
      <c r="F319" s="35">
        <f t="shared" si="169"/>
        <v>0</v>
      </c>
      <c r="G319" s="55">
        <f t="shared" si="205"/>
        <v>5.67</v>
      </c>
      <c r="H319" s="69">
        <f t="shared" si="206"/>
        <v>5.67</v>
      </c>
      <c r="I319" s="72">
        <f t="shared" si="207"/>
        <v>0</v>
      </c>
      <c r="J319" s="55">
        <f t="shared" si="170"/>
        <v>-0.06</v>
      </c>
      <c r="K319" s="69">
        <f t="shared" si="171"/>
        <v>-0.06</v>
      </c>
      <c r="L319" s="72">
        <v>0</v>
      </c>
      <c r="M319" s="55">
        <f t="shared" si="172"/>
        <v>1.2500000000000001E-2</v>
      </c>
      <c r="N319" s="69">
        <f t="shared" si="173"/>
        <v>0</v>
      </c>
      <c r="O319" s="72">
        <v>0</v>
      </c>
      <c r="P319" s="7"/>
      <c r="Q319" s="72">
        <f t="shared" si="174"/>
        <v>5.6224999999999996</v>
      </c>
      <c r="R319" s="72">
        <f t="shared" si="175"/>
        <v>5.61</v>
      </c>
      <c r="S319" s="72">
        <f t="shared" si="176"/>
        <v>0</v>
      </c>
      <c r="T319" s="7"/>
      <c r="U319" s="5">
        <f t="shared" si="177"/>
        <v>31</v>
      </c>
      <c r="V319" s="45">
        <f t="shared" si="178"/>
        <v>46447</v>
      </c>
      <c r="W319" s="5">
        <f t="shared" si="179"/>
        <v>9531</v>
      </c>
      <c r="X319" s="55">
        <f t="shared" si="180"/>
        <v>5.3904348595426005E-2</v>
      </c>
      <c r="Y319" s="47">
        <f t="shared" si="181"/>
        <v>0.2495782031681304</v>
      </c>
      <c r="Z319" s="5">
        <f t="shared" si="182"/>
        <v>0</v>
      </c>
      <c r="AA319" s="5">
        <f t="shared" si="183"/>
        <v>0</v>
      </c>
      <c r="AC319" s="39">
        <f t="shared" si="184"/>
        <v>0</v>
      </c>
      <c r="AD319" s="39">
        <f t="shared" si="185"/>
        <v>0</v>
      </c>
      <c r="AE319" s="39">
        <f t="shared" si="186"/>
        <v>0</v>
      </c>
      <c r="AF319" s="39">
        <f t="shared" si="187"/>
        <v>0</v>
      </c>
      <c r="AG319" s="39">
        <f t="shared" si="188"/>
        <v>0</v>
      </c>
      <c r="AH319" s="39">
        <f t="shared" si="189"/>
        <v>0</v>
      </c>
      <c r="AI319" s="39">
        <f t="shared" si="190"/>
        <v>0</v>
      </c>
      <c r="AJ319" s="39">
        <f t="shared" si="191"/>
        <v>0</v>
      </c>
      <c r="AK319" s="39">
        <f t="shared" si="192"/>
        <v>0</v>
      </c>
      <c r="AL319" s="43"/>
      <c r="AM319" s="39">
        <f t="shared" si="193"/>
        <v>0</v>
      </c>
      <c r="AN319" s="39">
        <f t="shared" si="194"/>
        <v>0</v>
      </c>
      <c r="AO319" s="39">
        <f t="shared" si="195"/>
        <v>0</v>
      </c>
      <c r="AP319" s="40">
        <f t="shared" si="196"/>
        <v>0</v>
      </c>
      <c r="AR319" s="39">
        <f t="shared" si="197"/>
        <v>0</v>
      </c>
      <c r="AS319" s="39">
        <f t="shared" si="198"/>
        <v>0</v>
      </c>
      <c r="AT319" s="39">
        <f t="shared" si="199"/>
        <v>0</v>
      </c>
      <c r="AU319" s="40">
        <f t="shared" si="200"/>
        <v>0</v>
      </c>
      <c r="AV319" s="40"/>
      <c r="AW319" s="52">
        <f t="shared" si="201"/>
        <v>0</v>
      </c>
      <c r="AY319" s="52">
        <f t="shared" si="202"/>
        <v>0</v>
      </c>
      <c r="AZ319" s="70"/>
    </row>
    <row r="320" spans="1:52" ht="12" customHeight="1">
      <c r="A320" s="44">
        <f t="shared" si="203"/>
        <v>46478</v>
      </c>
      <c r="B320" s="66">
        <f t="shared" si="204"/>
        <v>1147.5409836065573</v>
      </c>
      <c r="C320" s="67"/>
      <c r="D320" s="68">
        <f t="shared" si="167"/>
        <v>1147.5409836065573</v>
      </c>
      <c r="E320" s="35">
        <f t="shared" si="168"/>
        <v>0</v>
      </c>
      <c r="F320" s="35">
        <f t="shared" si="169"/>
        <v>0</v>
      </c>
      <c r="G320" s="55">
        <f t="shared" si="205"/>
        <v>5.67</v>
      </c>
      <c r="H320" s="69">
        <f t="shared" si="206"/>
        <v>5.67</v>
      </c>
      <c r="I320" s="72">
        <f t="shared" si="207"/>
        <v>0</v>
      </c>
      <c r="J320" s="55">
        <f t="shared" si="170"/>
        <v>-0.06</v>
      </c>
      <c r="K320" s="69">
        <f t="shared" si="171"/>
        <v>-0.06</v>
      </c>
      <c r="L320" s="72">
        <v>0</v>
      </c>
      <c r="M320" s="55">
        <f t="shared" si="172"/>
        <v>1.2500000000000001E-2</v>
      </c>
      <c r="N320" s="69">
        <f t="shared" si="173"/>
        <v>0</v>
      </c>
      <c r="O320" s="72">
        <v>0</v>
      </c>
      <c r="P320" s="7"/>
      <c r="Q320" s="72">
        <f t="shared" si="174"/>
        <v>5.6224999999999996</v>
      </c>
      <c r="R320" s="72">
        <f t="shared" si="175"/>
        <v>5.61</v>
      </c>
      <c r="S320" s="72">
        <f t="shared" si="176"/>
        <v>0</v>
      </c>
      <c r="T320" s="7"/>
      <c r="U320" s="5">
        <f t="shared" si="177"/>
        <v>30</v>
      </c>
      <c r="V320" s="45">
        <f t="shared" si="178"/>
        <v>46478</v>
      </c>
      <c r="W320" s="5">
        <f t="shared" si="179"/>
        <v>9562</v>
      </c>
      <c r="X320" s="55">
        <f t="shared" si="180"/>
        <v>5.3904348595426005E-2</v>
      </c>
      <c r="Y320" s="47">
        <f t="shared" si="181"/>
        <v>0.24845402776347231</v>
      </c>
      <c r="Z320" s="5">
        <f t="shared" si="182"/>
        <v>0</v>
      </c>
      <c r="AA320" s="5">
        <f t="shared" si="183"/>
        <v>0</v>
      </c>
      <c r="AC320" s="39">
        <f t="shared" si="184"/>
        <v>0</v>
      </c>
      <c r="AD320" s="39">
        <f t="shared" si="185"/>
        <v>0</v>
      </c>
      <c r="AE320" s="39">
        <f t="shared" si="186"/>
        <v>0</v>
      </c>
      <c r="AF320" s="39">
        <f t="shared" si="187"/>
        <v>0</v>
      </c>
      <c r="AG320" s="39">
        <f t="shared" si="188"/>
        <v>0</v>
      </c>
      <c r="AH320" s="39">
        <f t="shared" si="189"/>
        <v>0</v>
      </c>
      <c r="AI320" s="39">
        <f t="shared" si="190"/>
        <v>0</v>
      </c>
      <c r="AJ320" s="39">
        <f t="shared" si="191"/>
        <v>0</v>
      </c>
      <c r="AK320" s="39">
        <f t="shared" si="192"/>
        <v>0</v>
      </c>
      <c r="AL320" s="43"/>
      <c r="AM320" s="39">
        <f t="shared" si="193"/>
        <v>0</v>
      </c>
      <c r="AN320" s="39">
        <f t="shared" si="194"/>
        <v>0</v>
      </c>
      <c r="AO320" s="39">
        <f t="shared" si="195"/>
        <v>0</v>
      </c>
      <c r="AP320" s="40">
        <f t="shared" si="196"/>
        <v>0</v>
      </c>
      <c r="AR320" s="39">
        <f t="shared" si="197"/>
        <v>0</v>
      </c>
      <c r="AS320" s="39">
        <f t="shared" si="198"/>
        <v>0</v>
      </c>
      <c r="AT320" s="39">
        <f t="shared" si="199"/>
        <v>0</v>
      </c>
      <c r="AU320" s="40">
        <f t="shared" si="200"/>
        <v>0</v>
      </c>
      <c r="AV320" s="40"/>
      <c r="AW320" s="52">
        <f t="shared" si="201"/>
        <v>0</v>
      </c>
      <c r="AY320" s="52">
        <f t="shared" si="202"/>
        <v>0</v>
      </c>
      <c r="AZ320" s="70"/>
    </row>
    <row r="321" spans="1:52" ht="12" customHeight="1">
      <c r="A321" s="44">
        <f t="shared" si="203"/>
        <v>46508</v>
      </c>
      <c r="B321" s="66">
        <f t="shared" si="204"/>
        <v>1147.5409836065573</v>
      </c>
      <c r="C321" s="67"/>
      <c r="D321" s="68">
        <f t="shared" si="167"/>
        <v>1147.5409836065573</v>
      </c>
      <c r="E321" s="35">
        <f t="shared" si="168"/>
        <v>0</v>
      </c>
      <c r="F321" s="35">
        <f t="shared" si="169"/>
        <v>0</v>
      </c>
      <c r="G321" s="55">
        <f t="shared" si="205"/>
        <v>5.67</v>
      </c>
      <c r="H321" s="69">
        <f t="shared" si="206"/>
        <v>5.67</v>
      </c>
      <c r="I321" s="72">
        <f t="shared" si="207"/>
        <v>0</v>
      </c>
      <c r="J321" s="55">
        <f t="shared" si="170"/>
        <v>-0.06</v>
      </c>
      <c r="K321" s="69">
        <f t="shared" si="171"/>
        <v>-0.06</v>
      </c>
      <c r="L321" s="72">
        <v>0</v>
      </c>
      <c r="M321" s="55">
        <f t="shared" si="172"/>
        <v>1.2500000000000001E-2</v>
      </c>
      <c r="N321" s="69">
        <f t="shared" si="173"/>
        <v>0</v>
      </c>
      <c r="O321" s="72">
        <v>0</v>
      </c>
      <c r="P321" s="7"/>
      <c r="Q321" s="72">
        <f t="shared" si="174"/>
        <v>5.6224999999999996</v>
      </c>
      <c r="R321" s="72">
        <f t="shared" si="175"/>
        <v>5.61</v>
      </c>
      <c r="S321" s="72">
        <f t="shared" si="176"/>
        <v>0</v>
      </c>
      <c r="T321" s="7"/>
      <c r="U321" s="5">
        <f t="shared" si="177"/>
        <v>31</v>
      </c>
      <c r="V321" s="45">
        <f t="shared" si="178"/>
        <v>46508</v>
      </c>
      <c r="W321" s="5">
        <f t="shared" si="179"/>
        <v>9592</v>
      </c>
      <c r="X321" s="55">
        <f t="shared" si="180"/>
        <v>5.3904348595426005E-2</v>
      </c>
      <c r="Y321" s="47">
        <f t="shared" si="181"/>
        <v>0.24737093756043552</v>
      </c>
      <c r="Z321" s="5">
        <f t="shared" si="182"/>
        <v>0</v>
      </c>
      <c r="AA321" s="5">
        <f t="shared" si="183"/>
        <v>0</v>
      </c>
      <c r="AC321" s="39">
        <f t="shared" si="184"/>
        <v>0</v>
      </c>
      <c r="AD321" s="39">
        <f t="shared" si="185"/>
        <v>0</v>
      </c>
      <c r="AE321" s="39">
        <f t="shared" si="186"/>
        <v>0</v>
      </c>
      <c r="AF321" s="39">
        <f t="shared" si="187"/>
        <v>0</v>
      </c>
      <c r="AG321" s="39">
        <f t="shared" si="188"/>
        <v>0</v>
      </c>
      <c r="AH321" s="39">
        <f t="shared" si="189"/>
        <v>0</v>
      </c>
      <c r="AI321" s="39">
        <f t="shared" si="190"/>
        <v>0</v>
      </c>
      <c r="AJ321" s="39">
        <f t="shared" si="191"/>
        <v>0</v>
      </c>
      <c r="AK321" s="39">
        <f t="shared" si="192"/>
        <v>0</v>
      </c>
      <c r="AL321" s="43"/>
      <c r="AM321" s="39">
        <f t="shared" si="193"/>
        <v>0</v>
      </c>
      <c r="AN321" s="39">
        <f t="shared" si="194"/>
        <v>0</v>
      </c>
      <c r="AO321" s="39">
        <f t="shared" si="195"/>
        <v>0</v>
      </c>
      <c r="AP321" s="40">
        <f t="shared" si="196"/>
        <v>0</v>
      </c>
      <c r="AR321" s="39">
        <f t="shared" si="197"/>
        <v>0</v>
      </c>
      <c r="AS321" s="39">
        <f t="shared" si="198"/>
        <v>0</v>
      </c>
      <c r="AT321" s="39">
        <f t="shared" si="199"/>
        <v>0</v>
      </c>
      <c r="AU321" s="40">
        <f t="shared" si="200"/>
        <v>0</v>
      </c>
      <c r="AV321" s="40"/>
      <c r="AW321" s="52">
        <f t="shared" si="201"/>
        <v>0</v>
      </c>
      <c r="AY321" s="52">
        <f t="shared" si="202"/>
        <v>0</v>
      </c>
      <c r="AZ321" s="70"/>
    </row>
    <row r="322" spans="1:52" ht="12" customHeight="1">
      <c r="A322" s="44">
        <f t="shared" si="203"/>
        <v>46539</v>
      </c>
      <c r="B322" s="66">
        <f t="shared" si="204"/>
        <v>1147.5409836065573</v>
      </c>
      <c r="C322" s="67"/>
      <c r="D322" s="68">
        <f t="shared" si="167"/>
        <v>1147.5409836065573</v>
      </c>
      <c r="E322" s="35">
        <f t="shared" si="168"/>
        <v>0</v>
      </c>
      <c r="F322" s="35">
        <f t="shared" si="169"/>
        <v>0</v>
      </c>
      <c r="G322" s="55">
        <f t="shared" si="205"/>
        <v>5.67</v>
      </c>
      <c r="H322" s="69">
        <f t="shared" si="206"/>
        <v>5.67</v>
      </c>
      <c r="I322" s="72">
        <f t="shared" si="207"/>
        <v>0</v>
      </c>
      <c r="J322" s="55">
        <f t="shared" si="170"/>
        <v>-0.06</v>
      </c>
      <c r="K322" s="69">
        <f t="shared" si="171"/>
        <v>-0.06</v>
      </c>
      <c r="L322" s="72">
        <v>0</v>
      </c>
      <c r="M322" s="55">
        <f t="shared" si="172"/>
        <v>1.2500000000000001E-2</v>
      </c>
      <c r="N322" s="69">
        <f t="shared" si="173"/>
        <v>0</v>
      </c>
      <c r="O322" s="72">
        <v>0</v>
      </c>
      <c r="P322" s="7"/>
      <c r="Q322" s="72">
        <f t="shared" si="174"/>
        <v>5.6224999999999996</v>
      </c>
      <c r="R322" s="72">
        <f t="shared" si="175"/>
        <v>5.61</v>
      </c>
      <c r="S322" s="72">
        <f t="shared" si="176"/>
        <v>0</v>
      </c>
      <c r="T322" s="7"/>
      <c r="U322" s="5">
        <f t="shared" si="177"/>
        <v>30</v>
      </c>
      <c r="V322" s="45">
        <f t="shared" si="178"/>
        <v>46539</v>
      </c>
      <c r="W322" s="5">
        <f t="shared" si="179"/>
        <v>9623</v>
      </c>
      <c r="X322" s="55">
        <f t="shared" si="180"/>
        <v>5.3904348595426005E-2</v>
      </c>
      <c r="Y322" s="47">
        <f t="shared" si="181"/>
        <v>0.24625670434494384</v>
      </c>
      <c r="Z322" s="5">
        <f t="shared" si="182"/>
        <v>0</v>
      </c>
      <c r="AA322" s="5">
        <f t="shared" si="183"/>
        <v>0</v>
      </c>
      <c r="AC322" s="39">
        <f t="shared" si="184"/>
        <v>0</v>
      </c>
      <c r="AD322" s="39">
        <f t="shared" si="185"/>
        <v>0</v>
      </c>
      <c r="AE322" s="39">
        <f t="shared" si="186"/>
        <v>0</v>
      </c>
      <c r="AF322" s="39">
        <f t="shared" si="187"/>
        <v>0</v>
      </c>
      <c r="AG322" s="39">
        <f t="shared" si="188"/>
        <v>0</v>
      </c>
      <c r="AH322" s="39">
        <f t="shared" si="189"/>
        <v>0</v>
      </c>
      <c r="AI322" s="39">
        <f t="shared" si="190"/>
        <v>0</v>
      </c>
      <c r="AJ322" s="39">
        <f t="shared" si="191"/>
        <v>0</v>
      </c>
      <c r="AK322" s="39">
        <f t="shared" si="192"/>
        <v>0</v>
      </c>
      <c r="AL322" s="43"/>
      <c r="AM322" s="39">
        <f t="shared" si="193"/>
        <v>0</v>
      </c>
      <c r="AN322" s="39">
        <f t="shared" si="194"/>
        <v>0</v>
      </c>
      <c r="AO322" s="39">
        <f t="shared" si="195"/>
        <v>0</v>
      </c>
      <c r="AP322" s="40">
        <f t="shared" si="196"/>
        <v>0</v>
      </c>
      <c r="AR322" s="39">
        <f t="shared" si="197"/>
        <v>0</v>
      </c>
      <c r="AS322" s="39">
        <f t="shared" si="198"/>
        <v>0</v>
      </c>
      <c r="AT322" s="39">
        <f t="shared" si="199"/>
        <v>0</v>
      </c>
      <c r="AU322" s="40">
        <f t="shared" si="200"/>
        <v>0</v>
      </c>
      <c r="AV322" s="40"/>
      <c r="AW322" s="52">
        <f t="shared" si="201"/>
        <v>0</v>
      </c>
      <c r="AY322" s="52">
        <f t="shared" si="202"/>
        <v>0</v>
      </c>
      <c r="AZ322" s="70"/>
    </row>
    <row r="323" spans="1:52" ht="12" customHeight="1">
      <c r="A323" s="44">
        <f t="shared" si="203"/>
        <v>46569</v>
      </c>
      <c r="B323" s="66">
        <f t="shared" si="204"/>
        <v>1147.5409836065573</v>
      </c>
      <c r="C323" s="67"/>
      <c r="D323" s="68">
        <f t="shared" si="167"/>
        <v>1147.5409836065573</v>
      </c>
      <c r="E323" s="35">
        <f t="shared" si="168"/>
        <v>0</v>
      </c>
      <c r="F323" s="35">
        <f t="shared" si="169"/>
        <v>0</v>
      </c>
      <c r="G323" s="55">
        <f t="shared" si="205"/>
        <v>5.67</v>
      </c>
      <c r="H323" s="69">
        <f t="shared" si="206"/>
        <v>5.67</v>
      </c>
      <c r="I323" s="72">
        <f t="shared" si="207"/>
        <v>0</v>
      </c>
      <c r="J323" s="55">
        <f t="shared" si="170"/>
        <v>-0.06</v>
      </c>
      <c r="K323" s="69">
        <f t="shared" si="171"/>
        <v>-0.06</v>
      </c>
      <c r="L323" s="72">
        <v>0</v>
      </c>
      <c r="M323" s="55">
        <f t="shared" si="172"/>
        <v>1.2500000000000001E-2</v>
      </c>
      <c r="N323" s="69">
        <f t="shared" si="173"/>
        <v>0</v>
      </c>
      <c r="O323" s="72">
        <v>0</v>
      </c>
      <c r="P323" s="7"/>
      <c r="Q323" s="72">
        <f t="shared" si="174"/>
        <v>5.6224999999999996</v>
      </c>
      <c r="R323" s="72">
        <f t="shared" si="175"/>
        <v>5.61</v>
      </c>
      <c r="S323" s="72">
        <f t="shared" si="176"/>
        <v>0</v>
      </c>
      <c r="T323" s="7"/>
      <c r="U323" s="5">
        <f t="shared" si="177"/>
        <v>31</v>
      </c>
      <c r="V323" s="45">
        <f t="shared" si="178"/>
        <v>46569</v>
      </c>
      <c r="W323" s="5">
        <f t="shared" si="179"/>
        <v>9653</v>
      </c>
      <c r="X323" s="55">
        <f t="shared" si="180"/>
        <v>5.3904348595426005E-2</v>
      </c>
      <c r="Y323" s="47">
        <f t="shared" si="181"/>
        <v>0.24518319297421237</v>
      </c>
      <c r="Z323" s="5">
        <f t="shared" si="182"/>
        <v>0</v>
      </c>
      <c r="AA323" s="5">
        <f t="shared" si="183"/>
        <v>0</v>
      </c>
      <c r="AC323" s="39">
        <f t="shared" si="184"/>
        <v>0</v>
      </c>
      <c r="AD323" s="39">
        <f t="shared" si="185"/>
        <v>0</v>
      </c>
      <c r="AE323" s="39">
        <f t="shared" si="186"/>
        <v>0</v>
      </c>
      <c r="AF323" s="39">
        <f t="shared" si="187"/>
        <v>0</v>
      </c>
      <c r="AG323" s="39">
        <f t="shared" si="188"/>
        <v>0</v>
      </c>
      <c r="AH323" s="39">
        <f t="shared" si="189"/>
        <v>0</v>
      </c>
      <c r="AI323" s="39">
        <f t="shared" si="190"/>
        <v>0</v>
      </c>
      <c r="AJ323" s="39">
        <f t="shared" si="191"/>
        <v>0</v>
      </c>
      <c r="AK323" s="39">
        <f t="shared" si="192"/>
        <v>0</v>
      </c>
      <c r="AL323" s="43"/>
      <c r="AM323" s="39">
        <f t="shared" si="193"/>
        <v>0</v>
      </c>
      <c r="AN323" s="39">
        <f t="shared" si="194"/>
        <v>0</v>
      </c>
      <c r="AO323" s="39">
        <f t="shared" si="195"/>
        <v>0</v>
      </c>
      <c r="AP323" s="40">
        <f t="shared" si="196"/>
        <v>0</v>
      </c>
      <c r="AR323" s="39">
        <f t="shared" si="197"/>
        <v>0</v>
      </c>
      <c r="AS323" s="39">
        <f t="shared" si="198"/>
        <v>0</v>
      </c>
      <c r="AT323" s="39">
        <f t="shared" si="199"/>
        <v>0</v>
      </c>
      <c r="AU323" s="40">
        <f t="shared" si="200"/>
        <v>0</v>
      </c>
      <c r="AV323" s="40"/>
      <c r="AW323" s="52">
        <f t="shared" si="201"/>
        <v>0</v>
      </c>
      <c r="AY323" s="52">
        <f t="shared" si="202"/>
        <v>0</v>
      </c>
      <c r="AZ323" s="70"/>
    </row>
    <row r="324" spans="1:52" ht="12" customHeight="1">
      <c r="A324" s="44">
        <f t="shared" si="203"/>
        <v>46600</v>
      </c>
      <c r="B324" s="66">
        <f t="shared" si="204"/>
        <v>1147.5409836065573</v>
      </c>
      <c r="C324" s="67"/>
      <c r="D324" s="68">
        <f t="shared" si="167"/>
        <v>1147.5409836065573</v>
      </c>
      <c r="E324" s="35">
        <f t="shared" si="168"/>
        <v>0</v>
      </c>
      <c r="F324" s="35">
        <f t="shared" si="169"/>
        <v>0</v>
      </c>
      <c r="G324" s="55">
        <f t="shared" si="205"/>
        <v>5.67</v>
      </c>
      <c r="H324" s="69">
        <f t="shared" si="206"/>
        <v>5.67</v>
      </c>
      <c r="I324" s="72">
        <f t="shared" si="207"/>
        <v>0</v>
      </c>
      <c r="J324" s="55">
        <f t="shared" si="170"/>
        <v>-0.06</v>
      </c>
      <c r="K324" s="69">
        <f t="shared" si="171"/>
        <v>-0.06</v>
      </c>
      <c r="L324" s="72">
        <v>0</v>
      </c>
      <c r="M324" s="55">
        <f t="shared" si="172"/>
        <v>1.2500000000000001E-2</v>
      </c>
      <c r="N324" s="69">
        <f t="shared" si="173"/>
        <v>0</v>
      </c>
      <c r="O324" s="72">
        <v>0</v>
      </c>
      <c r="P324" s="7"/>
      <c r="Q324" s="72">
        <f t="shared" si="174"/>
        <v>5.6224999999999996</v>
      </c>
      <c r="R324" s="72">
        <f t="shared" si="175"/>
        <v>5.61</v>
      </c>
      <c r="S324" s="72">
        <f t="shared" si="176"/>
        <v>0</v>
      </c>
      <c r="T324" s="7"/>
      <c r="U324" s="5">
        <f t="shared" si="177"/>
        <v>31</v>
      </c>
      <c r="V324" s="45">
        <f t="shared" si="178"/>
        <v>46600</v>
      </c>
      <c r="W324" s="5">
        <f t="shared" si="179"/>
        <v>9684</v>
      </c>
      <c r="X324" s="55">
        <f t="shared" si="180"/>
        <v>5.3904348595426005E-2</v>
      </c>
      <c r="Y324" s="47">
        <f t="shared" si="181"/>
        <v>0.24407881401932635</v>
      </c>
      <c r="Z324" s="5">
        <f t="shared" si="182"/>
        <v>0</v>
      </c>
      <c r="AA324" s="5">
        <f t="shared" si="183"/>
        <v>0</v>
      </c>
      <c r="AC324" s="39">
        <f t="shared" si="184"/>
        <v>0</v>
      </c>
      <c r="AD324" s="39">
        <f t="shared" si="185"/>
        <v>0</v>
      </c>
      <c r="AE324" s="39">
        <f t="shared" si="186"/>
        <v>0</v>
      </c>
      <c r="AF324" s="39">
        <f t="shared" si="187"/>
        <v>0</v>
      </c>
      <c r="AG324" s="39">
        <f t="shared" si="188"/>
        <v>0</v>
      </c>
      <c r="AH324" s="39">
        <f t="shared" si="189"/>
        <v>0</v>
      </c>
      <c r="AI324" s="39">
        <f t="shared" si="190"/>
        <v>0</v>
      </c>
      <c r="AJ324" s="39">
        <f t="shared" si="191"/>
        <v>0</v>
      </c>
      <c r="AK324" s="39">
        <f t="shared" si="192"/>
        <v>0</v>
      </c>
      <c r="AL324" s="43"/>
      <c r="AM324" s="39">
        <f t="shared" si="193"/>
        <v>0</v>
      </c>
      <c r="AN324" s="39">
        <f t="shared" si="194"/>
        <v>0</v>
      </c>
      <c r="AO324" s="39">
        <f t="shared" si="195"/>
        <v>0</v>
      </c>
      <c r="AP324" s="40">
        <f t="shared" si="196"/>
        <v>0</v>
      </c>
      <c r="AR324" s="39">
        <f t="shared" si="197"/>
        <v>0</v>
      </c>
      <c r="AS324" s="39">
        <f t="shared" si="198"/>
        <v>0</v>
      </c>
      <c r="AT324" s="39">
        <f t="shared" si="199"/>
        <v>0</v>
      </c>
      <c r="AU324" s="40">
        <f t="shared" si="200"/>
        <v>0</v>
      </c>
      <c r="AV324" s="40"/>
      <c r="AW324" s="52">
        <f t="shared" si="201"/>
        <v>0</v>
      </c>
      <c r="AY324" s="52">
        <f t="shared" si="202"/>
        <v>0</v>
      </c>
      <c r="AZ324" s="70"/>
    </row>
    <row r="325" spans="1:52" ht="12" customHeight="1">
      <c r="A325" s="44">
        <f t="shared" si="203"/>
        <v>46631</v>
      </c>
      <c r="B325" s="66">
        <f t="shared" si="204"/>
        <v>1147.5409836065573</v>
      </c>
      <c r="C325" s="67"/>
      <c r="D325" s="68">
        <f t="shared" si="167"/>
        <v>1147.5409836065573</v>
      </c>
      <c r="E325" s="35">
        <f t="shared" si="168"/>
        <v>0</v>
      </c>
      <c r="F325" s="35">
        <f t="shared" si="169"/>
        <v>0</v>
      </c>
      <c r="G325" s="55">
        <f t="shared" si="205"/>
        <v>5.67</v>
      </c>
      <c r="H325" s="69">
        <f t="shared" si="206"/>
        <v>5.67</v>
      </c>
      <c r="I325" s="72">
        <f t="shared" si="207"/>
        <v>0</v>
      </c>
      <c r="J325" s="55">
        <f t="shared" si="170"/>
        <v>-0.06</v>
      </c>
      <c r="K325" s="69">
        <f t="shared" si="171"/>
        <v>-0.06</v>
      </c>
      <c r="L325" s="72">
        <v>0</v>
      </c>
      <c r="M325" s="55">
        <f t="shared" si="172"/>
        <v>1.2500000000000001E-2</v>
      </c>
      <c r="N325" s="69">
        <f t="shared" si="173"/>
        <v>0</v>
      </c>
      <c r="O325" s="72">
        <v>0</v>
      </c>
      <c r="P325" s="7"/>
      <c r="Q325" s="72">
        <f t="shared" si="174"/>
        <v>5.6224999999999996</v>
      </c>
      <c r="R325" s="72">
        <f t="shared" si="175"/>
        <v>5.61</v>
      </c>
      <c r="S325" s="72">
        <f t="shared" si="176"/>
        <v>0</v>
      </c>
      <c r="T325" s="7"/>
      <c r="U325" s="5">
        <f t="shared" si="177"/>
        <v>30</v>
      </c>
      <c r="V325" s="45">
        <f t="shared" si="178"/>
        <v>46631</v>
      </c>
      <c r="W325" s="5">
        <f t="shared" si="179"/>
        <v>9715</v>
      </c>
      <c r="X325" s="55">
        <f t="shared" si="180"/>
        <v>5.3904348595426005E-2</v>
      </c>
      <c r="Y325" s="47">
        <f t="shared" si="181"/>
        <v>0.24297940951991256</v>
      </c>
      <c r="Z325" s="5">
        <f t="shared" si="182"/>
        <v>0</v>
      </c>
      <c r="AA325" s="5">
        <f t="shared" si="183"/>
        <v>0</v>
      </c>
      <c r="AC325" s="39">
        <f t="shared" si="184"/>
        <v>0</v>
      </c>
      <c r="AD325" s="39">
        <f t="shared" si="185"/>
        <v>0</v>
      </c>
      <c r="AE325" s="39">
        <f t="shared" si="186"/>
        <v>0</v>
      </c>
      <c r="AF325" s="39">
        <f t="shared" si="187"/>
        <v>0</v>
      </c>
      <c r="AG325" s="39">
        <f t="shared" si="188"/>
        <v>0</v>
      </c>
      <c r="AH325" s="39">
        <f t="shared" si="189"/>
        <v>0</v>
      </c>
      <c r="AI325" s="39">
        <f t="shared" si="190"/>
        <v>0</v>
      </c>
      <c r="AJ325" s="39">
        <f t="shared" si="191"/>
        <v>0</v>
      </c>
      <c r="AK325" s="39">
        <f t="shared" si="192"/>
        <v>0</v>
      </c>
      <c r="AL325" s="43"/>
      <c r="AM325" s="39">
        <f t="shared" si="193"/>
        <v>0</v>
      </c>
      <c r="AN325" s="39">
        <f t="shared" si="194"/>
        <v>0</v>
      </c>
      <c r="AO325" s="39">
        <f t="shared" si="195"/>
        <v>0</v>
      </c>
      <c r="AP325" s="40">
        <f t="shared" si="196"/>
        <v>0</v>
      </c>
      <c r="AR325" s="39">
        <f t="shared" si="197"/>
        <v>0</v>
      </c>
      <c r="AS325" s="39">
        <f t="shared" si="198"/>
        <v>0</v>
      </c>
      <c r="AT325" s="39">
        <f t="shared" si="199"/>
        <v>0</v>
      </c>
      <c r="AU325" s="40">
        <f t="shared" si="200"/>
        <v>0</v>
      </c>
      <c r="AV325" s="40"/>
      <c r="AW325" s="52">
        <f t="shared" si="201"/>
        <v>0</v>
      </c>
      <c r="AY325" s="52">
        <f t="shared" si="202"/>
        <v>0</v>
      </c>
      <c r="AZ325" s="70"/>
    </row>
    <row r="326" spans="1:52" ht="12" customHeight="1">
      <c r="A326" s="44">
        <f t="shared" si="203"/>
        <v>46661</v>
      </c>
      <c r="B326" s="66">
        <f t="shared" si="204"/>
        <v>1147.5409836065573</v>
      </c>
      <c r="C326" s="67"/>
      <c r="D326" s="68">
        <f t="shared" si="167"/>
        <v>1147.5409836065573</v>
      </c>
      <c r="E326" s="35">
        <f t="shared" si="168"/>
        <v>0</v>
      </c>
      <c r="F326" s="35">
        <f t="shared" si="169"/>
        <v>0</v>
      </c>
      <c r="G326" s="55">
        <f t="shared" si="205"/>
        <v>5.67</v>
      </c>
      <c r="H326" s="69">
        <f t="shared" si="206"/>
        <v>5.67</v>
      </c>
      <c r="I326" s="72">
        <f t="shared" si="207"/>
        <v>0</v>
      </c>
      <c r="J326" s="55">
        <f t="shared" si="170"/>
        <v>-0.06</v>
      </c>
      <c r="K326" s="69">
        <f t="shared" si="171"/>
        <v>-0.06</v>
      </c>
      <c r="L326" s="72">
        <v>0</v>
      </c>
      <c r="M326" s="55">
        <f t="shared" si="172"/>
        <v>1.2500000000000001E-2</v>
      </c>
      <c r="N326" s="69">
        <f t="shared" si="173"/>
        <v>0</v>
      </c>
      <c r="O326" s="72">
        <v>0</v>
      </c>
      <c r="P326" s="7"/>
      <c r="Q326" s="72">
        <f t="shared" si="174"/>
        <v>5.6224999999999996</v>
      </c>
      <c r="R326" s="72">
        <f t="shared" si="175"/>
        <v>5.61</v>
      </c>
      <c r="S326" s="72">
        <f t="shared" si="176"/>
        <v>0</v>
      </c>
      <c r="T326" s="7"/>
      <c r="U326" s="5">
        <f t="shared" si="177"/>
        <v>31</v>
      </c>
      <c r="V326" s="45">
        <f t="shared" si="178"/>
        <v>46661</v>
      </c>
      <c r="W326" s="5">
        <f t="shared" si="179"/>
        <v>9745</v>
      </c>
      <c r="X326" s="55">
        <f t="shared" si="180"/>
        <v>5.3904348595426005E-2</v>
      </c>
      <c r="Y326" s="47">
        <f t="shared" si="181"/>
        <v>0.24192018492065906</v>
      </c>
      <c r="Z326" s="5">
        <f t="shared" si="182"/>
        <v>0</v>
      </c>
      <c r="AA326" s="5">
        <f t="shared" si="183"/>
        <v>0</v>
      </c>
      <c r="AC326" s="39">
        <f t="shared" si="184"/>
        <v>0</v>
      </c>
      <c r="AD326" s="39">
        <f t="shared" si="185"/>
        <v>0</v>
      </c>
      <c r="AE326" s="39">
        <f t="shared" si="186"/>
        <v>0</v>
      </c>
      <c r="AF326" s="39">
        <f t="shared" si="187"/>
        <v>0</v>
      </c>
      <c r="AG326" s="39">
        <f t="shared" si="188"/>
        <v>0</v>
      </c>
      <c r="AH326" s="39">
        <f t="shared" si="189"/>
        <v>0</v>
      </c>
      <c r="AI326" s="39">
        <f t="shared" si="190"/>
        <v>0</v>
      </c>
      <c r="AJ326" s="39">
        <f t="shared" si="191"/>
        <v>0</v>
      </c>
      <c r="AK326" s="39">
        <f t="shared" si="192"/>
        <v>0</v>
      </c>
      <c r="AL326" s="43"/>
      <c r="AM326" s="39">
        <f t="shared" si="193"/>
        <v>0</v>
      </c>
      <c r="AN326" s="39">
        <f t="shared" si="194"/>
        <v>0</v>
      </c>
      <c r="AO326" s="39">
        <f t="shared" si="195"/>
        <v>0</v>
      </c>
      <c r="AP326" s="40">
        <f t="shared" si="196"/>
        <v>0</v>
      </c>
      <c r="AR326" s="39">
        <f t="shared" si="197"/>
        <v>0</v>
      </c>
      <c r="AS326" s="39">
        <f t="shared" si="198"/>
        <v>0</v>
      </c>
      <c r="AT326" s="39">
        <f t="shared" si="199"/>
        <v>0</v>
      </c>
      <c r="AU326" s="40">
        <f t="shared" si="200"/>
        <v>0</v>
      </c>
      <c r="AV326" s="40"/>
      <c r="AW326" s="52">
        <f t="shared" si="201"/>
        <v>0</v>
      </c>
      <c r="AY326" s="52">
        <f t="shared" si="202"/>
        <v>0</v>
      </c>
      <c r="AZ326" s="70"/>
    </row>
    <row r="327" spans="1:52" ht="12" customHeight="1">
      <c r="A327" s="44">
        <f t="shared" si="203"/>
        <v>46692</v>
      </c>
      <c r="B327" s="66">
        <f t="shared" si="204"/>
        <v>1147.5409836065573</v>
      </c>
      <c r="C327" s="67"/>
      <c r="D327" s="68">
        <f t="shared" si="167"/>
        <v>1147.5409836065573</v>
      </c>
      <c r="E327" s="35">
        <f t="shared" si="168"/>
        <v>0</v>
      </c>
      <c r="F327" s="35">
        <f t="shared" si="169"/>
        <v>0</v>
      </c>
      <c r="G327" s="55">
        <f t="shared" si="205"/>
        <v>5.67</v>
      </c>
      <c r="H327" s="69">
        <f t="shared" si="206"/>
        <v>5.67</v>
      </c>
      <c r="I327" s="72">
        <f t="shared" si="207"/>
        <v>0</v>
      </c>
      <c r="J327" s="55">
        <f t="shared" si="170"/>
        <v>-0.06</v>
      </c>
      <c r="K327" s="69">
        <f t="shared" si="171"/>
        <v>-0.06</v>
      </c>
      <c r="L327" s="72">
        <v>0</v>
      </c>
      <c r="M327" s="55">
        <f t="shared" si="172"/>
        <v>1.2500000000000001E-2</v>
      </c>
      <c r="N327" s="69">
        <f t="shared" si="173"/>
        <v>0</v>
      </c>
      <c r="O327" s="72">
        <v>0</v>
      </c>
      <c r="P327" s="7"/>
      <c r="Q327" s="72">
        <f t="shared" si="174"/>
        <v>5.6224999999999996</v>
      </c>
      <c r="R327" s="72">
        <f t="shared" si="175"/>
        <v>5.61</v>
      </c>
      <c r="S327" s="72">
        <f t="shared" si="176"/>
        <v>0</v>
      </c>
      <c r="T327" s="7"/>
      <c r="U327" s="5">
        <f t="shared" si="177"/>
        <v>30</v>
      </c>
      <c r="V327" s="45">
        <f t="shared" si="178"/>
        <v>46692</v>
      </c>
      <c r="W327" s="5">
        <f t="shared" si="179"/>
        <v>9776</v>
      </c>
      <c r="X327" s="55">
        <f t="shared" si="180"/>
        <v>5.3904348595426005E-2</v>
      </c>
      <c r="Y327" s="47">
        <f t="shared" si="181"/>
        <v>0.24083050353692487</v>
      </c>
      <c r="Z327" s="5">
        <f t="shared" si="182"/>
        <v>0</v>
      </c>
      <c r="AA327" s="5">
        <f t="shared" si="183"/>
        <v>0</v>
      </c>
      <c r="AC327" s="39">
        <f t="shared" si="184"/>
        <v>0</v>
      </c>
      <c r="AD327" s="39">
        <f t="shared" si="185"/>
        <v>0</v>
      </c>
      <c r="AE327" s="39">
        <f t="shared" si="186"/>
        <v>0</v>
      </c>
      <c r="AF327" s="39">
        <f t="shared" si="187"/>
        <v>0</v>
      </c>
      <c r="AG327" s="39">
        <f t="shared" si="188"/>
        <v>0</v>
      </c>
      <c r="AH327" s="39">
        <f t="shared" si="189"/>
        <v>0</v>
      </c>
      <c r="AI327" s="39">
        <f t="shared" si="190"/>
        <v>0</v>
      </c>
      <c r="AJ327" s="39">
        <f t="shared" si="191"/>
        <v>0</v>
      </c>
      <c r="AK327" s="39">
        <f t="shared" si="192"/>
        <v>0</v>
      </c>
      <c r="AL327" s="43"/>
      <c r="AM327" s="39">
        <f t="shared" si="193"/>
        <v>0</v>
      </c>
      <c r="AN327" s="39">
        <f t="shared" si="194"/>
        <v>0</v>
      </c>
      <c r="AO327" s="39">
        <f t="shared" si="195"/>
        <v>0</v>
      </c>
      <c r="AP327" s="40">
        <f t="shared" si="196"/>
        <v>0</v>
      </c>
      <c r="AR327" s="39">
        <f t="shared" si="197"/>
        <v>0</v>
      </c>
      <c r="AS327" s="39">
        <f t="shared" si="198"/>
        <v>0</v>
      </c>
      <c r="AT327" s="39">
        <f t="shared" si="199"/>
        <v>0</v>
      </c>
      <c r="AU327" s="40">
        <f t="shared" si="200"/>
        <v>0</v>
      </c>
      <c r="AV327" s="40"/>
      <c r="AW327" s="52">
        <f t="shared" si="201"/>
        <v>0</v>
      </c>
      <c r="AY327" s="52">
        <f t="shared" si="202"/>
        <v>0</v>
      </c>
      <c r="AZ327" s="70"/>
    </row>
    <row r="328" spans="1:52" ht="12" customHeight="1">
      <c r="A328" s="44">
        <f t="shared" si="203"/>
        <v>46722</v>
      </c>
      <c r="B328" s="66">
        <f t="shared" si="204"/>
        <v>1147.5409836065573</v>
      </c>
      <c r="C328" s="67"/>
      <c r="D328" s="68">
        <f t="shared" si="167"/>
        <v>1147.5409836065573</v>
      </c>
      <c r="E328" s="35">
        <f t="shared" si="168"/>
        <v>0</v>
      </c>
      <c r="F328" s="35">
        <f t="shared" si="169"/>
        <v>0</v>
      </c>
      <c r="G328" s="55">
        <f t="shared" si="205"/>
        <v>5.67</v>
      </c>
      <c r="H328" s="69">
        <f t="shared" si="206"/>
        <v>5.67</v>
      </c>
      <c r="I328" s="72">
        <f t="shared" si="207"/>
        <v>0</v>
      </c>
      <c r="J328" s="55">
        <f t="shared" si="170"/>
        <v>-0.06</v>
      </c>
      <c r="K328" s="69">
        <f t="shared" si="171"/>
        <v>-0.06</v>
      </c>
      <c r="L328" s="72">
        <v>0</v>
      </c>
      <c r="M328" s="55">
        <f t="shared" si="172"/>
        <v>1.2500000000000001E-2</v>
      </c>
      <c r="N328" s="69">
        <f t="shared" si="173"/>
        <v>0</v>
      </c>
      <c r="O328" s="72">
        <v>0</v>
      </c>
      <c r="P328" s="7"/>
      <c r="Q328" s="72">
        <f t="shared" si="174"/>
        <v>5.6224999999999996</v>
      </c>
      <c r="R328" s="72">
        <f t="shared" si="175"/>
        <v>5.61</v>
      </c>
      <c r="S328" s="72">
        <f t="shared" si="176"/>
        <v>0</v>
      </c>
      <c r="T328" s="7"/>
      <c r="U328" s="5">
        <f t="shared" si="177"/>
        <v>31</v>
      </c>
      <c r="V328" s="45">
        <f t="shared" si="178"/>
        <v>46722</v>
      </c>
      <c r="W328" s="5">
        <f t="shared" si="179"/>
        <v>9806</v>
      </c>
      <c r="X328" s="55">
        <f t="shared" si="180"/>
        <v>5.3904348595426005E-2</v>
      </c>
      <c r="Y328" s="47">
        <f t="shared" si="181"/>
        <v>0.23978064670296134</v>
      </c>
      <c r="Z328" s="5">
        <f t="shared" si="182"/>
        <v>0</v>
      </c>
      <c r="AA328" s="5">
        <f t="shared" si="183"/>
        <v>0</v>
      </c>
      <c r="AC328" s="39">
        <f t="shared" si="184"/>
        <v>0</v>
      </c>
      <c r="AD328" s="39">
        <f t="shared" si="185"/>
        <v>0</v>
      </c>
      <c r="AE328" s="39">
        <f t="shared" si="186"/>
        <v>0</v>
      </c>
      <c r="AF328" s="39">
        <f t="shared" si="187"/>
        <v>0</v>
      </c>
      <c r="AG328" s="39">
        <f t="shared" si="188"/>
        <v>0</v>
      </c>
      <c r="AH328" s="39">
        <f t="shared" si="189"/>
        <v>0</v>
      </c>
      <c r="AI328" s="39">
        <f t="shared" si="190"/>
        <v>0</v>
      </c>
      <c r="AJ328" s="39">
        <f t="shared" si="191"/>
        <v>0</v>
      </c>
      <c r="AK328" s="39">
        <f t="shared" si="192"/>
        <v>0</v>
      </c>
      <c r="AL328" s="43"/>
      <c r="AM328" s="39">
        <f t="shared" si="193"/>
        <v>0</v>
      </c>
      <c r="AN328" s="39">
        <f t="shared" si="194"/>
        <v>0</v>
      </c>
      <c r="AO328" s="39">
        <f t="shared" si="195"/>
        <v>0</v>
      </c>
      <c r="AP328" s="40">
        <f t="shared" si="196"/>
        <v>0</v>
      </c>
      <c r="AR328" s="39">
        <f t="shared" si="197"/>
        <v>0</v>
      </c>
      <c r="AS328" s="39">
        <f t="shared" si="198"/>
        <v>0</v>
      </c>
      <c r="AT328" s="39">
        <f t="shared" si="199"/>
        <v>0</v>
      </c>
      <c r="AU328" s="40">
        <f t="shared" si="200"/>
        <v>0</v>
      </c>
      <c r="AV328" s="40"/>
      <c r="AW328" s="52">
        <f t="shared" si="201"/>
        <v>0</v>
      </c>
      <c r="AY328" s="52">
        <f t="shared" si="202"/>
        <v>0</v>
      </c>
      <c r="AZ328" s="70"/>
    </row>
    <row r="329" spans="1:52" ht="12" customHeight="1">
      <c r="A329" s="44">
        <f t="shared" si="203"/>
        <v>46753</v>
      </c>
      <c r="B329" s="66">
        <f t="shared" si="204"/>
        <v>1147.5409836065573</v>
      </c>
      <c r="C329" s="67"/>
      <c r="D329" s="68">
        <f t="shared" si="167"/>
        <v>1147.5409836065573</v>
      </c>
      <c r="E329" s="35">
        <f t="shared" si="168"/>
        <v>0</v>
      </c>
      <c r="F329" s="35">
        <f t="shared" si="169"/>
        <v>0</v>
      </c>
      <c r="G329" s="55">
        <f t="shared" si="205"/>
        <v>5.67</v>
      </c>
      <c r="H329" s="69">
        <f t="shared" si="206"/>
        <v>5.67</v>
      </c>
      <c r="I329" s="72">
        <f t="shared" si="207"/>
        <v>0</v>
      </c>
      <c r="J329" s="55">
        <f t="shared" si="170"/>
        <v>-0.06</v>
      </c>
      <c r="K329" s="69">
        <f t="shared" si="171"/>
        <v>-0.06</v>
      </c>
      <c r="L329" s="72">
        <v>0</v>
      </c>
      <c r="M329" s="55">
        <f t="shared" si="172"/>
        <v>1.2500000000000001E-2</v>
      </c>
      <c r="N329" s="69">
        <f t="shared" si="173"/>
        <v>0</v>
      </c>
      <c r="O329" s="72">
        <v>0</v>
      </c>
      <c r="P329" s="7"/>
      <c r="Q329" s="72">
        <f t="shared" si="174"/>
        <v>5.6224999999999996</v>
      </c>
      <c r="R329" s="72">
        <f t="shared" si="175"/>
        <v>5.61</v>
      </c>
      <c r="S329" s="72">
        <f t="shared" si="176"/>
        <v>0</v>
      </c>
      <c r="T329" s="7"/>
      <c r="U329" s="5">
        <f t="shared" si="177"/>
        <v>31</v>
      </c>
      <c r="V329" s="45">
        <f t="shared" si="178"/>
        <v>46753</v>
      </c>
      <c r="W329" s="5">
        <f t="shared" si="179"/>
        <v>9837</v>
      </c>
      <c r="X329" s="55">
        <f t="shared" si="180"/>
        <v>5.3904348595426005E-2</v>
      </c>
      <c r="Y329" s="47">
        <f t="shared" si="181"/>
        <v>0.23870060244382829</v>
      </c>
      <c r="Z329" s="5">
        <f t="shared" si="182"/>
        <v>0</v>
      </c>
      <c r="AA329" s="5">
        <f t="shared" si="183"/>
        <v>0</v>
      </c>
      <c r="AC329" s="39">
        <f t="shared" si="184"/>
        <v>0</v>
      </c>
      <c r="AD329" s="39">
        <f t="shared" si="185"/>
        <v>0</v>
      </c>
      <c r="AE329" s="39">
        <f t="shared" si="186"/>
        <v>0</v>
      </c>
      <c r="AF329" s="39">
        <f t="shared" si="187"/>
        <v>0</v>
      </c>
      <c r="AG329" s="39">
        <f t="shared" si="188"/>
        <v>0</v>
      </c>
      <c r="AH329" s="39">
        <f t="shared" si="189"/>
        <v>0</v>
      </c>
      <c r="AI329" s="39">
        <f t="shared" si="190"/>
        <v>0</v>
      </c>
      <c r="AJ329" s="39">
        <f t="shared" si="191"/>
        <v>0</v>
      </c>
      <c r="AK329" s="39">
        <f t="shared" si="192"/>
        <v>0</v>
      </c>
      <c r="AL329" s="43"/>
      <c r="AM329" s="39">
        <f t="shared" si="193"/>
        <v>0</v>
      </c>
      <c r="AN329" s="39">
        <f t="shared" si="194"/>
        <v>0</v>
      </c>
      <c r="AO329" s="39">
        <f t="shared" si="195"/>
        <v>0</v>
      </c>
      <c r="AP329" s="40">
        <f t="shared" si="196"/>
        <v>0</v>
      </c>
      <c r="AR329" s="39">
        <f t="shared" si="197"/>
        <v>0</v>
      </c>
      <c r="AS329" s="39">
        <f t="shared" si="198"/>
        <v>0</v>
      </c>
      <c r="AT329" s="39">
        <f t="shared" si="199"/>
        <v>0</v>
      </c>
      <c r="AU329" s="40">
        <f t="shared" si="200"/>
        <v>0</v>
      </c>
      <c r="AV329" s="40"/>
      <c r="AW329" s="52">
        <f t="shared" si="201"/>
        <v>0</v>
      </c>
      <c r="AY329" s="52">
        <f t="shared" si="202"/>
        <v>0</v>
      </c>
      <c r="AZ329" s="70"/>
    </row>
    <row r="330" spans="1:52" ht="12" customHeight="1">
      <c r="A330" s="44">
        <f t="shared" si="203"/>
        <v>46784</v>
      </c>
      <c r="B330" s="66">
        <f t="shared" si="204"/>
        <v>1147.5409836065573</v>
      </c>
      <c r="C330" s="67"/>
      <c r="D330" s="68">
        <f t="shared" ref="D330:D369" si="208">B330+C330</f>
        <v>1147.5409836065573</v>
      </c>
      <c r="E330" s="35">
        <f t="shared" ref="E330:E369" si="209">IF(Z330=0,0,IF(AND(Z330=1,$H$3=1),D330*U330,IF($H$3=2,D330,"N/A")))</f>
        <v>0</v>
      </c>
      <c r="F330" s="35">
        <f t="shared" ref="F330:F369" si="210">E330*Y330</f>
        <v>0</v>
      </c>
      <c r="G330" s="55">
        <f t="shared" si="205"/>
        <v>5.67</v>
      </c>
      <c r="H330" s="69">
        <f t="shared" si="206"/>
        <v>5.67</v>
      </c>
      <c r="I330" s="72">
        <f t="shared" si="207"/>
        <v>0</v>
      </c>
      <c r="J330" s="55">
        <f t="shared" ref="J330:J369" si="211">VLOOKUP($A330,Table,MATCH(J$4,Curves,0))</f>
        <v>-0.06</v>
      </c>
      <c r="K330" s="69">
        <f t="shared" ref="K330:K369" si="212">VLOOKUP($A330,Table,MATCH(K$4,Curves,0))</f>
        <v>-0.06</v>
      </c>
      <c r="L330" s="72">
        <v>0</v>
      </c>
      <c r="M330" s="55">
        <f t="shared" ref="M330:M369" si="213">VLOOKUP($A330,Table,MATCH(M$4,Curves,0))</f>
        <v>1.2500000000000001E-2</v>
      </c>
      <c r="N330" s="69">
        <f t="shared" ref="N330:N369" si="214">VLOOKUP($A330,Table,MATCH(N$4,Curves,0))</f>
        <v>0</v>
      </c>
      <c r="O330" s="72">
        <v>0</v>
      </c>
      <c r="P330" s="7"/>
      <c r="Q330" s="72">
        <f t="shared" ref="Q330:Q369" si="215">M330+J330+G330</f>
        <v>5.6224999999999996</v>
      </c>
      <c r="R330" s="72">
        <f t="shared" ref="R330:R369" si="216">N330+K330+H330</f>
        <v>5.61</v>
      </c>
      <c r="S330" s="72">
        <f t="shared" ref="S330:S369" si="217">O330+L330+I330</f>
        <v>0</v>
      </c>
      <c r="T330" s="7"/>
      <c r="U330" s="5">
        <f t="shared" ref="U330:U369" si="218">A331-A330</f>
        <v>29</v>
      </c>
      <c r="V330" s="45">
        <f t="shared" ref="V330:V369" si="219">CHOOSE(F$3,A331+24,A330)</f>
        <v>46784</v>
      </c>
      <c r="W330" s="5">
        <f t="shared" ref="W330:W369" si="220">V330-C$3</f>
        <v>9868</v>
      </c>
      <c r="X330" s="55">
        <f t="shared" ref="X330:X370" si="221">VLOOKUP($A330,Table,MATCH(X$4,Curves,0))</f>
        <v>5.3904348595426005E-2</v>
      </c>
      <c r="Y330" s="47">
        <f t="shared" ref="Y330:Y369" si="222">1/(1+CHOOSE(F$3,(X331+($K$3/10000))/2,(X330+($K$3/10000))/2))^(2*W330/365.25)</f>
        <v>0.23762542302936768</v>
      </c>
      <c r="Z330" s="5">
        <f t="shared" ref="Z330:Z369" si="223">IF(AND(mthbeg&lt;=A330,mthend&gt;=A330),1,0)</f>
        <v>0</v>
      </c>
      <c r="AA330" s="5">
        <f t="shared" ref="AA330:AA369" si="224">U330*Z330</f>
        <v>0</v>
      </c>
      <c r="AC330" s="39">
        <f t="shared" ref="AC330:AC369" si="225">F330*G330</f>
        <v>0</v>
      </c>
      <c r="AD330" s="39">
        <f t="shared" ref="AD330:AD369" si="226">$F330*H330</f>
        <v>0</v>
      </c>
      <c r="AE330" s="39">
        <f t="shared" ref="AE330:AE369" si="227">$F330*I330</f>
        <v>0</v>
      </c>
      <c r="AF330" s="39">
        <f t="shared" ref="AF330:AF369" si="228">$F330*J330</f>
        <v>0</v>
      </c>
      <c r="AG330" s="39">
        <f t="shared" ref="AG330:AG369" si="229">$F330*K330</f>
        <v>0</v>
      </c>
      <c r="AH330" s="39">
        <f t="shared" ref="AH330:AH369" si="230">$F330*L330</f>
        <v>0</v>
      </c>
      <c r="AI330" s="39">
        <f t="shared" ref="AI330:AI369" si="231">$F330*M330</f>
        <v>0</v>
      </c>
      <c r="AJ330" s="39">
        <f t="shared" ref="AJ330:AJ369" si="232">$F330*N330</f>
        <v>0</v>
      </c>
      <c r="AK330" s="39">
        <f t="shared" ref="AK330:AK369" si="233">F330*O330</f>
        <v>0</v>
      </c>
      <c r="AL330" s="43"/>
      <c r="AM330" s="39">
        <f t="shared" ref="AM330:AM369" si="234">CHOOSE($G$3,AD330-AE330,AE330-AD330)</f>
        <v>0</v>
      </c>
      <c r="AN330" s="39">
        <f t="shared" ref="AN330:AN369" si="235">CHOOSE($G$3,AG330-AH330,AH330-AG330)</f>
        <v>0</v>
      </c>
      <c r="AO330" s="39">
        <f t="shared" ref="AO330:AO369" si="236">CHOOSE($G$3,AJ330-AK330,AK330-AJ330)</f>
        <v>0</v>
      </c>
      <c r="AP330" s="40">
        <f t="shared" ref="AP330:AP369" si="237">SUM(AM330:AO330)</f>
        <v>0</v>
      </c>
      <c r="AR330" s="39">
        <f t="shared" ref="AR330:AR369" si="238">CHOOSE($G$3,AC330-AD330,AD330-AC330)</f>
        <v>0</v>
      </c>
      <c r="AS330" s="39">
        <f t="shared" ref="AS330:AS369" si="239">CHOOSE($G$3,AF330-AG330,AG330-AF330)</f>
        <v>0</v>
      </c>
      <c r="AT330" s="39">
        <f t="shared" ref="AT330:AT369" si="240">CHOOSE($G$3,AI330-AJ330,AJ330-AI330)</f>
        <v>0</v>
      </c>
      <c r="AU330" s="40">
        <f t="shared" ref="AU330:AU369" si="241">AR330+AS330+AT330</f>
        <v>0</v>
      </c>
      <c r="AV330" s="40"/>
      <c r="AW330" s="52">
        <f t="shared" ref="AW330:AW369" si="242">AU330+AP330</f>
        <v>0</v>
      </c>
      <c r="AY330" s="52">
        <f t="shared" ref="AY330:AY369" si="243">AK330+AH330+AE330</f>
        <v>0</v>
      </c>
      <c r="AZ330" s="70"/>
    </row>
    <row r="331" spans="1:52" ht="12" customHeight="1">
      <c r="A331" s="44">
        <f t="shared" ref="A331:A370" si="244">EDATE(A330,1)</f>
        <v>46813</v>
      </c>
      <c r="B331" s="66">
        <f t="shared" ref="B331:B369" si="245">B330</f>
        <v>1147.5409836065573</v>
      </c>
      <c r="C331" s="67"/>
      <c r="D331" s="68">
        <f t="shared" si="208"/>
        <v>1147.5409836065573</v>
      </c>
      <c r="E331" s="35">
        <f t="shared" si="209"/>
        <v>0</v>
      </c>
      <c r="F331" s="35">
        <f t="shared" si="210"/>
        <v>0</v>
      </c>
      <c r="G331" s="55">
        <f t="shared" ref="G331:G369" si="246">VLOOKUP($A331,Table,MATCH(G$4,Curves,0))</f>
        <v>5.67</v>
      </c>
      <c r="H331" s="69">
        <f t="shared" ref="H331:H369" si="247">VLOOKUP($A331,Table,MATCH(H$4,Curves,0))</f>
        <v>5.67</v>
      </c>
      <c r="I331" s="72">
        <f t="shared" si="207"/>
        <v>0</v>
      </c>
      <c r="J331" s="55">
        <f t="shared" si="211"/>
        <v>-0.06</v>
      </c>
      <c r="K331" s="69">
        <f t="shared" si="212"/>
        <v>-0.06</v>
      </c>
      <c r="L331" s="72">
        <v>0</v>
      </c>
      <c r="M331" s="55">
        <f t="shared" si="213"/>
        <v>1.2500000000000001E-2</v>
      </c>
      <c r="N331" s="69">
        <f t="shared" si="214"/>
        <v>0</v>
      </c>
      <c r="O331" s="72">
        <v>0</v>
      </c>
      <c r="P331" s="7"/>
      <c r="Q331" s="72">
        <f t="shared" si="215"/>
        <v>5.6224999999999996</v>
      </c>
      <c r="R331" s="72">
        <f t="shared" si="216"/>
        <v>5.61</v>
      </c>
      <c r="S331" s="72">
        <f t="shared" si="217"/>
        <v>0</v>
      </c>
      <c r="T331" s="7"/>
      <c r="U331" s="5">
        <f t="shared" si="218"/>
        <v>31</v>
      </c>
      <c r="V331" s="45">
        <f t="shared" si="219"/>
        <v>46813</v>
      </c>
      <c r="W331" s="5">
        <f t="shared" si="220"/>
        <v>9897</v>
      </c>
      <c r="X331" s="55">
        <f t="shared" si="221"/>
        <v>5.3904348595426005E-2</v>
      </c>
      <c r="Y331" s="47">
        <f t="shared" si="222"/>
        <v>0.23662399479400575</v>
      </c>
      <c r="Z331" s="5">
        <f t="shared" si="223"/>
        <v>0</v>
      </c>
      <c r="AA331" s="5">
        <f t="shared" si="224"/>
        <v>0</v>
      </c>
      <c r="AC331" s="39">
        <f t="shared" si="225"/>
        <v>0</v>
      </c>
      <c r="AD331" s="39">
        <f t="shared" si="226"/>
        <v>0</v>
      </c>
      <c r="AE331" s="39">
        <f t="shared" si="227"/>
        <v>0</v>
      </c>
      <c r="AF331" s="39">
        <f t="shared" si="228"/>
        <v>0</v>
      </c>
      <c r="AG331" s="39">
        <f t="shared" si="229"/>
        <v>0</v>
      </c>
      <c r="AH331" s="39">
        <f t="shared" si="230"/>
        <v>0</v>
      </c>
      <c r="AI331" s="39">
        <f t="shared" si="231"/>
        <v>0</v>
      </c>
      <c r="AJ331" s="39">
        <f t="shared" si="232"/>
        <v>0</v>
      </c>
      <c r="AK331" s="39">
        <f t="shared" si="233"/>
        <v>0</v>
      </c>
      <c r="AL331" s="43"/>
      <c r="AM331" s="39">
        <f t="shared" si="234"/>
        <v>0</v>
      </c>
      <c r="AN331" s="39">
        <f t="shared" si="235"/>
        <v>0</v>
      </c>
      <c r="AO331" s="39">
        <f t="shared" si="236"/>
        <v>0</v>
      </c>
      <c r="AP331" s="40">
        <f t="shared" si="237"/>
        <v>0</v>
      </c>
      <c r="AR331" s="39">
        <f t="shared" si="238"/>
        <v>0</v>
      </c>
      <c r="AS331" s="39">
        <f t="shared" si="239"/>
        <v>0</v>
      </c>
      <c r="AT331" s="39">
        <f t="shared" si="240"/>
        <v>0</v>
      </c>
      <c r="AU331" s="40">
        <f t="shared" si="241"/>
        <v>0</v>
      </c>
      <c r="AV331" s="40"/>
      <c r="AW331" s="52">
        <f t="shared" si="242"/>
        <v>0</v>
      </c>
      <c r="AY331" s="52">
        <f t="shared" si="243"/>
        <v>0</v>
      </c>
      <c r="AZ331" s="70"/>
    </row>
    <row r="332" spans="1:52" ht="12" customHeight="1">
      <c r="A332" s="44">
        <f t="shared" si="244"/>
        <v>46844</v>
      </c>
      <c r="B332" s="66">
        <f t="shared" si="245"/>
        <v>1147.5409836065573</v>
      </c>
      <c r="C332" s="67"/>
      <c r="D332" s="68">
        <f t="shared" si="208"/>
        <v>1147.5409836065573</v>
      </c>
      <c r="E332" s="35">
        <f t="shared" si="209"/>
        <v>0</v>
      </c>
      <c r="F332" s="35">
        <f t="shared" si="210"/>
        <v>0</v>
      </c>
      <c r="G332" s="55">
        <f t="shared" si="246"/>
        <v>5.67</v>
      </c>
      <c r="H332" s="69">
        <f t="shared" si="247"/>
        <v>5.67</v>
      </c>
      <c r="I332" s="72">
        <f t="shared" ref="I332:I369" si="248">I331</f>
        <v>0</v>
      </c>
      <c r="J332" s="55">
        <f t="shared" si="211"/>
        <v>-0.06</v>
      </c>
      <c r="K332" s="69">
        <f t="shared" si="212"/>
        <v>-0.06</v>
      </c>
      <c r="L332" s="72">
        <v>0</v>
      </c>
      <c r="M332" s="55">
        <f t="shared" si="213"/>
        <v>1.2500000000000001E-2</v>
      </c>
      <c r="N332" s="69">
        <f t="shared" si="214"/>
        <v>0</v>
      </c>
      <c r="O332" s="72">
        <v>0</v>
      </c>
      <c r="P332" s="7"/>
      <c r="Q332" s="72">
        <f t="shared" si="215"/>
        <v>5.6224999999999996</v>
      </c>
      <c r="R332" s="72">
        <f t="shared" si="216"/>
        <v>5.61</v>
      </c>
      <c r="S332" s="72">
        <f t="shared" si="217"/>
        <v>0</v>
      </c>
      <c r="T332" s="7"/>
      <c r="U332" s="5">
        <f t="shared" si="218"/>
        <v>30</v>
      </c>
      <c r="V332" s="45">
        <f t="shared" si="219"/>
        <v>46844</v>
      </c>
      <c r="W332" s="5">
        <f t="shared" si="220"/>
        <v>9928</v>
      </c>
      <c r="X332" s="55">
        <f t="shared" si="221"/>
        <v>5.3904348595426005E-2</v>
      </c>
      <c r="Y332" s="47">
        <f t="shared" si="222"/>
        <v>0.23555816904591281</v>
      </c>
      <c r="Z332" s="5">
        <f t="shared" si="223"/>
        <v>0</v>
      </c>
      <c r="AA332" s="5">
        <f t="shared" si="224"/>
        <v>0</v>
      </c>
      <c r="AC332" s="39">
        <f t="shared" si="225"/>
        <v>0</v>
      </c>
      <c r="AD332" s="39">
        <f t="shared" si="226"/>
        <v>0</v>
      </c>
      <c r="AE332" s="39">
        <f t="shared" si="227"/>
        <v>0</v>
      </c>
      <c r="AF332" s="39">
        <f t="shared" si="228"/>
        <v>0</v>
      </c>
      <c r="AG332" s="39">
        <f t="shared" si="229"/>
        <v>0</v>
      </c>
      <c r="AH332" s="39">
        <f t="shared" si="230"/>
        <v>0</v>
      </c>
      <c r="AI332" s="39">
        <f t="shared" si="231"/>
        <v>0</v>
      </c>
      <c r="AJ332" s="39">
        <f t="shared" si="232"/>
        <v>0</v>
      </c>
      <c r="AK332" s="39">
        <f t="shared" si="233"/>
        <v>0</v>
      </c>
      <c r="AL332" s="43"/>
      <c r="AM332" s="39">
        <f t="shared" si="234"/>
        <v>0</v>
      </c>
      <c r="AN332" s="39">
        <f t="shared" si="235"/>
        <v>0</v>
      </c>
      <c r="AO332" s="39">
        <f t="shared" si="236"/>
        <v>0</v>
      </c>
      <c r="AP332" s="40">
        <f t="shared" si="237"/>
        <v>0</v>
      </c>
      <c r="AR332" s="39">
        <f t="shared" si="238"/>
        <v>0</v>
      </c>
      <c r="AS332" s="39">
        <f t="shared" si="239"/>
        <v>0</v>
      </c>
      <c r="AT332" s="39">
        <f t="shared" si="240"/>
        <v>0</v>
      </c>
      <c r="AU332" s="40">
        <f t="shared" si="241"/>
        <v>0</v>
      </c>
      <c r="AV332" s="40"/>
      <c r="AW332" s="52">
        <f t="shared" si="242"/>
        <v>0</v>
      </c>
      <c r="AY332" s="52">
        <f t="shared" si="243"/>
        <v>0</v>
      </c>
      <c r="AZ332" s="70"/>
    </row>
    <row r="333" spans="1:52" ht="12" customHeight="1">
      <c r="A333" s="44">
        <f t="shared" si="244"/>
        <v>46874</v>
      </c>
      <c r="B333" s="66">
        <f t="shared" si="245"/>
        <v>1147.5409836065573</v>
      </c>
      <c r="C333" s="67"/>
      <c r="D333" s="68">
        <f t="shared" si="208"/>
        <v>1147.5409836065573</v>
      </c>
      <c r="E333" s="35">
        <f t="shared" si="209"/>
        <v>0</v>
      </c>
      <c r="F333" s="35">
        <f t="shared" si="210"/>
        <v>0</v>
      </c>
      <c r="G333" s="55">
        <f t="shared" si="246"/>
        <v>5.67</v>
      </c>
      <c r="H333" s="69">
        <f t="shared" si="247"/>
        <v>5.67</v>
      </c>
      <c r="I333" s="72">
        <f t="shared" si="248"/>
        <v>0</v>
      </c>
      <c r="J333" s="55">
        <f t="shared" si="211"/>
        <v>-0.06</v>
      </c>
      <c r="K333" s="69">
        <f t="shared" si="212"/>
        <v>-0.06</v>
      </c>
      <c r="L333" s="72">
        <v>0</v>
      </c>
      <c r="M333" s="55">
        <f t="shared" si="213"/>
        <v>1.2500000000000001E-2</v>
      </c>
      <c r="N333" s="69">
        <f t="shared" si="214"/>
        <v>0</v>
      </c>
      <c r="O333" s="72">
        <v>0</v>
      </c>
      <c r="P333" s="7"/>
      <c r="Q333" s="72">
        <f t="shared" si="215"/>
        <v>5.6224999999999996</v>
      </c>
      <c r="R333" s="72">
        <f t="shared" si="216"/>
        <v>5.61</v>
      </c>
      <c r="S333" s="72">
        <f t="shared" si="217"/>
        <v>0</v>
      </c>
      <c r="T333" s="7"/>
      <c r="U333" s="5">
        <f t="shared" si="218"/>
        <v>31</v>
      </c>
      <c r="V333" s="45">
        <f t="shared" si="219"/>
        <v>46874</v>
      </c>
      <c r="W333" s="5">
        <f t="shared" si="220"/>
        <v>9958</v>
      </c>
      <c r="X333" s="55">
        <f t="shared" si="221"/>
        <v>5.3904348595426005E-2</v>
      </c>
      <c r="Y333" s="47">
        <f t="shared" si="222"/>
        <v>0.23453129599645764</v>
      </c>
      <c r="Z333" s="5">
        <f t="shared" si="223"/>
        <v>0</v>
      </c>
      <c r="AA333" s="5">
        <f t="shared" si="224"/>
        <v>0</v>
      </c>
      <c r="AC333" s="39">
        <f t="shared" si="225"/>
        <v>0</v>
      </c>
      <c r="AD333" s="39">
        <f t="shared" si="226"/>
        <v>0</v>
      </c>
      <c r="AE333" s="39">
        <f t="shared" si="227"/>
        <v>0</v>
      </c>
      <c r="AF333" s="39">
        <f t="shared" si="228"/>
        <v>0</v>
      </c>
      <c r="AG333" s="39">
        <f t="shared" si="229"/>
        <v>0</v>
      </c>
      <c r="AH333" s="39">
        <f t="shared" si="230"/>
        <v>0</v>
      </c>
      <c r="AI333" s="39">
        <f t="shared" si="231"/>
        <v>0</v>
      </c>
      <c r="AJ333" s="39">
        <f t="shared" si="232"/>
        <v>0</v>
      </c>
      <c r="AK333" s="39">
        <f t="shared" si="233"/>
        <v>0</v>
      </c>
      <c r="AL333" s="43"/>
      <c r="AM333" s="39">
        <f t="shared" si="234"/>
        <v>0</v>
      </c>
      <c r="AN333" s="39">
        <f t="shared" si="235"/>
        <v>0</v>
      </c>
      <c r="AO333" s="39">
        <f t="shared" si="236"/>
        <v>0</v>
      </c>
      <c r="AP333" s="40">
        <f t="shared" si="237"/>
        <v>0</v>
      </c>
      <c r="AR333" s="39">
        <f t="shared" si="238"/>
        <v>0</v>
      </c>
      <c r="AS333" s="39">
        <f t="shared" si="239"/>
        <v>0</v>
      </c>
      <c r="AT333" s="39">
        <f t="shared" si="240"/>
        <v>0</v>
      </c>
      <c r="AU333" s="40">
        <f t="shared" si="241"/>
        <v>0</v>
      </c>
      <c r="AV333" s="40"/>
      <c r="AW333" s="52">
        <f t="shared" si="242"/>
        <v>0</v>
      </c>
      <c r="AY333" s="52">
        <f t="shared" si="243"/>
        <v>0</v>
      </c>
      <c r="AZ333" s="70"/>
    </row>
    <row r="334" spans="1:52" ht="12" customHeight="1">
      <c r="A334" s="44">
        <f t="shared" si="244"/>
        <v>46905</v>
      </c>
      <c r="B334" s="66">
        <f t="shared" si="245"/>
        <v>1147.5409836065573</v>
      </c>
      <c r="C334" s="67"/>
      <c r="D334" s="68">
        <f t="shared" si="208"/>
        <v>1147.5409836065573</v>
      </c>
      <c r="E334" s="35">
        <f t="shared" si="209"/>
        <v>0</v>
      </c>
      <c r="F334" s="35">
        <f t="shared" si="210"/>
        <v>0</v>
      </c>
      <c r="G334" s="55">
        <f t="shared" si="246"/>
        <v>5.67</v>
      </c>
      <c r="H334" s="69">
        <f t="shared" si="247"/>
        <v>5.67</v>
      </c>
      <c r="I334" s="72">
        <f t="shared" si="248"/>
        <v>0</v>
      </c>
      <c r="J334" s="55">
        <f t="shared" si="211"/>
        <v>-0.06</v>
      </c>
      <c r="K334" s="69">
        <f t="shared" si="212"/>
        <v>-0.06</v>
      </c>
      <c r="L334" s="72">
        <v>0</v>
      </c>
      <c r="M334" s="55">
        <f t="shared" si="213"/>
        <v>1.2500000000000001E-2</v>
      </c>
      <c r="N334" s="69">
        <f t="shared" si="214"/>
        <v>0</v>
      </c>
      <c r="O334" s="72">
        <v>0</v>
      </c>
      <c r="P334" s="7"/>
      <c r="Q334" s="72">
        <f t="shared" si="215"/>
        <v>5.6224999999999996</v>
      </c>
      <c r="R334" s="72">
        <f t="shared" si="216"/>
        <v>5.61</v>
      </c>
      <c r="S334" s="72">
        <f t="shared" si="217"/>
        <v>0</v>
      </c>
      <c r="T334" s="7"/>
      <c r="U334" s="5">
        <f t="shared" si="218"/>
        <v>30</v>
      </c>
      <c r="V334" s="45">
        <f t="shared" si="219"/>
        <v>46905</v>
      </c>
      <c r="W334" s="5">
        <f t="shared" si="220"/>
        <v>9989</v>
      </c>
      <c r="X334" s="55">
        <f t="shared" si="221"/>
        <v>5.3904348595426005E-2</v>
      </c>
      <c r="Y334" s="47">
        <f t="shared" si="222"/>
        <v>0.23347489639410851</v>
      </c>
      <c r="Z334" s="5">
        <f t="shared" si="223"/>
        <v>0</v>
      </c>
      <c r="AA334" s="5">
        <f t="shared" si="224"/>
        <v>0</v>
      </c>
      <c r="AC334" s="39">
        <f t="shared" si="225"/>
        <v>0</v>
      </c>
      <c r="AD334" s="39">
        <f t="shared" si="226"/>
        <v>0</v>
      </c>
      <c r="AE334" s="39">
        <f t="shared" si="227"/>
        <v>0</v>
      </c>
      <c r="AF334" s="39">
        <f t="shared" si="228"/>
        <v>0</v>
      </c>
      <c r="AG334" s="39">
        <f t="shared" si="229"/>
        <v>0</v>
      </c>
      <c r="AH334" s="39">
        <f t="shared" si="230"/>
        <v>0</v>
      </c>
      <c r="AI334" s="39">
        <f t="shared" si="231"/>
        <v>0</v>
      </c>
      <c r="AJ334" s="39">
        <f t="shared" si="232"/>
        <v>0</v>
      </c>
      <c r="AK334" s="39">
        <f t="shared" si="233"/>
        <v>0</v>
      </c>
      <c r="AL334" s="43"/>
      <c r="AM334" s="39">
        <f t="shared" si="234"/>
        <v>0</v>
      </c>
      <c r="AN334" s="39">
        <f t="shared" si="235"/>
        <v>0</v>
      </c>
      <c r="AO334" s="39">
        <f t="shared" si="236"/>
        <v>0</v>
      </c>
      <c r="AP334" s="40">
        <f t="shared" si="237"/>
        <v>0</v>
      </c>
      <c r="AR334" s="39">
        <f t="shared" si="238"/>
        <v>0</v>
      </c>
      <c r="AS334" s="39">
        <f t="shared" si="239"/>
        <v>0</v>
      </c>
      <c r="AT334" s="39">
        <f t="shared" si="240"/>
        <v>0</v>
      </c>
      <c r="AU334" s="40">
        <f t="shared" si="241"/>
        <v>0</v>
      </c>
      <c r="AV334" s="40"/>
      <c r="AW334" s="52">
        <f t="shared" si="242"/>
        <v>0</v>
      </c>
      <c r="AY334" s="52">
        <f t="shared" si="243"/>
        <v>0</v>
      </c>
      <c r="AZ334" s="70"/>
    </row>
    <row r="335" spans="1:52" ht="12" customHeight="1">
      <c r="A335" s="44">
        <f t="shared" si="244"/>
        <v>46935</v>
      </c>
      <c r="B335" s="66">
        <f t="shared" si="245"/>
        <v>1147.5409836065573</v>
      </c>
      <c r="C335" s="67"/>
      <c r="D335" s="68">
        <f t="shared" si="208"/>
        <v>1147.5409836065573</v>
      </c>
      <c r="E335" s="35">
        <f t="shared" si="209"/>
        <v>0</v>
      </c>
      <c r="F335" s="35">
        <f t="shared" si="210"/>
        <v>0</v>
      </c>
      <c r="G335" s="55">
        <f t="shared" si="246"/>
        <v>5.67</v>
      </c>
      <c r="H335" s="69">
        <f t="shared" si="247"/>
        <v>5.67</v>
      </c>
      <c r="I335" s="72">
        <f t="shared" si="248"/>
        <v>0</v>
      </c>
      <c r="J335" s="55">
        <f t="shared" si="211"/>
        <v>-0.06</v>
      </c>
      <c r="K335" s="69">
        <f t="shared" si="212"/>
        <v>-0.06</v>
      </c>
      <c r="L335" s="72">
        <v>0</v>
      </c>
      <c r="M335" s="55">
        <f t="shared" si="213"/>
        <v>1.2500000000000001E-2</v>
      </c>
      <c r="N335" s="69">
        <f t="shared" si="214"/>
        <v>0</v>
      </c>
      <c r="O335" s="72">
        <v>0</v>
      </c>
      <c r="P335" s="7"/>
      <c r="Q335" s="72">
        <f t="shared" si="215"/>
        <v>5.6224999999999996</v>
      </c>
      <c r="R335" s="72">
        <f t="shared" si="216"/>
        <v>5.61</v>
      </c>
      <c r="S335" s="72">
        <f t="shared" si="217"/>
        <v>0</v>
      </c>
      <c r="T335" s="7"/>
      <c r="U335" s="5">
        <f t="shared" si="218"/>
        <v>31</v>
      </c>
      <c r="V335" s="45">
        <f t="shared" si="219"/>
        <v>46935</v>
      </c>
      <c r="W335" s="5">
        <f t="shared" si="220"/>
        <v>10019</v>
      </c>
      <c r="X335" s="55">
        <f t="shared" si="221"/>
        <v>5.3904348595426005E-2</v>
      </c>
      <c r="Y335" s="47">
        <f t="shared" si="222"/>
        <v>0.23245710499335806</v>
      </c>
      <c r="Z335" s="5">
        <f t="shared" si="223"/>
        <v>0</v>
      </c>
      <c r="AA335" s="5">
        <f t="shared" si="224"/>
        <v>0</v>
      </c>
      <c r="AC335" s="39">
        <f t="shared" si="225"/>
        <v>0</v>
      </c>
      <c r="AD335" s="39">
        <f t="shared" si="226"/>
        <v>0</v>
      </c>
      <c r="AE335" s="39">
        <f t="shared" si="227"/>
        <v>0</v>
      </c>
      <c r="AF335" s="39">
        <f t="shared" si="228"/>
        <v>0</v>
      </c>
      <c r="AG335" s="39">
        <f t="shared" si="229"/>
        <v>0</v>
      </c>
      <c r="AH335" s="39">
        <f t="shared" si="230"/>
        <v>0</v>
      </c>
      <c r="AI335" s="39">
        <f t="shared" si="231"/>
        <v>0</v>
      </c>
      <c r="AJ335" s="39">
        <f t="shared" si="232"/>
        <v>0</v>
      </c>
      <c r="AK335" s="39">
        <f t="shared" si="233"/>
        <v>0</v>
      </c>
      <c r="AL335" s="43"/>
      <c r="AM335" s="39">
        <f t="shared" si="234"/>
        <v>0</v>
      </c>
      <c r="AN335" s="39">
        <f t="shared" si="235"/>
        <v>0</v>
      </c>
      <c r="AO335" s="39">
        <f t="shared" si="236"/>
        <v>0</v>
      </c>
      <c r="AP335" s="40">
        <f t="shared" si="237"/>
        <v>0</v>
      </c>
      <c r="AR335" s="39">
        <f t="shared" si="238"/>
        <v>0</v>
      </c>
      <c r="AS335" s="39">
        <f t="shared" si="239"/>
        <v>0</v>
      </c>
      <c r="AT335" s="39">
        <f t="shared" si="240"/>
        <v>0</v>
      </c>
      <c r="AU335" s="40">
        <f t="shared" si="241"/>
        <v>0</v>
      </c>
      <c r="AV335" s="40"/>
      <c r="AW335" s="52">
        <f t="shared" si="242"/>
        <v>0</v>
      </c>
      <c r="AY335" s="52">
        <f t="shared" si="243"/>
        <v>0</v>
      </c>
      <c r="AZ335" s="70"/>
    </row>
    <row r="336" spans="1:52" ht="12" customHeight="1">
      <c r="A336" s="44">
        <f t="shared" si="244"/>
        <v>46966</v>
      </c>
      <c r="B336" s="66">
        <f t="shared" si="245"/>
        <v>1147.5409836065573</v>
      </c>
      <c r="C336" s="67"/>
      <c r="D336" s="68">
        <f t="shared" si="208"/>
        <v>1147.5409836065573</v>
      </c>
      <c r="E336" s="35">
        <f t="shared" si="209"/>
        <v>0</v>
      </c>
      <c r="F336" s="35">
        <f t="shared" si="210"/>
        <v>0</v>
      </c>
      <c r="G336" s="55">
        <f t="shared" si="246"/>
        <v>5.67</v>
      </c>
      <c r="H336" s="69">
        <f t="shared" si="247"/>
        <v>5.67</v>
      </c>
      <c r="I336" s="72">
        <f t="shared" si="248"/>
        <v>0</v>
      </c>
      <c r="J336" s="55">
        <f t="shared" si="211"/>
        <v>-0.06</v>
      </c>
      <c r="K336" s="69">
        <f t="shared" si="212"/>
        <v>-0.06</v>
      </c>
      <c r="L336" s="72">
        <v>0</v>
      </c>
      <c r="M336" s="55">
        <f t="shared" si="213"/>
        <v>1.2500000000000001E-2</v>
      </c>
      <c r="N336" s="69">
        <f t="shared" si="214"/>
        <v>0</v>
      </c>
      <c r="O336" s="72">
        <v>0</v>
      </c>
      <c r="P336" s="7"/>
      <c r="Q336" s="72">
        <f t="shared" si="215"/>
        <v>5.6224999999999996</v>
      </c>
      <c r="R336" s="72">
        <f t="shared" si="216"/>
        <v>5.61</v>
      </c>
      <c r="S336" s="72">
        <f t="shared" si="217"/>
        <v>0</v>
      </c>
      <c r="T336" s="7"/>
      <c r="U336" s="5">
        <f t="shared" si="218"/>
        <v>31</v>
      </c>
      <c r="V336" s="45">
        <f t="shared" si="219"/>
        <v>46966</v>
      </c>
      <c r="W336" s="5">
        <f t="shared" si="220"/>
        <v>10050</v>
      </c>
      <c r="X336" s="55">
        <f t="shared" si="221"/>
        <v>5.3904348595426005E-2</v>
      </c>
      <c r="Y336" s="47">
        <f t="shared" si="222"/>
        <v>0.23141004817207181</v>
      </c>
      <c r="Z336" s="5">
        <f t="shared" si="223"/>
        <v>0</v>
      </c>
      <c r="AA336" s="5">
        <f t="shared" si="224"/>
        <v>0</v>
      </c>
      <c r="AC336" s="39">
        <f t="shared" si="225"/>
        <v>0</v>
      </c>
      <c r="AD336" s="39">
        <f t="shared" si="226"/>
        <v>0</v>
      </c>
      <c r="AE336" s="39">
        <f t="shared" si="227"/>
        <v>0</v>
      </c>
      <c r="AF336" s="39">
        <f t="shared" si="228"/>
        <v>0</v>
      </c>
      <c r="AG336" s="39">
        <f t="shared" si="229"/>
        <v>0</v>
      </c>
      <c r="AH336" s="39">
        <f t="shared" si="230"/>
        <v>0</v>
      </c>
      <c r="AI336" s="39">
        <f t="shared" si="231"/>
        <v>0</v>
      </c>
      <c r="AJ336" s="39">
        <f t="shared" si="232"/>
        <v>0</v>
      </c>
      <c r="AK336" s="39">
        <f t="shared" si="233"/>
        <v>0</v>
      </c>
      <c r="AL336" s="43"/>
      <c r="AM336" s="39">
        <f t="shared" si="234"/>
        <v>0</v>
      </c>
      <c r="AN336" s="39">
        <f t="shared" si="235"/>
        <v>0</v>
      </c>
      <c r="AO336" s="39">
        <f t="shared" si="236"/>
        <v>0</v>
      </c>
      <c r="AP336" s="40">
        <f t="shared" si="237"/>
        <v>0</v>
      </c>
      <c r="AR336" s="39">
        <f t="shared" si="238"/>
        <v>0</v>
      </c>
      <c r="AS336" s="39">
        <f t="shared" si="239"/>
        <v>0</v>
      </c>
      <c r="AT336" s="39">
        <f t="shared" si="240"/>
        <v>0</v>
      </c>
      <c r="AU336" s="40">
        <f t="shared" si="241"/>
        <v>0</v>
      </c>
      <c r="AV336" s="40"/>
      <c r="AW336" s="52">
        <f t="shared" si="242"/>
        <v>0</v>
      </c>
      <c r="AY336" s="52">
        <f t="shared" si="243"/>
        <v>0</v>
      </c>
      <c r="AZ336" s="70"/>
    </row>
    <row r="337" spans="1:52" ht="12" customHeight="1">
      <c r="A337" s="44">
        <f t="shared" si="244"/>
        <v>46997</v>
      </c>
      <c r="B337" s="66">
        <f t="shared" si="245"/>
        <v>1147.5409836065573</v>
      </c>
      <c r="C337" s="67"/>
      <c r="D337" s="68">
        <f t="shared" si="208"/>
        <v>1147.5409836065573</v>
      </c>
      <c r="E337" s="35">
        <f t="shared" si="209"/>
        <v>0</v>
      </c>
      <c r="F337" s="35">
        <f t="shared" si="210"/>
        <v>0</v>
      </c>
      <c r="G337" s="55">
        <f t="shared" si="246"/>
        <v>5.67</v>
      </c>
      <c r="H337" s="69">
        <f t="shared" si="247"/>
        <v>5.67</v>
      </c>
      <c r="I337" s="72">
        <f t="shared" si="248"/>
        <v>0</v>
      </c>
      <c r="J337" s="55">
        <f t="shared" si="211"/>
        <v>-0.06</v>
      </c>
      <c r="K337" s="69">
        <f t="shared" si="212"/>
        <v>-0.06</v>
      </c>
      <c r="L337" s="72">
        <v>0</v>
      </c>
      <c r="M337" s="55">
        <f t="shared" si="213"/>
        <v>1.2500000000000001E-2</v>
      </c>
      <c r="N337" s="69">
        <f t="shared" si="214"/>
        <v>0</v>
      </c>
      <c r="O337" s="72">
        <v>0</v>
      </c>
      <c r="P337" s="7"/>
      <c r="Q337" s="72">
        <f t="shared" si="215"/>
        <v>5.6224999999999996</v>
      </c>
      <c r="R337" s="72">
        <f t="shared" si="216"/>
        <v>5.61</v>
      </c>
      <c r="S337" s="72">
        <f t="shared" si="217"/>
        <v>0</v>
      </c>
      <c r="T337" s="7"/>
      <c r="U337" s="5">
        <f t="shared" si="218"/>
        <v>30</v>
      </c>
      <c r="V337" s="45">
        <f t="shared" si="219"/>
        <v>46997</v>
      </c>
      <c r="W337" s="5">
        <f t="shared" si="220"/>
        <v>10081</v>
      </c>
      <c r="X337" s="55">
        <f t="shared" si="221"/>
        <v>5.3904348595426005E-2</v>
      </c>
      <c r="Y337" s="47">
        <f t="shared" si="222"/>
        <v>0.23036770761010156</v>
      </c>
      <c r="Z337" s="5">
        <f t="shared" si="223"/>
        <v>0</v>
      </c>
      <c r="AA337" s="5">
        <f t="shared" si="224"/>
        <v>0</v>
      </c>
      <c r="AC337" s="39">
        <f t="shared" si="225"/>
        <v>0</v>
      </c>
      <c r="AD337" s="39">
        <f t="shared" si="226"/>
        <v>0</v>
      </c>
      <c r="AE337" s="39">
        <f t="shared" si="227"/>
        <v>0</v>
      </c>
      <c r="AF337" s="39">
        <f t="shared" si="228"/>
        <v>0</v>
      </c>
      <c r="AG337" s="39">
        <f t="shared" si="229"/>
        <v>0</v>
      </c>
      <c r="AH337" s="39">
        <f t="shared" si="230"/>
        <v>0</v>
      </c>
      <c r="AI337" s="39">
        <f t="shared" si="231"/>
        <v>0</v>
      </c>
      <c r="AJ337" s="39">
        <f t="shared" si="232"/>
        <v>0</v>
      </c>
      <c r="AK337" s="39">
        <f t="shared" si="233"/>
        <v>0</v>
      </c>
      <c r="AL337" s="43"/>
      <c r="AM337" s="39">
        <f t="shared" si="234"/>
        <v>0</v>
      </c>
      <c r="AN337" s="39">
        <f t="shared" si="235"/>
        <v>0</v>
      </c>
      <c r="AO337" s="39">
        <f t="shared" si="236"/>
        <v>0</v>
      </c>
      <c r="AP337" s="40">
        <f t="shared" si="237"/>
        <v>0</v>
      </c>
      <c r="AR337" s="39">
        <f t="shared" si="238"/>
        <v>0</v>
      </c>
      <c r="AS337" s="39">
        <f t="shared" si="239"/>
        <v>0</v>
      </c>
      <c r="AT337" s="39">
        <f t="shared" si="240"/>
        <v>0</v>
      </c>
      <c r="AU337" s="40">
        <f t="shared" si="241"/>
        <v>0</v>
      </c>
      <c r="AV337" s="40"/>
      <c r="AW337" s="52">
        <f t="shared" si="242"/>
        <v>0</v>
      </c>
      <c r="AY337" s="52">
        <f t="shared" si="243"/>
        <v>0</v>
      </c>
      <c r="AZ337" s="70"/>
    </row>
    <row r="338" spans="1:52" ht="12" customHeight="1">
      <c r="A338" s="44">
        <f t="shared" si="244"/>
        <v>47027</v>
      </c>
      <c r="B338" s="66">
        <f t="shared" si="245"/>
        <v>1147.5409836065573</v>
      </c>
      <c r="C338" s="67"/>
      <c r="D338" s="68">
        <f t="shared" si="208"/>
        <v>1147.5409836065573</v>
      </c>
      <c r="E338" s="35">
        <f t="shared" si="209"/>
        <v>0</v>
      </c>
      <c r="F338" s="35">
        <f t="shared" si="210"/>
        <v>0</v>
      </c>
      <c r="G338" s="55">
        <f t="shared" si="246"/>
        <v>5.67</v>
      </c>
      <c r="H338" s="69">
        <f t="shared" si="247"/>
        <v>5.67</v>
      </c>
      <c r="I338" s="72">
        <f t="shared" si="248"/>
        <v>0</v>
      </c>
      <c r="J338" s="55">
        <f t="shared" si="211"/>
        <v>-0.06</v>
      </c>
      <c r="K338" s="69">
        <f t="shared" si="212"/>
        <v>-0.06</v>
      </c>
      <c r="L338" s="72">
        <v>0</v>
      </c>
      <c r="M338" s="55">
        <f t="shared" si="213"/>
        <v>1.2500000000000001E-2</v>
      </c>
      <c r="N338" s="69">
        <f t="shared" si="214"/>
        <v>0</v>
      </c>
      <c r="O338" s="72">
        <v>0</v>
      </c>
      <c r="P338" s="7"/>
      <c r="Q338" s="72">
        <f t="shared" si="215"/>
        <v>5.6224999999999996</v>
      </c>
      <c r="R338" s="72">
        <f t="shared" si="216"/>
        <v>5.61</v>
      </c>
      <c r="S338" s="72">
        <f t="shared" si="217"/>
        <v>0</v>
      </c>
      <c r="T338" s="7"/>
      <c r="U338" s="5">
        <f t="shared" si="218"/>
        <v>31</v>
      </c>
      <c r="V338" s="45">
        <f t="shared" si="219"/>
        <v>47027</v>
      </c>
      <c r="W338" s="5">
        <f t="shared" si="220"/>
        <v>10111</v>
      </c>
      <c r="X338" s="55">
        <f t="shared" si="221"/>
        <v>5.3904348595426005E-2</v>
      </c>
      <c r="Y338" s="47">
        <f t="shared" si="222"/>
        <v>0.22936346143444258</v>
      </c>
      <c r="Z338" s="5">
        <f t="shared" si="223"/>
        <v>0</v>
      </c>
      <c r="AA338" s="5">
        <f t="shared" si="224"/>
        <v>0</v>
      </c>
      <c r="AC338" s="39">
        <f t="shared" si="225"/>
        <v>0</v>
      </c>
      <c r="AD338" s="39">
        <f t="shared" si="226"/>
        <v>0</v>
      </c>
      <c r="AE338" s="39">
        <f t="shared" si="227"/>
        <v>0</v>
      </c>
      <c r="AF338" s="39">
        <f t="shared" si="228"/>
        <v>0</v>
      </c>
      <c r="AG338" s="39">
        <f t="shared" si="229"/>
        <v>0</v>
      </c>
      <c r="AH338" s="39">
        <f t="shared" si="230"/>
        <v>0</v>
      </c>
      <c r="AI338" s="39">
        <f t="shared" si="231"/>
        <v>0</v>
      </c>
      <c r="AJ338" s="39">
        <f t="shared" si="232"/>
        <v>0</v>
      </c>
      <c r="AK338" s="39">
        <f t="shared" si="233"/>
        <v>0</v>
      </c>
      <c r="AL338" s="43"/>
      <c r="AM338" s="39">
        <f t="shared" si="234"/>
        <v>0</v>
      </c>
      <c r="AN338" s="39">
        <f t="shared" si="235"/>
        <v>0</v>
      </c>
      <c r="AO338" s="39">
        <f t="shared" si="236"/>
        <v>0</v>
      </c>
      <c r="AP338" s="40">
        <f t="shared" si="237"/>
        <v>0</v>
      </c>
      <c r="AR338" s="39">
        <f t="shared" si="238"/>
        <v>0</v>
      </c>
      <c r="AS338" s="39">
        <f t="shared" si="239"/>
        <v>0</v>
      </c>
      <c r="AT338" s="39">
        <f t="shared" si="240"/>
        <v>0</v>
      </c>
      <c r="AU338" s="40">
        <f t="shared" si="241"/>
        <v>0</v>
      </c>
      <c r="AV338" s="40"/>
      <c r="AW338" s="52">
        <f t="shared" si="242"/>
        <v>0</v>
      </c>
      <c r="AY338" s="52">
        <f t="shared" si="243"/>
        <v>0</v>
      </c>
      <c r="AZ338" s="70"/>
    </row>
    <row r="339" spans="1:52" ht="12" customHeight="1">
      <c r="A339" s="44">
        <f t="shared" si="244"/>
        <v>47058</v>
      </c>
      <c r="B339" s="66">
        <f t="shared" si="245"/>
        <v>1147.5409836065573</v>
      </c>
      <c r="C339" s="67"/>
      <c r="D339" s="68">
        <f t="shared" si="208"/>
        <v>1147.5409836065573</v>
      </c>
      <c r="E339" s="35">
        <f t="shared" si="209"/>
        <v>0</v>
      </c>
      <c r="F339" s="35">
        <f t="shared" si="210"/>
        <v>0</v>
      </c>
      <c r="G339" s="55">
        <f t="shared" si="246"/>
        <v>5.67</v>
      </c>
      <c r="H339" s="69">
        <f t="shared" si="247"/>
        <v>5.67</v>
      </c>
      <c r="I339" s="72">
        <f t="shared" si="248"/>
        <v>0</v>
      </c>
      <c r="J339" s="55">
        <f t="shared" si="211"/>
        <v>-0.06</v>
      </c>
      <c r="K339" s="69">
        <f t="shared" si="212"/>
        <v>-0.06</v>
      </c>
      <c r="L339" s="72">
        <v>0</v>
      </c>
      <c r="M339" s="55">
        <f t="shared" si="213"/>
        <v>1.2500000000000001E-2</v>
      </c>
      <c r="N339" s="69">
        <f t="shared" si="214"/>
        <v>0</v>
      </c>
      <c r="O339" s="72">
        <v>0</v>
      </c>
      <c r="P339" s="7"/>
      <c r="Q339" s="72">
        <f t="shared" si="215"/>
        <v>5.6224999999999996</v>
      </c>
      <c r="R339" s="72">
        <f t="shared" si="216"/>
        <v>5.61</v>
      </c>
      <c r="S339" s="72">
        <f t="shared" si="217"/>
        <v>0</v>
      </c>
      <c r="T339" s="7"/>
      <c r="U339" s="5">
        <f t="shared" si="218"/>
        <v>30</v>
      </c>
      <c r="V339" s="45">
        <f t="shared" si="219"/>
        <v>47058</v>
      </c>
      <c r="W339" s="5">
        <f t="shared" si="220"/>
        <v>10142</v>
      </c>
      <c r="X339" s="55">
        <f t="shared" si="221"/>
        <v>5.3904348595426005E-2</v>
      </c>
      <c r="Y339" s="47">
        <f t="shared" si="222"/>
        <v>0.2283303393156085</v>
      </c>
      <c r="Z339" s="5">
        <f t="shared" si="223"/>
        <v>0</v>
      </c>
      <c r="AA339" s="5">
        <f t="shared" si="224"/>
        <v>0</v>
      </c>
      <c r="AC339" s="39">
        <f t="shared" si="225"/>
        <v>0</v>
      </c>
      <c r="AD339" s="39">
        <f t="shared" si="226"/>
        <v>0</v>
      </c>
      <c r="AE339" s="39">
        <f t="shared" si="227"/>
        <v>0</v>
      </c>
      <c r="AF339" s="39">
        <f t="shared" si="228"/>
        <v>0</v>
      </c>
      <c r="AG339" s="39">
        <f t="shared" si="229"/>
        <v>0</v>
      </c>
      <c r="AH339" s="39">
        <f t="shared" si="230"/>
        <v>0</v>
      </c>
      <c r="AI339" s="39">
        <f t="shared" si="231"/>
        <v>0</v>
      </c>
      <c r="AJ339" s="39">
        <f t="shared" si="232"/>
        <v>0</v>
      </c>
      <c r="AK339" s="39">
        <f t="shared" si="233"/>
        <v>0</v>
      </c>
      <c r="AL339" s="43"/>
      <c r="AM339" s="39">
        <f t="shared" si="234"/>
        <v>0</v>
      </c>
      <c r="AN339" s="39">
        <f t="shared" si="235"/>
        <v>0</v>
      </c>
      <c r="AO339" s="39">
        <f t="shared" si="236"/>
        <v>0</v>
      </c>
      <c r="AP339" s="40">
        <f t="shared" si="237"/>
        <v>0</v>
      </c>
      <c r="AR339" s="39">
        <f t="shared" si="238"/>
        <v>0</v>
      </c>
      <c r="AS339" s="39">
        <f t="shared" si="239"/>
        <v>0</v>
      </c>
      <c r="AT339" s="39">
        <f t="shared" si="240"/>
        <v>0</v>
      </c>
      <c r="AU339" s="40">
        <f t="shared" si="241"/>
        <v>0</v>
      </c>
      <c r="AV339" s="40"/>
      <c r="AW339" s="52">
        <f t="shared" si="242"/>
        <v>0</v>
      </c>
      <c r="AY339" s="52">
        <f t="shared" si="243"/>
        <v>0</v>
      </c>
      <c r="AZ339" s="70"/>
    </row>
    <row r="340" spans="1:52" ht="12" customHeight="1">
      <c r="A340" s="44">
        <f t="shared" si="244"/>
        <v>47088</v>
      </c>
      <c r="B340" s="66">
        <f t="shared" si="245"/>
        <v>1147.5409836065573</v>
      </c>
      <c r="C340" s="67"/>
      <c r="D340" s="68">
        <f t="shared" si="208"/>
        <v>1147.5409836065573</v>
      </c>
      <c r="E340" s="35">
        <f t="shared" si="209"/>
        <v>0</v>
      </c>
      <c r="F340" s="35">
        <f t="shared" si="210"/>
        <v>0</v>
      </c>
      <c r="G340" s="55">
        <f t="shared" si="246"/>
        <v>5.67</v>
      </c>
      <c r="H340" s="69">
        <f t="shared" si="247"/>
        <v>5.67</v>
      </c>
      <c r="I340" s="72">
        <f t="shared" si="248"/>
        <v>0</v>
      </c>
      <c r="J340" s="55">
        <f t="shared" si="211"/>
        <v>-0.06</v>
      </c>
      <c r="K340" s="69">
        <f t="shared" si="212"/>
        <v>-0.06</v>
      </c>
      <c r="L340" s="72">
        <v>0</v>
      </c>
      <c r="M340" s="55">
        <f t="shared" si="213"/>
        <v>1.2500000000000001E-2</v>
      </c>
      <c r="N340" s="69">
        <f t="shared" si="214"/>
        <v>0</v>
      </c>
      <c r="O340" s="72">
        <v>0</v>
      </c>
      <c r="P340" s="7"/>
      <c r="Q340" s="72">
        <f t="shared" si="215"/>
        <v>5.6224999999999996</v>
      </c>
      <c r="R340" s="72">
        <f t="shared" si="216"/>
        <v>5.61</v>
      </c>
      <c r="S340" s="72">
        <f t="shared" si="217"/>
        <v>0</v>
      </c>
      <c r="T340" s="7"/>
      <c r="U340" s="5">
        <f t="shared" si="218"/>
        <v>31</v>
      </c>
      <c r="V340" s="45">
        <f t="shared" si="219"/>
        <v>47088</v>
      </c>
      <c r="W340" s="5">
        <f t="shared" si="220"/>
        <v>10172</v>
      </c>
      <c r="X340" s="55">
        <f t="shared" si="221"/>
        <v>5.3904348595426005E-2</v>
      </c>
      <c r="Y340" s="47">
        <f t="shared" si="222"/>
        <v>0.22733497467694705</v>
      </c>
      <c r="Z340" s="5">
        <f t="shared" si="223"/>
        <v>0</v>
      </c>
      <c r="AA340" s="5">
        <f t="shared" si="224"/>
        <v>0</v>
      </c>
      <c r="AC340" s="39">
        <f t="shared" si="225"/>
        <v>0</v>
      </c>
      <c r="AD340" s="39">
        <f t="shared" si="226"/>
        <v>0</v>
      </c>
      <c r="AE340" s="39">
        <f t="shared" si="227"/>
        <v>0</v>
      </c>
      <c r="AF340" s="39">
        <f t="shared" si="228"/>
        <v>0</v>
      </c>
      <c r="AG340" s="39">
        <f t="shared" si="229"/>
        <v>0</v>
      </c>
      <c r="AH340" s="39">
        <f t="shared" si="230"/>
        <v>0</v>
      </c>
      <c r="AI340" s="39">
        <f t="shared" si="231"/>
        <v>0</v>
      </c>
      <c r="AJ340" s="39">
        <f t="shared" si="232"/>
        <v>0</v>
      </c>
      <c r="AK340" s="39">
        <f t="shared" si="233"/>
        <v>0</v>
      </c>
      <c r="AL340" s="43"/>
      <c r="AM340" s="39">
        <f t="shared" si="234"/>
        <v>0</v>
      </c>
      <c r="AN340" s="39">
        <f t="shared" si="235"/>
        <v>0</v>
      </c>
      <c r="AO340" s="39">
        <f t="shared" si="236"/>
        <v>0</v>
      </c>
      <c r="AP340" s="40">
        <f t="shared" si="237"/>
        <v>0</v>
      </c>
      <c r="AR340" s="39">
        <f t="shared" si="238"/>
        <v>0</v>
      </c>
      <c r="AS340" s="39">
        <f t="shared" si="239"/>
        <v>0</v>
      </c>
      <c r="AT340" s="39">
        <f t="shared" si="240"/>
        <v>0</v>
      </c>
      <c r="AU340" s="40">
        <f t="shared" si="241"/>
        <v>0</v>
      </c>
      <c r="AV340" s="40"/>
      <c r="AW340" s="52">
        <f t="shared" si="242"/>
        <v>0</v>
      </c>
      <c r="AY340" s="52">
        <f t="shared" si="243"/>
        <v>0</v>
      </c>
      <c r="AZ340" s="70"/>
    </row>
    <row r="341" spans="1:52" ht="12" customHeight="1">
      <c r="A341" s="44">
        <f t="shared" si="244"/>
        <v>47119</v>
      </c>
      <c r="B341" s="66">
        <f t="shared" si="245"/>
        <v>1147.5409836065573</v>
      </c>
      <c r="C341" s="67"/>
      <c r="D341" s="68">
        <f t="shared" si="208"/>
        <v>1147.5409836065573</v>
      </c>
      <c r="E341" s="35">
        <f t="shared" si="209"/>
        <v>0</v>
      </c>
      <c r="F341" s="35">
        <f t="shared" si="210"/>
        <v>0</v>
      </c>
      <c r="G341" s="55">
        <f t="shared" si="246"/>
        <v>5.67</v>
      </c>
      <c r="H341" s="69">
        <f t="shared" si="247"/>
        <v>5.67</v>
      </c>
      <c r="I341" s="72">
        <f t="shared" si="248"/>
        <v>0</v>
      </c>
      <c r="J341" s="55">
        <f t="shared" si="211"/>
        <v>-0.06</v>
      </c>
      <c r="K341" s="69">
        <f t="shared" si="212"/>
        <v>-0.06</v>
      </c>
      <c r="L341" s="72">
        <v>0</v>
      </c>
      <c r="M341" s="55">
        <f t="shared" si="213"/>
        <v>1.2500000000000001E-2</v>
      </c>
      <c r="N341" s="69">
        <f t="shared" si="214"/>
        <v>0</v>
      </c>
      <c r="O341" s="72">
        <v>0</v>
      </c>
      <c r="P341" s="7"/>
      <c r="Q341" s="72">
        <f t="shared" si="215"/>
        <v>5.6224999999999996</v>
      </c>
      <c r="R341" s="72">
        <f t="shared" si="216"/>
        <v>5.61</v>
      </c>
      <c r="S341" s="72">
        <f t="shared" si="217"/>
        <v>0</v>
      </c>
      <c r="T341" s="7"/>
      <c r="U341" s="5">
        <f t="shared" si="218"/>
        <v>31</v>
      </c>
      <c r="V341" s="45">
        <f t="shared" si="219"/>
        <v>47119</v>
      </c>
      <c r="W341" s="5">
        <f t="shared" si="220"/>
        <v>10203</v>
      </c>
      <c r="X341" s="55">
        <f t="shared" si="221"/>
        <v>5.3904348595426005E-2</v>
      </c>
      <c r="Y341" s="47">
        <f t="shared" si="222"/>
        <v>0.22631098947348663</v>
      </c>
      <c r="Z341" s="5">
        <f t="shared" si="223"/>
        <v>0</v>
      </c>
      <c r="AA341" s="5">
        <f t="shared" si="224"/>
        <v>0</v>
      </c>
      <c r="AC341" s="39">
        <f t="shared" si="225"/>
        <v>0</v>
      </c>
      <c r="AD341" s="39">
        <f t="shared" si="226"/>
        <v>0</v>
      </c>
      <c r="AE341" s="39">
        <f t="shared" si="227"/>
        <v>0</v>
      </c>
      <c r="AF341" s="39">
        <f t="shared" si="228"/>
        <v>0</v>
      </c>
      <c r="AG341" s="39">
        <f t="shared" si="229"/>
        <v>0</v>
      </c>
      <c r="AH341" s="39">
        <f t="shared" si="230"/>
        <v>0</v>
      </c>
      <c r="AI341" s="39">
        <f t="shared" si="231"/>
        <v>0</v>
      </c>
      <c r="AJ341" s="39">
        <f t="shared" si="232"/>
        <v>0</v>
      </c>
      <c r="AK341" s="39">
        <f t="shared" si="233"/>
        <v>0</v>
      </c>
      <c r="AL341" s="43"/>
      <c r="AM341" s="39">
        <f t="shared" si="234"/>
        <v>0</v>
      </c>
      <c r="AN341" s="39">
        <f t="shared" si="235"/>
        <v>0</v>
      </c>
      <c r="AO341" s="39">
        <f t="shared" si="236"/>
        <v>0</v>
      </c>
      <c r="AP341" s="40">
        <f t="shared" si="237"/>
        <v>0</v>
      </c>
      <c r="AR341" s="39">
        <f t="shared" si="238"/>
        <v>0</v>
      </c>
      <c r="AS341" s="39">
        <f t="shared" si="239"/>
        <v>0</v>
      </c>
      <c r="AT341" s="39">
        <f t="shared" si="240"/>
        <v>0</v>
      </c>
      <c r="AU341" s="40">
        <f t="shared" si="241"/>
        <v>0</v>
      </c>
      <c r="AV341" s="40"/>
      <c r="AW341" s="52">
        <f t="shared" si="242"/>
        <v>0</v>
      </c>
      <c r="AY341" s="52">
        <f t="shared" si="243"/>
        <v>0</v>
      </c>
      <c r="AZ341" s="70"/>
    </row>
    <row r="342" spans="1:52" ht="12" customHeight="1">
      <c r="A342" s="44">
        <f t="shared" si="244"/>
        <v>47150</v>
      </c>
      <c r="B342" s="66">
        <f t="shared" si="245"/>
        <v>1147.5409836065573</v>
      </c>
      <c r="C342" s="67"/>
      <c r="D342" s="68">
        <f t="shared" si="208"/>
        <v>1147.5409836065573</v>
      </c>
      <c r="E342" s="35">
        <f t="shared" si="209"/>
        <v>0</v>
      </c>
      <c r="F342" s="35">
        <f t="shared" si="210"/>
        <v>0</v>
      </c>
      <c r="G342" s="55">
        <f t="shared" si="246"/>
        <v>5.67</v>
      </c>
      <c r="H342" s="69">
        <f t="shared" si="247"/>
        <v>5.67</v>
      </c>
      <c r="I342" s="72">
        <f t="shared" si="248"/>
        <v>0</v>
      </c>
      <c r="J342" s="55">
        <f t="shared" si="211"/>
        <v>-0.06</v>
      </c>
      <c r="K342" s="69">
        <f t="shared" si="212"/>
        <v>-0.06</v>
      </c>
      <c r="L342" s="72">
        <v>0</v>
      </c>
      <c r="M342" s="55">
        <f t="shared" si="213"/>
        <v>1.2500000000000001E-2</v>
      </c>
      <c r="N342" s="69">
        <f t="shared" si="214"/>
        <v>0</v>
      </c>
      <c r="O342" s="72">
        <v>0</v>
      </c>
      <c r="P342" s="7"/>
      <c r="Q342" s="72">
        <f t="shared" si="215"/>
        <v>5.6224999999999996</v>
      </c>
      <c r="R342" s="72">
        <f t="shared" si="216"/>
        <v>5.61</v>
      </c>
      <c r="S342" s="72">
        <f t="shared" si="217"/>
        <v>0</v>
      </c>
      <c r="T342" s="7"/>
      <c r="U342" s="5">
        <f t="shared" si="218"/>
        <v>28</v>
      </c>
      <c r="V342" s="45">
        <f t="shared" si="219"/>
        <v>47150</v>
      </c>
      <c r="W342" s="5">
        <f t="shared" si="220"/>
        <v>10234</v>
      </c>
      <c r="X342" s="55">
        <f t="shared" si="221"/>
        <v>5.3904348595426005E-2</v>
      </c>
      <c r="Y342" s="47">
        <f t="shared" si="222"/>
        <v>0.2252916166078259</v>
      </c>
      <c r="Z342" s="5">
        <f t="shared" si="223"/>
        <v>0</v>
      </c>
      <c r="AA342" s="5">
        <f t="shared" si="224"/>
        <v>0</v>
      </c>
      <c r="AC342" s="39">
        <f t="shared" si="225"/>
        <v>0</v>
      </c>
      <c r="AD342" s="39">
        <f t="shared" si="226"/>
        <v>0</v>
      </c>
      <c r="AE342" s="39">
        <f t="shared" si="227"/>
        <v>0</v>
      </c>
      <c r="AF342" s="39">
        <f t="shared" si="228"/>
        <v>0</v>
      </c>
      <c r="AG342" s="39">
        <f t="shared" si="229"/>
        <v>0</v>
      </c>
      <c r="AH342" s="39">
        <f t="shared" si="230"/>
        <v>0</v>
      </c>
      <c r="AI342" s="39">
        <f t="shared" si="231"/>
        <v>0</v>
      </c>
      <c r="AJ342" s="39">
        <f t="shared" si="232"/>
        <v>0</v>
      </c>
      <c r="AK342" s="39">
        <f t="shared" si="233"/>
        <v>0</v>
      </c>
      <c r="AL342" s="43"/>
      <c r="AM342" s="39">
        <f t="shared" si="234"/>
        <v>0</v>
      </c>
      <c r="AN342" s="39">
        <f t="shared" si="235"/>
        <v>0</v>
      </c>
      <c r="AO342" s="39">
        <f t="shared" si="236"/>
        <v>0</v>
      </c>
      <c r="AP342" s="40">
        <f t="shared" si="237"/>
        <v>0</v>
      </c>
      <c r="AR342" s="39">
        <f t="shared" si="238"/>
        <v>0</v>
      </c>
      <c r="AS342" s="39">
        <f t="shared" si="239"/>
        <v>0</v>
      </c>
      <c r="AT342" s="39">
        <f t="shared" si="240"/>
        <v>0</v>
      </c>
      <c r="AU342" s="40">
        <f t="shared" si="241"/>
        <v>0</v>
      </c>
      <c r="AV342" s="40"/>
      <c r="AW342" s="52">
        <f t="shared" si="242"/>
        <v>0</v>
      </c>
      <c r="AY342" s="52">
        <f t="shared" si="243"/>
        <v>0</v>
      </c>
      <c r="AZ342" s="70"/>
    </row>
    <row r="343" spans="1:52" ht="12" customHeight="1">
      <c r="A343" s="44">
        <f t="shared" si="244"/>
        <v>47178</v>
      </c>
      <c r="B343" s="66">
        <f t="shared" si="245"/>
        <v>1147.5409836065573</v>
      </c>
      <c r="C343" s="67"/>
      <c r="D343" s="68">
        <f t="shared" si="208"/>
        <v>1147.5409836065573</v>
      </c>
      <c r="E343" s="35">
        <f t="shared" si="209"/>
        <v>0</v>
      </c>
      <c r="F343" s="35">
        <f t="shared" si="210"/>
        <v>0</v>
      </c>
      <c r="G343" s="55">
        <f t="shared" si="246"/>
        <v>5.67</v>
      </c>
      <c r="H343" s="69">
        <f t="shared" si="247"/>
        <v>5.67</v>
      </c>
      <c r="I343" s="72">
        <f t="shared" si="248"/>
        <v>0</v>
      </c>
      <c r="J343" s="55">
        <f t="shared" si="211"/>
        <v>-0.06</v>
      </c>
      <c r="K343" s="69">
        <f t="shared" si="212"/>
        <v>-0.06</v>
      </c>
      <c r="L343" s="72">
        <v>0</v>
      </c>
      <c r="M343" s="55">
        <f t="shared" si="213"/>
        <v>1.2500000000000001E-2</v>
      </c>
      <c r="N343" s="69">
        <f t="shared" si="214"/>
        <v>0</v>
      </c>
      <c r="O343" s="72">
        <v>0</v>
      </c>
      <c r="P343" s="7"/>
      <c r="Q343" s="72">
        <f t="shared" si="215"/>
        <v>5.6224999999999996</v>
      </c>
      <c r="R343" s="72">
        <f t="shared" si="216"/>
        <v>5.61</v>
      </c>
      <c r="S343" s="72">
        <f t="shared" si="217"/>
        <v>0</v>
      </c>
      <c r="T343" s="7"/>
      <c r="U343" s="5">
        <f t="shared" si="218"/>
        <v>31</v>
      </c>
      <c r="V343" s="45">
        <f t="shared" si="219"/>
        <v>47178</v>
      </c>
      <c r="W343" s="5">
        <f t="shared" si="220"/>
        <v>10262</v>
      </c>
      <c r="X343" s="55">
        <f t="shared" si="221"/>
        <v>5.3904348595426005E-2</v>
      </c>
      <c r="Y343" s="47">
        <f t="shared" si="222"/>
        <v>0.2243748398491725</v>
      </c>
      <c r="Z343" s="5">
        <f t="shared" si="223"/>
        <v>0</v>
      </c>
      <c r="AA343" s="5">
        <f t="shared" si="224"/>
        <v>0</v>
      </c>
      <c r="AC343" s="39">
        <f t="shared" si="225"/>
        <v>0</v>
      </c>
      <c r="AD343" s="39">
        <f t="shared" si="226"/>
        <v>0</v>
      </c>
      <c r="AE343" s="39">
        <f t="shared" si="227"/>
        <v>0</v>
      </c>
      <c r="AF343" s="39">
        <f t="shared" si="228"/>
        <v>0</v>
      </c>
      <c r="AG343" s="39">
        <f t="shared" si="229"/>
        <v>0</v>
      </c>
      <c r="AH343" s="39">
        <f t="shared" si="230"/>
        <v>0</v>
      </c>
      <c r="AI343" s="39">
        <f t="shared" si="231"/>
        <v>0</v>
      </c>
      <c r="AJ343" s="39">
        <f t="shared" si="232"/>
        <v>0</v>
      </c>
      <c r="AK343" s="39">
        <f t="shared" si="233"/>
        <v>0</v>
      </c>
      <c r="AL343" s="43"/>
      <c r="AM343" s="39">
        <f t="shared" si="234"/>
        <v>0</v>
      </c>
      <c r="AN343" s="39">
        <f t="shared" si="235"/>
        <v>0</v>
      </c>
      <c r="AO343" s="39">
        <f t="shared" si="236"/>
        <v>0</v>
      </c>
      <c r="AP343" s="40">
        <f t="shared" si="237"/>
        <v>0</v>
      </c>
      <c r="AR343" s="39">
        <f t="shared" si="238"/>
        <v>0</v>
      </c>
      <c r="AS343" s="39">
        <f t="shared" si="239"/>
        <v>0</v>
      </c>
      <c r="AT343" s="39">
        <f t="shared" si="240"/>
        <v>0</v>
      </c>
      <c r="AU343" s="40">
        <f t="shared" si="241"/>
        <v>0</v>
      </c>
      <c r="AV343" s="40"/>
      <c r="AW343" s="52">
        <f t="shared" si="242"/>
        <v>0</v>
      </c>
      <c r="AY343" s="52">
        <f t="shared" si="243"/>
        <v>0</v>
      </c>
      <c r="AZ343" s="70"/>
    </row>
    <row r="344" spans="1:52" ht="12" customHeight="1">
      <c r="A344" s="44">
        <f t="shared" si="244"/>
        <v>47209</v>
      </c>
      <c r="B344" s="66">
        <f t="shared" si="245"/>
        <v>1147.5409836065573</v>
      </c>
      <c r="C344" s="67"/>
      <c r="D344" s="68">
        <f t="shared" si="208"/>
        <v>1147.5409836065573</v>
      </c>
      <c r="E344" s="35">
        <f t="shared" si="209"/>
        <v>0</v>
      </c>
      <c r="F344" s="35">
        <f t="shared" si="210"/>
        <v>0</v>
      </c>
      <c r="G344" s="55">
        <f t="shared" si="246"/>
        <v>5.67</v>
      </c>
      <c r="H344" s="69">
        <f t="shared" si="247"/>
        <v>5.67</v>
      </c>
      <c r="I344" s="72">
        <f t="shared" si="248"/>
        <v>0</v>
      </c>
      <c r="J344" s="55">
        <f t="shared" si="211"/>
        <v>-0.06</v>
      </c>
      <c r="K344" s="69">
        <f t="shared" si="212"/>
        <v>-0.06</v>
      </c>
      <c r="L344" s="72">
        <v>0</v>
      </c>
      <c r="M344" s="55">
        <f t="shared" si="213"/>
        <v>1.2500000000000001E-2</v>
      </c>
      <c r="N344" s="69">
        <f t="shared" si="214"/>
        <v>0</v>
      </c>
      <c r="O344" s="72">
        <v>0</v>
      </c>
      <c r="P344" s="7"/>
      <c r="Q344" s="72">
        <f t="shared" si="215"/>
        <v>5.6224999999999996</v>
      </c>
      <c r="R344" s="72">
        <f t="shared" si="216"/>
        <v>5.61</v>
      </c>
      <c r="S344" s="72">
        <f t="shared" si="217"/>
        <v>0</v>
      </c>
      <c r="T344" s="7"/>
      <c r="U344" s="5">
        <f t="shared" si="218"/>
        <v>30</v>
      </c>
      <c r="V344" s="45">
        <f t="shared" si="219"/>
        <v>47209</v>
      </c>
      <c r="W344" s="5">
        <f t="shared" si="220"/>
        <v>10293</v>
      </c>
      <c r="X344" s="55">
        <f t="shared" si="221"/>
        <v>5.3904348595426005E-2</v>
      </c>
      <c r="Y344" s="47">
        <f t="shared" si="222"/>
        <v>0.22336418798462393</v>
      </c>
      <c r="Z344" s="5">
        <f t="shared" si="223"/>
        <v>0</v>
      </c>
      <c r="AA344" s="5">
        <f t="shared" si="224"/>
        <v>0</v>
      </c>
      <c r="AC344" s="39">
        <f t="shared" si="225"/>
        <v>0</v>
      </c>
      <c r="AD344" s="39">
        <f t="shared" si="226"/>
        <v>0</v>
      </c>
      <c r="AE344" s="39">
        <f t="shared" si="227"/>
        <v>0</v>
      </c>
      <c r="AF344" s="39">
        <f t="shared" si="228"/>
        <v>0</v>
      </c>
      <c r="AG344" s="39">
        <f t="shared" si="229"/>
        <v>0</v>
      </c>
      <c r="AH344" s="39">
        <f t="shared" si="230"/>
        <v>0</v>
      </c>
      <c r="AI344" s="39">
        <f t="shared" si="231"/>
        <v>0</v>
      </c>
      <c r="AJ344" s="39">
        <f t="shared" si="232"/>
        <v>0</v>
      </c>
      <c r="AK344" s="39">
        <f t="shared" si="233"/>
        <v>0</v>
      </c>
      <c r="AL344" s="43"/>
      <c r="AM344" s="39">
        <f t="shared" si="234"/>
        <v>0</v>
      </c>
      <c r="AN344" s="39">
        <f t="shared" si="235"/>
        <v>0</v>
      </c>
      <c r="AO344" s="39">
        <f t="shared" si="236"/>
        <v>0</v>
      </c>
      <c r="AP344" s="40">
        <f t="shared" si="237"/>
        <v>0</v>
      </c>
      <c r="AR344" s="39">
        <f t="shared" si="238"/>
        <v>0</v>
      </c>
      <c r="AS344" s="39">
        <f t="shared" si="239"/>
        <v>0</v>
      </c>
      <c r="AT344" s="39">
        <f t="shared" si="240"/>
        <v>0</v>
      </c>
      <c r="AU344" s="40">
        <f t="shared" si="241"/>
        <v>0</v>
      </c>
      <c r="AV344" s="40"/>
      <c r="AW344" s="52">
        <f t="shared" si="242"/>
        <v>0</v>
      </c>
      <c r="AY344" s="52">
        <f t="shared" si="243"/>
        <v>0</v>
      </c>
      <c r="AZ344" s="70"/>
    </row>
    <row r="345" spans="1:52" ht="12" customHeight="1">
      <c r="A345" s="44">
        <f t="shared" si="244"/>
        <v>47239</v>
      </c>
      <c r="B345" s="66">
        <f t="shared" si="245"/>
        <v>1147.5409836065573</v>
      </c>
      <c r="C345" s="67"/>
      <c r="D345" s="68">
        <f t="shared" si="208"/>
        <v>1147.5409836065573</v>
      </c>
      <c r="E345" s="35">
        <f t="shared" si="209"/>
        <v>0</v>
      </c>
      <c r="F345" s="35">
        <f t="shared" si="210"/>
        <v>0</v>
      </c>
      <c r="G345" s="55">
        <f t="shared" si="246"/>
        <v>5.67</v>
      </c>
      <c r="H345" s="69">
        <f t="shared" si="247"/>
        <v>5.67</v>
      </c>
      <c r="I345" s="72">
        <f t="shared" si="248"/>
        <v>0</v>
      </c>
      <c r="J345" s="55">
        <f t="shared" si="211"/>
        <v>-0.06</v>
      </c>
      <c r="K345" s="69">
        <f t="shared" si="212"/>
        <v>-0.06</v>
      </c>
      <c r="L345" s="72">
        <v>0</v>
      </c>
      <c r="M345" s="55">
        <f t="shared" si="213"/>
        <v>1.2500000000000001E-2</v>
      </c>
      <c r="N345" s="69">
        <f t="shared" si="214"/>
        <v>0</v>
      </c>
      <c r="O345" s="72">
        <v>0</v>
      </c>
      <c r="P345" s="7"/>
      <c r="Q345" s="72">
        <f t="shared" si="215"/>
        <v>5.6224999999999996</v>
      </c>
      <c r="R345" s="72">
        <f t="shared" si="216"/>
        <v>5.61</v>
      </c>
      <c r="S345" s="72">
        <f t="shared" si="217"/>
        <v>0</v>
      </c>
      <c r="T345" s="7"/>
      <c r="U345" s="5">
        <f t="shared" si="218"/>
        <v>31</v>
      </c>
      <c r="V345" s="45">
        <f t="shared" si="219"/>
        <v>47239</v>
      </c>
      <c r="W345" s="5">
        <f t="shared" si="220"/>
        <v>10323</v>
      </c>
      <c r="X345" s="55">
        <f t="shared" si="221"/>
        <v>5.3904348595426005E-2</v>
      </c>
      <c r="Y345" s="47">
        <f t="shared" si="222"/>
        <v>0.22239047238060194</v>
      </c>
      <c r="Z345" s="5">
        <f t="shared" si="223"/>
        <v>0</v>
      </c>
      <c r="AA345" s="5">
        <f t="shared" si="224"/>
        <v>0</v>
      </c>
      <c r="AC345" s="39">
        <f t="shared" si="225"/>
        <v>0</v>
      </c>
      <c r="AD345" s="39">
        <f t="shared" si="226"/>
        <v>0</v>
      </c>
      <c r="AE345" s="39">
        <f t="shared" si="227"/>
        <v>0</v>
      </c>
      <c r="AF345" s="39">
        <f t="shared" si="228"/>
        <v>0</v>
      </c>
      <c r="AG345" s="39">
        <f t="shared" si="229"/>
        <v>0</v>
      </c>
      <c r="AH345" s="39">
        <f t="shared" si="230"/>
        <v>0</v>
      </c>
      <c r="AI345" s="39">
        <f t="shared" si="231"/>
        <v>0</v>
      </c>
      <c r="AJ345" s="39">
        <f t="shared" si="232"/>
        <v>0</v>
      </c>
      <c r="AK345" s="39">
        <f t="shared" si="233"/>
        <v>0</v>
      </c>
      <c r="AL345" s="43"/>
      <c r="AM345" s="39">
        <f t="shared" si="234"/>
        <v>0</v>
      </c>
      <c r="AN345" s="39">
        <f t="shared" si="235"/>
        <v>0</v>
      </c>
      <c r="AO345" s="39">
        <f t="shared" si="236"/>
        <v>0</v>
      </c>
      <c r="AP345" s="40">
        <f t="shared" si="237"/>
        <v>0</v>
      </c>
      <c r="AR345" s="39">
        <f t="shared" si="238"/>
        <v>0</v>
      </c>
      <c r="AS345" s="39">
        <f t="shared" si="239"/>
        <v>0</v>
      </c>
      <c r="AT345" s="39">
        <f t="shared" si="240"/>
        <v>0</v>
      </c>
      <c r="AU345" s="40">
        <f t="shared" si="241"/>
        <v>0</v>
      </c>
      <c r="AV345" s="40"/>
      <c r="AW345" s="52">
        <f t="shared" si="242"/>
        <v>0</v>
      </c>
      <c r="AY345" s="52">
        <f t="shared" si="243"/>
        <v>0</v>
      </c>
      <c r="AZ345" s="70"/>
    </row>
    <row r="346" spans="1:52" ht="12" customHeight="1">
      <c r="A346" s="44">
        <f t="shared" si="244"/>
        <v>47270</v>
      </c>
      <c r="B346" s="66">
        <f t="shared" si="245"/>
        <v>1147.5409836065573</v>
      </c>
      <c r="C346" s="67"/>
      <c r="D346" s="68">
        <f t="shared" si="208"/>
        <v>1147.5409836065573</v>
      </c>
      <c r="E346" s="35">
        <f t="shared" si="209"/>
        <v>0</v>
      </c>
      <c r="F346" s="35">
        <f t="shared" si="210"/>
        <v>0</v>
      </c>
      <c r="G346" s="55">
        <f t="shared" si="246"/>
        <v>5.67</v>
      </c>
      <c r="H346" s="69">
        <f t="shared" si="247"/>
        <v>5.67</v>
      </c>
      <c r="I346" s="72">
        <f t="shared" si="248"/>
        <v>0</v>
      </c>
      <c r="J346" s="55">
        <f t="shared" si="211"/>
        <v>-0.06</v>
      </c>
      <c r="K346" s="69">
        <f t="shared" si="212"/>
        <v>-0.06</v>
      </c>
      <c r="L346" s="72">
        <v>0</v>
      </c>
      <c r="M346" s="55">
        <f t="shared" si="213"/>
        <v>1.2500000000000001E-2</v>
      </c>
      <c r="N346" s="69">
        <f t="shared" si="214"/>
        <v>0</v>
      </c>
      <c r="O346" s="72">
        <v>0</v>
      </c>
      <c r="P346" s="7"/>
      <c r="Q346" s="72">
        <f t="shared" si="215"/>
        <v>5.6224999999999996</v>
      </c>
      <c r="R346" s="72">
        <f t="shared" si="216"/>
        <v>5.61</v>
      </c>
      <c r="S346" s="72">
        <f t="shared" si="217"/>
        <v>0</v>
      </c>
      <c r="T346" s="7"/>
      <c r="U346" s="5">
        <f t="shared" si="218"/>
        <v>30</v>
      </c>
      <c r="V346" s="45">
        <f t="shared" si="219"/>
        <v>47270</v>
      </c>
      <c r="W346" s="5">
        <f t="shared" si="220"/>
        <v>10354</v>
      </c>
      <c r="X346" s="55">
        <f t="shared" si="221"/>
        <v>5.3904348595426005E-2</v>
      </c>
      <c r="Y346" s="47">
        <f t="shared" si="222"/>
        <v>0.22138875870486024</v>
      </c>
      <c r="Z346" s="5">
        <f t="shared" si="223"/>
        <v>0</v>
      </c>
      <c r="AA346" s="5">
        <f t="shared" si="224"/>
        <v>0</v>
      </c>
      <c r="AC346" s="39">
        <f t="shared" si="225"/>
        <v>0</v>
      </c>
      <c r="AD346" s="39">
        <f t="shared" si="226"/>
        <v>0</v>
      </c>
      <c r="AE346" s="39">
        <f t="shared" si="227"/>
        <v>0</v>
      </c>
      <c r="AF346" s="39">
        <f t="shared" si="228"/>
        <v>0</v>
      </c>
      <c r="AG346" s="39">
        <f t="shared" si="229"/>
        <v>0</v>
      </c>
      <c r="AH346" s="39">
        <f t="shared" si="230"/>
        <v>0</v>
      </c>
      <c r="AI346" s="39">
        <f t="shared" si="231"/>
        <v>0</v>
      </c>
      <c r="AJ346" s="39">
        <f t="shared" si="232"/>
        <v>0</v>
      </c>
      <c r="AK346" s="39">
        <f t="shared" si="233"/>
        <v>0</v>
      </c>
      <c r="AL346" s="43"/>
      <c r="AM346" s="39">
        <f t="shared" si="234"/>
        <v>0</v>
      </c>
      <c r="AN346" s="39">
        <f t="shared" si="235"/>
        <v>0</v>
      </c>
      <c r="AO346" s="39">
        <f t="shared" si="236"/>
        <v>0</v>
      </c>
      <c r="AP346" s="40">
        <f t="shared" si="237"/>
        <v>0</v>
      </c>
      <c r="AR346" s="39">
        <f t="shared" si="238"/>
        <v>0</v>
      </c>
      <c r="AS346" s="39">
        <f t="shared" si="239"/>
        <v>0</v>
      </c>
      <c r="AT346" s="39">
        <f t="shared" si="240"/>
        <v>0</v>
      </c>
      <c r="AU346" s="40">
        <f t="shared" si="241"/>
        <v>0</v>
      </c>
      <c r="AV346" s="40"/>
      <c r="AW346" s="52">
        <f t="shared" si="242"/>
        <v>0</v>
      </c>
      <c r="AY346" s="52">
        <f t="shared" si="243"/>
        <v>0</v>
      </c>
      <c r="AZ346" s="70"/>
    </row>
    <row r="347" spans="1:52" ht="12" customHeight="1">
      <c r="A347" s="44">
        <f t="shared" si="244"/>
        <v>47300</v>
      </c>
      <c r="B347" s="66">
        <f t="shared" si="245"/>
        <v>1147.5409836065573</v>
      </c>
      <c r="C347" s="67"/>
      <c r="D347" s="68">
        <f t="shared" si="208"/>
        <v>1147.5409836065573</v>
      </c>
      <c r="E347" s="35">
        <f t="shared" si="209"/>
        <v>0</v>
      </c>
      <c r="F347" s="35">
        <f t="shared" si="210"/>
        <v>0</v>
      </c>
      <c r="G347" s="55">
        <f t="shared" si="246"/>
        <v>5.67</v>
      </c>
      <c r="H347" s="69">
        <f t="shared" si="247"/>
        <v>5.67</v>
      </c>
      <c r="I347" s="72">
        <f t="shared" si="248"/>
        <v>0</v>
      </c>
      <c r="J347" s="55">
        <f t="shared" si="211"/>
        <v>-0.06</v>
      </c>
      <c r="K347" s="69">
        <f t="shared" si="212"/>
        <v>-0.06</v>
      </c>
      <c r="L347" s="72">
        <v>0</v>
      </c>
      <c r="M347" s="55">
        <f t="shared" si="213"/>
        <v>1.2500000000000001E-2</v>
      </c>
      <c r="N347" s="69">
        <f t="shared" si="214"/>
        <v>0</v>
      </c>
      <c r="O347" s="72">
        <v>0</v>
      </c>
      <c r="P347" s="7"/>
      <c r="Q347" s="72">
        <f t="shared" si="215"/>
        <v>5.6224999999999996</v>
      </c>
      <c r="R347" s="72">
        <f t="shared" si="216"/>
        <v>5.61</v>
      </c>
      <c r="S347" s="72">
        <f t="shared" si="217"/>
        <v>0</v>
      </c>
      <c r="T347" s="7"/>
      <c r="U347" s="5">
        <f t="shared" si="218"/>
        <v>31</v>
      </c>
      <c r="V347" s="45">
        <f t="shared" si="219"/>
        <v>47300</v>
      </c>
      <c r="W347" s="5">
        <f t="shared" si="220"/>
        <v>10384</v>
      </c>
      <c r="X347" s="55">
        <f t="shared" si="221"/>
        <v>5.3904348595426005E-2</v>
      </c>
      <c r="Y347" s="47">
        <f t="shared" si="222"/>
        <v>0.22042365462595204</v>
      </c>
      <c r="Z347" s="5">
        <f t="shared" si="223"/>
        <v>0</v>
      </c>
      <c r="AA347" s="5">
        <f t="shared" si="224"/>
        <v>0</v>
      </c>
      <c r="AC347" s="39">
        <f t="shared" si="225"/>
        <v>0</v>
      </c>
      <c r="AD347" s="39">
        <f t="shared" si="226"/>
        <v>0</v>
      </c>
      <c r="AE347" s="39">
        <f t="shared" si="227"/>
        <v>0</v>
      </c>
      <c r="AF347" s="39">
        <f t="shared" si="228"/>
        <v>0</v>
      </c>
      <c r="AG347" s="39">
        <f t="shared" si="229"/>
        <v>0</v>
      </c>
      <c r="AH347" s="39">
        <f t="shared" si="230"/>
        <v>0</v>
      </c>
      <c r="AI347" s="39">
        <f t="shared" si="231"/>
        <v>0</v>
      </c>
      <c r="AJ347" s="39">
        <f t="shared" si="232"/>
        <v>0</v>
      </c>
      <c r="AK347" s="39">
        <f t="shared" si="233"/>
        <v>0</v>
      </c>
      <c r="AL347" s="43"/>
      <c r="AM347" s="39">
        <f t="shared" si="234"/>
        <v>0</v>
      </c>
      <c r="AN347" s="39">
        <f t="shared" si="235"/>
        <v>0</v>
      </c>
      <c r="AO347" s="39">
        <f t="shared" si="236"/>
        <v>0</v>
      </c>
      <c r="AP347" s="40">
        <f t="shared" si="237"/>
        <v>0</v>
      </c>
      <c r="AR347" s="39">
        <f t="shared" si="238"/>
        <v>0</v>
      </c>
      <c r="AS347" s="39">
        <f t="shared" si="239"/>
        <v>0</v>
      </c>
      <c r="AT347" s="39">
        <f t="shared" si="240"/>
        <v>0</v>
      </c>
      <c r="AU347" s="40">
        <f t="shared" si="241"/>
        <v>0</v>
      </c>
      <c r="AV347" s="40"/>
      <c r="AW347" s="52">
        <f t="shared" si="242"/>
        <v>0</v>
      </c>
      <c r="AY347" s="52">
        <f t="shared" si="243"/>
        <v>0</v>
      </c>
      <c r="AZ347" s="70"/>
    </row>
    <row r="348" spans="1:52" ht="12" customHeight="1">
      <c r="A348" s="44">
        <f t="shared" si="244"/>
        <v>47331</v>
      </c>
      <c r="B348" s="66">
        <f t="shared" si="245"/>
        <v>1147.5409836065573</v>
      </c>
      <c r="C348" s="67"/>
      <c r="D348" s="68">
        <f t="shared" si="208"/>
        <v>1147.5409836065573</v>
      </c>
      <c r="E348" s="35">
        <f t="shared" si="209"/>
        <v>0</v>
      </c>
      <c r="F348" s="35">
        <f t="shared" si="210"/>
        <v>0</v>
      </c>
      <c r="G348" s="55">
        <f t="shared" si="246"/>
        <v>5.67</v>
      </c>
      <c r="H348" s="69">
        <f t="shared" si="247"/>
        <v>5.67</v>
      </c>
      <c r="I348" s="72">
        <f t="shared" si="248"/>
        <v>0</v>
      </c>
      <c r="J348" s="55">
        <f t="shared" si="211"/>
        <v>-0.06</v>
      </c>
      <c r="K348" s="69">
        <f t="shared" si="212"/>
        <v>-0.06</v>
      </c>
      <c r="L348" s="72">
        <v>0</v>
      </c>
      <c r="M348" s="55">
        <f t="shared" si="213"/>
        <v>1.2500000000000001E-2</v>
      </c>
      <c r="N348" s="69">
        <f t="shared" si="214"/>
        <v>0</v>
      </c>
      <c r="O348" s="72">
        <v>0</v>
      </c>
      <c r="P348" s="7"/>
      <c r="Q348" s="72">
        <f t="shared" si="215"/>
        <v>5.6224999999999996</v>
      </c>
      <c r="R348" s="72">
        <f t="shared" si="216"/>
        <v>5.61</v>
      </c>
      <c r="S348" s="72">
        <f t="shared" si="217"/>
        <v>0</v>
      </c>
      <c r="T348" s="7"/>
      <c r="U348" s="5">
        <f t="shared" si="218"/>
        <v>31</v>
      </c>
      <c r="V348" s="45">
        <f t="shared" si="219"/>
        <v>47331</v>
      </c>
      <c r="W348" s="5">
        <f t="shared" si="220"/>
        <v>10415</v>
      </c>
      <c r="X348" s="55">
        <f t="shared" si="221"/>
        <v>5.3904348595426005E-2</v>
      </c>
      <c r="Y348" s="47">
        <f t="shared" si="222"/>
        <v>0.21943080008981919</v>
      </c>
      <c r="Z348" s="5">
        <f t="shared" si="223"/>
        <v>0</v>
      </c>
      <c r="AA348" s="5">
        <f t="shared" si="224"/>
        <v>0</v>
      </c>
      <c r="AC348" s="39">
        <f t="shared" si="225"/>
        <v>0</v>
      </c>
      <c r="AD348" s="39">
        <f t="shared" si="226"/>
        <v>0</v>
      </c>
      <c r="AE348" s="39">
        <f t="shared" si="227"/>
        <v>0</v>
      </c>
      <c r="AF348" s="39">
        <f t="shared" si="228"/>
        <v>0</v>
      </c>
      <c r="AG348" s="39">
        <f t="shared" si="229"/>
        <v>0</v>
      </c>
      <c r="AH348" s="39">
        <f t="shared" si="230"/>
        <v>0</v>
      </c>
      <c r="AI348" s="39">
        <f t="shared" si="231"/>
        <v>0</v>
      </c>
      <c r="AJ348" s="39">
        <f t="shared" si="232"/>
        <v>0</v>
      </c>
      <c r="AK348" s="39">
        <f t="shared" si="233"/>
        <v>0</v>
      </c>
      <c r="AL348" s="43"/>
      <c r="AM348" s="39">
        <f t="shared" si="234"/>
        <v>0</v>
      </c>
      <c r="AN348" s="39">
        <f t="shared" si="235"/>
        <v>0</v>
      </c>
      <c r="AO348" s="39">
        <f t="shared" si="236"/>
        <v>0</v>
      </c>
      <c r="AP348" s="40">
        <f t="shared" si="237"/>
        <v>0</v>
      </c>
      <c r="AR348" s="39">
        <f t="shared" si="238"/>
        <v>0</v>
      </c>
      <c r="AS348" s="39">
        <f t="shared" si="239"/>
        <v>0</v>
      </c>
      <c r="AT348" s="39">
        <f t="shared" si="240"/>
        <v>0</v>
      </c>
      <c r="AU348" s="40">
        <f t="shared" si="241"/>
        <v>0</v>
      </c>
      <c r="AV348" s="40"/>
      <c r="AW348" s="52">
        <f t="shared" si="242"/>
        <v>0</v>
      </c>
      <c r="AY348" s="52">
        <f t="shared" si="243"/>
        <v>0</v>
      </c>
      <c r="AZ348" s="70"/>
    </row>
    <row r="349" spans="1:52" ht="12" customHeight="1">
      <c r="A349" s="44">
        <f t="shared" si="244"/>
        <v>47362</v>
      </c>
      <c r="B349" s="66">
        <f t="shared" si="245"/>
        <v>1147.5409836065573</v>
      </c>
      <c r="C349" s="67"/>
      <c r="D349" s="68">
        <f t="shared" si="208"/>
        <v>1147.5409836065573</v>
      </c>
      <c r="E349" s="35">
        <f t="shared" si="209"/>
        <v>0</v>
      </c>
      <c r="F349" s="35">
        <f t="shared" si="210"/>
        <v>0</v>
      </c>
      <c r="G349" s="55">
        <f t="shared" si="246"/>
        <v>5.67</v>
      </c>
      <c r="H349" s="69">
        <f t="shared" si="247"/>
        <v>5.67</v>
      </c>
      <c r="I349" s="72">
        <f t="shared" si="248"/>
        <v>0</v>
      </c>
      <c r="J349" s="55">
        <f t="shared" si="211"/>
        <v>-0.06</v>
      </c>
      <c r="K349" s="69">
        <f t="shared" si="212"/>
        <v>-0.06</v>
      </c>
      <c r="L349" s="72">
        <v>0</v>
      </c>
      <c r="M349" s="55">
        <f t="shared" si="213"/>
        <v>1.2500000000000001E-2</v>
      </c>
      <c r="N349" s="69">
        <f t="shared" si="214"/>
        <v>0</v>
      </c>
      <c r="O349" s="72">
        <v>0</v>
      </c>
      <c r="P349" s="7"/>
      <c r="Q349" s="72">
        <f t="shared" si="215"/>
        <v>5.6224999999999996</v>
      </c>
      <c r="R349" s="72">
        <f t="shared" si="216"/>
        <v>5.61</v>
      </c>
      <c r="S349" s="72">
        <f t="shared" si="217"/>
        <v>0</v>
      </c>
      <c r="T349" s="7"/>
      <c r="U349" s="5">
        <f t="shared" si="218"/>
        <v>30</v>
      </c>
      <c r="V349" s="45">
        <f t="shared" si="219"/>
        <v>47362</v>
      </c>
      <c r="W349" s="5">
        <f t="shared" si="220"/>
        <v>10446</v>
      </c>
      <c r="X349" s="55">
        <f t="shared" si="221"/>
        <v>5.3904348595426005E-2</v>
      </c>
      <c r="Y349" s="47">
        <f t="shared" si="222"/>
        <v>0.21844241766958339</v>
      </c>
      <c r="Z349" s="5">
        <f t="shared" si="223"/>
        <v>0</v>
      </c>
      <c r="AA349" s="5">
        <f t="shared" si="224"/>
        <v>0</v>
      </c>
      <c r="AC349" s="39">
        <f t="shared" si="225"/>
        <v>0</v>
      </c>
      <c r="AD349" s="39">
        <f t="shared" si="226"/>
        <v>0</v>
      </c>
      <c r="AE349" s="39">
        <f t="shared" si="227"/>
        <v>0</v>
      </c>
      <c r="AF349" s="39">
        <f t="shared" si="228"/>
        <v>0</v>
      </c>
      <c r="AG349" s="39">
        <f t="shared" si="229"/>
        <v>0</v>
      </c>
      <c r="AH349" s="39">
        <f t="shared" si="230"/>
        <v>0</v>
      </c>
      <c r="AI349" s="39">
        <f t="shared" si="231"/>
        <v>0</v>
      </c>
      <c r="AJ349" s="39">
        <f t="shared" si="232"/>
        <v>0</v>
      </c>
      <c r="AK349" s="39">
        <f t="shared" si="233"/>
        <v>0</v>
      </c>
      <c r="AL349" s="43"/>
      <c r="AM349" s="39">
        <f t="shared" si="234"/>
        <v>0</v>
      </c>
      <c r="AN349" s="39">
        <f t="shared" si="235"/>
        <v>0</v>
      </c>
      <c r="AO349" s="39">
        <f t="shared" si="236"/>
        <v>0</v>
      </c>
      <c r="AP349" s="40">
        <f t="shared" si="237"/>
        <v>0</v>
      </c>
      <c r="AR349" s="39">
        <f t="shared" si="238"/>
        <v>0</v>
      </c>
      <c r="AS349" s="39">
        <f t="shared" si="239"/>
        <v>0</v>
      </c>
      <c r="AT349" s="39">
        <f t="shared" si="240"/>
        <v>0</v>
      </c>
      <c r="AU349" s="40">
        <f t="shared" si="241"/>
        <v>0</v>
      </c>
      <c r="AV349" s="40"/>
      <c r="AW349" s="52">
        <f t="shared" si="242"/>
        <v>0</v>
      </c>
      <c r="AY349" s="52">
        <f t="shared" si="243"/>
        <v>0</v>
      </c>
      <c r="AZ349" s="70"/>
    </row>
    <row r="350" spans="1:52" ht="12" customHeight="1">
      <c r="A350" s="44">
        <f t="shared" si="244"/>
        <v>47392</v>
      </c>
      <c r="B350" s="66">
        <f t="shared" si="245"/>
        <v>1147.5409836065573</v>
      </c>
      <c r="C350" s="67"/>
      <c r="D350" s="68">
        <f t="shared" si="208"/>
        <v>1147.5409836065573</v>
      </c>
      <c r="E350" s="35">
        <f t="shared" si="209"/>
        <v>0</v>
      </c>
      <c r="F350" s="35">
        <f t="shared" si="210"/>
        <v>0</v>
      </c>
      <c r="G350" s="55">
        <f t="shared" si="246"/>
        <v>5.67</v>
      </c>
      <c r="H350" s="69">
        <f t="shared" si="247"/>
        <v>5.67</v>
      </c>
      <c r="I350" s="72">
        <f t="shared" si="248"/>
        <v>0</v>
      </c>
      <c r="J350" s="55">
        <f t="shared" si="211"/>
        <v>-0.06</v>
      </c>
      <c r="K350" s="69">
        <f t="shared" si="212"/>
        <v>-0.06</v>
      </c>
      <c r="L350" s="72">
        <v>0</v>
      </c>
      <c r="M350" s="55">
        <f t="shared" si="213"/>
        <v>1.2500000000000001E-2</v>
      </c>
      <c r="N350" s="69">
        <f t="shared" si="214"/>
        <v>0</v>
      </c>
      <c r="O350" s="72">
        <v>0</v>
      </c>
      <c r="P350" s="7"/>
      <c r="Q350" s="72">
        <f t="shared" si="215"/>
        <v>5.6224999999999996</v>
      </c>
      <c r="R350" s="72">
        <f t="shared" si="216"/>
        <v>5.61</v>
      </c>
      <c r="S350" s="72">
        <f t="shared" si="217"/>
        <v>0</v>
      </c>
      <c r="T350" s="7"/>
      <c r="U350" s="5">
        <f t="shared" si="218"/>
        <v>31</v>
      </c>
      <c r="V350" s="45">
        <f t="shared" si="219"/>
        <v>47392</v>
      </c>
      <c r="W350" s="5">
        <f t="shared" si="220"/>
        <v>10476</v>
      </c>
      <c r="X350" s="55">
        <f t="shared" si="221"/>
        <v>5.3904348595426005E-2</v>
      </c>
      <c r="Y350" s="47">
        <f t="shared" si="222"/>
        <v>0.21749015762922366</v>
      </c>
      <c r="Z350" s="5">
        <f t="shared" si="223"/>
        <v>0</v>
      </c>
      <c r="AA350" s="5">
        <f t="shared" si="224"/>
        <v>0</v>
      </c>
      <c r="AC350" s="39">
        <f t="shared" si="225"/>
        <v>0</v>
      </c>
      <c r="AD350" s="39">
        <f t="shared" si="226"/>
        <v>0</v>
      </c>
      <c r="AE350" s="39">
        <f t="shared" si="227"/>
        <v>0</v>
      </c>
      <c r="AF350" s="39">
        <f t="shared" si="228"/>
        <v>0</v>
      </c>
      <c r="AG350" s="39">
        <f t="shared" si="229"/>
        <v>0</v>
      </c>
      <c r="AH350" s="39">
        <f t="shared" si="230"/>
        <v>0</v>
      </c>
      <c r="AI350" s="39">
        <f t="shared" si="231"/>
        <v>0</v>
      </c>
      <c r="AJ350" s="39">
        <f t="shared" si="232"/>
        <v>0</v>
      </c>
      <c r="AK350" s="39">
        <f t="shared" si="233"/>
        <v>0</v>
      </c>
      <c r="AL350" s="43"/>
      <c r="AM350" s="39">
        <f t="shared" si="234"/>
        <v>0</v>
      </c>
      <c r="AN350" s="39">
        <f t="shared" si="235"/>
        <v>0</v>
      </c>
      <c r="AO350" s="39">
        <f t="shared" si="236"/>
        <v>0</v>
      </c>
      <c r="AP350" s="40">
        <f t="shared" si="237"/>
        <v>0</v>
      </c>
      <c r="AR350" s="39">
        <f t="shared" si="238"/>
        <v>0</v>
      </c>
      <c r="AS350" s="39">
        <f t="shared" si="239"/>
        <v>0</v>
      </c>
      <c r="AT350" s="39">
        <f t="shared" si="240"/>
        <v>0</v>
      </c>
      <c r="AU350" s="40">
        <f t="shared" si="241"/>
        <v>0</v>
      </c>
      <c r="AV350" s="40"/>
      <c r="AW350" s="52">
        <f t="shared" si="242"/>
        <v>0</v>
      </c>
      <c r="AY350" s="52">
        <f t="shared" si="243"/>
        <v>0</v>
      </c>
      <c r="AZ350" s="70"/>
    </row>
    <row r="351" spans="1:52" ht="12" customHeight="1">
      <c r="A351" s="44">
        <f t="shared" si="244"/>
        <v>47423</v>
      </c>
      <c r="B351" s="66">
        <f t="shared" si="245"/>
        <v>1147.5409836065573</v>
      </c>
      <c r="C351" s="67"/>
      <c r="D351" s="68">
        <f t="shared" si="208"/>
        <v>1147.5409836065573</v>
      </c>
      <c r="E351" s="35">
        <f t="shared" si="209"/>
        <v>0</v>
      </c>
      <c r="F351" s="35">
        <f t="shared" si="210"/>
        <v>0</v>
      </c>
      <c r="G351" s="55">
        <f t="shared" si="246"/>
        <v>5.67</v>
      </c>
      <c r="H351" s="69">
        <f t="shared" si="247"/>
        <v>5.67</v>
      </c>
      <c r="I351" s="72">
        <f t="shared" si="248"/>
        <v>0</v>
      </c>
      <c r="J351" s="55">
        <f t="shared" si="211"/>
        <v>-0.06</v>
      </c>
      <c r="K351" s="69">
        <f t="shared" si="212"/>
        <v>-0.06</v>
      </c>
      <c r="L351" s="72">
        <v>0</v>
      </c>
      <c r="M351" s="55">
        <f t="shared" si="213"/>
        <v>1.2500000000000001E-2</v>
      </c>
      <c r="N351" s="69">
        <f t="shared" si="214"/>
        <v>0</v>
      </c>
      <c r="O351" s="72">
        <v>0</v>
      </c>
      <c r="P351" s="7"/>
      <c r="Q351" s="72">
        <f t="shared" si="215"/>
        <v>5.6224999999999996</v>
      </c>
      <c r="R351" s="72">
        <f t="shared" si="216"/>
        <v>5.61</v>
      </c>
      <c r="S351" s="72">
        <f t="shared" si="217"/>
        <v>0</v>
      </c>
      <c r="T351" s="7"/>
      <c r="U351" s="5">
        <f t="shared" si="218"/>
        <v>30</v>
      </c>
      <c r="V351" s="45">
        <f t="shared" si="219"/>
        <v>47423</v>
      </c>
      <c r="W351" s="5">
        <f t="shared" si="220"/>
        <v>10507</v>
      </c>
      <c r="X351" s="55">
        <f t="shared" si="221"/>
        <v>5.3904348595426005E-2</v>
      </c>
      <c r="Y351" s="47">
        <f t="shared" si="222"/>
        <v>0.21651051644718786</v>
      </c>
      <c r="Z351" s="5">
        <f t="shared" si="223"/>
        <v>0</v>
      </c>
      <c r="AA351" s="5">
        <f t="shared" si="224"/>
        <v>0</v>
      </c>
      <c r="AC351" s="39">
        <f t="shared" si="225"/>
        <v>0</v>
      </c>
      <c r="AD351" s="39">
        <f t="shared" si="226"/>
        <v>0</v>
      </c>
      <c r="AE351" s="39">
        <f t="shared" si="227"/>
        <v>0</v>
      </c>
      <c r="AF351" s="39">
        <f t="shared" si="228"/>
        <v>0</v>
      </c>
      <c r="AG351" s="39">
        <f t="shared" si="229"/>
        <v>0</v>
      </c>
      <c r="AH351" s="39">
        <f t="shared" si="230"/>
        <v>0</v>
      </c>
      <c r="AI351" s="39">
        <f t="shared" si="231"/>
        <v>0</v>
      </c>
      <c r="AJ351" s="39">
        <f t="shared" si="232"/>
        <v>0</v>
      </c>
      <c r="AK351" s="39">
        <f t="shared" si="233"/>
        <v>0</v>
      </c>
      <c r="AL351" s="43"/>
      <c r="AM351" s="39">
        <f t="shared" si="234"/>
        <v>0</v>
      </c>
      <c r="AN351" s="39">
        <f t="shared" si="235"/>
        <v>0</v>
      </c>
      <c r="AO351" s="39">
        <f t="shared" si="236"/>
        <v>0</v>
      </c>
      <c r="AP351" s="40">
        <f t="shared" si="237"/>
        <v>0</v>
      </c>
      <c r="AR351" s="39">
        <f t="shared" si="238"/>
        <v>0</v>
      </c>
      <c r="AS351" s="39">
        <f t="shared" si="239"/>
        <v>0</v>
      </c>
      <c r="AT351" s="39">
        <f t="shared" si="240"/>
        <v>0</v>
      </c>
      <c r="AU351" s="40">
        <f t="shared" si="241"/>
        <v>0</v>
      </c>
      <c r="AV351" s="40"/>
      <c r="AW351" s="52">
        <f t="shared" si="242"/>
        <v>0</v>
      </c>
      <c r="AY351" s="52">
        <f t="shared" si="243"/>
        <v>0</v>
      </c>
      <c r="AZ351" s="70"/>
    </row>
    <row r="352" spans="1:52" ht="12" customHeight="1">
      <c r="A352" s="44">
        <f t="shared" si="244"/>
        <v>47453</v>
      </c>
      <c r="B352" s="66">
        <f t="shared" si="245"/>
        <v>1147.5409836065573</v>
      </c>
      <c r="C352" s="67"/>
      <c r="D352" s="68">
        <f t="shared" si="208"/>
        <v>1147.5409836065573</v>
      </c>
      <c r="E352" s="35">
        <f t="shared" si="209"/>
        <v>0</v>
      </c>
      <c r="F352" s="35">
        <f t="shared" si="210"/>
        <v>0</v>
      </c>
      <c r="G352" s="55">
        <f t="shared" si="246"/>
        <v>5.67</v>
      </c>
      <c r="H352" s="69">
        <f t="shared" si="247"/>
        <v>5.67</v>
      </c>
      <c r="I352" s="72">
        <f t="shared" si="248"/>
        <v>0</v>
      </c>
      <c r="J352" s="55">
        <f t="shared" si="211"/>
        <v>-0.06</v>
      </c>
      <c r="K352" s="69">
        <f t="shared" si="212"/>
        <v>-0.06</v>
      </c>
      <c r="L352" s="72">
        <v>0</v>
      </c>
      <c r="M352" s="55">
        <f t="shared" si="213"/>
        <v>1.2500000000000001E-2</v>
      </c>
      <c r="N352" s="69">
        <f t="shared" si="214"/>
        <v>0</v>
      </c>
      <c r="O352" s="72">
        <v>0</v>
      </c>
      <c r="P352" s="7"/>
      <c r="Q352" s="72">
        <f t="shared" si="215"/>
        <v>5.6224999999999996</v>
      </c>
      <c r="R352" s="72">
        <f t="shared" si="216"/>
        <v>5.61</v>
      </c>
      <c r="S352" s="72">
        <f t="shared" si="217"/>
        <v>0</v>
      </c>
      <c r="T352" s="7"/>
      <c r="U352" s="5">
        <f t="shared" si="218"/>
        <v>31</v>
      </c>
      <c r="V352" s="45">
        <f t="shared" si="219"/>
        <v>47453</v>
      </c>
      <c r="W352" s="5">
        <f t="shared" si="220"/>
        <v>10537</v>
      </c>
      <c r="X352" s="55">
        <f t="shared" si="221"/>
        <v>5.3904348595426005E-2</v>
      </c>
      <c r="Y352" s="47">
        <f t="shared" si="222"/>
        <v>0.2155666781792826</v>
      </c>
      <c r="Z352" s="5">
        <f t="shared" si="223"/>
        <v>0</v>
      </c>
      <c r="AA352" s="5">
        <f t="shared" si="224"/>
        <v>0</v>
      </c>
      <c r="AC352" s="39">
        <f t="shared" si="225"/>
        <v>0</v>
      </c>
      <c r="AD352" s="39">
        <f t="shared" si="226"/>
        <v>0</v>
      </c>
      <c r="AE352" s="39">
        <f t="shared" si="227"/>
        <v>0</v>
      </c>
      <c r="AF352" s="39">
        <f t="shared" si="228"/>
        <v>0</v>
      </c>
      <c r="AG352" s="39">
        <f t="shared" si="229"/>
        <v>0</v>
      </c>
      <c r="AH352" s="39">
        <f t="shared" si="230"/>
        <v>0</v>
      </c>
      <c r="AI352" s="39">
        <f t="shared" si="231"/>
        <v>0</v>
      </c>
      <c r="AJ352" s="39">
        <f t="shared" si="232"/>
        <v>0</v>
      </c>
      <c r="AK352" s="39">
        <f t="shared" si="233"/>
        <v>0</v>
      </c>
      <c r="AL352" s="43"/>
      <c r="AM352" s="39">
        <f t="shared" si="234"/>
        <v>0</v>
      </c>
      <c r="AN352" s="39">
        <f t="shared" si="235"/>
        <v>0</v>
      </c>
      <c r="AO352" s="39">
        <f t="shared" si="236"/>
        <v>0</v>
      </c>
      <c r="AP352" s="40">
        <f t="shared" si="237"/>
        <v>0</v>
      </c>
      <c r="AR352" s="39">
        <f t="shared" si="238"/>
        <v>0</v>
      </c>
      <c r="AS352" s="39">
        <f t="shared" si="239"/>
        <v>0</v>
      </c>
      <c r="AT352" s="39">
        <f t="shared" si="240"/>
        <v>0</v>
      </c>
      <c r="AU352" s="40">
        <f t="shared" si="241"/>
        <v>0</v>
      </c>
      <c r="AV352" s="40"/>
      <c r="AW352" s="52">
        <f t="shared" si="242"/>
        <v>0</v>
      </c>
      <c r="AY352" s="52">
        <f t="shared" si="243"/>
        <v>0</v>
      </c>
      <c r="AZ352" s="70"/>
    </row>
    <row r="353" spans="1:52" ht="12" customHeight="1">
      <c r="A353" s="44">
        <f t="shared" si="244"/>
        <v>47484</v>
      </c>
      <c r="B353" s="66">
        <f t="shared" si="245"/>
        <v>1147.5409836065573</v>
      </c>
      <c r="C353" s="67"/>
      <c r="D353" s="68">
        <f t="shared" si="208"/>
        <v>1147.5409836065573</v>
      </c>
      <c r="E353" s="35">
        <f t="shared" si="209"/>
        <v>0</v>
      </c>
      <c r="F353" s="35">
        <f t="shared" si="210"/>
        <v>0</v>
      </c>
      <c r="G353" s="55">
        <f t="shared" si="246"/>
        <v>5.67</v>
      </c>
      <c r="H353" s="69">
        <f t="shared" si="247"/>
        <v>5.67</v>
      </c>
      <c r="I353" s="72">
        <f t="shared" si="248"/>
        <v>0</v>
      </c>
      <c r="J353" s="55">
        <f t="shared" si="211"/>
        <v>-0.06</v>
      </c>
      <c r="K353" s="69">
        <f t="shared" si="212"/>
        <v>-0.06</v>
      </c>
      <c r="L353" s="72">
        <v>0</v>
      </c>
      <c r="M353" s="55">
        <f t="shared" si="213"/>
        <v>1.2500000000000001E-2</v>
      </c>
      <c r="N353" s="69">
        <f t="shared" si="214"/>
        <v>0</v>
      </c>
      <c r="O353" s="72">
        <v>0</v>
      </c>
      <c r="P353" s="7"/>
      <c r="Q353" s="72">
        <f t="shared" si="215"/>
        <v>5.6224999999999996</v>
      </c>
      <c r="R353" s="72">
        <f t="shared" si="216"/>
        <v>5.61</v>
      </c>
      <c r="S353" s="72">
        <f t="shared" si="217"/>
        <v>0</v>
      </c>
      <c r="T353" s="7"/>
      <c r="U353" s="5">
        <f t="shared" si="218"/>
        <v>31</v>
      </c>
      <c r="V353" s="45">
        <f t="shared" si="219"/>
        <v>47484</v>
      </c>
      <c r="W353" s="5">
        <f t="shared" si="220"/>
        <v>10568</v>
      </c>
      <c r="X353" s="55">
        <f t="shared" si="221"/>
        <v>5.3904348595426005E-2</v>
      </c>
      <c r="Y353" s="47">
        <f t="shared" si="222"/>
        <v>0.21459570092807706</v>
      </c>
      <c r="Z353" s="5">
        <f t="shared" si="223"/>
        <v>0</v>
      </c>
      <c r="AA353" s="5">
        <f t="shared" si="224"/>
        <v>0</v>
      </c>
      <c r="AC353" s="39">
        <f t="shared" si="225"/>
        <v>0</v>
      </c>
      <c r="AD353" s="39">
        <f t="shared" si="226"/>
        <v>0</v>
      </c>
      <c r="AE353" s="39">
        <f t="shared" si="227"/>
        <v>0</v>
      </c>
      <c r="AF353" s="39">
        <f t="shared" si="228"/>
        <v>0</v>
      </c>
      <c r="AG353" s="39">
        <f t="shared" si="229"/>
        <v>0</v>
      </c>
      <c r="AH353" s="39">
        <f t="shared" si="230"/>
        <v>0</v>
      </c>
      <c r="AI353" s="39">
        <f t="shared" si="231"/>
        <v>0</v>
      </c>
      <c r="AJ353" s="39">
        <f t="shared" si="232"/>
        <v>0</v>
      </c>
      <c r="AK353" s="39">
        <f t="shared" si="233"/>
        <v>0</v>
      </c>
      <c r="AL353" s="43"/>
      <c r="AM353" s="39">
        <f t="shared" si="234"/>
        <v>0</v>
      </c>
      <c r="AN353" s="39">
        <f t="shared" si="235"/>
        <v>0</v>
      </c>
      <c r="AO353" s="39">
        <f t="shared" si="236"/>
        <v>0</v>
      </c>
      <c r="AP353" s="40">
        <f t="shared" si="237"/>
        <v>0</v>
      </c>
      <c r="AR353" s="39">
        <f t="shared" si="238"/>
        <v>0</v>
      </c>
      <c r="AS353" s="39">
        <f t="shared" si="239"/>
        <v>0</v>
      </c>
      <c r="AT353" s="39">
        <f t="shared" si="240"/>
        <v>0</v>
      </c>
      <c r="AU353" s="40">
        <f t="shared" si="241"/>
        <v>0</v>
      </c>
      <c r="AV353" s="40"/>
      <c r="AW353" s="52">
        <f t="shared" si="242"/>
        <v>0</v>
      </c>
      <c r="AY353" s="52">
        <f t="shared" si="243"/>
        <v>0</v>
      </c>
      <c r="AZ353" s="70"/>
    </row>
    <row r="354" spans="1:52" ht="12" customHeight="1">
      <c r="A354" s="44">
        <f t="shared" si="244"/>
        <v>47515</v>
      </c>
      <c r="B354" s="66">
        <f t="shared" si="245"/>
        <v>1147.5409836065573</v>
      </c>
      <c r="C354" s="67"/>
      <c r="D354" s="68">
        <f t="shared" si="208"/>
        <v>1147.5409836065573</v>
      </c>
      <c r="E354" s="35">
        <f t="shared" si="209"/>
        <v>0</v>
      </c>
      <c r="F354" s="35">
        <f t="shared" si="210"/>
        <v>0</v>
      </c>
      <c r="G354" s="55">
        <f t="shared" si="246"/>
        <v>5.67</v>
      </c>
      <c r="H354" s="69">
        <f t="shared" si="247"/>
        <v>5.67</v>
      </c>
      <c r="I354" s="72">
        <f t="shared" si="248"/>
        <v>0</v>
      </c>
      <c r="J354" s="55">
        <f t="shared" si="211"/>
        <v>-0.06</v>
      </c>
      <c r="K354" s="69">
        <f t="shared" si="212"/>
        <v>-0.06</v>
      </c>
      <c r="L354" s="72">
        <v>0</v>
      </c>
      <c r="M354" s="55">
        <f t="shared" si="213"/>
        <v>1.2500000000000001E-2</v>
      </c>
      <c r="N354" s="69">
        <f t="shared" si="214"/>
        <v>0</v>
      </c>
      <c r="O354" s="72">
        <v>0</v>
      </c>
      <c r="P354" s="7"/>
      <c r="Q354" s="72">
        <f t="shared" si="215"/>
        <v>5.6224999999999996</v>
      </c>
      <c r="R354" s="72">
        <f t="shared" si="216"/>
        <v>5.61</v>
      </c>
      <c r="S354" s="72">
        <f t="shared" si="217"/>
        <v>0</v>
      </c>
      <c r="T354" s="7"/>
      <c r="U354" s="5">
        <f t="shared" si="218"/>
        <v>28</v>
      </c>
      <c r="V354" s="45">
        <f t="shared" si="219"/>
        <v>47515</v>
      </c>
      <c r="W354" s="5">
        <f t="shared" si="220"/>
        <v>10599</v>
      </c>
      <c r="X354" s="55">
        <f t="shared" si="221"/>
        <v>5.3904348595426005E-2</v>
      </c>
      <c r="Y354" s="47">
        <f t="shared" si="222"/>
        <v>0.21362909725088733</v>
      </c>
      <c r="Z354" s="5">
        <f t="shared" si="223"/>
        <v>0</v>
      </c>
      <c r="AA354" s="5">
        <f t="shared" si="224"/>
        <v>0</v>
      </c>
      <c r="AC354" s="39">
        <f t="shared" si="225"/>
        <v>0</v>
      </c>
      <c r="AD354" s="39">
        <f t="shared" si="226"/>
        <v>0</v>
      </c>
      <c r="AE354" s="39">
        <f t="shared" si="227"/>
        <v>0</v>
      </c>
      <c r="AF354" s="39">
        <f t="shared" si="228"/>
        <v>0</v>
      </c>
      <c r="AG354" s="39">
        <f t="shared" si="229"/>
        <v>0</v>
      </c>
      <c r="AH354" s="39">
        <f t="shared" si="230"/>
        <v>0</v>
      </c>
      <c r="AI354" s="39">
        <f t="shared" si="231"/>
        <v>0</v>
      </c>
      <c r="AJ354" s="39">
        <f t="shared" si="232"/>
        <v>0</v>
      </c>
      <c r="AK354" s="39">
        <f t="shared" si="233"/>
        <v>0</v>
      </c>
      <c r="AL354" s="43"/>
      <c r="AM354" s="39">
        <f t="shared" si="234"/>
        <v>0</v>
      </c>
      <c r="AN354" s="39">
        <f t="shared" si="235"/>
        <v>0</v>
      </c>
      <c r="AO354" s="39">
        <f t="shared" si="236"/>
        <v>0</v>
      </c>
      <c r="AP354" s="40">
        <f t="shared" si="237"/>
        <v>0</v>
      </c>
      <c r="AR354" s="39">
        <f t="shared" si="238"/>
        <v>0</v>
      </c>
      <c r="AS354" s="39">
        <f t="shared" si="239"/>
        <v>0</v>
      </c>
      <c r="AT354" s="39">
        <f t="shared" si="240"/>
        <v>0</v>
      </c>
      <c r="AU354" s="40">
        <f t="shared" si="241"/>
        <v>0</v>
      </c>
      <c r="AV354" s="40"/>
      <c r="AW354" s="52">
        <f t="shared" si="242"/>
        <v>0</v>
      </c>
      <c r="AY354" s="52">
        <f t="shared" si="243"/>
        <v>0</v>
      </c>
      <c r="AZ354" s="70"/>
    </row>
    <row r="355" spans="1:52" ht="12" customHeight="1">
      <c r="A355" s="44">
        <f t="shared" si="244"/>
        <v>47543</v>
      </c>
      <c r="B355" s="66">
        <f t="shared" si="245"/>
        <v>1147.5409836065573</v>
      </c>
      <c r="C355" s="67"/>
      <c r="D355" s="68">
        <f t="shared" si="208"/>
        <v>1147.5409836065573</v>
      </c>
      <c r="E355" s="35">
        <f t="shared" si="209"/>
        <v>0</v>
      </c>
      <c r="F355" s="35">
        <f t="shared" si="210"/>
        <v>0</v>
      </c>
      <c r="G355" s="55">
        <f t="shared" si="246"/>
        <v>5.67</v>
      </c>
      <c r="H355" s="69">
        <f t="shared" si="247"/>
        <v>5.67</v>
      </c>
      <c r="I355" s="72">
        <f t="shared" si="248"/>
        <v>0</v>
      </c>
      <c r="J355" s="55">
        <f t="shared" si="211"/>
        <v>-0.06</v>
      </c>
      <c r="K355" s="69">
        <f t="shared" si="212"/>
        <v>-0.06</v>
      </c>
      <c r="L355" s="72">
        <v>0</v>
      </c>
      <c r="M355" s="55">
        <f t="shared" si="213"/>
        <v>1.2500000000000001E-2</v>
      </c>
      <c r="N355" s="69">
        <f t="shared" si="214"/>
        <v>0</v>
      </c>
      <c r="O355" s="72">
        <v>0</v>
      </c>
      <c r="P355" s="7"/>
      <c r="Q355" s="72">
        <f t="shared" si="215"/>
        <v>5.6224999999999996</v>
      </c>
      <c r="R355" s="72">
        <f t="shared" si="216"/>
        <v>5.61</v>
      </c>
      <c r="S355" s="72">
        <f t="shared" si="217"/>
        <v>0</v>
      </c>
      <c r="T355" s="7"/>
      <c r="U355" s="5">
        <f t="shared" si="218"/>
        <v>31</v>
      </c>
      <c r="V355" s="45">
        <f t="shared" si="219"/>
        <v>47543</v>
      </c>
      <c r="W355" s="5">
        <f t="shared" si="220"/>
        <v>10627</v>
      </c>
      <c r="X355" s="55">
        <f t="shared" si="221"/>
        <v>5.3904348595426005E-2</v>
      </c>
      <c r="Y355" s="47">
        <f t="shared" si="222"/>
        <v>0.21275977865714382</v>
      </c>
      <c r="Z355" s="5">
        <f t="shared" si="223"/>
        <v>0</v>
      </c>
      <c r="AA355" s="5">
        <f t="shared" si="224"/>
        <v>0</v>
      </c>
      <c r="AC355" s="39">
        <f t="shared" si="225"/>
        <v>0</v>
      </c>
      <c r="AD355" s="39">
        <f t="shared" si="226"/>
        <v>0</v>
      </c>
      <c r="AE355" s="39">
        <f t="shared" si="227"/>
        <v>0</v>
      </c>
      <c r="AF355" s="39">
        <f t="shared" si="228"/>
        <v>0</v>
      </c>
      <c r="AG355" s="39">
        <f t="shared" si="229"/>
        <v>0</v>
      </c>
      <c r="AH355" s="39">
        <f t="shared" si="230"/>
        <v>0</v>
      </c>
      <c r="AI355" s="39">
        <f t="shared" si="231"/>
        <v>0</v>
      </c>
      <c r="AJ355" s="39">
        <f t="shared" si="232"/>
        <v>0</v>
      </c>
      <c r="AK355" s="39">
        <f t="shared" si="233"/>
        <v>0</v>
      </c>
      <c r="AL355" s="43"/>
      <c r="AM355" s="39">
        <f t="shared" si="234"/>
        <v>0</v>
      </c>
      <c r="AN355" s="39">
        <f t="shared" si="235"/>
        <v>0</v>
      </c>
      <c r="AO355" s="39">
        <f t="shared" si="236"/>
        <v>0</v>
      </c>
      <c r="AP355" s="40">
        <f t="shared" si="237"/>
        <v>0</v>
      </c>
      <c r="AR355" s="39">
        <f t="shared" si="238"/>
        <v>0</v>
      </c>
      <c r="AS355" s="39">
        <f t="shared" si="239"/>
        <v>0</v>
      </c>
      <c r="AT355" s="39">
        <f t="shared" si="240"/>
        <v>0</v>
      </c>
      <c r="AU355" s="40">
        <f t="shared" si="241"/>
        <v>0</v>
      </c>
      <c r="AV355" s="40"/>
      <c r="AW355" s="52">
        <f t="shared" si="242"/>
        <v>0</v>
      </c>
      <c r="AY355" s="52">
        <f t="shared" si="243"/>
        <v>0</v>
      </c>
      <c r="AZ355" s="70"/>
    </row>
    <row r="356" spans="1:52" ht="12" customHeight="1">
      <c r="A356" s="44">
        <f t="shared" si="244"/>
        <v>47574</v>
      </c>
      <c r="B356" s="66">
        <f t="shared" si="245"/>
        <v>1147.5409836065573</v>
      </c>
      <c r="C356" s="67"/>
      <c r="D356" s="68">
        <f t="shared" si="208"/>
        <v>1147.5409836065573</v>
      </c>
      <c r="E356" s="35">
        <f t="shared" si="209"/>
        <v>0</v>
      </c>
      <c r="F356" s="35">
        <f t="shared" si="210"/>
        <v>0</v>
      </c>
      <c r="G356" s="55">
        <f t="shared" si="246"/>
        <v>5.67</v>
      </c>
      <c r="H356" s="69">
        <f t="shared" si="247"/>
        <v>5.67</v>
      </c>
      <c r="I356" s="72">
        <f t="shared" si="248"/>
        <v>0</v>
      </c>
      <c r="J356" s="55">
        <f t="shared" si="211"/>
        <v>-0.06</v>
      </c>
      <c r="K356" s="69">
        <f t="shared" si="212"/>
        <v>-0.06</v>
      </c>
      <c r="L356" s="72">
        <v>0</v>
      </c>
      <c r="M356" s="55">
        <f t="shared" si="213"/>
        <v>1.2500000000000001E-2</v>
      </c>
      <c r="N356" s="69">
        <f t="shared" si="214"/>
        <v>0</v>
      </c>
      <c r="O356" s="72">
        <v>0</v>
      </c>
      <c r="P356" s="7"/>
      <c r="Q356" s="72">
        <f t="shared" si="215"/>
        <v>5.6224999999999996</v>
      </c>
      <c r="R356" s="72">
        <f t="shared" si="216"/>
        <v>5.61</v>
      </c>
      <c r="S356" s="72">
        <f t="shared" si="217"/>
        <v>0</v>
      </c>
      <c r="T356" s="7"/>
      <c r="U356" s="5">
        <f t="shared" si="218"/>
        <v>30</v>
      </c>
      <c r="V356" s="45">
        <f t="shared" si="219"/>
        <v>47574</v>
      </c>
      <c r="W356" s="5">
        <f t="shared" si="220"/>
        <v>10658</v>
      </c>
      <c r="X356" s="55">
        <f t="shared" si="221"/>
        <v>5.3904348595426005E-2</v>
      </c>
      <c r="Y356" s="47">
        <f t="shared" si="222"/>
        <v>0.21180144452687624</v>
      </c>
      <c r="Z356" s="5">
        <f t="shared" si="223"/>
        <v>0</v>
      </c>
      <c r="AA356" s="5">
        <f t="shared" si="224"/>
        <v>0</v>
      </c>
      <c r="AC356" s="39">
        <f t="shared" si="225"/>
        <v>0</v>
      </c>
      <c r="AD356" s="39">
        <f t="shared" si="226"/>
        <v>0</v>
      </c>
      <c r="AE356" s="39">
        <f t="shared" si="227"/>
        <v>0</v>
      </c>
      <c r="AF356" s="39">
        <f t="shared" si="228"/>
        <v>0</v>
      </c>
      <c r="AG356" s="39">
        <f t="shared" si="229"/>
        <v>0</v>
      </c>
      <c r="AH356" s="39">
        <f t="shared" si="230"/>
        <v>0</v>
      </c>
      <c r="AI356" s="39">
        <f t="shared" si="231"/>
        <v>0</v>
      </c>
      <c r="AJ356" s="39">
        <f t="shared" si="232"/>
        <v>0</v>
      </c>
      <c r="AK356" s="39">
        <f t="shared" si="233"/>
        <v>0</v>
      </c>
      <c r="AL356" s="43"/>
      <c r="AM356" s="39">
        <f t="shared" si="234"/>
        <v>0</v>
      </c>
      <c r="AN356" s="39">
        <f t="shared" si="235"/>
        <v>0</v>
      </c>
      <c r="AO356" s="39">
        <f t="shared" si="236"/>
        <v>0</v>
      </c>
      <c r="AP356" s="40">
        <f t="shared" si="237"/>
        <v>0</v>
      </c>
      <c r="AR356" s="39">
        <f t="shared" si="238"/>
        <v>0</v>
      </c>
      <c r="AS356" s="39">
        <f t="shared" si="239"/>
        <v>0</v>
      </c>
      <c r="AT356" s="39">
        <f t="shared" si="240"/>
        <v>0</v>
      </c>
      <c r="AU356" s="40">
        <f t="shared" si="241"/>
        <v>0</v>
      </c>
      <c r="AV356" s="40"/>
      <c r="AW356" s="52">
        <f t="shared" si="242"/>
        <v>0</v>
      </c>
      <c r="AY356" s="52">
        <f t="shared" si="243"/>
        <v>0</v>
      </c>
      <c r="AZ356" s="70"/>
    </row>
    <row r="357" spans="1:52" ht="12" customHeight="1">
      <c r="A357" s="44">
        <f t="shared" si="244"/>
        <v>47604</v>
      </c>
      <c r="B357" s="66">
        <f t="shared" si="245"/>
        <v>1147.5409836065573</v>
      </c>
      <c r="C357" s="67"/>
      <c r="D357" s="68">
        <f t="shared" si="208"/>
        <v>1147.5409836065573</v>
      </c>
      <c r="E357" s="35">
        <f t="shared" si="209"/>
        <v>0</v>
      </c>
      <c r="F357" s="35">
        <f t="shared" si="210"/>
        <v>0</v>
      </c>
      <c r="G357" s="55">
        <f t="shared" si="246"/>
        <v>5.67</v>
      </c>
      <c r="H357" s="69">
        <f t="shared" si="247"/>
        <v>5.67</v>
      </c>
      <c r="I357" s="72">
        <f t="shared" si="248"/>
        <v>0</v>
      </c>
      <c r="J357" s="55">
        <f t="shared" si="211"/>
        <v>-0.06</v>
      </c>
      <c r="K357" s="69">
        <f t="shared" si="212"/>
        <v>-0.06</v>
      </c>
      <c r="L357" s="72">
        <v>0</v>
      </c>
      <c r="M357" s="55">
        <f t="shared" si="213"/>
        <v>1.2500000000000001E-2</v>
      </c>
      <c r="N357" s="69">
        <f t="shared" si="214"/>
        <v>0</v>
      </c>
      <c r="O357" s="72">
        <v>0</v>
      </c>
      <c r="P357" s="7"/>
      <c r="Q357" s="72">
        <f t="shared" si="215"/>
        <v>5.6224999999999996</v>
      </c>
      <c r="R357" s="72">
        <f t="shared" si="216"/>
        <v>5.61</v>
      </c>
      <c r="S357" s="72">
        <f t="shared" si="217"/>
        <v>0</v>
      </c>
      <c r="T357" s="7"/>
      <c r="U357" s="5">
        <f t="shared" si="218"/>
        <v>31</v>
      </c>
      <c r="V357" s="45">
        <f t="shared" si="219"/>
        <v>47604</v>
      </c>
      <c r="W357" s="5">
        <f t="shared" si="220"/>
        <v>10688</v>
      </c>
      <c r="X357" s="55">
        <f t="shared" si="221"/>
        <v>5.3904348595426005E-2</v>
      </c>
      <c r="Y357" s="47">
        <f t="shared" si="222"/>
        <v>0.21087813460261742</v>
      </c>
      <c r="Z357" s="5">
        <f t="shared" si="223"/>
        <v>0</v>
      </c>
      <c r="AA357" s="5">
        <f t="shared" si="224"/>
        <v>0</v>
      </c>
      <c r="AC357" s="39">
        <f t="shared" si="225"/>
        <v>0</v>
      </c>
      <c r="AD357" s="39">
        <f t="shared" si="226"/>
        <v>0</v>
      </c>
      <c r="AE357" s="39">
        <f t="shared" si="227"/>
        <v>0</v>
      </c>
      <c r="AF357" s="39">
        <f t="shared" si="228"/>
        <v>0</v>
      </c>
      <c r="AG357" s="39">
        <f t="shared" si="229"/>
        <v>0</v>
      </c>
      <c r="AH357" s="39">
        <f t="shared" si="230"/>
        <v>0</v>
      </c>
      <c r="AI357" s="39">
        <f t="shared" si="231"/>
        <v>0</v>
      </c>
      <c r="AJ357" s="39">
        <f t="shared" si="232"/>
        <v>0</v>
      </c>
      <c r="AK357" s="39">
        <f t="shared" si="233"/>
        <v>0</v>
      </c>
      <c r="AL357" s="43"/>
      <c r="AM357" s="39">
        <f t="shared" si="234"/>
        <v>0</v>
      </c>
      <c r="AN357" s="39">
        <f t="shared" si="235"/>
        <v>0</v>
      </c>
      <c r="AO357" s="39">
        <f t="shared" si="236"/>
        <v>0</v>
      </c>
      <c r="AP357" s="40">
        <f t="shared" si="237"/>
        <v>0</v>
      </c>
      <c r="AR357" s="39">
        <f t="shared" si="238"/>
        <v>0</v>
      </c>
      <c r="AS357" s="39">
        <f t="shared" si="239"/>
        <v>0</v>
      </c>
      <c r="AT357" s="39">
        <f t="shared" si="240"/>
        <v>0</v>
      </c>
      <c r="AU357" s="40">
        <f t="shared" si="241"/>
        <v>0</v>
      </c>
      <c r="AV357" s="40"/>
      <c r="AW357" s="52">
        <f t="shared" si="242"/>
        <v>0</v>
      </c>
      <c r="AY357" s="52">
        <f t="shared" si="243"/>
        <v>0</v>
      </c>
      <c r="AZ357" s="70"/>
    </row>
    <row r="358" spans="1:52" ht="12" customHeight="1">
      <c r="A358" s="44">
        <f t="shared" si="244"/>
        <v>47635</v>
      </c>
      <c r="B358" s="66">
        <f t="shared" si="245"/>
        <v>1147.5409836065573</v>
      </c>
      <c r="C358" s="67"/>
      <c r="D358" s="68">
        <f t="shared" si="208"/>
        <v>1147.5409836065573</v>
      </c>
      <c r="E358" s="35">
        <f t="shared" si="209"/>
        <v>0</v>
      </c>
      <c r="F358" s="35">
        <f t="shared" si="210"/>
        <v>0</v>
      </c>
      <c r="G358" s="55">
        <f t="shared" si="246"/>
        <v>5.67</v>
      </c>
      <c r="H358" s="69">
        <f t="shared" si="247"/>
        <v>5.67</v>
      </c>
      <c r="I358" s="72">
        <f t="shared" si="248"/>
        <v>0</v>
      </c>
      <c r="J358" s="55">
        <f t="shared" si="211"/>
        <v>-0.06</v>
      </c>
      <c r="K358" s="69">
        <f t="shared" si="212"/>
        <v>-0.06</v>
      </c>
      <c r="L358" s="72">
        <v>0</v>
      </c>
      <c r="M358" s="55">
        <f t="shared" si="213"/>
        <v>1.2500000000000001E-2</v>
      </c>
      <c r="N358" s="69">
        <f t="shared" si="214"/>
        <v>0</v>
      </c>
      <c r="O358" s="72">
        <v>0</v>
      </c>
      <c r="P358" s="7"/>
      <c r="Q358" s="72">
        <f t="shared" si="215"/>
        <v>5.6224999999999996</v>
      </c>
      <c r="R358" s="72">
        <f t="shared" si="216"/>
        <v>5.61</v>
      </c>
      <c r="S358" s="72">
        <f t="shared" si="217"/>
        <v>0</v>
      </c>
      <c r="T358" s="7"/>
      <c r="U358" s="5">
        <f t="shared" si="218"/>
        <v>30</v>
      </c>
      <c r="V358" s="45">
        <f t="shared" si="219"/>
        <v>47635</v>
      </c>
      <c r="W358" s="5">
        <f t="shared" si="220"/>
        <v>10719</v>
      </c>
      <c r="X358" s="55">
        <f t="shared" si="221"/>
        <v>5.3904348595426005E-2</v>
      </c>
      <c r="Y358" s="47">
        <f t="shared" si="222"/>
        <v>0.20992827596395758</v>
      </c>
      <c r="Z358" s="5">
        <f t="shared" si="223"/>
        <v>0</v>
      </c>
      <c r="AA358" s="5">
        <f t="shared" si="224"/>
        <v>0</v>
      </c>
      <c r="AC358" s="39">
        <f t="shared" si="225"/>
        <v>0</v>
      </c>
      <c r="AD358" s="39">
        <f t="shared" si="226"/>
        <v>0</v>
      </c>
      <c r="AE358" s="39">
        <f t="shared" si="227"/>
        <v>0</v>
      </c>
      <c r="AF358" s="39">
        <f t="shared" si="228"/>
        <v>0</v>
      </c>
      <c r="AG358" s="39">
        <f t="shared" si="229"/>
        <v>0</v>
      </c>
      <c r="AH358" s="39">
        <f t="shared" si="230"/>
        <v>0</v>
      </c>
      <c r="AI358" s="39">
        <f t="shared" si="231"/>
        <v>0</v>
      </c>
      <c r="AJ358" s="39">
        <f t="shared" si="232"/>
        <v>0</v>
      </c>
      <c r="AK358" s="39">
        <f t="shared" si="233"/>
        <v>0</v>
      </c>
      <c r="AL358" s="43"/>
      <c r="AM358" s="39">
        <f t="shared" si="234"/>
        <v>0</v>
      </c>
      <c r="AN358" s="39">
        <f t="shared" si="235"/>
        <v>0</v>
      </c>
      <c r="AO358" s="39">
        <f t="shared" si="236"/>
        <v>0</v>
      </c>
      <c r="AP358" s="40">
        <f t="shared" si="237"/>
        <v>0</v>
      </c>
      <c r="AR358" s="39">
        <f t="shared" si="238"/>
        <v>0</v>
      </c>
      <c r="AS358" s="39">
        <f t="shared" si="239"/>
        <v>0</v>
      </c>
      <c r="AT358" s="39">
        <f t="shared" si="240"/>
        <v>0</v>
      </c>
      <c r="AU358" s="40">
        <f t="shared" si="241"/>
        <v>0</v>
      </c>
      <c r="AV358" s="40"/>
      <c r="AW358" s="52">
        <f t="shared" si="242"/>
        <v>0</v>
      </c>
      <c r="AY358" s="52">
        <f t="shared" si="243"/>
        <v>0</v>
      </c>
      <c r="AZ358" s="70"/>
    </row>
    <row r="359" spans="1:52" ht="12" customHeight="1">
      <c r="A359" s="44">
        <f t="shared" si="244"/>
        <v>47665</v>
      </c>
      <c r="B359" s="66">
        <f t="shared" si="245"/>
        <v>1147.5409836065573</v>
      </c>
      <c r="C359" s="67"/>
      <c r="D359" s="68">
        <f t="shared" si="208"/>
        <v>1147.5409836065573</v>
      </c>
      <c r="E359" s="35">
        <f t="shared" si="209"/>
        <v>0</v>
      </c>
      <c r="F359" s="35">
        <f t="shared" si="210"/>
        <v>0</v>
      </c>
      <c r="G359" s="55">
        <f t="shared" si="246"/>
        <v>5.67</v>
      </c>
      <c r="H359" s="69">
        <f t="shared" si="247"/>
        <v>5.67</v>
      </c>
      <c r="I359" s="72">
        <f t="shared" si="248"/>
        <v>0</v>
      </c>
      <c r="J359" s="55">
        <f t="shared" si="211"/>
        <v>-0.06</v>
      </c>
      <c r="K359" s="69">
        <f t="shared" si="212"/>
        <v>-0.06</v>
      </c>
      <c r="L359" s="72">
        <v>0</v>
      </c>
      <c r="M359" s="55">
        <f t="shared" si="213"/>
        <v>1.2500000000000001E-2</v>
      </c>
      <c r="N359" s="69">
        <f t="shared" si="214"/>
        <v>0</v>
      </c>
      <c r="O359" s="72">
        <v>0</v>
      </c>
      <c r="P359" s="7"/>
      <c r="Q359" s="72">
        <f t="shared" si="215"/>
        <v>5.6224999999999996</v>
      </c>
      <c r="R359" s="72">
        <f t="shared" si="216"/>
        <v>5.61</v>
      </c>
      <c r="S359" s="72">
        <f t="shared" si="217"/>
        <v>0</v>
      </c>
      <c r="T359" s="7"/>
      <c r="U359" s="5">
        <f t="shared" si="218"/>
        <v>31</v>
      </c>
      <c r="V359" s="45">
        <f t="shared" si="219"/>
        <v>47665</v>
      </c>
      <c r="W359" s="5">
        <f t="shared" si="220"/>
        <v>10749</v>
      </c>
      <c r="X359" s="55">
        <f t="shared" si="221"/>
        <v>5.3904348595426005E-2</v>
      </c>
      <c r="Y359" s="47">
        <f t="shared" si="222"/>
        <v>0.2090131317777929</v>
      </c>
      <c r="Z359" s="5">
        <f t="shared" si="223"/>
        <v>0</v>
      </c>
      <c r="AA359" s="5">
        <f t="shared" si="224"/>
        <v>0</v>
      </c>
      <c r="AC359" s="39">
        <f t="shared" si="225"/>
        <v>0</v>
      </c>
      <c r="AD359" s="39">
        <f t="shared" si="226"/>
        <v>0</v>
      </c>
      <c r="AE359" s="39">
        <f t="shared" si="227"/>
        <v>0</v>
      </c>
      <c r="AF359" s="39">
        <f t="shared" si="228"/>
        <v>0</v>
      </c>
      <c r="AG359" s="39">
        <f t="shared" si="229"/>
        <v>0</v>
      </c>
      <c r="AH359" s="39">
        <f t="shared" si="230"/>
        <v>0</v>
      </c>
      <c r="AI359" s="39">
        <f t="shared" si="231"/>
        <v>0</v>
      </c>
      <c r="AJ359" s="39">
        <f t="shared" si="232"/>
        <v>0</v>
      </c>
      <c r="AK359" s="39">
        <f t="shared" si="233"/>
        <v>0</v>
      </c>
      <c r="AL359" s="43"/>
      <c r="AM359" s="39">
        <f t="shared" si="234"/>
        <v>0</v>
      </c>
      <c r="AN359" s="39">
        <f t="shared" si="235"/>
        <v>0</v>
      </c>
      <c r="AO359" s="39">
        <f t="shared" si="236"/>
        <v>0</v>
      </c>
      <c r="AP359" s="40">
        <f t="shared" si="237"/>
        <v>0</v>
      </c>
      <c r="AR359" s="39">
        <f t="shared" si="238"/>
        <v>0</v>
      </c>
      <c r="AS359" s="39">
        <f t="shared" si="239"/>
        <v>0</v>
      </c>
      <c r="AT359" s="39">
        <f t="shared" si="240"/>
        <v>0</v>
      </c>
      <c r="AU359" s="40">
        <f t="shared" si="241"/>
        <v>0</v>
      </c>
      <c r="AV359" s="40"/>
      <c r="AW359" s="52">
        <f t="shared" si="242"/>
        <v>0</v>
      </c>
      <c r="AY359" s="52">
        <f t="shared" si="243"/>
        <v>0</v>
      </c>
      <c r="AZ359" s="70"/>
    </row>
    <row r="360" spans="1:52" ht="12" customHeight="1">
      <c r="A360" s="44">
        <f t="shared" si="244"/>
        <v>47696</v>
      </c>
      <c r="B360" s="66">
        <f t="shared" si="245"/>
        <v>1147.5409836065573</v>
      </c>
      <c r="C360" s="67"/>
      <c r="D360" s="68">
        <f t="shared" si="208"/>
        <v>1147.5409836065573</v>
      </c>
      <c r="E360" s="35">
        <f t="shared" si="209"/>
        <v>0</v>
      </c>
      <c r="F360" s="35">
        <f t="shared" si="210"/>
        <v>0</v>
      </c>
      <c r="G360" s="55">
        <f t="shared" si="246"/>
        <v>5.67</v>
      </c>
      <c r="H360" s="69">
        <f t="shared" si="247"/>
        <v>5.67</v>
      </c>
      <c r="I360" s="72">
        <f t="shared" si="248"/>
        <v>0</v>
      </c>
      <c r="J360" s="55">
        <f t="shared" si="211"/>
        <v>-0.06</v>
      </c>
      <c r="K360" s="69">
        <f t="shared" si="212"/>
        <v>-0.06</v>
      </c>
      <c r="L360" s="72">
        <v>0</v>
      </c>
      <c r="M360" s="55">
        <f t="shared" si="213"/>
        <v>1.2500000000000001E-2</v>
      </c>
      <c r="N360" s="69">
        <f t="shared" si="214"/>
        <v>0</v>
      </c>
      <c r="O360" s="72">
        <v>0</v>
      </c>
      <c r="P360" s="7"/>
      <c r="Q360" s="72">
        <f t="shared" si="215"/>
        <v>5.6224999999999996</v>
      </c>
      <c r="R360" s="72">
        <f t="shared" si="216"/>
        <v>5.61</v>
      </c>
      <c r="S360" s="72">
        <f t="shared" si="217"/>
        <v>0</v>
      </c>
      <c r="T360" s="7"/>
      <c r="U360" s="5">
        <f t="shared" si="218"/>
        <v>31</v>
      </c>
      <c r="V360" s="45">
        <f t="shared" si="219"/>
        <v>47696</v>
      </c>
      <c r="W360" s="5">
        <f t="shared" si="220"/>
        <v>10780</v>
      </c>
      <c r="X360" s="55">
        <f t="shared" si="221"/>
        <v>5.3904348595426005E-2</v>
      </c>
      <c r="Y360" s="47">
        <f t="shared" si="222"/>
        <v>0.20807167367362958</v>
      </c>
      <c r="Z360" s="5">
        <f t="shared" si="223"/>
        <v>0</v>
      </c>
      <c r="AA360" s="5">
        <f t="shared" si="224"/>
        <v>0</v>
      </c>
      <c r="AC360" s="39">
        <f t="shared" si="225"/>
        <v>0</v>
      </c>
      <c r="AD360" s="39">
        <f t="shared" si="226"/>
        <v>0</v>
      </c>
      <c r="AE360" s="39">
        <f t="shared" si="227"/>
        <v>0</v>
      </c>
      <c r="AF360" s="39">
        <f t="shared" si="228"/>
        <v>0</v>
      </c>
      <c r="AG360" s="39">
        <f t="shared" si="229"/>
        <v>0</v>
      </c>
      <c r="AH360" s="39">
        <f t="shared" si="230"/>
        <v>0</v>
      </c>
      <c r="AI360" s="39">
        <f t="shared" si="231"/>
        <v>0</v>
      </c>
      <c r="AJ360" s="39">
        <f t="shared" si="232"/>
        <v>0</v>
      </c>
      <c r="AK360" s="39">
        <f t="shared" si="233"/>
        <v>0</v>
      </c>
      <c r="AL360" s="43"/>
      <c r="AM360" s="39">
        <f t="shared" si="234"/>
        <v>0</v>
      </c>
      <c r="AN360" s="39">
        <f t="shared" si="235"/>
        <v>0</v>
      </c>
      <c r="AO360" s="39">
        <f t="shared" si="236"/>
        <v>0</v>
      </c>
      <c r="AP360" s="40">
        <f t="shared" si="237"/>
        <v>0</v>
      </c>
      <c r="AR360" s="39">
        <f t="shared" si="238"/>
        <v>0</v>
      </c>
      <c r="AS360" s="39">
        <f t="shared" si="239"/>
        <v>0</v>
      </c>
      <c r="AT360" s="39">
        <f t="shared" si="240"/>
        <v>0</v>
      </c>
      <c r="AU360" s="40">
        <f t="shared" si="241"/>
        <v>0</v>
      </c>
      <c r="AV360" s="40"/>
      <c r="AW360" s="52">
        <f t="shared" si="242"/>
        <v>0</v>
      </c>
      <c r="AY360" s="52">
        <f t="shared" si="243"/>
        <v>0</v>
      </c>
      <c r="AZ360" s="70"/>
    </row>
    <row r="361" spans="1:52" ht="12" customHeight="1">
      <c r="A361" s="44">
        <f t="shared" si="244"/>
        <v>47727</v>
      </c>
      <c r="B361" s="66">
        <f t="shared" si="245"/>
        <v>1147.5409836065573</v>
      </c>
      <c r="C361" s="67"/>
      <c r="D361" s="68">
        <f t="shared" si="208"/>
        <v>1147.5409836065573</v>
      </c>
      <c r="E361" s="35">
        <f t="shared" si="209"/>
        <v>0</v>
      </c>
      <c r="F361" s="35">
        <f t="shared" si="210"/>
        <v>0</v>
      </c>
      <c r="G361" s="55">
        <f t="shared" si="246"/>
        <v>5.67</v>
      </c>
      <c r="H361" s="69">
        <f t="shared" si="247"/>
        <v>5.67</v>
      </c>
      <c r="I361" s="72">
        <f t="shared" si="248"/>
        <v>0</v>
      </c>
      <c r="J361" s="55">
        <f t="shared" si="211"/>
        <v>-0.06</v>
      </c>
      <c r="K361" s="69">
        <f t="shared" si="212"/>
        <v>-0.06</v>
      </c>
      <c r="L361" s="72">
        <v>0</v>
      </c>
      <c r="M361" s="55">
        <f t="shared" si="213"/>
        <v>1.2500000000000001E-2</v>
      </c>
      <c r="N361" s="69">
        <f t="shared" si="214"/>
        <v>0</v>
      </c>
      <c r="O361" s="72">
        <v>0</v>
      </c>
      <c r="P361" s="7"/>
      <c r="Q361" s="72">
        <f t="shared" si="215"/>
        <v>5.6224999999999996</v>
      </c>
      <c r="R361" s="72">
        <f t="shared" si="216"/>
        <v>5.61</v>
      </c>
      <c r="S361" s="72">
        <f t="shared" si="217"/>
        <v>0</v>
      </c>
      <c r="T361" s="7"/>
      <c r="U361" s="5">
        <f t="shared" si="218"/>
        <v>30</v>
      </c>
      <c r="V361" s="45">
        <f t="shared" si="219"/>
        <v>47727</v>
      </c>
      <c r="W361" s="5">
        <f t="shared" si="220"/>
        <v>10811</v>
      </c>
      <c r="X361" s="55">
        <f t="shared" si="221"/>
        <v>5.3904348595426005E-2</v>
      </c>
      <c r="Y361" s="47">
        <f t="shared" si="222"/>
        <v>0.20713445618035201</v>
      </c>
      <c r="Z361" s="5">
        <f t="shared" si="223"/>
        <v>0</v>
      </c>
      <c r="AA361" s="5">
        <f t="shared" si="224"/>
        <v>0</v>
      </c>
      <c r="AC361" s="39">
        <f t="shared" si="225"/>
        <v>0</v>
      </c>
      <c r="AD361" s="39">
        <f t="shared" si="226"/>
        <v>0</v>
      </c>
      <c r="AE361" s="39">
        <f t="shared" si="227"/>
        <v>0</v>
      </c>
      <c r="AF361" s="39">
        <f t="shared" si="228"/>
        <v>0</v>
      </c>
      <c r="AG361" s="39">
        <f t="shared" si="229"/>
        <v>0</v>
      </c>
      <c r="AH361" s="39">
        <f t="shared" si="230"/>
        <v>0</v>
      </c>
      <c r="AI361" s="39">
        <f t="shared" si="231"/>
        <v>0</v>
      </c>
      <c r="AJ361" s="39">
        <f t="shared" si="232"/>
        <v>0</v>
      </c>
      <c r="AK361" s="39">
        <f t="shared" si="233"/>
        <v>0</v>
      </c>
      <c r="AL361" s="43"/>
      <c r="AM361" s="39">
        <f t="shared" si="234"/>
        <v>0</v>
      </c>
      <c r="AN361" s="39">
        <f t="shared" si="235"/>
        <v>0</v>
      </c>
      <c r="AO361" s="39">
        <f t="shared" si="236"/>
        <v>0</v>
      </c>
      <c r="AP361" s="40">
        <f t="shared" si="237"/>
        <v>0</v>
      </c>
      <c r="AR361" s="39">
        <f t="shared" si="238"/>
        <v>0</v>
      </c>
      <c r="AS361" s="39">
        <f t="shared" si="239"/>
        <v>0</v>
      </c>
      <c r="AT361" s="39">
        <f t="shared" si="240"/>
        <v>0</v>
      </c>
      <c r="AU361" s="40">
        <f t="shared" si="241"/>
        <v>0</v>
      </c>
      <c r="AV361" s="40"/>
      <c r="AW361" s="52">
        <f t="shared" si="242"/>
        <v>0</v>
      </c>
      <c r="AY361" s="52">
        <f t="shared" si="243"/>
        <v>0</v>
      </c>
      <c r="AZ361" s="70"/>
    </row>
    <row r="362" spans="1:52" ht="12" customHeight="1">
      <c r="A362" s="44">
        <f t="shared" si="244"/>
        <v>47757</v>
      </c>
      <c r="B362" s="66">
        <f t="shared" si="245"/>
        <v>1147.5409836065573</v>
      </c>
      <c r="C362" s="67"/>
      <c r="D362" s="68">
        <f t="shared" si="208"/>
        <v>1147.5409836065573</v>
      </c>
      <c r="E362" s="35">
        <f t="shared" si="209"/>
        <v>0</v>
      </c>
      <c r="F362" s="35">
        <f t="shared" si="210"/>
        <v>0</v>
      </c>
      <c r="G362" s="55">
        <f t="shared" si="246"/>
        <v>5.67</v>
      </c>
      <c r="H362" s="69">
        <f t="shared" si="247"/>
        <v>5.67</v>
      </c>
      <c r="I362" s="72">
        <f t="shared" si="248"/>
        <v>0</v>
      </c>
      <c r="J362" s="55">
        <f t="shared" si="211"/>
        <v>-0.06</v>
      </c>
      <c r="K362" s="69">
        <f t="shared" si="212"/>
        <v>-0.06</v>
      </c>
      <c r="L362" s="72">
        <v>0</v>
      </c>
      <c r="M362" s="55">
        <f t="shared" si="213"/>
        <v>1.2500000000000001E-2</v>
      </c>
      <c r="N362" s="69">
        <f t="shared" si="214"/>
        <v>0</v>
      </c>
      <c r="O362" s="72">
        <v>0</v>
      </c>
      <c r="P362" s="7"/>
      <c r="Q362" s="72">
        <f t="shared" si="215"/>
        <v>5.6224999999999996</v>
      </c>
      <c r="R362" s="72">
        <f t="shared" si="216"/>
        <v>5.61</v>
      </c>
      <c r="S362" s="72">
        <f t="shared" si="217"/>
        <v>0</v>
      </c>
      <c r="T362" s="7"/>
      <c r="U362" s="5">
        <f t="shared" si="218"/>
        <v>31</v>
      </c>
      <c r="V362" s="45">
        <f t="shared" si="219"/>
        <v>47757</v>
      </c>
      <c r="W362" s="5">
        <f t="shared" si="220"/>
        <v>10841</v>
      </c>
      <c r="X362" s="55">
        <f t="shared" si="221"/>
        <v>5.3904348595426005E-2</v>
      </c>
      <c r="Y362" s="47">
        <f t="shared" si="222"/>
        <v>0.20623149114404413</v>
      </c>
      <c r="Z362" s="5">
        <f t="shared" si="223"/>
        <v>0</v>
      </c>
      <c r="AA362" s="5">
        <f t="shared" si="224"/>
        <v>0</v>
      </c>
      <c r="AC362" s="39">
        <f t="shared" si="225"/>
        <v>0</v>
      </c>
      <c r="AD362" s="39">
        <f t="shared" si="226"/>
        <v>0</v>
      </c>
      <c r="AE362" s="39">
        <f t="shared" si="227"/>
        <v>0</v>
      </c>
      <c r="AF362" s="39">
        <f t="shared" si="228"/>
        <v>0</v>
      </c>
      <c r="AG362" s="39">
        <f t="shared" si="229"/>
        <v>0</v>
      </c>
      <c r="AH362" s="39">
        <f t="shared" si="230"/>
        <v>0</v>
      </c>
      <c r="AI362" s="39">
        <f t="shared" si="231"/>
        <v>0</v>
      </c>
      <c r="AJ362" s="39">
        <f t="shared" si="232"/>
        <v>0</v>
      </c>
      <c r="AK362" s="39">
        <f t="shared" si="233"/>
        <v>0</v>
      </c>
      <c r="AL362" s="43"/>
      <c r="AM362" s="39">
        <f t="shared" si="234"/>
        <v>0</v>
      </c>
      <c r="AN362" s="39">
        <f t="shared" si="235"/>
        <v>0</v>
      </c>
      <c r="AO362" s="39">
        <f t="shared" si="236"/>
        <v>0</v>
      </c>
      <c r="AP362" s="40">
        <f t="shared" si="237"/>
        <v>0</v>
      </c>
      <c r="AR362" s="39">
        <f t="shared" si="238"/>
        <v>0</v>
      </c>
      <c r="AS362" s="39">
        <f t="shared" si="239"/>
        <v>0</v>
      </c>
      <c r="AT362" s="39">
        <f t="shared" si="240"/>
        <v>0</v>
      </c>
      <c r="AU362" s="40">
        <f t="shared" si="241"/>
        <v>0</v>
      </c>
      <c r="AV362" s="40"/>
      <c r="AW362" s="52">
        <f t="shared" si="242"/>
        <v>0</v>
      </c>
      <c r="AY362" s="52">
        <f t="shared" si="243"/>
        <v>0</v>
      </c>
      <c r="AZ362" s="70"/>
    </row>
    <row r="363" spans="1:52" ht="12" customHeight="1">
      <c r="A363" s="44">
        <f t="shared" si="244"/>
        <v>47788</v>
      </c>
      <c r="B363" s="66">
        <f t="shared" si="245"/>
        <v>1147.5409836065573</v>
      </c>
      <c r="C363" s="67"/>
      <c r="D363" s="68">
        <f t="shared" si="208"/>
        <v>1147.5409836065573</v>
      </c>
      <c r="E363" s="35">
        <f t="shared" si="209"/>
        <v>0</v>
      </c>
      <c r="F363" s="35">
        <f t="shared" si="210"/>
        <v>0</v>
      </c>
      <c r="G363" s="55">
        <f t="shared" si="246"/>
        <v>5.67</v>
      </c>
      <c r="H363" s="69">
        <f t="shared" si="247"/>
        <v>5.67</v>
      </c>
      <c r="I363" s="72">
        <f t="shared" si="248"/>
        <v>0</v>
      </c>
      <c r="J363" s="55">
        <f t="shared" si="211"/>
        <v>-0.06</v>
      </c>
      <c r="K363" s="69">
        <f t="shared" si="212"/>
        <v>-0.06</v>
      </c>
      <c r="L363" s="72">
        <v>0</v>
      </c>
      <c r="M363" s="55">
        <f t="shared" si="213"/>
        <v>1.2500000000000001E-2</v>
      </c>
      <c r="N363" s="69">
        <f t="shared" si="214"/>
        <v>0</v>
      </c>
      <c r="O363" s="72">
        <v>0</v>
      </c>
      <c r="P363" s="7"/>
      <c r="Q363" s="72">
        <f t="shared" si="215"/>
        <v>5.6224999999999996</v>
      </c>
      <c r="R363" s="72">
        <f t="shared" si="216"/>
        <v>5.61</v>
      </c>
      <c r="S363" s="72">
        <f t="shared" si="217"/>
        <v>0</v>
      </c>
      <c r="T363" s="7"/>
      <c r="U363" s="5">
        <f t="shared" si="218"/>
        <v>30</v>
      </c>
      <c r="V363" s="45">
        <f t="shared" si="219"/>
        <v>47788</v>
      </c>
      <c r="W363" s="5">
        <f t="shared" si="220"/>
        <v>10872</v>
      </c>
      <c r="X363" s="55">
        <f t="shared" si="221"/>
        <v>5.3904348595426005E-2</v>
      </c>
      <c r="Y363" s="47">
        <f t="shared" si="222"/>
        <v>0.20530256238717703</v>
      </c>
      <c r="Z363" s="5">
        <f t="shared" si="223"/>
        <v>0</v>
      </c>
      <c r="AA363" s="5">
        <f t="shared" si="224"/>
        <v>0</v>
      </c>
      <c r="AC363" s="39">
        <f t="shared" si="225"/>
        <v>0</v>
      </c>
      <c r="AD363" s="39">
        <f t="shared" si="226"/>
        <v>0</v>
      </c>
      <c r="AE363" s="39">
        <f t="shared" si="227"/>
        <v>0</v>
      </c>
      <c r="AF363" s="39">
        <f t="shared" si="228"/>
        <v>0</v>
      </c>
      <c r="AG363" s="39">
        <f t="shared" si="229"/>
        <v>0</v>
      </c>
      <c r="AH363" s="39">
        <f t="shared" si="230"/>
        <v>0</v>
      </c>
      <c r="AI363" s="39">
        <f t="shared" si="231"/>
        <v>0</v>
      </c>
      <c r="AJ363" s="39">
        <f t="shared" si="232"/>
        <v>0</v>
      </c>
      <c r="AK363" s="39">
        <f t="shared" si="233"/>
        <v>0</v>
      </c>
      <c r="AL363" s="43"/>
      <c r="AM363" s="39">
        <f t="shared" si="234"/>
        <v>0</v>
      </c>
      <c r="AN363" s="39">
        <f t="shared" si="235"/>
        <v>0</v>
      </c>
      <c r="AO363" s="39">
        <f t="shared" si="236"/>
        <v>0</v>
      </c>
      <c r="AP363" s="40">
        <f t="shared" si="237"/>
        <v>0</v>
      </c>
      <c r="AR363" s="39">
        <f t="shared" si="238"/>
        <v>0</v>
      </c>
      <c r="AS363" s="39">
        <f t="shared" si="239"/>
        <v>0</v>
      </c>
      <c r="AT363" s="39">
        <f t="shared" si="240"/>
        <v>0</v>
      </c>
      <c r="AU363" s="40">
        <f t="shared" si="241"/>
        <v>0</v>
      </c>
      <c r="AV363" s="40"/>
      <c r="AW363" s="52">
        <f t="shared" si="242"/>
        <v>0</v>
      </c>
      <c r="AY363" s="52">
        <f t="shared" si="243"/>
        <v>0</v>
      </c>
      <c r="AZ363" s="70"/>
    </row>
    <row r="364" spans="1:52" ht="12" customHeight="1">
      <c r="A364" s="44">
        <f t="shared" si="244"/>
        <v>47818</v>
      </c>
      <c r="B364" s="66">
        <f t="shared" si="245"/>
        <v>1147.5409836065573</v>
      </c>
      <c r="C364" s="67"/>
      <c r="D364" s="68">
        <f t="shared" si="208"/>
        <v>1147.5409836065573</v>
      </c>
      <c r="E364" s="35">
        <f t="shared" si="209"/>
        <v>0</v>
      </c>
      <c r="F364" s="35">
        <f t="shared" si="210"/>
        <v>0</v>
      </c>
      <c r="G364" s="55">
        <f t="shared" si="246"/>
        <v>5.67</v>
      </c>
      <c r="H364" s="69">
        <f t="shared" si="247"/>
        <v>5.67</v>
      </c>
      <c r="I364" s="72">
        <f t="shared" si="248"/>
        <v>0</v>
      </c>
      <c r="J364" s="55">
        <f t="shared" si="211"/>
        <v>-0.06</v>
      </c>
      <c r="K364" s="69">
        <f t="shared" si="212"/>
        <v>-0.06</v>
      </c>
      <c r="L364" s="72">
        <v>0</v>
      </c>
      <c r="M364" s="55">
        <f t="shared" si="213"/>
        <v>1.2500000000000001E-2</v>
      </c>
      <c r="N364" s="69">
        <f t="shared" si="214"/>
        <v>0</v>
      </c>
      <c r="O364" s="72">
        <v>0</v>
      </c>
      <c r="P364" s="7"/>
      <c r="Q364" s="72">
        <f t="shared" si="215"/>
        <v>5.6224999999999996</v>
      </c>
      <c r="R364" s="72">
        <f t="shared" si="216"/>
        <v>5.61</v>
      </c>
      <c r="S364" s="72">
        <f t="shared" si="217"/>
        <v>0</v>
      </c>
      <c r="T364" s="7"/>
      <c r="U364" s="5">
        <f t="shared" si="218"/>
        <v>31</v>
      </c>
      <c r="V364" s="45">
        <f t="shared" si="219"/>
        <v>47818</v>
      </c>
      <c r="W364" s="5">
        <f t="shared" si="220"/>
        <v>10902</v>
      </c>
      <c r="X364" s="55">
        <f t="shared" si="221"/>
        <v>5.3904348595426005E-2</v>
      </c>
      <c r="Y364" s="47">
        <f t="shared" si="222"/>
        <v>0.20440758315910199</v>
      </c>
      <c r="Z364" s="5">
        <f t="shared" si="223"/>
        <v>0</v>
      </c>
      <c r="AA364" s="5">
        <f t="shared" si="224"/>
        <v>0</v>
      </c>
      <c r="AC364" s="39">
        <f t="shared" si="225"/>
        <v>0</v>
      </c>
      <c r="AD364" s="39">
        <f t="shared" si="226"/>
        <v>0</v>
      </c>
      <c r="AE364" s="39">
        <f t="shared" si="227"/>
        <v>0</v>
      </c>
      <c r="AF364" s="39">
        <f t="shared" si="228"/>
        <v>0</v>
      </c>
      <c r="AG364" s="39">
        <f t="shared" si="229"/>
        <v>0</v>
      </c>
      <c r="AH364" s="39">
        <f t="shared" si="230"/>
        <v>0</v>
      </c>
      <c r="AI364" s="39">
        <f t="shared" si="231"/>
        <v>0</v>
      </c>
      <c r="AJ364" s="39">
        <f t="shared" si="232"/>
        <v>0</v>
      </c>
      <c r="AK364" s="39">
        <f t="shared" si="233"/>
        <v>0</v>
      </c>
      <c r="AL364" s="43"/>
      <c r="AM364" s="39">
        <f t="shared" si="234"/>
        <v>0</v>
      </c>
      <c r="AN364" s="39">
        <f t="shared" si="235"/>
        <v>0</v>
      </c>
      <c r="AO364" s="39">
        <f t="shared" si="236"/>
        <v>0</v>
      </c>
      <c r="AP364" s="40">
        <f t="shared" si="237"/>
        <v>0</v>
      </c>
      <c r="AR364" s="39">
        <f t="shared" si="238"/>
        <v>0</v>
      </c>
      <c r="AS364" s="39">
        <f t="shared" si="239"/>
        <v>0</v>
      </c>
      <c r="AT364" s="39">
        <f t="shared" si="240"/>
        <v>0</v>
      </c>
      <c r="AU364" s="40">
        <f t="shared" si="241"/>
        <v>0</v>
      </c>
      <c r="AV364" s="40"/>
      <c r="AW364" s="52">
        <f t="shared" si="242"/>
        <v>0</v>
      </c>
      <c r="AY364" s="52">
        <f t="shared" si="243"/>
        <v>0</v>
      </c>
      <c r="AZ364" s="70"/>
    </row>
    <row r="365" spans="1:52" ht="12" customHeight="1">
      <c r="A365" s="44">
        <f t="shared" si="244"/>
        <v>47849</v>
      </c>
      <c r="B365" s="66">
        <f t="shared" si="245"/>
        <v>1147.5409836065573</v>
      </c>
      <c r="C365" s="67"/>
      <c r="D365" s="68">
        <f t="shared" si="208"/>
        <v>1147.5409836065573</v>
      </c>
      <c r="E365" s="35">
        <f t="shared" si="209"/>
        <v>0</v>
      </c>
      <c r="F365" s="35">
        <f t="shared" si="210"/>
        <v>0</v>
      </c>
      <c r="G365" s="55">
        <f t="shared" si="246"/>
        <v>5.67</v>
      </c>
      <c r="H365" s="69">
        <f t="shared" si="247"/>
        <v>5.67</v>
      </c>
      <c r="I365" s="72">
        <f t="shared" si="248"/>
        <v>0</v>
      </c>
      <c r="J365" s="55">
        <f t="shared" si="211"/>
        <v>-0.06</v>
      </c>
      <c r="K365" s="69">
        <f t="shared" si="212"/>
        <v>-0.06</v>
      </c>
      <c r="L365" s="72">
        <v>0</v>
      </c>
      <c r="M365" s="55">
        <f t="shared" si="213"/>
        <v>1.2500000000000001E-2</v>
      </c>
      <c r="N365" s="69">
        <f t="shared" si="214"/>
        <v>0</v>
      </c>
      <c r="O365" s="72">
        <v>0</v>
      </c>
      <c r="P365" s="7"/>
      <c r="Q365" s="72">
        <f t="shared" si="215"/>
        <v>5.6224999999999996</v>
      </c>
      <c r="R365" s="72">
        <f t="shared" si="216"/>
        <v>5.61</v>
      </c>
      <c r="S365" s="72">
        <f t="shared" si="217"/>
        <v>0</v>
      </c>
      <c r="T365" s="7"/>
      <c r="U365" s="5">
        <f t="shared" si="218"/>
        <v>31</v>
      </c>
      <c r="V365" s="45">
        <f t="shared" si="219"/>
        <v>47849</v>
      </c>
      <c r="W365" s="5">
        <f t="shared" si="220"/>
        <v>10933</v>
      </c>
      <c r="X365" s="55">
        <f t="shared" si="221"/>
        <v>5.3904348595426005E-2</v>
      </c>
      <c r="Y365" s="47">
        <f t="shared" si="222"/>
        <v>0.20348686983319397</v>
      </c>
      <c r="Z365" s="5">
        <f t="shared" si="223"/>
        <v>0</v>
      </c>
      <c r="AA365" s="5">
        <f t="shared" si="224"/>
        <v>0</v>
      </c>
      <c r="AC365" s="39">
        <f t="shared" si="225"/>
        <v>0</v>
      </c>
      <c r="AD365" s="39">
        <f t="shared" si="226"/>
        <v>0</v>
      </c>
      <c r="AE365" s="39">
        <f t="shared" si="227"/>
        <v>0</v>
      </c>
      <c r="AF365" s="39">
        <f t="shared" si="228"/>
        <v>0</v>
      </c>
      <c r="AG365" s="39">
        <f t="shared" si="229"/>
        <v>0</v>
      </c>
      <c r="AH365" s="39">
        <f t="shared" si="230"/>
        <v>0</v>
      </c>
      <c r="AI365" s="39">
        <f t="shared" si="231"/>
        <v>0</v>
      </c>
      <c r="AJ365" s="39">
        <f t="shared" si="232"/>
        <v>0</v>
      </c>
      <c r="AK365" s="39">
        <f t="shared" si="233"/>
        <v>0</v>
      </c>
      <c r="AL365" s="43"/>
      <c r="AM365" s="39">
        <f t="shared" si="234"/>
        <v>0</v>
      </c>
      <c r="AN365" s="39">
        <f t="shared" si="235"/>
        <v>0</v>
      </c>
      <c r="AO365" s="39">
        <f t="shared" si="236"/>
        <v>0</v>
      </c>
      <c r="AP365" s="40">
        <f t="shared" si="237"/>
        <v>0</v>
      </c>
      <c r="AR365" s="39">
        <f t="shared" si="238"/>
        <v>0</v>
      </c>
      <c r="AS365" s="39">
        <f t="shared" si="239"/>
        <v>0</v>
      </c>
      <c r="AT365" s="39">
        <f t="shared" si="240"/>
        <v>0</v>
      </c>
      <c r="AU365" s="40">
        <f t="shared" si="241"/>
        <v>0</v>
      </c>
      <c r="AV365" s="40"/>
      <c r="AW365" s="52">
        <f t="shared" si="242"/>
        <v>0</v>
      </c>
      <c r="AY365" s="52">
        <f t="shared" si="243"/>
        <v>0</v>
      </c>
      <c r="AZ365" s="70"/>
    </row>
    <row r="366" spans="1:52" ht="12" customHeight="1">
      <c r="A366" s="44">
        <f t="shared" si="244"/>
        <v>47880</v>
      </c>
      <c r="B366" s="66">
        <f t="shared" si="245"/>
        <v>1147.5409836065573</v>
      </c>
      <c r="C366" s="67"/>
      <c r="D366" s="68">
        <f t="shared" si="208"/>
        <v>1147.5409836065573</v>
      </c>
      <c r="E366" s="35">
        <f t="shared" si="209"/>
        <v>0</v>
      </c>
      <c r="F366" s="35">
        <f t="shared" si="210"/>
        <v>0</v>
      </c>
      <c r="G366" s="55">
        <f t="shared" si="246"/>
        <v>5.67</v>
      </c>
      <c r="H366" s="69">
        <f t="shared" si="247"/>
        <v>5.67</v>
      </c>
      <c r="I366" s="72">
        <f t="shared" si="248"/>
        <v>0</v>
      </c>
      <c r="J366" s="55">
        <f t="shared" si="211"/>
        <v>-0.06</v>
      </c>
      <c r="K366" s="69">
        <f t="shared" si="212"/>
        <v>-0.06</v>
      </c>
      <c r="L366" s="72">
        <v>0</v>
      </c>
      <c r="M366" s="55">
        <f t="shared" si="213"/>
        <v>1.2500000000000001E-2</v>
      </c>
      <c r="N366" s="69">
        <f t="shared" si="214"/>
        <v>0</v>
      </c>
      <c r="O366" s="72">
        <v>0</v>
      </c>
      <c r="P366" s="7"/>
      <c r="Q366" s="72">
        <f t="shared" si="215"/>
        <v>5.6224999999999996</v>
      </c>
      <c r="R366" s="72">
        <f t="shared" si="216"/>
        <v>5.61</v>
      </c>
      <c r="S366" s="72">
        <f t="shared" si="217"/>
        <v>0</v>
      </c>
      <c r="T366" s="7"/>
      <c r="U366" s="5">
        <f t="shared" si="218"/>
        <v>28</v>
      </c>
      <c r="V366" s="45">
        <f t="shared" si="219"/>
        <v>47880</v>
      </c>
      <c r="W366" s="5">
        <f t="shared" si="220"/>
        <v>10964</v>
      </c>
      <c r="X366" s="55">
        <f t="shared" si="221"/>
        <v>5.3904348595426005E-2</v>
      </c>
      <c r="Y366" s="47">
        <f t="shared" si="222"/>
        <v>0.20257030367744178</v>
      </c>
      <c r="Z366" s="5">
        <f t="shared" si="223"/>
        <v>0</v>
      </c>
      <c r="AA366" s="5">
        <f t="shared" si="224"/>
        <v>0</v>
      </c>
      <c r="AC366" s="39">
        <f t="shared" si="225"/>
        <v>0</v>
      </c>
      <c r="AD366" s="39">
        <f t="shared" si="226"/>
        <v>0</v>
      </c>
      <c r="AE366" s="39">
        <f t="shared" si="227"/>
        <v>0</v>
      </c>
      <c r="AF366" s="39">
        <f t="shared" si="228"/>
        <v>0</v>
      </c>
      <c r="AG366" s="39">
        <f t="shared" si="229"/>
        <v>0</v>
      </c>
      <c r="AH366" s="39">
        <f t="shared" si="230"/>
        <v>0</v>
      </c>
      <c r="AI366" s="39">
        <f t="shared" si="231"/>
        <v>0</v>
      </c>
      <c r="AJ366" s="39">
        <f t="shared" si="232"/>
        <v>0</v>
      </c>
      <c r="AK366" s="39">
        <f t="shared" si="233"/>
        <v>0</v>
      </c>
      <c r="AL366" s="43"/>
      <c r="AM366" s="39">
        <f t="shared" si="234"/>
        <v>0</v>
      </c>
      <c r="AN366" s="39">
        <f t="shared" si="235"/>
        <v>0</v>
      </c>
      <c r="AO366" s="39">
        <f t="shared" si="236"/>
        <v>0</v>
      </c>
      <c r="AP366" s="40">
        <f t="shared" si="237"/>
        <v>0</v>
      </c>
      <c r="AR366" s="39">
        <f t="shared" si="238"/>
        <v>0</v>
      </c>
      <c r="AS366" s="39">
        <f t="shared" si="239"/>
        <v>0</v>
      </c>
      <c r="AT366" s="39">
        <f t="shared" si="240"/>
        <v>0</v>
      </c>
      <c r="AU366" s="40">
        <f t="shared" si="241"/>
        <v>0</v>
      </c>
      <c r="AV366" s="40"/>
      <c r="AW366" s="52">
        <f t="shared" si="242"/>
        <v>0</v>
      </c>
      <c r="AY366" s="52">
        <f t="shared" si="243"/>
        <v>0</v>
      </c>
      <c r="AZ366" s="70"/>
    </row>
    <row r="367" spans="1:52" ht="12" customHeight="1">
      <c r="A367" s="44">
        <f t="shared" si="244"/>
        <v>47908</v>
      </c>
      <c r="B367" s="66">
        <f t="shared" si="245"/>
        <v>1147.5409836065573</v>
      </c>
      <c r="C367" s="67"/>
      <c r="D367" s="68">
        <f t="shared" si="208"/>
        <v>1147.5409836065573</v>
      </c>
      <c r="E367" s="35">
        <f t="shared" si="209"/>
        <v>0</v>
      </c>
      <c r="F367" s="35">
        <f t="shared" si="210"/>
        <v>0</v>
      </c>
      <c r="G367" s="55">
        <f t="shared" si="246"/>
        <v>5.67</v>
      </c>
      <c r="H367" s="69">
        <f t="shared" si="247"/>
        <v>5.67</v>
      </c>
      <c r="I367" s="72">
        <f t="shared" si="248"/>
        <v>0</v>
      </c>
      <c r="J367" s="55">
        <f t="shared" si="211"/>
        <v>-0.06</v>
      </c>
      <c r="K367" s="69">
        <f t="shared" si="212"/>
        <v>-0.06</v>
      </c>
      <c r="L367" s="72">
        <v>0</v>
      </c>
      <c r="M367" s="55">
        <f t="shared" si="213"/>
        <v>1.2500000000000001E-2</v>
      </c>
      <c r="N367" s="69">
        <f t="shared" si="214"/>
        <v>0</v>
      </c>
      <c r="O367" s="72">
        <v>0</v>
      </c>
      <c r="P367" s="7"/>
      <c r="Q367" s="72">
        <f t="shared" si="215"/>
        <v>5.6224999999999996</v>
      </c>
      <c r="R367" s="72">
        <f t="shared" si="216"/>
        <v>5.61</v>
      </c>
      <c r="S367" s="72">
        <f t="shared" si="217"/>
        <v>0</v>
      </c>
      <c r="T367" s="7"/>
      <c r="U367" s="5">
        <f t="shared" si="218"/>
        <v>31</v>
      </c>
      <c r="V367" s="45">
        <f t="shared" si="219"/>
        <v>47908</v>
      </c>
      <c r="W367" s="5">
        <f t="shared" si="220"/>
        <v>10992</v>
      </c>
      <c r="X367" s="55">
        <f t="shared" si="221"/>
        <v>5.3904348595426005E-2</v>
      </c>
      <c r="Y367" s="47">
        <f t="shared" si="222"/>
        <v>0.20174598651375381</v>
      </c>
      <c r="Z367" s="5">
        <f t="shared" si="223"/>
        <v>0</v>
      </c>
      <c r="AA367" s="5">
        <f t="shared" si="224"/>
        <v>0</v>
      </c>
      <c r="AC367" s="39">
        <f t="shared" si="225"/>
        <v>0</v>
      </c>
      <c r="AD367" s="39">
        <f t="shared" si="226"/>
        <v>0</v>
      </c>
      <c r="AE367" s="39">
        <f t="shared" si="227"/>
        <v>0</v>
      </c>
      <c r="AF367" s="39">
        <f t="shared" si="228"/>
        <v>0</v>
      </c>
      <c r="AG367" s="39">
        <f t="shared" si="229"/>
        <v>0</v>
      </c>
      <c r="AH367" s="39">
        <f t="shared" si="230"/>
        <v>0</v>
      </c>
      <c r="AI367" s="39">
        <f t="shared" si="231"/>
        <v>0</v>
      </c>
      <c r="AJ367" s="39">
        <f t="shared" si="232"/>
        <v>0</v>
      </c>
      <c r="AK367" s="39">
        <f t="shared" si="233"/>
        <v>0</v>
      </c>
      <c r="AL367" s="43"/>
      <c r="AM367" s="39">
        <f t="shared" si="234"/>
        <v>0</v>
      </c>
      <c r="AN367" s="39">
        <f t="shared" si="235"/>
        <v>0</v>
      </c>
      <c r="AO367" s="39">
        <f t="shared" si="236"/>
        <v>0</v>
      </c>
      <c r="AP367" s="40">
        <f t="shared" si="237"/>
        <v>0</v>
      </c>
      <c r="AR367" s="39">
        <f t="shared" si="238"/>
        <v>0</v>
      </c>
      <c r="AS367" s="39">
        <f t="shared" si="239"/>
        <v>0</v>
      </c>
      <c r="AT367" s="39">
        <f t="shared" si="240"/>
        <v>0</v>
      </c>
      <c r="AU367" s="40">
        <f t="shared" si="241"/>
        <v>0</v>
      </c>
      <c r="AV367" s="40"/>
      <c r="AW367" s="52">
        <f t="shared" si="242"/>
        <v>0</v>
      </c>
      <c r="AY367" s="52">
        <f t="shared" si="243"/>
        <v>0</v>
      </c>
      <c r="AZ367" s="70"/>
    </row>
    <row r="368" spans="1:52" ht="12" customHeight="1">
      <c r="A368" s="44">
        <f t="shared" si="244"/>
        <v>47939</v>
      </c>
      <c r="B368" s="66">
        <f t="shared" si="245"/>
        <v>1147.5409836065573</v>
      </c>
      <c r="C368" s="67"/>
      <c r="D368" s="68">
        <f t="shared" si="208"/>
        <v>1147.5409836065573</v>
      </c>
      <c r="E368" s="35">
        <f t="shared" si="209"/>
        <v>0</v>
      </c>
      <c r="F368" s="35">
        <f t="shared" si="210"/>
        <v>0</v>
      </c>
      <c r="G368" s="55">
        <f t="shared" si="246"/>
        <v>5.67</v>
      </c>
      <c r="H368" s="69">
        <f t="shared" si="247"/>
        <v>5.67</v>
      </c>
      <c r="I368" s="72">
        <f t="shared" si="248"/>
        <v>0</v>
      </c>
      <c r="J368" s="55">
        <f t="shared" si="211"/>
        <v>-0.06</v>
      </c>
      <c r="K368" s="69">
        <f t="shared" si="212"/>
        <v>-0.06</v>
      </c>
      <c r="L368" s="72">
        <v>0</v>
      </c>
      <c r="M368" s="55">
        <f t="shared" si="213"/>
        <v>1.2500000000000001E-2</v>
      </c>
      <c r="N368" s="69">
        <f t="shared" si="214"/>
        <v>0</v>
      </c>
      <c r="O368" s="72">
        <v>0</v>
      </c>
      <c r="P368" s="7"/>
      <c r="Q368" s="72">
        <f t="shared" si="215"/>
        <v>5.6224999999999996</v>
      </c>
      <c r="R368" s="72">
        <f t="shared" si="216"/>
        <v>5.61</v>
      </c>
      <c r="S368" s="72">
        <f t="shared" si="217"/>
        <v>0</v>
      </c>
      <c r="T368" s="7"/>
      <c r="U368" s="5">
        <f t="shared" si="218"/>
        <v>30</v>
      </c>
      <c r="V368" s="45">
        <f t="shared" si="219"/>
        <v>47939</v>
      </c>
      <c r="W368" s="5">
        <f t="shared" si="220"/>
        <v>11023</v>
      </c>
      <c r="X368" s="55">
        <f t="shared" si="221"/>
        <v>5.3904348595426005E-2</v>
      </c>
      <c r="Y368" s="47">
        <f t="shared" si="222"/>
        <v>0.20083726182085881</v>
      </c>
      <c r="Z368" s="5">
        <f t="shared" si="223"/>
        <v>0</v>
      </c>
      <c r="AA368" s="5">
        <f t="shared" si="224"/>
        <v>0</v>
      </c>
      <c r="AC368" s="39">
        <f t="shared" si="225"/>
        <v>0</v>
      </c>
      <c r="AD368" s="39">
        <f t="shared" si="226"/>
        <v>0</v>
      </c>
      <c r="AE368" s="39">
        <f t="shared" si="227"/>
        <v>0</v>
      </c>
      <c r="AF368" s="39">
        <f t="shared" si="228"/>
        <v>0</v>
      </c>
      <c r="AG368" s="39">
        <f t="shared" si="229"/>
        <v>0</v>
      </c>
      <c r="AH368" s="39">
        <f t="shared" si="230"/>
        <v>0</v>
      </c>
      <c r="AI368" s="39">
        <f t="shared" si="231"/>
        <v>0</v>
      </c>
      <c r="AJ368" s="39">
        <f t="shared" si="232"/>
        <v>0</v>
      </c>
      <c r="AK368" s="39">
        <f t="shared" si="233"/>
        <v>0</v>
      </c>
      <c r="AL368" s="43"/>
      <c r="AM368" s="39">
        <f t="shared" si="234"/>
        <v>0</v>
      </c>
      <c r="AN368" s="39">
        <f t="shared" si="235"/>
        <v>0</v>
      </c>
      <c r="AO368" s="39">
        <f t="shared" si="236"/>
        <v>0</v>
      </c>
      <c r="AP368" s="40">
        <f t="shared" si="237"/>
        <v>0</v>
      </c>
      <c r="AR368" s="39">
        <f t="shared" si="238"/>
        <v>0</v>
      </c>
      <c r="AS368" s="39">
        <f t="shared" si="239"/>
        <v>0</v>
      </c>
      <c r="AT368" s="39">
        <f t="shared" si="240"/>
        <v>0</v>
      </c>
      <c r="AU368" s="40">
        <f t="shared" si="241"/>
        <v>0</v>
      </c>
      <c r="AV368" s="40"/>
      <c r="AW368" s="52">
        <f t="shared" si="242"/>
        <v>0</v>
      </c>
      <c r="AY368" s="52">
        <f t="shared" si="243"/>
        <v>0</v>
      </c>
      <c r="AZ368" s="70"/>
    </row>
    <row r="369" spans="1:52" ht="12" customHeight="1" thickBot="1">
      <c r="A369" s="44">
        <f t="shared" si="244"/>
        <v>47969</v>
      </c>
      <c r="B369" s="66">
        <f t="shared" si="245"/>
        <v>1147.5409836065573</v>
      </c>
      <c r="C369" s="67"/>
      <c r="D369" s="68">
        <f t="shared" si="208"/>
        <v>1147.5409836065573</v>
      </c>
      <c r="E369" s="35">
        <f t="shared" si="209"/>
        <v>0</v>
      </c>
      <c r="F369" s="35">
        <f t="shared" si="210"/>
        <v>0</v>
      </c>
      <c r="G369" s="55">
        <f t="shared" si="246"/>
        <v>5.67</v>
      </c>
      <c r="H369" s="69">
        <f t="shared" si="247"/>
        <v>5.67</v>
      </c>
      <c r="I369" s="72">
        <f t="shared" si="248"/>
        <v>0</v>
      </c>
      <c r="J369" s="55">
        <f t="shared" si="211"/>
        <v>-0.06</v>
      </c>
      <c r="K369" s="69">
        <f t="shared" si="212"/>
        <v>-0.06</v>
      </c>
      <c r="L369" s="72">
        <v>0</v>
      </c>
      <c r="M369" s="55">
        <f t="shared" si="213"/>
        <v>1.2500000000000001E-2</v>
      </c>
      <c r="N369" s="69">
        <f t="shared" si="214"/>
        <v>0</v>
      </c>
      <c r="O369" s="72">
        <v>0</v>
      </c>
      <c r="P369" s="7"/>
      <c r="Q369" s="72">
        <f t="shared" si="215"/>
        <v>5.6224999999999996</v>
      </c>
      <c r="R369" s="72">
        <f t="shared" si="216"/>
        <v>5.61</v>
      </c>
      <c r="S369" s="72">
        <f t="shared" si="217"/>
        <v>0</v>
      </c>
      <c r="T369" s="7"/>
      <c r="U369" s="5">
        <f t="shared" si="218"/>
        <v>31</v>
      </c>
      <c r="V369" s="45">
        <f t="shared" si="219"/>
        <v>47969</v>
      </c>
      <c r="W369" s="5">
        <f t="shared" si="220"/>
        <v>11053</v>
      </c>
      <c r="X369" s="55">
        <f t="shared" si="221"/>
        <v>5.3904348595426005E-2</v>
      </c>
      <c r="Y369" s="47">
        <f t="shared" si="222"/>
        <v>0.19996174825949292</v>
      </c>
      <c r="Z369" s="5">
        <f t="shared" si="223"/>
        <v>0</v>
      </c>
      <c r="AA369" s="5">
        <f t="shared" si="224"/>
        <v>0</v>
      </c>
      <c r="AC369" s="39">
        <f t="shared" si="225"/>
        <v>0</v>
      </c>
      <c r="AD369" s="39">
        <f t="shared" si="226"/>
        <v>0</v>
      </c>
      <c r="AE369" s="39">
        <f t="shared" si="227"/>
        <v>0</v>
      </c>
      <c r="AF369" s="39">
        <f t="shared" si="228"/>
        <v>0</v>
      </c>
      <c r="AG369" s="39">
        <f t="shared" si="229"/>
        <v>0</v>
      </c>
      <c r="AH369" s="39">
        <f t="shared" si="230"/>
        <v>0</v>
      </c>
      <c r="AI369" s="39">
        <f t="shared" si="231"/>
        <v>0</v>
      </c>
      <c r="AJ369" s="39">
        <f t="shared" si="232"/>
        <v>0</v>
      </c>
      <c r="AK369" s="39">
        <f t="shared" si="233"/>
        <v>0</v>
      </c>
      <c r="AL369" s="43"/>
      <c r="AM369" s="39">
        <f t="shared" si="234"/>
        <v>0</v>
      </c>
      <c r="AN369" s="39">
        <f t="shared" si="235"/>
        <v>0</v>
      </c>
      <c r="AO369" s="39">
        <f t="shared" si="236"/>
        <v>0</v>
      </c>
      <c r="AP369" s="40">
        <f t="shared" si="237"/>
        <v>0</v>
      </c>
      <c r="AR369" s="39">
        <f t="shared" si="238"/>
        <v>0</v>
      </c>
      <c r="AS369" s="39">
        <f t="shared" si="239"/>
        <v>0</v>
      </c>
      <c r="AT369" s="39">
        <f t="shared" si="240"/>
        <v>0</v>
      </c>
      <c r="AU369" s="40">
        <f t="shared" si="241"/>
        <v>0</v>
      </c>
      <c r="AV369" s="40"/>
      <c r="AW369" s="73">
        <f t="shared" si="242"/>
        <v>0</v>
      </c>
      <c r="AY369" s="73">
        <f t="shared" si="243"/>
        <v>0</v>
      </c>
      <c r="AZ369" s="70"/>
    </row>
    <row r="370" spans="1:52">
      <c r="A370" s="44">
        <f t="shared" si="244"/>
        <v>48000</v>
      </c>
      <c r="X370" s="55">
        <f t="shared" si="221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BC370"/>
  <sheetViews>
    <sheetView zoomScale="75" workbookViewId="0">
      <selection activeCell="K4" sqref="K4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52" width="9.140625" style="2"/>
    <col min="53" max="53" width="11.7109375" style="2" bestFit="1" customWidth="1"/>
    <col min="54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S2" s="8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Summary!B16</f>
        <v>37043</v>
      </c>
      <c r="B3" s="79">
        <f>Summary!C16</f>
        <v>37135</v>
      </c>
      <c r="C3" s="15">
        <f>Summary!C4</f>
        <v>36916</v>
      </c>
      <c r="D3" s="15">
        <f ca="1">IF(WEEKDAY(TODAY())=2,TODAY()-3,TODAY()-1)</f>
        <v>41884</v>
      </c>
      <c r="E3" s="16" t="str">
        <f>CONCATENATE(INT(Z8/12)," Y - ",Z8-INT(Z8/12)*12," M")</f>
        <v>0 Y - 4 M</v>
      </c>
      <c r="F3" s="77">
        <f>'FGT Z1 Supply'!F3</f>
        <v>2</v>
      </c>
      <c r="G3" s="77">
        <v>2</v>
      </c>
      <c r="H3" s="76">
        <v>1</v>
      </c>
      <c r="I3" s="75" t="s">
        <v>69</v>
      </c>
      <c r="J3" s="75" t="s">
        <v>69</v>
      </c>
      <c r="K3" s="75">
        <f>Summary!F5</f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70</v>
      </c>
      <c r="I4" s="18"/>
      <c r="J4" s="63" t="str">
        <f>CONCATENATE(I3,"-","D")</f>
        <v>IF-FGT/Z2-D</v>
      </c>
      <c r="K4" s="18" t="str">
        <f>CONCATENATE(I3,"-","D b/o")</f>
        <v>IF-FGT/Z2-D b/o</v>
      </c>
      <c r="L4" s="18" t="str">
        <f>I3</f>
        <v>IF-FGT/Z2</v>
      </c>
      <c r="M4" s="63" t="str">
        <f>CONCATENATE(J3,"-","I")</f>
        <v>IF-FGT/Z2-I</v>
      </c>
      <c r="N4" s="18" t="str">
        <f>CONCATENATE(J3,"-","I b/o")</f>
        <v>IF-FGT/Z2-I b/o</v>
      </c>
      <c r="O4" s="18" t="str">
        <f>J3</f>
        <v>IF-FGT/Z2</v>
      </c>
      <c r="Q4" s="18" t="str">
        <f>K4</f>
        <v>IF-FGT/Z2-D b/o</v>
      </c>
      <c r="R4" s="18" t="str">
        <f>J4</f>
        <v>IF-FGT/Z2-D</v>
      </c>
      <c r="S4" s="18" t="str">
        <f>K4</f>
        <v>IF-FGT/Z2-D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IF-FGT/Z2-D b/o</v>
      </c>
      <c r="AG4" s="20" t="str">
        <f>AF4</f>
        <v>IF-FGT/Z2-D b/o</v>
      </c>
      <c r="AH4" s="20" t="str">
        <f>AG4</f>
        <v>IF-FGT/Z2-D b/o</v>
      </c>
      <c r="AI4" s="20" t="str">
        <f>AH4</f>
        <v>IF-FGT/Z2-D b/o</v>
      </c>
      <c r="AJ4" s="20" t="str">
        <f>AI4</f>
        <v>IF-FGT/Z2-D b/o</v>
      </c>
      <c r="AK4" s="20" t="str">
        <f>AJ4</f>
        <v>IF-FGT/Z2-D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1032786.8852458963</v>
      </c>
      <c r="E8" s="35">
        <f>SUM(E10:E370)</f>
        <v>350000</v>
      </c>
      <c r="F8" s="35">
        <f>SUM(F10:F370)</f>
        <v>341052.02659917192</v>
      </c>
      <c r="G8" s="36">
        <f t="shared" ref="G8:O8" si="1">AC8/$F$8</f>
        <v>5.497736972928978</v>
      </c>
      <c r="H8" s="36">
        <f t="shared" si="1"/>
        <v>5.59</v>
      </c>
      <c r="I8" s="36">
        <f t="shared" si="1"/>
        <v>0</v>
      </c>
      <c r="J8" s="36">
        <f t="shared" si="1"/>
        <v>4.7500000000000007E-3</v>
      </c>
      <c r="K8" s="36">
        <f t="shared" si="1"/>
        <v>-7.4999999999999997E-3</v>
      </c>
      <c r="L8" s="36">
        <f t="shared" si="1"/>
        <v>0</v>
      </c>
      <c r="M8" s="65">
        <f t="shared" si="1"/>
        <v>9.9999999999999985E-3</v>
      </c>
      <c r="N8" s="36">
        <f t="shared" si="1"/>
        <v>0</v>
      </c>
      <c r="O8" s="36">
        <f t="shared" si="1"/>
        <v>0</v>
      </c>
      <c r="Q8" s="36">
        <f>(AC8+AF8+AI8)/F8</f>
        <v>5.5124869729289783</v>
      </c>
      <c r="R8" s="36">
        <f>(AD8+AG8+AJ8)/F8</f>
        <v>5.5824999999999996</v>
      </c>
      <c r="S8" s="36">
        <f>AY8/$F$8</f>
        <v>0</v>
      </c>
      <c r="X8" s="37"/>
      <c r="Y8" s="14"/>
      <c r="Z8" s="38">
        <f>SUM(Z10:Z370)</f>
        <v>4</v>
      </c>
      <c r="AA8" s="38">
        <f>SUM(AA10:AA370)</f>
        <v>122</v>
      </c>
      <c r="AC8" s="39">
        <f t="shared" ref="AC8:AK8" si="2">SUM(AC10:AC370)</f>
        <v>1875014.3363266247</v>
      </c>
      <c r="AD8" s="39">
        <f t="shared" si="2"/>
        <v>1906480.828689371</v>
      </c>
      <c r="AE8" s="39">
        <f t="shared" si="2"/>
        <v>0</v>
      </c>
      <c r="AF8" s="39">
        <f t="shared" si="2"/>
        <v>1619.9971263460668</v>
      </c>
      <c r="AG8" s="39">
        <f t="shared" si="2"/>
        <v>-2557.8901994937892</v>
      </c>
      <c r="AH8" s="39">
        <f t="shared" si="2"/>
        <v>0</v>
      </c>
      <c r="AI8" s="39">
        <f t="shared" si="2"/>
        <v>3410.5202659917186</v>
      </c>
      <c r="AJ8" s="39">
        <f t="shared" si="2"/>
        <v>0</v>
      </c>
      <c r="AK8" s="39">
        <f t="shared" si="2"/>
        <v>0</v>
      </c>
      <c r="AL8" s="39"/>
      <c r="AM8" s="39">
        <f>SUM(AM10:AM370)</f>
        <v>-1906480.828689371</v>
      </c>
      <c r="AN8" s="39">
        <f>SUM(AN10:AN370)</f>
        <v>2557.8901994937892</v>
      </c>
      <c r="AO8" s="39">
        <f>SUM(AO10:AO370)</f>
        <v>0</v>
      </c>
      <c r="AP8" s="39">
        <f>SUM(AP10:AP370)</f>
        <v>-1903922.9384898772</v>
      </c>
      <c r="AR8" s="39">
        <f>SUM(AR10:AR370)</f>
        <v>31466.49236274627</v>
      </c>
      <c r="AS8" s="39">
        <f>SUM(AS10:AS370)</f>
        <v>-4177.8873258398562</v>
      </c>
      <c r="AT8" s="39">
        <f>SUM(AT10:AT370)</f>
        <v>-3410.5202659917186</v>
      </c>
      <c r="AU8" s="39">
        <f>SUM(AU10:AU370)</f>
        <v>23878.084770914698</v>
      </c>
      <c r="AV8" s="39"/>
      <c r="AW8" s="52">
        <f>SUM(AW10:AW370)</f>
        <v>-1880044.8537189623</v>
      </c>
      <c r="AY8" s="52">
        <f>SUM(AY10:AY370)</f>
        <v>0</v>
      </c>
      <c r="BA8" s="70"/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37043</v>
      </c>
      <c r="B10" s="66">
        <f>Summary!D16</f>
        <v>2868.8524590163934</v>
      </c>
      <c r="C10" s="80"/>
      <c r="D10" s="68">
        <f t="shared" ref="D10:D73" si="3">B10+C10</f>
        <v>2868.8524590163934</v>
      </c>
      <c r="E10" s="35">
        <f t="shared" ref="E10:E73" si="4">IF(Z10=0,0,IF(AND(Z10=1,$H$3=1),D10*U10,IF($H$3=2,D10,"N/A")))</f>
        <v>86065.573770491799</v>
      </c>
      <c r="F10" s="35">
        <f t="shared" ref="F10:F73" si="5">E10*Y10</f>
        <v>84412.922475881191</v>
      </c>
      <c r="G10" s="55">
        <f t="shared" ref="G10:H29" si="6">VLOOKUP($A10,Table,MATCH(G$4,Curves,0))</f>
        <v>5.4950000000000001</v>
      </c>
      <c r="H10" s="69">
        <f t="shared" si="6"/>
        <v>5.59</v>
      </c>
      <c r="I10" s="72">
        <f>Summary!H16</f>
        <v>0</v>
      </c>
      <c r="J10" s="55">
        <f t="shared" ref="J10:K29" si="7">VLOOKUP($A10,Table,MATCH(J$4,Curves,0))</f>
        <v>4.7500000000000007E-3</v>
      </c>
      <c r="K10" s="69">
        <f t="shared" si="7"/>
        <v>-7.4999999999999997E-3</v>
      </c>
      <c r="L10" s="72">
        <v>0</v>
      </c>
      <c r="M10" s="55">
        <f t="shared" ref="M10:N29" si="8">VLOOKUP($A10,Table,MATCH(M$4,Curves,0))</f>
        <v>0.01</v>
      </c>
      <c r="N10" s="69">
        <f t="shared" si="8"/>
        <v>0</v>
      </c>
      <c r="O10" s="72">
        <v>0</v>
      </c>
      <c r="P10" s="7"/>
      <c r="Q10" s="72">
        <f t="shared" ref="Q10:Q73" si="9">M10+J10+G10</f>
        <v>5.5097500000000004</v>
      </c>
      <c r="R10" s="72">
        <f t="shared" ref="R10:R73" si="10">N10+K10+H10</f>
        <v>5.5824999999999996</v>
      </c>
      <c r="S10" s="72">
        <f t="shared" ref="S10:S73" si="11">O10+L10+I10</f>
        <v>0</v>
      </c>
      <c r="T10" s="7"/>
      <c r="U10" s="5">
        <f t="shared" ref="U10:U73" si="12">A11-A10</f>
        <v>30</v>
      </c>
      <c r="V10" s="45">
        <f t="shared" ref="V10:V73" si="13">CHOOSE(F$3,A11+24,A10)</f>
        <v>37043</v>
      </c>
      <c r="W10" s="5">
        <f t="shared" ref="W10:W73" si="14">V10-C$3</f>
        <v>127</v>
      </c>
      <c r="X10" s="55">
        <f t="shared" ref="X10:X73" si="15">VLOOKUP($A10,Table,MATCH(X$4,Curves,0))</f>
        <v>5.6547072099687998E-2</v>
      </c>
      <c r="Y10" s="47">
        <f t="shared" ref="Y10:Y73" si="16">1/(1+CHOOSE(F$3,(X11+($K$3/10000))/2,(X10+($K$3/10000))/2))^(2*W10/365.25)</f>
        <v>0.98079776591023871</v>
      </c>
      <c r="Z10" s="5">
        <f t="shared" ref="Z10:Z73" si="17">IF(AND(mthbeg&lt;=A10,mthend&gt;=A10),1,0)</f>
        <v>1</v>
      </c>
      <c r="AA10" s="5">
        <f t="shared" ref="AA10:AA73" si="18">U10*Z10</f>
        <v>30</v>
      </c>
      <c r="AC10" s="39">
        <f t="shared" ref="AC10:AC73" si="19">F10*G10</f>
        <v>463849.00900496717</v>
      </c>
      <c r="AD10" s="39">
        <f t="shared" ref="AD10:AD73" si="20">$F10*H10</f>
        <v>471868.23664017586</v>
      </c>
      <c r="AE10" s="39">
        <f t="shared" ref="AE10:AE73" si="21">$F10*I10</f>
        <v>0</v>
      </c>
      <c r="AF10" s="39">
        <f t="shared" ref="AF10:AF73" si="22">$F10*J10</f>
        <v>400.9613817604357</v>
      </c>
      <c r="AG10" s="39">
        <f t="shared" ref="AG10:AG73" si="23">$F10*K10</f>
        <v>-633.09691856910888</v>
      </c>
      <c r="AH10" s="39">
        <f t="shared" ref="AH10:AH73" si="24">$F10*L10</f>
        <v>0</v>
      </c>
      <c r="AI10" s="39">
        <f t="shared" ref="AI10:AI73" si="25">$F10*M10</f>
        <v>844.12922475881192</v>
      </c>
      <c r="AJ10" s="39">
        <f t="shared" ref="AJ10:AJ73" si="26">$F10*N10</f>
        <v>0</v>
      </c>
      <c r="AK10" s="39">
        <f t="shared" ref="AK10:AK73" si="27">F10*O10</f>
        <v>0</v>
      </c>
      <c r="AL10" s="43"/>
      <c r="AM10" s="39">
        <f t="shared" ref="AM10:AM73" si="28">CHOOSE($G$3,AD10-AE10,AE10-AD10)</f>
        <v>-471868.23664017586</v>
      </c>
      <c r="AN10" s="39">
        <f t="shared" ref="AN10:AN73" si="29">CHOOSE($G$3,AG10-AH10,AH10-AG10)</f>
        <v>633.09691856910888</v>
      </c>
      <c r="AO10" s="39">
        <f t="shared" ref="AO10:AO73" si="30">CHOOSE($G$3,AJ10-AK10,AK10-AJ10)</f>
        <v>0</v>
      </c>
      <c r="AP10" s="40">
        <f t="shared" ref="AP10:AP73" si="31">SUM(AM10:AO10)</f>
        <v>-471235.13972160674</v>
      </c>
      <c r="AR10" s="39">
        <f t="shared" ref="AR10:AR73" si="32">CHOOSE($G$3,AC10-AD10,AD10-AC10)</f>
        <v>8019.2276352086919</v>
      </c>
      <c r="AS10" s="39">
        <f t="shared" ref="AS10:AS73" si="33">CHOOSE($G$3,AF10-AG10,AG10-AF10)</f>
        <v>-1034.0583003295446</v>
      </c>
      <c r="AT10" s="39">
        <f t="shared" ref="AT10:AT73" si="34">CHOOSE($G$3,AI10-AJ10,AJ10-AI10)</f>
        <v>-844.12922475881192</v>
      </c>
      <c r="AU10" s="40">
        <f t="shared" ref="AU10:AU73" si="35">AR10+AS10+AT10</f>
        <v>6141.0401101203352</v>
      </c>
      <c r="AV10" s="40"/>
      <c r="AW10" s="52">
        <f t="shared" ref="AW10:AW73" si="36">AU10+AP10</f>
        <v>-465094.09961148642</v>
      </c>
      <c r="AY10" s="52">
        <f t="shared" ref="AY10:AY73" si="37">AK10+AH10+AE10</f>
        <v>0</v>
      </c>
      <c r="AZ10" s="70"/>
      <c r="BA10" s="70"/>
      <c r="BC10" s="71"/>
    </row>
    <row r="11" spans="1:55">
      <c r="A11" s="44">
        <f t="shared" ref="A11:A74" si="38">EDATE(A10,1)</f>
        <v>37073</v>
      </c>
      <c r="B11" s="66">
        <f t="shared" ref="B11:B74" si="39">B10</f>
        <v>2868.8524590163934</v>
      </c>
      <c r="C11" s="67"/>
      <c r="D11" s="68">
        <f t="shared" si="3"/>
        <v>2868.8524590163934</v>
      </c>
      <c r="E11" s="35">
        <f t="shared" si="4"/>
        <v>88934.426229508201</v>
      </c>
      <c r="F11" s="35">
        <f t="shared" si="5"/>
        <v>86851.839712787696</v>
      </c>
      <c r="G11" s="55">
        <f t="shared" si="6"/>
        <v>5.51</v>
      </c>
      <c r="H11" s="69">
        <f t="shared" si="6"/>
        <v>5.59</v>
      </c>
      <c r="I11" s="72">
        <f t="shared" ref="I11:I74" si="40">I10</f>
        <v>0</v>
      </c>
      <c r="J11" s="55">
        <f t="shared" si="7"/>
        <v>4.7500000000000007E-3</v>
      </c>
      <c r="K11" s="69">
        <f t="shared" si="7"/>
        <v>-7.4999999999999997E-3</v>
      </c>
      <c r="L11" s="72">
        <v>0</v>
      </c>
      <c r="M11" s="55">
        <f t="shared" si="8"/>
        <v>0.01</v>
      </c>
      <c r="N11" s="69">
        <f t="shared" si="8"/>
        <v>0</v>
      </c>
      <c r="O11" s="72">
        <v>0</v>
      </c>
      <c r="P11" s="7"/>
      <c r="Q11" s="72">
        <f t="shared" si="9"/>
        <v>5.52475</v>
      </c>
      <c r="R11" s="72">
        <f t="shared" si="10"/>
        <v>5.5824999999999996</v>
      </c>
      <c r="S11" s="72">
        <f t="shared" si="11"/>
        <v>0</v>
      </c>
      <c r="T11" s="7"/>
      <c r="U11" s="5">
        <f t="shared" si="12"/>
        <v>31</v>
      </c>
      <c r="V11" s="45">
        <f t="shared" si="13"/>
        <v>37073</v>
      </c>
      <c r="W11" s="5">
        <f t="shared" si="14"/>
        <v>157</v>
      </c>
      <c r="X11" s="55">
        <f t="shared" si="15"/>
        <v>5.5893076000179009E-2</v>
      </c>
      <c r="Y11" s="47">
        <f t="shared" si="16"/>
        <v>0.97658289815300448</v>
      </c>
      <c r="Z11" s="5">
        <f t="shared" si="17"/>
        <v>1</v>
      </c>
      <c r="AA11" s="5">
        <f t="shared" si="18"/>
        <v>31</v>
      </c>
      <c r="AC11" s="39">
        <f t="shared" si="19"/>
        <v>478553.63681746018</v>
      </c>
      <c r="AD11" s="39">
        <f t="shared" si="20"/>
        <v>485501.78399448324</v>
      </c>
      <c r="AE11" s="39">
        <f t="shared" si="21"/>
        <v>0</v>
      </c>
      <c r="AF11" s="39">
        <f t="shared" si="22"/>
        <v>412.54623863574164</v>
      </c>
      <c r="AG11" s="39">
        <f t="shared" si="23"/>
        <v>-651.38879784590767</v>
      </c>
      <c r="AH11" s="39">
        <f t="shared" si="24"/>
        <v>0</v>
      </c>
      <c r="AI11" s="39">
        <f t="shared" si="25"/>
        <v>868.51839712787694</v>
      </c>
      <c r="AJ11" s="39">
        <f t="shared" si="26"/>
        <v>0</v>
      </c>
      <c r="AK11" s="39">
        <f t="shared" si="27"/>
        <v>0</v>
      </c>
      <c r="AL11" s="43"/>
      <c r="AM11" s="39">
        <f t="shared" si="28"/>
        <v>-485501.78399448324</v>
      </c>
      <c r="AN11" s="39">
        <f t="shared" si="29"/>
        <v>651.38879784590767</v>
      </c>
      <c r="AO11" s="39">
        <f t="shared" si="30"/>
        <v>0</v>
      </c>
      <c r="AP11" s="40">
        <f t="shared" si="31"/>
        <v>-484850.39519663731</v>
      </c>
      <c r="AR11" s="39">
        <f t="shared" si="32"/>
        <v>6948.1471770230564</v>
      </c>
      <c r="AS11" s="39">
        <f t="shared" si="33"/>
        <v>-1063.9350364816494</v>
      </c>
      <c r="AT11" s="39">
        <f t="shared" si="34"/>
        <v>-868.51839712787694</v>
      </c>
      <c r="AU11" s="40">
        <f t="shared" si="35"/>
        <v>5015.6937434135307</v>
      </c>
      <c r="AV11" s="40"/>
      <c r="AW11" s="52">
        <f t="shared" si="36"/>
        <v>-479834.70145322377</v>
      </c>
      <c r="AY11" s="52">
        <f t="shared" si="37"/>
        <v>0</v>
      </c>
      <c r="AZ11" s="70"/>
    </row>
    <row r="12" spans="1:55">
      <c r="A12" s="44">
        <f t="shared" si="38"/>
        <v>37104</v>
      </c>
      <c r="B12" s="66">
        <f t="shared" si="39"/>
        <v>2868.8524590163934</v>
      </c>
      <c r="C12" s="67"/>
      <c r="D12" s="68">
        <f t="shared" si="3"/>
        <v>2868.8524590163934</v>
      </c>
      <c r="E12" s="35">
        <f t="shared" si="4"/>
        <v>88934.426229508201</v>
      </c>
      <c r="F12" s="35">
        <f t="shared" si="5"/>
        <v>86469.081619809644</v>
      </c>
      <c r="G12" s="55">
        <f t="shared" si="6"/>
        <v>5.51</v>
      </c>
      <c r="H12" s="69">
        <f t="shared" si="6"/>
        <v>5.59</v>
      </c>
      <c r="I12" s="72">
        <f t="shared" si="40"/>
        <v>0</v>
      </c>
      <c r="J12" s="55">
        <f t="shared" si="7"/>
        <v>4.7500000000000007E-3</v>
      </c>
      <c r="K12" s="69">
        <f t="shared" si="7"/>
        <v>-7.4999999999999997E-3</v>
      </c>
      <c r="L12" s="72">
        <v>0</v>
      </c>
      <c r="M12" s="55">
        <f t="shared" si="8"/>
        <v>0.01</v>
      </c>
      <c r="N12" s="69">
        <f t="shared" si="8"/>
        <v>0</v>
      </c>
      <c r="O12" s="72">
        <v>0</v>
      </c>
      <c r="P12" s="7"/>
      <c r="Q12" s="72">
        <f t="shared" si="9"/>
        <v>5.52475</v>
      </c>
      <c r="R12" s="72">
        <f t="shared" si="10"/>
        <v>5.5824999999999996</v>
      </c>
      <c r="S12" s="72">
        <f t="shared" si="11"/>
        <v>0</v>
      </c>
      <c r="T12" s="7"/>
      <c r="U12" s="5">
        <f t="shared" si="12"/>
        <v>31</v>
      </c>
      <c r="V12" s="45">
        <f t="shared" si="13"/>
        <v>37104</v>
      </c>
      <c r="W12" s="5">
        <f t="shared" si="14"/>
        <v>188</v>
      </c>
      <c r="X12" s="55">
        <f t="shared" si="15"/>
        <v>5.5369911069327017E-2</v>
      </c>
      <c r="Y12" s="47">
        <f t="shared" si="16"/>
        <v>0.97227907443472583</v>
      </c>
      <c r="Z12" s="5">
        <f t="shared" si="17"/>
        <v>1</v>
      </c>
      <c r="AA12" s="5">
        <f t="shared" si="18"/>
        <v>31</v>
      </c>
      <c r="AC12" s="39">
        <f t="shared" si="19"/>
        <v>476444.63972515112</v>
      </c>
      <c r="AD12" s="39">
        <f t="shared" si="20"/>
        <v>483362.1662547359</v>
      </c>
      <c r="AE12" s="39">
        <f t="shared" si="21"/>
        <v>0</v>
      </c>
      <c r="AF12" s="39">
        <f t="shared" si="22"/>
        <v>410.72813769409589</v>
      </c>
      <c r="AG12" s="39">
        <f t="shared" si="23"/>
        <v>-648.5181121485723</v>
      </c>
      <c r="AH12" s="39">
        <f t="shared" si="24"/>
        <v>0</v>
      </c>
      <c r="AI12" s="39">
        <f t="shared" si="25"/>
        <v>864.6908161980964</v>
      </c>
      <c r="AJ12" s="39">
        <f t="shared" si="26"/>
        <v>0</v>
      </c>
      <c r="AK12" s="39">
        <f t="shared" si="27"/>
        <v>0</v>
      </c>
      <c r="AL12" s="43"/>
      <c r="AM12" s="39">
        <f t="shared" si="28"/>
        <v>-483362.1662547359</v>
      </c>
      <c r="AN12" s="39">
        <f t="shared" si="29"/>
        <v>648.5181121485723</v>
      </c>
      <c r="AO12" s="39">
        <f t="shared" si="30"/>
        <v>0</v>
      </c>
      <c r="AP12" s="40">
        <f t="shared" si="31"/>
        <v>-482713.64814258734</v>
      </c>
      <c r="AR12" s="39">
        <f t="shared" si="32"/>
        <v>6917.5265295847785</v>
      </c>
      <c r="AS12" s="39">
        <f t="shared" si="33"/>
        <v>-1059.2462498426682</v>
      </c>
      <c r="AT12" s="39">
        <f t="shared" si="34"/>
        <v>-864.6908161980964</v>
      </c>
      <c r="AU12" s="40">
        <f t="shared" si="35"/>
        <v>4993.5894635440136</v>
      </c>
      <c r="AV12" s="40"/>
      <c r="AW12" s="52">
        <f t="shared" si="36"/>
        <v>-477720.05867904332</v>
      </c>
      <c r="AY12" s="52">
        <f t="shared" si="37"/>
        <v>0</v>
      </c>
      <c r="AZ12" s="70"/>
      <c r="BA12" s="82"/>
    </row>
    <row r="13" spans="1:55">
      <c r="A13" s="44">
        <f t="shared" si="38"/>
        <v>37135</v>
      </c>
      <c r="B13" s="66">
        <f t="shared" si="39"/>
        <v>2868.8524590163934</v>
      </c>
      <c r="C13" s="67"/>
      <c r="D13" s="68">
        <f t="shared" si="3"/>
        <v>2868.8524590163934</v>
      </c>
      <c r="E13" s="35">
        <f t="shared" si="4"/>
        <v>86065.573770491799</v>
      </c>
      <c r="F13" s="35">
        <f t="shared" si="5"/>
        <v>83318.182790693361</v>
      </c>
      <c r="G13" s="55">
        <f t="shared" si="6"/>
        <v>5.4749999999999996</v>
      </c>
      <c r="H13" s="69">
        <f t="shared" si="6"/>
        <v>5.59</v>
      </c>
      <c r="I13" s="72">
        <f t="shared" si="40"/>
        <v>0</v>
      </c>
      <c r="J13" s="55">
        <f t="shared" si="7"/>
        <v>4.7500000000000007E-3</v>
      </c>
      <c r="K13" s="69">
        <f t="shared" si="7"/>
        <v>-7.4999999999999997E-3</v>
      </c>
      <c r="L13" s="72">
        <v>0</v>
      </c>
      <c r="M13" s="55">
        <f t="shared" si="8"/>
        <v>0.01</v>
      </c>
      <c r="N13" s="69">
        <f t="shared" si="8"/>
        <v>0</v>
      </c>
      <c r="O13" s="72">
        <v>0</v>
      </c>
      <c r="P13" s="7"/>
      <c r="Q13" s="72">
        <f t="shared" si="9"/>
        <v>5.4897499999999999</v>
      </c>
      <c r="R13" s="72">
        <f t="shared" si="10"/>
        <v>5.5824999999999996</v>
      </c>
      <c r="S13" s="72">
        <f t="shared" si="11"/>
        <v>0</v>
      </c>
      <c r="T13" s="7"/>
      <c r="U13" s="5">
        <f t="shared" si="12"/>
        <v>30</v>
      </c>
      <c r="V13" s="45">
        <f t="shared" si="13"/>
        <v>37135</v>
      </c>
      <c r="W13" s="5">
        <f t="shared" si="14"/>
        <v>219</v>
      </c>
      <c r="X13" s="55">
        <f t="shared" si="15"/>
        <v>5.4846746229620012E-2</v>
      </c>
      <c r="Y13" s="47">
        <f t="shared" si="16"/>
        <v>0.96807793337758008</v>
      </c>
      <c r="Z13" s="5">
        <f t="shared" si="17"/>
        <v>1</v>
      </c>
      <c r="AA13" s="5">
        <f t="shared" si="18"/>
        <v>30</v>
      </c>
      <c r="AC13" s="39">
        <f t="shared" si="19"/>
        <v>456167.05077904614</v>
      </c>
      <c r="AD13" s="39">
        <f t="shared" si="20"/>
        <v>465748.64179997589</v>
      </c>
      <c r="AE13" s="39">
        <f t="shared" si="21"/>
        <v>0</v>
      </c>
      <c r="AF13" s="39">
        <f t="shared" si="22"/>
        <v>395.76136825579351</v>
      </c>
      <c r="AG13" s="39">
        <f t="shared" si="23"/>
        <v>-624.8863709302002</v>
      </c>
      <c r="AH13" s="39">
        <f t="shared" si="24"/>
        <v>0</v>
      </c>
      <c r="AI13" s="39">
        <f t="shared" si="25"/>
        <v>833.18182790693368</v>
      </c>
      <c r="AJ13" s="39">
        <f t="shared" si="26"/>
        <v>0</v>
      </c>
      <c r="AK13" s="39">
        <f t="shared" si="27"/>
        <v>0</v>
      </c>
      <c r="AL13" s="43"/>
      <c r="AM13" s="39">
        <f t="shared" si="28"/>
        <v>-465748.64179997589</v>
      </c>
      <c r="AN13" s="39">
        <f t="shared" si="29"/>
        <v>624.8863709302002</v>
      </c>
      <c r="AO13" s="39">
        <f t="shared" si="30"/>
        <v>0</v>
      </c>
      <c r="AP13" s="40">
        <f t="shared" si="31"/>
        <v>-465123.7554290457</v>
      </c>
      <c r="AR13" s="39">
        <f t="shared" si="32"/>
        <v>9581.5910209297435</v>
      </c>
      <c r="AS13" s="39">
        <f t="shared" si="33"/>
        <v>-1020.6477391859937</v>
      </c>
      <c r="AT13" s="39">
        <f t="shared" si="34"/>
        <v>-833.18182790693368</v>
      </c>
      <c r="AU13" s="40">
        <f t="shared" si="35"/>
        <v>7727.7614538368161</v>
      </c>
      <c r="AV13" s="40"/>
      <c r="AW13" s="52">
        <f t="shared" si="36"/>
        <v>-457395.9939752089</v>
      </c>
      <c r="AY13" s="52">
        <f t="shared" si="37"/>
        <v>0</v>
      </c>
      <c r="AZ13" s="70"/>
    </row>
    <row r="14" spans="1:55">
      <c r="A14" s="44">
        <f t="shared" si="38"/>
        <v>37165</v>
      </c>
      <c r="B14" s="66">
        <f t="shared" si="39"/>
        <v>2868.8524590163934</v>
      </c>
      <c r="C14" s="67"/>
      <c r="D14" s="68">
        <f t="shared" si="3"/>
        <v>2868.8524590163934</v>
      </c>
      <c r="E14" s="35">
        <f t="shared" si="4"/>
        <v>0</v>
      </c>
      <c r="F14" s="35">
        <f t="shared" si="5"/>
        <v>0</v>
      </c>
      <c r="G14" s="55">
        <f t="shared" si="6"/>
        <v>5.4649999999999999</v>
      </c>
      <c r="H14" s="69">
        <f t="shared" si="6"/>
        <v>5.4649999999999999</v>
      </c>
      <c r="I14" s="72">
        <f t="shared" si="40"/>
        <v>0</v>
      </c>
      <c r="J14" s="55">
        <f t="shared" si="7"/>
        <v>4.7500000000000007E-3</v>
      </c>
      <c r="K14" s="69">
        <f t="shared" si="7"/>
        <v>-4.5250000000000005E-2</v>
      </c>
      <c r="L14" s="72">
        <v>0</v>
      </c>
      <c r="M14" s="55">
        <f t="shared" si="8"/>
        <v>0.01</v>
      </c>
      <c r="N14" s="69">
        <f t="shared" si="8"/>
        <v>0</v>
      </c>
      <c r="O14" s="72">
        <v>0</v>
      </c>
      <c r="P14" s="7"/>
      <c r="Q14" s="72">
        <f t="shared" si="9"/>
        <v>5.4797500000000001</v>
      </c>
      <c r="R14" s="72">
        <f t="shared" si="10"/>
        <v>5.4197499999999996</v>
      </c>
      <c r="S14" s="72">
        <f t="shared" si="11"/>
        <v>0</v>
      </c>
      <c r="T14" s="7"/>
      <c r="U14" s="5">
        <f t="shared" si="12"/>
        <v>31</v>
      </c>
      <c r="V14" s="45">
        <f t="shared" si="13"/>
        <v>37165</v>
      </c>
      <c r="W14" s="5">
        <f t="shared" si="14"/>
        <v>249</v>
      </c>
      <c r="X14" s="55">
        <f t="shared" si="15"/>
        <v>5.4435878078851009E-2</v>
      </c>
      <c r="Y14" s="47">
        <f t="shared" si="16"/>
        <v>0.96404795604980609</v>
      </c>
      <c r="Z14" s="5">
        <f t="shared" si="17"/>
        <v>0</v>
      </c>
      <c r="AA14" s="5">
        <f t="shared" si="18"/>
        <v>0</v>
      </c>
      <c r="AC14" s="39">
        <f t="shared" si="19"/>
        <v>0</v>
      </c>
      <c r="AD14" s="39">
        <f t="shared" si="20"/>
        <v>0</v>
      </c>
      <c r="AE14" s="39">
        <f t="shared" si="21"/>
        <v>0</v>
      </c>
      <c r="AF14" s="39">
        <f t="shared" si="22"/>
        <v>0</v>
      </c>
      <c r="AG14" s="39">
        <f t="shared" si="23"/>
        <v>0</v>
      </c>
      <c r="AH14" s="39">
        <f t="shared" si="24"/>
        <v>0</v>
      </c>
      <c r="AI14" s="39">
        <f t="shared" si="25"/>
        <v>0</v>
      </c>
      <c r="AJ14" s="39">
        <f t="shared" si="26"/>
        <v>0</v>
      </c>
      <c r="AK14" s="39">
        <f t="shared" si="27"/>
        <v>0</v>
      </c>
      <c r="AL14" s="43"/>
      <c r="AM14" s="39">
        <f t="shared" si="28"/>
        <v>0</v>
      </c>
      <c r="AN14" s="39">
        <f t="shared" si="29"/>
        <v>0</v>
      </c>
      <c r="AO14" s="39">
        <f t="shared" si="30"/>
        <v>0</v>
      </c>
      <c r="AP14" s="40">
        <f t="shared" si="31"/>
        <v>0</v>
      </c>
      <c r="AR14" s="39">
        <f t="shared" si="32"/>
        <v>0</v>
      </c>
      <c r="AS14" s="39">
        <f t="shared" si="33"/>
        <v>0</v>
      </c>
      <c r="AT14" s="39">
        <f t="shared" si="34"/>
        <v>0</v>
      </c>
      <c r="AU14" s="40">
        <f t="shared" si="35"/>
        <v>0</v>
      </c>
      <c r="AV14" s="40"/>
      <c r="AW14" s="52">
        <f t="shared" si="36"/>
        <v>0</v>
      </c>
      <c r="AY14" s="52">
        <f t="shared" si="37"/>
        <v>0</v>
      </c>
      <c r="AZ14" s="70"/>
    </row>
    <row r="15" spans="1:55">
      <c r="A15" s="44">
        <f t="shared" si="38"/>
        <v>37196</v>
      </c>
      <c r="B15" s="66">
        <f t="shared" si="39"/>
        <v>2868.8524590163934</v>
      </c>
      <c r="C15" s="67"/>
      <c r="D15" s="68">
        <f t="shared" si="3"/>
        <v>2868.8524590163934</v>
      </c>
      <c r="E15" s="35">
        <f t="shared" si="4"/>
        <v>0</v>
      </c>
      <c r="F15" s="35">
        <f t="shared" si="5"/>
        <v>0</v>
      </c>
      <c r="G15" s="55">
        <f t="shared" si="6"/>
        <v>5.5449999999999999</v>
      </c>
      <c r="H15" s="69">
        <f t="shared" si="6"/>
        <v>5.5449999999999999</v>
      </c>
      <c r="I15" s="72">
        <f t="shared" si="40"/>
        <v>0</v>
      </c>
      <c r="J15" s="55">
        <f t="shared" si="7"/>
        <v>-0.01</v>
      </c>
      <c r="K15" s="69">
        <f t="shared" si="7"/>
        <v>-0.06</v>
      </c>
      <c r="L15" s="72">
        <v>0</v>
      </c>
      <c r="M15" s="55">
        <f t="shared" si="8"/>
        <v>7.4999999999999997E-3</v>
      </c>
      <c r="N15" s="69">
        <f t="shared" si="8"/>
        <v>0</v>
      </c>
      <c r="O15" s="72">
        <v>0</v>
      </c>
      <c r="P15" s="7"/>
      <c r="Q15" s="72">
        <f t="shared" si="9"/>
        <v>5.5424999999999995</v>
      </c>
      <c r="R15" s="72">
        <f t="shared" si="10"/>
        <v>5.4850000000000003</v>
      </c>
      <c r="S15" s="72">
        <f t="shared" si="11"/>
        <v>0</v>
      </c>
      <c r="T15" s="7"/>
      <c r="U15" s="5">
        <f t="shared" si="12"/>
        <v>30</v>
      </c>
      <c r="V15" s="45">
        <f t="shared" si="13"/>
        <v>37196</v>
      </c>
      <c r="W15" s="5">
        <f t="shared" si="14"/>
        <v>280</v>
      </c>
      <c r="X15" s="55">
        <f t="shared" si="15"/>
        <v>5.4165756526329004E-2</v>
      </c>
      <c r="Y15" s="47">
        <f t="shared" si="16"/>
        <v>0.95985693015708418</v>
      </c>
      <c r="Z15" s="5">
        <f t="shared" si="17"/>
        <v>0</v>
      </c>
      <c r="AA15" s="5">
        <f t="shared" si="18"/>
        <v>0</v>
      </c>
      <c r="AC15" s="39">
        <f t="shared" si="19"/>
        <v>0</v>
      </c>
      <c r="AD15" s="39">
        <f t="shared" si="20"/>
        <v>0</v>
      </c>
      <c r="AE15" s="39">
        <f t="shared" si="21"/>
        <v>0</v>
      </c>
      <c r="AF15" s="39">
        <f t="shared" si="22"/>
        <v>0</v>
      </c>
      <c r="AG15" s="39">
        <f t="shared" si="23"/>
        <v>0</v>
      </c>
      <c r="AH15" s="39">
        <f t="shared" si="24"/>
        <v>0</v>
      </c>
      <c r="AI15" s="39">
        <f t="shared" si="25"/>
        <v>0</v>
      </c>
      <c r="AJ15" s="39">
        <f t="shared" si="26"/>
        <v>0</v>
      </c>
      <c r="AK15" s="39">
        <f t="shared" si="27"/>
        <v>0</v>
      </c>
      <c r="AL15" s="43"/>
      <c r="AM15" s="39">
        <f t="shared" si="28"/>
        <v>0</v>
      </c>
      <c r="AN15" s="39">
        <f t="shared" si="29"/>
        <v>0</v>
      </c>
      <c r="AO15" s="39">
        <f t="shared" si="30"/>
        <v>0</v>
      </c>
      <c r="AP15" s="40">
        <f t="shared" si="31"/>
        <v>0</v>
      </c>
      <c r="AR15" s="39">
        <f t="shared" si="32"/>
        <v>0</v>
      </c>
      <c r="AS15" s="39">
        <f t="shared" si="33"/>
        <v>0</v>
      </c>
      <c r="AT15" s="39">
        <f t="shared" si="34"/>
        <v>0</v>
      </c>
      <c r="AU15" s="40">
        <f t="shared" si="35"/>
        <v>0</v>
      </c>
      <c r="AV15" s="40"/>
      <c r="AW15" s="52">
        <f t="shared" si="36"/>
        <v>0</v>
      </c>
      <c r="AY15" s="52">
        <f t="shared" si="37"/>
        <v>0</v>
      </c>
      <c r="AZ15" s="70"/>
    </row>
    <row r="16" spans="1:55">
      <c r="A16" s="44">
        <f t="shared" si="38"/>
        <v>37226</v>
      </c>
      <c r="B16" s="66">
        <f t="shared" si="39"/>
        <v>2868.8524590163934</v>
      </c>
      <c r="C16" s="67"/>
      <c r="D16" s="68">
        <f t="shared" si="3"/>
        <v>2868.8524590163934</v>
      </c>
      <c r="E16" s="35">
        <f t="shared" si="4"/>
        <v>0</v>
      </c>
      <c r="F16" s="35">
        <f t="shared" si="5"/>
        <v>0</v>
      </c>
      <c r="G16" s="55">
        <f t="shared" si="6"/>
        <v>5.67</v>
      </c>
      <c r="H16" s="69">
        <f t="shared" si="6"/>
        <v>5.67</v>
      </c>
      <c r="I16" s="72">
        <f t="shared" si="40"/>
        <v>0</v>
      </c>
      <c r="J16" s="55">
        <f t="shared" si="7"/>
        <v>-0.01</v>
      </c>
      <c r="K16" s="69">
        <f t="shared" si="7"/>
        <v>-0.06</v>
      </c>
      <c r="L16" s="72">
        <v>0</v>
      </c>
      <c r="M16" s="55">
        <f t="shared" si="8"/>
        <v>7.4999999999999997E-3</v>
      </c>
      <c r="N16" s="69">
        <f t="shared" si="8"/>
        <v>0</v>
      </c>
      <c r="O16" s="72">
        <v>0</v>
      </c>
      <c r="P16" s="7"/>
      <c r="Q16" s="72">
        <f t="shared" si="9"/>
        <v>5.6674999999999995</v>
      </c>
      <c r="R16" s="72">
        <f t="shared" si="10"/>
        <v>5.61</v>
      </c>
      <c r="S16" s="72">
        <f t="shared" si="11"/>
        <v>0</v>
      </c>
      <c r="T16" s="7"/>
      <c r="U16" s="5">
        <f t="shared" si="12"/>
        <v>31</v>
      </c>
      <c r="V16" s="45">
        <f t="shared" si="13"/>
        <v>37226</v>
      </c>
      <c r="W16" s="5">
        <f t="shared" si="14"/>
        <v>310</v>
      </c>
      <c r="X16" s="55">
        <f t="shared" si="15"/>
        <v>5.3904348595426005E-2</v>
      </c>
      <c r="Y16" s="47">
        <f t="shared" si="16"/>
        <v>0.95585910023184772</v>
      </c>
      <c r="Z16" s="5">
        <f t="shared" si="17"/>
        <v>0</v>
      </c>
      <c r="AA16" s="5">
        <f t="shared" si="18"/>
        <v>0</v>
      </c>
      <c r="AC16" s="39">
        <f t="shared" si="19"/>
        <v>0</v>
      </c>
      <c r="AD16" s="39">
        <f t="shared" si="20"/>
        <v>0</v>
      </c>
      <c r="AE16" s="39">
        <f t="shared" si="21"/>
        <v>0</v>
      </c>
      <c r="AF16" s="39">
        <f t="shared" si="22"/>
        <v>0</v>
      </c>
      <c r="AG16" s="39">
        <f t="shared" si="23"/>
        <v>0</v>
      </c>
      <c r="AH16" s="39">
        <f t="shared" si="24"/>
        <v>0</v>
      </c>
      <c r="AI16" s="39">
        <f t="shared" si="25"/>
        <v>0</v>
      </c>
      <c r="AJ16" s="39">
        <f t="shared" si="26"/>
        <v>0</v>
      </c>
      <c r="AK16" s="39">
        <f t="shared" si="27"/>
        <v>0</v>
      </c>
      <c r="AL16" s="43"/>
      <c r="AM16" s="39">
        <f t="shared" si="28"/>
        <v>0</v>
      </c>
      <c r="AN16" s="39">
        <f t="shared" si="29"/>
        <v>0</v>
      </c>
      <c r="AO16" s="39">
        <f t="shared" si="30"/>
        <v>0</v>
      </c>
      <c r="AP16" s="40">
        <f t="shared" si="31"/>
        <v>0</v>
      </c>
      <c r="AR16" s="39">
        <f t="shared" si="32"/>
        <v>0</v>
      </c>
      <c r="AS16" s="39">
        <f t="shared" si="33"/>
        <v>0</v>
      </c>
      <c r="AT16" s="39">
        <f t="shared" si="34"/>
        <v>0</v>
      </c>
      <c r="AU16" s="40">
        <f t="shared" si="35"/>
        <v>0</v>
      </c>
      <c r="AV16" s="40"/>
      <c r="AW16" s="52">
        <f t="shared" si="36"/>
        <v>0</v>
      </c>
      <c r="AY16" s="52">
        <f t="shared" si="37"/>
        <v>0</v>
      </c>
      <c r="AZ16" s="70"/>
    </row>
    <row r="17" spans="1:52">
      <c r="A17" s="44">
        <f t="shared" si="38"/>
        <v>37257</v>
      </c>
      <c r="B17" s="66">
        <f t="shared" si="39"/>
        <v>2868.8524590163934</v>
      </c>
      <c r="C17" s="67"/>
      <c r="D17" s="68">
        <f t="shared" si="3"/>
        <v>2868.8524590163934</v>
      </c>
      <c r="E17" s="35">
        <f t="shared" si="4"/>
        <v>0</v>
      </c>
      <c r="F17" s="35">
        <f t="shared" si="5"/>
        <v>0</v>
      </c>
      <c r="G17" s="55">
        <f t="shared" si="6"/>
        <v>5.67</v>
      </c>
      <c r="H17" s="69">
        <f t="shared" si="6"/>
        <v>5.67</v>
      </c>
      <c r="I17" s="72">
        <f t="shared" si="40"/>
        <v>0</v>
      </c>
      <c r="J17" s="55">
        <f t="shared" si="7"/>
        <v>-0.01</v>
      </c>
      <c r="K17" s="69">
        <f t="shared" si="7"/>
        <v>-0.06</v>
      </c>
      <c r="L17" s="72">
        <v>0</v>
      </c>
      <c r="M17" s="55">
        <f t="shared" si="8"/>
        <v>7.4999999999999997E-3</v>
      </c>
      <c r="N17" s="69">
        <f t="shared" si="8"/>
        <v>0</v>
      </c>
      <c r="O17" s="72">
        <v>0</v>
      </c>
      <c r="P17" s="7"/>
      <c r="Q17" s="72">
        <f t="shared" si="9"/>
        <v>5.6674999999999995</v>
      </c>
      <c r="R17" s="72">
        <f t="shared" si="10"/>
        <v>5.61</v>
      </c>
      <c r="S17" s="72">
        <f t="shared" si="11"/>
        <v>0</v>
      </c>
      <c r="T17" s="7"/>
      <c r="U17" s="5">
        <f t="shared" si="12"/>
        <v>31</v>
      </c>
      <c r="V17" s="45">
        <f t="shared" si="13"/>
        <v>37257</v>
      </c>
      <c r="W17" s="5">
        <f t="shared" si="14"/>
        <v>341</v>
      </c>
      <c r="X17" s="55">
        <f t="shared" si="15"/>
        <v>5.3904348595426005E-2</v>
      </c>
      <c r="Y17" s="47">
        <f t="shared" si="16"/>
        <v>0.9515536229218946</v>
      </c>
      <c r="Z17" s="5">
        <f t="shared" si="17"/>
        <v>0</v>
      </c>
      <c r="AA17" s="5">
        <f t="shared" si="18"/>
        <v>0</v>
      </c>
      <c r="AC17" s="39">
        <f t="shared" si="19"/>
        <v>0</v>
      </c>
      <c r="AD17" s="39">
        <f t="shared" si="20"/>
        <v>0</v>
      </c>
      <c r="AE17" s="39">
        <f t="shared" si="21"/>
        <v>0</v>
      </c>
      <c r="AF17" s="39">
        <f t="shared" si="22"/>
        <v>0</v>
      </c>
      <c r="AG17" s="39">
        <f t="shared" si="23"/>
        <v>0</v>
      </c>
      <c r="AH17" s="39">
        <f t="shared" si="24"/>
        <v>0</v>
      </c>
      <c r="AI17" s="39">
        <f t="shared" si="25"/>
        <v>0</v>
      </c>
      <c r="AJ17" s="39">
        <f t="shared" si="26"/>
        <v>0</v>
      </c>
      <c r="AK17" s="39">
        <f t="shared" si="27"/>
        <v>0</v>
      </c>
      <c r="AL17" s="43"/>
      <c r="AM17" s="39">
        <f t="shared" si="28"/>
        <v>0</v>
      </c>
      <c r="AN17" s="39">
        <f t="shared" si="29"/>
        <v>0</v>
      </c>
      <c r="AO17" s="39">
        <f t="shared" si="30"/>
        <v>0</v>
      </c>
      <c r="AP17" s="40">
        <f t="shared" si="31"/>
        <v>0</v>
      </c>
      <c r="AR17" s="39">
        <f t="shared" si="32"/>
        <v>0</v>
      </c>
      <c r="AS17" s="39">
        <f t="shared" si="33"/>
        <v>0</v>
      </c>
      <c r="AT17" s="39">
        <f t="shared" si="34"/>
        <v>0</v>
      </c>
      <c r="AU17" s="40">
        <f t="shared" si="35"/>
        <v>0</v>
      </c>
      <c r="AV17" s="40"/>
      <c r="AW17" s="52">
        <f t="shared" si="36"/>
        <v>0</v>
      </c>
      <c r="AY17" s="52">
        <f t="shared" si="37"/>
        <v>0</v>
      </c>
      <c r="AZ17" s="70"/>
    </row>
    <row r="18" spans="1:52">
      <c r="A18" s="44">
        <f t="shared" si="38"/>
        <v>37288</v>
      </c>
      <c r="B18" s="66">
        <f t="shared" si="39"/>
        <v>2868.8524590163934</v>
      </c>
      <c r="C18" s="67"/>
      <c r="D18" s="68">
        <f t="shared" si="3"/>
        <v>2868.8524590163934</v>
      </c>
      <c r="E18" s="35">
        <f t="shared" si="4"/>
        <v>0</v>
      </c>
      <c r="F18" s="35">
        <f t="shared" si="5"/>
        <v>0</v>
      </c>
      <c r="G18" s="55">
        <f t="shared" si="6"/>
        <v>5.67</v>
      </c>
      <c r="H18" s="69">
        <f t="shared" si="6"/>
        <v>5.67</v>
      </c>
      <c r="I18" s="72">
        <f t="shared" si="40"/>
        <v>0</v>
      </c>
      <c r="J18" s="55">
        <f t="shared" si="7"/>
        <v>-0.01</v>
      </c>
      <c r="K18" s="69">
        <f t="shared" si="7"/>
        <v>-0.06</v>
      </c>
      <c r="L18" s="72">
        <v>0</v>
      </c>
      <c r="M18" s="55">
        <f t="shared" si="8"/>
        <v>7.4999999999999997E-3</v>
      </c>
      <c r="N18" s="69">
        <f t="shared" si="8"/>
        <v>0</v>
      </c>
      <c r="O18" s="72">
        <v>0</v>
      </c>
      <c r="P18" s="7"/>
      <c r="Q18" s="72">
        <f t="shared" si="9"/>
        <v>5.6674999999999995</v>
      </c>
      <c r="R18" s="72">
        <f t="shared" si="10"/>
        <v>5.61</v>
      </c>
      <c r="S18" s="72">
        <f t="shared" si="11"/>
        <v>0</v>
      </c>
      <c r="T18" s="7"/>
      <c r="U18" s="5">
        <f t="shared" si="12"/>
        <v>28</v>
      </c>
      <c r="V18" s="45">
        <f t="shared" si="13"/>
        <v>37288</v>
      </c>
      <c r="W18" s="5">
        <f t="shared" si="14"/>
        <v>372</v>
      </c>
      <c r="X18" s="55">
        <f t="shared" si="15"/>
        <v>5.3904348595426005E-2</v>
      </c>
      <c r="Y18" s="47">
        <f t="shared" si="16"/>
        <v>0.94726753877863512</v>
      </c>
      <c r="Z18" s="5">
        <f t="shared" si="17"/>
        <v>0</v>
      </c>
      <c r="AA18" s="5">
        <f t="shared" si="18"/>
        <v>0</v>
      </c>
      <c r="AC18" s="39">
        <f t="shared" si="19"/>
        <v>0</v>
      </c>
      <c r="AD18" s="39">
        <f t="shared" si="20"/>
        <v>0</v>
      </c>
      <c r="AE18" s="39">
        <f t="shared" si="21"/>
        <v>0</v>
      </c>
      <c r="AF18" s="39">
        <f t="shared" si="22"/>
        <v>0</v>
      </c>
      <c r="AG18" s="39">
        <f t="shared" si="23"/>
        <v>0</v>
      </c>
      <c r="AH18" s="39">
        <f t="shared" si="24"/>
        <v>0</v>
      </c>
      <c r="AI18" s="39">
        <f t="shared" si="25"/>
        <v>0</v>
      </c>
      <c r="AJ18" s="39">
        <f t="shared" si="26"/>
        <v>0</v>
      </c>
      <c r="AK18" s="39">
        <f t="shared" si="27"/>
        <v>0</v>
      </c>
      <c r="AL18" s="43"/>
      <c r="AM18" s="39">
        <f t="shared" si="28"/>
        <v>0</v>
      </c>
      <c r="AN18" s="39">
        <f t="shared" si="29"/>
        <v>0</v>
      </c>
      <c r="AO18" s="39">
        <f t="shared" si="30"/>
        <v>0</v>
      </c>
      <c r="AP18" s="40">
        <f t="shared" si="31"/>
        <v>0</v>
      </c>
      <c r="AR18" s="39">
        <f t="shared" si="32"/>
        <v>0</v>
      </c>
      <c r="AS18" s="39">
        <f t="shared" si="33"/>
        <v>0</v>
      </c>
      <c r="AT18" s="39">
        <f t="shared" si="34"/>
        <v>0</v>
      </c>
      <c r="AU18" s="40">
        <f t="shared" si="35"/>
        <v>0</v>
      </c>
      <c r="AV18" s="40"/>
      <c r="AW18" s="52">
        <f t="shared" si="36"/>
        <v>0</v>
      </c>
      <c r="AY18" s="52">
        <f t="shared" si="37"/>
        <v>0</v>
      </c>
      <c r="AZ18" s="70"/>
    </row>
    <row r="19" spans="1:52">
      <c r="A19" s="44">
        <f t="shared" si="38"/>
        <v>37316</v>
      </c>
      <c r="B19" s="66">
        <f t="shared" si="39"/>
        <v>2868.8524590163934</v>
      </c>
      <c r="C19" s="67"/>
      <c r="D19" s="68">
        <f t="shared" si="3"/>
        <v>2868.8524590163934</v>
      </c>
      <c r="E19" s="35">
        <f t="shared" si="4"/>
        <v>0</v>
      </c>
      <c r="F19" s="35">
        <f t="shared" si="5"/>
        <v>0</v>
      </c>
      <c r="G19" s="55">
        <f t="shared" si="6"/>
        <v>5.67</v>
      </c>
      <c r="H19" s="69">
        <f t="shared" si="6"/>
        <v>5.67</v>
      </c>
      <c r="I19" s="72">
        <f t="shared" si="40"/>
        <v>0</v>
      </c>
      <c r="J19" s="55">
        <f t="shared" si="7"/>
        <v>-0.01</v>
      </c>
      <c r="K19" s="69">
        <f t="shared" si="7"/>
        <v>-0.06</v>
      </c>
      <c r="L19" s="72">
        <v>0</v>
      </c>
      <c r="M19" s="55">
        <f t="shared" si="8"/>
        <v>7.4999999999999997E-3</v>
      </c>
      <c r="N19" s="69">
        <f t="shared" si="8"/>
        <v>0</v>
      </c>
      <c r="O19" s="72">
        <v>0</v>
      </c>
      <c r="P19" s="7"/>
      <c r="Q19" s="72">
        <f t="shared" si="9"/>
        <v>5.6674999999999995</v>
      </c>
      <c r="R19" s="72">
        <f t="shared" si="10"/>
        <v>5.61</v>
      </c>
      <c r="S19" s="72">
        <f t="shared" si="11"/>
        <v>0</v>
      </c>
      <c r="T19" s="7"/>
      <c r="U19" s="5">
        <f t="shared" si="12"/>
        <v>31</v>
      </c>
      <c r="V19" s="45">
        <f t="shared" si="13"/>
        <v>37316</v>
      </c>
      <c r="W19" s="5">
        <f t="shared" si="14"/>
        <v>400</v>
      </c>
      <c r="X19" s="55">
        <f t="shared" si="15"/>
        <v>5.3904348595426005E-2</v>
      </c>
      <c r="Y19" s="47">
        <f t="shared" si="16"/>
        <v>0.94341283314486601</v>
      </c>
      <c r="Z19" s="5">
        <f t="shared" si="17"/>
        <v>0</v>
      </c>
      <c r="AA19" s="5">
        <f t="shared" si="18"/>
        <v>0</v>
      </c>
      <c r="AC19" s="39">
        <f t="shared" si="19"/>
        <v>0</v>
      </c>
      <c r="AD19" s="39">
        <f t="shared" si="20"/>
        <v>0</v>
      </c>
      <c r="AE19" s="39">
        <f t="shared" si="21"/>
        <v>0</v>
      </c>
      <c r="AF19" s="39">
        <f t="shared" si="22"/>
        <v>0</v>
      </c>
      <c r="AG19" s="39">
        <f t="shared" si="23"/>
        <v>0</v>
      </c>
      <c r="AH19" s="39">
        <f t="shared" si="24"/>
        <v>0</v>
      </c>
      <c r="AI19" s="39">
        <f t="shared" si="25"/>
        <v>0</v>
      </c>
      <c r="AJ19" s="39">
        <f t="shared" si="26"/>
        <v>0</v>
      </c>
      <c r="AK19" s="39">
        <f t="shared" si="27"/>
        <v>0</v>
      </c>
      <c r="AL19" s="43"/>
      <c r="AM19" s="39">
        <f t="shared" si="28"/>
        <v>0</v>
      </c>
      <c r="AN19" s="39">
        <f t="shared" si="29"/>
        <v>0</v>
      </c>
      <c r="AO19" s="39">
        <f t="shared" si="30"/>
        <v>0</v>
      </c>
      <c r="AP19" s="40">
        <f t="shared" si="31"/>
        <v>0</v>
      </c>
      <c r="AR19" s="39">
        <f t="shared" si="32"/>
        <v>0</v>
      </c>
      <c r="AS19" s="39">
        <f t="shared" si="33"/>
        <v>0</v>
      </c>
      <c r="AT19" s="39">
        <f t="shared" si="34"/>
        <v>0</v>
      </c>
      <c r="AU19" s="40">
        <f t="shared" si="35"/>
        <v>0</v>
      </c>
      <c r="AV19" s="40"/>
      <c r="AW19" s="52">
        <f t="shared" si="36"/>
        <v>0</v>
      </c>
      <c r="AY19" s="52">
        <f t="shared" si="37"/>
        <v>0</v>
      </c>
      <c r="AZ19" s="70"/>
    </row>
    <row r="20" spans="1:52">
      <c r="A20" s="44">
        <f t="shared" si="38"/>
        <v>37347</v>
      </c>
      <c r="B20" s="66">
        <f t="shared" si="39"/>
        <v>2868.8524590163934</v>
      </c>
      <c r="C20" s="67"/>
      <c r="D20" s="68">
        <f t="shared" si="3"/>
        <v>2868.8524590163934</v>
      </c>
      <c r="E20" s="35">
        <f t="shared" si="4"/>
        <v>0</v>
      </c>
      <c r="F20" s="35">
        <f t="shared" si="5"/>
        <v>0</v>
      </c>
      <c r="G20" s="55">
        <f t="shared" si="6"/>
        <v>5.67</v>
      </c>
      <c r="H20" s="69">
        <f t="shared" si="6"/>
        <v>5.67</v>
      </c>
      <c r="I20" s="72">
        <f t="shared" si="40"/>
        <v>0</v>
      </c>
      <c r="J20" s="55">
        <f t="shared" si="7"/>
        <v>-0.01</v>
      </c>
      <c r="K20" s="69">
        <f t="shared" si="7"/>
        <v>-0.06</v>
      </c>
      <c r="L20" s="72">
        <v>0</v>
      </c>
      <c r="M20" s="55">
        <f t="shared" si="8"/>
        <v>7.4999999999999997E-3</v>
      </c>
      <c r="N20" s="69">
        <f t="shared" si="8"/>
        <v>0</v>
      </c>
      <c r="O20" s="72">
        <v>0</v>
      </c>
      <c r="P20" s="7"/>
      <c r="Q20" s="72">
        <f t="shared" si="9"/>
        <v>5.6674999999999995</v>
      </c>
      <c r="R20" s="72">
        <f t="shared" si="10"/>
        <v>5.61</v>
      </c>
      <c r="S20" s="72">
        <f t="shared" si="11"/>
        <v>0</v>
      </c>
      <c r="T20" s="7"/>
      <c r="U20" s="5">
        <f t="shared" si="12"/>
        <v>30</v>
      </c>
      <c r="V20" s="45">
        <f t="shared" si="13"/>
        <v>37347</v>
      </c>
      <c r="W20" s="5">
        <f t="shared" si="14"/>
        <v>431</v>
      </c>
      <c r="X20" s="55">
        <f t="shared" si="15"/>
        <v>5.3904348595426005E-2</v>
      </c>
      <c r="Y20" s="47">
        <f t="shared" si="16"/>
        <v>0.93916341757091937</v>
      </c>
      <c r="Z20" s="5">
        <f t="shared" si="17"/>
        <v>0</v>
      </c>
      <c r="AA20" s="5">
        <f t="shared" si="18"/>
        <v>0</v>
      </c>
      <c r="AC20" s="39">
        <f t="shared" si="19"/>
        <v>0</v>
      </c>
      <c r="AD20" s="39">
        <f t="shared" si="20"/>
        <v>0</v>
      </c>
      <c r="AE20" s="39">
        <f t="shared" si="21"/>
        <v>0</v>
      </c>
      <c r="AF20" s="39">
        <f t="shared" si="22"/>
        <v>0</v>
      </c>
      <c r="AG20" s="39">
        <f t="shared" si="23"/>
        <v>0</v>
      </c>
      <c r="AH20" s="39">
        <f t="shared" si="24"/>
        <v>0</v>
      </c>
      <c r="AI20" s="39">
        <f t="shared" si="25"/>
        <v>0</v>
      </c>
      <c r="AJ20" s="39">
        <f t="shared" si="26"/>
        <v>0</v>
      </c>
      <c r="AK20" s="39">
        <f t="shared" si="27"/>
        <v>0</v>
      </c>
      <c r="AL20" s="43"/>
      <c r="AM20" s="39">
        <f t="shared" si="28"/>
        <v>0</v>
      </c>
      <c r="AN20" s="39">
        <f t="shared" si="29"/>
        <v>0</v>
      </c>
      <c r="AO20" s="39">
        <f t="shared" si="30"/>
        <v>0</v>
      </c>
      <c r="AP20" s="40">
        <f t="shared" si="31"/>
        <v>0</v>
      </c>
      <c r="AR20" s="39">
        <f t="shared" si="32"/>
        <v>0</v>
      </c>
      <c r="AS20" s="39">
        <f t="shared" si="33"/>
        <v>0</v>
      </c>
      <c r="AT20" s="39">
        <f t="shared" si="34"/>
        <v>0</v>
      </c>
      <c r="AU20" s="40">
        <f t="shared" si="35"/>
        <v>0</v>
      </c>
      <c r="AV20" s="40"/>
      <c r="AW20" s="52">
        <f t="shared" si="36"/>
        <v>0</v>
      </c>
      <c r="AY20" s="52">
        <f t="shared" si="37"/>
        <v>0</v>
      </c>
      <c r="AZ20" s="70"/>
    </row>
    <row r="21" spans="1:52">
      <c r="A21" s="44">
        <f t="shared" si="38"/>
        <v>37377</v>
      </c>
      <c r="B21" s="66">
        <f t="shared" si="39"/>
        <v>2868.8524590163934</v>
      </c>
      <c r="C21" s="67"/>
      <c r="D21" s="68">
        <f t="shared" si="3"/>
        <v>2868.8524590163934</v>
      </c>
      <c r="E21" s="35">
        <f t="shared" si="4"/>
        <v>0</v>
      </c>
      <c r="F21" s="35">
        <f t="shared" si="5"/>
        <v>0</v>
      </c>
      <c r="G21" s="55">
        <f t="shared" si="6"/>
        <v>5.67</v>
      </c>
      <c r="H21" s="69">
        <f t="shared" si="6"/>
        <v>5.67</v>
      </c>
      <c r="I21" s="72">
        <f t="shared" si="40"/>
        <v>0</v>
      </c>
      <c r="J21" s="55">
        <f t="shared" si="7"/>
        <v>-0.01</v>
      </c>
      <c r="K21" s="69">
        <f t="shared" si="7"/>
        <v>-0.06</v>
      </c>
      <c r="L21" s="72">
        <v>0</v>
      </c>
      <c r="M21" s="55">
        <f t="shared" si="8"/>
        <v>7.4999999999999997E-3</v>
      </c>
      <c r="N21" s="69">
        <f t="shared" si="8"/>
        <v>0</v>
      </c>
      <c r="O21" s="72">
        <v>0</v>
      </c>
      <c r="P21" s="7"/>
      <c r="Q21" s="72">
        <f t="shared" si="9"/>
        <v>5.6674999999999995</v>
      </c>
      <c r="R21" s="72">
        <f t="shared" si="10"/>
        <v>5.61</v>
      </c>
      <c r="S21" s="72">
        <f t="shared" si="11"/>
        <v>0</v>
      </c>
      <c r="T21" s="7"/>
      <c r="U21" s="5">
        <f t="shared" si="12"/>
        <v>31</v>
      </c>
      <c r="V21" s="45">
        <f t="shared" si="13"/>
        <v>37377</v>
      </c>
      <c r="W21" s="5">
        <f t="shared" si="14"/>
        <v>461</v>
      </c>
      <c r="X21" s="55">
        <f t="shared" si="15"/>
        <v>5.3904348595426005E-2</v>
      </c>
      <c r="Y21" s="47">
        <f t="shared" si="16"/>
        <v>0.93506930524849829</v>
      </c>
      <c r="Z21" s="5">
        <f t="shared" si="17"/>
        <v>0</v>
      </c>
      <c r="AA21" s="5">
        <f t="shared" si="18"/>
        <v>0</v>
      </c>
      <c r="AC21" s="39">
        <f t="shared" si="19"/>
        <v>0</v>
      </c>
      <c r="AD21" s="39">
        <f t="shared" si="20"/>
        <v>0</v>
      </c>
      <c r="AE21" s="39">
        <f t="shared" si="21"/>
        <v>0</v>
      </c>
      <c r="AF21" s="39">
        <f t="shared" si="22"/>
        <v>0</v>
      </c>
      <c r="AG21" s="39">
        <f t="shared" si="23"/>
        <v>0</v>
      </c>
      <c r="AH21" s="39">
        <f t="shared" si="24"/>
        <v>0</v>
      </c>
      <c r="AI21" s="39">
        <f t="shared" si="25"/>
        <v>0</v>
      </c>
      <c r="AJ21" s="39">
        <f t="shared" si="26"/>
        <v>0</v>
      </c>
      <c r="AK21" s="39">
        <f t="shared" si="27"/>
        <v>0</v>
      </c>
      <c r="AL21" s="43"/>
      <c r="AM21" s="39">
        <f t="shared" si="28"/>
        <v>0</v>
      </c>
      <c r="AN21" s="39">
        <f t="shared" si="29"/>
        <v>0</v>
      </c>
      <c r="AO21" s="39">
        <f t="shared" si="30"/>
        <v>0</v>
      </c>
      <c r="AP21" s="40">
        <f t="shared" si="31"/>
        <v>0</v>
      </c>
      <c r="AR21" s="39">
        <f t="shared" si="32"/>
        <v>0</v>
      </c>
      <c r="AS21" s="39">
        <f t="shared" si="33"/>
        <v>0</v>
      </c>
      <c r="AT21" s="39">
        <f t="shared" si="34"/>
        <v>0</v>
      </c>
      <c r="AU21" s="40">
        <f t="shared" si="35"/>
        <v>0</v>
      </c>
      <c r="AV21" s="40"/>
      <c r="AW21" s="52">
        <f t="shared" si="36"/>
        <v>0</v>
      </c>
      <c r="AY21" s="52">
        <f t="shared" si="37"/>
        <v>0</v>
      </c>
      <c r="AZ21" s="70"/>
    </row>
    <row r="22" spans="1:52">
      <c r="A22" s="44">
        <f t="shared" si="38"/>
        <v>37408</v>
      </c>
      <c r="B22" s="66">
        <f t="shared" si="39"/>
        <v>2868.8524590163934</v>
      </c>
      <c r="C22" s="67"/>
      <c r="D22" s="68">
        <f t="shared" si="3"/>
        <v>2868.8524590163934</v>
      </c>
      <c r="E22" s="35">
        <f t="shared" si="4"/>
        <v>0</v>
      </c>
      <c r="F22" s="35">
        <f t="shared" si="5"/>
        <v>0</v>
      </c>
      <c r="G22" s="55">
        <f t="shared" si="6"/>
        <v>5.67</v>
      </c>
      <c r="H22" s="69">
        <f t="shared" si="6"/>
        <v>5.67</v>
      </c>
      <c r="I22" s="72">
        <f t="shared" si="40"/>
        <v>0</v>
      </c>
      <c r="J22" s="55">
        <f t="shared" si="7"/>
        <v>-0.01</v>
      </c>
      <c r="K22" s="69">
        <f t="shared" si="7"/>
        <v>-0.06</v>
      </c>
      <c r="L22" s="72">
        <v>0</v>
      </c>
      <c r="M22" s="55">
        <f t="shared" si="8"/>
        <v>7.4999999999999997E-3</v>
      </c>
      <c r="N22" s="69">
        <f t="shared" si="8"/>
        <v>0</v>
      </c>
      <c r="O22" s="72">
        <v>0</v>
      </c>
      <c r="P22" s="7"/>
      <c r="Q22" s="72">
        <f t="shared" si="9"/>
        <v>5.6674999999999995</v>
      </c>
      <c r="R22" s="72">
        <f t="shared" si="10"/>
        <v>5.61</v>
      </c>
      <c r="S22" s="72">
        <f t="shared" si="11"/>
        <v>0</v>
      </c>
      <c r="T22" s="7"/>
      <c r="U22" s="5">
        <f t="shared" si="12"/>
        <v>30</v>
      </c>
      <c r="V22" s="45">
        <f t="shared" si="13"/>
        <v>37408</v>
      </c>
      <c r="W22" s="5">
        <f t="shared" si="14"/>
        <v>492</v>
      </c>
      <c r="X22" s="55">
        <f t="shared" si="15"/>
        <v>5.3904348595426005E-2</v>
      </c>
      <c r="Y22" s="47">
        <f t="shared" si="16"/>
        <v>0.93085747143742248</v>
      </c>
      <c r="Z22" s="5">
        <f t="shared" si="17"/>
        <v>0</v>
      </c>
      <c r="AA22" s="5">
        <f t="shared" si="18"/>
        <v>0</v>
      </c>
      <c r="AC22" s="39">
        <f t="shared" si="19"/>
        <v>0</v>
      </c>
      <c r="AD22" s="39">
        <f t="shared" si="20"/>
        <v>0</v>
      </c>
      <c r="AE22" s="39">
        <f t="shared" si="21"/>
        <v>0</v>
      </c>
      <c r="AF22" s="39">
        <f t="shared" si="22"/>
        <v>0</v>
      </c>
      <c r="AG22" s="39">
        <f t="shared" si="23"/>
        <v>0</v>
      </c>
      <c r="AH22" s="39">
        <f t="shared" si="24"/>
        <v>0</v>
      </c>
      <c r="AI22" s="39">
        <f t="shared" si="25"/>
        <v>0</v>
      </c>
      <c r="AJ22" s="39">
        <f t="shared" si="26"/>
        <v>0</v>
      </c>
      <c r="AK22" s="39">
        <f t="shared" si="27"/>
        <v>0</v>
      </c>
      <c r="AL22" s="43"/>
      <c r="AM22" s="39">
        <f t="shared" si="28"/>
        <v>0</v>
      </c>
      <c r="AN22" s="39">
        <f t="shared" si="29"/>
        <v>0</v>
      </c>
      <c r="AO22" s="39">
        <f t="shared" si="30"/>
        <v>0</v>
      </c>
      <c r="AP22" s="40">
        <f t="shared" si="31"/>
        <v>0</v>
      </c>
      <c r="AR22" s="39">
        <f t="shared" si="32"/>
        <v>0</v>
      </c>
      <c r="AS22" s="39">
        <f t="shared" si="33"/>
        <v>0</v>
      </c>
      <c r="AT22" s="39">
        <f t="shared" si="34"/>
        <v>0</v>
      </c>
      <c r="AU22" s="40">
        <f t="shared" si="35"/>
        <v>0</v>
      </c>
      <c r="AV22" s="40"/>
      <c r="AW22" s="52">
        <f t="shared" si="36"/>
        <v>0</v>
      </c>
      <c r="AY22" s="52">
        <f t="shared" si="37"/>
        <v>0</v>
      </c>
      <c r="AZ22" s="70"/>
    </row>
    <row r="23" spans="1:52">
      <c r="A23" s="44">
        <f t="shared" si="38"/>
        <v>37438</v>
      </c>
      <c r="B23" s="66">
        <f t="shared" si="39"/>
        <v>2868.8524590163934</v>
      </c>
      <c r="C23" s="67"/>
      <c r="D23" s="68">
        <f t="shared" si="3"/>
        <v>2868.8524590163934</v>
      </c>
      <c r="E23" s="35">
        <f t="shared" si="4"/>
        <v>0</v>
      </c>
      <c r="F23" s="35">
        <f t="shared" si="5"/>
        <v>0</v>
      </c>
      <c r="G23" s="55">
        <f t="shared" si="6"/>
        <v>5.67</v>
      </c>
      <c r="H23" s="69">
        <f t="shared" si="6"/>
        <v>5.67</v>
      </c>
      <c r="I23" s="72">
        <f t="shared" si="40"/>
        <v>0</v>
      </c>
      <c r="J23" s="55">
        <f t="shared" si="7"/>
        <v>-0.01</v>
      </c>
      <c r="K23" s="69">
        <f t="shared" si="7"/>
        <v>-0.06</v>
      </c>
      <c r="L23" s="72">
        <v>0</v>
      </c>
      <c r="M23" s="55">
        <f t="shared" si="8"/>
        <v>7.4999999999999997E-3</v>
      </c>
      <c r="N23" s="69">
        <f t="shared" si="8"/>
        <v>0</v>
      </c>
      <c r="O23" s="72">
        <v>0</v>
      </c>
      <c r="P23" s="7"/>
      <c r="Q23" s="72">
        <f t="shared" si="9"/>
        <v>5.6674999999999995</v>
      </c>
      <c r="R23" s="72">
        <f t="shared" si="10"/>
        <v>5.61</v>
      </c>
      <c r="S23" s="72">
        <f t="shared" si="11"/>
        <v>0</v>
      </c>
      <c r="T23" s="7"/>
      <c r="U23" s="5">
        <f t="shared" si="12"/>
        <v>31</v>
      </c>
      <c r="V23" s="45">
        <f t="shared" si="13"/>
        <v>37438</v>
      </c>
      <c r="W23" s="5">
        <f t="shared" si="14"/>
        <v>522</v>
      </c>
      <c r="X23" s="55">
        <f t="shared" si="15"/>
        <v>5.3904348595426005E-2</v>
      </c>
      <c r="Y23" s="47">
        <f t="shared" si="16"/>
        <v>0.92679956737841784</v>
      </c>
      <c r="Z23" s="5">
        <f t="shared" si="17"/>
        <v>0</v>
      </c>
      <c r="AA23" s="5">
        <f t="shared" si="18"/>
        <v>0</v>
      </c>
      <c r="AC23" s="39">
        <f t="shared" si="19"/>
        <v>0</v>
      </c>
      <c r="AD23" s="39">
        <f t="shared" si="20"/>
        <v>0</v>
      </c>
      <c r="AE23" s="39">
        <f t="shared" si="21"/>
        <v>0</v>
      </c>
      <c r="AF23" s="39">
        <f t="shared" si="22"/>
        <v>0</v>
      </c>
      <c r="AG23" s="39">
        <f t="shared" si="23"/>
        <v>0</v>
      </c>
      <c r="AH23" s="39">
        <f t="shared" si="24"/>
        <v>0</v>
      </c>
      <c r="AI23" s="39">
        <f t="shared" si="25"/>
        <v>0</v>
      </c>
      <c r="AJ23" s="39">
        <f t="shared" si="26"/>
        <v>0</v>
      </c>
      <c r="AK23" s="39">
        <f t="shared" si="27"/>
        <v>0</v>
      </c>
      <c r="AL23" s="43"/>
      <c r="AM23" s="39">
        <f t="shared" si="28"/>
        <v>0</v>
      </c>
      <c r="AN23" s="39">
        <f t="shared" si="29"/>
        <v>0</v>
      </c>
      <c r="AO23" s="39">
        <f t="shared" si="30"/>
        <v>0</v>
      </c>
      <c r="AP23" s="40">
        <f t="shared" si="31"/>
        <v>0</v>
      </c>
      <c r="AR23" s="39">
        <f t="shared" si="32"/>
        <v>0</v>
      </c>
      <c r="AS23" s="39">
        <f t="shared" si="33"/>
        <v>0</v>
      </c>
      <c r="AT23" s="39">
        <f t="shared" si="34"/>
        <v>0</v>
      </c>
      <c r="AU23" s="40">
        <f t="shared" si="35"/>
        <v>0</v>
      </c>
      <c r="AV23" s="40"/>
      <c r="AW23" s="52">
        <f t="shared" si="36"/>
        <v>0</v>
      </c>
      <c r="AY23" s="52">
        <f t="shared" si="37"/>
        <v>0</v>
      </c>
      <c r="AZ23" s="70"/>
    </row>
    <row r="24" spans="1:52">
      <c r="A24" s="44">
        <f t="shared" si="38"/>
        <v>37469</v>
      </c>
      <c r="B24" s="66">
        <f t="shared" si="39"/>
        <v>2868.8524590163934</v>
      </c>
      <c r="C24" s="67"/>
      <c r="D24" s="68">
        <f t="shared" si="3"/>
        <v>2868.8524590163934</v>
      </c>
      <c r="E24" s="35">
        <f t="shared" si="4"/>
        <v>0</v>
      </c>
      <c r="F24" s="35">
        <f t="shared" si="5"/>
        <v>0</v>
      </c>
      <c r="G24" s="55">
        <f t="shared" si="6"/>
        <v>5.67</v>
      </c>
      <c r="H24" s="69">
        <f t="shared" si="6"/>
        <v>5.67</v>
      </c>
      <c r="I24" s="72">
        <f t="shared" si="40"/>
        <v>0</v>
      </c>
      <c r="J24" s="55">
        <f t="shared" si="7"/>
        <v>-0.01</v>
      </c>
      <c r="K24" s="69">
        <f t="shared" si="7"/>
        <v>-0.06</v>
      </c>
      <c r="L24" s="72">
        <v>0</v>
      </c>
      <c r="M24" s="55">
        <f t="shared" si="8"/>
        <v>7.4999999999999997E-3</v>
      </c>
      <c r="N24" s="69">
        <f t="shared" si="8"/>
        <v>0</v>
      </c>
      <c r="O24" s="72">
        <v>0</v>
      </c>
      <c r="P24" s="7"/>
      <c r="Q24" s="72">
        <f t="shared" si="9"/>
        <v>5.6674999999999995</v>
      </c>
      <c r="R24" s="72">
        <f t="shared" si="10"/>
        <v>5.61</v>
      </c>
      <c r="S24" s="72">
        <f t="shared" si="11"/>
        <v>0</v>
      </c>
      <c r="T24" s="7"/>
      <c r="U24" s="5">
        <f t="shared" si="12"/>
        <v>31</v>
      </c>
      <c r="V24" s="45">
        <f t="shared" si="13"/>
        <v>37469</v>
      </c>
      <c r="W24" s="5">
        <f t="shared" si="14"/>
        <v>553</v>
      </c>
      <c r="X24" s="55">
        <f t="shared" si="15"/>
        <v>5.3904348595426005E-2</v>
      </c>
      <c r="Y24" s="47">
        <f t="shared" si="16"/>
        <v>0.92262498295770734</v>
      </c>
      <c r="Z24" s="5">
        <f t="shared" si="17"/>
        <v>0</v>
      </c>
      <c r="AA24" s="5">
        <f t="shared" si="18"/>
        <v>0</v>
      </c>
      <c r="AC24" s="39">
        <f t="shared" si="19"/>
        <v>0</v>
      </c>
      <c r="AD24" s="39">
        <f t="shared" si="20"/>
        <v>0</v>
      </c>
      <c r="AE24" s="39">
        <f t="shared" si="21"/>
        <v>0</v>
      </c>
      <c r="AF24" s="39">
        <f t="shared" si="22"/>
        <v>0</v>
      </c>
      <c r="AG24" s="39">
        <f t="shared" si="23"/>
        <v>0</v>
      </c>
      <c r="AH24" s="39">
        <f t="shared" si="24"/>
        <v>0</v>
      </c>
      <c r="AI24" s="39">
        <f t="shared" si="25"/>
        <v>0</v>
      </c>
      <c r="AJ24" s="39">
        <f t="shared" si="26"/>
        <v>0</v>
      </c>
      <c r="AK24" s="39">
        <f t="shared" si="27"/>
        <v>0</v>
      </c>
      <c r="AL24" s="43"/>
      <c r="AM24" s="39">
        <f t="shared" si="28"/>
        <v>0</v>
      </c>
      <c r="AN24" s="39">
        <f t="shared" si="29"/>
        <v>0</v>
      </c>
      <c r="AO24" s="39">
        <f t="shared" si="30"/>
        <v>0</v>
      </c>
      <c r="AP24" s="40">
        <f t="shared" si="31"/>
        <v>0</v>
      </c>
      <c r="AR24" s="39">
        <f t="shared" si="32"/>
        <v>0</v>
      </c>
      <c r="AS24" s="39">
        <f t="shared" si="33"/>
        <v>0</v>
      </c>
      <c r="AT24" s="39">
        <f t="shared" si="34"/>
        <v>0</v>
      </c>
      <c r="AU24" s="40">
        <f t="shared" si="35"/>
        <v>0</v>
      </c>
      <c r="AV24" s="40"/>
      <c r="AW24" s="52">
        <f t="shared" si="36"/>
        <v>0</v>
      </c>
      <c r="AY24" s="52">
        <f t="shared" si="37"/>
        <v>0</v>
      </c>
      <c r="AZ24" s="70"/>
    </row>
    <row r="25" spans="1:52">
      <c r="A25" s="44">
        <f t="shared" si="38"/>
        <v>37500</v>
      </c>
      <c r="B25" s="66">
        <f t="shared" si="39"/>
        <v>2868.8524590163934</v>
      </c>
      <c r="C25" s="67"/>
      <c r="D25" s="68">
        <f t="shared" si="3"/>
        <v>2868.8524590163934</v>
      </c>
      <c r="E25" s="35">
        <f t="shared" si="4"/>
        <v>0</v>
      </c>
      <c r="F25" s="35">
        <f t="shared" si="5"/>
        <v>0</v>
      </c>
      <c r="G25" s="55">
        <f t="shared" si="6"/>
        <v>5.67</v>
      </c>
      <c r="H25" s="69">
        <f t="shared" si="6"/>
        <v>5.67</v>
      </c>
      <c r="I25" s="72">
        <f t="shared" si="40"/>
        <v>0</v>
      </c>
      <c r="J25" s="55">
        <f t="shared" si="7"/>
        <v>-0.01</v>
      </c>
      <c r="K25" s="69">
        <f t="shared" si="7"/>
        <v>-0.06</v>
      </c>
      <c r="L25" s="72">
        <v>0</v>
      </c>
      <c r="M25" s="55">
        <f t="shared" si="8"/>
        <v>7.4999999999999997E-3</v>
      </c>
      <c r="N25" s="69">
        <f t="shared" si="8"/>
        <v>0</v>
      </c>
      <c r="O25" s="72">
        <v>0</v>
      </c>
      <c r="P25" s="7"/>
      <c r="Q25" s="72">
        <f t="shared" si="9"/>
        <v>5.6674999999999995</v>
      </c>
      <c r="R25" s="72">
        <f t="shared" si="10"/>
        <v>5.61</v>
      </c>
      <c r="S25" s="72">
        <f t="shared" si="11"/>
        <v>0</v>
      </c>
      <c r="T25" s="7"/>
      <c r="U25" s="5">
        <f t="shared" si="12"/>
        <v>30</v>
      </c>
      <c r="V25" s="45">
        <f t="shared" si="13"/>
        <v>37500</v>
      </c>
      <c r="W25" s="5">
        <f t="shared" si="14"/>
        <v>584</v>
      </c>
      <c r="X25" s="55">
        <f t="shared" si="15"/>
        <v>5.3904348595426005E-2</v>
      </c>
      <c r="Y25" s="47">
        <f t="shared" si="16"/>
        <v>0.91846920212269012</v>
      </c>
      <c r="Z25" s="5">
        <f t="shared" si="17"/>
        <v>0</v>
      </c>
      <c r="AA25" s="5">
        <f t="shared" si="18"/>
        <v>0</v>
      </c>
      <c r="AC25" s="39">
        <f t="shared" si="19"/>
        <v>0</v>
      </c>
      <c r="AD25" s="39">
        <f t="shared" si="20"/>
        <v>0</v>
      </c>
      <c r="AE25" s="39">
        <f t="shared" si="21"/>
        <v>0</v>
      </c>
      <c r="AF25" s="39">
        <f t="shared" si="22"/>
        <v>0</v>
      </c>
      <c r="AG25" s="39">
        <f t="shared" si="23"/>
        <v>0</v>
      </c>
      <c r="AH25" s="39">
        <f t="shared" si="24"/>
        <v>0</v>
      </c>
      <c r="AI25" s="39">
        <f t="shared" si="25"/>
        <v>0</v>
      </c>
      <c r="AJ25" s="39">
        <f t="shared" si="26"/>
        <v>0</v>
      </c>
      <c r="AK25" s="39">
        <f t="shared" si="27"/>
        <v>0</v>
      </c>
      <c r="AL25" s="43"/>
      <c r="AM25" s="39">
        <f t="shared" si="28"/>
        <v>0</v>
      </c>
      <c r="AN25" s="39">
        <f t="shared" si="29"/>
        <v>0</v>
      </c>
      <c r="AO25" s="39">
        <f t="shared" si="30"/>
        <v>0</v>
      </c>
      <c r="AP25" s="40">
        <f t="shared" si="31"/>
        <v>0</v>
      </c>
      <c r="AR25" s="39">
        <f t="shared" si="32"/>
        <v>0</v>
      </c>
      <c r="AS25" s="39">
        <f t="shared" si="33"/>
        <v>0</v>
      </c>
      <c r="AT25" s="39">
        <f t="shared" si="34"/>
        <v>0</v>
      </c>
      <c r="AU25" s="40">
        <f t="shared" si="35"/>
        <v>0</v>
      </c>
      <c r="AV25" s="40"/>
      <c r="AW25" s="52">
        <f t="shared" si="36"/>
        <v>0</v>
      </c>
      <c r="AY25" s="52">
        <f t="shared" si="37"/>
        <v>0</v>
      </c>
      <c r="AZ25" s="70"/>
    </row>
    <row r="26" spans="1:52">
      <c r="A26" s="44">
        <f t="shared" si="38"/>
        <v>37530</v>
      </c>
      <c r="B26" s="66">
        <f t="shared" si="39"/>
        <v>2868.8524590163934</v>
      </c>
      <c r="C26" s="67"/>
      <c r="D26" s="68">
        <f t="shared" si="3"/>
        <v>2868.8524590163934</v>
      </c>
      <c r="E26" s="35">
        <f t="shared" si="4"/>
        <v>0</v>
      </c>
      <c r="F26" s="35">
        <f t="shared" si="5"/>
        <v>0</v>
      </c>
      <c r="G26" s="55">
        <f t="shared" si="6"/>
        <v>5.67</v>
      </c>
      <c r="H26" s="69">
        <f t="shared" si="6"/>
        <v>5.67</v>
      </c>
      <c r="I26" s="72">
        <f t="shared" si="40"/>
        <v>0</v>
      </c>
      <c r="J26" s="55">
        <f t="shared" si="7"/>
        <v>-0.01</v>
      </c>
      <c r="K26" s="69">
        <f t="shared" si="7"/>
        <v>-0.06</v>
      </c>
      <c r="L26" s="72">
        <v>0</v>
      </c>
      <c r="M26" s="55">
        <f t="shared" si="8"/>
        <v>7.4999999999999997E-3</v>
      </c>
      <c r="N26" s="69">
        <f t="shared" si="8"/>
        <v>0</v>
      </c>
      <c r="O26" s="72">
        <v>0</v>
      </c>
      <c r="P26" s="7"/>
      <c r="Q26" s="72">
        <f t="shared" si="9"/>
        <v>5.6674999999999995</v>
      </c>
      <c r="R26" s="72">
        <f t="shared" si="10"/>
        <v>5.61</v>
      </c>
      <c r="S26" s="72">
        <f t="shared" si="11"/>
        <v>0</v>
      </c>
      <c r="T26" s="7"/>
      <c r="U26" s="5">
        <f t="shared" si="12"/>
        <v>31</v>
      </c>
      <c r="V26" s="45">
        <f t="shared" si="13"/>
        <v>37530</v>
      </c>
      <c r="W26" s="5">
        <f t="shared" si="14"/>
        <v>614</v>
      </c>
      <c r="X26" s="55">
        <f t="shared" si="15"/>
        <v>5.3904348595426005E-2</v>
      </c>
      <c r="Y26" s="47">
        <f t="shared" si="16"/>
        <v>0.91446530247346769</v>
      </c>
      <c r="Z26" s="5">
        <f t="shared" si="17"/>
        <v>0</v>
      </c>
      <c r="AA26" s="5">
        <f t="shared" si="18"/>
        <v>0</v>
      </c>
      <c r="AC26" s="39">
        <f t="shared" si="19"/>
        <v>0</v>
      </c>
      <c r="AD26" s="39">
        <f t="shared" si="20"/>
        <v>0</v>
      </c>
      <c r="AE26" s="39">
        <f t="shared" si="21"/>
        <v>0</v>
      </c>
      <c r="AF26" s="39">
        <f t="shared" si="22"/>
        <v>0</v>
      </c>
      <c r="AG26" s="39">
        <f t="shared" si="23"/>
        <v>0</v>
      </c>
      <c r="AH26" s="39">
        <f t="shared" si="24"/>
        <v>0</v>
      </c>
      <c r="AI26" s="39">
        <f t="shared" si="25"/>
        <v>0</v>
      </c>
      <c r="AJ26" s="39">
        <f t="shared" si="26"/>
        <v>0</v>
      </c>
      <c r="AK26" s="39">
        <f t="shared" si="27"/>
        <v>0</v>
      </c>
      <c r="AL26" s="43"/>
      <c r="AM26" s="39">
        <f t="shared" si="28"/>
        <v>0</v>
      </c>
      <c r="AN26" s="39">
        <f t="shared" si="29"/>
        <v>0</v>
      </c>
      <c r="AO26" s="39">
        <f t="shared" si="30"/>
        <v>0</v>
      </c>
      <c r="AP26" s="40">
        <f t="shared" si="31"/>
        <v>0</v>
      </c>
      <c r="AR26" s="39">
        <f t="shared" si="32"/>
        <v>0</v>
      </c>
      <c r="AS26" s="39">
        <f t="shared" si="33"/>
        <v>0</v>
      </c>
      <c r="AT26" s="39">
        <f t="shared" si="34"/>
        <v>0</v>
      </c>
      <c r="AU26" s="40">
        <f t="shared" si="35"/>
        <v>0</v>
      </c>
      <c r="AV26" s="40"/>
      <c r="AW26" s="52">
        <f t="shared" si="36"/>
        <v>0</v>
      </c>
      <c r="AY26" s="52">
        <f t="shared" si="37"/>
        <v>0</v>
      </c>
      <c r="AZ26" s="70"/>
    </row>
    <row r="27" spans="1:52">
      <c r="A27" s="44">
        <f t="shared" si="38"/>
        <v>37561</v>
      </c>
      <c r="B27" s="66">
        <f t="shared" si="39"/>
        <v>2868.8524590163934</v>
      </c>
      <c r="C27" s="67"/>
      <c r="D27" s="68">
        <f t="shared" si="3"/>
        <v>2868.8524590163934</v>
      </c>
      <c r="E27" s="35">
        <f t="shared" si="4"/>
        <v>0</v>
      </c>
      <c r="F27" s="35">
        <f t="shared" si="5"/>
        <v>0</v>
      </c>
      <c r="G27" s="55">
        <f t="shared" si="6"/>
        <v>5.67</v>
      </c>
      <c r="H27" s="69">
        <f t="shared" si="6"/>
        <v>5.67</v>
      </c>
      <c r="I27" s="72">
        <f t="shared" si="40"/>
        <v>0</v>
      </c>
      <c r="J27" s="55">
        <f t="shared" si="7"/>
        <v>-0.01</v>
      </c>
      <c r="K27" s="69">
        <f t="shared" si="7"/>
        <v>-0.06</v>
      </c>
      <c r="L27" s="72">
        <v>0</v>
      </c>
      <c r="M27" s="55">
        <f t="shared" si="8"/>
        <v>7.4999999999999997E-3</v>
      </c>
      <c r="N27" s="69">
        <f t="shared" si="8"/>
        <v>0</v>
      </c>
      <c r="O27" s="72">
        <v>0</v>
      </c>
      <c r="P27" s="7"/>
      <c r="Q27" s="72">
        <f t="shared" si="9"/>
        <v>5.6674999999999995</v>
      </c>
      <c r="R27" s="72">
        <f t="shared" si="10"/>
        <v>5.61</v>
      </c>
      <c r="S27" s="72">
        <f t="shared" si="11"/>
        <v>0</v>
      </c>
      <c r="T27" s="7"/>
      <c r="U27" s="5">
        <f t="shared" si="12"/>
        <v>30</v>
      </c>
      <c r="V27" s="45">
        <f t="shared" si="13"/>
        <v>37561</v>
      </c>
      <c r="W27" s="5">
        <f t="shared" si="14"/>
        <v>645</v>
      </c>
      <c r="X27" s="55">
        <f t="shared" si="15"/>
        <v>5.3904348595426005E-2</v>
      </c>
      <c r="Y27" s="47">
        <f t="shared" si="16"/>
        <v>0.91034627529719869</v>
      </c>
      <c r="Z27" s="5">
        <f t="shared" si="17"/>
        <v>0</v>
      </c>
      <c r="AA27" s="5">
        <f t="shared" si="18"/>
        <v>0</v>
      </c>
      <c r="AC27" s="39">
        <f t="shared" si="19"/>
        <v>0</v>
      </c>
      <c r="AD27" s="39">
        <f t="shared" si="20"/>
        <v>0</v>
      </c>
      <c r="AE27" s="39">
        <f t="shared" si="21"/>
        <v>0</v>
      </c>
      <c r="AF27" s="39">
        <f t="shared" si="22"/>
        <v>0</v>
      </c>
      <c r="AG27" s="39">
        <f t="shared" si="23"/>
        <v>0</v>
      </c>
      <c r="AH27" s="39">
        <f t="shared" si="24"/>
        <v>0</v>
      </c>
      <c r="AI27" s="39">
        <f t="shared" si="25"/>
        <v>0</v>
      </c>
      <c r="AJ27" s="39">
        <f t="shared" si="26"/>
        <v>0</v>
      </c>
      <c r="AK27" s="39">
        <f t="shared" si="27"/>
        <v>0</v>
      </c>
      <c r="AL27" s="43"/>
      <c r="AM27" s="39">
        <f t="shared" si="28"/>
        <v>0</v>
      </c>
      <c r="AN27" s="39">
        <f t="shared" si="29"/>
        <v>0</v>
      </c>
      <c r="AO27" s="39">
        <f t="shared" si="30"/>
        <v>0</v>
      </c>
      <c r="AP27" s="40">
        <f t="shared" si="31"/>
        <v>0</v>
      </c>
      <c r="AR27" s="39">
        <f t="shared" si="32"/>
        <v>0</v>
      </c>
      <c r="AS27" s="39">
        <f t="shared" si="33"/>
        <v>0</v>
      </c>
      <c r="AT27" s="39">
        <f t="shared" si="34"/>
        <v>0</v>
      </c>
      <c r="AU27" s="40">
        <f t="shared" si="35"/>
        <v>0</v>
      </c>
      <c r="AV27" s="40"/>
      <c r="AW27" s="52">
        <f t="shared" si="36"/>
        <v>0</v>
      </c>
      <c r="AY27" s="52">
        <f t="shared" si="37"/>
        <v>0</v>
      </c>
      <c r="AZ27" s="70"/>
    </row>
    <row r="28" spans="1:52">
      <c r="A28" s="44">
        <f t="shared" si="38"/>
        <v>37591</v>
      </c>
      <c r="B28" s="66">
        <f t="shared" si="39"/>
        <v>2868.8524590163934</v>
      </c>
      <c r="C28" s="67"/>
      <c r="D28" s="68">
        <f t="shared" si="3"/>
        <v>2868.8524590163934</v>
      </c>
      <c r="E28" s="35">
        <f t="shared" si="4"/>
        <v>0</v>
      </c>
      <c r="F28" s="35">
        <f t="shared" si="5"/>
        <v>0</v>
      </c>
      <c r="G28" s="55">
        <f t="shared" si="6"/>
        <v>5.67</v>
      </c>
      <c r="H28" s="69">
        <f t="shared" si="6"/>
        <v>5.67</v>
      </c>
      <c r="I28" s="72">
        <f t="shared" si="40"/>
        <v>0</v>
      </c>
      <c r="J28" s="55">
        <f t="shared" si="7"/>
        <v>-0.01</v>
      </c>
      <c r="K28" s="69">
        <f t="shared" si="7"/>
        <v>-0.06</v>
      </c>
      <c r="L28" s="72">
        <v>0</v>
      </c>
      <c r="M28" s="55">
        <f t="shared" si="8"/>
        <v>7.4999999999999997E-3</v>
      </c>
      <c r="N28" s="69">
        <f t="shared" si="8"/>
        <v>0</v>
      </c>
      <c r="O28" s="72">
        <v>0</v>
      </c>
      <c r="P28" s="7"/>
      <c r="Q28" s="72">
        <f t="shared" si="9"/>
        <v>5.6674999999999995</v>
      </c>
      <c r="R28" s="72">
        <f t="shared" si="10"/>
        <v>5.61</v>
      </c>
      <c r="S28" s="72">
        <f t="shared" si="11"/>
        <v>0</v>
      </c>
      <c r="T28" s="7"/>
      <c r="U28" s="5">
        <f t="shared" si="12"/>
        <v>31</v>
      </c>
      <c r="V28" s="45">
        <f t="shared" si="13"/>
        <v>37591</v>
      </c>
      <c r="W28" s="5">
        <f t="shared" si="14"/>
        <v>675</v>
      </c>
      <c r="X28" s="55">
        <f t="shared" si="15"/>
        <v>5.3904348595426005E-2</v>
      </c>
      <c r="Y28" s="47">
        <f t="shared" si="16"/>
        <v>0.90637778607196451</v>
      </c>
      <c r="Z28" s="5">
        <f t="shared" si="17"/>
        <v>0</v>
      </c>
      <c r="AA28" s="5">
        <f t="shared" si="18"/>
        <v>0</v>
      </c>
      <c r="AC28" s="39">
        <f t="shared" si="19"/>
        <v>0</v>
      </c>
      <c r="AD28" s="39">
        <f t="shared" si="20"/>
        <v>0</v>
      </c>
      <c r="AE28" s="39">
        <f t="shared" si="21"/>
        <v>0</v>
      </c>
      <c r="AF28" s="39">
        <f t="shared" si="22"/>
        <v>0</v>
      </c>
      <c r="AG28" s="39">
        <f t="shared" si="23"/>
        <v>0</v>
      </c>
      <c r="AH28" s="39">
        <f t="shared" si="24"/>
        <v>0</v>
      </c>
      <c r="AI28" s="39">
        <f t="shared" si="25"/>
        <v>0</v>
      </c>
      <c r="AJ28" s="39">
        <f t="shared" si="26"/>
        <v>0</v>
      </c>
      <c r="AK28" s="39">
        <f t="shared" si="27"/>
        <v>0</v>
      </c>
      <c r="AL28" s="43"/>
      <c r="AM28" s="39">
        <f t="shared" si="28"/>
        <v>0</v>
      </c>
      <c r="AN28" s="39">
        <f t="shared" si="29"/>
        <v>0</v>
      </c>
      <c r="AO28" s="39">
        <f t="shared" si="30"/>
        <v>0</v>
      </c>
      <c r="AP28" s="40">
        <f t="shared" si="31"/>
        <v>0</v>
      </c>
      <c r="AR28" s="39">
        <f t="shared" si="32"/>
        <v>0</v>
      </c>
      <c r="AS28" s="39">
        <f t="shared" si="33"/>
        <v>0</v>
      </c>
      <c r="AT28" s="39">
        <f t="shared" si="34"/>
        <v>0</v>
      </c>
      <c r="AU28" s="40">
        <f t="shared" si="35"/>
        <v>0</v>
      </c>
      <c r="AV28" s="40"/>
      <c r="AW28" s="52">
        <f t="shared" si="36"/>
        <v>0</v>
      </c>
      <c r="AY28" s="52">
        <f t="shared" si="37"/>
        <v>0</v>
      </c>
      <c r="AZ28" s="70"/>
    </row>
    <row r="29" spans="1:52">
      <c r="A29" s="44">
        <f t="shared" si="38"/>
        <v>37622</v>
      </c>
      <c r="B29" s="66">
        <f t="shared" si="39"/>
        <v>2868.8524590163934</v>
      </c>
      <c r="C29" s="67"/>
      <c r="D29" s="68">
        <f t="shared" si="3"/>
        <v>2868.8524590163934</v>
      </c>
      <c r="E29" s="35">
        <f t="shared" si="4"/>
        <v>0</v>
      </c>
      <c r="F29" s="35">
        <f t="shared" si="5"/>
        <v>0</v>
      </c>
      <c r="G29" s="55">
        <f t="shared" si="6"/>
        <v>5.67</v>
      </c>
      <c r="H29" s="69">
        <f t="shared" si="6"/>
        <v>5.67</v>
      </c>
      <c r="I29" s="72">
        <f t="shared" si="40"/>
        <v>0</v>
      </c>
      <c r="J29" s="55">
        <f t="shared" si="7"/>
        <v>-0.01</v>
      </c>
      <c r="K29" s="69">
        <f t="shared" si="7"/>
        <v>-0.06</v>
      </c>
      <c r="L29" s="72">
        <v>0</v>
      </c>
      <c r="M29" s="55">
        <f t="shared" si="8"/>
        <v>7.4999999999999997E-3</v>
      </c>
      <c r="N29" s="69">
        <f t="shared" si="8"/>
        <v>0</v>
      </c>
      <c r="O29" s="72">
        <v>0</v>
      </c>
      <c r="P29" s="7"/>
      <c r="Q29" s="72">
        <f t="shared" si="9"/>
        <v>5.6674999999999995</v>
      </c>
      <c r="R29" s="72">
        <f t="shared" si="10"/>
        <v>5.61</v>
      </c>
      <c r="S29" s="72">
        <f t="shared" si="11"/>
        <v>0</v>
      </c>
      <c r="T29" s="7"/>
      <c r="U29" s="5">
        <f t="shared" si="12"/>
        <v>31</v>
      </c>
      <c r="V29" s="45">
        <f t="shared" si="13"/>
        <v>37622</v>
      </c>
      <c r="W29" s="5">
        <f t="shared" si="14"/>
        <v>706</v>
      </c>
      <c r="X29" s="55">
        <f t="shared" si="15"/>
        <v>5.3904348595426005E-2</v>
      </c>
      <c r="Y29" s="47">
        <f t="shared" si="16"/>
        <v>0.90229518750567794</v>
      </c>
      <c r="Z29" s="5">
        <f t="shared" si="17"/>
        <v>0</v>
      </c>
      <c r="AA29" s="5">
        <f t="shared" si="18"/>
        <v>0</v>
      </c>
      <c r="AC29" s="39">
        <f t="shared" si="19"/>
        <v>0</v>
      </c>
      <c r="AD29" s="39">
        <f t="shared" si="20"/>
        <v>0</v>
      </c>
      <c r="AE29" s="39">
        <f t="shared" si="21"/>
        <v>0</v>
      </c>
      <c r="AF29" s="39">
        <f t="shared" si="22"/>
        <v>0</v>
      </c>
      <c r="AG29" s="39">
        <f t="shared" si="23"/>
        <v>0</v>
      </c>
      <c r="AH29" s="39">
        <f t="shared" si="24"/>
        <v>0</v>
      </c>
      <c r="AI29" s="39">
        <f t="shared" si="25"/>
        <v>0</v>
      </c>
      <c r="AJ29" s="39">
        <f t="shared" si="26"/>
        <v>0</v>
      </c>
      <c r="AK29" s="39">
        <f t="shared" si="27"/>
        <v>0</v>
      </c>
      <c r="AL29" s="43"/>
      <c r="AM29" s="39">
        <f t="shared" si="28"/>
        <v>0</v>
      </c>
      <c r="AN29" s="39">
        <f t="shared" si="29"/>
        <v>0</v>
      </c>
      <c r="AO29" s="39">
        <f t="shared" si="30"/>
        <v>0</v>
      </c>
      <c r="AP29" s="40">
        <f t="shared" si="31"/>
        <v>0</v>
      </c>
      <c r="AR29" s="39">
        <f t="shared" si="32"/>
        <v>0</v>
      </c>
      <c r="AS29" s="39">
        <f t="shared" si="33"/>
        <v>0</v>
      </c>
      <c r="AT29" s="39">
        <f t="shared" si="34"/>
        <v>0</v>
      </c>
      <c r="AU29" s="40">
        <f t="shared" si="35"/>
        <v>0</v>
      </c>
      <c r="AV29" s="40"/>
      <c r="AW29" s="52">
        <f t="shared" si="36"/>
        <v>0</v>
      </c>
      <c r="AY29" s="52">
        <f t="shared" si="37"/>
        <v>0</v>
      </c>
      <c r="AZ29" s="70"/>
    </row>
    <row r="30" spans="1:52">
      <c r="A30" s="44">
        <f t="shared" si="38"/>
        <v>37653</v>
      </c>
      <c r="B30" s="66">
        <f t="shared" si="39"/>
        <v>2868.8524590163934</v>
      </c>
      <c r="C30" s="67"/>
      <c r="D30" s="68">
        <f t="shared" si="3"/>
        <v>2868.8524590163934</v>
      </c>
      <c r="E30" s="35">
        <f t="shared" si="4"/>
        <v>0</v>
      </c>
      <c r="F30" s="35">
        <f t="shared" si="5"/>
        <v>0</v>
      </c>
      <c r="G30" s="55">
        <f t="shared" ref="G30:H49" si="41">VLOOKUP($A30,Table,MATCH(G$4,Curves,0))</f>
        <v>5.67</v>
      </c>
      <c r="H30" s="69">
        <f t="shared" si="41"/>
        <v>5.67</v>
      </c>
      <c r="I30" s="72">
        <f t="shared" si="40"/>
        <v>0</v>
      </c>
      <c r="J30" s="55">
        <f t="shared" ref="J30:K49" si="42">VLOOKUP($A30,Table,MATCH(J$4,Curves,0))</f>
        <v>-0.01</v>
      </c>
      <c r="K30" s="69">
        <f t="shared" si="42"/>
        <v>-0.06</v>
      </c>
      <c r="L30" s="72">
        <v>0</v>
      </c>
      <c r="M30" s="55">
        <f t="shared" ref="M30:N49" si="43">VLOOKUP($A30,Table,MATCH(M$4,Curves,0))</f>
        <v>7.4999999999999997E-3</v>
      </c>
      <c r="N30" s="69">
        <f t="shared" si="43"/>
        <v>0</v>
      </c>
      <c r="O30" s="72">
        <v>0</v>
      </c>
      <c r="P30" s="7"/>
      <c r="Q30" s="72">
        <f t="shared" si="9"/>
        <v>5.6674999999999995</v>
      </c>
      <c r="R30" s="72">
        <f t="shared" si="10"/>
        <v>5.61</v>
      </c>
      <c r="S30" s="72">
        <f t="shared" si="11"/>
        <v>0</v>
      </c>
      <c r="T30" s="7"/>
      <c r="U30" s="5">
        <f t="shared" si="12"/>
        <v>28</v>
      </c>
      <c r="V30" s="45">
        <f t="shared" si="13"/>
        <v>37653</v>
      </c>
      <c r="W30" s="5">
        <f t="shared" si="14"/>
        <v>737</v>
      </c>
      <c r="X30" s="55">
        <f t="shared" si="15"/>
        <v>5.3904348595426005E-2</v>
      </c>
      <c r="Y30" s="47">
        <f t="shared" si="16"/>
        <v>0.8982309781930885</v>
      </c>
      <c r="Z30" s="5">
        <f t="shared" si="17"/>
        <v>0</v>
      </c>
      <c r="AA30" s="5">
        <f t="shared" si="18"/>
        <v>0</v>
      </c>
      <c r="AC30" s="39">
        <f t="shared" si="19"/>
        <v>0</v>
      </c>
      <c r="AD30" s="39">
        <f t="shared" si="20"/>
        <v>0</v>
      </c>
      <c r="AE30" s="39">
        <f t="shared" si="21"/>
        <v>0</v>
      </c>
      <c r="AF30" s="39">
        <f t="shared" si="22"/>
        <v>0</v>
      </c>
      <c r="AG30" s="39">
        <f t="shared" si="23"/>
        <v>0</v>
      </c>
      <c r="AH30" s="39">
        <f t="shared" si="24"/>
        <v>0</v>
      </c>
      <c r="AI30" s="39">
        <f t="shared" si="25"/>
        <v>0</v>
      </c>
      <c r="AJ30" s="39">
        <f t="shared" si="26"/>
        <v>0</v>
      </c>
      <c r="AK30" s="39">
        <f t="shared" si="27"/>
        <v>0</v>
      </c>
      <c r="AL30" s="43"/>
      <c r="AM30" s="39">
        <f t="shared" si="28"/>
        <v>0</v>
      </c>
      <c r="AN30" s="39">
        <f t="shared" si="29"/>
        <v>0</v>
      </c>
      <c r="AO30" s="39">
        <f t="shared" si="30"/>
        <v>0</v>
      </c>
      <c r="AP30" s="40">
        <f t="shared" si="31"/>
        <v>0</v>
      </c>
      <c r="AR30" s="39">
        <f t="shared" si="32"/>
        <v>0</v>
      </c>
      <c r="AS30" s="39">
        <f t="shared" si="33"/>
        <v>0</v>
      </c>
      <c r="AT30" s="39">
        <f t="shared" si="34"/>
        <v>0</v>
      </c>
      <c r="AU30" s="40">
        <f t="shared" si="35"/>
        <v>0</v>
      </c>
      <c r="AV30" s="40"/>
      <c r="AW30" s="52">
        <f t="shared" si="36"/>
        <v>0</v>
      </c>
      <c r="AY30" s="52">
        <f t="shared" si="37"/>
        <v>0</v>
      </c>
      <c r="AZ30" s="70"/>
    </row>
    <row r="31" spans="1:52">
      <c r="A31" s="44">
        <f t="shared" si="38"/>
        <v>37681</v>
      </c>
      <c r="B31" s="66">
        <f t="shared" si="39"/>
        <v>2868.8524590163934</v>
      </c>
      <c r="C31" s="67"/>
      <c r="D31" s="68">
        <f t="shared" si="3"/>
        <v>2868.8524590163934</v>
      </c>
      <c r="E31" s="35">
        <f t="shared" si="4"/>
        <v>0</v>
      </c>
      <c r="F31" s="35">
        <f t="shared" si="5"/>
        <v>0</v>
      </c>
      <c r="G31" s="55">
        <f t="shared" si="41"/>
        <v>5.67</v>
      </c>
      <c r="H31" s="69">
        <f t="shared" si="41"/>
        <v>5.67</v>
      </c>
      <c r="I31" s="72">
        <f t="shared" si="40"/>
        <v>0</v>
      </c>
      <c r="J31" s="55">
        <f t="shared" si="42"/>
        <v>-0.01</v>
      </c>
      <c r="K31" s="69">
        <f t="shared" si="42"/>
        <v>-0.06</v>
      </c>
      <c r="L31" s="72">
        <v>0</v>
      </c>
      <c r="M31" s="55">
        <f t="shared" si="43"/>
        <v>7.4999999999999997E-3</v>
      </c>
      <c r="N31" s="69">
        <f t="shared" si="43"/>
        <v>0</v>
      </c>
      <c r="O31" s="72">
        <v>0</v>
      </c>
      <c r="P31" s="7"/>
      <c r="Q31" s="72">
        <f t="shared" si="9"/>
        <v>5.6674999999999995</v>
      </c>
      <c r="R31" s="72">
        <f t="shared" si="10"/>
        <v>5.61</v>
      </c>
      <c r="S31" s="72">
        <f t="shared" si="11"/>
        <v>0</v>
      </c>
      <c r="T31" s="7"/>
      <c r="U31" s="5">
        <f t="shared" si="12"/>
        <v>31</v>
      </c>
      <c r="V31" s="45">
        <f t="shared" si="13"/>
        <v>37681</v>
      </c>
      <c r="W31" s="5">
        <f t="shared" si="14"/>
        <v>765</v>
      </c>
      <c r="X31" s="55">
        <f t="shared" si="15"/>
        <v>5.3904348595426005E-2</v>
      </c>
      <c r="Y31" s="47">
        <f t="shared" si="16"/>
        <v>0.89457581650927209</v>
      </c>
      <c r="Z31" s="5">
        <f t="shared" si="17"/>
        <v>0</v>
      </c>
      <c r="AA31" s="5">
        <f t="shared" si="18"/>
        <v>0</v>
      </c>
      <c r="AC31" s="39">
        <f t="shared" si="19"/>
        <v>0</v>
      </c>
      <c r="AD31" s="39">
        <f t="shared" si="20"/>
        <v>0</v>
      </c>
      <c r="AE31" s="39">
        <f t="shared" si="21"/>
        <v>0</v>
      </c>
      <c r="AF31" s="39">
        <f t="shared" si="22"/>
        <v>0</v>
      </c>
      <c r="AG31" s="39">
        <f t="shared" si="23"/>
        <v>0</v>
      </c>
      <c r="AH31" s="39">
        <f t="shared" si="24"/>
        <v>0</v>
      </c>
      <c r="AI31" s="39">
        <f t="shared" si="25"/>
        <v>0</v>
      </c>
      <c r="AJ31" s="39">
        <f t="shared" si="26"/>
        <v>0</v>
      </c>
      <c r="AK31" s="39">
        <f t="shared" si="27"/>
        <v>0</v>
      </c>
      <c r="AL31" s="43"/>
      <c r="AM31" s="39">
        <f t="shared" si="28"/>
        <v>0</v>
      </c>
      <c r="AN31" s="39">
        <f t="shared" si="29"/>
        <v>0</v>
      </c>
      <c r="AO31" s="39">
        <f t="shared" si="30"/>
        <v>0</v>
      </c>
      <c r="AP31" s="40">
        <f t="shared" si="31"/>
        <v>0</v>
      </c>
      <c r="AR31" s="39">
        <f t="shared" si="32"/>
        <v>0</v>
      </c>
      <c r="AS31" s="39">
        <f t="shared" si="33"/>
        <v>0</v>
      </c>
      <c r="AT31" s="39">
        <f t="shared" si="34"/>
        <v>0</v>
      </c>
      <c r="AU31" s="40">
        <f t="shared" si="35"/>
        <v>0</v>
      </c>
      <c r="AV31" s="40"/>
      <c r="AW31" s="52">
        <f t="shared" si="36"/>
        <v>0</v>
      </c>
      <c r="AY31" s="52">
        <f t="shared" si="37"/>
        <v>0</v>
      </c>
      <c r="AZ31" s="70"/>
    </row>
    <row r="32" spans="1:52">
      <c r="A32" s="44">
        <f t="shared" si="38"/>
        <v>37712</v>
      </c>
      <c r="B32" s="66">
        <f t="shared" si="39"/>
        <v>2868.8524590163934</v>
      </c>
      <c r="C32" s="67"/>
      <c r="D32" s="68">
        <f t="shared" si="3"/>
        <v>2868.8524590163934</v>
      </c>
      <c r="E32" s="35">
        <f t="shared" si="4"/>
        <v>0</v>
      </c>
      <c r="F32" s="35">
        <f t="shared" si="5"/>
        <v>0</v>
      </c>
      <c r="G32" s="55">
        <f t="shared" si="41"/>
        <v>5.67</v>
      </c>
      <c r="H32" s="69">
        <f t="shared" si="41"/>
        <v>5.67</v>
      </c>
      <c r="I32" s="72">
        <f t="shared" si="40"/>
        <v>0</v>
      </c>
      <c r="J32" s="55">
        <f t="shared" si="42"/>
        <v>-0.01</v>
      </c>
      <c r="K32" s="69">
        <f t="shared" si="42"/>
        <v>-0.06</v>
      </c>
      <c r="L32" s="72">
        <v>0</v>
      </c>
      <c r="M32" s="55">
        <f t="shared" si="43"/>
        <v>7.4999999999999997E-3</v>
      </c>
      <c r="N32" s="69">
        <f t="shared" si="43"/>
        <v>0</v>
      </c>
      <c r="O32" s="72">
        <v>0</v>
      </c>
      <c r="P32" s="7"/>
      <c r="Q32" s="72">
        <f t="shared" si="9"/>
        <v>5.6674999999999995</v>
      </c>
      <c r="R32" s="72">
        <f t="shared" si="10"/>
        <v>5.61</v>
      </c>
      <c r="S32" s="72">
        <f t="shared" si="11"/>
        <v>0</v>
      </c>
      <c r="T32" s="7"/>
      <c r="U32" s="5">
        <f t="shared" si="12"/>
        <v>30</v>
      </c>
      <c r="V32" s="45">
        <f t="shared" si="13"/>
        <v>37712</v>
      </c>
      <c r="W32" s="5">
        <f t="shared" si="14"/>
        <v>796</v>
      </c>
      <c r="X32" s="55">
        <f t="shared" si="15"/>
        <v>5.3904348595426005E-2</v>
      </c>
      <c r="Y32" s="47">
        <f t="shared" si="16"/>
        <v>0.89054637756886834</v>
      </c>
      <c r="Z32" s="5">
        <f t="shared" si="17"/>
        <v>0</v>
      </c>
      <c r="AA32" s="5">
        <f t="shared" si="18"/>
        <v>0</v>
      </c>
      <c r="AC32" s="39">
        <f t="shared" si="19"/>
        <v>0</v>
      </c>
      <c r="AD32" s="39">
        <f t="shared" si="20"/>
        <v>0</v>
      </c>
      <c r="AE32" s="39">
        <f t="shared" si="21"/>
        <v>0</v>
      </c>
      <c r="AF32" s="39">
        <f t="shared" si="22"/>
        <v>0</v>
      </c>
      <c r="AG32" s="39">
        <f t="shared" si="23"/>
        <v>0</v>
      </c>
      <c r="AH32" s="39">
        <f t="shared" si="24"/>
        <v>0</v>
      </c>
      <c r="AI32" s="39">
        <f t="shared" si="25"/>
        <v>0</v>
      </c>
      <c r="AJ32" s="39">
        <f t="shared" si="26"/>
        <v>0</v>
      </c>
      <c r="AK32" s="39">
        <f t="shared" si="27"/>
        <v>0</v>
      </c>
      <c r="AL32" s="43"/>
      <c r="AM32" s="39">
        <f t="shared" si="28"/>
        <v>0</v>
      </c>
      <c r="AN32" s="39">
        <f t="shared" si="29"/>
        <v>0</v>
      </c>
      <c r="AO32" s="39">
        <f t="shared" si="30"/>
        <v>0</v>
      </c>
      <c r="AP32" s="40">
        <f t="shared" si="31"/>
        <v>0</v>
      </c>
      <c r="AR32" s="39">
        <f t="shared" si="32"/>
        <v>0</v>
      </c>
      <c r="AS32" s="39">
        <f t="shared" si="33"/>
        <v>0</v>
      </c>
      <c r="AT32" s="39">
        <f t="shared" si="34"/>
        <v>0</v>
      </c>
      <c r="AU32" s="40">
        <f t="shared" si="35"/>
        <v>0</v>
      </c>
      <c r="AV32" s="40"/>
      <c r="AW32" s="52">
        <f t="shared" si="36"/>
        <v>0</v>
      </c>
      <c r="AY32" s="52">
        <f t="shared" si="37"/>
        <v>0</v>
      </c>
      <c r="AZ32" s="70"/>
    </row>
    <row r="33" spans="1:52">
      <c r="A33" s="44">
        <f t="shared" si="38"/>
        <v>37742</v>
      </c>
      <c r="B33" s="66">
        <f t="shared" si="39"/>
        <v>2868.8524590163934</v>
      </c>
      <c r="C33" s="67"/>
      <c r="D33" s="68">
        <f t="shared" si="3"/>
        <v>2868.8524590163934</v>
      </c>
      <c r="E33" s="35">
        <f t="shared" si="4"/>
        <v>0</v>
      </c>
      <c r="F33" s="35">
        <f t="shared" si="5"/>
        <v>0</v>
      </c>
      <c r="G33" s="55">
        <f t="shared" si="41"/>
        <v>5.67</v>
      </c>
      <c r="H33" s="69">
        <f t="shared" si="41"/>
        <v>5.67</v>
      </c>
      <c r="I33" s="72">
        <f t="shared" si="40"/>
        <v>0</v>
      </c>
      <c r="J33" s="55">
        <f t="shared" si="42"/>
        <v>-0.01</v>
      </c>
      <c r="K33" s="69">
        <f t="shared" si="42"/>
        <v>-0.06</v>
      </c>
      <c r="L33" s="72">
        <v>0</v>
      </c>
      <c r="M33" s="55">
        <f t="shared" si="43"/>
        <v>7.4999999999999997E-3</v>
      </c>
      <c r="N33" s="69">
        <f t="shared" si="43"/>
        <v>0</v>
      </c>
      <c r="O33" s="72">
        <v>0</v>
      </c>
      <c r="P33" s="7"/>
      <c r="Q33" s="72">
        <f t="shared" si="9"/>
        <v>5.6674999999999995</v>
      </c>
      <c r="R33" s="72">
        <f t="shared" si="10"/>
        <v>5.61</v>
      </c>
      <c r="S33" s="72">
        <f t="shared" si="11"/>
        <v>0</v>
      </c>
      <c r="T33" s="7"/>
      <c r="U33" s="5">
        <f t="shared" si="12"/>
        <v>31</v>
      </c>
      <c r="V33" s="45">
        <f t="shared" si="13"/>
        <v>37742</v>
      </c>
      <c r="W33" s="5">
        <f t="shared" si="14"/>
        <v>826</v>
      </c>
      <c r="X33" s="55">
        <f t="shared" si="15"/>
        <v>5.3904348595426005E-2</v>
      </c>
      <c r="Y33" s="47">
        <f t="shared" si="16"/>
        <v>0.88666420240118315</v>
      </c>
      <c r="Z33" s="5">
        <f t="shared" si="17"/>
        <v>0</v>
      </c>
      <c r="AA33" s="5">
        <f t="shared" si="18"/>
        <v>0</v>
      </c>
      <c r="AC33" s="39">
        <f t="shared" si="19"/>
        <v>0</v>
      </c>
      <c r="AD33" s="39">
        <f t="shared" si="20"/>
        <v>0</v>
      </c>
      <c r="AE33" s="39">
        <f t="shared" si="21"/>
        <v>0</v>
      </c>
      <c r="AF33" s="39">
        <f t="shared" si="22"/>
        <v>0</v>
      </c>
      <c r="AG33" s="39">
        <f t="shared" si="23"/>
        <v>0</v>
      </c>
      <c r="AH33" s="39">
        <f t="shared" si="24"/>
        <v>0</v>
      </c>
      <c r="AI33" s="39">
        <f t="shared" si="25"/>
        <v>0</v>
      </c>
      <c r="AJ33" s="39">
        <f t="shared" si="26"/>
        <v>0</v>
      </c>
      <c r="AK33" s="39">
        <f t="shared" si="27"/>
        <v>0</v>
      </c>
      <c r="AL33" s="43"/>
      <c r="AM33" s="39">
        <f t="shared" si="28"/>
        <v>0</v>
      </c>
      <c r="AN33" s="39">
        <f t="shared" si="29"/>
        <v>0</v>
      </c>
      <c r="AO33" s="39">
        <f t="shared" si="30"/>
        <v>0</v>
      </c>
      <c r="AP33" s="40">
        <f t="shared" si="31"/>
        <v>0</v>
      </c>
      <c r="AR33" s="39">
        <f t="shared" si="32"/>
        <v>0</v>
      </c>
      <c r="AS33" s="39">
        <f t="shared" si="33"/>
        <v>0</v>
      </c>
      <c r="AT33" s="39">
        <f t="shared" si="34"/>
        <v>0</v>
      </c>
      <c r="AU33" s="40">
        <f t="shared" si="35"/>
        <v>0</v>
      </c>
      <c r="AV33" s="40"/>
      <c r="AW33" s="52">
        <f t="shared" si="36"/>
        <v>0</v>
      </c>
      <c r="AY33" s="52">
        <f t="shared" si="37"/>
        <v>0</v>
      </c>
      <c r="AZ33" s="70"/>
    </row>
    <row r="34" spans="1:52">
      <c r="A34" s="44">
        <f t="shared" si="38"/>
        <v>37773</v>
      </c>
      <c r="B34" s="66">
        <f t="shared" si="39"/>
        <v>2868.8524590163934</v>
      </c>
      <c r="C34" s="67"/>
      <c r="D34" s="68">
        <f t="shared" si="3"/>
        <v>2868.8524590163934</v>
      </c>
      <c r="E34" s="35">
        <f t="shared" si="4"/>
        <v>0</v>
      </c>
      <c r="F34" s="35">
        <f t="shared" si="5"/>
        <v>0</v>
      </c>
      <c r="G34" s="55">
        <f t="shared" si="41"/>
        <v>5.67</v>
      </c>
      <c r="H34" s="69">
        <f t="shared" si="41"/>
        <v>5.67</v>
      </c>
      <c r="I34" s="72">
        <f t="shared" si="40"/>
        <v>0</v>
      </c>
      <c r="J34" s="55">
        <f t="shared" si="42"/>
        <v>-0.01</v>
      </c>
      <c r="K34" s="69">
        <f t="shared" si="42"/>
        <v>-0.06</v>
      </c>
      <c r="L34" s="72">
        <v>0</v>
      </c>
      <c r="M34" s="55">
        <f t="shared" si="43"/>
        <v>7.4999999999999997E-3</v>
      </c>
      <c r="N34" s="69">
        <f t="shared" si="43"/>
        <v>0</v>
      </c>
      <c r="O34" s="72">
        <v>0</v>
      </c>
      <c r="P34" s="7"/>
      <c r="Q34" s="72">
        <f t="shared" si="9"/>
        <v>5.6674999999999995</v>
      </c>
      <c r="R34" s="72">
        <f t="shared" si="10"/>
        <v>5.61</v>
      </c>
      <c r="S34" s="72">
        <f t="shared" si="11"/>
        <v>0</v>
      </c>
      <c r="T34" s="7"/>
      <c r="U34" s="5">
        <f t="shared" si="12"/>
        <v>30</v>
      </c>
      <c r="V34" s="45">
        <f t="shared" si="13"/>
        <v>37773</v>
      </c>
      <c r="W34" s="5">
        <f t="shared" si="14"/>
        <v>857</v>
      </c>
      <c r="X34" s="55">
        <f t="shared" si="15"/>
        <v>5.3904348595426005E-2</v>
      </c>
      <c r="Y34" s="47">
        <f t="shared" si="16"/>
        <v>0.8826703997538472</v>
      </c>
      <c r="Z34" s="5">
        <f t="shared" si="17"/>
        <v>0</v>
      </c>
      <c r="AA34" s="5">
        <f t="shared" si="18"/>
        <v>0</v>
      </c>
      <c r="AC34" s="39">
        <f t="shared" si="19"/>
        <v>0</v>
      </c>
      <c r="AD34" s="39">
        <f t="shared" si="20"/>
        <v>0</v>
      </c>
      <c r="AE34" s="39">
        <f t="shared" si="21"/>
        <v>0</v>
      </c>
      <c r="AF34" s="39">
        <f t="shared" si="22"/>
        <v>0</v>
      </c>
      <c r="AG34" s="39">
        <f t="shared" si="23"/>
        <v>0</v>
      </c>
      <c r="AH34" s="39">
        <f t="shared" si="24"/>
        <v>0</v>
      </c>
      <c r="AI34" s="39">
        <f t="shared" si="25"/>
        <v>0</v>
      </c>
      <c r="AJ34" s="39">
        <f t="shared" si="26"/>
        <v>0</v>
      </c>
      <c r="AK34" s="39">
        <f t="shared" si="27"/>
        <v>0</v>
      </c>
      <c r="AL34" s="43"/>
      <c r="AM34" s="39">
        <f t="shared" si="28"/>
        <v>0</v>
      </c>
      <c r="AN34" s="39">
        <f t="shared" si="29"/>
        <v>0</v>
      </c>
      <c r="AO34" s="39">
        <f t="shared" si="30"/>
        <v>0</v>
      </c>
      <c r="AP34" s="40">
        <f t="shared" si="31"/>
        <v>0</v>
      </c>
      <c r="AR34" s="39">
        <f t="shared" si="32"/>
        <v>0</v>
      </c>
      <c r="AS34" s="39">
        <f t="shared" si="33"/>
        <v>0</v>
      </c>
      <c r="AT34" s="39">
        <f t="shared" si="34"/>
        <v>0</v>
      </c>
      <c r="AU34" s="40">
        <f t="shared" si="35"/>
        <v>0</v>
      </c>
      <c r="AV34" s="40"/>
      <c r="AW34" s="52">
        <f t="shared" si="36"/>
        <v>0</v>
      </c>
      <c r="AY34" s="52">
        <f t="shared" si="37"/>
        <v>0</v>
      </c>
      <c r="AZ34" s="70"/>
    </row>
    <row r="35" spans="1:52">
      <c r="A35" s="44">
        <f t="shared" si="38"/>
        <v>37803</v>
      </c>
      <c r="B35" s="66">
        <f t="shared" si="39"/>
        <v>2868.8524590163934</v>
      </c>
      <c r="C35" s="67"/>
      <c r="D35" s="68">
        <f t="shared" si="3"/>
        <v>2868.8524590163934</v>
      </c>
      <c r="E35" s="35">
        <f t="shared" si="4"/>
        <v>0</v>
      </c>
      <c r="F35" s="35">
        <f t="shared" si="5"/>
        <v>0</v>
      </c>
      <c r="G35" s="55">
        <f t="shared" si="41"/>
        <v>5.67</v>
      </c>
      <c r="H35" s="69">
        <f t="shared" si="41"/>
        <v>5.67</v>
      </c>
      <c r="I35" s="72">
        <f t="shared" si="40"/>
        <v>0</v>
      </c>
      <c r="J35" s="55">
        <f t="shared" si="42"/>
        <v>-0.01</v>
      </c>
      <c r="K35" s="69">
        <f t="shared" si="42"/>
        <v>-0.06</v>
      </c>
      <c r="L35" s="72">
        <v>0</v>
      </c>
      <c r="M35" s="55">
        <f t="shared" si="43"/>
        <v>7.4999999999999997E-3</v>
      </c>
      <c r="N35" s="69">
        <f t="shared" si="43"/>
        <v>0</v>
      </c>
      <c r="O35" s="72">
        <v>0</v>
      </c>
      <c r="P35" s="7"/>
      <c r="Q35" s="72">
        <f t="shared" si="9"/>
        <v>5.6674999999999995</v>
      </c>
      <c r="R35" s="72">
        <f t="shared" si="10"/>
        <v>5.61</v>
      </c>
      <c r="S35" s="72">
        <f t="shared" si="11"/>
        <v>0</v>
      </c>
      <c r="T35" s="7"/>
      <c r="U35" s="5">
        <f t="shared" si="12"/>
        <v>31</v>
      </c>
      <c r="V35" s="45">
        <f t="shared" si="13"/>
        <v>37803</v>
      </c>
      <c r="W35" s="5">
        <f t="shared" si="14"/>
        <v>887</v>
      </c>
      <c r="X35" s="55">
        <f t="shared" si="15"/>
        <v>5.3904348595426005E-2</v>
      </c>
      <c r="Y35" s="47">
        <f t="shared" si="16"/>
        <v>0.87882255848079682</v>
      </c>
      <c r="Z35" s="5">
        <f t="shared" si="17"/>
        <v>0</v>
      </c>
      <c r="AA35" s="5">
        <f t="shared" si="18"/>
        <v>0</v>
      </c>
      <c r="AC35" s="39">
        <f t="shared" si="19"/>
        <v>0</v>
      </c>
      <c r="AD35" s="39">
        <f t="shared" si="20"/>
        <v>0</v>
      </c>
      <c r="AE35" s="39">
        <f t="shared" si="21"/>
        <v>0</v>
      </c>
      <c r="AF35" s="39">
        <f t="shared" si="22"/>
        <v>0</v>
      </c>
      <c r="AG35" s="39">
        <f t="shared" si="23"/>
        <v>0</v>
      </c>
      <c r="AH35" s="39">
        <f t="shared" si="24"/>
        <v>0</v>
      </c>
      <c r="AI35" s="39">
        <f t="shared" si="25"/>
        <v>0</v>
      </c>
      <c r="AJ35" s="39">
        <f t="shared" si="26"/>
        <v>0</v>
      </c>
      <c r="AK35" s="39">
        <f t="shared" si="27"/>
        <v>0</v>
      </c>
      <c r="AL35" s="43"/>
      <c r="AM35" s="39">
        <f t="shared" si="28"/>
        <v>0</v>
      </c>
      <c r="AN35" s="39">
        <f t="shared" si="29"/>
        <v>0</v>
      </c>
      <c r="AO35" s="39">
        <f t="shared" si="30"/>
        <v>0</v>
      </c>
      <c r="AP35" s="40">
        <f t="shared" si="31"/>
        <v>0</v>
      </c>
      <c r="AR35" s="39">
        <f t="shared" si="32"/>
        <v>0</v>
      </c>
      <c r="AS35" s="39">
        <f t="shared" si="33"/>
        <v>0</v>
      </c>
      <c r="AT35" s="39">
        <f t="shared" si="34"/>
        <v>0</v>
      </c>
      <c r="AU35" s="40">
        <f t="shared" si="35"/>
        <v>0</v>
      </c>
      <c r="AV35" s="40"/>
      <c r="AW35" s="52">
        <f t="shared" si="36"/>
        <v>0</v>
      </c>
      <c r="AY35" s="52">
        <f t="shared" si="37"/>
        <v>0</v>
      </c>
      <c r="AZ35" s="70"/>
    </row>
    <row r="36" spans="1:52">
      <c r="A36" s="44">
        <f t="shared" si="38"/>
        <v>37834</v>
      </c>
      <c r="B36" s="66">
        <f t="shared" si="39"/>
        <v>2868.8524590163934</v>
      </c>
      <c r="C36" s="67"/>
      <c r="D36" s="68">
        <f t="shared" si="3"/>
        <v>2868.8524590163934</v>
      </c>
      <c r="E36" s="35">
        <f t="shared" si="4"/>
        <v>0</v>
      </c>
      <c r="F36" s="35">
        <f t="shared" si="5"/>
        <v>0</v>
      </c>
      <c r="G36" s="55">
        <f t="shared" si="41"/>
        <v>5.67</v>
      </c>
      <c r="H36" s="69">
        <f t="shared" si="41"/>
        <v>5.67</v>
      </c>
      <c r="I36" s="72">
        <f t="shared" si="40"/>
        <v>0</v>
      </c>
      <c r="J36" s="55">
        <f t="shared" si="42"/>
        <v>-0.01</v>
      </c>
      <c r="K36" s="69">
        <f t="shared" si="42"/>
        <v>-0.06</v>
      </c>
      <c r="L36" s="72">
        <v>0</v>
      </c>
      <c r="M36" s="55">
        <f t="shared" si="43"/>
        <v>7.4999999999999997E-3</v>
      </c>
      <c r="N36" s="69">
        <f t="shared" si="43"/>
        <v>0</v>
      </c>
      <c r="O36" s="72">
        <v>0</v>
      </c>
      <c r="P36" s="7"/>
      <c r="Q36" s="72">
        <f t="shared" si="9"/>
        <v>5.6674999999999995</v>
      </c>
      <c r="R36" s="72">
        <f t="shared" si="10"/>
        <v>5.61</v>
      </c>
      <c r="S36" s="72">
        <f t="shared" si="11"/>
        <v>0</v>
      </c>
      <c r="T36" s="7"/>
      <c r="U36" s="5">
        <f t="shared" si="12"/>
        <v>31</v>
      </c>
      <c r="V36" s="45">
        <f t="shared" si="13"/>
        <v>37834</v>
      </c>
      <c r="W36" s="5">
        <f t="shared" si="14"/>
        <v>918</v>
      </c>
      <c r="X36" s="55">
        <f t="shared" si="15"/>
        <v>5.3904348595426005E-2</v>
      </c>
      <c r="Y36" s="47">
        <f t="shared" si="16"/>
        <v>0.87486407695972701</v>
      </c>
      <c r="Z36" s="5">
        <f t="shared" si="17"/>
        <v>0</v>
      </c>
      <c r="AA36" s="5">
        <f t="shared" si="18"/>
        <v>0</v>
      </c>
      <c r="AC36" s="39">
        <f t="shared" si="19"/>
        <v>0</v>
      </c>
      <c r="AD36" s="39">
        <f t="shared" si="20"/>
        <v>0</v>
      </c>
      <c r="AE36" s="39">
        <f t="shared" si="21"/>
        <v>0</v>
      </c>
      <c r="AF36" s="39">
        <f t="shared" si="22"/>
        <v>0</v>
      </c>
      <c r="AG36" s="39">
        <f t="shared" si="23"/>
        <v>0</v>
      </c>
      <c r="AH36" s="39">
        <f t="shared" si="24"/>
        <v>0</v>
      </c>
      <c r="AI36" s="39">
        <f t="shared" si="25"/>
        <v>0</v>
      </c>
      <c r="AJ36" s="39">
        <f t="shared" si="26"/>
        <v>0</v>
      </c>
      <c r="AK36" s="39">
        <f t="shared" si="27"/>
        <v>0</v>
      </c>
      <c r="AL36" s="43"/>
      <c r="AM36" s="39">
        <f t="shared" si="28"/>
        <v>0</v>
      </c>
      <c r="AN36" s="39">
        <f t="shared" si="29"/>
        <v>0</v>
      </c>
      <c r="AO36" s="39">
        <f t="shared" si="30"/>
        <v>0</v>
      </c>
      <c r="AP36" s="40">
        <f t="shared" si="31"/>
        <v>0</v>
      </c>
      <c r="AR36" s="39">
        <f t="shared" si="32"/>
        <v>0</v>
      </c>
      <c r="AS36" s="39">
        <f t="shared" si="33"/>
        <v>0</v>
      </c>
      <c r="AT36" s="39">
        <f t="shared" si="34"/>
        <v>0</v>
      </c>
      <c r="AU36" s="40">
        <f t="shared" si="35"/>
        <v>0</v>
      </c>
      <c r="AV36" s="40"/>
      <c r="AW36" s="52">
        <f t="shared" si="36"/>
        <v>0</v>
      </c>
      <c r="AY36" s="52">
        <f t="shared" si="37"/>
        <v>0</v>
      </c>
      <c r="AZ36" s="70"/>
    </row>
    <row r="37" spans="1:52">
      <c r="A37" s="44">
        <f t="shared" si="38"/>
        <v>37865</v>
      </c>
      <c r="B37" s="66">
        <f t="shared" si="39"/>
        <v>2868.8524590163934</v>
      </c>
      <c r="C37" s="67"/>
      <c r="D37" s="68">
        <f t="shared" si="3"/>
        <v>2868.8524590163934</v>
      </c>
      <c r="E37" s="35">
        <f t="shared" si="4"/>
        <v>0</v>
      </c>
      <c r="F37" s="35">
        <f t="shared" si="5"/>
        <v>0</v>
      </c>
      <c r="G37" s="55">
        <f t="shared" si="41"/>
        <v>5.67</v>
      </c>
      <c r="H37" s="69">
        <f t="shared" si="41"/>
        <v>5.67</v>
      </c>
      <c r="I37" s="72">
        <f t="shared" si="40"/>
        <v>0</v>
      </c>
      <c r="J37" s="55">
        <f t="shared" si="42"/>
        <v>-0.01</v>
      </c>
      <c r="K37" s="69">
        <f t="shared" si="42"/>
        <v>-0.06</v>
      </c>
      <c r="L37" s="72">
        <v>0</v>
      </c>
      <c r="M37" s="55">
        <f t="shared" si="43"/>
        <v>7.4999999999999997E-3</v>
      </c>
      <c r="N37" s="69">
        <f t="shared" si="43"/>
        <v>0</v>
      </c>
      <c r="O37" s="72">
        <v>0</v>
      </c>
      <c r="P37" s="7"/>
      <c r="Q37" s="72">
        <f t="shared" si="9"/>
        <v>5.6674999999999995</v>
      </c>
      <c r="R37" s="72">
        <f t="shared" si="10"/>
        <v>5.61</v>
      </c>
      <c r="S37" s="72">
        <f t="shared" si="11"/>
        <v>0</v>
      </c>
      <c r="T37" s="7"/>
      <c r="U37" s="5">
        <f t="shared" si="12"/>
        <v>30</v>
      </c>
      <c r="V37" s="45">
        <f t="shared" si="13"/>
        <v>37865</v>
      </c>
      <c r="W37" s="5">
        <f t="shared" si="14"/>
        <v>949</v>
      </c>
      <c r="X37" s="55">
        <f t="shared" si="15"/>
        <v>5.3904348595426005E-2</v>
      </c>
      <c r="Y37" s="47">
        <f t="shared" si="16"/>
        <v>0.87092342563179648</v>
      </c>
      <c r="Z37" s="5">
        <f t="shared" si="17"/>
        <v>0</v>
      </c>
      <c r="AA37" s="5">
        <f t="shared" si="18"/>
        <v>0</v>
      </c>
      <c r="AC37" s="39">
        <f t="shared" si="19"/>
        <v>0</v>
      </c>
      <c r="AD37" s="39">
        <f t="shared" si="20"/>
        <v>0</v>
      </c>
      <c r="AE37" s="39">
        <f t="shared" si="21"/>
        <v>0</v>
      </c>
      <c r="AF37" s="39">
        <f t="shared" si="22"/>
        <v>0</v>
      </c>
      <c r="AG37" s="39">
        <f t="shared" si="23"/>
        <v>0</v>
      </c>
      <c r="AH37" s="39">
        <f t="shared" si="24"/>
        <v>0</v>
      </c>
      <c r="AI37" s="39">
        <f t="shared" si="25"/>
        <v>0</v>
      </c>
      <c r="AJ37" s="39">
        <f t="shared" si="26"/>
        <v>0</v>
      </c>
      <c r="AK37" s="39">
        <f t="shared" si="27"/>
        <v>0</v>
      </c>
      <c r="AL37" s="43"/>
      <c r="AM37" s="39">
        <f t="shared" si="28"/>
        <v>0</v>
      </c>
      <c r="AN37" s="39">
        <f t="shared" si="29"/>
        <v>0</v>
      </c>
      <c r="AO37" s="39">
        <f t="shared" si="30"/>
        <v>0</v>
      </c>
      <c r="AP37" s="40">
        <f t="shared" si="31"/>
        <v>0</v>
      </c>
      <c r="AR37" s="39">
        <f t="shared" si="32"/>
        <v>0</v>
      </c>
      <c r="AS37" s="39">
        <f t="shared" si="33"/>
        <v>0</v>
      </c>
      <c r="AT37" s="39">
        <f t="shared" si="34"/>
        <v>0</v>
      </c>
      <c r="AU37" s="40">
        <f t="shared" si="35"/>
        <v>0</v>
      </c>
      <c r="AV37" s="40"/>
      <c r="AW37" s="52">
        <f t="shared" si="36"/>
        <v>0</v>
      </c>
      <c r="AY37" s="52">
        <f t="shared" si="37"/>
        <v>0</v>
      </c>
      <c r="AZ37" s="70"/>
    </row>
    <row r="38" spans="1:52">
      <c r="A38" s="44">
        <f t="shared" si="38"/>
        <v>37895</v>
      </c>
      <c r="B38" s="66">
        <f t="shared" si="39"/>
        <v>2868.8524590163934</v>
      </c>
      <c r="C38" s="67"/>
      <c r="D38" s="68">
        <f t="shared" si="3"/>
        <v>2868.8524590163934</v>
      </c>
      <c r="E38" s="35">
        <f t="shared" si="4"/>
        <v>0</v>
      </c>
      <c r="F38" s="35">
        <f t="shared" si="5"/>
        <v>0</v>
      </c>
      <c r="G38" s="55">
        <f t="shared" si="41"/>
        <v>5.67</v>
      </c>
      <c r="H38" s="69">
        <f t="shared" si="41"/>
        <v>5.67</v>
      </c>
      <c r="I38" s="72">
        <f t="shared" si="40"/>
        <v>0</v>
      </c>
      <c r="J38" s="55">
        <f t="shared" si="42"/>
        <v>-0.01</v>
      </c>
      <c r="K38" s="69">
        <f t="shared" si="42"/>
        <v>-0.06</v>
      </c>
      <c r="L38" s="72">
        <v>0</v>
      </c>
      <c r="M38" s="55">
        <f t="shared" si="43"/>
        <v>7.4999999999999997E-3</v>
      </c>
      <c r="N38" s="69">
        <f t="shared" si="43"/>
        <v>0</v>
      </c>
      <c r="O38" s="72">
        <v>0</v>
      </c>
      <c r="P38" s="7"/>
      <c r="Q38" s="72">
        <f t="shared" si="9"/>
        <v>5.6674999999999995</v>
      </c>
      <c r="R38" s="72">
        <f t="shared" si="10"/>
        <v>5.61</v>
      </c>
      <c r="S38" s="72">
        <f t="shared" si="11"/>
        <v>0</v>
      </c>
      <c r="T38" s="7"/>
      <c r="U38" s="5">
        <f t="shared" si="12"/>
        <v>31</v>
      </c>
      <c r="V38" s="45">
        <f t="shared" si="13"/>
        <v>37895</v>
      </c>
      <c r="W38" s="5">
        <f t="shared" si="14"/>
        <v>979</v>
      </c>
      <c r="X38" s="55">
        <f t="shared" si="15"/>
        <v>5.3904348595426005E-2</v>
      </c>
      <c r="Y38" s="47">
        <f t="shared" si="16"/>
        <v>0.86712679315862506</v>
      </c>
      <c r="Z38" s="5">
        <f t="shared" si="17"/>
        <v>0</v>
      </c>
      <c r="AA38" s="5">
        <f t="shared" si="18"/>
        <v>0</v>
      </c>
      <c r="AC38" s="39">
        <f t="shared" si="19"/>
        <v>0</v>
      </c>
      <c r="AD38" s="39">
        <f t="shared" si="20"/>
        <v>0</v>
      </c>
      <c r="AE38" s="39">
        <f t="shared" si="21"/>
        <v>0</v>
      </c>
      <c r="AF38" s="39">
        <f t="shared" si="22"/>
        <v>0</v>
      </c>
      <c r="AG38" s="39">
        <f t="shared" si="23"/>
        <v>0</v>
      </c>
      <c r="AH38" s="39">
        <f t="shared" si="24"/>
        <v>0</v>
      </c>
      <c r="AI38" s="39">
        <f t="shared" si="25"/>
        <v>0</v>
      </c>
      <c r="AJ38" s="39">
        <f t="shared" si="26"/>
        <v>0</v>
      </c>
      <c r="AK38" s="39">
        <f t="shared" si="27"/>
        <v>0</v>
      </c>
      <c r="AL38" s="43"/>
      <c r="AM38" s="39">
        <f t="shared" si="28"/>
        <v>0</v>
      </c>
      <c r="AN38" s="39">
        <f t="shared" si="29"/>
        <v>0</v>
      </c>
      <c r="AO38" s="39">
        <f t="shared" si="30"/>
        <v>0</v>
      </c>
      <c r="AP38" s="40">
        <f t="shared" si="31"/>
        <v>0</v>
      </c>
      <c r="AR38" s="39">
        <f t="shared" si="32"/>
        <v>0</v>
      </c>
      <c r="AS38" s="39">
        <f t="shared" si="33"/>
        <v>0</v>
      </c>
      <c r="AT38" s="39">
        <f t="shared" si="34"/>
        <v>0</v>
      </c>
      <c r="AU38" s="40">
        <f t="shared" si="35"/>
        <v>0</v>
      </c>
      <c r="AV38" s="40"/>
      <c r="AW38" s="52">
        <f t="shared" si="36"/>
        <v>0</v>
      </c>
      <c r="AY38" s="52">
        <f t="shared" si="37"/>
        <v>0</v>
      </c>
      <c r="AZ38" s="70"/>
    </row>
    <row r="39" spans="1:52">
      <c r="A39" s="44">
        <f t="shared" si="38"/>
        <v>37926</v>
      </c>
      <c r="B39" s="66">
        <f t="shared" si="39"/>
        <v>2868.8524590163934</v>
      </c>
      <c r="C39" s="67"/>
      <c r="D39" s="68">
        <f t="shared" si="3"/>
        <v>2868.8524590163934</v>
      </c>
      <c r="E39" s="35">
        <f t="shared" si="4"/>
        <v>0</v>
      </c>
      <c r="F39" s="35">
        <f t="shared" si="5"/>
        <v>0</v>
      </c>
      <c r="G39" s="55">
        <f t="shared" si="41"/>
        <v>5.67</v>
      </c>
      <c r="H39" s="69">
        <f t="shared" si="41"/>
        <v>5.67</v>
      </c>
      <c r="I39" s="72">
        <f t="shared" si="40"/>
        <v>0</v>
      </c>
      <c r="J39" s="55">
        <f t="shared" si="42"/>
        <v>-0.01</v>
      </c>
      <c r="K39" s="69">
        <f t="shared" si="42"/>
        <v>-0.06</v>
      </c>
      <c r="L39" s="72">
        <v>0</v>
      </c>
      <c r="M39" s="55">
        <f t="shared" si="43"/>
        <v>7.4999999999999997E-3</v>
      </c>
      <c r="N39" s="69">
        <f t="shared" si="43"/>
        <v>0</v>
      </c>
      <c r="O39" s="72">
        <v>0</v>
      </c>
      <c r="P39" s="7"/>
      <c r="Q39" s="72">
        <f t="shared" si="9"/>
        <v>5.6674999999999995</v>
      </c>
      <c r="R39" s="72">
        <f t="shared" si="10"/>
        <v>5.61</v>
      </c>
      <c r="S39" s="72">
        <f t="shared" si="11"/>
        <v>0</v>
      </c>
      <c r="T39" s="7"/>
      <c r="U39" s="5">
        <f t="shared" si="12"/>
        <v>30</v>
      </c>
      <c r="V39" s="45">
        <f t="shared" si="13"/>
        <v>37926</v>
      </c>
      <c r="W39" s="5">
        <f t="shared" si="14"/>
        <v>1010</v>
      </c>
      <c r="X39" s="55">
        <f t="shared" si="15"/>
        <v>5.3904348595426005E-2</v>
      </c>
      <c r="Y39" s="47">
        <f t="shared" si="16"/>
        <v>0.86322099288754817</v>
      </c>
      <c r="Z39" s="5">
        <f t="shared" si="17"/>
        <v>0</v>
      </c>
      <c r="AA39" s="5">
        <f t="shared" si="18"/>
        <v>0</v>
      </c>
      <c r="AC39" s="39">
        <f t="shared" si="19"/>
        <v>0</v>
      </c>
      <c r="AD39" s="39">
        <f t="shared" si="20"/>
        <v>0</v>
      </c>
      <c r="AE39" s="39">
        <f t="shared" si="21"/>
        <v>0</v>
      </c>
      <c r="AF39" s="39">
        <f t="shared" si="22"/>
        <v>0</v>
      </c>
      <c r="AG39" s="39">
        <f t="shared" si="23"/>
        <v>0</v>
      </c>
      <c r="AH39" s="39">
        <f t="shared" si="24"/>
        <v>0</v>
      </c>
      <c r="AI39" s="39">
        <f t="shared" si="25"/>
        <v>0</v>
      </c>
      <c r="AJ39" s="39">
        <f t="shared" si="26"/>
        <v>0</v>
      </c>
      <c r="AK39" s="39">
        <f t="shared" si="27"/>
        <v>0</v>
      </c>
      <c r="AL39" s="43"/>
      <c r="AM39" s="39">
        <f t="shared" si="28"/>
        <v>0</v>
      </c>
      <c r="AN39" s="39">
        <f t="shared" si="29"/>
        <v>0</v>
      </c>
      <c r="AO39" s="39">
        <f t="shared" si="30"/>
        <v>0</v>
      </c>
      <c r="AP39" s="40">
        <f t="shared" si="31"/>
        <v>0</v>
      </c>
      <c r="AR39" s="39">
        <f t="shared" si="32"/>
        <v>0</v>
      </c>
      <c r="AS39" s="39">
        <f t="shared" si="33"/>
        <v>0</v>
      </c>
      <c r="AT39" s="39">
        <f t="shared" si="34"/>
        <v>0</v>
      </c>
      <c r="AU39" s="40">
        <f t="shared" si="35"/>
        <v>0</v>
      </c>
      <c r="AV39" s="40"/>
      <c r="AW39" s="52">
        <f t="shared" si="36"/>
        <v>0</v>
      </c>
      <c r="AY39" s="52">
        <f t="shared" si="37"/>
        <v>0</v>
      </c>
      <c r="AZ39" s="70"/>
    </row>
    <row r="40" spans="1:52">
      <c r="A40" s="44">
        <f t="shared" si="38"/>
        <v>37956</v>
      </c>
      <c r="B40" s="66">
        <f t="shared" si="39"/>
        <v>2868.8524590163934</v>
      </c>
      <c r="C40" s="67"/>
      <c r="D40" s="68">
        <f t="shared" si="3"/>
        <v>2868.8524590163934</v>
      </c>
      <c r="E40" s="35">
        <f t="shared" si="4"/>
        <v>0</v>
      </c>
      <c r="F40" s="35">
        <f t="shared" si="5"/>
        <v>0</v>
      </c>
      <c r="G40" s="55">
        <f t="shared" si="41"/>
        <v>5.67</v>
      </c>
      <c r="H40" s="69">
        <f t="shared" si="41"/>
        <v>5.67</v>
      </c>
      <c r="I40" s="72">
        <f t="shared" si="40"/>
        <v>0</v>
      </c>
      <c r="J40" s="55">
        <f t="shared" si="42"/>
        <v>-0.01</v>
      </c>
      <c r="K40" s="69">
        <f t="shared" si="42"/>
        <v>-0.06</v>
      </c>
      <c r="L40" s="72">
        <v>0</v>
      </c>
      <c r="M40" s="55">
        <f t="shared" si="43"/>
        <v>7.4999999999999997E-3</v>
      </c>
      <c r="N40" s="69">
        <f t="shared" si="43"/>
        <v>0</v>
      </c>
      <c r="O40" s="72">
        <v>0</v>
      </c>
      <c r="P40" s="7"/>
      <c r="Q40" s="72">
        <f t="shared" si="9"/>
        <v>5.6674999999999995</v>
      </c>
      <c r="R40" s="72">
        <f t="shared" si="10"/>
        <v>5.61</v>
      </c>
      <c r="S40" s="72">
        <f t="shared" si="11"/>
        <v>0</v>
      </c>
      <c r="T40" s="7"/>
      <c r="U40" s="5">
        <f t="shared" si="12"/>
        <v>31</v>
      </c>
      <c r="V40" s="45">
        <f t="shared" si="13"/>
        <v>37956</v>
      </c>
      <c r="W40" s="5">
        <f t="shared" si="14"/>
        <v>1040</v>
      </c>
      <c r="X40" s="55">
        <f t="shared" si="15"/>
        <v>5.3904348595426005E-2</v>
      </c>
      <c r="Y40" s="47">
        <f t="shared" si="16"/>
        <v>0.85945793777079948</v>
      </c>
      <c r="Z40" s="5">
        <f t="shared" si="17"/>
        <v>0</v>
      </c>
      <c r="AA40" s="5">
        <f t="shared" si="18"/>
        <v>0</v>
      </c>
      <c r="AC40" s="39">
        <f t="shared" si="19"/>
        <v>0</v>
      </c>
      <c r="AD40" s="39">
        <f t="shared" si="20"/>
        <v>0</v>
      </c>
      <c r="AE40" s="39">
        <f t="shared" si="21"/>
        <v>0</v>
      </c>
      <c r="AF40" s="39">
        <f t="shared" si="22"/>
        <v>0</v>
      </c>
      <c r="AG40" s="39">
        <f t="shared" si="23"/>
        <v>0</v>
      </c>
      <c r="AH40" s="39">
        <f t="shared" si="24"/>
        <v>0</v>
      </c>
      <c r="AI40" s="39">
        <f t="shared" si="25"/>
        <v>0</v>
      </c>
      <c r="AJ40" s="39">
        <f t="shared" si="26"/>
        <v>0</v>
      </c>
      <c r="AK40" s="39">
        <f t="shared" si="27"/>
        <v>0</v>
      </c>
      <c r="AL40" s="43"/>
      <c r="AM40" s="39">
        <f t="shared" si="28"/>
        <v>0</v>
      </c>
      <c r="AN40" s="39">
        <f t="shared" si="29"/>
        <v>0</v>
      </c>
      <c r="AO40" s="39">
        <f t="shared" si="30"/>
        <v>0</v>
      </c>
      <c r="AP40" s="40">
        <f t="shared" si="31"/>
        <v>0</v>
      </c>
      <c r="AR40" s="39">
        <f t="shared" si="32"/>
        <v>0</v>
      </c>
      <c r="AS40" s="39">
        <f t="shared" si="33"/>
        <v>0</v>
      </c>
      <c r="AT40" s="39">
        <f t="shared" si="34"/>
        <v>0</v>
      </c>
      <c r="AU40" s="40">
        <f t="shared" si="35"/>
        <v>0</v>
      </c>
      <c r="AV40" s="40"/>
      <c r="AW40" s="52">
        <f t="shared" si="36"/>
        <v>0</v>
      </c>
      <c r="AY40" s="52">
        <f t="shared" si="37"/>
        <v>0</v>
      </c>
      <c r="AZ40" s="70"/>
    </row>
    <row r="41" spans="1:52">
      <c r="A41" s="44">
        <f t="shared" si="38"/>
        <v>37987</v>
      </c>
      <c r="B41" s="66">
        <f t="shared" si="39"/>
        <v>2868.8524590163934</v>
      </c>
      <c r="C41" s="67"/>
      <c r="D41" s="68">
        <f t="shared" si="3"/>
        <v>2868.8524590163934</v>
      </c>
      <c r="E41" s="35">
        <f t="shared" si="4"/>
        <v>0</v>
      </c>
      <c r="F41" s="35">
        <f t="shared" si="5"/>
        <v>0</v>
      </c>
      <c r="G41" s="55">
        <f t="shared" si="41"/>
        <v>5.67</v>
      </c>
      <c r="H41" s="69">
        <f t="shared" si="41"/>
        <v>5.67</v>
      </c>
      <c r="I41" s="72">
        <f t="shared" si="40"/>
        <v>0</v>
      </c>
      <c r="J41" s="55">
        <f t="shared" si="42"/>
        <v>-0.01</v>
      </c>
      <c r="K41" s="69">
        <f t="shared" si="42"/>
        <v>-0.06</v>
      </c>
      <c r="L41" s="72">
        <v>0</v>
      </c>
      <c r="M41" s="55">
        <f t="shared" si="43"/>
        <v>7.4999999999999997E-3</v>
      </c>
      <c r="N41" s="69">
        <f t="shared" si="43"/>
        <v>0</v>
      </c>
      <c r="O41" s="72">
        <v>0</v>
      </c>
      <c r="P41" s="7"/>
      <c r="Q41" s="72">
        <f t="shared" si="9"/>
        <v>5.6674999999999995</v>
      </c>
      <c r="R41" s="72">
        <f t="shared" si="10"/>
        <v>5.61</v>
      </c>
      <c r="S41" s="72">
        <f t="shared" si="11"/>
        <v>0</v>
      </c>
      <c r="T41" s="7"/>
      <c r="U41" s="5">
        <f t="shared" si="12"/>
        <v>31</v>
      </c>
      <c r="V41" s="45">
        <f t="shared" si="13"/>
        <v>37987</v>
      </c>
      <c r="W41" s="5">
        <f t="shared" si="14"/>
        <v>1071</v>
      </c>
      <c r="X41" s="55">
        <f t="shared" si="15"/>
        <v>5.3904348595426005E-2</v>
      </c>
      <c r="Y41" s="47">
        <f t="shared" si="16"/>
        <v>0.85558668033439089</v>
      </c>
      <c r="Z41" s="5">
        <f t="shared" si="17"/>
        <v>0</v>
      </c>
      <c r="AA41" s="5">
        <f t="shared" si="18"/>
        <v>0</v>
      </c>
      <c r="AC41" s="39">
        <f t="shared" si="19"/>
        <v>0</v>
      </c>
      <c r="AD41" s="39">
        <f t="shared" si="20"/>
        <v>0</v>
      </c>
      <c r="AE41" s="39">
        <f t="shared" si="21"/>
        <v>0</v>
      </c>
      <c r="AF41" s="39">
        <f t="shared" si="22"/>
        <v>0</v>
      </c>
      <c r="AG41" s="39">
        <f t="shared" si="23"/>
        <v>0</v>
      </c>
      <c r="AH41" s="39">
        <f t="shared" si="24"/>
        <v>0</v>
      </c>
      <c r="AI41" s="39">
        <f t="shared" si="25"/>
        <v>0</v>
      </c>
      <c r="AJ41" s="39">
        <f t="shared" si="26"/>
        <v>0</v>
      </c>
      <c r="AK41" s="39">
        <f t="shared" si="27"/>
        <v>0</v>
      </c>
      <c r="AL41" s="43"/>
      <c r="AM41" s="39">
        <f t="shared" si="28"/>
        <v>0</v>
      </c>
      <c r="AN41" s="39">
        <f t="shared" si="29"/>
        <v>0</v>
      </c>
      <c r="AO41" s="39">
        <f t="shared" si="30"/>
        <v>0</v>
      </c>
      <c r="AP41" s="40">
        <f t="shared" si="31"/>
        <v>0</v>
      </c>
      <c r="AR41" s="39">
        <f t="shared" si="32"/>
        <v>0</v>
      </c>
      <c r="AS41" s="39">
        <f t="shared" si="33"/>
        <v>0</v>
      </c>
      <c r="AT41" s="39">
        <f t="shared" si="34"/>
        <v>0</v>
      </c>
      <c r="AU41" s="40">
        <f t="shared" si="35"/>
        <v>0</v>
      </c>
      <c r="AV41" s="40"/>
      <c r="AW41" s="52">
        <f t="shared" si="36"/>
        <v>0</v>
      </c>
      <c r="AY41" s="52">
        <f t="shared" si="37"/>
        <v>0</v>
      </c>
      <c r="AZ41" s="70"/>
    </row>
    <row r="42" spans="1:52">
      <c r="A42" s="44">
        <f t="shared" si="38"/>
        <v>38018</v>
      </c>
      <c r="B42" s="66">
        <f t="shared" si="39"/>
        <v>2868.8524590163934</v>
      </c>
      <c r="C42" s="67"/>
      <c r="D42" s="68">
        <f t="shared" si="3"/>
        <v>2868.8524590163934</v>
      </c>
      <c r="E42" s="35">
        <f t="shared" si="4"/>
        <v>0</v>
      </c>
      <c r="F42" s="35">
        <f t="shared" si="5"/>
        <v>0</v>
      </c>
      <c r="G42" s="55">
        <f t="shared" si="41"/>
        <v>5.67</v>
      </c>
      <c r="H42" s="69">
        <f t="shared" si="41"/>
        <v>5.67</v>
      </c>
      <c r="I42" s="72">
        <f t="shared" si="40"/>
        <v>0</v>
      </c>
      <c r="J42" s="55">
        <f t="shared" si="42"/>
        <v>-0.01</v>
      </c>
      <c r="K42" s="69">
        <f t="shared" si="42"/>
        <v>-0.06</v>
      </c>
      <c r="L42" s="72">
        <v>0</v>
      </c>
      <c r="M42" s="55">
        <f t="shared" si="43"/>
        <v>7.4999999999999997E-3</v>
      </c>
      <c r="N42" s="69">
        <f t="shared" si="43"/>
        <v>0</v>
      </c>
      <c r="O42" s="72">
        <v>0</v>
      </c>
      <c r="P42" s="7"/>
      <c r="Q42" s="72">
        <f t="shared" si="9"/>
        <v>5.6674999999999995</v>
      </c>
      <c r="R42" s="72">
        <f t="shared" si="10"/>
        <v>5.61</v>
      </c>
      <c r="S42" s="72">
        <f t="shared" si="11"/>
        <v>0</v>
      </c>
      <c r="T42" s="7"/>
      <c r="U42" s="5">
        <f t="shared" si="12"/>
        <v>29</v>
      </c>
      <c r="V42" s="45">
        <f t="shared" si="13"/>
        <v>38018</v>
      </c>
      <c r="W42" s="5">
        <f t="shared" si="14"/>
        <v>1102</v>
      </c>
      <c r="X42" s="55">
        <f t="shared" si="15"/>
        <v>5.3904348595426005E-2</v>
      </c>
      <c r="Y42" s="47">
        <f t="shared" si="16"/>
        <v>0.85173286020757044</v>
      </c>
      <c r="Z42" s="5">
        <f t="shared" si="17"/>
        <v>0</v>
      </c>
      <c r="AA42" s="5">
        <f t="shared" si="18"/>
        <v>0</v>
      </c>
      <c r="AC42" s="39">
        <f t="shared" si="19"/>
        <v>0</v>
      </c>
      <c r="AD42" s="39">
        <f t="shared" si="20"/>
        <v>0</v>
      </c>
      <c r="AE42" s="39">
        <f t="shared" si="21"/>
        <v>0</v>
      </c>
      <c r="AF42" s="39">
        <f t="shared" si="22"/>
        <v>0</v>
      </c>
      <c r="AG42" s="39">
        <f t="shared" si="23"/>
        <v>0</v>
      </c>
      <c r="AH42" s="39">
        <f t="shared" si="24"/>
        <v>0</v>
      </c>
      <c r="AI42" s="39">
        <f t="shared" si="25"/>
        <v>0</v>
      </c>
      <c r="AJ42" s="39">
        <f t="shared" si="26"/>
        <v>0</v>
      </c>
      <c r="AK42" s="39">
        <f t="shared" si="27"/>
        <v>0</v>
      </c>
      <c r="AL42" s="43"/>
      <c r="AM42" s="39">
        <f t="shared" si="28"/>
        <v>0</v>
      </c>
      <c r="AN42" s="39">
        <f t="shared" si="29"/>
        <v>0</v>
      </c>
      <c r="AO42" s="39">
        <f t="shared" si="30"/>
        <v>0</v>
      </c>
      <c r="AP42" s="40">
        <f t="shared" si="31"/>
        <v>0</v>
      </c>
      <c r="AR42" s="39">
        <f t="shared" si="32"/>
        <v>0</v>
      </c>
      <c r="AS42" s="39">
        <f t="shared" si="33"/>
        <v>0</v>
      </c>
      <c r="AT42" s="39">
        <f t="shared" si="34"/>
        <v>0</v>
      </c>
      <c r="AU42" s="40">
        <f t="shared" si="35"/>
        <v>0</v>
      </c>
      <c r="AV42" s="40"/>
      <c r="AW42" s="52">
        <f t="shared" si="36"/>
        <v>0</v>
      </c>
      <c r="AY42" s="52">
        <f t="shared" si="37"/>
        <v>0</v>
      </c>
      <c r="AZ42" s="70"/>
    </row>
    <row r="43" spans="1:52">
      <c r="A43" s="44">
        <f t="shared" si="38"/>
        <v>38047</v>
      </c>
      <c r="B43" s="66">
        <f t="shared" si="39"/>
        <v>2868.8524590163934</v>
      </c>
      <c r="C43" s="67"/>
      <c r="D43" s="68">
        <f t="shared" si="3"/>
        <v>2868.8524590163934</v>
      </c>
      <c r="E43" s="35">
        <f t="shared" si="4"/>
        <v>0</v>
      </c>
      <c r="F43" s="35">
        <f t="shared" si="5"/>
        <v>0</v>
      </c>
      <c r="G43" s="55">
        <f t="shared" si="41"/>
        <v>5.67</v>
      </c>
      <c r="H43" s="69">
        <f t="shared" si="41"/>
        <v>5.67</v>
      </c>
      <c r="I43" s="72">
        <f t="shared" si="40"/>
        <v>0</v>
      </c>
      <c r="J43" s="55">
        <f t="shared" si="42"/>
        <v>-0.01</v>
      </c>
      <c r="K43" s="69">
        <f t="shared" si="42"/>
        <v>-0.06</v>
      </c>
      <c r="L43" s="72">
        <v>0</v>
      </c>
      <c r="M43" s="55">
        <f t="shared" si="43"/>
        <v>7.4999999999999997E-3</v>
      </c>
      <c r="N43" s="69">
        <f t="shared" si="43"/>
        <v>0</v>
      </c>
      <c r="O43" s="72">
        <v>0</v>
      </c>
      <c r="P43" s="7"/>
      <c r="Q43" s="72">
        <f t="shared" si="9"/>
        <v>5.6674999999999995</v>
      </c>
      <c r="R43" s="72">
        <f t="shared" si="10"/>
        <v>5.61</v>
      </c>
      <c r="S43" s="72">
        <f t="shared" si="11"/>
        <v>0</v>
      </c>
      <c r="T43" s="7"/>
      <c r="U43" s="5">
        <f t="shared" si="12"/>
        <v>31</v>
      </c>
      <c r="V43" s="45">
        <f t="shared" si="13"/>
        <v>38047</v>
      </c>
      <c r="W43" s="5">
        <f t="shared" si="14"/>
        <v>1131</v>
      </c>
      <c r="X43" s="55">
        <f t="shared" si="15"/>
        <v>5.3904348595426005E-2</v>
      </c>
      <c r="Y43" s="47">
        <f t="shared" si="16"/>
        <v>0.84814339017391982</v>
      </c>
      <c r="Z43" s="5">
        <f t="shared" si="17"/>
        <v>0</v>
      </c>
      <c r="AA43" s="5">
        <f t="shared" si="18"/>
        <v>0</v>
      </c>
      <c r="AC43" s="39">
        <f t="shared" si="19"/>
        <v>0</v>
      </c>
      <c r="AD43" s="39">
        <f t="shared" si="20"/>
        <v>0</v>
      </c>
      <c r="AE43" s="39">
        <f t="shared" si="21"/>
        <v>0</v>
      </c>
      <c r="AF43" s="39">
        <f t="shared" si="22"/>
        <v>0</v>
      </c>
      <c r="AG43" s="39">
        <f t="shared" si="23"/>
        <v>0</v>
      </c>
      <c r="AH43" s="39">
        <f t="shared" si="24"/>
        <v>0</v>
      </c>
      <c r="AI43" s="39">
        <f t="shared" si="25"/>
        <v>0</v>
      </c>
      <c r="AJ43" s="39">
        <f t="shared" si="26"/>
        <v>0</v>
      </c>
      <c r="AK43" s="39">
        <f t="shared" si="27"/>
        <v>0</v>
      </c>
      <c r="AL43" s="43"/>
      <c r="AM43" s="39">
        <f t="shared" si="28"/>
        <v>0</v>
      </c>
      <c r="AN43" s="39">
        <f t="shared" si="29"/>
        <v>0</v>
      </c>
      <c r="AO43" s="39">
        <f t="shared" si="30"/>
        <v>0</v>
      </c>
      <c r="AP43" s="40">
        <f t="shared" si="31"/>
        <v>0</v>
      </c>
      <c r="AR43" s="39">
        <f t="shared" si="32"/>
        <v>0</v>
      </c>
      <c r="AS43" s="39">
        <f t="shared" si="33"/>
        <v>0</v>
      </c>
      <c r="AT43" s="39">
        <f t="shared" si="34"/>
        <v>0</v>
      </c>
      <c r="AU43" s="40">
        <f t="shared" si="35"/>
        <v>0</v>
      </c>
      <c r="AV43" s="40"/>
      <c r="AW43" s="52">
        <f t="shared" si="36"/>
        <v>0</v>
      </c>
      <c r="AY43" s="52">
        <f t="shared" si="37"/>
        <v>0</v>
      </c>
      <c r="AZ43" s="70"/>
    </row>
    <row r="44" spans="1:52">
      <c r="A44" s="44">
        <f t="shared" si="38"/>
        <v>38078</v>
      </c>
      <c r="B44" s="66">
        <f t="shared" si="39"/>
        <v>2868.8524590163934</v>
      </c>
      <c r="C44" s="67"/>
      <c r="D44" s="68">
        <f t="shared" si="3"/>
        <v>2868.8524590163934</v>
      </c>
      <c r="E44" s="35">
        <f t="shared" si="4"/>
        <v>0</v>
      </c>
      <c r="F44" s="35">
        <f t="shared" si="5"/>
        <v>0</v>
      </c>
      <c r="G44" s="55">
        <f t="shared" si="41"/>
        <v>5.67</v>
      </c>
      <c r="H44" s="69">
        <f t="shared" si="41"/>
        <v>5.67</v>
      </c>
      <c r="I44" s="72">
        <f t="shared" si="40"/>
        <v>0</v>
      </c>
      <c r="J44" s="55">
        <f t="shared" si="42"/>
        <v>-0.01</v>
      </c>
      <c r="K44" s="69">
        <f t="shared" si="42"/>
        <v>-0.06</v>
      </c>
      <c r="L44" s="72">
        <v>0</v>
      </c>
      <c r="M44" s="55">
        <f t="shared" si="43"/>
        <v>7.4999999999999997E-3</v>
      </c>
      <c r="N44" s="69">
        <f t="shared" si="43"/>
        <v>0</v>
      </c>
      <c r="O44" s="72">
        <v>0</v>
      </c>
      <c r="P44" s="7"/>
      <c r="Q44" s="72">
        <f t="shared" si="9"/>
        <v>5.6674999999999995</v>
      </c>
      <c r="R44" s="72">
        <f t="shared" si="10"/>
        <v>5.61</v>
      </c>
      <c r="S44" s="72">
        <f t="shared" si="11"/>
        <v>0</v>
      </c>
      <c r="T44" s="7"/>
      <c r="U44" s="5">
        <f t="shared" si="12"/>
        <v>30</v>
      </c>
      <c r="V44" s="45">
        <f t="shared" si="13"/>
        <v>38078</v>
      </c>
      <c r="W44" s="5">
        <f t="shared" si="14"/>
        <v>1162</v>
      </c>
      <c r="X44" s="55">
        <f t="shared" si="15"/>
        <v>5.3904348595426005E-2</v>
      </c>
      <c r="Y44" s="47">
        <f t="shared" si="16"/>
        <v>0.84432309686803941</v>
      </c>
      <c r="Z44" s="5">
        <f t="shared" si="17"/>
        <v>0</v>
      </c>
      <c r="AA44" s="5">
        <f t="shared" si="18"/>
        <v>0</v>
      </c>
      <c r="AC44" s="39">
        <f t="shared" si="19"/>
        <v>0</v>
      </c>
      <c r="AD44" s="39">
        <f t="shared" si="20"/>
        <v>0</v>
      </c>
      <c r="AE44" s="39">
        <f t="shared" si="21"/>
        <v>0</v>
      </c>
      <c r="AF44" s="39">
        <f t="shared" si="22"/>
        <v>0</v>
      </c>
      <c r="AG44" s="39">
        <f t="shared" si="23"/>
        <v>0</v>
      </c>
      <c r="AH44" s="39">
        <f t="shared" si="24"/>
        <v>0</v>
      </c>
      <c r="AI44" s="39">
        <f t="shared" si="25"/>
        <v>0</v>
      </c>
      <c r="AJ44" s="39">
        <f t="shared" si="26"/>
        <v>0</v>
      </c>
      <c r="AK44" s="39">
        <f t="shared" si="27"/>
        <v>0</v>
      </c>
      <c r="AL44" s="43"/>
      <c r="AM44" s="39">
        <f t="shared" si="28"/>
        <v>0</v>
      </c>
      <c r="AN44" s="39">
        <f t="shared" si="29"/>
        <v>0</v>
      </c>
      <c r="AO44" s="39">
        <f t="shared" si="30"/>
        <v>0</v>
      </c>
      <c r="AP44" s="40">
        <f t="shared" si="31"/>
        <v>0</v>
      </c>
      <c r="AR44" s="39">
        <f t="shared" si="32"/>
        <v>0</v>
      </c>
      <c r="AS44" s="39">
        <f t="shared" si="33"/>
        <v>0</v>
      </c>
      <c r="AT44" s="39">
        <f t="shared" si="34"/>
        <v>0</v>
      </c>
      <c r="AU44" s="40">
        <f t="shared" si="35"/>
        <v>0</v>
      </c>
      <c r="AV44" s="40"/>
      <c r="AW44" s="52">
        <f t="shared" si="36"/>
        <v>0</v>
      </c>
      <c r="AY44" s="52">
        <f t="shared" si="37"/>
        <v>0</v>
      </c>
      <c r="AZ44" s="70"/>
    </row>
    <row r="45" spans="1:52">
      <c r="A45" s="44">
        <f t="shared" si="38"/>
        <v>38108</v>
      </c>
      <c r="B45" s="66">
        <f t="shared" si="39"/>
        <v>2868.8524590163934</v>
      </c>
      <c r="C45" s="67"/>
      <c r="D45" s="68">
        <f t="shared" si="3"/>
        <v>2868.8524590163934</v>
      </c>
      <c r="E45" s="35">
        <f t="shared" si="4"/>
        <v>0</v>
      </c>
      <c r="F45" s="35">
        <f t="shared" si="5"/>
        <v>0</v>
      </c>
      <c r="G45" s="55">
        <f t="shared" si="41"/>
        <v>5.67</v>
      </c>
      <c r="H45" s="69">
        <f t="shared" si="41"/>
        <v>5.67</v>
      </c>
      <c r="I45" s="72">
        <f t="shared" si="40"/>
        <v>0</v>
      </c>
      <c r="J45" s="55">
        <f t="shared" si="42"/>
        <v>-0.01</v>
      </c>
      <c r="K45" s="69">
        <f t="shared" si="42"/>
        <v>-0.06</v>
      </c>
      <c r="L45" s="72">
        <v>0</v>
      </c>
      <c r="M45" s="55">
        <f t="shared" si="43"/>
        <v>7.4999999999999997E-3</v>
      </c>
      <c r="N45" s="69">
        <f t="shared" si="43"/>
        <v>0</v>
      </c>
      <c r="O45" s="72">
        <v>0</v>
      </c>
      <c r="P45" s="7"/>
      <c r="Q45" s="72">
        <f t="shared" si="9"/>
        <v>5.6674999999999995</v>
      </c>
      <c r="R45" s="72">
        <f t="shared" si="10"/>
        <v>5.61</v>
      </c>
      <c r="S45" s="72">
        <f t="shared" si="11"/>
        <v>0</v>
      </c>
      <c r="T45" s="7"/>
      <c r="U45" s="5">
        <f t="shared" si="12"/>
        <v>31</v>
      </c>
      <c r="V45" s="45">
        <f t="shared" si="13"/>
        <v>38108</v>
      </c>
      <c r="W45" s="5">
        <f t="shared" si="14"/>
        <v>1192</v>
      </c>
      <c r="X45" s="55">
        <f t="shared" si="15"/>
        <v>5.3904348595426005E-2</v>
      </c>
      <c r="Y45" s="47">
        <f t="shared" si="16"/>
        <v>0.84064242369623632</v>
      </c>
      <c r="Z45" s="5">
        <f t="shared" si="17"/>
        <v>0</v>
      </c>
      <c r="AA45" s="5">
        <f t="shared" si="18"/>
        <v>0</v>
      </c>
      <c r="AC45" s="39">
        <f t="shared" si="19"/>
        <v>0</v>
      </c>
      <c r="AD45" s="39">
        <f t="shared" si="20"/>
        <v>0</v>
      </c>
      <c r="AE45" s="39">
        <f t="shared" si="21"/>
        <v>0</v>
      </c>
      <c r="AF45" s="39">
        <f t="shared" si="22"/>
        <v>0</v>
      </c>
      <c r="AG45" s="39">
        <f t="shared" si="23"/>
        <v>0</v>
      </c>
      <c r="AH45" s="39">
        <f t="shared" si="24"/>
        <v>0</v>
      </c>
      <c r="AI45" s="39">
        <f t="shared" si="25"/>
        <v>0</v>
      </c>
      <c r="AJ45" s="39">
        <f t="shared" si="26"/>
        <v>0</v>
      </c>
      <c r="AK45" s="39">
        <f t="shared" si="27"/>
        <v>0</v>
      </c>
      <c r="AL45" s="43"/>
      <c r="AM45" s="39">
        <f t="shared" si="28"/>
        <v>0</v>
      </c>
      <c r="AN45" s="39">
        <f t="shared" si="29"/>
        <v>0</v>
      </c>
      <c r="AO45" s="39">
        <f t="shared" si="30"/>
        <v>0</v>
      </c>
      <c r="AP45" s="40">
        <f t="shared" si="31"/>
        <v>0</v>
      </c>
      <c r="AR45" s="39">
        <f t="shared" si="32"/>
        <v>0</v>
      </c>
      <c r="AS45" s="39">
        <f t="shared" si="33"/>
        <v>0</v>
      </c>
      <c r="AT45" s="39">
        <f t="shared" si="34"/>
        <v>0</v>
      </c>
      <c r="AU45" s="40">
        <f t="shared" si="35"/>
        <v>0</v>
      </c>
      <c r="AV45" s="40"/>
      <c r="AW45" s="52">
        <f t="shared" si="36"/>
        <v>0</v>
      </c>
      <c r="AY45" s="52">
        <f t="shared" si="37"/>
        <v>0</v>
      </c>
      <c r="AZ45" s="70"/>
    </row>
    <row r="46" spans="1:52">
      <c r="A46" s="44">
        <f t="shared" si="38"/>
        <v>38139</v>
      </c>
      <c r="B46" s="66">
        <f t="shared" si="39"/>
        <v>2868.8524590163934</v>
      </c>
      <c r="C46" s="67"/>
      <c r="D46" s="68">
        <f t="shared" si="3"/>
        <v>2868.8524590163934</v>
      </c>
      <c r="E46" s="35">
        <f t="shared" si="4"/>
        <v>0</v>
      </c>
      <c r="F46" s="35">
        <f t="shared" si="5"/>
        <v>0</v>
      </c>
      <c r="G46" s="55">
        <f t="shared" si="41"/>
        <v>5.67</v>
      </c>
      <c r="H46" s="69">
        <f t="shared" si="41"/>
        <v>5.67</v>
      </c>
      <c r="I46" s="72">
        <f t="shared" si="40"/>
        <v>0</v>
      </c>
      <c r="J46" s="55">
        <f t="shared" si="42"/>
        <v>-0.01</v>
      </c>
      <c r="K46" s="69">
        <f t="shared" si="42"/>
        <v>-0.06</v>
      </c>
      <c r="L46" s="72">
        <v>0</v>
      </c>
      <c r="M46" s="55">
        <f t="shared" si="43"/>
        <v>7.4999999999999997E-3</v>
      </c>
      <c r="N46" s="69">
        <f t="shared" si="43"/>
        <v>0</v>
      </c>
      <c r="O46" s="72">
        <v>0</v>
      </c>
      <c r="P46" s="7"/>
      <c r="Q46" s="72">
        <f t="shared" si="9"/>
        <v>5.6674999999999995</v>
      </c>
      <c r="R46" s="72">
        <f t="shared" si="10"/>
        <v>5.61</v>
      </c>
      <c r="S46" s="72">
        <f t="shared" si="11"/>
        <v>0</v>
      </c>
      <c r="T46" s="7"/>
      <c r="U46" s="5">
        <f t="shared" si="12"/>
        <v>30</v>
      </c>
      <c r="V46" s="45">
        <f t="shared" si="13"/>
        <v>38139</v>
      </c>
      <c r="W46" s="5">
        <f t="shared" si="14"/>
        <v>1223</v>
      </c>
      <c r="X46" s="55">
        <f t="shared" si="15"/>
        <v>5.3904348595426005E-2</v>
      </c>
      <c r="Y46" s="47">
        <f t="shared" si="16"/>
        <v>0.83685591700280171</v>
      </c>
      <c r="Z46" s="5">
        <f t="shared" si="17"/>
        <v>0</v>
      </c>
      <c r="AA46" s="5">
        <f t="shared" si="18"/>
        <v>0</v>
      </c>
      <c r="AC46" s="39">
        <f t="shared" si="19"/>
        <v>0</v>
      </c>
      <c r="AD46" s="39">
        <f t="shared" si="20"/>
        <v>0</v>
      </c>
      <c r="AE46" s="39">
        <f t="shared" si="21"/>
        <v>0</v>
      </c>
      <c r="AF46" s="39">
        <f t="shared" si="22"/>
        <v>0</v>
      </c>
      <c r="AG46" s="39">
        <f t="shared" si="23"/>
        <v>0</v>
      </c>
      <c r="AH46" s="39">
        <f t="shared" si="24"/>
        <v>0</v>
      </c>
      <c r="AI46" s="39">
        <f t="shared" si="25"/>
        <v>0</v>
      </c>
      <c r="AJ46" s="39">
        <f t="shared" si="26"/>
        <v>0</v>
      </c>
      <c r="AK46" s="39">
        <f t="shared" si="27"/>
        <v>0</v>
      </c>
      <c r="AL46" s="43"/>
      <c r="AM46" s="39">
        <f t="shared" si="28"/>
        <v>0</v>
      </c>
      <c r="AN46" s="39">
        <f t="shared" si="29"/>
        <v>0</v>
      </c>
      <c r="AO46" s="39">
        <f t="shared" si="30"/>
        <v>0</v>
      </c>
      <c r="AP46" s="40">
        <f t="shared" si="31"/>
        <v>0</v>
      </c>
      <c r="AR46" s="39">
        <f t="shared" si="32"/>
        <v>0</v>
      </c>
      <c r="AS46" s="39">
        <f t="shared" si="33"/>
        <v>0</v>
      </c>
      <c r="AT46" s="39">
        <f t="shared" si="34"/>
        <v>0</v>
      </c>
      <c r="AU46" s="40">
        <f t="shared" si="35"/>
        <v>0</v>
      </c>
      <c r="AV46" s="40"/>
      <c r="AW46" s="52">
        <f t="shared" si="36"/>
        <v>0</v>
      </c>
      <c r="AY46" s="52">
        <f t="shared" si="37"/>
        <v>0</v>
      </c>
      <c r="AZ46" s="70"/>
    </row>
    <row r="47" spans="1:52">
      <c r="A47" s="44">
        <f t="shared" si="38"/>
        <v>38169</v>
      </c>
      <c r="B47" s="66">
        <f t="shared" si="39"/>
        <v>2868.8524590163934</v>
      </c>
      <c r="C47" s="67"/>
      <c r="D47" s="68">
        <f t="shared" si="3"/>
        <v>2868.8524590163934</v>
      </c>
      <c r="E47" s="35">
        <f t="shared" si="4"/>
        <v>0</v>
      </c>
      <c r="F47" s="35">
        <f t="shared" si="5"/>
        <v>0</v>
      </c>
      <c r="G47" s="55">
        <f t="shared" si="41"/>
        <v>5.67</v>
      </c>
      <c r="H47" s="69">
        <f t="shared" si="41"/>
        <v>5.67</v>
      </c>
      <c r="I47" s="72">
        <f t="shared" si="40"/>
        <v>0</v>
      </c>
      <c r="J47" s="55">
        <f t="shared" si="42"/>
        <v>-0.01</v>
      </c>
      <c r="K47" s="69">
        <f t="shared" si="42"/>
        <v>-0.06</v>
      </c>
      <c r="L47" s="72">
        <v>0</v>
      </c>
      <c r="M47" s="55">
        <f t="shared" si="43"/>
        <v>7.4999999999999997E-3</v>
      </c>
      <c r="N47" s="69">
        <f t="shared" si="43"/>
        <v>0</v>
      </c>
      <c r="O47" s="72">
        <v>0</v>
      </c>
      <c r="P47" s="7"/>
      <c r="Q47" s="72">
        <f t="shared" si="9"/>
        <v>5.6674999999999995</v>
      </c>
      <c r="R47" s="72">
        <f t="shared" si="10"/>
        <v>5.61</v>
      </c>
      <c r="S47" s="72">
        <f t="shared" si="11"/>
        <v>0</v>
      </c>
      <c r="T47" s="7"/>
      <c r="U47" s="5">
        <f t="shared" si="12"/>
        <v>31</v>
      </c>
      <c r="V47" s="45">
        <f t="shared" si="13"/>
        <v>38169</v>
      </c>
      <c r="W47" s="5">
        <f t="shared" si="14"/>
        <v>1253</v>
      </c>
      <c r="X47" s="55">
        <f t="shared" si="15"/>
        <v>5.3904348595426005E-2</v>
      </c>
      <c r="Y47" s="47">
        <f t="shared" si="16"/>
        <v>0.8332077956452284</v>
      </c>
      <c r="Z47" s="5">
        <f t="shared" si="17"/>
        <v>0</v>
      </c>
      <c r="AA47" s="5">
        <f t="shared" si="18"/>
        <v>0</v>
      </c>
      <c r="AC47" s="39">
        <f t="shared" si="19"/>
        <v>0</v>
      </c>
      <c r="AD47" s="39">
        <f t="shared" si="20"/>
        <v>0</v>
      </c>
      <c r="AE47" s="39">
        <f t="shared" si="21"/>
        <v>0</v>
      </c>
      <c r="AF47" s="39">
        <f t="shared" si="22"/>
        <v>0</v>
      </c>
      <c r="AG47" s="39">
        <f t="shared" si="23"/>
        <v>0</v>
      </c>
      <c r="AH47" s="39">
        <f t="shared" si="24"/>
        <v>0</v>
      </c>
      <c r="AI47" s="39">
        <f t="shared" si="25"/>
        <v>0</v>
      </c>
      <c r="AJ47" s="39">
        <f t="shared" si="26"/>
        <v>0</v>
      </c>
      <c r="AK47" s="39">
        <f t="shared" si="27"/>
        <v>0</v>
      </c>
      <c r="AL47" s="43"/>
      <c r="AM47" s="39">
        <f t="shared" si="28"/>
        <v>0</v>
      </c>
      <c r="AN47" s="39">
        <f t="shared" si="29"/>
        <v>0</v>
      </c>
      <c r="AO47" s="39">
        <f t="shared" si="30"/>
        <v>0</v>
      </c>
      <c r="AP47" s="40">
        <f t="shared" si="31"/>
        <v>0</v>
      </c>
      <c r="AR47" s="39">
        <f t="shared" si="32"/>
        <v>0</v>
      </c>
      <c r="AS47" s="39">
        <f t="shared" si="33"/>
        <v>0</v>
      </c>
      <c r="AT47" s="39">
        <f t="shared" si="34"/>
        <v>0</v>
      </c>
      <c r="AU47" s="40">
        <f t="shared" si="35"/>
        <v>0</v>
      </c>
      <c r="AV47" s="40"/>
      <c r="AW47" s="52">
        <f t="shared" si="36"/>
        <v>0</v>
      </c>
      <c r="AY47" s="52">
        <f t="shared" si="37"/>
        <v>0</v>
      </c>
      <c r="AZ47" s="70"/>
    </row>
    <row r="48" spans="1:52">
      <c r="A48" s="44">
        <f t="shared" si="38"/>
        <v>38200</v>
      </c>
      <c r="B48" s="66">
        <f t="shared" si="39"/>
        <v>2868.8524590163934</v>
      </c>
      <c r="C48" s="67"/>
      <c r="D48" s="68">
        <f t="shared" si="3"/>
        <v>2868.8524590163934</v>
      </c>
      <c r="E48" s="35">
        <f t="shared" si="4"/>
        <v>0</v>
      </c>
      <c r="F48" s="35">
        <f t="shared" si="5"/>
        <v>0</v>
      </c>
      <c r="G48" s="55">
        <f t="shared" si="41"/>
        <v>5.67</v>
      </c>
      <c r="H48" s="69">
        <f t="shared" si="41"/>
        <v>5.67</v>
      </c>
      <c r="I48" s="72">
        <f t="shared" si="40"/>
        <v>0</v>
      </c>
      <c r="J48" s="55">
        <f t="shared" si="42"/>
        <v>-0.01</v>
      </c>
      <c r="K48" s="69">
        <f t="shared" si="42"/>
        <v>-0.06</v>
      </c>
      <c r="L48" s="72">
        <v>0</v>
      </c>
      <c r="M48" s="55">
        <f t="shared" si="43"/>
        <v>7.4999999999999997E-3</v>
      </c>
      <c r="N48" s="69">
        <f t="shared" si="43"/>
        <v>0</v>
      </c>
      <c r="O48" s="72">
        <v>0</v>
      </c>
      <c r="P48" s="7"/>
      <c r="Q48" s="72">
        <f t="shared" si="9"/>
        <v>5.6674999999999995</v>
      </c>
      <c r="R48" s="72">
        <f t="shared" si="10"/>
        <v>5.61</v>
      </c>
      <c r="S48" s="72">
        <f t="shared" si="11"/>
        <v>0</v>
      </c>
      <c r="T48" s="7"/>
      <c r="U48" s="5">
        <f t="shared" si="12"/>
        <v>31</v>
      </c>
      <c r="V48" s="45">
        <f t="shared" si="13"/>
        <v>38200</v>
      </c>
      <c r="W48" s="5">
        <f t="shared" si="14"/>
        <v>1284</v>
      </c>
      <c r="X48" s="55">
        <f t="shared" si="15"/>
        <v>5.3904348595426005E-2</v>
      </c>
      <c r="Y48" s="47">
        <f t="shared" si="16"/>
        <v>0.82945477675598356</v>
      </c>
      <c r="Z48" s="5">
        <f t="shared" si="17"/>
        <v>0</v>
      </c>
      <c r="AA48" s="5">
        <f t="shared" si="18"/>
        <v>0</v>
      </c>
      <c r="AC48" s="39">
        <f t="shared" si="19"/>
        <v>0</v>
      </c>
      <c r="AD48" s="39">
        <f t="shared" si="20"/>
        <v>0</v>
      </c>
      <c r="AE48" s="39">
        <f t="shared" si="21"/>
        <v>0</v>
      </c>
      <c r="AF48" s="39">
        <f t="shared" si="22"/>
        <v>0</v>
      </c>
      <c r="AG48" s="39">
        <f t="shared" si="23"/>
        <v>0</v>
      </c>
      <c r="AH48" s="39">
        <f t="shared" si="24"/>
        <v>0</v>
      </c>
      <c r="AI48" s="39">
        <f t="shared" si="25"/>
        <v>0</v>
      </c>
      <c r="AJ48" s="39">
        <f t="shared" si="26"/>
        <v>0</v>
      </c>
      <c r="AK48" s="39">
        <f t="shared" si="27"/>
        <v>0</v>
      </c>
      <c r="AL48" s="43"/>
      <c r="AM48" s="39">
        <f t="shared" si="28"/>
        <v>0</v>
      </c>
      <c r="AN48" s="39">
        <f t="shared" si="29"/>
        <v>0</v>
      </c>
      <c r="AO48" s="39">
        <f t="shared" si="30"/>
        <v>0</v>
      </c>
      <c r="AP48" s="40">
        <f t="shared" si="31"/>
        <v>0</v>
      </c>
      <c r="AR48" s="39">
        <f t="shared" si="32"/>
        <v>0</v>
      </c>
      <c r="AS48" s="39">
        <f t="shared" si="33"/>
        <v>0</v>
      </c>
      <c r="AT48" s="39">
        <f t="shared" si="34"/>
        <v>0</v>
      </c>
      <c r="AU48" s="40">
        <f t="shared" si="35"/>
        <v>0</v>
      </c>
      <c r="AV48" s="40"/>
      <c r="AW48" s="52">
        <f t="shared" si="36"/>
        <v>0</v>
      </c>
      <c r="AY48" s="52">
        <f t="shared" si="37"/>
        <v>0</v>
      </c>
      <c r="AZ48" s="70"/>
    </row>
    <row r="49" spans="1:52">
      <c r="A49" s="44">
        <f t="shared" si="38"/>
        <v>38231</v>
      </c>
      <c r="B49" s="66">
        <f t="shared" si="39"/>
        <v>2868.8524590163934</v>
      </c>
      <c r="C49" s="67"/>
      <c r="D49" s="68">
        <f t="shared" si="3"/>
        <v>2868.8524590163934</v>
      </c>
      <c r="E49" s="35">
        <f t="shared" si="4"/>
        <v>0</v>
      </c>
      <c r="F49" s="35">
        <f t="shared" si="5"/>
        <v>0</v>
      </c>
      <c r="G49" s="55">
        <f t="shared" si="41"/>
        <v>5.67</v>
      </c>
      <c r="H49" s="69">
        <f t="shared" si="41"/>
        <v>5.67</v>
      </c>
      <c r="I49" s="72">
        <f t="shared" si="40"/>
        <v>0</v>
      </c>
      <c r="J49" s="55">
        <f t="shared" si="42"/>
        <v>-0.01</v>
      </c>
      <c r="K49" s="69">
        <f t="shared" si="42"/>
        <v>-0.06</v>
      </c>
      <c r="L49" s="72">
        <v>0</v>
      </c>
      <c r="M49" s="55">
        <f t="shared" si="43"/>
        <v>7.4999999999999997E-3</v>
      </c>
      <c r="N49" s="69">
        <f t="shared" si="43"/>
        <v>0</v>
      </c>
      <c r="O49" s="72">
        <v>0</v>
      </c>
      <c r="P49" s="7"/>
      <c r="Q49" s="72">
        <f t="shared" si="9"/>
        <v>5.6674999999999995</v>
      </c>
      <c r="R49" s="72">
        <f t="shared" si="10"/>
        <v>5.61</v>
      </c>
      <c r="S49" s="72">
        <f t="shared" si="11"/>
        <v>0</v>
      </c>
      <c r="T49" s="7"/>
      <c r="U49" s="5">
        <f t="shared" si="12"/>
        <v>30</v>
      </c>
      <c r="V49" s="45">
        <f t="shared" si="13"/>
        <v>38231</v>
      </c>
      <c r="W49" s="5">
        <f t="shared" si="14"/>
        <v>1315</v>
      </c>
      <c r="X49" s="55">
        <f t="shared" si="15"/>
        <v>5.3904348595426005E-2</v>
      </c>
      <c r="Y49" s="47">
        <f t="shared" si="16"/>
        <v>0.82571866259429483</v>
      </c>
      <c r="Z49" s="5">
        <f t="shared" si="17"/>
        <v>0</v>
      </c>
      <c r="AA49" s="5">
        <f t="shared" si="18"/>
        <v>0</v>
      </c>
      <c r="AC49" s="39">
        <f t="shared" si="19"/>
        <v>0</v>
      </c>
      <c r="AD49" s="39">
        <f t="shared" si="20"/>
        <v>0</v>
      </c>
      <c r="AE49" s="39">
        <f t="shared" si="21"/>
        <v>0</v>
      </c>
      <c r="AF49" s="39">
        <f t="shared" si="22"/>
        <v>0</v>
      </c>
      <c r="AG49" s="39">
        <f t="shared" si="23"/>
        <v>0</v>
      </c>
      <c r="AH49" s="39">
        <f t="shared" si="24"/>
        <v>0</v>
      </c>
      <c r="AI49" s="39">
        <f t="shared" si="25"/>
        <v>0</v>
      </c>
      <c r="AJ49" s="39">
        <f t="shared" si="26"/>
        <v>0</v>
      </c>
      <c r="AK49" s="39">
        <f t="shared" si="27"/>
        <v>0</v>
      </c>
      <c r="AL49" s="43"/>
      <c r="AM49" s="39">
        <f t="shared" si="28"/>
        <v>0</v>
      </c>
      <c r="AN49" s="39">
        <f t="shared" si="29"/>
        <v>0</v>
      </c>
      <c r="AO49" s="39">
        <f t="shared" si="30"/>
        <v>0</v>
      </c>
      <c r="AP49" s="40">
        <f t="shared" si="31"/>
        <v>0</v>
      </c>
      <c r="AR49" s="39">
        <f t="shared" si="32"/>
        <v>0</v>
      </c>
      <c r="AS49" s="39">
        <f t="shared" si="33"/>
        <v>0</v>
      </c>
      <c r="AT49" s="39">
        <f t="shared" si="34"/>
        <v>0</v>
      </c>
      <c r="AU49" s="40">
        <f t="shared" si="35"/>
        <v>0</v>
      </c>
      <c r="AV49" s="40"/>
      <c r="AW49" s="52">
        <f t="shared" si="36"/>
        <v>0</v>
      </c>
      <c r="AY49" s="52">
        <f t="shared" si="37"/>
        <v>0</v>
      </c>
      <c r="AZ49" s="70"/>
    </row>
    <row r="50" spans="1:52">
      <c r="A50" s="44">
        <f t="shared" si="38"/>
        <v>38261</v>
      </c>
      <c r="B50" s="66">
        <f t="shared" si="39"/>
        <v>2868.8524590163934</v>
      </c>
      <c r="C50" s="67"/>
      <c r="D50" s="68">
        <f t="shared" si="3"/>
        <v>2868.8524590163934</v>
      </c>
      <c r="E50" s="35">
        <f t="shared" si="4"/>
        <v>0</v>
      </c>
      <c r="F50" s="35">
        <f t="shared" si="5"/>
        <v>0</v>
      </c>
      <c r="G50" s="55">
        <f t="shared" ref="G50:H69" si="44">VLOOKUP($A50,Table,MATCH(G$4,Curves,0))</f>
        <v>5.67</v>
      </c>
      <c r="H50" s="69">
        <f t="shared" si="44"/>
        <v>5.67</v>
      </c>
      <c r="I50" s="72">
        <f t="shared" si="40"/>
        <v>0</v>
      </c>
      <c r="J50" s="55">
        <f t="shared" ref="J50:K69" si="45">VLOOKUP($A50,Table,MATCH(J$4,Curves,0))</f>
        <v>-0.01</v>
      </c>
      <c r="K50" s="69">
        <f t="shared" si="45"/>
        <v>-0.06</v>
      </c>
      <c r="L50" s="72">
        <v>0</v>
      </c>
      <c r="M50" s="55">
        <f t="shared" ref="M50:N69" si="46">VLOOKUP($A50,Table,MATCH(M$4,Curves,0))</f>
        <v>7.4999999999999997E-3</v>
      </c>
      <c r="N50" s="69">
        <f t="shared" si="46"/>
        <v>0</v>
      </c>
      <c r="O50" s="72">
        <v>0</v>
      </c>
      <c r="P50" s="7"/>
      <c r="Q50" s="72">
        <f t="shared" si="9"/>
        <v>5.6674999999999995</v>
      </c>
      <c r="R50" s="72">
        <f t="shared" si="10"/>
        <v>5.61</v>
      </c>
      <c r="S50" s="72">
        <f t="shared" si="11"/>
        <v>0</v>
      </c>
      <c r="T50" s="7"/>
      <c r="U50" s="5">
        <f t="shared" si="12"/>
        <v>31</v>
      </c>
      <c r="V50" s="45">
        <f t="shared" si="13"/>
        <v>38261</v>
      </c>
      <c r="W50" s="5">
        <f t="shared" si="14"/>
        <v>1345</v>
      </c>
      <c r="X50" s="55">
        <f t="shared" si="15"/>
        <v>5.3904348595426005E-2</v>
      </c>
      <c r="Y50" s="47">
        <f t="shared" si="16"/>
        <v>0.82211909207426337</v>
      </c>
      <c r="Z50" s="5">
        <f t="shared" si="17"/>
        <v>0</v>
      </c>
      <c r="AA50" s="5">
        <f t="shared" si="18"/>
        <v>0</v>
      </c>
      <c r="AC50" s="39">
        <f t="shared" si="19"/>
        <v>0</v>
      </c>
      <c r="AD50" s="39">
        <f t="shared" si="20"/>
        <v>0</v>
      </c>
      <c r="AE50" s="39">
        <f t="shared" si="21"/>
        <v>0</v>
      </c>
      <c r="AF50" s="39">
        <f t="shared" si="22"/>
        <v>0</v>
      </c>
      <c r="AG50" s="39">
        <f t="shared" si="23"/>
        <v>0</v>
      </c>
      <c r="AH50" s="39">
        <f t="shared" si="24"/>
        <v>0</v>
      </c>
      <c r="AI50" s="39">
        <f t="shared" si="25"/>
        <v>0</v>
      </c>
      <c r="AJ50" s="39">
        <f t="shared" si="26"/>
        <v>0</v>
      </c>
      <c r="AK50" s="39">
        <f t="shared" si="27"/>
        <v>0</v>
      </c>
      <c r="AL50" s="43"/>
      <c r="AM50" s="39">
        <f t="shared" si="28"/>
        <v>0</v>
      </c>
      <c r="AN50" s="39">
        <f t="shared" si="29"/>
        <v>0</v>
      </c>
      <c r="AO50" s="39">
        <f t="shared" si="30"/>
        <v>0</v>
      </c>
      <c r="AP50" s="40">
        <f t="shared" si="31"/>
        <v>0</v>
      </c>
      <c r="AR50" s="39">
        <f t="shared" si="32"/>
        <v>0</v>
      </c>
      <c r="AS50" s="39">
        <f t="shared" si="33"/>
        <v>0</v>
      </c>
      <c r="AT50" s="39">
        <f t="shared" si="34"/>
        <v>0</v>
      </c>
      <c r="AU50" s="40">
        <f t="shared" si="35"/>
        <v>0</v>
      </c>
      <c r="AV50" s="40"/>
      <c r="AW50" s="52">
        <f t="shared" si="36"/>
        <v>0</v>
      </c>
      <c r="AY50" s="52">
        <f t="shared" si="37"/>
        <v>0</v>
      </c>
      <c r="AZ50" s="70"/>
    </row>
    <row r="51" spans="1:52">
      <c r="A51" s="44">
        <f t="shared" si="38"/>
        <v>38292</v>
      </c>
      <c r="B51" s="66">
        <f t="shared" si="39"/>
        <v>2868.8524590163934</v>
      </c>
      <c r="C51" s="67"/>
      <c r="D51" s="68">
        <f t="shared" si="3"/>
        <v>2868.8524590163934</v>
      </c>
      <c r="E51" s="35">
        <f t="shared" si="4"/>
        <v>0</v>
      </c>
      <c r="F51" s="35">
        <f t="shared" si="5"/>
        <v>0</v>
      </c>
      <c r="G51" s="55">
        <f t="shared" si="44"/>
        <v>5.67</v>
      </c>
      <c r="H51" s="69">
        <f t="shared" si="44"/>
        <v>5.67</v>
      </c>
      <c r="I51" s="72">
        <f t="shared" si="40"/>
        <v>0</v>
      </c>
      <c r="J51" s="55">
        <f t="shared" si="45"/>
        <v>-0.01</v>
      </c>
      <c r="K51" s="69">
        <f t="shared" si="45"/>
        <v>-0.06</v>
      </c>
      <c r="L51" s="72">
        <v>0</v>
      </c>
      <c r="M51" s="55">
        <f t="shared" si="46"/>
        <v>7.4999999999999997E-3</v>
      </c>
      <c r="N51" s="69">
        <f t="shared" si="46"/>
        <v>0</v>
      </c>
      <c r="O51" s="72">
        <v>0</v>
      </c>
      <c r="P51" s="7"/>
      <c r="Q51" s="72">
        <f t="shared" si="9"/>
        <v>5.6674999999999995</v>
      </c>
      <c r="R51" s="72">
        <f t="shared" si="10"/>
        <v>5.61</v>
      </c>
      <c r="S51" s="72">
        <f t="shared" si="11"/>
        <v>0</v>
      </c>
      <c r="T51" s="7"/>
      <c r="U51" s="5">
        <f t="shared" si="12"/>
        <v>30</v>
      </c>
      <c r="V51" s="45">
        <f t="shared" si="13"/>
        <v>38292</v>
      </c>
      <c r="W51" s="5">
        <f t="shared" si="14"/>
        <v>1376</v>
      </c>
      <c r="X51" s="55">
        <f t="shared" si="15"/>
        <v>5.3904348595426005E-2</v>
      </c>
      <c r="Y51" s="47">
        <f t="shared" si="16"/>
        <v>0.81841602004602565</v>
      </c>
      <c r="Z51" s="5">
        <f t="shared" si="17"/>
        <v>0</v>
      </c>
      <c r="AA51" s="5">
        <f t="shared" si="18"/>
        <v>0</v>
      </c>
      <c r="AC51" s="39">
        <f t="shared" si="19"/>
        <v>0</v>
      </c>
      <c r="AD51" s="39">
        <f t="shared" si="20"/>
        <v>0</v>
      </c>
      <c r="AE51" s="39">
        <f t="shared" si="21"/>
        <v>0</v>
      </c>
      <c r="AF51" s="39">
        <f t="shared" si="22"/>
        <v>0</v>
      </c>
      <c r="AG51" s="39">
        <f t="shared" si="23"/>
        <v>0</v>
      </c>
      <c r="AH51" s="39">
        <f t="shared" si="24"/>
        <v>0</v>
      </c>
      <c r="AI51" s="39">
        <f t="shared" si="25"/>
        <v>0</v>
      </c>
      <c r="AJ51" s="39">
        <f t="shared" si="26"/>
        <v>0</v>
      </c>
      <c r="AK51" s="39">
        <f t="shared" si="27"/>
        <v>0</v>
      </c>
      <c r="AL51" s="43"/>
      <c r="AM51" s="39">
        <f t="shared" si="28"/>
        <v>0</v>
      </c>
      <c r="AN51" s="39">
        <f t="shared" si="29"/>
        <v>0</v>
      </c>
      <c r="AO51" s="39">
        <f t="shared" si="30"/>
        <v>0</v>
      </c>
      <c r="AP51" s="40">
        <f t="shared" si="31"/>
        <v>0</v>
      </c>
      <c r="AR51" s="39">
        <f t="shared" si="32"/>
        <v>0</v>
      </c>
      <c r="AS51" s="39">
        <f t="shared" si="33"/>
        <v>0</v>
      </c>
      <c r="AT51" s="39">
        <f t="shared" si="34"/>
        <v>0</v>
      </c>
      <c r="AU51" s="40">
        <f t="shared" si="35"/>
        <v>0</v>
      </c>
      <c r="AV51" s="40"/>
      <c r="AW51" s="52">
        <f t="shared" si="36"/>
        <v>0</v>
      </c>
      <c r="AY51" s="52">
        <f t="shared" si="37"/>
        <v>0</v>
      </c>
      <c r="AZ51" s="70"/>
    </row>
    <row r="52" spans="1:52">
      <c r="A52" s="44">
        <f t="shared" si="38"/>
        <v>38322</v>
      </c>
      <c r="B52" s="66">
        <f t="shared" si="39"/>
        <v>2868.8524590163934</v>
      </c>
      <c r="C52" s="67"/>
      <c r="D52" s="68">
        <f t="shared" si="3"/>
        <v>2868.8524590163934</v>
      </c>
      <c r="E52" s="35">
        <f t="shared" si="4"/>
        <v>0</v>
      </c>
      <c r="F52" s="35">
        <f t="shared" si="5"/>
        <v>0</v>
      </c>
      <c r="G52" s="55">
        <f t="shared" si="44"/>
        <v>5.67</v>
      </c>
      <c r="H52" s="69">
        <f t="shared" si="44"/>
        <v>5.67</v>
      </c>
      <c r="I52" s="72">
        <f t="shared" si="40"/>
        <v>0</v>
      </c>
      <c r="J52" s="55">
        <f t="shared" si="45"/>
        <v>-0.01</v>
      </c>
      <c r="K52" s="69">
        <f t="shared" si="45"/>
        <v>-0.06</v>
      </c>
      <c r="L52" s="72">
        <v>0</v>
      </c>
      <c r="M52" s="55">
        <f t="shared" si="46"/>
        <v>7.4999999999999997E-3</v>
      </c>
      <c r="N52" s="69">
        <f t="shared" si="46"/>
        <v>0</v>
      </c>
      <c r="O52" s="72">
        <v>0</v>
      </c>
      <c r="P52" s="7"/>
      <c r="Q52" s="72">
        <f t="shared" si="9"/>
        <v>5.6674999999999995</v>
      </c>
      <c r="R52" s="72">
        <f t="shared" si="10"/>
        <v>5.61</v>
      </c>
      <c r="S52" s="72">
        <f t="shared" si="11"/>
        <v>0</v>
      </c>
      <c r="T52" s="7"/>
      <c r="U52" s="5">
        <f t="shared" si="12"/>
        <v>31</v>
      </c>
      <c r="V52" s="45">
        <f t="shared" si="13"/>
        <v>38322</v>
      </c>
      <c r="W52" s="5">
        <f t="shared" si="14"/>
        <v>1406</v>
      </c>
      <c r="X52" s="55">
        <f t="shared" si="15"/>
        <v>5.3904348595426005E-2</v>
      </c>
      <c r="Y52" s="47">
        <f t="shared" si="16"/>
        <v>0.81484828406967824</v>
      </c>
      <c r="Z52" s="5">
        <f t="shared" si="17"/>
        <v>0</v>
      </c>
      <c r="AA52" s="5">
        <f t="shared" si="18"/>
        <v>0</v>
      </c>
      <c r="AC52" s="39">
        <f t="shared" si="19"/>
        <v>0</v>
      </c>
      <c r="AD52" s="39">
        <f t="shared" si="20"/>
        <v>0</v>
      </c>
      <c r="AE52" s="39">
        <f t="shared" si="21"/>
        <v>0</v>
      </c>
      <c r="AF52" s="39">
        <f t="shared" si="22"/>
        <v>0</v>
      </c>
      <c r="AG52" s="39">
        <f t="shared" si="23"/>
        <v>0</v>
      </c>
      <c r="AH52" s="39">
        <f t="shared" si="24"/>
        <v>0</v>
      </c>
      <c r="AI52" s="39">
        <f t="shared" si="25"/>
        <v>0</v>
      </c>
      <c r="AJ52" s="39">
        <f t="shared" si="26"/>
        <v>0</v>
      </c>
      <c r="AK52" s="39">
        <f t="shared" si="27"/>
        <v>0</v>
      </c>
      <c r="AL52" s="43"/>
      <c r="AM52" s="39">
        <f t="shared" si="28"/>
        <v>0</v>
      </c>
      <c r="AN52" s="39">
        <f t="shared" si="29"/>
        <v>0</v>
      </c>
      <c r="AO52" s="39">
        <f t="shared" si="30"/>
        <v>0</v>
      </c>
      <c r="AP52" s="40">
        <f t="shared" si="31"/>
        <v>0</v>
      </c>
      <c r="AR52" s="39">
        <f t="shared" si="32"/>
        <v>0</v>
      </c>
      <c r="AS52" s="39">
        <f t="shared" si="33"/>
        <v>0</v>
      </c>
      <c r="AT52" s="39">
        <f t="shared" si="34"/>
        <v>0</v>
      </c>
      <c r="AU52" s="40">
        <f t="shared" si="35"/>
        <v>0</v>
      </c>
      <c r="AV52" s="40"/>
      <c r="AW52" s="52">
        <f t="shared" si="36"/>
        <v>0</v>
      </c>
      <c r="AY52" s="52">
        <f t="shared" si="37"/>
        <v>0</v>
      </c>
      <c r="AZ52" s="70"/>
    </row>
    <row r="53" spans="1:52">
      <c r="A53" s="44">
        <f t="shared" si="38"/>
        <v>38353</v>
      </c>
      <c r="B53" s="66">
        <f t="shared" si="39"/>
        <v>2868.8524590163934</v>
      </c>
      <c r="C53" s="67"/>
      <c r="D53" s="68">
        <f t="shared" si="3"/>
        <v>2868.8524590163934</v>
      </c>
      <c r="E53" s="35">
        <f t="shared" si="4"/>
        <v>0</v>
      </c>
      <c r="F53" s="35">
        <f t="shared" si="5"/>
        <v>0</v>
      </c>
      <c r="G53" s="55">
        <f t="shared" si="44"/>
        <v>5.67</v>
      </c>
      <c r="H53" s="69">
        <f t="shared" si="44"/>
        <v>5.67</v>
      </c>
      <c r="I53" s="72">
        <f t="shared" si="40"/>
        <v>0</v>
      </c>
      <c r="J53" s="55">
        <f t="shared" si="45"/>
        <v>-0.01</v>
      </c>
      <c r="K53" s="69">
        <f t="shared" si="45"/>
        <v>-0.06</v>
      </c>
      <c r="L53" s="72">
        <v>0</v>
      </c>
      <c r="M53" s="55">
        <f t="shared" si="46"/>
        <v>7.4999999999999997E-3</v>
      </c>
      <c r="N53" s="69">
        <f t="shared" si="46"/>
        <v>0</v>
      </c>
      <c r="O53" s="72">
        <v>0</v>
      </c>
      <c r="P53" s="7"/>
      <c r="Q53" s="72">
        <f t="shared" si="9"/>
        <v>5.6674999999999995</v>
      </c>
      <c r="R53" s="72">
        <f t="shared" si="10"/>
        <v>5.61</v>
      </c>
      <c r="S53" s="72">
        <f t="shared" si="11"/>
        <v>0</v>
      </c>
      <c r="T53" s="7"/>
      <c r="U53" s="5">
        <f t="shared" si="12"/>
        <v>31</v>
      </c>
      <c r="V53" s="45">
        <f t="shared" si="13"/>
        <v>38353</v>
      </c>
      <c r="W53" s="5">
        <f t="shared" si="14"/>
        <v>1437</v>
      </c>
      <c r="X53" s="55">
        <f t="shared" si="15"/>
        <v>5.3904348595426005E-2</v>
      </c>
      <c r="Y53" s="47">
        <f t="shared" si="16"/>
        <v>0.81117796195079539</v>
      </c>
      <c r="Z53" s="5">
        <f t="shared" si="17"/>
        <v>0</v>
      </c>
      <c r="AA53" s="5">
        <f t="shared" si="18"/>
        <v>0</v>
      </c>
      <c r="AC53" s="39">
        <f t="shared" si="19"/>
        <v>0</v>
      </c>
      <c r="AD53" s="39">
        <f t="shared" si="20"/>
        <v>0</v>
      </c>
      <c r="AE53" s="39">
        <f t="shared" si="21"/>
        <v>0</v>
      </c>
      <c r="AF53" s="39">
        <f t="shared" si="22"/>
        <v>0</v>
      </c>
      <c r="AG53" s="39">
        <f t="shared" si="23"/>
        <v>0</v>
      </c>
      <c r="AH53" s="39">
        <f t="shared" si="24"/>
        <v>0</v>
      </c>
      <c r="AI53" s="39">
        <f t="shared" si="25"/>
        <v>0</v>
      </c>
      <c r="AJ53" s="39">
        <f t="shared" si="26"/>
        <v>0</v>
      </c>
      <c r="AK53" s="39">
        <f t="shared" si="27"/>
        <v>0</v>
      </c>
      <c r="AL53" s="43"/>
      <c r="AM53" s="39">
        <f t="shared" si="28"/>
        <v>0</v>
      </c>
      <c r="AN53" s="39">
        <f t="shared" si="29"/>
        <v>0</v>
      </c>
      <c r="AO53" s="39">
        <f t="shared" si="30"/>
        <v>0</v>
      </c>
      <c r="AP53" s="40">
        <f t="shared" si="31"/>
        <v>0</v>
      </c>
      <c r="AR53" s="39">
        <f t="shared" si="32"/>
        <v>0</v>
      </c>
      <c r="AS53" s="39">
        <f t="shared" si="33"/>
        <v>0</v>
      </c>
      <c r="AT53" s="39">
        <f t="shared" si="34"/>
        <v>0</v>
      </c>
      <c r="AU53" s="40">
        <f t="shared" si="35"/>
        <v>0</v>
      </c>
      <c r="AV53" s="40"/>
      <c r="AW53" s="52">
        <f t="shared" si="36"/>
        <v>0</v>
      </c>
      <c r="AY53" s="52">
        <f t="shared" si="37"/>
        <v>0</v>
      </c>
      <c r="AZ53" s="70"/>
    </row>
    <row r="54" spans="1:52">
      <c r="A54" s="44">
        <f t="shared" si="38"/>
        <v>38384</v>
      </c>
      <c r="B54" s="66">
        <f t="shared" si="39"/>
        <v>2868.8524590163934</v>
      </c>
      <c r="C54" s="67"/>
      <c r="D54" s="68">
        <f t="shared" si="3"/>
        <v>2868.8524590163934</v>
      </c>
      <c r="E54" s="35">
        <f t="shared" si="4"/>
        <v>0</v>
      </c>
      <c r="F54" s="35">
        <f t="shared" si="5"/>
        <v>0</v>
      </c>
      <c r="G54" s="55">
        <f t="shared" si="44"/>
        <v>5.67</v>
      </c>
      <c r="H54" s="69">
        <f t="shared" si="44"/>
        <v>5.67</v>
      </c>
      <c r="I54" s="72">
        <f t="shared" si="40"/>
        <v>0</v>
      </c>
      <c r="J54" s="55">
        <f t="shared" si="45"/>
        <v>-0.01</v>
      </c>
      <c r="K54" s="69">
        <f t="shared" si="45"/>
        <v>-0.06</v>
      </c>
      <c r="L54" s="72">
        <v>0</v>
      </c>
      <c r="M54" s="55">
        <f t="shared" si="46"/>
        <v>7.4999999999999997E-3</v>
      </c>
      <c r="N54" s="69">
        <f t="shared" si="46"/>
        <v>0</v>
      </c>
      <c r="O54" s="72">
        <v>0</v>
      </c>
      <c r="P54" s="7"/>
      <c r="Q54" s="72">
        <f t="shared" si="9"/>
        <v>5.6674999999999995</v>
      </c>
      <c r="R54" s="72">
        <f t="shared" si="10"/>
        <v>5.61</v>
      </c>
      <c r="S54" s="72">
        <f t="shared" si="11"/>
        <v>0</v>
      </c>
      <c r="T54" s="7"/>
      <c r="U54" s="5">
        <f t="shared" si="12"/>
        <v>28</v>
      </c>
      <c r="V54" s="45">
        <f t="shared" si="13"/>
        <v>38384</v>
      </c>
      <c r="W54" s="5">
        <f t="shared" si="14"/>
        <v>1468</v>
      </c>
      <c r="X54" s="55">
        <f t="shared" si="15"/>
        <v>5.3904348595426005E-2</v>
      </c>
      <c r="Y54" s="47">
        <f t="shared" si="16"/>
        <v>0.80752417206830529</v>
      </c>
      <c r="Z54" s="5">
        <f t="shared" si="17"/>
        <v>0</v>
      </c>
      <c r="AA54" s="5">
        <f t="shared" si="18"/>
        <v>0</v>
      </c>
      <c r="AC54" s="39">
        <f t="shared" si="19"/>
        <v>0</v>
      </c>
      <c r="AD54" s="39">
        <f t="shared" si="20"/>
        <v>0</v>
      </c>
      <c r="AE54" s="39">
        <f t="shared" si="21"/>
        <v>0</v>
      </c>
      <c r="AF54" s="39">
        <f t="shared" si="22"/>
        <v>0</v>
      </c>
      <c r="AG54" s="39">
        <f t="shared" si="23"/>
        <v>0</v>
      </c>
      <c r="AH54" s="39">
        <f t="shared" si="24"/>
        <v>0</v>
      </c>
      <c r="AI54" s="39">
        <f t="shared" si="25"/>
        <v>0</v>
      </c>
      <c r="AJ54" s="39">
        <f t="shared" si="26"/>
        <v>0</v>
      </c>
      <c r="AK54" s="39">
        <f t="shared" si="27"/>
        <v>0</v>
      </c>
      <c r="AL54" s="43"/>
      <c r="AM54" s="39">
        <f t="shared" si="28"/>
        <v>0</v>
      </c>
      <c r="AN54" s="39">
        <f t="shared" si="29"/>
        <v>0</v>
      </c>
      <c r="AO54" s="39">
        <f t="shared" si="30"/>
        <v>0</v>
      </c>
      <c r="AP54" s="40">
        <f t="shared" si="31"/>
        <v>0</v>
      </c>
      <c r="AR54" s="39">
        <f t="shared" si="32"/>
        <v>0</v>
      </c>
      <c r="AS54" s="39">
        <f t="shared" si="33"/>
        <v>0</v>
      </c>
      <c r="AT54" s="39">
        <f t="shared" si="34"/>
        <v>0</v>
      </c>
      <c r="AU54" s="40">
        <f t="shared" si="35"/>
        <v>0</v>
      </c>
      <c r="AV54" s="40"/>
      <c r="AW54" s="52">
        <f t="shared" si="36"/>
        <v>0</v>
      </c>
      <c r="AY54" s="52">
        <f t="shared" si="37"/>
        <v>0</v>
      </c>
      <c r="AZ54" s="70"/>
    </row>
    <row r="55" spans="1:52">
      <c r="A55" s="44">
        <f t="shared" si="38"/>
        <v>38412</v>
      </c>
      <c r="B55" s="66">
        <f t="shared" si="39"/>
        <v>2868.8524590163934</v>
      </c>
      <c r="C55" s="67"/>
      <c r="D55" s="68">
        <f t="shared" si="3"/>
        <v>2868.8524590163934</v>
      </c>
      <c r="E55" s="35">
        <f t="shared" si="4"/>
        <v>0</v>
      </c>
      <c r="F55" s="35">
        <f t="shared" si="5"/>
        <v>0</v>
      </c>
      <c r="G55" s="55">
        <f t="shared" si="44"/>
        <v>5.67</v>
      </c>
      <c r="H55" s="69">
        <f t="shared" si="44"/>
        <v>5.67</v>
      </c>
      <c r="I55" s="72">
        <f t="shared" si="40"/>
        <v>0</v>
      </c>
      <c r="J55" s="55">
        <f t="shared" si="45"/>
        <v>-0.01</v>
      </c>
      <c r="K55" s="69">
        <f t="shared" si="45"/>
        <v>-0.06</v>
      </c>
      <c r="L55" s="72">
        <v>0</v>
      </c>
      <c r="M55" s="55">
        <f t="shared" si="46"/>
        <v>7.4999999999999997E-3</v>
      </c>
      <c r="N55" s="69">
        <f t="shared" si="46"/>
        <v>0</v>
      </c>
      <c r="O55" s="72">
        <v>0</v>
      </c>
      <c r="P55" s="7"/>
      <c r="Q55" s="72">
        <f t="shared" si="9"/>
        <v>5.6674999999999995</v>
      </c>
      <c r="R55" s="72">
        <f t="shared" si="10"/>
        <v>5.61</v>
      </c>
      <c r="S55" s="72">
        <f t="shared" si="11"/>
        <v>0</v>
      </c>
      <c r="T55" s="7"/>
      <c r="U55" s="5">
        <f t="shared" si="12"/>
        <v>31</v>
      </c>
      <c r="V55" s="45">
        <f t="shared" si="13"/>
        <v>38412</v>
      </c>
      <c r="W55" s="5">
        <f t="shared" si="14"/>
        <v>1496</v>
      </c>
      <c r="X55" s="55">
        <f t="shared" si="15"/>
        <v>5.3904348595426005E-2</v>
      </c>
      <c r="Y55" s="47">
        <f t="shared" si="16"/>
        <v>0.80423812261759808</v>
      </c>
      <c r="Z55" s="5">
        <f t="shared" si="17"/>
        <v>0</v>
      </c>
      <c r="AA55" s="5">
        <f t="shared" si="18"/>
        <v>0</v>
      </c>
      <c r="AC55" s="39">
        <f t="shared" si="19"/>
        <v>0</v>
      </c>
      <c r="AD55" s="39">
        <f t="shared" si="20"/>
        <v>0</v>
      </c>
      <c r="AE55" s="39">
        <f t="shared" si="21"/>
        <v>0</v>
      </c>
      <c r="AF55" s="39">
        <f t="shared" si="22"/>
        <v>0</v>
      </c>
      <c r="AG55" s="39">
        <f t="shared" si="23"/>
        <v>0</v>
      </c>
      <c r="AH55" s="39">
        <f t="shared" si="24"/>
        <v>0</v>
      </c>
      <c r="AI55" s="39">
        <f t="shared" si="25"/>
        <v>0</v>
      </c>
      <c r="AJ55" s="39">
        <f t="shared" si="26"/>
        <v>0</v>
      </c>
      <c r="AK55" s="39">
        <f t="shared" si="27"/>
        <v>0</v>
      </c>
      <c r="AL55" s="43"/>
      <c r="AM55" s="39">
        <f t="shared" si="28"/>
        <v>0</v>
      </c>
      <c r="AN55" s="39">
        <f t="shared" si="29"/>
        <v>0</v>
      </c>
      <c r="AO55" s="39">
        <f t="shared" si="30"/>
        <v>0</v>
      </c>
      <c r="AP55" s="40">
        <f t="shared" si="31"/>
        <v>0</v>
      </c>
      <c r="AR55" s="39">
        <f t="shared" si="32"/>
        <v>0</v>
      </c>
      <c r="AS55" s="39">
        <f t="shared" si="33"/>
        <v>0</v>
      </c>
      <c r="AT55" s="39">
        <f t="shared" si="34"/>
        <v>0</v>
      </c>
      <c r="AU55" s="40">
        <f t="shared" si="35"/>
        <v>0</v>
      </c>
      <c r="AV55" s="40"/>
      <c r="AW55" s="52">
        <f t="shared" si="36"/>
        <v>0</v>
      </c>
      <c r="AY55" s="52">
        <f t="shared" si="37"/>
        <v>0</v>
      </c>
      <c r="AZ55" s="70"/>
    </row>
    <row r="56" spans="1:52">
      <c r="A56" s="44">
        <f t="shared" si="38"/>
        <v>38443</v>
      </c>
      <c r="B56" s="66">
        <f t="shared" si="39"/>
        <v>2868.8524590163934</v>
      </c>
      <c r="C56" s="67"/>
      <c r="D56" s="68">
        <f t="shared" si="3"/>
        <v>2868.8524590163934</v>
      </c>
      <c r="E56" s="35">
        <f t="shared" si="4"/>
        <v>0</v>
      </c>
      <c r="F56" s="35">
        <f t="shared" si="5"/>
        <v>0</v>
      </c>
      <c r="G56" s="55">
        <f t="shared" si="44"/>
        <v>5.67</v>
      </c>
      <c r="H56" s="69">
        <f t="shared" si="44"/>
        <v>5.67</v>
      </c>
      <c r="I56" s="72">
        <f t="shared" si="40"/>
        <v>0</v>
      </c>
      <c r="J56" s="55">
        <f t="shared" si="45"/>
        <v>-0.01</v>
      </c>
      <c r="K56" s="69">
        <f t="shared" si="45"/>
        <v>-0.06</v>
      </c>
      <c r="L56" s="72">
        <v>0</v>
      </c>
      <c r="M56" s="55">
        <f t="shared" si="46"/>
        <v>7.4999999999999997E-3</v>
      </c>
      <c r="N56" s="69">
        <f t="shared" si="46"/>
        <v>0</v>
      </c>
      <c r="O56" s="72">
        <v>0</v>
      </c>
      <c r="P56" s="7"/>
      <c r="Q56" s="72">
        <f t="shared" si="9"/>
        <v>5.6674999999999995</v>
      </c>
      <c r="R56" s="72">
        <f t="shared" si="10"/>
        <v>5.61</v>
      </c>
      <c r="S56" s="72">
        <f t="shared" si="11"/>
        <v>0</v>
      </c>
      <c r="T56" s="7"/>
      <c r="U56" s="5">
        <f t="shared" si="12"/>
        <v>30</v>
      </c>
      <c r="V56" s="45">
        <f t="shared" si="13"/>
        <v>38443</v>
      </c>
      <c r="W56" s="5">
        <f t="shared" si="14"/>
        <v>1527</v>
      </c>
      <c r="X56" s="55">
        <f t="shared" si="15"/>
        <v>5.3904348595426005E-2</v>
      </c>
      <c r="Y56" s="47">
        <f t="shared" si="16"/>
        <v>0.80061559186187314</v>
      </c>
      <c r="Z56" s="5">
        <f t="shared" si="17"/>
        <v>0</v>
      </c>
      <c r="AA56" s="5">
        <f t="shared" si="18"/>
        <v>0</v>
      </c>
      <c r="AC56" s="39">
        <f t="shared" si="19"/>
        <v>0</v>
      </c>
      <c r="AD56" s="39">
        <f t="shared" si="20"/>
        <v>0</v>
      </c>
      <c r="AE56" s="39">
        <f t="shared" si="21"/>
        <v>0</v>
      </c>
      <c r="AF56" s="39">
        <f t="shared" si="22"/>
        <v>0</v>
      </c>
      <c r="AG56" s="39">
        <f t="shared" si="23"/>
        <v>0</v>
      </c>
      <c r="AH56" s="39">
        <f t="shared" si="24"/>
        <v>0</v>
      </c>
      <c r="AI56" s="39">
        <f t="shared" si="25"/>
        <v>0</v>
      </c>
      <c r="AJ56" s="39">
        <f t="shared" si="26"/>
        <v>0</v>
      </c>
      <c r="AK56" s="39">
        <f t="shared" si="27"/>
        <v>0</v>
      </c>
      <c r="AL56" s="43"/>
      <c r="AM56" s="39">
        <f t="shared" si="28"/>
        <v>0</v>
      </c>
      <c r="AN56" s="39">
        <f t="shared" si="29"/>
        <v>0</v>
      </c>
      <c r="AO56" s="39">
        <f t="shared" si="30"/>
        <v>0</v>
      </c>
      <c r="AP56" s="40">
        <f t="shared" si="31"/>
        <v>0</v>
      </c>
      <c r="AR56" s="39">
        <f t="shared" si="32"/>
        <v>0</v>
      </c>
      <c r="AS56" s="39">
        <f t="shared" si="33"/>
        <v>0</v>
      </c>
      <c r="AT56" s="39">
        <f t="shared" si="34"/>
        <v>0</v>
      </c>
      <c r="AU56" s="40">
        <f t="shared" si="35"/>
        <v>0</v>
      </c>
      <c r="AV56" s="40"/>
      <c r="AW56" s="52">
        <f t="shared" si="36"/>
        <v>0</v>
      </c>
      <c r="AY56" s="52">
        <f t="shared" si="37"/>
        <v>0</v>
      </c>
      <c r="AZ56" s="70"/>
    </row>
    <row r="57" spans="1:52">
      <c r="A57" s="44">
        <f t="shared" si="38"/>
        <v>38473</v>
      </c>
      <c r="B57" s="66">
        <f t="shared" si="39"/>
        <v>2868.8524590163934</v>
      </c>
      <c r="C57" s="67"/>
      <c r="D57" s="68">
        <f t="shared" si="3"/>
        <v>2868.8524590163934</v>
      </c>
      <c r="E57" s="35">
        <f t="shared" si="4"/>
        <v>0</v>
      </c>
      <c r="F57" s="35">
        <f t="shared" si="5"/>
        <v>0</v>
      </c>
      <c r="G57" s="55">
        <f t="shared" si="44"/>
        <v>5.67</v>
      </c>
      <c r="H57" s="69">
        <f t="shared" si="44"/>
        <v>5.67</v>
      </c>
      <c r="I57" s="72">
        <f t="shared" si="40"/>
        <v>0</v>
      </c>
      <c r="J57" s="55">
        <f t="shared" si="45"/>
        <v>-0.01</v>
      </c>
      <c r="K57" s="69">
        <f t="shared" si="45"/>
        <v>-0.06</v>
      </c>
      <c r="L57" s="72">
        <v>0</v>
      </c>
      <c r="M57" s="55">
        <f t="shared" si="46"/>
        <v>7.4999999999999997E-3</v>
      </c>
      <c r="N57" s="69">
        <f t="shared" si="46"/>
        <v>0</v>
      </c>
      <c r="O57" s="72">
        <v>0</v>
      </c>
      <c r="P57" s="7"/>
      <c r="Q57" s="72">
        <f t="shared" si="9"/>
        <v>5.6674999999999995</v>
      </c>
      <c r="R57" s="72">
        <f t="shared" si="10"/>
        <v>5.61</v>
      </c>
      <c r="S57" s="72">
        <f t="shared" si="11"/>
        <v>0</v>
      </c>
      <c r="T57" s="7"/>
      <c r="U57" s="5">
        <f t="shared" si="12"/>
        <v>31</v>
      </c>
      <c r="V57" s="45">
        <f t="shared" si="13"/>
        <v>38473</v>
      </c>
      <c r="W57" s="5">
        <f t="shared" si="14"/>
        <v>1557</v>
      </c>
      <c r="X57" s="55">
        <f t="shared" si="15"/>
        <v>5.3904348595426005E-2</v>
      </c>
      <c r="Y57" s="47">
        <f t="shared" si="16"/>
        <v>0.79712545361879517</v>
      </c>
      <c r="Z57" s="5">
        <f t="shared" si="17"/>
        <v>0</v>
      </c>
      <c r="AA57" s="5">
        <f t="shared" si="18"/>
        <v>0</v>
      </c>
      <c r="AC57" s="39">
        <f t="shared" si="19"/>
        <v>0</v>
      </c>
      <c r="AD57" s="39">
        <f t="shared" si="20"/>
        <v>0</v>
      </c>
      <c r="AE57" s="39">
        <f t="shared" si="21"/>
        <v>0</v>
      </c>
      <c r="AF57" s="39">
        <f t="shared" si="22"/>
        <v>0</v>
      </c>
      <c r="AG57" s="39">
        <f t="shared" si="23"/>
        <v>0</v>
      </c>
      <c r="AH57" s="39">
        <f t="shared" si="24"/>
        <v>0</v>
      </c>
      <c r="AI57" s="39">
        <f t="shared" si="25"/>
        <v>0</v>
      </c>
      <c r="AJ57" s="39">
        <f t="shared" si="26"/>
        <v>0</v>
      </c>
      <c r="AK57" s="39">
        <f t="shared" si="27"/>
        <v>0</v>
      </c>
      <c r="AL57" s="43"/>
      <c r="AM57" s="39">
        <f t="shared" si="28"/>
        <v>0</v>
      </c>
      <c r="AN57" s="39">
        <f t="shared" si="29"/>
        <v>0</v>
      </c>
      <c r="AO57" s="39">
        <f t="shared" si="30"/>
        <v>0</v>
      </c>
      <c r="AP57" s="40">
        <f t="shared" si="31"/>
        <v>0</v>
      </c>
      <c r="AR57" s="39">
        <f t="shared" si="32"/>
        <v>0</v>
      </c>
      <c r="AS57" s="39">
        <f t="shared" si="33"/>
        <v>0</v>
      </c>
      <c r="AT57" s="39">
        <f t="shared" si="34"/>
        <v>0</v>
      </c>
      <c r="AU57" s="40">
        <f t="shared" si="35"/>
        <v>0</v>
      </c>
      <c r="AV57" s="40"/>
      <c r="AW57" s="52">
        <f t="shared" si="36"/>
        <v>0</v>
      </c>
      <c r="AY57" s="52">
        <f t="shared" si="37"/>
        <v>0</v>
      </c>
      <c r="AZ57" s="70"/>
    </row>
    <row r="58" spans="1:52">
      <c r="A58" s="44">
        <f t="shared" si="38"/>
        <v>38504</v>
      </c>
      <c r="B58" s="66">
        <f t="shared" si="39"/>
        <v>2868.8524590163934</v>
      </c>
      <c r="C58" s="67"/>
      <c r="D58" s="68">
        <f t="shared" si="3"/>
        <v>2868.8524590163934</v>
      </c>
      <c r="E58" s="35">
        <f t="shared" si="4"/>
        <v>0</v>
      </c>
      <c r="F58" s="35">
        <f t="shared" si="5"/>
        <v>0</v>
      </c>
      <c r="G58" s="55">
        <f t="shared" si="44"/>
        <v>5.67</v>
      </c>
      <c r="H58" s="69">
        <f t="shared" si="44"/>
        <v>5.67</v>
      </c>
      <c r="I58" s="72">
        <f t="shared" si="40"/>
        <v>0</v>
      </c>
      <c r="J58" s="55">
        <f t="shared" si="45"/>
        <v>-0.01</v>
      </c>
      <c r="K58" s="69">
        <f t="shared" si="45"/>
        <v>-0.06</v>
      </c>
      <c r="L58" s="72">
        <v>0</v>
      </c>
      <c r="M58" s="55">
        <f t="shared" si="46"/>
        <v>7.4999999999999997E-3</v>
      </c>
      <c r="N58" s="69">
        <f t="shared" si="46"/>
        <v>0</v>
      </c>
      <c r="O58" s="72">
        <v>0</v>
      </c>
      <c r="P58" s="7"/>
      <c r="Q58" s="72">
        <f t="shared" si="9"/>
        <v>5.6674999999999995</v>
      </c>
      <c r="R58" s="72">
        <f t="shared" si="10"/>
        <v>5.61</v>
      </c>
      <c r="S58" s="72">
        <f t="shared" si="11"/>
        <v>0</v>
      </c>
      <c r="T58" s="7"/>
      <c r="U58" s="5">
        <f t="shared" si="12"/>
        <v>30</v>
      </c>
      <c r="V58" s="45">
        <f t="shared" si="13"/>
        <v>38504</v>
      </c>
      <c r="W58" s="5">
        <f t="shared" si="14"/>
        <v>1588</v>
      </c>
      <c r="X58" s="55">
        <f t="shared" si="15"/>
        <v>5.3904348595426005E-2</v>
      </c>
      <c r="Y58" s="47">
        <f t="shared" si="16"/>
        <v>0.79353496046670879</v>
      </c>
      <c r="Z58" s="5">
        <f t="shared" si="17"/>
        <v>0</v>
      </c>
      <c r="AA58" s="5">
        <f t="shared" si="18"/>
        <v>0</v>
      </c>
      <c r="AC58" s="39">
        <f t="shared" si="19"/>
        <v>0</v>
      </c>
      <c r="AD58" s="39">
        <f t="shared" si="20"/>
        <v>0</v>
      </c>
      <c r="AE58" s="39">
        <f t="shared" si="21"/>
        <v>0</v>
      </c>
      <c r="AF58" s="39">
        <f t="shared" si="22"/>
        <v>0</v>
      </c>
      <c r="AG58" s="39">
        <f t="shared" si="23"/>
        <v>0</v>
      </c>
      <c r="AH58" s="39">
        <f t="shared" si="24"/>
        <v>0</v>
      </c>
      <c r="AI58" s="39">
        <f t="shared" si="25"/>
        <v>0</v>
      </c>
      <c r="AJ58" s="39">
        <f t="shared" si="26"/>
        <v>0</v>
      </c>
      <c r="AK58" s="39">
        <f t="shared" si="27"/>
        <v>0</v>
      </c>
      <c r="AL58" s="43"/>
      <c r="AM58" s="39">
        <f t="shared" si="28"/>
        <v>0</v>
      </c>
      <c r="AN58" s="39">
        <f t="shared" si="29"/>
        <v>0</v>
      </c>
      <c r="AO58" s="39">
        <f t="shared" si="30"/>
        <v>0</v>
      </c>
      <c r="AP58" s="40">
        <f t="shared" si="31"/>
        <v>0</v>
      </c>
      <c r="AR58" s="39">
        <f t="shared" si="32"/>
        <v>0</v>
      </c>
      <c r="AS58" s="39">
        <f t="shared" si="33"/>
        <v>0</v>
      </c>
      <c r="AT58" s="39">
        <f t="shared" si="34"/>
        <v>0</v>
      </c>
      <c r="AU58" s="40">
        <f t="shared" si="35"/>
        <v>0</v>
      </c>
      <c r="AV58" s="40"/>
      <c r="AW58" s="52">
        <f t="shared" si="36"/>
        <v>0</v>
      </c>
      <c r="AY58" s="52">
        <f t="shared" si="37"/>
        <v>0</v>
      </c>
      <c r="AZ58" s="70"/>
    </row>
    <row r="59" spans="1:52">
      <c r="A59" s="44">
        <f t="shared" si="38"/>
        <v>38534</v>
      </c>
      <c r="B59" s="66">
        <f t="shared" si="39"/>
        <v>2868.8524590163934</v>
      </c>
      <c r="C59" s="67"/>
      <c r="D59" s="68">
        <f t="shared" si="3"/>
        <v>2868.8524590163934</v>
      </c>
      <c r="E59" s="35">
        <f t="shared" si="4"/>
        <v>0</v>
      </c>
      <c r="F59" s="35">
        <f t="shared" si="5"/>
        <v>0</v>
      </c>
      <c r="G59" s="55">
        <f t="shared" si="44"/>
        <v>5.67</v>
      </c>
      <c r="H59" s="69">
        <f t="shared" si="44"/>
        <v>5.67</v>
      </c>
      <c r="I59" s="72">
        <f t="shared" si="40"/>
        <v>0</v>
      </c>
      <c r="J59" s="55">
        <f t="shared" si="45"/>
        <v>-0.01</v>
      </c>
      <c r="K59" s="69">
        <f t="shared" si="45"/>
        <v>-0.06</v>
      </c>
      <c r="L59" s="72">
        <v>0</v>
      </c>
      <c r="M59" s="55">
        <f t="shared" si="46"/>
        <v>7.4999999999999997E-3</v>
      </c>
      <c r="N59" s="69">
        <f t="shared" si="46"/>
        <v>0</v>
      </c>
      <c r="O59" s="72">
        <v>0</v>
      </c>
      <c r="P59" s="7"/>
      <c r="Q59" s="72">
        <f t="shared" si="9"/>
        <v>5.6674999999999995</v>
      </c>
      <c r="R59" s="72">
        <f t="shared" si="10"/>
        <v>5.61</v>
      </c>
      <c r="S59" s="72">
        <f t="shared" si="11"/>
        <v>0</v>
      </c>
      <c r="T59" s="7"/>
      <c r="U59" s="5">
        <f t="shared" si="12"/>
        <v>31</v>
      </c>
      <c r="V59" s="45">
        <f t="shared" si="13"/>
        <v>38534</v>
      </c>
      <c r="W59" s="5">
        <f t="shared" si="14"/>
        <v>1618</v>
      </c>
      <c r="X59" s="55">
        <f t="shared" si="15"/>
        <v>5.3904348595426005E-2</v>
      </c>
      <c r="Y59" s="47">
        <f t="shared" si="16"/>
        <v>0.79007568895002056</v>
      </c>
      <c r="Z59" s="5">
        <f t="shared" si="17"/>
        <v>0</v>
      </c>
      <c r="AA59" s="5">
        <f t="shared" si="18"/>
        <v>0</v>
      </c>
      <c r="AC59" s="39">
        <f t="shared" si="19"/>
        <v>0</v>
      </c>
      <c r="AD59" s="39">
        <f t="shared" si="20"/>
        <v>0</v>
      </c>
      <c r="AE59" s="39">
        <f t="shared" si="21"/>
        <v>0</v>
      </c>
      <c r="AF59" s="39">
        <f t="shared" si="22"/>
        <v>0</v>
      </c>
      <c r="AG59" s="39">
        <f t="shared" si="23"/>
        <v>0</v>
      </c>
      <c r="AH59" s="39">
        <f t="shared" si="24"/>
        <v>0</v>
      </c>
      <c r="AI59" s="39">
        <f t="shared" si="25"/>
        <v>0</v>
      </c>
      <c r="AJ59" s="39">
        <f t="shared" si="26"/>
        <v>0</v>
      </c>
      <c r="AK59" s="39">
        <f t="shared" si="27"/>
        <v>0</v>
      </c>
      <c r="AL59" s="43"/>
      <c r="AM59" s="39">
        <f t="shared" si="28"/>
        <v>0</v>
      </c>
      <c r="AN59" s="39">
        <f t="shared" si="29"/>
        <v>0</v>
      </c>
      <c r="AO59" s="39">
        <f t="shared" si="30"/>
        <v>0</v>
      </c>
      <c r="AP59" s="40">
        <f t="shared" si="31"/>
        <v>0</v>
      </c>
      <c r="AR59" s="39">
        <f t="shared" si="32"/>
        <v>0</v>
      </c>
      <c r="AS59" s="39">
        <f t="shared" si="33"/>
        <v>0</v>
      </c>
      <c r="AT59" s="39">
        <f t="shared" si="34"/>
        <v>0</v>
      </c>
      <c r="AU59" s="40">
        <f t="shared" si="35"/>
        <v>0</v>
      </c>
      <c r="AV59" s="40"/>
      <c r="AW59" s="52">
        <f t="shared" si="36"/>
        <v>0</v>
      </c>
      <c r="AY59" s="52">
        <f t="shared" si="37"/>
        <v>0</v>
      </c>
      <c r="AZ59" s="70"/>
    </row>
    <row r="60" spans="1:52">
      <c r="A60" s="44">
        <f t="shared" si="38"/>
        <v>38565</v>
      </c>
      <c r="B60" s="66">
        <f t="shared" si="39"/>
        <v>2868.8524590163934</v>
      </c>
      <c r="C60" s="67"/>
      <c r="D60" s="68">
        <f t="shared" si="3"/>
        <v>2868.8524590163934</v>
      </c>
      <c r="E60" s="35">
        <f t="shared" si="4"/>
        <v>0</v>
      </c>
      <c r="F60" s="35">
        <f t="shared" si="5"/>
        <v>0</v>
      </c>
      <c r="G60" s="55">
        <f t="shared" si="44"/>
        <v>5.67</v>
      </c>
      <c r="H60" s="69">
        <f t="shared" si="44"/>
        <v>5.67</v>
      </c>
      <c r="I60" s="72">
        <f t="shared" si="40"/>
        <v>0</v>
      </c>
      <c r="J60" s="55">
        <f t="shared" si="45"/>
        <v>-0.01</v>
      </c>
      <c r="K60" s="69">
        <f t="shared" si="45"/>
        <v>-0.06</v>
      </c>
      <c r="L60" s="72">
        <v>0</v>
      </c>
      <c r="M60" s="55">
        <f t="shared" si="46"/>
        <v>7.4999999999999997E-3</v>
      </c>
      <c r="N60" s="69">
        <f t="shared" si="46"/>
        <v>0</v>
      </c>
      <c r="O60" s="72">
        <v>0</v>
      </c>
      <c r="P60" s="7"/>
      <c r="Q60" s="72">
        <f t="shared" si="9"/>
        <v>5.6674999999999995</v>
      </c>
      <c r="R60" s="72">
        <f t="shared" si="10"/>
        <v>5.61</v>
      </c>
      <c r="S60" s="72">
        <f t="shared" si="11"/>
        <v>0</v>
      </c>
      <c r="T60" s="7"/>
      <c r="U60" s="5">
        <f t="shared" si="12"/>
        <v>31</v>
      </c>
      <c r="V60" s="45">
        <f t="shared" si="13"/>
        <v>38565</v>
      </c>
      <c r="W60" s="5">
        <f t="shared" si="14"/>
        <v>1649</v>
      </c>
      <c r="X60" s="55">
        <f t="shared" si="15"/>
        <v>5.3904348595426005E-2</v>
      </c>
      <c r="Y60" s="47">
        <f t="shared" si="16"/>
        <v>0.78651695006152245</v>
      </c>
      <c r="Z60" s="5">
        <f t="shared" si="17"/>
        <v>0</v>
      </c>
      <c r="AA60" s="5">
        <f t="shared" si="18"/>
        <v>0</v>
      </c>
      <c r="AC60" s="39">
        <f t="shared" si="19"/>
        <v>0</v>
      </c>
      <c r="AD60" s="39">
        <f t="shared" si="20"/>
        <v>0</v>
      </c>
      <c r="AE60" s="39">
        <f t="shared" si="21"/>
        <v>0</v>
      </c>
      <c r="AF60" s="39">
        <f t="shared" si="22"/>
        <v>0</v>
      </c>
      <c r="AG60" s="39">
        <f t="shared" si="23"/>
        <v>0</v>
      </c>
      <c r="AH60" s="39">
        <f t="shared" si="24"/>
        <v>0</v>
      </c>
      <c r="AI60" s="39">
        <f t="shared" si="25"/>
        <v>0</v>
      </c>
      <c r="AJ60" s="39">
        <f t="shared" si="26"/>
        <v>0</v>
      </c>
      <c r="AK60" s="39">
        <f t="shared" si="27"/>
        <v>0</v>
      </c>
      <c r="AL60" s="43"/>
      <c r="AM60" s="39">
        <f t="shared" si="28"/>
        <v>0</v>
      </c>
      <c r="AN60" s="39">
        <f t="shared" si="29"/>
        <v>0</v>
      </c>
      <c r="AO60" s="39">
        <f t="shared" si="30"/>
        <v>0</v>
      </c>
      <c r="AP60" s="40">
        <f t="shared" si="31"/>
        <v>0</v>
      </c>
      <c r="AR60" s="39">
        <f t="shared" si="32"/>
        <v>0</v>
      </c>
      <c r="AS60" s="39">
        <f t="shared" si="33"/>
        <v>0</v>
      </c>
      <c r="AT60" s="39">
        <f t="shared" si="34"/>
        <v>0</v>
      </c>
      <c r="AU60" s="40">
        <f t="shared" si="35"/>
        <v>0</v>
      </c>
      <c r="AV60" s="40"/>
      <c r="AW60" s="52">
        <f t="shared" si="36"/>
        <v>0</v>
      </c>
      <c r="AY60" s="52">
        <f t="shared" si="37"/>
        <v>0</v>
      </c>
      <c r="AZ60" s="70"/>
    </row>
    <row r="61" spans="1:52">
      <c r="A61" s="44">
        <f t="shared" si="38"/>
        <v>38596</v>
      </c>
      <c r="B61" s="66">
        <f t="shared" si="39"/>
        <v>2868.8524590163934</v>
      </c>
      <c r="C61" s="67"/>
      <c r="D61" s="68">
        <f t="shared" si="3"/>
        <v>2868.8524590163934</v>
      </c>
      <c r="E61" s="35">
        <f t="shared" si="4"/>
        <v>0</v>
      </c>
      <c r="F61" s="35">
        <f t="shared" si="5"/>
        <v>0</v>
      </c>
      <c r="G61" s="55">
        <f t="shared" si="44"/>
        <v>5.67</v>
      </c>
      <c r="H61" s="69">
        <f t="shared" si="44"/>
        <v>5.67</v>
      </c>
      <c r="I61" s="72">
        <f t="shared" si="40"/>
        <v>0</v>
      </c>
      <c r="J61" s="55">
        <f t="shared" si="45"/>
        <v>-0.01</v>
      </c>
      <c r="K61" s="69">
        <f t="shared" si="45"/>
        <v>-0.06</v>
      </c>
      <c r="L61" s="72">
        <v>0</v>
      </c>
      <c r="M61" s="55">
        <f t="shared" si="46"/>
        <v>7.4999999999999997E-3</v>
      </c>
      <c r="N61" s="69">
        <f t="shared" si="46"/>
        <v>0</v>
      </c>
      <c r="O61" s="72">
        <v>0</v>
      </c>
      <c r="P61" s="7"/>
      <c r="Q61" s="72">
        <f t="shared" si="9"/>
        <v>5.6674999999999995</v>
      </c>
      <c r="R61" s="72">
        <f t="shared" si="10"/>
        <v>5.61</v>
      </c>
      <c r="S61" s="72">
        <f t="shared" si="11"/>
        <v>0</v>
      </c>
      <c r="T61" s="7"/>
      <c r="U61" s="5">
        <f t="shared" si="12"/>
        <v>30</v>
      </c>
      <c r="V61" s="45">
        <f t="shared" si="13"/>
        <v>38596</v>
      </c>
      <c r="W61" s="5">
        <f t="shared" si="14"/>
        <v>1680</v>
      </c>
      <c r="X61" s="55">
        <f t="shared" si="15"/>
        <v>5.3904348595426005E-2</v>
      </c>
      <c r="Y61" s="47">
        <f t="shared" si="16"/>
        <v>0.78297424080493627</v>
      </c>
      <c r="Z61" s="5">
        <f t="shared" si="17"/>
        <v>0</v>
      </c>
      <c r="AA61" s="5">
        <f t="shared" si="18"/>
        <v>0</v>
      </c>
      <c r="AC61" s="39">
        <f t="shared" si="19"/>
        <v>0</v>
      </c>
      <c r="AD61" s="39">
        <f t="shared" si="20"/>
        <v>0</v>
      </c>
      <c r="AE61" s="39">
        <f t="shared" si="21"/>
        <v>0</v>
      </c>
      <c r="AF61" s="39">
        <f t="shared" si="22"/>
        <v>0</v>
      </c>
      <c r="AG61" s="39">
        <f t="shared" si="23"/>
        <v>0</v>
      </c>
      <c r="AH61" s="39">
        <f t="shared" si="24"/>
        <v>0</v>
      </c>
      <c r="AI61" s="39">
        <f t="shared" si="25"/>
        <v>0</v>
      </c>
      <c r="AJ61" s="39">
        <f t="shared" si="26"/>
        <v>0</v>
      </c>
      <c r="AK61" s="39">
        <f t="shared" si="27"/>
        <v>0</v>
      </c>
      <c r="AL61" s="43"/>
      <c r="AM61" s="39">
        <f t="shared" si="28"/>
        <v>0</v>
      </c>
      <c r="AN61" s="39">
        <f t="shared" si="29"/>
        <v>0</v>
      </c>
      <c r="AO61" s="39">
        <f t="shared" si="30"/>
        <v>0</v>
      </c>
      <c r="AP61" s="40">
        <f t="shared" si="31"/>
        <v>0</v>
      </c>
      <c r="AR61" s="39">
        <f t="shared" si="32"/>
        <v>0</v>
      </c>
      <c r="AS61" s="39">
        <f t="shared" si="33"/>
        <v>0</v>
      </c>
      <c r="AT61" s="39">
        <f t="shared" si="34"/>
        <v>0</v>
      </c>
      <c r="AU61" s="40">
        <f t="shared" si="35"/>
        <v>0</v>
      </c>
      <c r="AV61" s="40"/>
      <c r="AW61" s="52">
        <f t="shared" si="36"/>
        <v>0</v>
      </c>
      <c r="AY61" s="52">
        <f t="shared" si="37"/>
        <v>0</v>
      </c>
      <c r="AZ61" s="70"/>
    </row>
    <row r="62" spans="1:52">
      <c r="A62" s="44">
        <f t="shared" si="38"/>
        <v>38626</v>
      </c>
      <c r="B62" s="66">
        <f t="shared" si="39"/>
        <v>2868.8524590163934</v>
      </c>
      <c r="C62" s="67"/>
      <c r="D62" s="68">
        <f t="shared" si="3"/>
        <v>2868.8524590163934</v>
      </c>
      <c r="E62" s="35">
        <f t="shared" si="4"/>
        <v>0</v>
      </c>
      <c r="F62" s="35">
        <f t="shared" si="5"/>
        <v>0</v>
      </c>
      <c r="G62" s="55">
        <f t="shared" si="44"/>
        <v>5.67</v>
      </c>
      <c r="H62" s="69">
        <f t="shared" si="44"/>
        <v>5.67</v>
      </c>
      <c r="I62" s="72">
        <f t="shared" si="40"/>
        <v>0</v>
      </c>
      <c r="J62" s="55">
        <f t="shared" si="45"/>
        <v>-0.01</v>
      </c>
      <c r="K62" s="69">
        <f t="shared" si="45"/>
        <v>-0.06</v>
      </c>
      <c r="L62" s="72">
        <v>0</v>
      </c>
      <c r="M62" s="55">
        <f t="shared" si="46"/>
        <v>7.4999999999999997E-3</v>
      </c>
      <c r="N62" s="69">
        <f t="shared" si="46"/>
        <v>0</v>
      </c>
      <c r="O62" s="72">
        <v>0</v>
      </c>
      <c r="P62" s="7"/>
      <c r="Q62" s="72">
        <f t="shared" si="9"/>
        <v>5.6674999999999995</v>
      </c>
      <c r="R62" s="72">
        <f t="shared" si="10"/>
        <v>5.61</v>
      </c>
      <c r="S62" s="72">
        <f t="shared" si="11"/>
        <v>0</v>
      </c>
      <c r="T62" s="7"/>
      <c r="U62" s="5">
        <f t="shared" si="12"/>
        <v>31</v>
      </c>
      <c r="V62" s="45">
        <f t="shared" si="13"/>
        <v>38626</v>
      </c>
      <c r="W62" s="5">
        <f t="shared" si="14"/>
        <v>1710</v>
      </c>
      <c r="X62" s="55">
        <f t="shared" si="15"/>
        <v>5.3904348595426005E-2</v>
      </c>
      <c r="Y62" s="47">
        <f t="shared" si="16"/>
        <v>0.77956100682728757</v>
      </c>
      <c r="Z62" s="5">
        <f t="shared" si="17"/>
        <v>0</v>
      </c>
      <c r="AA62" s="5">
        <f t="shared" si="18"/>
        <v>0</v>
      </c>
      <c r="AC62" s="39">
        <f t="shared" si="19"/>
        <v>0</v>
      </c>
      <c r="AD62" s="39">
        <f t="shared" si="20"/>
        <v>0</v>
      </c>
      <c r="AE62" s="39">
        <f t="shared" si="21"/>
        <v>0</v>
      </c>
      <c r="AF62" s="39">
        <f t="shared" si="22"/>
        <v>0</v>
      </c>
      <c r="AG62" s="39">
        <f t="shared" si="23"/>
        <v>0</v>
      </c>
      <c r="AH62" s="39">
        <f t="shared" si="24"/>
        <v>0</v>
      </c>
      <c r="AI62" s="39">
        <f t="shared" si="25"/>
        <v>0</v>
      </c>
      <c r="AJ62" s="39">
        <f t="shared" si="26"/>
        <v>0</v>
      </c>
      <c r="AK62" s="39">
        <f t="shared" si="27"/>
        <v>0</v>
      </c>
      <c r="AL62" s="43"/>
      <c r="AM62" s="39">
        <f t="shared" si="28"/>
        <v>0</v>
      </c>
      <c r="AN62" s="39">
        <f t="shared" si="29"/>
        <v>0</v>
      </c>
      <c r="AO62" s="39">
        <f t="shared" si="30"/>
        <v>0</v>
      </c>
      <c r="AP62" s="40">
        <f t="shared" si="31"/>
        <v>0</v>
      </c>
      <c r="AR62" s="39">
        <f t="shared" si="32"/>
        <v>0</v>
      </c>
      <c r="AS62" s="39">
        <f t="shared" si="33"/>
        <v>0</v>
      </c>
      <c r="AT62" s="39">
        <f t="shared" si="34"/>
        <v>0</v>
      </c>
      <c r="AU62" s="40">
        <f t="shared" si="35"/>
        <v>0</v>
      </c>
      <c r="AV62" s="40"/>
      <c r="AW62" s="52">
        <f t="shared" si="36"/>
        <v>0</v>
      </c>
      <c r="AY62" s="52">
        <f t="shared" si="37"/>
        <v>0</v>
      </c>
      <c r="AZ62" s="70"/>
    </row>
    <row r="63" spans="1:52">
      <c r="A63" s="44">
        <f t="shared" si="38"/>
        <v>38657</v>
      </c>
      <c r="B63" s="66">
        <f t="shared" si="39"/>
        <v>2868.8524590163934</v>
      </c>
      <c r="C63" s="67"/>
      <c r="D63" s="68">
        <f t="shared" si="3"/>
        <v>2868.8524590163934</v>
      </c>
      <c r="E63" s="35">
        <f t="shared" si="4"/>
        <v>0</v>
      </c>
      <c r="F63" s="35">
        <f t="shared" si="5"/>
        <v>0</v>
      </c>
      <c r="G63" s="55">
        <f t="shared" si="44"/>
        <v>5.67</v>
      </c>
      <c r="H63" s="69">
        <f t="shared" si="44"/>
        <v>5.67</v>
      </c>
      <c r="I63" s="72">
        <f t="shared" si="40"/>
        <v>0</v>
      </c>
      <c r="J63" s="55">
        <f t="shared" si="45"/>
        <v>-0.01</v>
      </c>
      <c r="K63" s="69">
        <f t="shared" si="45"/>
        <v>-0.06</v>
      </c>
      <c r="L63" s="72">
        <v>0</v>
      </c>
      <c r="M63" s="55">
        <f t="shared" si="46"/>
        <v>7.4999999999999997E-3</v>
      </c>
      <c r="N63" s="69">
        <f t="shared" si="46"/>
        <v>0</v>
      </c>
      <c r="O63" s="72">
        <v>0</v>
      </c>
      <c r="P63" s="7"/>
      <c r="Q63" s="72">
        <f t="shared" si="9"/>
        <v>5.6674999999999995</v>
      </c>
      <c r="R63" s="72">
        <f t="shared" si="10"/>
        <v>5.61</v>
      </c>
      <c r="S63" s="72">
        <f t="shared" si="11"/>
        <v>0</v>
      </c>
      <c r="T63" s="7"/>
      <c r="U63" s="5">
        <f t="shared" si="12"/>
        <v>30</v>
      </c>
      <c r="V63" s="45">
        <f t="shared" si="13"/>
        <v>38657</v>
      </c>
      <c r="W63" s="5">
        <f t="shared" si="14"/>
        <v>1741</v>
      </c>
      <c r="X63" s="55">
        <f t="shared" si="15"/>
        <v>5.3904348595426005E-2</v>
      </c>
      <c r="Y63" s="47">
        <f t="shared" si="16"/>
        <v>0.77604962923428755</v>
      </c>
      <c r="Z63" s="5">
        <f t="shared" si="17"/>
        <v>0</v>
      </c>
      <c r="AA63" s="5">
        <f t="shared" si="18"/>
        <v>0</v>
      </c>
      <c r="AC63" s="39">
        <f t="shared" si="19"/>
        <v>0</v>
      </c>
      <c r="AD63" s="39">
        <f t="shared" si="20"/>
        <v>0</v>
      </c>
      <c r="AE63" s="39">
        <f t="shared" si="21"/>
        <v>0</v>
      </c>
      <c r="AF63" s="39">
        <f t="shared" si="22"/>
        <v>0</v>
      </c>
      <c r="AG63" s="39">
        <f t="shared" si="23"/>
        <v>0</v>
      </c>
      <c r="AH63" s="39">
        <f t="shared" si="24"/>
        <v>0</v>
      </c>
      <c r="AI63" s="39">
        <f t="shared" si="25"/>
        <v>0</v>
      </c>
      <c r="AJ63" s="39">
        <f t="shared" si="26"/>
        <v>0</v>
      </c>
      <c r="AK63" s="39">
        <f t="shared" si="27"/>
        <v>0</v>
      </c>
      <c r="AL63" s="43"/>
      <c r="AM63" s="39">
        <f t="shared" si="28"/>
        <v>0</v>
      </c>
      <c r="AN63" s="39">
        <f t="shared" si="29"/>
        <v>0</v>
      </c>
      <c r="AO63" s="39">
        <f t="shared" si="30"/>
        <v>0</v>
      </c>
      <c r="AP63" s="40">
        <f t="shared" si="31"/>
        <v>0</v>
      </c>
      <c r="AR63" s="39">
        <f t="shared" si="32"/>
        <v>0</v>
      </c>
      <c r="AS63" s="39">
        <f t="shared" si="33"/>
        <v>0</v>
      </c>
      <c r="AT63" s="39">
        <f t="shared" si="34"/>
        <v>0</v>
      </c>
      <c r="AU63" s="40">
        <f t="shared" si="35"/>
        <v>0</v>
      </c>
      <c r="AV63" s="40"/>
      <c r="AW63" s="52">
        <f t="shared" si="36"/>
        <v>0</v>
      </c>
      <c r="AY63" s="52">
        <f t="shared" si="37"/>
        <v>0</v>
      </c>
      <c r="AZ63" s="70"/>
    </row>
    <row r="64" spans="1:52">
      <c r="A64" s="44">
        <f t="shared" si="38"/>
        <v>38687</v>
      </c>
      <c r="B64" s="66">
        <f t="shared" si="39"/>
        <v>2868.8524590163934</v>
      </c>
      <c r="C64" s="67"/>
      <c r="D64" s="68">
        <f t="shared" si="3"/>
        <v>2868.8524590163934</v>
      </c>
      <c r="E64" s="35">
        <f t="shared" si="4"/>
        <v>0</v>
      </c>
      <c r="F64" s="35">
        <f t="shared" si="5"/>
        <v>0</v>
      </c>
      <c r="G64" s="55">
        <f t="shared" si="44"/>
        <v>5.67</v>
      </c>
      <c r="H64" s="69">
        <f t="shared" si="44"/>
        <v>5.67</v>
      </c>
      <c r="I64" s="72">
        <f t="shared" si="40"/>
        <v>0</v>
      </c>
      <c r="J64" s="55">
        <f t="shared" si="45"/>
        <v>-0.01</v>
      </c>
      <c r="K64" s="69">
        <f t="shared" si="45"/>
        <v>-0.06</v>
      </c>
      <c r="L64" s="72">
        <v>0</v>
      </c>
      <c r="M64" s="55">
        <f t="shared" si="46"/>
        <v>7.4999999999999997E-3</v>
      </c>
      <c r="N64" s="69">
        <f t="shared" si="46"/>
        <v>0</v>
      </c>
      <c r="O64" s="72">
        <v>0</v>
      </c>
      <c r="P64" s="7"/>
      <c r="Q64" s="72">
        <f t="shared" si="9"/>
        <v>5.6674999999999995</v>
      </c>
      <c r="R64" s="72">
        <f t="shared" si="10"/>
        <v>5.61</v>
      </c>
      <c r="S64" s="72">
        <f t="shared" si="11"/>
        <v>0</v>
      </c>
      <c r="T64" s="7"/>
      <c r="U64" s="5">
        <f t="shared" si="12"/>
        <v>31</v>
      </c>
      <c r="V64" s="45">
        <f t="shared" si="13"/>
        <v>38687</v>
      </c>
      <c r="W64" s="5">
        <f t="shared" si="14"/>
        <v>1771</v>
      </c>
      <c r="X64" s="55">
        <f t="shared" si="15"/>
        <v>5.3904348595426005E-2</v>
      </c>
      <c r="Y64" s="47">
        <f t="shared" si="16"/>
        <v>0.77266658184294434</v>
      </c>
      <c r="Z64" s="5">
        <f t="shared" si="17"/>
        <v>0</v>
      </c>
      <c r="AA64" s="5">
        <f t="shared" si="18"/>
        <v>0</v>
      </c>
      <c r="AC64" s="39">
        <f t="shared" si="19"/>
        <v>0</v>
      </c>
      <c r="AD64" s="39">
        <f t="shared" si="20"/>
        <v>0</v>
      </c>
      <c r="AE64" s="39">
        <f t="shared" si="21"/>
        <v>0</v>
      </c>
      <c r="AF64" s="39">
        <f t="shared" si="22"/>
        <v>0</v>
      </c>
      <c r="AG64" s="39">
        <f t="shared" si="23"/>
        <v>0</v>
      </c>
      <c r="AH64" s="39">
        <f t="shared" si="24"/>
        <v>0</v>
      </c>
      <c r="AI64" s="39">
        <f t="shared" si="25"/>
        <v>0</v>
      </c>
      <c r="AJ64" s="39">
        <f t="shared" si="26"/>
        <v>0</v>
      </c>
      <c r="AK64" s="39">
        <f t="shared" si="27"/>
        <v>0</v>
      </c>
      <c r="AL64" s="43"/>
      <c r="AM64" s="39">
        <f t="shared" si="28"/>
        <v>0</v>
      </c>
      <c r="AN64" s="39">
        <f t="shared" si="29"/>
        <v>0</v>
      </c>
      <c r="AO64" s="39">
        <f t="shared" si="30"/>
        <v>0</v>
      </c>
      <c r="AP64" s="40">
        <f t="shared" si="31"/>
        <v>0</v>
      </c>
      <c r="AR64" s="39">
        <f t="shared" si="32"/>
        <v>0</v>
      </c>
      <c r="AS64" s="39">
        <f t="shared" si="33"/>
        <v>0</v>
      </c>
      <c r="AT64" s="39">
        <f t="shared" si="34"/>
        <v>0</v>
      </c>
      <c r="AU64" s="40">
        <f t="shared" si="35"/>
        <v>0</v>
      </c>
      <c r="AV64" s="40"/>
      <c r="AW64" s="52">
        <f t="shared" si="36"/>
        <v>0</v>
      </c>
      <c r="AY64" s="52">
        <f t="shared" si="37"/>
        <v>0</v>
      </c>
      <c r="AZ64" s="70"/>
    </row>
    <row r="65" spans="1:52">
      <c r="A65" s="44">
        <f t="shared" si="38"/>
        <v>38718</v>
      </c>
      <c r="B65" s="66">
        <f t="shared" si="39"/>
        <v>2868.8524590163934</v>
      </c>
      <c r="C65" s="67"/>
      <c r="D65" s="68">
        <f t="shared" si="3"/>
        <v>2868.8524590163934</v>
      </c>
      <c r="E65" s="35">
        <f t="shared" si="4"/>
        <v>0</v>
      </c>
      <c r="F65" s="35">
        <f t="shared" si="5"/>
        <v>0</v>
      </c>
      <c r="G65" s="55">
        <f t="shared" si="44"/>
        <v>5.67</v>
      </c>
      <c r="H65" s="69">
        <f t="shared" si="44"/>
        <v>5.67</v>
      </c>
      <c r="I65" s="72">
        <f t="shared" si="40"/>
        <v>0</v>
      </c>
      <c r="J65" s="55">
        <f t="shared" si="45"/>
        <v>-0.01</v>
      </c>
      <c r="K65" s="69">
        <f t="shared" si="45"/>
        <v>-0.06</v>
      </c>
      <c r="L65" s="72">
        <v>0</v>
      </c>
      <c r="M65" s="55">
        <f t="shared" si="46"/>
        <v>7.4999999999999997E-3</v>
      </c>
      <c r="N65" s="69">
        <f t="shared" si="46"/>
        <v>0</v>
      </c>
      <c r="O65" s="72">
        <v>0</v>
      </c>
      <c r="P65" s="7"/>
      <c r="Q65" s="72">
        <f t="shared" si="9"/>
        <v>5.6674999999999995</v>
      </c>
      <c r="R65" s="72">
        <f t="shared" si="10"/>
        <v>5.61</v>
      </c>
      <c r="S65" s="72">
        <f t="shared" si="11"/>
        <v>0</v>
      </c>
      <c r="T65" s="7"/>
      <c r="U65" s="5">
        <f t="shared" si="12"/>
        <v>31</v>
      </c>
      <c r="V65" s="45">
        <f t="shared" si="13"/>
        <v>38718</v>
      </c>
      <c r="W65" s="5">
        <f t="shared" si="14"/>
        <v>1802</v>
      </c>
      <c r="X65" s="55">
        <f t="shared" si="15"/>
        <v>5.3904348595426005E-2</v>
      </c>
      <c r="Y65" s="47">
        <f t="shared" si="16"/>
        <v>0.76918625881680269</v>
      </c>
      <c r="Z65" s="5">
        <f t="shared" si="17"/>
        <v>0</v>
      </c>
      <c r="AA65" s="5">
        <f t="shared" si="18"/>
        <v>0</v>
      </c>
      <c r="AC65" s="39">
        <f t="shared" si="19"/>
        <v>0</v>
      </c>
      <c r="AD65" s="39">
        <f t="shared" si="20"/>
        <v>0</v>
      </c>
      <c r="AE65" s="39">
        <f t="shared" si="21"/>
        <v>0</v>
      </c>
      <c r="AF65" s="39">
        <f t="shared" si="22"/>
        <v>0</v>
      </c>
      <c r="AG65" s="39">
        <f t="shared" si="23"/>
        <v>0</v>
      </c>
      <c r="AH65" s="39">
        <f t="shared" si="24"/>
        <v>0</v>
      </c>
      <c r="AI65" s="39">
        <f t="shared" si="25"/>
        <v>0</v>
      </c>
      <c r="AJ65" s="39">
        <f t="shared" si="26"/>
        <v>0</v>
      </c>
      <c r="AK65" s="39">
        <f t="shared" si="27"/>
        <v>0</v>
      </c>
      <c r="AL65" s="43"/>
      <c r="AM65" s="39">
        <f t="shared" si="28"/>
        <v>0</v>
      </c>
      <c r="AN65" s="39">
        <f t="shared" si="29"/>
        <v>0</v>
      </c>
      <c r="AO65" s="39">
        <f t="shared" si="30"/>
        <v>0</v>
      </c>
      <c r="AP65" s="40">
        <f t="shared" si="31"/>
        <v>0</v>
      </c>
      <c r="AR65" s="39">
        <f t="shared" si="32"/>
        <v>0</v>
      </c>
      <c r="AS65" s="39">
        <f t="shared" si="33"/>
        <v>0</v>
      </c>
      <c r="AT65" s="39">
        <f t="shared" si="34"/>
        <v>0</v>
      </c>
      <c r="AU65" s="40">
        <f t="shared" si="35"/>
        <v>0</v>
      </c>
      <c r="AV65" s="40"/>
      <c r="AW65" s="52">
        <f t="shared" si="36"/>
        <v>0</v>
      </c>
      <c r="AY65" s="52">
        <f t="shared" si="37"/>
        <v>0</v>
      </c>
      <c r="AZ65" s="70"/>
    </row>
    <row r="66" spans="1:52">
      <c r="A66" s="44">
        <f t="shared" si="38"/>
        <v>38749</v>
      </c>
      <c r="B66" s="66">
        <f t="shared" si="39"/>
        <v>2868.8524590163934</v>
      </c>
      <c r="C66" s="67"/>
      <c r="D66" s="68">
        <f t="shared" si="3"/>
        <v>2868.8524590163934</v>
      </c>
      <c r="E66" s="35">
        <f t="shared" si="4"/>
        <v>0</v>
      </c>
      <c r="F66" s="35">
        <f t="shared" si="5"/>
        <v>0</v>
      </c>
      <c r="G66" s="55">
        <f t="shared" si="44"/>
        <v>5.67</v>
      </c>
      <c r="H66" s="69">
        <f t="shared" si="44"/>
        <v>5.67</v>
      </c>
      <c r="I66" s="72">
        <f t="shared" si="40"/>
        <v>0</v>
      </c>
      <c r="J66" s="55">
        <f t="shared" si="45"/>
        <v>-0.01</v>
      </c>
      <c r="K66" s="69">
        <f t="shared" si="45"/>
        <v>-0.06</v>
      </c>
      <c r="L66" s="72">
        <v>0</v>
      </c>
      <c r="M66" s="55">
        <f t="shared" si="46"/>
        <v>7.4999999999999997E-3</v>
      </c>
      <c r="N66" s="69">
        <f t="shared" si="46"/>
        <v>0</v>
      </c>
      <c r="O66" s="72">
        <v>0</v>
      </c>
      <c r="P66" s="7"/>
      <c r="Q66" s="72">
        <f t="shared" si="9"/>
        <v>5.6674999999999995</v>
      </c>
      <c r="R66" s="72">
        <f t="shared" si="10"/>
        <v>5.61</v>
      </c>
      <c r="S66" s="72">
        <f t="shared" si="11"/>
        <v>0</v>
      </c>
      <c r="T66" s="7"/>
      <c r="U66" s="5">
        <f t="shared" si="12"/>
        <v>28</v>
      </c>
      <c r="V66" s="45">
        <f t="shared" si="13"/>
        <v>38749</v>
      </c>
      <c r="W66" s="5">
        <f t="shared" si="14"/>
        <v>1833</v>
      </c>
      <c r="X66" s="55">
        <f t="shared" si="15"/>
        <v>5.3904348595426005E-2</v>
      </c>
      <c r="Y66" s="47">
        <f t="shared" si="16"/>
        <v>0.76572161221390878</v>
      </c>
      <c r="Z66" s="5">
        <f t="shared" si="17"/>
        <v>0</v>
      </c>
      <c r="AA66" s="5">
        <f t="shared" si="18"/>
        <v>0</v>
      </c>
      <c r="AC66" s="39">
        <f t="shared" si="19"/>
        <v>0</v>
      </c>
      <c r="AD66" s="39">
        <f t="shared" si="20"/>
        <v>0</v>
      </c>
      <c r="AE66" s="39">
        <f t="shared" si="21"/>
        <v>0</v>
      </c>
      <c r="AF66" s="39">
        <f t="shared" si="22"/>
        <v>0</v>
      </c>
      <c r="AG66" s="39">
        <f t="shared" si="23"/>
        <v>0</v>
      </c>
      <c r="AH66" s="39">
        <f t="shared" si="24"/>
        <v>0</v>
      </c>
      <c r="AI66" s="39">
        <f t="shared" si="25"/>
        <v>0</v>
      </c>
      <c r="AJ66" s="39">
        <f t="shared" si="26"/>
        <v>0</v>
      </c>
      <c r="AK66" s="39">
        <f t="shared" si="27"/>
        <v>0</v>
      </c>
      <c r="AL66" s="43"/>
      <c r="AM66" s="39">
        <f t="shared" si="28"/>
        <v>0</v>
      </c>
      <c r="AN66" s="39">
        <f t="shared" si="29"/>
        <v>0</v>
      </c>
      <c r="AO66" s="39">
        <f t="shared" si="30"/>
        <v>0</v>
      </c>
      <c r="AP66" s="40">
        <f t="shared" si="31"/>
        <v>0</v>
      </c>
      <c r="AR66" s="39">
        <f t="shared" si="32"/>
        <v>0</v>
      </c>
      <c r="AS66" s="39">
        <f t="shared" si="33"/>
        <v>0</v>
      </c>
      <c r="AT66" s="39">
        <f t="shared" si="34"/>
        <v>0</v>
      </c>
      <c r="AU66" s="40">
        <f t="shared" si="35"/>
        <v>0</v>
      </c>
      <c r="AV66" s="40"/>
      <c r="AW66" s="52">
        <f t="shared" si="36"/>
        <v>0</v>
      </c>
      <c r="AY66" s="52">
        <f t="shared" si="37"/>
        <v>0</v>
      </c>
      <c r="AZ66" s="70"/>
    </row>
    <row r="67" spans="1:52">
      <c r="A67" s="44">
        <f t="shared" si="38"/>
        <v>38777</v>
      </c>
      <c r="B67" s="66">
        <f t="shared" si="39"/>
        <v>2868.8524590163934</v>
      </c>
      <c r="C67" s="67"/>
      <c r="D67" s="68">
        <f t="shared" si="3"/>
        <v>2868.8524590163934</v>
      </c>
      <c r="E67" s="35">
        <f t="shared" si="4"/>
        <v>0</v>
      </c>
      <c r="F67" s="35">
        <f t="shared" si="5"/>
        <v>0</v>
      </c>
      <c r="G67" s="55">
        <f t="shared" si="44"/>
        <v>5.67</v>
      </c>
      <c r="H67" s="69">
        <f t="shared" si="44"/>
        <v>5.67</v>
      </c>
      <c r="I67" s="72">
        <f t="shared" si="40"/>
        <v>0</v>
      </c>
      <c r="J67" s="55">
        <f t="shared" si="45"/>
        <v>-0.01</v>
      </c>
      <c r="K67" s="69">
        <f t="shared" si="45"/>
        <v>-0.06</v>
      </c>
      <c r="L67" s="72">
        <v>0</v>
      </c>
      <c r="M67" s="55">
        <f t="shared" si="46"/>
        <v>7.4999999999999997E-3</v>
      </c>
      <c r="N67" s="69">
        <f t="shared" si="46"/>
        <v>0</v>
      </c>
      <c r="O67" s="72">
        <v>0</v>
      </c>
      <c r="P67" s="7"/>
      <c r="Q67" s="72">
        <f t="shared" si="9"/>
        <v>5.6674999999999995</v>
      </c>
      <c r="R67" s="72">
        <f t="shared" si="10"/>
        <v>5.61</v>
      </c>
      <c r="S67" s="72">
        <f t="shared" si="11"/>
        <v>0</v>
      </c>
      <c r="T67" s="7"/>
      <c r="U67" s="5">
        <f t="shared" si="12"/>
        <v>31</v>
      </c>
      <c r="V67" s="45">
        <f t="shared" si="13"/>
        <v>38777</v>
      </c>
      <c r="W67" s="5">
        <f t="shared" si="14"/>
        <v>1861</v>
      </c>
      <c r="X67" s="55">
        <f t="shared" si="15"/>
        <v>5.3904348595426005E-2</v>
      </c>
      <c r="Y67" s="47">
        <f t="shared" si="16"/>
        <v>0.76260566947158137</v>
      </c>
      <c r="Z67" s="5">
        <f t="shared" si="17"/>
        <v>0</v>
      </c>
      <c r="AA67" s="5">
        <f t="shared" si="18"/>
        <v>0</v>
      </c>
      <c r="AC67" s="39">
        <f t="shared" si="19"/>
        <v>0</v>
      </c>
      <c r="AD67" s="39">
        <f t="shared" si="20"/>
        <v>0</v>
      </c>
      <c r="AE67" s="39">
        <f t="shared" si="21"/>
        <v>0</v>
      </c>
      <c r="AF67" s="39">
        <f t="shared" si="22"/>
        <v>0</v>
      </c>
      <c r="AG67" s="39">
        <f t="shared" si="23"/>
        <v>0</v>
      </c>
      <c r="AH67" s="39">
        <f t="shared" si="24"/>
        <v>0</v>
      </c>
      <c r="AI67" s="39">
        <f t="shared" si="25"/>
        <v>0</v>
      </c>
      <c r="AJ67" s="39">
        <f t="shared" si="26"/>
        <v>0</v>
      </c>
      <c r="AK67" s="39">
        <f t="shared" si="27"/>
        <v>0</v>
      </c>
      <c r="AL67" s="43"/>
      <c r="AM67" s="39">
        <f t="shared" si="28"/>
        <v>0</v>
      </c>
      <c r="AN67" s="39">
        <f t="shared" si="29"/>
        <v>0</v>
      </c>
      <c r="AO67" s="39">
        <f t="shared" si="30"/>
        <v>0</v>
      </c>
      <c r="AP67" s="40">
        <f t="shared" si="31"/>
        <v>0</v>
      </c>
      <c r="AR67" s="39">
        <f t="shared" si="32"/>
        <v>0</v>
      </c>
      <c r="AS67" s="39">
        <f t="shared" si="33"/>
        <v>0</v>
      </c>
      <c r="AT67" s="39">
        <f t="shared" si="34"/>
        <v>0</v>
      </c>
      <c r="AU67" s="40">
        <f t="shared" si="35"/>
        <v>0</v>
      </c>
      <c r="AV67" s="40"/>
      <c r="AW67" s="52">
        <f t="shared" si="36"/>
        <v>0</v>
      </c>
      <c r="AY67" s="52">
        <f t="shared" si="37"/>
        <v>0</v>
      </c>
      <c r="AZ67" s="70"/>
    </row>
    <row r="68" spans="1:52">
      <c r="A68" s="44">
        <f t="shared" si="38"/>
        <v>38808</v>
      </c>
      <c r="B68" s="66">
        <f t="shared" si="39"/>
        <v>2868.8524590163934</v>
      </c>
      <c r="C68" s="67"/>
      <c r="D68" s="68">
        <f t="shared" si="3"/>
        <v>2868.8524590163934</v>
      </c>
      <c r="E68" s="35">
        <f t="shared" si="4"/>
        <v>0</v>
      </c>
      <c r="F68" s="35">
        <f t="shared" si="5"/>
        <v>0</v>
      </c>
      <c r="G68" s="55">
        <f t="shared" si="44"/>
        <v>5.67</v>
      </c>
      <c r="H68" s="69">
        <f t="shared" si="44"/>
        <v>5.67</v>
      </c>
      <c r="I68" s="72">
        <f t="shared" si="40"/>
        <v>0</v>
      </c>
      <c r="J68" s="55">
        <f t="shared" si="45"/>
        <v>-0.01</v>
      </c>
      <c r="K68" s="69">
        <f t="shared" si="45"/>
        <v>-0.06</v>
      </c>
      <c r="L68" s="72">
        <v>0</v>
      </c>
      <c r="M68" s="55">
        <f t="shared" si="46"/>
        <v>7.4999999999999997E-3</v>
      </c>
      <c r="N68" s="69">
        <f t="shared" si="46"/>
        <v>0</v>
      </c>
      <c r="O68" s="72">
        <v>0</v>
      </c>
      <c r="P68" s="7"/>
      <c r="Q68" s="72">
        <f t="shared" si="9"/>
        <v>5.6674999999999995</v>
      </c>
      <c r="R68" s="72">
        <f t="shared" si="10"/>
        <v>5.61</v>
      </c>
      <c r="S68" s="72">
        <f t="shared" si="11"/>
        <v>0</v>
      </c>
      <c r="T68" s="7"/>
      <c r="U68" s="5">
        <f t="shared" si="12"/>
        <v>30</v>
      </c>
      <c r="V68" s="45">
        <f t="shared" si="13"/>
        <v>38808</v>
      </c>
      <c r="W68" s="5">
        <f t="shared" si="14"/>
        <v>1892</v>
      </c>
      <c r="X68" s="55">
        <f t="shared" si="15"/>
        <v>5.3904348595426005E-2</v>
      </c>
      <c r="Y68" s="47">
        <f t="shared" si="16"/>
        <v>0.75917066382529397</v>
      </c>
      <c r="Z68" s="5">
        <f t="shared" si="17"/>
        <v>0</v>
      </c>
      <c r="AA68" s="5">
        <f t="shared" si="18"/>
        <v>0</v>
      </c>
      <c r="AC68" s="39">
        <f t="shared" si="19"/>
        <v>0</v>
      </c>
      <c r="AD68" s="39">
        <f t="shared" si="20"/>
        <v>0</v>
      </c>
      <c r="AE68" s="39">
        <f t="shared" si="21"/>
        <v>0</v>
      </c>
      <c r="AF68" s="39">
        <f t="shared" si="22"/>
        <v>0</v>
      </c>
      <c r="AG68" s="39">
        <f t="shared" si="23"/>
        <v>0</v>
      </c>
      <c r="AH68" s="39">
        <f t="shared" si="24"/>
        <v>0</v>
      </c>
      <c r="AI68" s="39">
        <f t="shared" si="25"/>
        <v>0</v>
      </c>
      <c r="AJ68" s="39">
        <f t="shared" si="26"/>
        <v>0</v>
      </c>
      <c r="AK68" s="39">
        <f t="shared" si="27"/>
        <v>0</v>
      </c>
      <c r="AL68" s="43"/>
      <c r="AM68" s="39">
        <f t="shared" si="28"/>
        <v>0</v>
      </c>
      <c r="AN68" s="39">
        <f t="shared" si="29"/>
        <v>0</v>
      </c>
      <c r="AO68" s="39">
        <f t="shared" si="30"/>
        <v>0</v>
      </c>
      <c r="AP68" s="40">
        <f t="shared" si="31"/>
        <v>0</v>
      </c>
      <c r="AR68" s="39">
        <f t="shared" si="32"/>
        <v>0</v>
      </c>
      <c r="AS68" s="39">
        <f t="shared" si="33"/>
        <v>0</v>
      </c>
      <c r="AT68" s="39">
        <f t="shared" si="34"/>
        <v>0</v>
      </c>
      <c r="AU68" s="40">
        <f t="shared" si="35"/>
        <v>0</v>
      </c>
      <c r="AV68" s="40"/>
      <c r="AW68" s="52">
        <f t="shared" si="36"/>
        <v>0</v>
      </c>
      <c r="AY68" s="52">
        <f t="shared" si="37"/>
        <v>0</v>
      </c>
      <c r="AZ68" s="70"/>
    </row>
    <row r="69" spans="1:52">
      <c r="A69" s="44">
        <f t="shared" si="38"/>
        <v>38838</v>
      </c>
      <c r="B69" s="66">
        <f t="shared" si="39"/>
        <v>2868.8524590163934</v>
      </c>
      <c r="C69" s="67"/>
      <c r="D69" s="68">
        <f t="shared" si="3"/>
        <v>2868.8524590163934</v>
      </c>
      <c r="E69" s="35">
        <f t="shared" si="4"/>
        <v>0</v>
      </c>
      <c r="F69" s="35">
        <f t="shared" si="5"/>
        <v>0</v>
      </c>
      <c r="G69" s="55">
        <f t="shared" si="44"/>
        <v>5.67</v>
      </c>
      <c r="H69" s="69">
        <f t="shared" si="44"/>
        <v>5.67</v>
      </c>
      <c r="I69" s="72">
        <f t="shared" si="40"/>
        <v>0</v>
      </c>
      <c r="J69" s="55">
        <f t="shared" si="45"/>
        <v>-0.01</v>
      </c>
      <c r="K69" s="69">
        <f t="shared" si="45"/>
        <v>-0.06</v>
      </c>
      <c r="L69" s="72">
        <v>0</v>
      </c>
      <c r="M69" s="55">
        <f t="shared" si="46"/>
        <v>7.4999999999999997E-3</v>
      </c>
      <c r="N69" s="69">
        <f t="shared" si="46"/>
        <v>0</v>
      </c>
      <c r="O69" s="72">
        <v>0</v>
      </c>
      <c r="P69" s="7"/>
      <c r="Q69" s="72">
        <f t="shared" si="9"/>
        <v>5.6674999999999995</v>
      </c>
      <c r="R69" s="72">
        <f t="shared" si="10"/>
        <v>5.61</v>
      </c>
      <c r="S69" s="72">
        <f t="shared" si="11"/>
        <v>0</v>
      </c>
      <c r="T69" s="7"/>
      <c r="U69" s="5">
        <f t="shared" si="12"/>
        <v>31</v>
      </c>
      <c r="V69" s="45">
        <f t="shared" si="13"/>
        <v>38838</v>
      </c>
      <c r="W69" s="5">
        <f t="shared" si="14"/>
        <v>1922</v>
      </c>
      <c r="X69" s="55">
        <f t="shared" si="15"/>
        <v>5.3904348595426005E-2</v>
      </c>
      <c r="Y69" s="47">
        <f t="shared" si="16"/>
        <v>0.75586119721763301</v>
      </c>
      <c r="Z69" s="5">
        <f t="shared" si="17"/>
        <v>0</v>
      </c>
      <c r="AA69" s="5">
        <f t="shared" si="18"/>
        <v>0</v>
      </c>
      <c r="AC69" s="39">
        <f t="shared" si="19"/>
        <v>0</v>
      </c>
      <c r="AD69" s="39">
        <f t="shared" si="20"/>
        <v>0</v>
      </c>
      <c r="AE69" s="39">
        <f t="shared" si="21"/>
        <v>0</v>
      </c>
      <c r="AF69" s="39">
        <f t="shared" si="22"/>
        <v>0</v>
      </c>
      <c r="AG69" s="39">
        <f t="shared" si="23"/>
        <v>0</v>
      </c>
      <c r="AH69" s="39">
        <f t="shared" si="24"/>
        <v>0</v>
      </c>
      <c r="AI69" s="39">
        <f t="shared" si="25"/>
        <v>0</v>
      </c>
      <c r="AJ69" s="39">
        <f t="shared" si="26"/>
        <v>0</v>
      </c>
      <c r="AK69" s="39">
        <f t="shared" si="27"/>
        <v>0</v>
      </c>
      <c r="AL69" s="43"/>
      <c r="AM69" s="39">
        <f t="shared" si="28"/>
        <v>0</v>
      </c>
      <c r="AN69" s="39">
        <f t="shared" si="29"/>
        <v>0</v>
      </c>
      <c r="AO69" s="39">
        <f t="shared" si="30"/>
        <v>0</v>
      </c>
      <c r="AP69" s="40">
        <f t="shared" si="31"/>
        <v>0</v>
      </c>
      <c r="AR69" s="39">
        <f t="shared" si="32"/>
        <v>0</v>
      </c>
      <c r="AS69" s="39">
        <f t="shared" si="33"/>
        <v>0</v>
      </c>
      <c r="AT69" s="39">
        <f t="shared" si="34"/>
        <v>0</v>
      </c>
      <c r="AU69" s="40">
        <f t="shared" si="35"/>
        <v>0</v>
      </c>
      <c r="AV69" s="40"/>
      <c r="AW69" s="52">
        <f t="shared" si="36"/>
        <v>0</v>
      </c>
      <c r="AY69" s="52">
        <f t="shared" si="37"/>
        <v>0</v>
      </c>
      <c r="AZ69" s="70"/>
    </row>
    <row r="70" spans="1:52">
      <c r="A70" s="44">
        <f t="shared" si="38"/>
        <v>38869</v>
      </c>
      <c r="B70" s="66">
        <f t="shared" si="39"/>
        <v>2868.8524590163934</v>
      </c>
      <c r="C70" s="67"/>
      <c r="D70" s="68">
        <f t="shared" si="3"/>
        <v>2868.8524590163934</v>
      </c>
      <c r="E70" s="35">
        <f t="shared" si="4"/>
        <v>0</v>
      </c>
      <c r="F70" s="35">
        <f t="shared" si="5"/>
        <v>0</v>
      </c>
      <c r="G70" s="55">
        <f t="shared" ref="G70:H89" si="47">VLOOKUP($A70,Table,MATCH(G$4,Curves,0))</f>
        <v>5.67</v>
      </c>
      <c r="H70" s="69">
        <f t="shared" si="47"/>
        <v>5.67</v>
      </c>
      <c r="I70" s="72">
        <f t="shared" si="40"/>
        <v>0</v>
      </c>
      <c r="J70" s="55">
        <f t="shared" ref="J70:K89" si="48">VLOOKUP($A70,Table,MATCH(J$4,Curves,0))</f>
        <v>-0.01</v>
      </c>
      <c r="K70" s="69">
        <f t="shared" si="48"/>
        <v>-0.06</v>
      </c>
      <c r="L70" s="72">
        <v>0</v>
      </c>
      <c r="M70" s="55">
        <f t="shared" ref="M70:N89" si="49">VLOOKUP($A70,Table,MATCH(M$4,Curves,0))</f>
        <v>7.4999999999999997E-3</v>
      </c>
      <c r="N70" s="69">
        <f t="shared" si="49"/>
        <v>0</v>
      </c>
      <c r="O70" s="72">
        <v>0</v>
      </c>
      <c r="P70" s="7"/>
      <c r="Q70" s="72">
        <f t="shared" si="9"/>
        <v>5.6674999999999995</v>
      </c>
      <c r="R70" s="72">
        <f t="shared" si="10"/>
        <v>5.61</v>
      </c>
      <c r="S70" s="72">
        <f t="shared" si="11"/>
        <v>0</v>
      </c>
      <c r="T70" s="7"/>
      <c r="U70" s="5">
        <f t="shared" si="12"/>
        <v>30</v>
      </c>
      <c r="V70" s="45">
        <f t="shared" si="13"/>
        <v>38869</v>
      </c>
      <c r="W70" s="5">
        <f t="shared" si="14"/>
        <v>1953</v>
      </c>
      <c r="X70" s="55">
        <f t="shared" si="15"/>
        <v>5.3904348595426005E-2</v>
      </c>
      <c r="Y70" s="47">
        <f t="shared" si="16"/>
        <v>0.75245657070593763</v>
      </c>
      <c r="Z70" s="5">
        <f t="shared" si="17"/>
        <v>0</v>
      </c>
      <c r="AA70" s="5">
        <f t="shared" si="18"/>
        <v>0</v>
      </c>
      <c r="AC70" s="39">
        <f t="shared" si="19"/>
        <v>0</v>
      </c>
      <c r="AD70" s="39">
        <f t="shared" si="20"/>
        <v>0</v>
      </c>
      <c r="AE70" s="39">
        <f t="shared" si="21"/>
        <v>0</v>
      </c>
      <c r="AF70" s="39">
        <f t="shared" si="22"/>
        <v>0</v>
      </c>
      <c r="AG70" s="39">
        <f t="shared" si="23"/>
        <v>0</v>
      </c>
      <c r="AH70" s="39">
        <f t="shared" si="24"/>
        <v>0</v>
      </c>
      <c r="AI70" s="39">
        <f t="shared" si="25"/>
        <v>0</v>
      </c>
      <c r="AJ70" s="39">
        <f t="shared" si="26"/>
        <v>0</v>
      </c>
      <c r="AK70" s="39">
        <f t="shared" si="27"/>
        <v>0</v>
      </c>
      <c r="AL70" s="43"/>
      <c r="AM70" s="39">
        <f t="shared" si="28"/>
        <v>0</v>
      </c>
      <c r="AN70" s="39">
        <f t="shared" si="29"/>
        <v>0</v>
      </c>
      <c r="AO70" s="39">
        <f t="shared" si="30"/>
        <v>0</v>
      </c>
      <c r="AP70" s="40">
        <f t="shared" si="31"/>
        <v>0</v>
      </c>
      <c r="AR70" s="39">
        <f t="shared" si="32"/>
        <v>0</v>
      </c>
      <c r="AS70" s="39">
        <f t="shared" si="33"/>
        <v>0</v>
      </c>
      <c r="AT70" s="39">
        <f t="shared" si="34"/>
        <v>0</v>
      </c>
      <c r="AU70" s="40">
        <f t="shared" si="35"/>
        <v>0</v>
      </c>
      <c r="AV70" s="40"/>
      <c r="AW70" s="52">
        <f t="shared" si="36"/>
        <v>0</v>
      </c>
      <c r="AY70" s="52">
        <f t="shared" si="37"/>
        <v>0</v>
      </c>
      <c r="AZ70" s="70"/>
    </row>
    <row r="71" spans="1:52">
      <c r="A71" s="44">
        <f t="shared" si="38"/>
        <v>38899</v>
      </c>
      <c r="B71" s="66">
        <f t="shared" si="39"/>
        <v>2868.8524590163934</v>
      </c>
      <c r="C71" s="67"/>
      <c r="D71" s="68">
        <f t="shared" si="3"/>
        <v>2868.8524590163934</v>
      </c>
      <c r="E71" s="35">
        <f t="shared" si="4"/>
        <v>0</v>
      </c>
      <c r="F71" s="35">
        <f t="shared" si="5"/>
        <v>0</v>
      </c>
      <c r="G71" s="55">
        <f t="shared" si="47"/>
        <v>5.67</v>
      </c>
      <c r="H71" s="69">
        <f t="shared" si="47"/>
        <v>5.67</v>
      </c>
      <c r="I71" s="72">
        <f t="shared" si="40"/>
        <v>0</v>
      </c>
      <c r="J71" s="55">
        <f t="shared" si="48"/>
        <v>-0.01</v>
      </c>
      <c r="K71" s="69">
        <f t="shared" si="48"/>
        <v>-0.06</v>
      </c>
      <c r="L71" s="72">
        <v>0</v>
      </c>
      <c r="M71" s="55">
        <f t="shared" si="49"/>
        <v>7.4999999999999997E-3</v>
      </c>
      <c r="N71" s="69">
        <f t="shared" si="49"/>
        <v>0</v>
      </c>
      <c r="O71" s="72">
        <v>0</v>
      </c>
      <c r="P71" s="7"/>
      <c r="Q71" s="72">
        <f t="shared" si="9"/>
        <v>5.6674999999999995</v>
      </c>
      <c r="R71" s="72">
        <f t="shared" si="10"/>
        <v>5.61</v>
      </c>
      <c r="S71" s="72">
        <f t="shared" si="11"/>
        <v>0</v>
      </c>
      <c r="T71" s="7"/>
      <c r="U71" s="5">
        <f t="shared" si="12"/>
        <v>31</v>
      </c>
      <c r="V71" s="45">
        <f t="shared" si="13"/>
        <v>38899</v>
      </c>
      <c r="W71" s="5">
        <f t="shared" si="14"/>
        <v>1983</v>
      </c>
      <c r="X71" s="55">
        <f t="shared" si="15"/>
        <v>5.3904348595426005E-2</v>
      </c>
      <c r="Y71" s="47">
        <f t="shared" si="16"/>
        <v>0.74917637296763384</v>
      </c>
      <c r="Z71" s="5">
        <f t="shared" si="17"/>
        <v>0</v>
      </c>
      <c r="AA71" s="5">
        <f t="shared" si="18"/>
        <v>0</v>
      </c>
      <c r="AC71" s="39">
        <f t="shared" si="19"/>
        <v>0</v>
      </c>
      <c r="AD71" s="39">
        <f t="shared" si="20"/>
        <v>0</v>
      </c>
      <c r="AE71" s="39">
        <f t="shared" si="21"/>
        <v>0</v>
      </c>
      <c r="AF71" s="39">
        <f t="shared" si="22"/>
        <v>0</v>
      </c>
      <c r="AG71" s="39">
        <f t="shared" si="23"/>
        <v>0</v>
      </c>
      <c r="AH71" s="39">
        <f t="shared" si="24"/>
        <v>0</v>
      </c>
      <c r="AI71" s="39">
        <f t="shared" si="25"/>
        <v>0</v>
      </c>
      <c r="AJ71" s="39">
        <f t="shared" si="26"/>
        <v>0</v>
      </c>
      <c r="AK71" s="39">
        <f t="shared" si="27"/>
        <v>0</v>
      </c>
      <c r="AL71" s="43"/>
      <c r="AM71" s="39">
        <f t="shared" si="28"/>
        <v>0</v>
      </c>
      <c r="AN71" s="39">
        <f t="shared" si="29"/>
        <v>0</v>
      </c>
      <c r="AO71" s="39">
        <f t="shared" si="30"/>
        <v>0</v>
      </c>
      <c r="AP71" s="40">
        <f t="shared" si="31"/>
        <v>0</v>
      </c>
      <c r="AR71" s="39">
        <f t="shared" si="32"/>
        <v>0</v>
      </c>
      <c r="AS71" s="39">
        <f t="shared" si="33"/>
        <v>0</v>
      </c>
      <c r="AT71" s="39">
        <f t="shared" si="34"/>
        <v>0</v>
      </c>
      <c r="AU71" s="40">
        <f t="shared" si="35"/>
        <v>0</v>
      </c>
      <c r="AV71" s="40"/>
      <c r="AW71" s="52">
        <f t="shared" si="36"/>
        <v>0</v>
      </c>
      <c r="AY71" s="52">
        <f t="shared" si="37"/>
        <v>0</v>
      </c>
      <c r="AZ71" s="70"/>
    </row>
    <row r="72" spans="1:52">
      <c r="A72" s="44">
        <f t="shared" si="38"/>
        <v>38930</v>
      </c>
      <c r="B72" s="66">
        <f t="shared" si="39"/>
        <v>2868.8524590163934</v>
      </c>
      <c r="C72" s="67"/>
      <c r="D72" s="68">
        <f t="shared" si="3"/>
        <v>2868.8524590163934</v>
      </c>
      <c r="E72" s="35">
        <f t="shared" si="4"/>
        <v>0</v>
      </c>
      <c r="F72" s="35">
        <f t="shared" si="5"/>
        <v>0</v>
      </c>
      <c r="G72" s="55">
        <f t="shared" si="47"/>
        <v>5.67</v>
      </c>
      <c r="H72" s="69">
        <f t="shared" si="47"/>
        <v>5.67</v>
      </c>
      <c r="I72" s="72">
        <f t="shared" si="40"/>
        <v>0</v>
      </c>
      <c r="J72" s="55">
        <f t="shared" si="48"/>
        <v>-0.01</v>
      </c>
      <c r="K72" s="69">
        <f t="shared" si="48"/>
        <v>-0.06</v>
      </c>
      <c r="L72" s="72">
        <v>0</v>
      </c>
      <c r="M72" s="55">
        <f t="shared" si="49"/>
        <v>7.4999999999999997E-3</v>
      </c>
      <c r="N72" s="69">
        <f t="shared" si="49"/>
        <v>0</v>
      </c>
      <c r="O72" s="72">
        <v>0</v>
      </c>
      <c r="P72" s="7"/>
      <c r="Q72" s="72">
        <f t="shared" si="9"/>
        <v>5.6674999999999995</v>
      </c>
      <c r="R72" s="72">
        <f t="shared" si="10"/>
        <v>5.61</v>
      </c>
      <c r="S72" s="72">
        <f t="shared" si="11"/>
        <v>0</v>
      </c>
      <c r="T72" s="7"/>
      <c r="U72" s="5">
        <f t="shared" si="12"/>
        <v>31</v>
      </c>
      <c r="V72" s="45">
        <f t="shared" si="13"/>
        <v>38930</v>
      </c>
      <c r="W72" s="5">
        <f t="shared" si="14"/>
        <v>2014</v>
      </c>
      <c r="X72" s="55">
        <f t="shared" si="15"/>
        <v>5.3904348595426005E-2</v>
      </c>
      <c r="Y72" s="47">
        <f t="shared" si="16"/>
        <v>0.74580185691795364</v>
      </c>
      <c r="Z72" s="5">
        <f t="shared" si="17"/>
        <v>0</v>
      </c>
      <c r="AA72" s="5">
        <f t="shared" si="18"/>
        <v>0</v>
      </c>
      <c r="AC72" s="39">
        <f t="shared" si="19"/>
        <v>0</v>
      </c>
      <c r="AD72" s="39">
        <f t="shared" si="20"/>
        <v>0</v>
      </c>
      <c r="AE72" s="39">
        <f t="shared" si="21"/>
        <v>0</v>
      </c>
      <c r="AF72" s="39">
        <f t="shared" si="22"/>
        <v>0</v>
      </c>
      <c r="AG72" s="39">
        <f t="shared" si="23"/>
        <v>0</v>
      </c>
      <c r="AH72" s="39">
        <f t="shared" si="24"/>
        <v>0</v>
      </c>
      <c r="AI72" s="39">
        <f t="shared" si="25"/>
        <v>0</v>
      </c>
      <c r="AJ72" s="39">
        <f t="shared" si="26"/>
        <v>0</v>
      </c>
      <c r="AK72" s="39">
        <f t="shared" si="27"/>
        <v>0</v>
      </c>
      <c r="AL72" s="43"/>
      <c r="AM72" s="39">
        <f t="shared" si="28"/>
        <v>0</v>
      </c>
      <c r="AN72" s="39">
        <f t="shared" si="29"/>
        <v>0</v>
      </c>
      <c r="AO72" s="39">
        <f t="shared" si="30"/>
        <v>0</v>
      </c>
      <c r="AP72" s="40">
        <f t="shared" si="31"/>
        <v>0</v>
      </c>
      <c r="AR72" s="39">
        <f t="shared" si="32"/>
        <v>0</v>
      </c>
      <c r="AS72" s="39">
        <f t="shared" si="33"/>
        <v>0</v>
      </c>
      <c r="AT72" s="39">
        <f t="shared" si="34"/>
        <v>0</v>
      </c>
      <c r="AU72" s="40">
        <f t="shared" si="35"/>
        <v>0</v>
      </c>
      <c r="AV72" s="40"/>
      <c r="AW72" s="52">
        <f t="shared" si="36"/>
        <v>0</v>
      </c>
      <c r="AY72" s="52">
        <f t="shared" si="37"/>
        <v>0</v>
      </c>
      <c r="AZ72" s="70"/>
    </row>
    <row r="73" spans="1:52">
      <c r="A73" s="44">
        <f t="shared" si="38"/>
        <v>38961</v>
      </c>
      <c r="B73" s="66">
        <f t="shared" si="39"/>
        <v>2868.8524590163934</v>
      </c>
      <c r="C73" s="67"/>
      <c r="D73" s="68">
        <f t="shared" si="3"/>
        <v>2868.8524590163934</v>
      </c>
      <c r="E73" s="35">
        <f t="shared" si="4"/>
        <v>0</v>
      </c>
      <c r="F73" s="35">
        <f t="shared" si="5"/>
        <v>0</v>
      </c>
      <c r="G73" s="55">
        <f t="shared" si="47"/>
        <v>5.67</v>
      </c>
      <c r="H73" s="69">
        <f t="shared" si="47"/>
        <v>5.67</v>
      </c>
      <c r="I73" s="72">
        <f t="shared" si="40"/>
        <v>0</v>
      </c>
      <c r="J73" s="55">
        <f t="shared" si="48"/>
        <v>-0.01</v>
      </c>
      <c r="K73" s="69">
        <f t="shared" si="48"/>
        <v>-0.06</v>
      </c>
      <c r="L73" s="72">
        <v>0</v>
      </c>
      <c r="M73" s="55">
        <f t="shared" si="49"/>
        <v>7.4999999999999997E-3</v>
      </c>
      <c r="N73" s="69">
        <f t="shared" si="49"/>
        <v>0</v>
      </c>
      <c r="O73" s="72">
        <v>0</v>
      </c>
      <c r="P73" s="7"/>
      <c r="Q73" s="72">
        <f t="shared" si="9"/>
        <v>5.6674999999999995</v>
      </c>
      <c r="R73" s="72">
        <f t="shared" si="10"/>
        <v>5.61</v>
      </c>
      <c r="S73" s="72">
        <f t="shared" si="11"/>
        <v>0</v>
      </c>
      <c r="T73" s="7"/>
      <c r="U73" s="5">
        <f t="shared" si="12"/>
        <v>30</v>
      </c>
      <c r="V73" s="45">
        <f t="shared" si="13"/>
        <v>38961</v>
      </c>
      <c r="W73" s="5">
        <f t="shared" si="14"/>
        <v>2045</v>
      </c>
      <c r="X73" s="55">
        <f t="shared" si="15"/>
        <v>5.3904348595426005E-2</v>
      </c>
      <c r="Y73" s="47">
        <f t="shared" si="16"/>
        <v>0.74244254070502813</v>
      </c>
      <c r="Z73" s="5">
        <f t="shared" si="17"/>
        <v>0</v>
      </c>
      <c r="AA73" s="5">
        <f t="shared" si="18"/>
        <v>0</v>
      </c>
      <c r="AC73" s="39">
        <f t="shared" si="19"/>
        <v>0</v>
      </c>
      <c r="AD73" s="39">
        <f t="shared" si="20"/>
        <v>0</v>
      </c>
      <c r="AE73" s="39">
        <f t="shared" si="21"/>
        <v>0</v>
      </c>
      <c r="AF73" s="39">
        <f t="shared" si="22"/>
        <v>0</v>
      </c>
      <c r="AG73" s="39">
        <f t="shared" si="23"/>
        <v>0</v>
      </c>
      <c r="AH73" s="39">
        <f t="shared" si="24"/>
        <v>0</v>
      </c>
      <c r="AI73" s="39">
        <f t="shared" si="25"/>
        <v>0</v>
      </c>
      <c r="AJ73" s="39">
        <f t="shared" si="26"/>
        <v>0</v>
      </c>
      <c r="AK73" s="39">
        <f t="shared" si="27"/>
        <v>0</v>
      </c>
      <c r="AL73" s="43"/>
      <c r="AM73" s="39">
        <f t="shared" si="28"/>
        <v>0</v>
      </c>
      <c r="AN73" s="39">
        <f t="shared" si="29"/>
        <v>0</v>
      </c>
      <c r="AO73" s="39">
        <f t="shared" si="30"/>
        <v>0</v>
      </c>
      <c r="AP73" s="40">
        <f t="shared" si="31"/>
        <v>0</v>
      </c>
      <c r="AR73" s="39">
        <f t="shared" si="32"/>
        <v>0</v>
      </c>
      <c r="AS73" s="39">
        <f t="shared" si="33"/>
        <v>0</v>
      </c>
      <c r="AT73" s="39">
        <f t="shared" si="34"/>
        <v>0</v>
      </c>
      <c r="AU73" s="40">
        <f t="shared" si="35"/>
        <v>0</v>
      </c>
      <c r="AV73" s="40"/>
      <c r="AW73" s="52">
        <f t="shared" si="36"/>
        <v>0</v>
      </c>
      <c r="AY73" s="52">
        <f t="shared" si="37"/>
        <v>0</v>
      </c>
      <c r="AZ73" s="70"/>
    </row>
    <row r="74" spans="1:52">
      <c r="A74" s="44">
        <f t="shared" si="38"/>
        <v>38991</v>
      </c>
      <c r="B74" s="66">
        <f t="shared" si="39"/>
        <v>2868.8524590163934</v>
      </c>
      <c r="C74" s="67"/>
      <c r="D74" s="68">
        <f t="shared" ref="D74:D137" si="50">B74+C74</f>
        <v>2868.8524590163934</v>
      </c>
      <c r="E74" s="35">
        <f t="shared" ref="E74:E137" si="51">IF(Z74=0,0,IF(AND(Z74=1,$H$3=1),D74*U74,IF($H$3=2,D74,"N/A")))</f>
        <v>0</v>
      </c>
      <c r="F74" s="35">
        <f t="shared" ref="F74:F137" si="52">E74*Y74</f>
        <v>0</v>
      </c>
      <c r="G74" s="55">
        <f t="shared" si="47"/>
        <v>5.67</v>
      </c>
      <c r="H74" s="69">
        <f t="shared" si="47"/>
        <v>5.67</v>
      </c>
      <c r="I74" s="72">
        <f t="shared" si="40"/>
        <v>0</v>
      </c>
      <c r="J74" s="55">
        <f t="shared" si="48"/>
        <v>-0.01</v>
      </c>
      <c r="K74" s="69">
        <f t="shared" si="48"/>
        <v>-0.06</v>
      </c>
      <c r="L74" s="72">
        <v>0</v>
      </c>
      <c r="M74" s="55">
        <f t="shared" si="49"/>
        <v>7.4999999999999997E-3</v>
      </c>
      <c r="N74" s="69">
        <f t="shared" si="49"/>
        <v>0</v>
      </c>
      <c r="O74" s="72">
        <v>0</v>
      </c>
      <c r="P74" s="7"/>
      <c r="Q74" s="72">
        <f t="shared" ref="Q74:Q137" si="53">M74+J74+G74</f>
        <v>5.6674999999999995</v>
      </c>
      <c r="R74" s="72">
        <f t="shared" ref="R74:R137" si="54">N74+K74+H74</f>
        <v>5.61</v>
      </c>
      <c r="S74" s="72">
        <f t="shared" ref="S74:S137" si="55">O74+L74+I74</f>
        <v>0</v>
      </c>
      <c r="T74" s="7"/>
      <c r="U74" s="5">
        <f t="shared" ref="U74:U137" si="56">A75-A74</f>
        <v>31</v>
      </c>
      <c r="V74" s="45">
        <f t="shared" ref="V74:V137" si="57">CHOOSE(F$3,A75+24,A74)</f>
        <v>38991</v>
      </c>
      <c r="W74" s="5">
        <f t="shared" ref="W74:W137" si="58">V74-C$3</f>
        <v>2075</v>
      </c>
      <c r="X74" s="55">
        <f t="shared" ref="X74:X137" si="59">VLOOKUP($A74,Table,MATCH(X$4,Curves,0))</f>
        <v>5.3904348595426005E-2</v>
      </c>
      <c r="Y74" s="47">
        <f t="shared" ref="Y74:Y137" si="60">1/(1+CHOOSE(F$3,(X75+($K$3/10000))/2,(X74+($K$3/10000))/2))^(2*W74/365.25)</f>
        <v>0.73920599731149206</v>
      </c>
      <c r="Z74" s="5">
        <f t="shared" ref="Z74:Z137" si="61">IF(AND(mthbeg&lt;=A74,mthend&gt;=A74),1,0)</f>
        <v>0</v>
      </c>
      <c r="AA74" s="5">
        <f t="shared" ref="AA74:AA137" si="62">U74*Z74</f>
        <v>0</v>
      </c>
      <c r="AC74" s="39">
        <f t="shared" ref="AC74:AC137" si="63">F74*G74</f>
        <v>0</v>
      </c>
      <c r="AD74" s="39">
        <f t="shared" ref="AD74:AD137" si="64">$F74*H74</f>
        <v>0</v>
      </c>
      <c r="AE74" s="39">
        <f t="shared" ref="AE74:AE137" si="65">$F74*I74</f>
        <v>0</v>
      </c>
      <c r="AF74" s="39">
        <f t="shared" ref="AF74:AF137" si="66">$F74*J74</f>
        <v>0</v>
      </c>
      <c r="AG74" s="39">
        <f t="shared" ref="AG74:AG137" si="67">$F74*K74</f>
        <v>0</v>
      </c>
      <c r="AH74" s="39">
        <f t="shared" ref="AH74:AH137" si="68">$F74*L74</f>
        <v>0</v>
      </c>
      <c r="AI74" s="39">
        <f t="shared" ref="AI74:AI137" si="69">$F74*M74</f>
        <v>0</v>
      </c>
      <c r="AJ74" s="39">
        <f t="shared" ref="AJ74:AJ137" si="70">$F74*N74</f>
        <v>0</v>
      </c>
      <c r="AK74" s="39">
        <f t="shared" ref="AK74:AK137" si="71">F74*O74</f>
        <v>0</v>
      </c>
      <c r="AL74" s="43"/>
      <c r="AM74" s="39">
        <f t="shared" ref="AM74:AM137" si="72">CHOOSE($G$3,AD74-AE74,AE74-AD74)</f>
        <v>0</v>
      </c>
      <c r="AN74" s="39">
        <f t="shared" ref="AN74:AN137" si="73">CHOOSE($G$3,AG74-AH74,AH74-AG74)</f>
        <v>0</v>
      </c>
      <c r="AO74" s="39">
        <f t="shared" ref="AO74:AO137" si="74">CHOOSE($G$3,AJ74-AK74,AK74-AJ74)</f>
        <v>0</v>
      </c>
      <c r="AP74" s="40">
        <f t="shared" ref="AP74:AP137" si="75">SUM(AM74:AO74)</f>
        <v>0</v>
      </c>
      <c r="AR74" s="39">
        <f t="shared" ref="AR74:AR137" si="76">CHOOSE($G$3,AC74-AD74,AD74-AC74)</f>
        <v>0</v>
      </c>
      <c r="AS74" s="39">
        <f t="shared" ref="AS74:AS137" si="77">CHOOSE($G$3,AF74-AG74,AG74-AF74)</f>
        <v>0</v>
      </c>
      <c r="AT74" s="39">
        <f t="shared" ref="AT74:AT137" si="78">CHOOSE($G$3,AI74-AJ74,AJ74-AI74)</f>
        <v>0</v>
      </c>
      <c r="AU74" s="40">
        <f t="shared" ref="AU74:AU137" si="79">AR74+AS74+AT74</f>
        <v>0</v>
      </c>
      <c r="AV74" s="40"/>
      <c r="AW74" s="52">
        <f t="shared" ref="AW74:AW137" si="80">AU74+AP74</f>
        <v>0</v>
      </c>
      <c r="AY74" s="52">
        <f t="shared" ref="AY74:AY137" si="81">AK74+AH74+AE74</f>
        <v>0</v>
      </c>
      <c r="AZ74" s="70"/>
    </row>
    <row r="75" spans="1:52">
      <c r="A75" s="44">
        <f t="shared" ref="A75:A138" si="82">EDATE(A74,1)</f>
        <v>39022</v>
      </c>
      <c r="B75" s="66">
        <f t="shared" ref="B75:B138" si="83">B74</f>
        <v>2868.8524590163934</v>
      </c>
      <c r="C75" s="67"/>
      <c r="D75" s="68">
        <f t="shared" si="50"/>
        <v>2868.8524590163934</v>
      </c>
      <c r="E75" s="35">
        <f t="shared" si="51"/>
        <v>0</v>
      </c>
      <c r="F75" s="35">
        <f t="shared" si="52"/>
        <v>0</v>
      </c>
      <c r="G75" s="55">
        <f t="shared" si="47"/>
        <v>5.67</v>
      </c>
      <c r="H75" s="69">
        <f t="shared" si="47"/>
        <v>5.67</v>
      </c>
      <c r="I75" s="72">
        <f t="shared" ref="I75:I138" si="84">I74</f>
        <v>0</v>
      </c>
      <c r="J75" s="55">
        <f t="shared" si="48"/>
        <v>-0.01</v>
      </c>
      <c r="K75" s="69">
        <f t="shared" si="48"/>
        <v>-0.06</v>
      </c>
      <c r="L75" s="72">
        <v>0</v>
      </c>
      <c r="M75" s="55">
        <f t="shared" si="49"/>
        <v>7.4999999999999997E-3</v>
      </c>
      <c r="N75" s="69">
        <f t="shared" si="49"/>
        <v>0</v>
      </c>
      <c r="O75" s="72">
        <v>0</v>
      </c>
      <c r="P75" s="7"/>
      <c r="Q75" s="72">
        <f t="shared" si="53"/>
        <v>5.6674999999999995</v>
      </c>
      <c r="R75" s="72">
        <f t="shared" si="54"/>
        <v>5.61</v>
      </c>
      <c r="S75" s="72">
        <f t="shared" si="55"/>
        <v>0</v>
      </c>
      <c r="T75" s="7"/>
      <c r="U75" s="5">
        <f t="shared" si="56"/>
        <v>30</v>
      </c>
      <c r="V75" s="45">
        <f t="shared" si="57"/>
        <v>39022</v>
      </c>
      <c r="W75" s="5">
        <f t="shared" si="58"/>
        <v>2106</v>
      </c>
      <c r="X75" s="55">
        <f t="shared" si="59"/>
        <v>5.3904348595426005E-2</v>
      </c>
      <c r="Y75" s="47">
        <f t="shared" si="60"/>
        <v>0.73587639083702938</v>
      </c>
      <c r="Z75" s="5">
        <f t="shared" si="61"/>
        <v>0</v>
      </c>
      <c r="AA75" s="5">
        <f t="shared" si="62"/>
        <v>0</v>
      </c>
      <c r="AC75" s="39">
        <f t="shared" si="63"/>
        <v>0</v>
      </c>
      <c r="AD75" s="39">
        <f t="shared" si="64"/>
        <v>0</v>
      </c>
      <c r="AE75" s="39">
        <f t="shared" si="65"/>
        <v>0</v>
      </c>
      <c r="AF75" s="39">
        <f t="shared" si="66"/>
        <v>0</v>
      </c>
      <c r="AG75" s="39">
        <f t="shared" si="67"/>
        <v>0</v>
      </c>
      <c r="AH75" s="39">
        <f t="shared" si="68"/>
        <v>0</v>
      </c>
      <c r="AI75" s="39">
        <f t="shared" si="69"/>
        <v>0</v>
      </c>
      <c r="AJ75" s="39">
        <f t="shared" si="70"/>
        <v>0</v>
      </c>
      <c r="AK75" s="39">
        <f t="shared" si="71"/>
        <v>0</v>
      </c>
      <c r="AL75" s="43"/>
      <c r="AM75" s="39">
        <f t="shared" si="72"/>
        <v>0</v>
      </c>
      <c r="AN75" s="39">
        <f t="shared" si="73"/>
        <v>0</v>
      </c>
      <c r="AO75" s="39">
        <f t="shared" si="74"/>
        <v>0</v>
      </c>
      <c r="AP75" s="40">
        <f t="shared" si="75"/>
        <v>0</v>
      </c>
      <c r="AR75" s="39">
        <f t="shared" si="76"/>
        <v>0</v>
      </c>
      <c r="AS75" s="39">
        <f t="shared" si="77"/>
        <v>0</v>
      </c>
      <c r="AT75" s="39">
        <f t="shared" si="78"/>
        <v>0</v>
      </c>
      <c r="AU75" s="40">
        <f t="shared" si="79"/>
        <v>0</v>
      </c>
      <c r="AV75" s="40"/>
      <c r="AW75" s="52">
        <f t="shared" si="80"/>
        <v>0</v>
      </c>
      <c r="AY75" s="52">
        <f t="shared" si="81"/>
        <v>0</v>
      </c>
      <c r="AZ75" s="70"/>
    </row>
    <row r="76" spans="1:52">
      <c r="A76" s="44">
        <f t="shared" si="82"/>
        <v>39052</v>
      </c>
      <c r="B76" s="66">
        <f t="shared" si="83"/>
        <v>2868.8524590163934</v>
      </c>
      <c r="C76" s="67"/>
      <c r="D76" s="68">
        <f t="shared" si="50"/>
        <v>2868.8524590163934</v>
      </c>
      <c r="E76" s="35">
        <f t="shared" si="51"/>
        <v>0</v>
      </c>
      <c r="F76" s="35">
        <f t="shared" si="52"/>
        <v>0</v>
      </c>
      <c r="G76" s="55">
        <f t="shared" si="47"/>
        <v>5.67</v>
      </c>
      <c r="H76" s="69">
        <f t="shared" si="47"/>
        <v>5.67</v>
      </c>
      <c r="I76" s="72">
        <f t="shared" si="84"/>
        <v>0</v>
      </c>
      <c r="J76" s="55">
        <f t="shared" si="48"/>
        <v>-0.01</v>
      </c>
      <c r="K76" s="69">
        <f t="shared" si="48"/>
        <v>-0.06</v>
      </c>
      <c r="L76" s="72">
        <v>0</v>
      </c>
      <c r="M76" s="55">
        <f t="shared" si="49"/>
        <v>7.4999999999999997E-3</v>
      </c>
      <c r="N76" s="69">
        <f t="shared" si="49"/>
        <v>0</v>
      </c>
      <c r="O76" s="72">
        <v>0</v>
      </c>
      <c r="P76" s="7"/>
      <c r="Q76" s="72">
        <f t="shared" si="53"/>
        <v>5.6674999999999995</v>
      </c>
      <c r="R76" s="72">
        <f t="shared" si="54"/>
        <v>5.61</v>
      </c>
      <c r="S76" s="72">
        <f t="shared" si="55"/>
        <v>0</v>
      </c>
      <c r="T76" s="7"/>
      <c r="U76" s="5">
        <f t="shared" si="56"/>
        <v>31</v>
      </c>
      <c r="V76" s="45">
        <f t="shared" si="57"/>
        <v>39052</v>
      </c>
      <c r="W76" s="5">
        <f t="shared" si="58"/>
        <v>2136</v>
      </c>
      <c r="X76" s="55">
        <f t="shared" si="59"/>
        <v>5.3904348595426005E-2</v>
      </c>
      <c r="Y76" s="47">
        <f t="shared" si="60"/>
        <v>0.73266847138111957</v>
      </c>
      <c r="Z76" s="5">
        <f t="shared" si="61"/>
        <v>0</v>
      </c>
      <c r="AA76" s="5">
        <f t="shared" si="62"/>
        <v>0</v>
      </c>
      <c r="AC76" s="39">
        <f t="shared" si="63"/>
        <v>0</v>
      </c>
      <c r="AD76" s="39">
        <f t="shared" si="64"/>
        <v>0</v>
      </c>
      <c r="AE76" s="39">
        <f t="shared" si="65"/>
        <v>0</v>
      </c>
      <c r="AF76" s="39">
        <f t="shared" si="66"/>
        <v>0</v>
      </c>
      <c r="AG76" s="39">
        <f t="shared" si="67"/>
        <v>0</v>
      </c>
      <c r="AH76" s="39">
        <f t="shared" si="68"/>
        <v>0</v>
      </c>
      <c r="AI76" s="39">
        <f t="shared" si="69"/>
        <v>0</v>
      </c>
      <c r="AJ76" s="39">
        <f t="shared" si="70"/>
        <v>0</v>
      </c>
      <c r="AK76" s="39">
        <f t="shared" si="71"/>
        <v>0</v>
      </c>
      <c r="AL76" s="43"/>
      <c r="AM76" s="39">
        <f t="shared" si="72"/>
        <v>0</v>
      </c>
      <c r="AN76" s="39">
        <f t="shared" si="73"/>
        <v>0</v>
      </c>
      <c r="AO76" s="39">
        <f t="shared" si="74"/>
        <v>0</v>
      </c>
      <c r="AP76" s="40">
        <f t="shared" si="75"/>
        <v>0</v>
      </c>
      <c r="AR76" s="39">
        <f t="shared" si="76"/>
        <v>0</v>
      </c>
      <c r="AS76" s="39">
        <f t="shared" si="77"/>
        <v>0</v>
      </c>
      <c r="AT76" s="39">
        <f t="shared" si="78"/>
        <v>0</v>
      </c>
      <c r="AU76" s="40">
        <f t="shared" si="79"/>
        <v>0</v>
      </c>
      <c r="AV76" s="40"/>
      <c r="AW76" s="52">
        <f t="shared" si="80"/>
        <v>0</v>
      </c>
      <c r="AY76" s="52">
        <f t="shared" si="81"/>
        <v>0</v>
      </c>
      <c r="AZ76" s="70"/>
    </row>
    <row r="77" spans="1:52">
      <c r="A77" s="44">
        <f t="shared" si="82"/>
        <v>39083</v>
      </c>
      <c r="B77" s="66">
        <f t="shared" si="83"/>
        <v>2868.8524590163934</v>
      </c>
      <c r="C77" s="67"/>
      <c r="D77" s="68">
        <f t="shared" si="50"/>
        <v>2868.8524590163934</v>
      </c>
      <c r="E77" s="35">
        <f t="shared" si="51"/>
        <v>0</v>
      </c>
      <c r="F77" s="35">
        <f t="shared" si="52"/>
        <v>0</v>
      </c>
      <c r="G77" s="55">
        <f t="shared" si="47"/>
        <v>5.67</v>
      </c>
      <c r="H77" s="69">
        <f t="shared" si="47"/>
        <v>5.67</v>
      </c>
      <c r="I77" s="72">
        <f t="shared" si="84"/>
        <v>0</v>
      </c>
      <c r="J77" s="55">
        <f t="shared" si="48"/>
        <v>-0.01</v>
      </c>
      <c r="K77" s="69">
        <f t="shared" si="48"/>
        <v>-0.06</v>
      </c>
      <c r="L77" s="72">
        <v>0</v>
      </c>
      <c r="M77" s="55">
        <f t="shared" si="49"/>
        <v>7.4999999999999997E-3</v>
      </c>
      <c r="N77" s="69">
        <f t="shared" si="49"/>
        <v>0</v>
      </c>
      <c r="O77" s="72">
        <v>0</v>
      </c>
      <c r="P77" s="7"/>
      <c r="Q77" s="72">
        <f t="shared" si="53"/>
        <v>5.6674999999999995</v>
      </c>
      <c r="R77" s="72">
        <f t="shared" si="54"/>
        <v>5.61</v>
      </c>
      <c r="S77" s="72">
        <f t="shared" si="55"/>
        <v>0</v>
      </c>
      <c r="T77" s="7"/>
      <c r="U77" s="5">
        <f t="shared" si="56"/>
        <v>31</v>
      </c>
      <c r="V77" s="45">
        <f t="shared" si="57"/>
        <v>39083</v>
      </c>
      <c r="W77" s="5">
        <f t="shared" si="58"/>
        <v>2167</v>
      </c>
      <c r="X77" s="55">
        <f t="shared" si="59"/>
        <v>5.3904348595426005E-2</v>
      </c>
      <c r="Y77" s="47">
        <f t="shared" si="60"/>
        <v>0.72936831189267148</v>
      </c>
      <c r="Z77" s="5">
        <f t="shared" si="61"/>
        <v>0</v>
      </c>
      <c r="AA77" s="5">
        <f t="shared" si="62"/>
        <v>0</v>
      </c>
      <c r="AC77" s="39">
        <f t="shared" si="63"/>
        <v>0</v>
      </c>
      <c r="AD77" s="39">
        <f t="shared" si="64"/>
        <v>0</v>
      </c>
      <c r="AE77" s="39">
        <f t="shared" si="65"/>
        <v>0</v>
      </c>
      <c r="AF77" s="39">
        <f t="shared" si="66"/>
        <v>0</v>
      </c>
      <c r="AG77" s="39">
        <f t="shared" si="67"/>
        <v>0</v>
      </c>
      <c r="AH77" s="39">
        <f t="shared" si="68"/>
        <v>0</v>
      </c>
      <c r="AI77" s="39">
        <f t="shared" si="69"/>
        <v>0</v>
      </c>
      <c r="AJ77" s="39">
        <f t="shared" si="70"/>
        <v>0</v>
      </c>
      <c r="AK77" s="39">
        <f t="shared" si="71"/>
        <v>0</v>
      </c>
      <c r="AL77" s="43"/>
      <c r="AM77" s="39">
        <f t="shared" si="72"/>
        <v>0</v>
      </c>
      <c r="AN77" s="39">
        <f t="shared" si="73"/>
        <v>0</v>
      </c>
      <c r="AO77" s="39">
        <f t="shared" si="74"/>
        <v>0</v>
      </c>
      <c r="AP77" s="40">
        <f t="shared" si="75"/>
        <v>0</v>
      </c>
      <c r="AR77" s="39">
        <f t="shared" si="76"/>
        <v>0</v>
      </c>
      <c r="AS77" s="39">
        <f t="shared" si="77"/>
        <v>0</v>
      </c>
      <c r="AT77" s="39">
        <f t="shared" si="78"/>
        <v>0</v>
      </c>
      <c r="AU77" s="40">
        <f t="shared" si="79"/>
        <v>0</v>
      </c>
      <c r="AV77" s="40"/>
      <c r="AW77" s="52">
        <f t="shared" si="80"/>
        <v>0</v>
      </c>
      <c r="AY77" s="52">
        <f t="shared" si="81"/>
        <v>0</v>
      </c>
      <c r="AZ77" s="70"/>
    </row>
    <row r="78" spans="1:52">
      <c r="A78" s="44">
        <f t="shared" si="82"/>
        <v>39114</v>
      </c>
      <c r="B78" s="66">
        <f t="shared" si="83"/>
        <v>2868.8524590163934</v>
      </c>
      <c r="C78" s="67"/>
      <c r="D78" s="68">
        <f t="shared" si="50"/>
        <v>2868.8524590163934</v>
      </c>
      <c r="E78" s="35">
        <f t="shared" si="51"/>
        <v>0</v>
      </c>
      <c r="F78" s="35">
        <f t="shared" si="52"/>
        <v>0</v>
      </c>
      <c r="G78" s="55">
        <f t="shared" si="47"/>
        <v>5.67</v>
      </c>
      <c r="H78" s="69">
        <f t="shared" si="47"/>
        <v>5.67</v>
      </c>
      <c r="I78" s="72">
        <f t="shared" si="84"/>
        <v>0</v>
      </c>
      <c r="J78" s="55">
        <f t="shared" si="48"/>
        <v>-0.01</v>
      </c>
      <c r="K78" s="69">
        <f t="shared" si="48"/>
        <v>-0.06</v>
      </c>
      <c r="L78" s="72">
        <v>0</v>
      </c>
      <c r="M78" s="55">
        <f t="shared" si="49"/>
        <v>7.4999999999999997E-3</v>
      </c>
      <c r="N78" s="69">
        <f t="shared" si="49"/>
        <v>0</v>
      </c>
      <c r="O78" s="72">
        <v>0</v>
      </c>
      <c r="P78" s="7"/>
      <c r="Q78" s="72">
        <f t="shared" si="53"/>
        <v>5.6674999999999995</v>
      </c>
      <c r="R78" s="72">
        <f t="shared" si="54"/>
        <v>5.61</v>
      </c>
      <c r="S78" s="72">
        <f t="shared" si="55"/>
        <v>0</v>
      </c>
      <c r="T78" s="7"/>
      <c r="U78" s="5">
        <f t="shared" si="56"/>
        <v>28</v>
      </c>
      <c r="V78" s="45">
        <f t="shared" si="57"/>
        <v>39114</v>
      </c>
      <c r="W78" s="5">
        <f t="shared" si="58"/>
        <v>2198</v>
      </c>
      <c r="X78" s="55">
        <f t="shared" si="59"/>
        <v>5.3904348595426005E-2</v>
      </c>
      <c r="Y78" s="47">
        <f t="shared" si="60"/>
        <v>0.72608301731662872</v>
      </c>
      <c r="Z78" s="5">
        <f t="shared" si="61"/>
        <v>0</v>
      </c>
      <c r="AA78" s="5">
        <f t="shared" si="62"/>
        <v>0</v>
      </c>
      <c r="AC78" s="39">
        <f t="shared" si="63"/>
        <v>0</v>
      </c>
      <c r="AD78" s="39">
        <f t="shared" si="64"/>
        <v>0</v>
      </c>
      <c r="AE78" s="39">
        <f t="shared" si="65"/>
        <v>0</v>
      </c>
      <c r="AF78" s="39">
        <f t="shared" si="66"/>
        <v>0</v>
      </c>
      <c r="AG78" s="39">
        <f t="shared" si="67"/>
        <v>0</v>
      </c>
      <c r="AH78" s="39">
        <f t="shared" si="68"/>
        <v>0</v>
      </c>
      <c r="AI78" s="39">
        <f t="shared" si="69"/>
        <v>0</v>
      </c>
      <c r="AJ78" s="39">
        <f t="shared" si="70"/>
        <v>0</v>
      </c>
      <c r="AK78" s="39">
        <f t="shared" si="71"/>
        <v>0</v>
      </c>
      <c r="AL78" s="43"/>
      <c r="AM78" s="39">
        <f t="shared" si="72"/>
        <v>0</v>
      </c>
      <c r="AN78" s="39">
        <f t="shared" si="73"/>
        <v>0</v>
      </c>
      <c r="AO78" s="39">
        <f t="shared" si="74"/>
        <v>0</v>
      </c>
      <c r="AP78" s="40">
        <f t="shared" si="75"/>
        <v>0</v>
      </c>
      <c r="AR78" s="39">
        <f t="shared" si="76"/>
        <v>0</v>
      </c>
      <c r="AS78" s="39">
        <f t="shared" si="77"/>
        <v>0</v>
      </c>
      <c r="AT78" s="39">
        <f t="shared" si="78"/>
        <v>0</v>
      </c>
      <c r="AU78" s="40">
        <f t="shared" si="79"/>
        <v>0</v>
      </c>
      <c r="AV78" s="40"/>
      <c r="AW78" s="52">
        <f t="shared" si="80"/>
        <v>0</v>
      </c>
      <c r="AY78" s="52">
        <f t="shared" si="81"/>
        <v>0</v>
      </c>
      <c r="AZ78" s="70"/>
    </row>
    <row r="79" spans="1:52">
      <c r="A79" s="44">
        <f t="shared" si="82"/>
        <v>39142</v>
      </c>
      <c r="B79" s="66">
        <f t="shared" si="83"/>
        <v>2868.8524590163934</v>
      </c>
      <c r="C79" s="67"/>
      <c r="D79" s="68">
        <f t="shared" si="50"/>
        <v>2868.8524590163934</v>
      </c>
      <c r="E79" s="35">
        <f t="shared" si="51"/>
        <v>0</v>
      </c>
      <c r="F79" s="35">
        <f t="shared" si="52"/>
        <v>0</v>
      </c>
      <c r="G79" s="55">
        <f t="shared" si="47"/>
        <v>5.67</v>
      </c>
      <c r="H79" s="69">
        <f t="shared" si="47"/>
        <v>5.67</v>
      </c>
      <c r="I79" s="72">
        <f t="shared" si="84"/>
        <v>0</v>
      </c>
      <c r="J79" s="55">
        <f t="shared" si="48"/>
        <v>-0.01</v>
      </c>
      <c r="K79" s="69">
        <f t="shared" si="48"/>
        <v>-0.06</v>
      </c>
      <c r="L79" s="72">
        <v>0</v>
      </c>
      <c r="M79" s="55">
        <f t="shared" si="49"/>
        <v>7.4999999999999997E-3</v>
      </c>
      <c r="N79" s="69">
        <f t="shared" si="49"/>
        <v>0</v>
      </c>
      <c r="O79" s="72">
        <v>0</v>
      </c>
      <c r="P79" s="7"/>
      <c r="Q79" s="72">
        <f t="shared" si="53"/>
        <v>5.6674999999999995</v>
      </c>
      <c r="R79" s="72">
        <f t="shared" si="54"/>
        <v>5.61</v>
      </c>
      <c r="S79" s="72">
        <f t="shared" si="55"/>
        <v>0</v>
      </c>
      <c r="T79" s="7"/>
      <c r="U79" s="5">
        <f t="shared" si="56"/>
        <v>31</v>
      </c>
      <c r="V79" s="45">
        <f t="shared" si="57"/>
        <v>39142</v>
      </c>
      <c r="W79" s="5">
        <f t="shared" si="58"/>
        <v>2226</v>
      </c>
      <c r="X79" s="55">
        <f t="shared" si="59"/>
        <v>5.3904348595426005E-2</v>
      </c>
      <c r="Y79" s="47">
        <f t="shared" si="60"/>
        <v>0.72312837548329512</v>
      </c>
      <c r="Z79" s="5">
        <f t="shared" si="61"/>
        <v>0</v>
      </c>
      <c r="AA79" s="5">
        <f t="shared" si="62"/>
        <v>0</v>
      </c>
      <c r="AC79" s="39">
        <f t="shared" si="63"/>
        <v>0</v>
      </c>
      <c r="AD79" s="39">
        <f t="shared" si="64"/>
        <v>0</v>
      </c>
      <c r="AE79" s="39">
        <f t="shared" si="65"/>
        <v>0</v>
      </c>
      <c r="AF79" s="39">
        <f t="shared" si="66"/>
        <v>0</v>
      </c>
      <c r="AG79" s="39">
        <f t="shared" si="67"/>
        <v>0</v>
      </c>
      <c r="AH79" s="39">
        <f t="shared" si="68"/>
        <v>0</v>
      </c>
      <c r="AI79" s="39">
        <f t="shared" si="69"/>
        <v>0</v>
      </c>
      <c r="AJ79" s="39">
        <f t="shared" si="70"/>
        <v>0</v>
      </c>
      <c r="AK79" s="39">
        <f t="shared" si="71"/>
        <v>0</v>
      </c>
      <c r="AL79" s="43"/>
      <c r="AM79" s="39">
        <f t="shared" si="72"/>
        <v>0</v>
      </c>
      <c r="AN79" s="39">
        <f t="shared" si="73"/>
        <v>0</v>
      </c>
      <c r="AO79" s="39">
        <f t="shared" si="74"/>
        <v>0</v>
      </c>
      <c r="AP79" s="40">
        <f t="shared" si="75"/>
        <v>0</v>
      </c>
      <c r="AR79" s="39">
        <f t="shared" si="76"/>
        <v>0</v>
      </c>
      <c r="AS79" s="39">
        <f t="shared" si="77"/>
        <v>0</v>
      </c>
      <c r="AT79" s="39">
        <f t="shared" si="78"/>
        <v>0</v>
      </c>
      <c r="AU79" s="40">
        <f t="shared" si="79"/>
        <v>0</v>
      </c>
      <c r="AV79" s="40"/>
      <c r="AW79" s="52">
        <f t="shared" si="80"/>
        <v>0</v>
      </c>
      <c r="AY79" s="52">
        <f t="shared" si="81"/>
        <v>0</v>
      </c>
      <c r="AZ79" s="70"/>
    </row>
    <row r="80" spans="1:52">
      <c r="A80" s="44">
        <f t="shared" si="82"/>
        <v>39173</v>
      </c>
      <c r="B80" s="66">
        <f t="shared" si="83"/>
        <v>2868.8524590163934</v>
      </c>
      <c r="C80" s="67"/>
      <c r="D80" s="68">
        <f t="shared" si="50"/>
        <v>2868.8524590163934</v>
      </c>
      <c r="E80" s="35">
        <f t="shared" si="51"/>
        <v>0</v>
      </c>
      <c r="F80" s="35">
        <f t="shared" si="52"/>
        <v>0</v>
      </c>
      <c r="G80" s="55">
        <f t="shared" si="47"/>
        <v>5.67</v>
      </c>
      <c r="H80" s="69">
        <f t="shared" si="47"/>
        <v>5.67</v>
      </c>
      <c r="I80" s="72">
        <f t="shared" si="84"/>
        <v>0</v>
      </c>
      <c r="J80" s="55">
        <f t="shared" si="48"/>
        <v>-0.01</v>
      </c>
      <c r="K80" s="69">
        <f t="shared" si="48"/>
        <v>-0.06</v>
      </c>
      <c r="L80" s="72">
        <v>0</v>
      </c>
      <c r="M80" s="55">
        <f t="shared" si="49"/>
        <v>7.4999999999999997E-3</v>
      </c>
      <c r="N80" s="69">
        <f t="shared" si="49"/>
        <v>0</v>
      </c>
      <c r="O80" s="72">
        <v>0</v>
      </c>
      <c r="P80" s="7"/>
      <c r="Q80" s="72">
        <f t="shared" si="53"/>
        <v>5.6674999999999995</v>
      </c>
      <c r="R80" s="72">
        <f t="shared" si="54"/>
        <v>5.61</v>
      </c>
      <c r="S80" s="72">
        <f t="shared" si="55"/>
        <v>0</v>
      </c>
      <c r="T80" s="7"/>
      <c r="U80" s="5">
        <f t="shared" si="56"/>
        <v>30</v>
      </c>
      <c r="V80" s="45">
        <f t="shared" si="57"/>
        <v>39173</v>
      </c>
      <c r="W80" s="5">
        <f t="shared" si="58"/>
        <v>2257</v>
      </c>
      <c r="X80" s="55">
        <f t="shared" si="59"/>
        <v>5.3904348595426005E-2</v>
      </c>
      <c r="Y80" s="47">
        <f t="shared" si="60"/>
        <v>0.71987118746042489</v>
      </c>
      <c r="Z80" s="5">
        <f t="shared" si="61"/>
        <v>0</v>
      </c>
      <c r="AA80" s="5">
        <f t="shared" si="62"/>
        <v>0</v>
      </c>
      <c r="AC80" s="39">
        <f t="shared" si="63"/>
        <v>0</v>
      </c>
      <c r="AD80" s="39">
        <f t="shared" si="64"/>
        <v>0</v>
      </c>
      <c r="AE80" s="39">
        <f t="shared" si="65"/>
        <v>0</v>
      </c>
      <c r="AF80" s="39">
        <f t="shared" si="66"/>
        <v>0</v>
      </c>
      <c r="AG80" s="39">
        <f t="shared" si="67"/>
        <v>0</v>
      </c>
      <c r="AH80" s="39">
        <f t="shared" si="68"/>
        <v>0</v>
      </c>
      <c r="AI80" s="39">
        <f t="shared" si="69"/>
        <v>0</v>
      </c>
      <c r="AJ80" s="39">
        <f t="shared" si="70"/>
        <v>0</v>
      </c>
      <c r="AK80" s="39">
        <f t="shared" si="71"/>
        <v>0</v>
      </c>
      <c r="AL80" s="43"/>
      <c r="AM80" s="39">
        <f t="shared" si="72"/>
        <v>0</v>
      </c>
      <c r="AN80" s="39">
        <f t="shared" si="73"/>
        <v>0</v>
      </c>
      <c r="AO80" s="39">
        <f t="shared" si="74"/>
        <v>0</v>
      </c>
      <c r="AP80" s="40">
        <f t="shared" si="75"/>
        <v>0</v>
      </c>
      <c r="AR80" s="39">
        <f t="shared" si="76"/>
        <v>0</v>
      </c>
      <c r="AS80" s="39">
        <f t="shared" si="77"/>
        <v>0</v>
      </c>
      <c r="AT80" s="39">
        <f t="shared" si="78"/>
        <v>0</v>
      </c>
      <c r="AU80" s="40">
        <f t="shared" si="79"/>
        <v>0</v>
      </c>
      <c r="AV80" s="40"/>
      <c r="AW80" s="52">
        <f t="shared" si="80"/>
        <v>0</v>
      </c>
      <c r="AY80" s="52">
        <f t="shared" si="81"/>
        <v>0</v>
      </c>
      <c r="AZ80" s="70"/>
    </row>
    <row r="81" spans="1:52">
      <c r="A81" s="44">
        <f t="shared" si="82"/>
        <v>39203</v>
      </c>
      <c r="B81" s="66">
        <f t="shared" si="83"/>
        <v>2868.8524590163934</v>
      </c>
      <c r="C81" s="67"/>
      <c r="D81" s="68">
        <f t="shared" si="50"/>
        <v>2868.8524590163934</v>
      </c>
      <c r="E81" s="35">
        <f t="shared" si="51"/>
        <v>0</v>
      </c>
      <c r="F81" s="35">
        <f t="shared" si="52"/>
        <v>0</v>
      </c>
      <c r="G81" s="55">
        <f t="shared" si="47"/>
        <v>5.67</v>
      </c>
      <c r="H81" s="69">
        <f t="shared" si="47"/>
        <v>5.67</v>
      </c>
      <c r="I81" s="72">
        <f t="shared" si="84"/>
        <v>0</v>
      </c>
      <c r="J81" s="55">
        <f t="shared" si="48"/>
        <v>-0.01</v>
      </c>
      <c r="K81" s="69">
        <f t="shared" si="48"/>
        <v>-0.06</v>
      </c>
      <c r="L81" s="72">
        <v>0</v>
      </c>
      <c r="M81" s="55">
        <f t="shared" si="49"/>
        <v>7.4999999999999997E-3</v>
      </c>
      <c r="N81" s="69">
        <f t="shared" si="49"/>
        <v>0</v>
      </c>
      <c r="O81" s="72">
        <v>0</v>
      </c>
      <c r="P81" s="7"/>
      <c r="Q81" s="72">
        <f t="shared" si="53"/>
        <v>5.6674999999999995</v>
      </c>
      <c r="R81" s="72">
        <f t="shared" si="54"/>
        <v>5.61</v>
      </c>
      <c r="S81" s="72">
        <f t="shared" si="55"/>
        <v>0</v>
      </c>
      <c r="T81" s="7"/>
      <c r="U81" s="5">
        <f t="shared" si="56"/>
        <v>31</v>
      </c>
      <c r="V81" s="45">
        <f t="shared" si="57"/>
        <v>39203</v>
      </c>
      <c r="W81" s="5">
        <f t="shared" si="58"/>
        <v>2287</v>
      </c>
      <c r="X81" s="55">
        <f t="shared" si="59"/>
        <v>5.3904348595426005E-2</v>
      </c>
      <c r="Y81" s="47">
        <f t="shared" si="60"/>
        <v>0.71673303978133363</v>
      </c>
      <c r="Z81" s="5">
        <f t="shared" si="61"/>
        <v>0</v>
      </c>
      <c r="AA81" s="5">
        <f t="shared" si="62"/>
        <v>0</v>
      </c>
      <c r="AC81" s="39">
        <f t="shared" si="63"/>
        <v>0</v>
      </c>
      <c r="AD81" s="39">
        <f t="shared" si="64"/>
        <v>0</v>
      </c>
      <c r="AE81" s="39">
        <f t="shared" si="65"/>
        <v>0</v>
      </c>
      <c r="AF81" s="39">
        <f t="shared" si="66"/>
        <v>0</v>
      </c>
      <c r="AG81" s="39">
        <f t="shared" si="67"/>
        <v>0</v>
      </c>
      <c r="AH81" s="39">
        <f t="shared" si="68"/>
        <v>0</v>
      </c>
      <c r="AI81" s="39">
        <f t="shared" si="69"/>
        <v>0</v>
      </c>
      <c r="AJ81" s="39">
        <f t="shared" si="70"/>
        <v>0</v>
      </c>
      <c r="AK81" s="39">
        <f t="shared" si="71"/>
        <v>0</v>
      </c>
      <c r="AL81" s="43"/>
      <c r="AM81" s="39">
        <f t="shared" si="72"/>
        <v>0</v>
      </c>
      <c r="AN81" s="39">
        <f t="shared" si="73"/>
        <v>0</v>
      </c>
      <c r="AO81" s="39">
        <f t="shared" si="74"/>
        <v>0</v>
      </c>
      <c r="AP81" s="40">
        <f t="shared" si="75"/>
        <v>0</v>
      </c>
      <c r="AR81" s="39">
        <f t="shared" si="76"/>
        <v>0</v>
      </c>
      <c r="AS81" s="39">
        <f t="shared" si="77"/>
        <v>0</v>
      </c>
      <c r="AT81" s="39">
        <f t="shared" si="78"/>
        <v>0</v>
      </c>
      <c r="AU81" s="40">
        <f t="shared" si="79"/>
        <v>0</v>
      </c>
      <c r="AV81" s="40"/>
      <c r="AW81" s="52">
        <f t="shared" si="80"/>
        <v>0</v>
      </c>
      <c r="AY81" s="52">
        <f t="shared" si="81"/>
        <v>0</v>
      </c>
      <c r="AZ81" s="70"/>
    </row>
    <row r="82" spans="1:52">
      <c r="A82" s="44">
        <f t="shared" si="82"/>
        <v>39234</v>
      </c>
      <c r="B82" s="66">
        <f t="shared" si="83"/>
        <v>2868.8524590163934</v>
      </c>
      <c r="C82" s="67"/>
      <c r="D82" s="68">
        <f t="shared" si="50"/>
        <v>2868.8524590163934</v>
      </c>
      <c r="E82" s="35">
        <f t="shared" si="51"/>
        <v>0</v>
      </c>
      <c r="F82" s="35">
        <f t="shared" si="52"/>
        <v>0</v>
      </c>
      <c r="G82" s="55">
        <f t="shared" si="47"/>
        <v>5.67</v>
      </c>
      <c r="H82" s="69">
        <f t="shared" si="47"/>
        <v>5.67</v>
      </c>
      <c r="I82" s="72">
        <f t="shared" si="84"/>
        <v>0</v>
      </c>
      <c r="J82" s="55">
        <f t="shared" si="48"/>
        <v>-0.01</v>
      </c>
      <c r="K82" s="69">
        <f t="shared" si="48"/>
        <v>-0.06</v>
      </c>
      <c r="L82" s="72">
        <v>0</v>
      </c>
      <c r="M82" s="55">
        <f t="shared" si="49"/>
        <v>7.4999999999999997E-3</v>
      </c>
      <c r="N82" s="69">
        <f t="shared" si="49"/>
        <v>0</v>
      </c>
      <c r="O82" s="72">
        <v>0</v>
      </c>
      <c r="P82" s="7"/>
      <c r="Q82" s="72">
        <f t="shared" si="53"/>
        <v>5.6674999999999995</v>
      </c>
      <c r="R82" s="72">
        <f t="shared" si="54"/>
        <v>5.61</v>
      </c>
      <c r="S82" s="72">
        <f t="shared" si="55"/>
        <v>0</v>
      </c>
      <c r="T82" s="7"/>
      <c r="U82" s="5">
        <f t="shared" si="56"/>
        <v>30</v>
      </c>
      <c r="V82" s="45">
        <f t="shared" si="57"/>
        <v>39234</v>
      </c>
      <c r="W82" s="5">
        <f t="shared" si="58"/>
        <v>2318</v>
      </c>
      <c r="X82" s="55">
        <f t="shared" si="59"/>
        <v>5.3904348595426005E-2</v>
      </c>
      <c r="Y82" s="47">
        <f t="shared" si="60"/>
        <v>0.71350465827685894</v>
      </c>
      <c r="Z82" s="5">
        <f t="shared" si="61"/>
        <v>0</v>
      </c>
      <c r="AA82" s="5">
        <f t="shared" si="62"/>
        <v>0</v>
      </c>
      <c r="AC82" s="39">
        <f t="shared" si="63"/>
        <v>0</v>
      </c>
      <c r="AD82" s="39">
        <f t="shared" si="64"/>
        <v>0</v>
      </c>
      <c r="AE82" s="39">
        <f t="shared" si="65"/>
        <v>0</v>
      </c>
      <c r="AF82" s="39">
        <f t="shared" si="66"/>
        <v>0</v>
      </c>
      <c r="AG82" s="39">
        <f t="shared" si="67"/>
        <v>0</v>
      </c>
      <c r="AH82" s="39">
        <f t="shared" si="68"/>
        <v>0</v>
      </c>
      <c r="AI82" s="39">
        <f t="shared" si="69"/>
        <v>0</v>
      </c>
      <c r="AJ82" s="39">
        <f t="shared" si="70"/>
        <v>0</v>
      </c>
      <c r="AK82" s="39">
        <f t="shared" si="71"/>
        <v>0</v>
      </c>
      <c r="AL82" s="43"/>
      <c r="AM82" s="39">
        <f t="shared" si="72"/>
        <v>0</v>
      </c>
      <c r="AN82" s="39">
        <f t="shared" si="73"/>
        <v>0</v>
      </c>
      <c r="AO82" s="39">
        <f t="shared" si="74"/>
        <v>0</v>
      </c>
      <c r="AP82" s="40">
        <f t="shared" si="75"/>
        <v>0</v>
      </c>
      <c r="AR82" s="39">
        <f t="shared" si="76"/>
        <v>0</v>
      </c>
      <c r="AS82" s="39">
        <f t="shared" si="77"/>
        <v>0</v>
      </c>
      <c r="AT82" s="39">
        <f t="shared" si="78"/>
        <v>0</v>
      </c>
      <c r="AU82" s="40">
        <f t="shared" si="79"/>
        <v>0</v>
      </c>
      <c r="AV82" s="40"/>
      <c r="AW82" s="52">
        <f t="shared" si="80"/>
        <v>0</v>
      </c>
      <c r="AY82" s="52">
        <f t="shared" si="81"/>
        <v>0</v>
      </c>
      <c r="AZ82" s="70"/>
    </row>
    <row r="83" spans="1:52">
      <c r="A83" s="44">
        <f t="shared" si="82"/>
        <v>39264</v>
      </c>
      <c r="B83" s="66">
        <f t="shared" si="83"/>
        <v>2868.8524590163934</v>
      </c>
      <c r="C83" s="67"/>
      <c r="D83" s="68">
        <f t="shared" si="50"/>
        <v>2868.8524590163934</v>
      </c>
      <c r="E83" s="35">
        <f t="shared" si="51"/>
        <v>0</v>
      </c>
      <c r="F83" s="35">
        <f t="shared" si="52"/>
        <v>0</v>
      </c>
      <c r="G83" s="55">
        <f t="shared" si="47"/>
        <v>5.67</v>
      </c>
      <c r="H83" s="69">
        <f t="shared" si="47"/>
        <v>5.67</v>
      </c>
      <c r="I83" s="72">
        <f t="shared" si="84"/>
        <v>0</v>
      </c>
      <c r="J83" s="55">
        <f t="shared" si="48"/>
        <v>-0.01</v>
      </c>
      <c r="K83" s="69">
        <f t="shared" si="48"/>
        <v>-0.06</v>
      </c>
      <c r="L83" s="72">
        <v>0</v>
      </c>
      <c r="M83" s="55">
        <f t="shared" si="49"/>
        <v>7.4999999999999997E-3</v>
      </c>
      <c r="N83" s="69">
        <f t="shared" si="49"/>
        <v>0</v>
      </c>
      <c r="O83" s="72">
        <v>0</v>
      </c>
      <c r="P83" s="7"/>
      <c r="Q83" s="72">
        <f t="shared" si="53"/>
        <v>5.6674999999999995</v>
      </c>
      <c r="R83" s="72">
        <f t="shared" si="54"/>
        <v>5.61</v>
      </c>
      <c r="S83" s="72">
        <f t="shared" si="55"/>
        <v>0</v>
      </c>
      <c r="T83" s="7"/>
      <c r="U83" s="5">
        <f t="shared" si="56"/>
        <v>31</v>
      </c>
      <c r="V83" s="45">
        <f t="shared" si="57"/>
        <v>39264</v>
      </c>
      <c r="W83" s="5">
        <f t="shared" si="58"/>
        <v>2348</v>
      </c>
      <c r="X83" s="55">
        <f t="shared" si="59"/>
        <v>5.3904348595426005E-2</v>
      </c>
      <c r="Y83" s="47">
        <f t="shared" si="60"/>
        <v>0.71039426432528086</v>
      </c>
      <c r="Z83" s="5">
        <f t="shared" si="61"/>
        <v>0</v>
      </c>
      <c r="AA83" s="5">
        <f t="shared" si="62"/>
        <v>0</v>
      </c>
      <c r="AC83" s="39">
        <f t="shared" si="63"/>
        <v>0</v>
      </c>
      <c r="AD83" s="39">
        <f t="shared" si="64"/>
        <v>0</v>
      </c>
      <c r="AE83" s="39">
        <f t="shared" si="65"/>
        <v>0</v>
      </c>
      <c r="AF83" s="39">
        <f t="shared" si="66"/>
        <v>0</v>
      </c>
      <c r="AG83" s="39">
        <f t="shared" si="67"/>
        <v>0</v>
      </c>
      <c r="AH83" s="39">
        <f t="shared" si="68"/>
        <v>0</v>
      </c>
      <c r="AI83" s="39">
        <f t="shared" si="69"/>
        <v>0</v>
      </c>
      <c r="AJ83" s="39">
        <f t="shared" si="70"/>
        <v>0</v>
      </c>
      <c r="AK83" s="39">
        <f t="shared" si="71"/>
        <v>0</v>
      </c>
      <c r="AL83" s="43"/>
      <c r="AM83" s="39">
        <f t="shared" si="72"/>
        <v>0</v>
      </c>
      <c r="AN83" s="39">
        <f t="shared" si="73"/>
        <v>0</v>
      </c>
      <c r="AO83" s="39">
        <f t="shared" si="74"/>
        <v>0</v>
      </c>
      <c r="AP83" s="40">
        <f t="shared" si="75"/>
        <v>0</v>
      </c>
      <c r="AR83" s="39">
        <f t="shared" si="76"/>
        <v>0</v>
      </c>
      <c r="AS83" s="39">
        <f t="shared" si="77"/>
        <v>0</v>
      </c>
      <c r="AT83" s="39">
        <f t="shared" si="78"/>
        <v>0</v>
      </c>
      <c r="AU83" s="40">
        <f t="shared" si="79"/>
        <v>0</v>
      </c>
      <c r="AV83" s="40"/>
      <c r="AW83" s="52">
        <f t="shared" si="80"/>
        <v>0</v>
      </c>
      <c r="AY83" s="52">
        <f t="shared" si="81"/>
        <v>0</v>
      </c>
      <c r="AZ83" s="70"/>
    </row>
    <row r="84" spans="1:52">
      <c r="A84" s="44">
        <f t="shared" si="82"/>
        <v>39295</v>
      </c>
      <c r="B84" s="66">
        <f t="shared" si="83"/>
        <v>2868.8524590163934</v>
      </c>
      <c r="C84" s="67"/>
      <c r="D84" s="68">
        <f t="shared" si="50"/>
        <v>2868.8524590163934</v>
      </c>
      <c r="E84" s="35">
        <f t="shared" si="51"/>
        <v>0</v>
      </c>
      <c r="F84" s="35">
        <f t="shared" si="52"/>
        <v>0</v>
      </c>
      <c r="G84" s="55">
        <f t="shared" si="47"/>
        <v>5.67</v>
      </c>
      <c r="H84" s="69">
        <f t="shared" si="47"/>
        <v>5.67</v>
      </c>
      <c r="I84" s="72">
        <f t="shared" si="84"/>
        <v>0</v>
      </c>
      <c r="J84" s="55">
        <f t="shared" si="48"/>
        <v>-0.01</v>
      </c>
      <c r="K84" s="69">
        <f t="shared" si="48"/>
        <v>-0.06</v>
      </c>
      <c r="L84" s="72">
        <v>0</v>
      </c>
      <c r="M84" s="55">
        <f t="shared" si="49"/>
        <v>7.4999999999999997E-3</v>
      </c>
      <c r="N84" s="69">
        <f t="shared" si="49"/>
        <v>0</v>
      </c>
      <c r="O84" s="72">
        <v>0</v>
      </c>
      <c r="P84" s="7"/>
      <c r="Q84" s="72">
        <f t="shared" si="53"/>
        <v>5.6674999999999995</v>
      </c>
      <c r="R84" s="72">
        <f t="shared" si="54"/>
        <v>5.61</v>
      </c>
      <c r="S84" s="72">
        <f t="shared" si="55"/>
        <v>0</v>
      </c>
      <c r="T84" s="7"/>
      <c r="U84" s="5">
        <f t="shared" si="56"/>
        <v>31</v>
      </c>
      <c r="V84" s="45">
        <f t="shared" si="57"/>
        <v>39295</v>
      </c>
      <c r="W84" s="5">
        <f t="shared" si="58"/>
        <v>2379</v>
      </c>
      <c r="X84" s="55">
        <f t="shared" si="59"/>
        <v>5.3904348595426005E-2</v>
      </c>
      <c r="Y84" s="47">
        <f t="shared" si="60"/>
        <v>0.7071944345748169</v>
      </c>
      <c r="Z84" s="5">
        <f t="shared" si="61"/>
        <v>0</v>
      </c>
      <c r="AA84" s="5">
        <f t="shared" si="62"/>
        <v>0</v>
      </c>
      <c r="AC84" s="39">
        <f t="shared" si="63"/>
        <v>0</v>
      </c>
      <c r="AD84" s="39">
        <f t="shared" si="64"/>
        <v>0</v>
      </c>
      <c r="AE84" s="39">
        <f t="shared" si="65"/>
        <v>0</v>
      </c>
      <c r="AF84" s="39">
        <f t="shared" si="66"/>
        <v>0</v>
      </c>
      <c r="AG84" s="39">
        <f t="shared" si="67"/>
        <v>0</v>
      </c>
      <c r="AH84" s="39">
        <f t="shared" si="68"/>
        <v>0</v>
      </c>
      <c r="AI84" s="39">
        <f t="shared" si="69"/>
        <v>0</v>
      </c>
      <c r="AJ84" s="39">
        <f t="shared" si="70"/>
        <v>0</v>
      </c>
      <c r="AK84" s="39">
        <f t="shared" si="71"/>
        <v>0</v>
      </c>
      <c r="AL84" s="43"/>
      <c r="AM84" s="39">
        <f t="shared" si="72"/>
        <v>0</v>
      </c>
      <c r="AN84" s="39">
        <f t="shared" si="73"/>
        <v>0</v>
      </c>
      <c r="AO84" s="39">
        <f t="shared" si="74"/>
        <v>0</v>
      </c>
      <c r="AP84" s="40">
        <f t="shared" si="75"/>
        <v>0</v>
      </c>
      <c r="AR84" s="39">
        <f t="shared" si="76"/>
        <v>0</v>
      </c>
      <c r="AS84" s="39">
        <f t="shared" si="77"/>
        <v>0</v>
      </c>
      <c r="AT84" s="39">
        <f t="shared" si="78"/>
        <v>0</v>
      </c>
      <c r="AU84" s="40">
        <f t="shared" si="79"/>
        <v>0</v>
      </c>
      <c r="AV84" s="40"/>
      <c r="AW84" s="52">
        <f t="shared" si="80"/>
        <v>0</v>
      </c>
      <c r="AY84" s="52">
        <f t="shared" si="81"/>
        <v>0</v>
      </c>
      <c r="AZ84" s="70"/>
    </row>
    <row r="85" spans="1:52">
      <c r="A85" s="44">
        <f t="shared" si="82"/>
        <v>39326</v>
      </c>
      <c r="B85" s="66">
        <f t="shared" si="83"/>
        <v>2868.8524590163934</v>
      </c>
      <c r="C85" s="67"/>
      <c r="D85" s="68">
        <f t="shared" si="50"/>
        <v>2868.8524590163934</v>
      </c>
      <c r="E85" s="35">
        <f t="shared" si="51"/>
        <v>0</v>
      </c>
      <c r="F85" s="35">
        <f t="shared" si="52"/>
        <v>0</v>
      </c>
      <c r="G85" s="55">
        <f t="shared" si="47"/>
        <v>5.67</v>
      </c>
      <c r="H85" s="69">
        <f t="shared" si="47"/>
        <v>5.67</v>
      </c>
      <c r="I85" s="72">
        <f t="shared" si="84"/>
        <v>0</v>
      </c>
      <c r="J85" s="55">
        <f t="shared" si="48"/>
        <v>-0.01</v>
      </c>
      <c r="K85" s="69">
        <f t="shared" si="48"/>
        <v>-0.06</v>
      </c>
      <c r="L85" s="72">
        <v>0</v>
      </c>
      <c r="M85" s="55">
        <f t="shared" si="49"/>
        <v>7.4999999999999997E-3</v>
      </c>
      <c r="N85" s="69">
        <f t="shared" si="49"/>
        <v>0</v>
      </c>
      <c r="O85" s="72">
        <v>0</v>
      </c>
      <c r="P85" s="7"/>
      <c r="Q85" s="72">
        <f t="shared" si="53"/>
        <v>5.6674999999999995</v>
      </c>
      <c r="R85" s="72">
        <f t="shared" si="54"/>
        <v>5.61</v>
      </c>
      <c r="S85" s="72">
        <f t="shared" si="55"/>
        <v>0</v>
      </c>
      <c r="T85" s="7"/>
      <c r="U85" s="5">
        <f t="shared" si="56"/>
        <v>30</v>
      </c>
      <c r="V85" s="45">
        <f t="shared" si="57"/>
        <v>39326</v>
      </c>
      <c r="W85" s="5">
        <f t="shared" si="58"/>
        <v>2410</v>
      </c>
      <c r="X85" s="55">
        <f t="shared" si="59"/>
        <v>5.3904348595426005E-2</v>
      </c>
      <c r="Y85" s="47">
        <f t="shared" si="60"/>
        <v>0.70400901782139746</v>
      </c>
      <c r="Z85" s="5">
        <f t="shared" si="61"/>
        <v>0</v>
      </c>
      <c r="AA85" s="5">
        <f t="shared" si="62"/>
        <v>0</v>
      </c>
      <c r="AC85" s="39">
        <f t="shared" si="63"/>
        <v>0</v>
      </c>
      <c r="AD85" s="39">
        <f t="shared" si="64"/>
        <v>0</v>
      </c>
      <c r="AE85" s="39">
        <f t="shared" si="65"/>
        <v>0</v>
      </c>
      <c r="AF85" s="39">
        <f t="shared" si="66"/>
        <v>0</v>
      </c>
      <c r="AG85" s="39">
        <f t="shared" si="67"/>
        <v>0</v>
      </c>
      <c r="AH85" s="39">
        <f t="shared" si="68"/>
        <v>0</v>
      </c>
      <c r="AI85" s="39">
        <f t="shared" si="69"/>
        <v>0</v>
      </c>
      <c r="AJ85" s="39">
        <f t="shared" si="70"/>
        <v>0</v>
      </c>
      <c r="AK85" s="39">
        <f t="shared" si="71"/>
        <v>0</v>
      </c>
      <c r="AL85" s="43"/>
      <c r="AM85" s="39">
        <f t="shared" si="72"/>
        <v>0</v>
      </c>
      <c r="AN85" s="39">
        <f t="shared" si="73"/>
        <v>0</v>
      </c>
      <c r="AO85" s="39">
        <f t="shared" si="74"/>
        <v>0</v>
      </c>
      <c r="AP85" s="40">
        <f t="shared" si="75"/>
        <v>0</v>
      </c>
      <c r="AR85" s="39">
        <f t="shared" si="76"/>
        <v>0</v>
      </c>
      <c r="AS85" s="39">
        <f t="shared" si="77"/>
        <v>0</v>
      </c>
      <c r="AT85" s="39">
        <f t="shared" si="78"/>
        <v>0</v>
      </c>
      <c r="AU85" s="40">
        <f t="shared" si="79"/>
        <v>0</v>
      </c>
      <c r="AV85" s="40"/>
      <c r="AW85" s="52">
        <f t="shared" si="80"/>
        <v>0</v>
      </c>
      <c r="AY85" s="52">
        <f t="shared" si="81"/>
        <v>0</v>
      </c>
      <c r="AZ85" s="70"/>
    </row>
    <row r="86" spans="1:52">
      <c r="A86" s="44">
        <f t="shared" si="82"/>
        <v>39356</v>
      </c>
      <c r="B86" s="66">
        <f t="shared" si="83"/>
        <v>2868.8524590163934</v>
      </c>
      <c r="C86" s="67"/>
      <c r="D86" s="68">
        <f t="shared" si="50"/>
        <v>2868.8524590163934</v>
      </c>
      <c r="E86" s="35">
        <f t="shared" si="51"/>
        <v>0</v>
      </c>
      <c r="F86" s="35">
        <f t="shared" si="52"/>
        <v>0</v>
      </c>
      <c r="G86" s="55">
        <f t="shared" si="47"/>
        <v>5.67</v>
      </c>
      <c r="H86" s="69">
        <f t="shared" si="47"/>
        <v>5.67</v>
      </c>
      <c r="I86" s="72">
        <f t="shared" si="84"/>
        <v>0</v>
      </c>
      <c r="J86" s="55">
        <f t="shared" si="48"/>
        <v>-0.01</v>
      </c>
      <c r="K86" s="69">
        <f t="shared" si="48"/>
        <v>-0.06</v>
      </c>
      <c r="L86" s="72">
        <v>0</v>
      </c>
      <c r="M86" s="55">
        <f t="shared" si="49"/>
        <v>7.4999999999999997E-3</v>
      </c>
      <c r="N86" s="69">
        <f t="shared" si="49"/>
        <v>0</v>
      </c>
      <c r="O86" s="72">
        <v>0</v>
      </c>
      <c r="P86" s="7"/>
      <c r="Q86" s="72">
        <f t="shared" si="53"/>
        <v>5.6674999999999995</v>
      </c>
      <c r="R86" s="72">
        <f t="shared" si="54"/>
        <v>5.61</v>
      </c>
      <c r="S86" s="72">
        <f t="shared" si="55"/>
        <v>0</v>
      </c>
      <c r="T86" s="7"/>
      <c r="U86" s="5">
        <f t="shared" si="56"/>
        <v>31</v>
      </c>
      <c r="V86" s="45">
        <f t="shared" si="57"/>
        <v>39356</v>
      </c>
      <c r="W86" s="5">
        <f t="shared" si="58"/>
        <v>2440</v>
      </c>
      <c r="X86" s="55">
        <f t="shared" si="59"/>
        <v>5.3904348595426005E-2</v>
      </c>
      <c r="Y86" s="47">
        <f t="shared" si="60"/>
        <v>0.70094001838952757</v>
      </c>
      <c r="Z86" s="5">
        <f t="shared" si="61"/>
        <v>0</v>
      </c>
      <c r="AA86" s="5">
        <f t="shared" si="62"/>
        <v>0</v>
      </c>
      <c r="AC86" s="39">
        <f t="shared" si="63"/>
        <v>0</v>
      </c>
      <c r="AD86" s="39">
        <f t="shared" si="64"/>
        <v>0</v>
      </c>
      <c r="AE86" s="39">
        <f t="shared" si="65"/>
        <v>0</v>
      </c>
      <c r="AF86" s="39">
        <f t="shared" si="66"/>
        <v>0</v>
      </c>
      <c r="AG86" s="39">
        <f t="shared" si="67"/>
        <v>0</v>
      </c>
      <c r="AH86" s="39">
        <f t="shared" si="68"/>
        <v>0</v>
      </c>
      <c r="AI86" s="39">
        <f t="shared" si="69"/>
        <v>0</v>
      </c>
      <c r="AJ86" s="39">
        <f t="shared" si="70"/>
        <v>0</v>
      </c>
      <c r="AK86" s="39">
        <f t="shared" si="71"/>
        <v>0</v>
      </c>
      <c r="AL86" s="43"/>
      <c r="AM86" s="39">
        <f t="shared" si="72"/>
        <v>0</v>
      </c>
      <c r="AN86" s="39">
        <f t="shared" si="73"/>
        <v>0</v>
      </c>
      <c r="AO86" s="39">
        <f t="shared" si="74"/>
        <v>0</v>
      </c>
      <c r="AP86" s="40">
        <f t="shared" si="75"/>
        <v>0</v>
      </c>
      <c r="AR86" s="39">
        <f t="shared" si="76"/>
        <v>0</v>
      </c>
      <c r="AS86" s="39">
        <f t="shared" si="77"/>
        <v>0</v>
      </c>
      <c r="AT86" s="39">
        <f t="shared" si="78"/>
        <v>0</v>
      </c>
      <c r="AU86" s="40">
        <f t="shared" si="79"/>
        <v>0</v>
      </c>
      <c r="AV86" s="40"/>
      <c r="AW86" s="52">
        <f t="shared" si="80"/>
        <v>0</v>
      </c>
      <c r="AY86" s="52">
        <f t="shared" si="81"/>
        <v>0</v>
      </c>
      <c r="AZ86" s="70"/>
    </row>
    <row r="87" spans="1:52">
      <c r="A87" s="44">
        <f t="shared" si="82"/>
        <v>39387</v>
      </c>
      <c r="B87" s="66">
        <f t="shared" si="83"/>
        <v>2868.8524590163934</v>
      </c>
      <c r="C87" s="67"/>
      <c r="D87" s="68">
        <f t="shared" si="50"/>
        <v>2868.8524590163934</v>
      </c>
      <c r="E87" s="35">
        <f t="shared" si="51"/>
        <v>0</v>
      </c>
      <c r="F87" s="35">
        <f t="shared" si="52"/>
        <v>0</v>
      </c>
      <c r="G87" s="55">
        <f t="shared" si="47"/>
        <v>5.67</v>
      </c>
      <c r="H87" s="69">
        <f t="shared" si="47"/>
        <v>5.67</v>
      </c>
      <c r="I87" s="72">
        <f t="shared" si="84"/>
        <v>0</v>
      </c>
      <c r="J87" s="55">
        <f t="shared" si="48"/>
        <v>-0.01</v>
      </c>
      <c r="K87" s="69">
        <f t="shared" si="48"/>
        <v>-0.06</v>
      </c>
      <c r="L87" s="72">
        <v>0</v>
      </c>
      <c r="M87" s="55">
        <f t="shared" si="49"/>
        <v>7.4999999999999997E-3</v>
      </c>
      <c r="N87" s="69">
        <f t="shared" si="49"/>
        <v>0</v>
      </c>
      <c r="O87" s="72">
        <v>0</v>
      </c>
      <c r="P87" s="7"/>
      <c r="Q87" s="72">
        <f t="shared" si="53"/>
        <v>5.6674999999999995</v>
      </c>
      <c r="R87" s="72">
        <f t="shared" si="54"/>
        <v>5.61</v>
      </c>
      <c r="S87" s="72">
        <f t="shared" si="55"/>
        <v>0</v>
      </c>
      <c r="T87" s="7"/>
      <c r="U87" s="5">
        <f t="shared" si="56"/>
        <v>30</v>
      </c>
      <c r="V87" s="45">
        <f t="shared" si="57"/>
        <v>39387</v>
      </c>
      <c r="W87" s="5">
        <f t="shared" si="58"/>
        <v>2471</v>
      </c>
      <c r="X87" s="55">
        <f t="shared" si="59"/>
        <v>5.3904348595426005E-2</v>
      </c>
      <c r="Y87" s="47">
        <f t="shared" si="60"/>
        <v>0.69778277341055284</v>
      </c>
      <c r="Z87" s="5">
        <f t="shared" si="61"/>
        <v>0</v>
      </c>
      <c r="AA87" s="5">
        <f t="shared" si="62"/>
        <v>0</v>
      </c>
      <c r="AC87" s="39">
        <f t="shared" si="63"/>
        <v>0</v>
      </c>
      <c r="AD87" s="39">
        <f t="shared" si="64"/>
        <v>0</v>
      </c>
      <c r="AE87" s="39">
        <f t="shared" si="65"/>
        <v>0</v>
      </c>
      <c r="AF87" s="39">
        <f t="shared" si="66"/>
        <v>0</v>
      </c>
      <c r="AG87" s="39">
        <f t="shared" si="67"/>
        <v>0</v>
      </c>
      <c r="AH87" s="39">
        <f t="shared" si="68"/>
        <v>0</v>
      </c>
      <c r="AI87" s="39">
        <f t="shared" si="69"/>
        <v>0</v>
      </c>
      <c r="AJ87" s="39">
        <f t="shared" si="70"/>
        <v>0</v>
      </c>
      <c r="AK87" s="39">
        <f t="shared" si="71"/>
        <v>0</v>
      </c>
      <c r="AL87" s="43"/>
      <c r="AM87" s="39">
        <f t="shared" si="72"/>
        <v>0</v>
      </c>
      <c r="AN87" s="39">
        <f t="shared" si="73"/>
        <v>0</v>
      </c>
      <c r="AO87" s="39">
        <f t="shared" si="74"/>
        <v>0</v>
      </c>
      <c r="AP87" s="40">
        <f t="shared" si="75"/>
        <v>0</v>
      </c>
      <c r="AR87" s="39">
        <f t="shared" si="76"/>
        <v>0</v>
      </c>
      <c r="AS87" s="39">
        <f t="shared" si="77"/>
        <v>0</v>
      </c>
      <c r="AT87" s="39">
        <f t="shared" si="78"/>
        <v>0</v>
      </c>
      <c r="AU87" s="40">
        <f t="shared" si="79"/>
        <v>0</v>
      </c>
      <c r="AV87" s="40"/>
      <c r="AW87" s="52">
        <f t="shared" si="80"/>
        <v>0</v>
      </c>
      <c r="AY87" s="52">
        <f t="shared" si="81"/>
        <v>0</v>
      </c>
      <c r="AZ87" s="70"/>
    </row>
    <row r="88" spans="1:52">
      <c r="A88" s="44">
        <f t="shared" si="82"/>
        <v>39417</v>
      </c>
      <c r="B88" s="66">
        <f t="shared" si="83"/>
        <v>2868.8524590163934</v>
      </c>
      <c r="C88" s="67"/>
      <c r="D88" s="68">
        <f t="shared" si="50"/>
        <v>2868.8524590163934</v>
      </c>
      <c r="E88" s="35">
        <f t="shared" si="51"/>
        <v>0</v>
      </c>
      <c r="F88" s="35">
        <f t="shared" si="52"/>
        <v>0</v>
      </c>
      <c r="G88" s="55">
        <f t="shared" si="47"/>
        <v>5.67</v>
      </c>
      <c r="H88" s="69">
        <f t="shared" si="47"/>
        <v>5.67</v>
      </c>
      <c r="I88" s="72">
        <f t="shared" si="84"/>
        <v>0</v>
      </c>
      <c r="J88" s="55">
        <f t="shared" si="48"/>
        <v>-0.01</v>
      </c>
      <c r="K88" s="69">
        <f t="shared" si="48"/>
        <v>-0.06</v>
      </c>
      <c r="L88" s="72">
        <v>0</v>
      </c>
      <c r="M88" s="55">
        <f t="shared" si="49"/>
        <v>7.4999999999999997E-3</v>
      </c>
      <c r="N88" s="69">
        <f t="shared" si="49"/>
        <v>0</v>
      </c>
      <c r="O88" s="72">
        <v>0</v>
      </c>
      <c r="P88" s="7"/>
      <c r="Q88" s="72">
        <f t="shared" si="53"/>
        <v>5.6674999999999995</v>
      </c>
      <c r="R88" s="72">
        <f t="shared" si="54"/>
        <v>5.61</v>
      </c>
      <c r="S88" s="72">
        <f t="shared" si="55"/>
        <v>0</v>
      </c>
      <c r="T88" s="7"/>
      <c r="U88" s="5">
        <f t="shared" si="56"/>
        <v>31</v>
      </c>
      <c r="V88" s="45">
        <f t="shared" si="57"/>
        <v>39417</v>
      </c>
      <c r="W88" s="5">
        <f t="shared" si="58"/>
        <v>2501</v>
      </c>
      <c r="X88" s="55">
        <f t="shared" si="59"/>
        <v>5.3904348595426005E-2</v>
      </c>
      <c r="Y88" s="47">
        <f t="shared" si="60"/>
        <v>0.69474091616021183</v>
      </c>
      <c r="Z88" s="5">
        <f t="shared" si="61"/>
        <v>0</v>
      </c>
      <c r="AA88" s="5">
        <f t="shared" si="62"/>
        <v>0</v>
      </c>
      <c r="AC88" s="39">
        <f t="shared" si="63"/>
        <v>0</v>
      </c>
      <c r="AD88" s="39">
        <f t="shared" si="64"/>
        <v>0</v>
      </c>
      <c r="AE88" s="39">
        <f t="shared" si="65"/>
        <v>0</v>
      </c>
      <c r="AF88" s="39">
        <f t="shared" si="66"/>
        <v>0</v>
      </c>
      <c r="AG88" s="39">
        <f t="shared" si="67"/>
        <v>0</v>
      </c>
      <c r="AH88" s="39">
        <f t="shared" si="68"/>
        <v>0</v>
      </c>
      <c r="AI88" s="39">
        <f t="shared" si="69"/>
        <v>0</v>
      </c>
      <c r="AJ88" s="39">
        <f t="shared" si="70"/>
        <v>0</v>
      </c>
      <c r="AK88" s="39">
        <f t="shared" si="71"/>
        <v>0</v>
      </c>
      <c r="AL88" s="43"/>
      <c r="AM88" s="39">
        <f t="shared" si="72"/>
        <v>0</v>
      </c>
      <c r="AN88" s="39">
        <f t="shared" si="73"/>
        <v>0</v>
      </c>
      <c r="AO88" s="39">
        <f t="shared" si="74"/>
        <v>0</v>
      </c>
      <c r="AP88" s="40">
        <f t="shared" si="75"/>
        <v>0</v>
      </c>
      <c r="AR88" s="39">
        <f t="shared" si="76"/>
        <v>0</v>
      </c>
      <c r="AS88" s="39">
        <f t="shared" si="77"/>
        <v>0</v>
      </c>
      <c r="AT88" s="39">
        <f t="shared" si="78"/>
        <v>0</v>
      </c>
      <c r="AU88" s="40">
        <f t="shared" si="79"/>
        <v>0</v>
      </c>
      <c r="AV88" s="40"/>
      <c r="AW88" s="52">
        <f t="shared" si="80"/>
        <v>0</v>
      </c>
      <c r="AY88" s="52">
        <f t="shared" si="81"/>
        <v>0</v>
      </c>
      <c r="AZ88" s="70"/>
    </row>
    <row r="89" spans="1:52">
      <c r="A89" s="44">
        <f t="shared" si="82"/>
        <v>39448</v>
      </c>
      <c r="B89" s="66">
        <f t="shared" si="83"/>
        <v>2868.8524590163934</v>
      </c>
      <c r="C89" s="67"/>
      <c r="D89" s="68">
        <f t="shared" si="50"/>
        <v>2868.8524590163934</v>
      </c>
      <c r="E89" s="35">
        <f t="shared" si="51"/>
        <v>0</v>
      </c>
      <c r="F89" s="35">
        <f t="shared" si="52"/>
        <v>0</v>
      </c>
      <c r="G89" s="55">
        <f t="shared" si="47"/>
        <v>5.67</v>
      </c>
      <c r="H89" s="69">
        <f t="shared" si="47"/>
        <v>5.67</v>
      </c>
      <c r="I89" s="72">
        <f t="shared" si="84"/>
        <v>0</v>
      </c>
      <c r="J89" s="55">
        <f t="shared" si="48"/>
        <v>-0.01</v>
      </c>
      <c r="K89" s="69">
        <f t="shared" si="48"/>
        <v>-0.06</v>
      </c>
      <c r="L89" s="72">
        <v>0</v>
      </c>
      <c r="M89" s="55">
        <f t="shared" si="49"/>
        <v>7.4999999999999997E-3</v>
      </c>
      <c r="N89" s="69">
        <f t="shared" si="49"/>
        <v>0</v>
      </c>
      <c r="O89" s="72">
        <v>0</v>
      </c>
      <c r="P89" s="7"/>
      <c r="Q89" s="72">
        <f t="shared" si="53"/>
        <v>5.6674999999999995</v>
      </c>
      <c r="R89" s="72">
        <f t="shared" si="54"/>
        <v>5.61</v>
      </c>
      <c r="S89" s="72">
        <f t="shared" si="55"/>
        <v>0</v>
      </c>
      <c r="T89" s="7"/>
      <c r="U89" s="5">
        <f t="shared" si="56"/>
        <v>31</v>
      </c>
      <c r="V89" s="45">
        <f t="shared" si="57"/>
        <v>39448</v>
      </c>
      <c r="W89" s="5">
        <f t="shared" si="58"/>
        <v>2532</v>
      </c>
      <c r="X89" s="55">
        <f t="shared" si="59"/>
        <v>5.3904348595426005E-2</v>
      </c>
      <c r="Y89" s="47">
        <f t="shared" si="60"/>
        <v>0.69161159380496262</v>
      </c>
      <c r="Z89" s="5">
        <f t="shared" si="61"/>
        <v>0</v>
      </c>
      <c r="AA89" s="5">
        <f t="shared" si="62"/>
        <v>0</v>
      </c>
      <c r="AC89" s="39">
        <f t="shared" si="63"/>
        <v>0</v>
      </c>
      <c r="AD89" s="39">
        <f t="shared" si="64"/>
        <v>0</v>
      </c>
      <c r="AE89" s="39">
        <f t="shared" si="65"/>
        <v>0</v>
      </c>
      <c r="AF89" s="39">
        <f t="shared" si="66"/>
        <v>0</v>
      </c>
      <c r="AG89" s="39">
        <f t="shared" si="67"/>
        <v>0</v>
      </c>
      <c r="AH89" s="39">
        <f t="shared" si="68"/>
        <v>0</v>
      </c>
      <c r="AI89" s="39">
        <f t="shared" si="69"/>
        <v>0</v>
      </c>
      <c r="AJ89" s="39">
        <f t="shared" si="70"/>
        <v>0</v>
      </c>
      <c r="AK89" s="39">
        <f t="shared" si="71"/>
        <v>0</v>
      </c>
      <c r="AL89" s="43"/>
      <c r="AM89" s="39">
        <f t="shared" si="72"/>
        <v>0</v>
      </c>
      <c r="AN89" s="39">
        <f t="shared" si="73"/>
        <v>0</v>
      </c>
      <c r="AO89" s="39">
        <f t="shared" si="74"/>
        <v>0</v>
      </c>
      <c r="AP89" s="40">
        <f t="shared" si="75"/>
        <v>0</v>
      </c>
      <c r="AR89" s="39">
        <f t="shared" si="76"/>
        <v>0</v>
      </c>
      <c r="AS89" s="39">
        <f t="shared" si="77"/>
        <v>0</v>
      </c>
      <c r="AT89" s="39">
        <f t="shared" si="78"/>
        <v>0</v>
      </c>
      <c r="AU89" s="40">
        <f t="shared" si="79"/>
        <v>0</v>
      </c>
      <c r="AV89" s="40"/>
      <c r="AW89" s="52">
        <f t="shared" si="80"/>
        <v>0</v>
      </c>
      <c r="AY89" s="52">
        <f t="shared" si="81"/>
        <v>0</v>
      </c>
      <c r="AZ89" s="70"/>
    </row>
    <row r="90" spans="1:52">
      <c r="A90" s="44">
        <f t="shared" si="82"/>
        <v>39479</v>
      </c>
      <c r="B90" s="66">
        <f t="shared" si="83"/>
        <v>2868.8524590163934</v>
      </c>
      <c r="C90" s="67"/>
      <c r="D90" s="68">
        <f t="shared" si="50"/>
        <v>2868.8524590163934</v>
      </c>
      <c r="E90" s="35">
        <f t="shared" si="51"/>
        <v>0</v>
      </c>
      <c r="F90" s="35">
        <f t="shared" si="52"/>
        <v>0</v>
      </c>
      <c r="G90" s="55">
        <f t="shared" ref="G90:H109" si="85">VLOOKUP($A90,Table,MATCH(G$4,Curves,0))</f>
        <v>5.67</v>
      </c>
      <c r="H90" s="69">
        <f t="shared" si="85"/>
        <v>5.67</v>
      </c>
      <c r="I90" s="72">
        <f t="shared" si="84"/>
        <v>0</v>
      </c>
      <c r="J90" s="55">
        <f t="shared" ref="J90:K109" si="86">VLOOKUP($A90,Table,MATCH(J$4,Curves,0))</f>
        <v>-0.01</v>
      </c>
      <c r="K90" s="69">
        <f t="shared" si="86"/>
        <v>-0.06</v>
      </c>
      <c r="L90" s="72">
        <v>0</v>
      </c>
      <c r="M90" s="55">
        <f t="shared" ref="M90:N109" si="87">VLOOKUP($A90,Table,MATCH(M$4,Curves,0))</f>
        <v>7.4999999999999997E-3</v>
      </c>
      <c r="N90" s="69">
        <f t="shared" si="87"/>
        <v>0</v>
      </c>
      <c r="O90" s="72">
        <v>0</v>
      </c>
      <c r="P90" s="7"/>
      <c r="Q90" s="72">
        <f t="shared" si="53"/>
        <v>5.6674999999999995</v>
      </c>
      <c r="R90" s="72">
        <f t="shared" si="54"/>
        <v>5.61</v>
      </c>
      <c r="S90" s="72">
        <f t="shared" si="55"/>
        <v>0</v>
      </c>
      <c r="T90" s="7"/>
      <c r="U90" s="5">
        <f t="shared" si="56"/>
        <v>29</v>
      </c>
      <c r="V90" s="45">
        <f t="shared" si="57"/>
        <v>39479</v>
      </c>
      <c r="W90" s="5">
        <f t="shared" si="58"/>
        <v>2563</v>
      </c>
      <c r="X90" s="55">
        <f t="shared" si="59"/>
        <v>5.3904348595426005E-2</v>
      </c>
      <c r="Y90" s="47">
        <f t="shared" si="60"/>
        <v>0.68849636686021132</v>
      </c>
      <c r="Z90" s="5">
        <f t="shared" si="61"/>
        <v>0</v>
      </c>
      <c r="AA90" s="5">
        <f t="shared" si="62"/>
        <v>0</v>
      </c>
      <c r="AC90" s="39">
        <f t="shared" si="63"/>
        <v>0</v>
      </c>
      <c r="AD90" s="39">
        <f t="shared" si="64"/>
        <v>0</v>
      </c>
      <c r="AE90" s="39">
        <f t="shared" si="65"/>
        <v>0</v>
      </c>
      <c r="AF90" s="39">
        <f t="shared" si="66"/>
        <v>0</v>
      </c>
      <c r="AG90" s="39">
        <f t="shared" si="67"/>
        <v>0</v>
      </c>
      <c r="AH90" s="39">
        <f t="shared" si="68"/>
        <v>0</v>
      </c>
      <c r="AI90" s="39">
        <f t="shared" si="69"/>
        <v>0</v>
      </c>
      <c r="AJ90" s="39">
        <f t="shared" si="70"/>
        <v>0</v>
      </c>
      <c r="AK90" s="39">
        <f t="shared" si="71"/>
        <v>0</v>
      </c>
      <c r="AL90" s="43"/>
      <c r="AM90" s="39">
        <f t="shared" si="72"/>
        <v>0</v>
      </c>
      <c r="AN90" s="39">
        <f t="shared" si="73"/>
        <v>0</v>
      </c>
      <c r="AO90" s="39">
        <f t="shared" si="74"/>
        <v>0</v>
      </c>
      <c r="AP90" s="40">
        <f t="shared" si="75"/>
        <v>0</v>
      </c>
      <c r="AR90" s="39">
        <f t="shared" si="76"/>
        <v>0</v>
      </c>
      <c r="AS90" s="39">
        <f t="shared" si="77"/>
        <v>0</v>
      </c>
      <c r="AT90" s="39">
        <f t="shared" si="78"/>
        <v>0</v>
      </c>
      <c r="AU90" s="40">
        <f t="shared" si="79"/>
        <v>0</v>
      </c>
      <c r="AV90" s="40"/>
      <c r="AW90" s="52">
        <f t="shared" si="80"/>
        <v>0</v>
      </c>
      <c r="AY90" s="52">
        <f t="shared" si="81"/>
        <v>0</v>
      </c>
      <c r="AZ90" s="70"/>
    </row>
    <row r="91" spans="1:52">
      <c r="A91" s="44">
        <f t="shared" si="82"/>
        <v>39508</v>
      </c>
      <c r="B91" s="66">
        <f t="shared" si="83"/>
        <v>2868.8524590163934</v>
      </c>
      <c r="C91" s="67"/>
      <c r="D91" s="68">
        <f t="shared" si="50"/>
        <v>2868.8524590163934</v>
      </c>
      <c r="E91" s="35">
        <f t="shared" si="51"/>
        <v>0</v>
      </c>
      <c r="F91" s="35">
        <f t="shared" si="52"/>
        <v>0</v>
      </c>
      <c r="G91" s="55">
        <f t="shared" si="85"/>
        <v>5.67</v>
      </c>
      <c r="H91" s="69">
        <f t="shared" si="85"/>
        <v>5.67</v>
      </c>
      <c r="I91" s="72">
        <f t="shared" si="84"/>
        <v>0</v>
      </c>
      <c r="J91" s="55">
        <f t="shared" si="86"/>
        <v>-0.01</v>
      </c>
      <c r="K91" s="69">
        <f t="shared" si="86"/>
        <v>-0.06</v>
      </c>
      <c r="L91" s="72">
        <v>0</v>
      </c>
      <c r="M91" s="55">
        <f t="shared" si="87"/>
        <v>7.4999999999999997E-3</v>
      </c>
      <c r="N91" s="69">
        <f t="shared" si="87"/>
        <v>0</v>
      </c>
      <c r="O91" s="72">
        <v>0</v>
      </c>
      <c r="P91" s="7"/>
      <c r="Q91" s="72">
        <f t="shared" si="53"/>
        <v>5.6674999999999995</v>
      </c>
      <c r="R91" s="72">
        <f t="shared" si="54"/>
        <v>5.61</v>
      </c>
      <c r="S91" s="72">
        <f t="shared" si="55"/>
        <v>0</v>
      </c>
      <c r="T91" s="7"/>
      <c r="U91" s="5">
        <f t="shared" si="56"/>
        <v>31</v>
      </c>
      <c r="V91" s="45">
        <f t="shared" si="57"/>
        <v>39508</v>
      </c>
      <c r="W91" s="5">
        <f t="shared" si="58"/>
        <v>2592</v>
      </c>
      <c r="X91" s="55">
        <f t="shared" si="59"/>
        <v>5.3904348595426005E-2</v>
      </c>
      <c r="Y91" s="47">
        <f t="shared" si="60"/>
        <v>0.68559482672646577</v>
      </c>
      <c r="Z91" s="5">
        <f t="shared" si="61"/>
        <v>0</v>
      </c>
      <c r="AA91" s="5">
        <f t="shared" si="62"/>
        <v>0</v>
      </c>
      <c r="AC91" s="39">
        <f t="shared" si="63"/>
        <v>0</v>
      </c>
      <c r="AD91" s="39">
        <f t="shared" si="64"/>
        <v>0</v>
      </c>
      <c r="AE91" s="39">
        <f t="shared" si="65"/>
        <v>0</v>
      </c>
      <c r="AF91" s="39">
        <f t="shared" si="66"/>
        <v>0</v>
      </c>
      <c r="AG91" s="39">
        <f t="shared" si="67"/>
        <v>0</v>
      </c>
      <c r="AH91" s="39">
        <f t="shared" si="68"/>
        <v>0</v>
      </c>
      <c r="AI91" s="39">
        <f t="shared" si="69"/>
        <v>0</v>
      </c>
      <c r="AJ91" s="39">
        <f t="shared" si="70"/>
        <v>0</v>
      </c>
      <c r="AK91" s="39">
        <f t="shared" si="71"/>
        <v>0</v>
      </c>
      <c r="AL91" s="43"/>
      <c r="AM91" s="39">
        <f t="shared" si="72"/>
        <v>0</v>
      </c>
      <c r="AN91" s="39">
        <f t="shared" si="73"/>
        <v>0</v>
      </c>
      <c r="AO91" s="39">
        <f t="shared" si="74"/>
        <v>0</v>
      </c>
      <c r="AP91" s="40">
        <f t="shared" si="75"/>
        <v>0</v>
      </c>
      <c r="AR91" s="39">
        <f t="shared" si="76"/>
        <v>0</v>
      </c>
      <c r="AS91" s="39">
        <f t="shared" si="77"/>
        <v>0</v>
      </c>
      <c r="AT91" s="39">
        <f t="shared" si="78"/>
        <v>0</v>
      </c>
      <c r="AU91" s="40">
        <f t="shared" si="79"/>
        <v>0</v>
      </c>
      <c r="AV91" s="40"/>
      <c r="AW91" s="52">
        <f t="shared" si="80"/>
        <v>0</v>
      </c>
      <c r="AY91" s="52">
        <f t="shared" si="81"/>
        <v>0</v>
      </c>
      <c r="AZ91" s="70"/>
    </row>
    <row r="92" spans="1:52">
      <c r="A92" s="44">
        <f t="shared" si="82"/>
        <v>39539</v>
      </c>
      <c r="B92" s="66">
        <f t="shared" si="83"/>
        <v>2868.8524590163934</v>
      </c>
      <c r="C92" s="67"/>
      <c r="D92" s="68">
        <f t="shared" si="50"/>
        <v>2868.8524590163934</v>
      </c>
      <c r="E92" s="35">
        <f t="shared" si="51"/>
        <v>0</v>
      </c>
      <c r="F92" s="35">
        <f t="shared" si="52"/>
        <v>0</v>
      </c>
      <c r="G92" s="55">
        <f t="shared" si="85"/>
        <v>5.67</v>
      </c>
      <c r="H92" s="69">
        <f t="shared" si="85"/>
        <v>5.67</v>
      </c>
      <c r="I92" s="72">
        <f t="shared" si="84"/>
        <v>0</v>
      </c>
      <c r="J92" s="55">
        <f t="shared" si="86"/>
        <v>-0.01</v>
      </c>
      <c r="K92" s="69">
        <f t="shared" si="86"/>
        <v>-0.06</v>
      </c>
      <c r="L92" s="72">
        <v>0</v>
      </c>
      <c r="M92" s="55">
        <f t="shared" si="87"/>
        <v>7.4999999999999997E-3</v>
      </c>
      <c r="N92" s="69">
        <f t="shared" si="87"/>
        <v>0</v>
      </c>
      <c r="O92" s="72">
        <v>0</v>
      </c>
      <c r="P92" s="7"/>
      <c r="Q92" s="72">
        <f t="shared" si="53"/>
        <v>5.6674999999999995</v>
      </c>
      <c r="R92" s="72">
        <f t="shared" si="54"/>
        <v>5.61</v>
      </c>
      <c r="S92" s="72">
        <f t="shared" si="55"/>
        <v>0</v>
      </c>
      <c r="T92" s="7"/>
      <c r="U92" s="5">
        <f t="shared" si="56"/>
        <v>30</v>
      </c>
      <c r="V92" s="45">
        <f t="shared" si="57"/>
        <v>39539</v>
      </c>
      <c r="W92" s="5">
        <f t="shared" si="58"/>
        <v>2623</v>
      </c>
      <c r="X92" s="55">
        <f t="shared" si="59"/>
        <v>5.3904348595426005E-2</v>
      </c>
      <c r="Y92" s="47">
        <f t="shared" si="60"/>
        <v>0.68250670111299816</v>
      </c>
      <c r="Z92" s="5">
        <f t="shared" si="61"/>
        <v>0</v>
      </c>
      <c r="AA92" s="5">
        <f t="shared" si="62"/>
        <v>0</v>
      </c>
      <c r="AC92" s="39">
        <f t="shared" si="63"/>
        <v>0</v>
      </c>
      <c r="AD92" s="39">
        <f t="shared" si="64"/>
        <v>0</v>
      </c>
      <c r="AE92" s="39">
        <f t="shared" si="65"/>
        <v>0</v>
      </c>
      <c r="AF92" s="39">
        <f t="shared" si="66"/>
        <v>0</v>
      </c>
      <c r="AG92" s="39">
        <f t="shared" si="67"/>
        <v>0</v>
      </c>
      <c r="AH92" s="39">
        <f t="shared" si="68"/>
        <v>0</v>
      </c>
      <c r="AI92" s="39">
        <f t="shared" si="69"/>
        <v>0</v>
      </c>
      <c r="AJ92" s="39">
        <f t="shared" si="70"/>
        <v>0</v>
      </c>
      <c r="AK92" s="39">
        <f t="shared" si="71"/>
        <v>0</v>
      </c>
      <c r="AL92" s="43"/>
      <c r="AM92" s="39">
        <f t="shared" si="72"/>
        <v>0</v>
      </c>
      <c r="AN92" s="39">
        <f t="shared" si="73"/>
        <v>0</v>
      </c>
      <c r="AO92" s="39">
        <f t="shared" si="74"/>
        <v>0</v>
      </c>
      <c r="AP92" s="40">
        <f t="shared" si="75"/>
        <v>0</v>
      </c>
      <c r="AR92" s="39">
        <f t="shared" si="76"/>
        <v>0</v>
      </c>
      <c r="AS92" s="39">
        <f t="shared" si="77"/>
        <v>0</v>
      </c>
      <c r="AT92" s="39">
        <f t="shared" si="78"/>
        <v>0</v>
      </c>
      <c r="AU92" s="40">
        <f t="shared" si="79"/>
        <v>0</v>
      </c>
      <c r="AV92" s="40"/>
      <c r="AW92" s="52">
        <f t="shared" si="80"/>
        <v>0</v>
      </c>
      <c r="AY92" s="52">
        <f t="shared" si="81"/>
        <v>0</v>
      </c>
      <c r="AZ92" s="70"/>
    </row>
    <row r="93" spans="1:52">
      <c r="A93" s="44">
        <f t="shared" si="82"/>
        <v>39569</v>
      </c>
      <c r="B93" s="66">
        <f t="shared" si="83"/>
        <v>2868.8524590163934</v>
      </c>
      <c r="C93" s="67"/>
      <c r="D93" s="68">
        <f t="shared" si="50"/>
        <v>2868.8524590163934</v>
      </c>
      <c r="E93" s="35">
        <f t="shared" si="51"/>
        <v>0</v>
      </c>
      <c r="F93" s="35">
        <f t="shared" si="52"/>
        <v>0</v>
      </c>
      <c r="G93" s="55">
        <f t="shared" si="85"/>
        <v>5.67</v>
      </c>
      <c r="H93" s="69">
        <f t="shared" si="85"/>
        <v>5.67</v>
      </c>
      <c r="I93" s="72">
        <f t="shared" si="84"/>
        <v>0</v>
      </c>
      <c r="J93" s="55">
        <f t="shared" si="86"/>
        <v>-0.01</v>
      </c>
      <c r="K93" s="69">
        <f t="shared" si="86"/>
        <v>-0.06</v>
      </c>
      <c r="L93" s="72">
        <v>0</v>
      </c>
      <c r="M93" s="55">
        <f t="shared" si="87"/>
        <v>7.4999999999999997E-3</v>
      </c>
      <c r="N93" s="69">
        <f t="shared" si="87"/>
        <v>0</v>
      </c>
      <c r="O93" s="72">
        <v>0</v>
      </c>
      <c r="P93" s="7"/>
      <c r="Q93" s="72">
        <f t="shared" si="53"/>
        <v>5.6674999999999995</v>
      </c>
      <c r="R93" s="72">
        <f t="shared" si="54"/>
        <v>5.61</v>
      </c>
      <c r="S93" s="72">
        <f t="shared" si="55"/>
        <v>0</v>
      </c>
      <c r="T93" s="7"/>
      <c r="U93" s="5">
        <f t="shared" si="56"/>
        <v>31</v>
      </c>
      <c r="V93" s="45">
        <f t="shared" si="57"/>
        <v>39569</v>
      </c>
      <c r="W93" s="5">
        <f t="shared" si="58"/>
        <v>2653</v>
      </c>
      <c r="X93" s="55">
        <f t="shared" si="59"/>
        <v>5.3904348595426005E-2</v>
      </c>
      <c r="Y93" s="47">
        <f t="shared" si="60"/>
        <v>0.67953143712498143</v>
      </c>
      <c r="Z93" s="5">
        <f t="shared" si="61"/>
        <v>0</v>
      </c>
      <c r="AA93" s="5">
        <f t="shared" si="62"/>
        <v>0</v>
      </c>
      <c r="AC93" s="39">
        <f t="shared" si="63"/>
        <v>0</v>
      </c>
      <c r="AD93" s="39">
        <f t="shared" si="64"/>
        <v>0</v>
      </c>
      <c r="AE93" s="39">
        <f t="shared" si="65"/>
        <v>0</v>
      </c>
      <c r="AF93" s="39">
        <f t="shared" si="66"/>
        <v>0</v>
      </c>
      <c r="AG93" s="39">
        <f t="shared" si="67"/>
        <v>0</v>
      </c>
      <c r="AH93" s="39">
        <f t="shared" si="68"/>
        <v>0</v>
      </c>
      <c r="AI93" s="39">
        <f t="shared" si="69"/>
        <v>0</v>
      </c>
      <c r="AJ93" s="39">
        <f t="shared" si="70"/>
        <v>0</v>
      </c>
      <c r="AK93" s="39">
        <f t="shared" si="71"/>
        <v>0</v>
      </c>
      <c r="AL93" s="43"/>
      <c r="AM93" s="39">
        <f t="shared" si="72"/>
        <v>0</v>
      </c>
      <c r="AN93" s="39">
        <f t="shared" si="73"/>
        <v>0</v>
      </c>
      <c r="AO93" s="39">
        <f t="shared" si="74"/>
        <v>0</v>
      </c>
      <c r="AP93" s="40">
        <f t="shared" si="75"/>
        <v>0</v>
      </c>
      <c r="AR93" s="39">
        <f t="shared" si="76"/>
        <v>0</v>
      </c>
      <c r="AS93" s="39">
        <f t="shared" si="77"/>
        <v>0</v>
      </c>
      <c r="AT93" s="39">
        <f t="shared" si="78"/>
        <v>0</v>
      </c>
      <c r="AU93" s="40">
        <f t="shared" si="79"/>
        <v>0</v>
      </c>
      <c r="AV93" s="40"/>
      <c r="AW93" s="52">
        <f t="shared" si="80"/>
        <v>0</v>
      </c>
      <c r="AY93" s="52">
        <f t="shared" si="81"/>
        <v>0</v>
      </c>
      <c r="AZ93" s="70"/>
    </row>
    <row r="94" spans="1:52">
      <c r="A94" s="44">
        <f t="shared" si="82"/>
        <v>39600</v>
      </c>
      <c r="B94" s="66">
        <f t="shared" si="83"/>
        <v>2868.8524590163934</v>
      </c>
      <c r="C94" s="67"/>
      <c r="D94" s="68">
        <f t="shared" si="50"/>
        <v>2868.8524590163934</v>
      </c>
      <c r="E94" s="35">
        <f t="shared" si="51"/>
        <v>0</v>
      </c>
      <c r="F94" s="35">
        <f t="shared" si="52"/>
        <v>0</v>
      </c>
      <c r="G94" s="55">
        <f t="shared" si="85"/>
        <v>5.67</v>
      </c>
      <c r="H94" s="69">
        <f t="shared" si="85"/>
        <v>5.67</v>
      </c>
      <c r="I94" s="72">
        <f t="shared" si="84"/>
        <v>0</v>
      </c>
      <c r="J94" s="55">
        <f t="shared" si="86"/>
        <v>-0.01</v>
      </c>
      <c r="K94" s="69">
        <f t="shared" si="86"/>
        <v>-0.06</v>
      </c>
      <c r="L94" s="72">
        <v>0</v>
      </c>
      <c r="M94" s="55">
        <f t="shared" si="87"/>
        <v>7.4999999999999997E-3</v>
      </c>
      <c r="N94" s="69">
        <f t="shared" si="87"/>
        <v>0</v>
      </c>
      <c r="O94" s="72">
        <v>0</v>
      </c>
      <c r="P94" s="7"/>
      <c r="Q94" s="72">
        <f t="shared" si="53"/>
        <v>5.6674999999999995</v>
      </c>
      <c r="R94" s="72">
        <f t="shared" si="54"/>
        <v>5.61</v>
      </c>
      <c r="S94" s="72">
        <f t="shared" si="55"/>
        <v>0</v>
      </c>
      <c r="T94" s="7"/>
      <c r="U94" s="5">
        <f t="shared" si="56"/>
        <v>30</v>
      </c>
      <c r="V94" s="45">
        <f t="shared" si="57"/>
        <v>39600</v>
      </c>
      <c r="W94" s="5">
        <f t="shared" si="58"/>
        <v>2684</v>
      </c>
      <c r="X94" s="55">
        <f t="shared" si="59"/>
        <v>5.3904348595426005E-2</v>
      </c>
      <c r="Y94" s="47">
        <f t="shared" si="60"/>
        <v>0.67647062284468429</v>
      </c>
      <c r="Z94" s="5">
        <f t="shared" si="61"/>
        <v>0</v>
      </c>
      <c r="AA94" s="5">
        <f t="shared" si="62"/>
        <v>0</v>
      </c>
      <c r="AC94" s="39">
        <f t="shared" si="63"/>
        <v>0</v>
      </c>
      <c r="AD94" s="39">
        <f t="shared" si="64"/>
        <v>0</v>
      </c>
      <c r="AE94" s="39">
        <f t="shared" si="65"/>
        <v>0</v>
      </c>
      <c r="AF94" s="39">
        <f t="shared" si="66"/>
        <v>0</v>
      </c>
      <c r="AG94" s="39">
        <f t="shared" si="67"/>
        <v>0</v>
      </c>
      <c r="AH94" s="39">
        <f t="shared" si="68"/>
        <v>0</v>
      </c>
      <c r="AI94" s="39">
        <f t="shared" si="69"/>
        <v>0</v>
      </c>
      <c r="AJ94" s="39">
        <f t="shared" si="70"/>
        <v>0</v>
      </c>
      <c r="AK94" s="39">
        <f t="shared" si="71"/>
        <v>0</v>
      </c>
      <c r="AL94" s="43"/>
      <c r="AM94" s="39">
        <f t="shared" si="72"/>
        <v>0</v>
      </c>
      <c r="AN94" s="39">
        <f t="shared" si="73"/>
        <v>0</v>
      </c>
      <c r="AO94" s="39">
        <f t="shared" si="74"/>
        <v>0</v>
      </c>
      <c r="AP94" s="40">
        <f t="shared" si="75"/>
        <v>0</v>
      </c>
      <c r="AR94" s="39">
        <f t="shared" si="76"/>
        <v>0</v>
      </c>
      <c r="AS94" s="39">
        <f t="shared" si="77"/>
        <v>0</v>
      </c>
      <c r="AT94" s="39">
        <f t="shared" si="78"/>
        <v>0</v>
      </c>
      <c r="AU94" s="40">
        <f t="shared" si="79"/>
        <v>0</v>
      </c>
      <c r="AV94" s="40"/>
      <c r="AW94" s="52">
        <f t="shared" si="80"/>
        <v>0</v>
      </c>
      <c r="AY94" s="52">
        <f t="shared" si="81"/>
        <v>0</v>
      </c>
      <c r="AZ94" s="70"/>
    </row>
    <row r="95" spans="1:52">
      <c r="A95" s="44">
        <f t="shared" si="82"/>
        <v>39630</v>
      </c>
      <c r="B95" s="66">
        <f t="shared" si="83"/>
        <v>2868.8524590163934</v>
      </c>
      <c r="C95" s="67"/>
      <c r="D95" s="68">
        <f t="shared" si="50"/>
        <v>2868.8524590163934</v>
      </c>
      <c r="E95" s="35">
        <f t="shared" si="51"/>
        <v>0</v>
      </c>
      <c r="F95" s="35">
        <f t="shared" si="52"/>
        <v>0</v>
      </c>
      <c r="G95" s="55">
        <f t="shared" si="85"/>
        <v>5.67</v>
      </c>
      <c r="H95" s="69">
        <f t="shared" si="85"/>
        <v>5.67</v>
      </c>
      <c r="I95" s="72">
        <f t="shared" si="84"/>
        <v>0</v>
      </c>
      <c r="J95" s="55">
        <f t="shared" si="86"/>
        <v>-0.01</v>
      </c>
      <c r="K95" s="69">
        <f t="shared" si="86"/>
        <v>-0.06</v>
      </c>
      <c r="L95" s="72">
        <v>0</v>
      </c>
      <c r="M95" s="55">
        <f t="shared" si="87"/>
        <v>7.4999999999999997E-3</v>
      </c>
      <c r="N95" s="69">
        <f t="shared" si="87"/>
        <v>0</v>
      </c>
      <c r="O95" s="72">
        <v>0</v>
      </c>
      <c r="P95" s="7"/>
      <c r="Q95" s="72">
        <f t="shared" si="53"/>
        <v>5.6674999999999995</v>
      </c>
      <c r="R95" s="72">
        <f t="shared" si="54"/>
        <v>5.61</v>
      </c>
      <c r="S95" s="72">
        <f t="shared" si="55"/>
        <v>0</v>
      </c>
      <c r="T95" s="7"/>
      <c r="U95" s="5">
        <f t="shared" si="56"/>
        <v>31</v>
      </c>
      <c r="V95" s="45">
        <f t="shared" si="57"/>
        <v>39630</v>
      </c>
      <c r="W95" s="5">
        <f t="shared" si="58"/>
        <v>2714</v>
      </c>
      <c r="X95" s="55">
        <f t="shared" si="59"/>
        <v>5.3904348595426005E-2</v>
      </c>
      <c r="Y95" s="47">
        <f t="shared" si="60"/>
        <v>0.67352167204344093</v>
      </c>
      <c r="Z95" s="5">
        <f t="shared" si="61"/>
        <v>0</v>
      </c>
      <c r="AA95" s="5">
        <f t="shared" si="62"/>
        <v>0</v>
      </c>
      <c r="AC95" s="39">
        <f t="shared" si="63"/>
        <v>0</v>
      </c>
      <c r="AD95" s="39">
        <f t="shared" si="64"/>
        <v>0</v>
      </c>
      <c r="AE95" s="39">
        <f t="shared" si="65"/>
        <v>0</v>
      </c>
      <c r="AF95" s="39">
        <f t="shared" si="66"/>
        <v>0</v>
      </c>
      <c r="AG95" s="39">
        <f t="shared" si="67"/>
        <v>0</v>
      </c>
      <c r="AH95" s="39">
        <f t="shared" si="68"/>
        <v>0</v>
      </c>
      <c r="AI95" s="39">
        <f t="shared" si="69"/>
        <v>0</v>
      </c>
      <c r="AJ95" s="39">
        <f t="shared" si="70"/>
        <v>0</v>
      </c>
      <c r="AK95" s="39">
        <f t="shared" si="71"/>
        <v>0</v>
      </c>
      <c r="AL95" s="43"/>
      <c r="AM95" s="39">
        <f t="shared" si="72"/>
        <v>0</v>
      </c>
      <c r="AN95" s="39">
        <f t="shared" si="73"/>
        <v>0</v>
      </c>
      <c r="AO95" s="39">
        <f t="shared" si="74"/>
        <v>0</v>
      </c>
      <c r="AP95" s="40">
        <f t="shared" si="75"/>
        <v>0</v>
      </c>
      <c r="AR95" s="39">
        <f t="shared" si="76"/>
        <v>0</v>
      </c>
      <c r="AS95" s="39">
        <f t="shared" si="77"/>
        <v>0</v>
      </c>
      <c r="AT95" s="39">
        <f t="shared" si="78"/>
        <v>0</v>
      </c>
      <c r="AU95" s="40">
        <f t="shared" si="79"/>
        <v>0</v>
      </c>
      <c r="AV95" s="40"/>
      <c r="AW95" s="52">
        <f t="shared" si="80"/>
        <v>0</v>
      </c>
      <c r="AY95" s="52">
        <f t="shared" si="81"/>
        <v>0</v>
      </c>
      <c r="AZ95" s="70"/>
    </row>
    <row r="96" spans="1:52">
      <c r="A96" s="44">
        <f t="shared" si="82"/>
        <v>39661</v>
      </c>
      <c r="B96" s="66">
        <f t="shared" si="83"/>
        <v>2868.8524590163934</v>
      </c>
      <c r="C96" s="67"/>
      <c r="D96" s="68">
        <f t="shared" si="50"/>
        <v>2868.8524590163934</v>
      </c>
      <c r="E96" s="35">
        <f t="shared" si="51"/>
        <v>0</v>
      </c>
      <c r="F96" s="35">
        <f t="shared" si="52"/>
        <v>0</v>
      </c>
      <c r="G96" s="55">
        <f t="shared" si="85"/>
        <v>5.67</v>
      </c>
      <c r="H96" s="69">
        <f t="shared" si="85"/>
        <v>5.67</v>
      </c>
      <c r="I96" s="72">
        <f t="shared" si="84"/>
        <v>0</v>
      </c>
      <c r="J96" s="55">
        <f t="shared" si="86"/>
        <v>-0.01</v>
      </c>
      <c r="K96" s="69">
        <f t="shared" si="86"/>
        <v>-0.06</v>
      </c>
      <c r="L96" s="72">
        <v>0</v>
      </c>
      <c r="M96" s="55">
        <f t="shared" si="87"/>
        <v>7.4999999999999997E-3</v>
      </c>
      <c r="N96" s="69">
        <f t="shared" si="87"/>
        <v>0</v>
      </c>
      <c r="O96" s="72">
        <v>0</v>
      </c>
      <c r="P96" s="7"/>
      <c r="Q96" s="72">
        <f t="shared" si="53"/>
        <v>5.6674999999999995</v>
      </c>
      <c r="R96" s="72">
        <f t="shared" si="54"/>
        <v>5.61</v>
      </c>
      <c r="S96" s="72">
        <f t="shared" si="55"/>
        <v>0</v>
      </c>
      <c r="T96" s="7"/>
      <c r="U96" s="5">
        <f t="shared" si="56"/>
        <v>31</v>
      </c>
      <c r="V96" s="45">
        <f t="shared" si="57"/>
        <v>39661</v>
      </c>
      <c r="W96" s="5">
        <f t="shared" si="58"/>
        <v>2745</v>
      </c>
      <c r="X96" s="55">
        <f t="shared" si="59"/>
        <v>5.3904348595426005E-2</v>
      </c>
      <c r="Y96" s="47">
        <f t="shared" si="60"/>
        <v>0.67048792755532405</v>
      </c>
      <c r="Z96" s="5">
        <f t="shared" si="61"/>
        <v>0</v>
      </c>
      <c r="AA96" s="5">
        <f t="shared" si="62"/>
        <v>0</v>
      </c>
      <c r="AC96" s="39">
        <f t="shared" si="63"/>
        <v>0</v>
      </c>
      <c r="AD96" s="39">
        <f t="shared" si="64"/>
        <v>0</v>
      </c>
      <c r="AE96" s="39">
        <f t="shared" si="65"/>
        <v>0</v>
      </c>
      <c r="AF96" s="39">
        <f t="shared" si="66"/>
        <v>0</v>
      </c>
      <c r="AG96" s="39">
        <f t="shared" si="67"/>
        <v>0</v>
      </c>
      <c r="AH96" s="39">
        <f t="shared" si="68"/>
        <v>0</v>
      </c>
      <c r="AI96" s="39">
        <f t="shared" si="69"/>
        <v>0</v>
      </c>
      <c r="AJ96" s="39">
        <f t="shared" si="70"/>
        <v>0</v>
      </c>
      <c r="AK96" s="39">
        <f t="shared" si="71"/>
        <v>0</v>
      </c>
      <c r="AL96" s="43"/>
      <c r="AM96" s="39">
        <f t="shared" si="72"/>
        <v>0</v>
      </c>
      <c r="AN96" s="39">
        <f t="shared" si="73"/>
        <v>0</v>
      </c>
      <c r="AO96" s="39">
        <f t="shared" si="74"/>
        <v>0</v>
      </c>
      <c r="AP96" s="40">
        <f t="shared" si="75"/>
        <v>0</v>
      </c>
      <c r="AR96" s="39">
        <f t="shared" si="76"/>
        <v>0</v>
      </c>
      <c r="AS96" s="39">
        <f t="shared" si="77"/>
        <v>0</v>
      </c>
      <c r="AT96" s="39">
        <f t="shared" si="78"/>
        <v>0</v>
      </c>
      <c r="AU96" s="40">
        <f t="shared" si="79"/>
        <v>0</v>
      </c>
      <c r="AV96" s="40"/>
      <c r="AW96" s="52">
        <f t="shared" si="80"/>
        <v>0</v>
      </c>
      <c r="AY96" s="52">
        <f t="shared" si="81"/>
        <v>0</v>
      </c>
      <c r="AZ96" s="70"/>
    </row>
    <row r="97" spans="1:52">
      <c r="A97" s="44">
        <f t="shared" si="82"/>
        <v>39692</v>
      </c>
      <c r="B97" s="66">
        <f t="shared" si="83"/>
        <v>2868.8524590163934</v>
      </c>
      <c r="C97" s="67"/>
      <c r="D97" s="68">
        <f t="shared" si="50"/>
        <v>2868.8524590163934</v>
      </c>
      <c r="E97" s="35">
        <f t="shared" si="51"/>
        <v>0</v>
      </c>
      <c r="F97" s="35">
        <f t="shared" si="52"/>
        <v>0</v>
      </c>
      <c r="G97" s="55">
        <f t="shared" si="85"/>
        <v>5.67</v>
      </c>
      <c r="H97" s="69">
        <f t="shared" si="85"/>
        <v>5.67</v>
      </c>
      <c r="I97" s="72">
        <f t="shared" si="84"/>
        <v>0</v>
      </c>
      <c r="J97" s="55">
        <f t="shared" si="86"/>
        <v>-0.01</v>
      </c>
      <c r="K97" s="69">
        <f t="shared" si="86"/>
        <v>-0.06</v>
      </c>
      <c r="L97" s="72">
        <v>0</v>
      </c>
      <c r="M97" s="55">
        <f t="shared" si="87"/>
        <v>7.4999999999999997E-3</v>
      </c>
      <c r="N97" s="69">
        <f t="shared" si="87"/>
        <v>0</v>
      </c>
      <c r="O97" s="72">
        <v>0</v>
      </c>
      <c r="P97" s="7"/>
      <c r="Q97" s="72">
        <f t="shared" si="53"/>
        <v>5.6674999999999995</v>
      </c>
      <c r="R97" s="72">
        <f t="shared" si="54"/>
        <v>5.61</v>
      </c>
      <c r="S97" s="72">
        <f t="shared" si="55"/>
        <v>0</v>
      </c>
      <c r="T97" s="7"/>
      <c r="U97" s="5">
        <f t="shared" si="56"/>
        <v>30</v>
      </c>
      <c r="V97" s="45">
        <f t="shared" si="57"/>
        <v>39692</v>
      </c>
      <c r="W97" s="5">
        <f t="shared" si="58"/>
        <v>2776</v>
      </c>
      <c r="X97" s="55">
        <f t="shared" si="59"/>
        <v>5.3904348595426005E-2</v>
      </c>
      <c r="Y97" s="47">
        <f t="shared" si="60"/>
        <v>0.66746784796620162</v>
      </c>
      <c r="Z97" s="5">
        <f t="shared" si="61"/>
        <v>0</v>
      </c>
      <c r="AA97" s="5">
        <f t="shared" si="62"/>
        <v>0</v>
      </c>
      <c r="AC97" s="39">
        <f t="shared" si="63"/>
        <v>0</v>
      </c>
      <c r="AD97" s="39">
        <f t="shared" si="64"/>
        <v>0</v>
      </c>
      <c r="AE97" s="39">
        <f t="shared" si="65"/>
        <v>0</v>
      </c>
      <c r="AF97" s="39">
        <f t="shared" si="66"/>
        <v>0</v>
      </c>
      <c r="AG97" s="39">
        <f t="shared" si="67"/>
        <v>0</v>
      </c>
      <c r="AH97" s="39">
        <f t="shared" si="68"/>
        <v>0</v>
      </c>
      <c r="AI97" s="39">
        <f t="shared" si="69"/>
        <v>0</v>
      </c>
      <c r="AJ97" s="39">
        <f t="shared" si="70"/>
        <v>0</v>
      </c>
      <c r="AK97" s="39">
        <f t="shared" si="71"/>
        <v>0</v>
      </c>
      <c r="AL97" s="43"/>
      <c r="AM97" s="39">
        <f t="shared" si="72"/>
        <v>0</v>
      </c>
      <c r="AN97" s="39">
        <f t="shared" si="73"/>
        <v>0</v>
      </c>
      <c r="AO97" s="39">
        <f t="shared" si="74"/>
        <v>0</v>
      </c>
      <c r="AP97" s="40">
        <f t="shared" si="75"/>
        <v>0</v>
      </c>
      <c r="AR97" s="39">
        <f t="shared" si="76"/>
        <v>0</v>
      </c>
      <c r="AS97" s="39">
        <f t="shared" si="77"/>
        <v>0</v>
      </c>
      <c r="AT97" s="39">
        <f t="shared" si="78"/>
        <v>0</v>
      </c>
      <c r="AU97" s="40">
        <f t="shared" si="79"/>
        <v>0</v>
      </c>
      <c r="AV97" s="40"/>
      <c r="AW97" s="52">
        <f t="shared" si="80"/>
        <v>0</v>
      </c>
      <c r="AY97" s="52">
        <f t="shared" si="81"/>
        <v>0</v>
      </c>
      <c r="AZ97" s="70"/>
    </row>
    <row r="98" spans="1:52">
      <c r="A98" s="44">
        <f t="shared" si="82"/>
        <v>39722</v>
      </c>
      <c r="B98" s="66">
        <f t="shared" si="83"/>
        <v>2868.8524590163934</v>
      </c>
      <c r="C98" s="67"/>
      <c r="D98" s="68">
        <f t="shared" si="50"/>
        <v>2868.8524590163934</v>
      </c>
      <c r="E98" s="35">
        <f t="shared" si="51"/>
        <v>0</v>
      </c>
      <c r="F98" s="35">
        <f t="shared" si="52"/>
        <v>0</v>
      </c>
      <c r="G98" s="55">
        <f t="shared" si="85"/>
        <v>5.67</v>
      </c>
      <c r="H98" s="69">
        <f t="shared" si="85"/>
        <v>5.67</v>
      </c>
      <c r="I98" s="72">
        <f t="shared" si="84"/>
        <v>0</v>
      </c>
      <c r="J98" s="55">
        <f t="shared" si="86"/>
        <v>-0.01</v>
      </c>
      <c r="K98" s="69">
        <f t="shared" si="86"/>
        <v>-0.06</v>
      </c>
      <c r="L98" s="72">
        <v>0</v>
      </c>
      <c r="M98" s="55">
        <f t="shared" si="87"/>
        <v>7.4999999999999997E-3</v>
      </c>
      <c r="N98" s="69">
        <f t="shared" si="87"/>
        <v>0</v>
      </c>
      <c r="O98" s="72">
        <v>0</v>
      </c>
      <c r="P98" s="7"/>
      <c r="Q98" s="72">
        <f t="shared" si="53"/>
        <v>5.6674999999999995</v>
      </c>
      <c r="R98" s="72">
        <f t="shared" si="54"/>
        <v>5.61</v>
      </c>
      <c r="S98" s="72">
        <f t="shared" si="55"/>
        <v>0</v>
      </c>
      <c r="T98" s="7"/>
      <c r="U98" s="5">
        <f t="shared" si="56"/>
        <v>31</v>
      </c>
      <c r="V98" s="45">
        <f t="shared" si="57"/>
        <v>39722</v>
      </c>
      <c r="W98" s="5">
        <f t="shared" si="58"/>
        <v>2806</v>
      </c>
      <c r="X98" s="55">
        <f t="shared" si="59"/>
        <v>5.3904348595426005E-2</v>
      </c>
      <c r="Y98" s="47">
        <f t="shared" si="60"/>
        <v>0.66455814312671146</v>
      </c>
      <c r="Z98" s="5">
        <f t="shared" si="61"/>
        <v>0</v>
      </c>
      <c r="AA98" s="5">
        <f t="shared" si="62"/>
        <v>0</v>
      </c>
      <c r="AC98" s="39">
        <f t="shared" si="63"/>
        <v>0</v>
      </c>
      <c r="AD98" s="39">
        <f t="shared" si="64"/>
        <v>0</v>
      </c>
      <c r="AE98" s="39">
        <f t="shared" si="65"/>
        <v>0</v>
      </c>
      <c r="AF98" s="39">
        <f t="shared" si="66"/>
        <v>0</v>
      </c>
      <c r="AG98" s="39">
        <f t="shared" si="67"/>
        <v>0</v>
      </c>
      <c r="AH98" s="39">
        <f t="shared" si="68"/>
        <v>0</v>
      </c>
      <c r="AI98" s="39">
        <f t="shared" si="69"/>
        <v>0</v>
      </c>
      <c r="AJ98" s="39">
        <f t="shared" si="70"/>
        <v>0</v>
      </c>
      <c r="AK98" s="39">
        <f t="shared" si="71"/>
        <v>0</v>
      </c>
      <c r="AL98" s="43"/>
      <c r="AM98" s="39">
        <f t="shared" si="72"/>
        <v>0</v>
      </c>
      <c r="AN98" s="39">
        <f t="shared" si="73"/>
        <v>0</v>
      </c>
      <c r="AO98" s="39">
        <f t="shared" si="74"/>
        <v>0</v>
      </c>
      <c r="AP98" s="40">
        <f t="shared" si="75"/>
        <v>0</v>
      </c>
      <c r="AR98" s="39">
        <f t="shared" si="76"/>
        <v>0</v>
      </c>
      <c r="AS98" s="39">
        <f t="shared" si="77"/>
        <v>0</v>
      </c>
      <c r="AT98" s="39">
        <f t="shared" si="78"/>
        <v>0</v>
      </c>
      <c r="AU98" s="40">
        <f t="shared" si="79"/>
        <v>0</v>
      </c>
      <c r="AV98" s="40"/>
      <c r="AW98" s="52">
        <f t="shared" si="80"/>
        <v>0</v>
      </c>
      <c r="AY98" s="52">
        <f t="shared" si="81"/>
        <v>0</v>
      </c>
      <c r="AZ98" s="70"/>
    </row>
    <row r="99" spans="1:52">
      <c r="A99" s="44">
        <f t="shared" si="82"/>
        <v>39753</v>
      </c>
      <c r="B99" s="66">
        <f t="shared" si="83"/>
        <v>2868.8524590163934</v>
      </c>
      <c r="C99" s="67"/>
      <c r="D99" s="68">
        <f t="shared" si="50"/>
        <v>2868.8524590163934</v>
      </c>
      <c r="E99" s="35">
        <f t="shared" si="51"/>
        <v>0</v>
      </c>
      <c r="F99" s="35">
        <f t="shared" si="52"/>
        <v>0</v>
      </c>
      <c r="G99" s="55">
        <f t="shared" si="85"/>
        <v>5.67</v>
      </c>
      <c r="H99" s="69">
        <f t="shared" si="85"/>
        <v>5.67</v>
      </c>
      <c r="I99" s="72">
        <f t="shared" si="84"/>
        <v>0</v>
      </c>
      <c r="J99" s="55">
        <f t="shared" si="86"/>
        <v>-0.01</v>
      </c>
      <c r="K99" s="69">
        <f t="shared" si="86"/>
        <v>-0.06</v>
      </c>
      <c r="L99" s="72">
        <v>0</v>
      </c>
      <c r="M99" s="55">
        <f t="shared" si="87"/>
        <v>7.4999999999999997E-3</v>
      </c>
      <c r="N99" s="69">
        <f t="shared" si="87"/>
        <v>0</v>
      </c>
      <c r="O99" s="72">
        <v>0</v>
      </c>
      <c r="P99" s="7"/>
      <c r="Q99" s="72">
        <f t="shared" si="53"/>
        <v>5.6674999999999995</v>
      </c>
      <c r="R99" s="72">
        <f t="shared" si="54"/>
        <v>5.61</v>
      </c>
      <c r="S99" s="72">
        <f t="shared" si="55"/>
        <v>0</v>
      </c>
      <c r="T99" s="7"/>
      <c r="U99" s="5">
        <f t="shared" si="56"/>
        <v>30</v>
      </c>
      <c r="V99" s="45">
        <f t="shared" si="57"/>
        <v>39753</v>
      </c>
      <c r="W99" s="5">
        <f t="shared" si="58"/>
        <v>2837</v>
      </c>
      <c r="X99" s="55">
        <f t="shared" si="59"/>
        <v>5.3904348595426005E-2</v>
      </c>
      <c r="Y99" s="47">
        <f t="shared" si="60"/>
        <v>0.6615647730728168</v>
      </c>
      <c r="Z99" s="5">
        <f t="shared" si="61"/>
        <v>0</v>
      </c>
      <c r="AA99" s="5">
        <f t="shared" si="62"/>
        <v>0</v>
      </c>
      <c r="AC99" s="39">
        <f t="shared" si="63"/>
        <v>0</v>
      </c>
      <c r="AD99" s="39">
        <f t="shared" si="64"/>
        <v>0</v>
      </c>
      <c r="AE99" s="39">
        <f t="shared" si="65"/>
        <v>0</v>
      </c>
      <c r="AF99" s="39">
        <f t="shared" si="66"/>
        <v>0</v>
      </c>
      <c r="AG99" s="39">
        <f t="shared" si="67"/>
        <v>0</v>
      </c>
      <c r="AH99" s="39">
        <f t="shared" si="68"/>
        <v>0</v>
      </c>
      <c r="AI99" s="39">
        <f t="shared" si="69"/>
        <v>0</v>
      </c>
      <c r="AJ99" s="39">
        <f t="shared" si="70"/>
        <v>0</v>
      </c>
      <c r="AK99" s="39">
        <f t="shared" si="71"/>
        <v>0</v>
      </c>
      <c r="AL99" s="43"/>
      <c r="AM99" s="39">
        <f t="shared" si="72"/>
        <v>0</v>
      </c>
      <c r="AN99" s="39">
        <f t="shared" si="73"/>
        <v>0</v>
      </c>
      <c r="AO99" s="39">
        <f t="shared" si="74"/>
        <v>0</v>
      </c>
      <c r="AP99" s="40">
        <f t="shared" si="75"/>
        <v>0</v>
      </c>
      <c r="AR99" s="39">
        <f t="shared" si="76"/>
        <v>0</v>
      </c>
      <c r="AS99" s="39">
        <f t="shared" si="77"/>
        <v>0</v>
      </c>
      <c r="AT99" s="39">
        <f t="shared" si="78"/>
        <v>0</v>
      </c>
      <c r="AU99" s="40">
        <f t="shared" si="79"/>
        <v>0</v>
      </c>
      <c r="AV99" s="40"/>
      <c r="AW99" s="52">
        <f t="shared" si="80"/>
        <v>0</v>
      </c>
      <c r="AY99" s="52">
        <f t="shared" si="81"/>
        <v>0</v>
      </c>
      <c r="AZ99" s="70"/>
    </row>
    <row r="100" spans="1:52">
      <c r="A100" s="44">
        <f t="shared" si="82"/>
        <v>39783</v>
      </c>
      <c r="B100" s="66">
        <f t="shared" si="83"/>
        <v>2868.8524590163934</v>
      </c>
      <c r="C100" s="67"/>
      <c r="D100" s="68">
        <f t="shared" si="50"/>
        <v>2868.8524590163934</v>
      </c>
      <c r="E100" s="35">
        <f t="shared" si="51"/>
        <v>0</v>
      </c>
      <c r="F100" s="35">
        <f t="shared" si="52"/>
        <v>0</v>
      </c>
      <c r="G100" s="55">
        <f t="shared" si="85"/>
        <v>5.67</v>
      </c>
      <c r="H100" s="69">
        <f t="shared" si="85"/>
        <v>5.67</v>
      </c>
      <c r="I100" s="72">
        <f t="shared" si="84"/>
        <v>0</v>
      </c>
      <c r="J100" s="55">
        <f t="shared" si="86"/>
        <v>-0.01</v>
      </c>
      <c r="K100" s="69">
        <f t="shared" si="86"/>
        <v>-0.06</v>
      </c>
      <c r="L100" s="72">
        <v>0</v>
      </c>
      <c r="M100" s="55">
        <f t="shared" si="87"/>
        <v>7.4999999999999997E-3</v>
      </c>
      <c r="N100" s="69">
        <f t="shared" si="87"/>
        <v>0</v>
      </c>
      <c r="O100" s="72">
        <v>0</v>
      </c>
      <c r="P100" s="7"/>
      <c r="Q100" s="72">
        <f t="shared" si="53"/>
        <v>5.6674999999999995</v>
      </c>
      <c r="R100" s="72">
        <f t="shared" si="54"/>
        <v>5.61</v>
      </c>
      <c r="S100" s="72">
        <f t="shared" si="55"/>
        <v>0</v>
      </c>
      <c r="T100" s="7"/>
      <c r="U100" s="5">
        <f t="shared" si="56"/>
        <v>31</v>
      </c>
      <c r="V100" s="45">
        <f t="shared" si="57"/>
        <v>39783</v>
      </c>
      <c r="W100" s="5">
        <f t="shared" si="58"/>
        <v>2867</v>
      </c>
      <c r="X100" s="55">
        <f t="shared" si="59"/>
        <v>5.3904348595426005E-2</v>
      </c>
      <c r="Y100" s="47">
        <f t="shared" si="60"/>
        <v>0.65868080161604681</v>
      </c>
      <c r="Z100" s="5">
        <f t="shared" si="61"/>
        <v>0</v>
      </c>
      <c r="AA100" s="5">
        <f t="shared" si="62"/>
        <v>0</v>
      </c>
      <c r="AC100" s="39">
        <f t="shared" si="63"/>
        <v>0</v>
      </c>
      <c r="AD100" s="39">
        <f t="shared" si="64"/>
        <v>0</v>
      </c>
      <c r="AE100" s="39">
        <f t="shared" si="65"/>
        <v>0</v>
      </c>
      <c r="AF100" s="39">
        <f t="shared" si="66"/>
        <v>0</v>
      </c>
      <c r="AG100" s="39">
        <f t="shared" si="67"/>
        <v>0</v>
      </c>
      <c r="AH100" s="39">
        <f t="shared" si="68"/>
        <v>0</v>
      </c>
      <c r="AI100" s="39">
        <f t="shared" si="69"/>
        <v>0</v>
      </c>
      <c r="AJ100" s="39">
        <f t="shared" si="70"/>
        <v>0</v>
      </c>
      <c r="AK100" s="39">
        <f t="shared" si="71"/>
        <v>0</v>
      </c>
      <c r="AL100" s="43"/>
      <c r="AM100" s="39">
        <f t="shared" si="72"/>
        <v>0</v>
      </c>
      <c r="AN100" s="39">
        <f t="shared" si="73"/>
        <v>0</v>
      </c>
      <c r="AO100" s="39">
        <f t="shared" si="74"/>
        <v>0</v>
      </c>
      <c r="AP100" s="40">
        <f t="shared" si="75"/>
        <v>0</v>
      </c>
      <c r="AR100" s="39">
        <f t="shared" si="76"/>
        <v>0</v>
      </c>
      <c r="AS100" s="39">
        <f t="shared" si="77"/>
        <v>0</v>
      </c>
      <c r="AT100" s="39">
        <f t="shared" si="78"/>
        <v>0</v>
      </c>
      <c r="AU100" s="40">
        <f t="shared" si="79"/>
        <v>0</v>
      </c>
      <c r="AV100" s="40"/>
      <c r="AW100" s="52">
        <f t="shared" si="80"/>
        <v>0</v>
      </c>
      <c r="AY100" s="52">
        <f t="shared" si="81"/>
        <v>0</v>
      </c>
      <c r="AZ100" s="70"/>
    </row>
    <row r="101" spans="1:52">
      <c r="A101" s="44">
        <f t="shared" si="82"/>
        <v>39814</v>
      </c>
      <c r="B101" s="66">
        <f t="shared" si="83"/>
        <v>2868.8524590163934</v>
      </c>
      <c r="C101" s="67"/>
      <c r="D101" s="68">
        <f t="shared" si="50"/>
        <v>2868.8524590163934</v>
      </c>
      <c r="E101" s="35">
        <f t="shared" si="51"/>
        <v>0</v>
      </c>
      <c r="F101" s="35">
        <f t="shared" si="52"/>
        <v>0</v>
      </c>
      <c r="G101" s="55">
        <f t="shared" si="85"/>
        <v>5.67</v>
      </c>
      <c r="H101" s="69">
        <f t="shared" si="85"/>
        <v>5.67</v>
      </c>
      <c r="I101" s="72">
        <f t="shared" si="84"/>
        <v>0</v>
      </c>
      <c r="J101" s="55">
        <f t="shared" si="86"/>
        <v>-0.01</v>
      </c>
      <c r="K101" s="69">
        <f t="shared" si="86"/>
        <v>-0.06</v>
      </c>
      <c r="L101" s="72">
        <v>0</v>
      </c>
      <c r="M101" s="55">
        <f t="shared" si="87"/>
        <v>7.4999999999999997E-3</v>
      </c>
      <c r="N101" s="69">
        <f t="shared" si="87"/>
        <v>0</v>
      </c>
      <c r="O101" s="72">
        <v>0</v>
      </c>
      <c r="P101" s="7"/>
      <c r="Q101" s="72">
        <f t="shared" si="53"/>
        <v>5.6674999999999995</v>
      </c>
      <c r="R101" s="72">
        <f t="shared" si="54"/>
        <v>5.61</v>
      </c>
      <c r="S101" s="72">
        <f t="shared" si="55"/>
        <v>0</v>
      </c>
      <c r="T101" s="7"/>
      <c r="U101" s="5">
        <f t="shared" si="56"/>
        <v>31</v>
      </c>
      <c r="V101" s="45">
        <f t="shared" si="57"/>
        <v>39814</v>
      </c>
      <c r="W101" s="5">
        <f t="shared" si="58"/>
        <v>2898</v>
      </c>
      <c r="X101" s="55">
        <f t="shared" si="59"/>
        <v>5.3904348595426005E-2</v>
      </c>
      <c r="Y101" s="47">
        <f t="shared" si="60"/>
        <v>0.65571390487868064</v>
      </c>
      <c r="Z101" s="5">
        <f t="shared" si="61"/>
        <v>0</v>
      </c>
      <c r="AA101" s="5">
        <f t="shared" si="62"/>
        <v>0</v>
      </c>
      <c r="AC101" s="39">
        <f t="shared" si="63"/>
        <v>0</v>
      </c>
      <c r="AD101" s="39">
        <f t="shared" si="64"/>
        <v>0</v>
      </c>
      <c r="AE101" s="39">
        <f t="shared" si="65"/>
        <v>0</v>
      </c>
      <c r="AF101" s="39">
        <f t="shared" si="66"/>
        <v>0</v>
      </c>
      <c r="AG101" s="39">
        <f t="shared" si="67"/>
        <v>0</v>
      </c>
      <c r="AH101" s="39">
        <f t="shared" si="68"/>
        <v>0</v>
      </c>
      <c r="AI101" s="39">
        <f t="shared" si="69"/>
        <v>0</v>
      </c>
      <c r="AJ101" s="39">
        <f t="shared" si="70"/>
        <v>0</v>
      </c>
      <c r="AK101" s="39">
        <f t="shared" si="71"/>
        <v>0</v>
      </c>
      <c r="AL101" s="43"/>
      <c r="AM101" s="39">
        <f t="shared" si="72"/>
        <v>0</v>
      </c>
      <c r="AN101" s="39">
        <f t="shared" si="73"/>
        <v>0</v>
      </c>
      <c r="AO101" s="39">
        <f t="shared" si="74"/>
        <v>0</v>
      </c>
      <c r="AP101" s="40">
        <f t="shared" si="75"/>
        <v>0</v>
      </c>
      <c r="AR101" s="39">
        <f t="shared" si="76"/>
        <v>0</v>
      </c>
      <c r="AS101" s="39">
        <f t="shared" si="77"/>
        <v>0</v>
      </c>
      <c r="AT101" s="39">
        <f t="shared" si="78"/>
        <v>0</v>
      </c>
      <c r="AU101" s="40">
        <f t="shared" si="79"/>
        <v>0</v>
      </c>
      <c r="AV101" s="40"/>
      <c r="AW101" s="52">
        <f t="shared" si="80"/>
        <v>0</v>
      </c>
      <c r="AY101" s="52">
        <f t="shared" si="81"/>
        <v>0</v>
      </c>
      <c r="AZ101" s="70"/>
    </row>
    <row r="102" spans="1:52">
      <c r="A102" s="44">
        <f t="shared" si="82"/>
        <v>39845</v>
      </c>
      <c r="B102" s="66">
        <f t="shared" si="83"/>
        <v>2868.8524590163934</v>
      </c>
      <c r="C102" s="67"/>
      <c r="D102" s="68">
        <f t="shared" si="50"/>
        <v>2868.8524590163934</v>
      </c>
      <c r="E102" s="35">
        <f t="shared" si="51"/>
        <v>0</v>
      </c>
      <c r="F102" s="35">
        <f t="shared" si="52"/>
        <v>0</v>
      </c>
      <c r="G102" s="55">
        <f t="shared" si="85"/>
        <v>5.67</v>
      </c>
      <c r="H102" s="69">
        <f t="shared" si="85"/>
        <v>5.67</v>
      </c>
      <c r="I102" s="72">
        <f t="shared" si="84"/>
        <v>0</v>
      </c>
      <c r="J102" s="55">
        <f t="shared" si="86"/>
        <v>-0.01</v>
      </c>
      <c r="K102" s="69">
        <f t="shared" si="86"/>
        <v>-0.06</v>
      </c>
      <c r="L102" s="72">
        <v>0</v>
      </c>
      <c r="M102" s="55">
        <f t="shared" si="87"/>
        <v>7.4999999999999997E-3</v>
      </c>
      <c r="N102" s="69">
        <f t="shared" si="87"/>
        <v>0</v>
      </c>
      <c r="O102" s="72">
        <v>0</v>
      </c>
      <c r="P102" s="7"/>
      <c r="Q102" s="72">
        <f t="shared" si="53"/>
        <v>5.6674999999999995</v>
      </c>
      <c r="R102" s="72">
        <f t="shared" si="54"/>
        <v>5.61</v>
      </c>
      <c r="S102" s="72">
        <f t="shared" si="55"/>
        <v>0</v>
      </c>
      <c r="T102" s="7"/>
      <c r="U102" s="5">
        <f t="shared" si="56"/>
        <v>28</v>
      </c>
      <c r="V102" s="45">
        <f t="shared" si="57"/>
        <v>39845</v>
      </c>
      <c r="W102" s="5">
        <f t="shared" si="58"/>
        <v>2929</v>
      </c>
      <c r="X102" s="55">
        <f t="shared" si="59"/>
        <v>5.3904348595426005E-2</v>
      </c>
      <c r="Y102" s="47">
        <f t="shared" si="60"/>
        <v>0.65276037193790382</v>
      </c>
      <c r="Z102" s="5">
        <f t="shared" si="61"/>
        <v>0</v>
      </c>
      <c r="AA102" s="5">
        <f t="shared" si="62"/>
        <v>0</v>
      </c>
      <c r="AC102" s="39">
        <f t="shared" si="63"/>
        <v>0</v>
      </c>
      <c r="AD102" s="39">
        <f t="shared" si="64"/>
        <v>0</v>
      </c>
      <c r="AE102" s="39">
        <f t="shared" si="65"/>
        <v>0</v>
      </c>
      <c r="AF102" s="39">
        <f t="shared" si="66"/>
        <v>0</v>
      </c>
      <c r="AG102" s="39">
        <f t="shared" si="67"/>
        <v>0</v>
      </c>
      <c r="AH102" s="39">
        <f t="shared" si="68"/>
        <v>0</v>
      </c>
      <c r="AI102" s="39">
        <f t="shared" si="69"/>
        <v>0</v>
      </c>
      <c r="AJ102" s="39">
        <f t="shared" si="70"/>
        <v>0</v>
      </c>
      <c r="AK102" s="39">
        <f t="shared" si="71"/>
        <v>0</v>
      </c>
      <c r="AL102" s="43"/>
      <c r="AM102" s="39">
        <f t="shared" si="72"/>
        <v>0</v>
      </c>
      <c r="AN102" s="39">
        <f t="shared" si="73"/>
        <v>0</v>
      </c>
      <c r="AO102" s="39">
        <f t="shared" si="74"/>
        <v>0</v>
      </c>
      <c r="AP102" s="40">
        <f t="shared" si="75"/>
        <v>0</v>
      </c>
      <c r="AR102" s="39">
        <f t="shared" si="76"/>
        <v>0</v>
      </c>
      <c r="AS102" s="39">
        <f t="shared" si="77"/>
        <v>0</v>
      </c>
      <c r="AT102" s="39">
        <f t="shared" si="78"/>
        <v>0</v>
      </c>
      <c r="AU102" s="40">
        <f t="shared" si="79"/>
        <v>0</v>
      </c>
      <c r="AV102" s="40"/>
      <c r="AW102" s="52">
        <f t="shared" si="80"/>
        <v>0</v>
      </c>
      <c r="AY102" s="52">
        <f t="shared" si="81"/>
        <v>0</v>
      </c>
      <c r="AZ102" s="70"/>
    </row>
    <row r="103" spans="1:52">
      <c r="A103" s="44">
        <f t="shared" si="82"/>
        <v>39873</v>
      </c>
      <c r="B103" s="66">
        <f t="shared" si="83"/>
        <v>2868.8524590163934</v>
      </c>
      <c r="C103" s="67"/>
      <c r="D103" s="68">
        <f t="shared" si="50"/>
        <v>2868.8524590163934</v>
      </c>
      <c r="E103" s="35">
        <f t="shared" si="51"/>
        <v>0</v>
      </c>
      <c r="F103" s="35">
        <f t="shared" si="52"/>
        <v>0</v>
      </c>
      <c r="G103" s="55">
        <f t="shared" si="85"/>
        <v>5.67</v>
      </c>
      <c r="H103" s="69">
        <f t="shared" si="85"/>
        <v>5.67</v>
      </c>
      <c r="I103" s="72">
        <f t="shared" si="84"/>
        <v>0</v>
      </c>
      <c r="J103" s="55">
        <f t="shared" si="86"/>
        <v>-0.01</v>
      </c>
      <c r="K103" s="69">
        <f t="shared" si="86"/>
        <v>-0.06</v>
      </c>
      <c r="L103" s="72">
        <v>0</v>
      </c>
      <c r="M103" s="55">
        <f t="shared" si="87"/>
        <v>7.4999999999999997E-3</v>
      </c>
      <c r="N103" s="69">
        <f t="shared" si="87"/>
        <v>0</v>
      </c>
      <c r="O103" s="72">
        <v>0</v>
      </c>
      <c r="P103" s="7"/>
      <c r="Q103" s="72">
        <f t="shared" si="53"/>
        <v>5.6674999999999995</v>
      </c>
      <c r="R103" s="72">
        <f t="shared" si="54"/>
        <v>5.61</v>
      </c>
      <c r="S103" s="72">
        <f t="shared" si="55"/>
        <v>0</v>
      </c>
      <c r="T103" s="7"/>
      <c r="U103" s="5">
        <f t="shared" si="56"/>
        <v>31</v>
      </c>
      <c r="V103" s="45">
        <f t="shared" si="57"/>
        <v>39873</v>
      </c>
      <c r="W103" s="5">
        <f t="shared" si="58"/>
        <v>2957</v>
      </c>
      <c r="X103" s="55">
        <f t="shared" si="59"/>
        <v>5.3904348595426005E-2</v>
      </c>
      <c r="Y103" s="47">
        <f t="shared" si="60"/>
        <v>0.65010410115884343</v>
      </c>
      <c r="Z103" s="5">
        <f t="shared" si="61"/>
        <v>0</v>
      </c>
      <c r="AA103" s="5">
        <f t="shared" si="62"/>
        <v>0</v>
      </c>
      <c r="AC103" s="39">
        <f t="shared" si="63"/>
        <v>0</v>
      </c>
      <c r="AD103" s="39">
        <f t="shared" si="64"/>
        <v>0</v>
      </c>
      <c r="AE103" s="39">
        <f t="shared" si="65"/>
        <v>0</v>
      </c>
      <c r="AF103" s="39">
        <f t="shared" si="66"/>
        <v>0</v>
      </c>
      <c r="AG103" s="39">
        <f t="shared" si="67"/>
        <v>0</v>
      </c>
      <c r="AH103" s="39">
        <f t="shared" si="68"/>
        <v>0</v>
      </c>
      <c r="AI103" s="39">
        <f t="shared" si="69"/>
        <v>0</v>
      </c>
      <c r="AJ103" s="39">
        <f t="shared" si="70"/>
        <v>0</v>
      </c>
      <c r="AK103" s="39">
        <f t="shared" si="71"/>
        <v>0</v>
      </c>
      <c r="AL103" s="43"/>
      <c r="AM103" s="39">
        <f t="shared" si="72"/>
        <v>0</v>
      </c>
      <c r="AN103" s="39">
        <f t="shared" si="73"/>
        <v>0</v>
      </c>
      <c r="AO103" s="39">
        <f t="shared" si="74"/>
        <v>0</v>
      </c>
      <c r="AP103" s="40">
        <f t="shared" si="75"/>
        <v>0</v>
      </c>
      <c r="AR103" s="39">
        <f t="shared" si="76"/>
        <v>0</v>
      </c>
      <c r="AS103" s="39">
        <f t="shared" si="77"/>
        <v>0</v>
      </c>
      <c r="AT103" s="39">
        <f t="shared" si="78"/>
        <v>0</v>
      </c>
      <c r="AU103" s="40">
        <f t="shared" si="79"/>
        <v>0</v>
      </c>
      <c r="AV103" s="40"/>
      <c r="AW103" s="52">
        <f t="shared" si="80"/>
        <v>0</v>
      </c>
      <c r="AY103" s="52">
        <f t="shared" si="81"/>
        <v>0</v>
      </c>
      <c r="AZ103" s="70"/>
    </row>
    <row r="104" spans="1:52">
      <c r="A104" s="44">
        <f t="shared" si="82"/>
        <v>39904</v>
      </c>
      <c r="B104" s="66">
        <f t="shared" si="83"/>
        <v>2868.8524590163934</v>
      </c>
      <c r="C104" s="67"/>
      <c r="D104" s="68">
        <f t="shared" si="50"/>
        <v>2868.8524590163934</v>
      </c>
      <c r="E104" s="35">
        <f t="shared" si="51"/>
        <v>0</v>
      </c>
      <c r="F104" s="35">
        <f t="shared" si="52"/>
        <v>0</v>
      </c>
      <c r="G104" s="55">
        <f t="shared" si="85"/>
        <v>5.67</v>
      </c>
      <c r="H104" s="69">
        <f t="shared" si="85"/>
        <v>5.67</v>
      </c>
      <c r="I104" s="72">
        <f t="shared" si="84"/>
        <v>0</v>
      </c>
      <c r="J104" s="55">
        <f t="shared" si="86"/>
        <v>-0.01</v>
      </c>
      <c r="K104" s="69">
        <f t="shared" si="86"/>
        <v>-0.06</v>
      </c>
      <c r="L104" s="72">
        <v>0</v>
      </c>
      <c r="M104" s="55">
        <f t="shared" si="87"/>
        <v>7.4999999999999997E-3</v>
      </c>
      <c r="N104" s="69">
        <f t="shared" si="87"/>
        <v>0</v>
      </c>
      <c r="O104" s="72">
        <v>0</v>
      </c>
      <c r="P104" s="7"/>
      <c r="Q104" s="72">
        <f t="shared" si="53"/>
        <v>5.6674999999999995</v>
      </c>
      <c r="R104" s="72">
        <f t="shared" si="54"/>
        <v>5.61</v>
      </c>
      <c r="S104" s="72">
        <f t="shared" si="55"/>
        <v>0</v>
      </c>
      <c r="T104" s="7"/>
      <c r="U104" s="5">
        <f t="shared" si="56"/>
        <v>30</v>
      </c>
      <c r="V104" s="45">
        <f t="shared" si="57"/>
        <v>39904</v>
      </c>
      <c r="W104" s="5">
        <f t="shared" si="58"/>
        <v>2988</v>
      </c>
      <c r="X104" s="55">
        <f t="shared" si="59"/>
        <v>5.3904348595426005E-2</v>
      </c>
      <c r="Y104" s="47">
        <f t="shared" si="60"/>
        <v>0.64717583646379784</v>
      </c>
      <c r="Z104" s="5">
        <f t="shared" si="61"/>
        <v>0</v>
      </c>
      <c r="AA104" s="5">
        <f t="shared" si="62"/>
        <v>0</v>
      </c>
      <c r="AC104" s="39">
        <f t="shared" si="63"/>
        <v>0</v>
      </c>
      <c r="AD104" s="39">
        <f t="shared" si="64"/>
        <v>0</v>
      </c>
      <c r="AE104" s="39">
        <f t="shared" si="65"/>
        <v>0</v>
      </c>
      <c r="AF104" s="39">
        <f t="shared" si="66"/>
        <v>0</v>
      </c>
      <c r="AG104" s="39">
        <f t="shared" si="67"/>
        <v>0</v>
      </c>
      <c r="AH104" s="39">
        <f t="shared" si="68"/>
        <v>0</v>
      </c>
      <c r="AI104" s="39">
        <f t="shared" si="69"/>
        <v>0</v>
      </c>
      <c r="AJ104" s="39">
        <f t="shared" si="70"/>
        <v>0</v>
      </c>
      <c r="AK104" s="39">
        <f t="shared" si="71"/>
        <v>0</v>
      </c>
      <c r="AL104" s="43"/>
      <c r="AM104" s="39">
        <f t="shared" si="72"/>
        <v>0</v>
      </c>
      <c r="AN104" s="39">
        <f t="shared" si="73"/>
        <v>0</v>
      </c>
      <c r="AO104" s="39">
        <f t="shared" si="74"/>
        <v>0</v>
      </c>
      <c r="AP104" s="40">
        <f t="shared" si="75"/>
        <v>0</v>
      </c>
      <c r="AR104" s="39">
        <f t="shared" si="76"/>
        <v>0</v>
      </c>
      <c r="AS104" s="39">
        <f t="shared" si="77"/>
        <v>0</v>
      </c>
      <c r="AT104" s="39">
        <f t="shared" si="78"/>
        <v>0</v>
      </c>
      <c r="AU104" s="40">
        <f t="shared" si="79"/>
        <v>0</v>
      </c>
      <c r="AV104" s="40"/>
      <c r="AW104" s="52">
        <f t="shared" si="80"/>
        <v>0</v>
      </c>
      <c r="AY104" s="52">
        <f t="shared" si="81"/>
        <v>0</v>
      </c>
      <c r="AZ104" s="70"/>
    </row>
    <row r="105" spans="1:52">
      <c r="A105" s="44">
        <f t="shared" si="82"/>
        <v>39934</v>
      </c>
      <c r="B105" s="66">
        <f t="shared" si="83"/>
        <v>2868.8524590163934</v>
      </c>
      <c r="C105" s="67"/>
      <c r="D105" s="68">
        <f t="shared" si="50"/>
        <v>2868.8524590163934</v>
      </c>
      <c r="E105" s="35">
        <f t="shared" si="51"/>
        <v>0</v>
      </c>
      <c r="F105" s="35">
        <f t="shared" si="52"/>
        <v>0</v>
      </c>
      <c r="G105" s="55">
        <f t="shared" si="85"/>
        <v>5.67</v>
      </c>
      <c r="H105" s="69">
        <f t="shared" si="85"/>
        <v>5.67</v>
      </c>
      <c r="I105" s="72">
        <f t="shared" si="84"/>
        <v>0</v>
      </c>
      <c r="J105" s="55">
        <f t="shared" si="86"/>
        <v>-0.01</v>
      </c>
      <c r="K105" s="69">
        <f t="shared" si="86"/>
        <v>-0.06</v>
      </c>
      <c r="L105" s="72">
        <v>0</v>
      </c>
      <c r="M105" s="55">
        <f t="shared" si="87"/>
        <v>7.4999999999999997E-3</v>
      </c>
      <c r="N105" s="69">
        <f t="shared" si="87"/>
        <v>0</v>
      </c>
      <c r="O105" s="72">
        <v>0</v>
      </c>
      <c r="P105" s="7"/>
      <c r="Q105" s="72">
        <f t="shared" si="53"/>
        <v>5.6674999999999995</v>
      </c>
      <c r="R105" s="72">
        <f t="shared" si="54"/>
        <v>5.61</v>
      </c>
      <c r="S105" s="72">
        <f t="shared" si="55"/>
        <v>0</v>
      </c>
      <c r="T105" s="7"/>
      <c r="U105" s="5">
        <f t="shared" si="56"/>
        <v>31</v>
      </c>
      <c r="V105" s="45">
        <f t="shared" si="57"/>
        <v>39934</v>
      </c>
      <c r="W105" s="5">
        <f t="shared" si="58"/>
        <v>3018</v>
      </c>
      <c r="X105" s="55">
        <f t="shared" si="59"/>
        <v>5.3904348595426005E-2</v>
      </c>
      <c r="Y105" s="47">
        <f t="shared" si="60"/>
        <v>0.64435459096246372</v>
      </c>
      <c r="Z105" s="5">
        <f t="shared" si="61"/>
        <v>0</v>
      </c>
      <c r="AA105" s="5">
        <f t="shared" si="62"/>
        <v>0</v>
      </c>
      <c r="AC105" s="39">
        <f t="shared" si="63"/>
        <v>0</v>
      </c>
      <c r="AD105" s="39">
        <f t="shared" si="64"/>
        <v>0</v>
      </c>
      <c r="AE105" s="39">
        <f t="shared" si="65"/>
        <v>0</v>
      </c>
      <c r="AF105" s="39">
        <f t="shared" si="66"/>
        <v>0</v>
      </c>
      <c r="AG105" s="39">
        <f t="shared" si="67"/>
        <v>0</v>
      </c>
      <c r="AH105" s="39">
        <f t="shared" si="68"/>
        <v>0</v>
      </c>
      <c r="AI105" s="39">
        <f t="shared" si="69"/>
        <v>0</v>
      </c>
      <c r="AJ105" s="39">
        <f t="shared" si="70"/>
        <v>0</v>
      </c>
      <c r="AK105" s="39">
        <f t="shared" si="71"/>
        <v>0</v>
      </c>
      <c r="AL105" s="43"/>
      <c r="AM105" s="39">
        <f t="shared" si="72"/>
        <v>0</v>
      </c>
      <c r="AN105" s="39">
        <f t="shared" si="73"/>
        <v>0</v>
      </c>
      <c r="AO105" s="39">
        <f t="shared" si="74"/>
        <v>0</v>
      </c>
      <c r="AP105" s="40">
        <f t="shared" si="75"/>
        <v>0</v>
      </c>
      <c r="AR105" s="39">
        <f t="shared" si="76"/>
        <v>0</v>
      </c>
      <c r="AS105" s="39">
        <f t="shared" si="77"/>
        <v>0</v>
      </c>
      <c r="AT105" s="39">
        <f t="shared" si="78"/>
        <v>0</v>
      </c>
      <c r="AU105" s="40">
        <f t="shared" si="79"/>
        <v>0</v>
      </c>
      <c r="AV105" s="40"/>
      <c r="AW105" s="52">
        <f t="shared" si="80"/>
        <v>0</v>
      </c>
      <c r="AY105" s="52">
        <f t="shared" si="81"/>
        <v>0</v>
      </c>
      <c r="AZ105" s="70"/>
    </row>
    <row r="106" spans="1:52">
      <c r="A106" s="44">
        <f t="shared" si="82"/>
        <v>39965</v>
      </c>
      <c r="B106" s="66">
        <f t="shared" si="83"/>
        <v>2868.8524590163934</v>
      </c>
      <c r="C106" s="67"/>
      <c r="D106" s="68">
        <f t="shared" si="50"/>
        <v>2868.8524590163934</v>
      </c>
      <c r="E106" s="35">
        <f t="shared" si="51"/>
        <v>0</v>
      </c>
      <c r="F106" s="35">
        <f t="shared" si="52"/>
        <v>0</v>
      </c>
      <c r="G106" s="55">
        <f t="shared" si="85"/>
        <v>5.67</v>
      </c>
      <c r="H106" s="69">
        <f t="shared" si="85"/>
        <v>5.67</v>
      </c>
      <c r="I106" s="72">
        <f t="shared" si="84"/>
        <v>0</v>
      </c>
      <c r="J106" s="55">
        <f t="shared" si="86"/>
        <v>-0.01</v>
      </c>
      <c r="K106" s="69">
        <f t="shared" si="86"/>
        <v>-0.06</v>
      </c>
      <c r="L106" s="72">
        <v>0</v>
      </c>
      <c r="M106" s="55">
        <f t="shared" si="87"/>
        <v>7.4999999999999997E-3</v>
      </c>
      <c r="N106" s="69">
        <f t="shared" si="87"/>
        <v>0</v>
      </c>
      <c r="O106" s="72">
        <v>0</v>
      </c>
      <c r="P106" s="7"/>
      <c r="Q106" s="72">
        <f t="shared" si="53"/>
        <v>5.6674999999999995</v>
      </c>
      <c r="R106" s="72">
        <f t="shared" si="54"/>
        <v>5.61</v>
      </c>
      <c r="S106" s="72">
        <f t="shared" si="55"/>
        <v>0</v>
      </c>
      <c r="T106" s="7"/>
      <c r="U106" s="5">
        <f t="shared" si="56"/>
        <v>30</v>
      </c>
      <c r="V106" s="45">
        <f t="shared" si="57"/>
        <v>39965</v>
      </c>
      <c r="W106" s="5">
        <f t="shared" si="58"/>
        <v>3049</v>
      </c>
      <c r="X106" s="55">
        <f t="shared" si="59"/>
        <v>5.3904348595426005E-2</v>
      </c>
      <c r="Y106" s="47">
        <f t="shared" si="60"/>
        <v>0.64145222379320188</v>
      </c>
      <c r="Z106" s="5">
        <f t="shared" si="61"/>
        <v>0</v>
      </c>
      <c r="AA106" s="5">
        <f t="shared" si="62"/>
        <v>0</v>
      </c>
      <c r="AC106" s="39">
        <f t="shared" si="63"/>
        <v>0</v>
      </c>
      <c r="AD106" s="39">
        <f t="shared" si="64"/>
        <v>0</v>
      </c>
      <c r="AE106" s="39">
        <f t="shared" si="65"/>
        <v>0</v>
      </c>
      <c r="AF106" s="39">
        <f t="shared" si="66"/>
        <v>0</v>
      </c>
      <c r="AG106" s="39">
        <f t="shared" si="67"/>
        <v>0</v>
      </c>
      <c r="AH106" s="39">
        <f t="shared" si="68"/>
        <v>0</v>
      </c>
      <c r="AI106" s="39">
        <f t="shared" si="69"/>
        <v>0</v>
      </c>
      <c r="AJ106" s="39">
        <f t="shared" si="70"/>
        <v>0</v>
      </c>
      <c r="AK106" s="39">
        <f t="shared" si="71"/>
        <v>0</v>
      </c>
      <c r="AL106" s="43"/>
      <c r="AM106" s="39">
        <f t="shared" si="72"/>
        <v>0</v>
      </c>
      <c r="AN106" s="39">
        <f t="shared" si="73"/>
        <v>0</v>
      </c>
      <c r="AO106" s="39">
        <f t="shared" si="74"/>
        <v>0</v>
      </c>
      <c r="AP106" s="40">
        <f t="shared" si="75"/>
        <v>0</v>
      </c>
      <c r="AR106" s="39">
        <f t="shared" si="76"/>
        <v>0</v>
      </c>
      <c r="AS106" s="39">
        <f t="shared" si="77"/>
        <v>0</v>
      </c>
      <c r="AT106" s="39">
        <f t="shared" si="78"/>
        <v>0</v>
      </c>
      <c r="AU106" s="40">
        <f t="shared" si="79"/>
        <v>0</v>
      </c>
      <c r="AV106" s="40"/>
      <c r="AW106" s="52">
        <f t="shared" si="80"/>
        <v>0</v>
      </c>
      <c r="AY106" s="52">
        <f t="shared" si="81"/>
        <v>0</v>
      </c>
      <c r="AZ106" s="70"/>
    </row>
    <row r="107" spans="1:52">
      <c r="A107" s="44">
        <f t="shared" si="82"/>
        <v>39995</v>
      </c>
      <c r="B107" s="66">
        <f t="shared" si="83"/>
        <v>2868.8524590163934</v>
      </c>
      <c r="C107" s="67"/>
      <c r="D107" s="68">
        <f t="shared" si="50"/>
        <v>2868.8524590163934</v>
      </c>
      <c r="E107" s="35">
        <f t="shared" si="51"/>
        <v>0</v>
      </c>
      <c r="F107" s="35">
        <f t="shared" si="52"/>
        <v>0</v>
      </c>
      <c r="G107" s="55">
        <f t="shared" si="85"/>
        <v>5.67</v>
      </c>
      <c r="H107" s="69">
        <f t="shared" si="85"/>
        <v>5.67</v>
      </c>
      <c r="I107" s="72">
        <f t="shared" si="84"/>
        <v>0</v>
      </c>
      <c r="J107" s="55">
        <f t="shared" si="86"/>
        <v>-0.01</v>
      </c>
      <c r="K107" s="69">
        <f t="shared" si="86"/>
        <v>-0.06</v>
      </c>
      <c r="L107" s="72">
        <v>0</v>
      </c>
      <c r="M107" s="55">
        <f t="shared" si="87"/>
        <v>7.4999999999999997E-3</v>
      </c>
      <c r="N107" s="69">
        <f t="shared" si="87"/>
        <v>0</v>
      </c>
      <c r="O107" s="72">
        <v>0</v>
      </c>
      <c r="P107" s="7"/>
      <c r="Q107" s="72">
        <f t="shared" si="53"/>
        <v>5.6674999999999995</v>
      </c>
      <c r="R107" s="72">
        <f t="shared" si="54"/>
        <v>5.61</v>
      </c>
      <c r="S107" s="72">
        <f t="shared" si="55"/>
        <v>0</v>
      </c>
      <c r="T107" s="7"/>
      <c r="U107" s="5">
        <f t="shared" si="56"/>
        <v>31</v>
      </c>
      <c r="V107" s="45">
        <f t="shared" si="57"/>
        <v>39995</v>
      </c>
      <c r="W107" s="5">
        <f t="shared" si="58"/>
        <v>3079</v>
      </c>
      <c r="X107" s="55">
        <f t="shared" si="59"/>
        <v>5.3904348595426005E-2</v>
      </c>
      <c r="Y107" s="47">
        <f t="shared" si="60"/>
        <v>0.63865592934162663</v>
      </c>
      <c r="Z107" s="5">
        <f t="shared" si="61"/>
        <v>0</v>
      </c>
      <c r="AA107" s="5">
        <f t="shared" si="62"/>
        <v>0</v>
      </c>
      <c r="AC107" s="39">
        <f t="shared" si="63"/>
        <v>0</v>
      </c>
      <c r="AD107" s="39">
        <f t="shared" si="64"/>
        <v>0</v>
      </c>
      <c r="AE107" s="39">
        <f t="shared" si="65"/>
        <v>0</v>
      </c>
      <c r="AF107" s="39">
        <f t="shared" si="66"/>
        <v>0</v>
      </c>
      <c r="AG107" s="39">
        <f t="shared" si="67"/>
        <v>0</v>
      </c>
      <c r="AH107" s="39">
        <f t="shared" si="68"/>
        <v>0</v>
      </c>
      <c r="AI107" s="39">
        <f t="shared" si="69"/>
        <v>0</v>
      </c>
      <c r="AJ107" s="39">
        <f t="shared" si="70"/>
        <v>0</v>
      </c>
      <c r="AK107" s="39">
        <f t="shared" si="71"/>
        <v>0</v>
      </c>
      <c r="AL107" s="43"/>
      <c r="AM107" s="39">
        <f t="shared" si="72"/>
        <v>0</v>
      </c>
      <c r="AN107" s="39">
        <f t="shared" si="73"/>
        <v>0</v>
      </c>
      <c r="AO107" s="39">
        <f t="shared" si="74"/>
        <v>0</v>
      </c>
      <c r="AP107" s="40">
        <f t="shared" si="75"/>
        <v>0</v>
      </c>
      <c r="AR107" s="39">
        <f t="shared" si="76"/>
        <v>0</v>
      </c>
      <c r="AS107" s="39">
        <f t="shared" si="77"/>
        <v>0</v>
      </c>
      <c r="AT107" s="39">
        <f t="shared" si="78"/>
        <v>0</v>
      </c>
      <c r="AU107" s="40">
        <f t="shared" si="79"/>
        <v>0</v>
      </c>
      <c r="AV107" s="40"/>
      <c r="AW107" s="52">
        <f t="shared" si="80"/>
        <v>0</v>
      </c>
      <c r="AY107" s="52">
        <f t="shared" si="81"/>
        <v>0</v>
      </c>
      <c r="AZ107" s="70"/>
    </row>
    <row r="108" spans="1:52">
      <c r="A108" s="44">
        <f t="shared" si="82"/>
        <v>40026</v>
      </c>
      <c r="B108" s="66">
        <f t="shared" si="83"/>
        <v>2868.8524590163934</v>
      </c>
      <c r="C108" s="67"/>
      <c r="D108" s="68">
        <f t="shared" si="50"/>
        <v>2868.8524590163934</v>
      </c>
      <c r="E108" s="35">
        <f t="shared" si="51"/>
        <v>0</v>
      </c>
      <c r="F108" s="35">
        <f t="shared" si="52"/>
        <v>0</v>
      </c>
      <c r="G108" s="55">
        <f t="shared" si="85"/>
        <v>5.67</v>
      </c>
      <c r="H108" s="69">
        <f t="shared" si="85"/>
        <v>5.67</v>
      </c>
      <c r="I108" s="72">
        <f t="shared" si="84"/>
        <v>0</v>
      </c>
      <c r="J108" s="55">
        <f t="shared" si="86"/>
        <v>-0.01</v>
      </c>
      <c r="K108" s="69">
        <f t="shared" si="86"/>
        <v>-0.06</v>
      </c>
      <c r="L108" s="72">
        <v>0</v>
      </c>
      <c r="M108" s="55">
        <f t="shared" si="87"/>
        <v>7.4999999999999997E-3</v>
      </c>
      <c r="N108" s="69">
        <f t="shared" si="87"/>
        <v>0</v>
      </c>
      <c r="O108" s="72">
        <v>0</v>
      </c>
      <c r="P108" s="7"/>
      <c r="Q108" s="72">
        <f t="shared" si="53"/>
        <v>5.6674999999999995</v>
      </c>
      <c r="R108" s="72">
        <f t="shared" si="54"/>
        <v>5.61</v>
      </c>
      <c r="S108" s="72">
        <f t="shared" si="55"/>
        <v>0</v>
      </c>
      <c r="T108" s="7"/>
      <c r="U108" s="5">
        <f t="shared" si="56"/>
        <v>31</v>
      </c>
      <c r="V108" s="45">
        <f t="shared" si="57"/>
        <v>40026</v>
      </c>
      <c r="W108" s="5">
        <f t="shared" si="58"/>
        <v>3110</v>
      </c>
      <c r="X108" s="55">
        <f t="shared" si="59"/>
        <v>5.3904348595426005E-2</v>
      </c>
      <c r="Y108" s="47">
        <f t="shared" si="60"/>
        <v>0.63577923066084763</v>
      </c>
      <c r="Z108" s="5">
        <f t="shared" si="61"/>
        <v>0</v>
      </c>
      <c r="AA108" s="5">
        <f t="shared" si="62"/>
        <v>0</v>
      </c>
      <c r="AC108" s="39">
        <f t="shared" si="63"/>
        <v>0</v>
      </c>
      <c r="AD108" s="39">
        <f t="shared" si="64"/>
        <v>0</v>
      </c>
      <c r="AE108" s="39">
        <f t="shared" si="65"/>
        <v>0</v>
      </c>
      <c r="AF108" s="39">
        <f t="shared" si="66"/>
        <v>0</v>
      </c>
      <c r="AG108" s="39">
        <f t="shared" si="67"/>
        <v>0</v>
      </c>
      <c r="AH108" s="39">
        <f t="shared" si="68"/>
        <v>0</v>
      </c>
      <c r="AI108" s="39">
        <f t="shared" si="69"/>
        <v>0</v>
      </c>
      <c r="AJ108" s="39">
        <f t="shared" si="70"/>
        <v>0</v>
      </c>
      <c r="AK108" s="39">
        <f t="shared" si="71"/>
        <v>0</v>
      </c>
      <c r="AL108" s="43"/>
      <c r="AM108" s="39">
        <f t="shared" si="72"/>
        <v>0</v>
      </c>
      <c r="AN108" s="39">
        <f t="shared" si="73"/>
        <v>0</v>
      </c>
      <c r="AO108" s="39">
        <f t="shared" si="74"/>
        <v>0</v>
      </c>
      <c r="AP108" s="40">
        <f t="shared" si="75"/>
        <v>0</v>
      </c>
      <c r="AR108" s="39">
        <f t="shared" si="76"/>
        <v>0</v>
      </c>
      <c r="AS108" s="39">
        <f t="shared" si="77"/>
        <v>0</v>
      </c>
      <c r="AT108" s="39">
        <f t="shared" si="78"/>
        <v>0</v>
      </c>
      <c r="AU108" s="40">
        <f t="shared" si="79"/>
        <v>0</v>
      </c>
      <c r="AV108" s="40"/>
      <c r="AW108" s="52">
        <f t="shared" si="80"/>
        <v>0</v>
      </c>
      <c r="AY108" s="52">
        <f t="shared" si="81"/>
        <v>0</v>
      </c>
      <c r="AZ108" s="70"/>
    </row>
    <row r="109" spans="1:52">
      <c r="A109" s="44">
        <f t="shared" si="82"/>
        <v>40057</v>
      </c>
      <c r="B109" s="66">
        <f t="shared" si="83"/>
        <v>2868.8524590163934</v>
      </c>
      <c r="C109" s="67"/>
      <c r="D109" s="68">
        <f t="shared" si="50"/>
        <v>2868.8524590163934</v>
      </c>
      <c r="E109" s="35">
        <f t="shared" si="51"/>
        <v>0</v>
      </c>
      <c r="F109" s="35">
        <f t="shared" si="52"/>
        <v>0</v>
      </c>
      <c r="G109" s="55">
        <f t="shared" si="85"/>
        <v>5.67</v>
      </c>
      <c r="H109" s="69">
        <f t="shared" si="85"/>
        <v>5.67</v>
      </c>
      <c r="I109" s="72">
        <f t="shared" si="84"/>
        <v>0</v>
      </c>
      <c r="J109" s="55">
        <f t="shared" si="86"/>
        <v>-0.01</v>
      </c>
      <c r="K109" s="69">
        <f t="shared" si="86"/>
        <v>-0.06</v>
      </c>
      <c r="L109" s="72">
        <v>0</v>
      </c>
      <c r="M109" s="55">
        <f t="shared" si="87"/>
        <v>7.4999999999999997E-3</v>
      </c>
      <c r="N109" s="69">
        <f t="shared" si="87"/>
        <v>0</v>
      </c>
      <c r="O109" s="72">
        <v>0</v>
      </c>
      <c r="P109" s="7"/>
      <c r="Q109" s="72">
        <f t="shared" si="53"/>
        <v>5.6674999999999995</v>
      </c>
      <c r="R109" s="72">
        <f t="shared" si="54"/>
        <v>5.61</v>
      </c>
      <c r="S109" s="72">
        <f t="shared" si="55"/>
        <v>0</v>
      </c>
      <c r="T109" s="7"/>
      <c r="U109" s="5">
        <f t="shared" si="56"/>
        <v>30</v>
      </c>
      <c r="V109" s="45">
        <f t="shared" si="57"/>
        <v>40057</v>
      </c>
      <c r="W109" s="5">
        <f t="shared" si="58"/>
        <v>3141</v>
      </c>
      <c r="X109" s="55">
        <f t="shared" si="59"/>
        <v>5.3904348595426005E-2</v>
      </c>
      <c r="Y109" s="47">
        <f t="shared" si="60"/>
        <v>0.63291548949744203</v>
      </c>
      <c r="Z109" s="5">
        <f t="shared" si="61"/>
        <v>0</v>
      </c>
      <c r="AA109" s="5">
        <f t="shared" si="62"/>
        <v>0</v>
      </c>
      <c r="AC109" s="39">
        <f t="shared" si="63"/>
        <v>0</v>
      </c>
      <c r="AD109" s="39">
        <f t="shared" si="64"/>
        <v>0</v>
      </c>
      <c r="AE109" s="39">
        <f t="shared" si="65"/>
        <v>0</v>
      </c>
      <c r="AF109" s="39">
        <f t="shared" si="66"/>
        <v>0</v>
      </c>
      <c r="AG109" s="39">
        <f t="shared" si="67"/>
        <v>0</v>
      </c>
      <c r="AH109" s="39">
        <f t="shared" si="68"/>
        <v>0</v>
      </c>
      <c r="AI109" s="39">
        <f t="shared" si="69"/>
        <v>0</v>
      </c>
      <c r="AJ109" s="39">
        <f t="shared" si="70"/>
        <v>0</v>
      </c>
      <c r="AK109" s="39">
        <f t="shared" si="71"/>
        <v>0</v>
      </c>
      <c r="AL109" s="43"/>
      <c r="AM109" s="39">
        <f t="shared" si="72"/>
        <v>0</v>
      </c>
      <c r="AN109" s="39">
        <f t="shared" si="73"/>
        <v>0</v>
      </c>
      <c r="AO109" s="39">
        <f t="shared" si="74"/>
        <v>0</v>
      </c>
      <c r="AP109" s="40">
        <f t="shared" si="75"/>
        <v>0</v>
      </c>
      <c r="AR109" s="39">
        <f t="shared" si="76"/>
        <v>0</v>
      </c>
      <c r="AS109" s="39">
        <f t="shared" si="77"/>
        <v>0</v>
      </c>
      <c r="AT109" s="39">
        <f t="shared" si="78"/>
        <v>0</v>
      </c>
      <c r="AU109" s="40">
        <f t="shared" si="79"/>
        <v>0</v>
      </c>
      <c r="AV109" s="40"/>
      <c r="AW109" s="52">
        <f t="shared" si="80"/>
        <v>0</v>
      </c>
      <c r="AY109" s="52">
        <f t="shared" si="81"/>
        <v>0</v>
      </c>
      <c r="AZ109" s="70"/>
    </row>
    <row r="110" spans="1:52">
      <c r="A110" s="44">
        <f t="shared" si="82"/>
        <v>40087</v>
      </c>
      <c r="B110" s="66">
        <f t="shared" si="83"/>
        <v>2868.8524590163934</v>
      </c>
      <c r="C110" s="67"/>
      <c r="D110" s="68">
        <f t="shared" si="50"/>
        <v>2868.8524590163934</v>
      </c>
      <c r="E110" s="35">
        <f t="shared" si="51"/>
        <v>0</v>
      </c>
      <c r="F110" s="35">
        <f t="shared" si="52"/>
        <v>0</v>
      </c>
      <c r="G110" s="55">
        <f t="shared" ref="G110:H129" si="88">VLOOKUP($A110,Table,MATCH(G$4,Curves,0))</f>
        <v>5.67</v>
      </c>
      <c r="H110" s="69">
        <f t="shared" si="88"/>
        <v>5.67</v>
      </c>
      <c r="I110" s="72">
        <f t="shared" si="84"/>
        <v>0</v>
      </c>
      <c r="J110" s="55">
        <f t="shared" ref="J110:K129" si="89">VLOOKUP($A110,Table,MATCH(J$4,Curves,0))</f>
        <v>-0.01</v>
      </c>
      <c r="K110" s="69">
        <f t="shared" si="89"/>
        <v>-0.06</v>
      </c>
      <c r="L110" s="72">
        <v>0</v>
      </c>
      <c r="M110" s="55">
        <f t="shared" ref="M110:N129" si="90">VLOOKUP($A110,Table,MATCH(M$4,Curves,0))</f>
        <v>7.4999999999999997E-3</v>
      </c>
      <c r="N110" s="69">
        <f t="shared" si="90"/>
        <v>0</v>
      </c>
      <c r="O110" s="72">
        <v>0</v>
      </c>
      <c r="P110" s="7"/>
      <c r="Q110" s="72">
        <f t="shared" si="53"/>
        <v>5.6674999999999995</v>
      </c>
      <c r="R110" s="72">
        <f t="shared" si="54"/>
        <v>5.61</v>
      </c>
      <c r="S110" s="72">
        <f t="shared" si="55"/>
        <v>0</v>
      </c>
      <c r="T110" s="7"/>
      <c r="U110" s="5">
        <f t="shared" si="56"/>
        <v>31</v>
      </c>
      <c r="V110" s="45">
        <f t="shared" si="57"/>
        <v>40087</v>
      </c>
      <c r="W110" s="5">
        <f t="shared" si="58"/>
        <v>3171</v>
      </c>
      <c r="X110" s="55">
        <f t="shared" si="59"/>
        <v>5.3904348595426005E-2</v>
      </c>
      <c r="Y110" s="47">
        <f t="shared" si="60"/>
        <v>0.63015640938835449</v>
      </c>
      <c r="Z110" s="5">
        <f t="shared" si="61"/>
        <v>0</v>
      </c>
      <c r="AA110" s="5">
        <f t="shared" si="62"/>
        <v>0</v>
      </c>
      <c r="AC110" s="39">
        <f t="shared" si="63"/>
        <v>0</v>
      </c>
      <c r="AD110" s="39">
        <f t="shared" si="64"/>
        <v>0</v>
      </c>
      <c r="AE110" s="39">
        <f t="shared" si="65"/>
        <v>0</v>
      </c>
      <c r="AF110" s="39">
        <f t="shared" si="66"/>
        <v>0</v>
      </c>
      <c r="AG110" s="39">
        <f t="shared" si="67"/>
        <v>0</v>
      </c>
      <c r="AH110" s="39">
        <f t="shared" si="68"/>
        <v>0</v>
      </c>
      <c r="AI110" s="39">
        <f t="shared" si="69"/>
        <v>0</v>
      </c>
      <c r="AJ110" s="39">
        <f t="shared" si="70"/>
        <v>0</v>
      </c>
      <c r="AK110" s="39">
        <f t="shared" si="71"/>
        <v>0</v>
      </c>
      <c r="AL110" s="43"/>
      <c r="AM110" s="39">
        <f t="shared" si="72"/>
        <v>0</v>
      </c>
      <c r="AN110" s="39">
        <f t="shared" si="73"/>
        <v>0</v>
      </c>
      <c r="AO110" s="39">
        <f t="shared" si="74"/>
        <v>0</v>
      </c>
      <c r="AP110" s="40">
        <f t="shared" si="75"/>
        <v>0</v>
      </c>
      <c r="AR110" s="39">
        <f t="shared" si="76"/>
        <v>0</v>
      </c>
      <c r="AS110" s="39">
        <f t="shared" si="77"/>
        <v>0</v>
      </c>
      <c r="AT110" s="39">
        <f t="shared" si="78"/>
        <v>0</v>
      </c>
      <c r="AU110" s="40">
        <f t="shared" si="79"/>
        <v>0</v>
      </c>
      <c r="AV110" s="40"/>
      <c r="AW110" s="52">
        <f t="shared" si="80"/>
        <v>0</v>
      </c>
      <c r="AY110" s="52">
        <f t="shared" si="81"/>
        <v>0</v>
      </c>
      <c r="AZ110" s="70"/>
    </row>
    <row r="111" spans="1:52">
      <c r="A111" s="44">
        <f t="shared" si="82"/>
        <v>40118</v>
      </c>
      <c r="B111" s="66">
        <f t="shared" si="83"/>
        <v>2868.8524590163934</v>
      </c>
      <c r="C111" s="67"/>
      <c r="D111" s="68">
        <f t="shared" si="50"/>
        <v>2868.8524590163934</v>
      </c>
      <c r="E111" s="35">
        <f t="shared" si="51"/>
        <v>0</v>
      </c>
      <c r="F111" s="35">
        <f t="shared" si="52"/>
        <v>0</v>
      </c>
      <c r="G111" s="55">
        <f t="shared" si="88"/>
        <v>5.67</v>
      </c>
      <c r="H111" s="69">
        <f t="shared" si="88"/>
        <v>5.67</v>
      </c>
      <c r="I111" s="72">
        <f t="shared" si="84"/>
        <v>0</v>
      </c>
      <c r="J111" s="55">
        <f t="shared" si="89"/>
        <v>-0.01</v>
      </c>
      <c r="K111" s="69">
        <f t="shared" si="89"/>
        <v>-0.06</v>
      </c>
      <c r="L111" s="72">
        <v>0</v>
      </c>
      <c r="M111" s="55">
        <f t="shared" si="90"/>
        <v>7.4999999999999997E-3</v>
      </c>
      <c r="N111" s="69">
        <f t="shared" si="90"/>
        <v>0</v>
      </c>
      <c r="O111" s="72">
        <v>0</v>
      </c>
      <c r="P111" s="7"/>
      <c r="Q111" s="72">
        <f t="shared" si="53"/>
        <v>5.6674999999999995</v>
      </c>
      <c r="R111" s="72">
        <f t="shared" si="54"/>
        <v>5.61</v>
      </c>
      <c r="S111" s="72">
        <f t="shared" si="55"/>
        <v>0</v>
      </c>
      <c r="T111" s="7"/>
      <c r="U111" s="5">
        <f t="shared" si="56"/>
        <v>30</v>
      </c>
      <c r="V111" s="45">
        <f t="shared" si="57"/>
        <v>40118</v>
      </c>
      <c r="W111" s="5">
        <f t="shared" si="58"/>
        <v>3202</v>
      </c>
      <c r="X111" s="55">
        <f t="shared" si="59"/>
        <v>5.3904348595426005E-2</v>
      </c>
      <c r="Y111" s="47">
        <f t="shared" si="60"/>
        <v>0.62731799510565833</v>
      </c>
      <c r="Z111" s="5">
        <f t="shared" si="61"/>
        <v>0</v>
      </c>
      <c r="AA111" s="5">
        <f t="shared" si="62"/>
        <v>0</v>
      </c>
      <c r="AC111" s="39">
        <f t="shared" si="63"/>
        <v>0</v>
      </c>
      <c r="AD111" s="39">
        <f t="shared" si="64"/>
        <v>0</v>
      </c>
      <c r="AE111" s="39">
        <f t="shared" si="65"/>
        <v>0</v>
      </c>
      <c r="AF111" s="39">
        <f t="shared" si="66"/>
        <v>0</v>
      </c>
      <c r="AG111" s="39">
        <f t="shared" si="67"/>
        <v>0</v>
      </c>
      <c r="AH111" s="39">
        <f t="shared" si="68"/>
        <v>0</v>
      </c>
      <c r="AI111" s="39">
        <f t="shared" si="69"/>
        <v>0</v>
      </c>
      <c r="AJ111" s="39">
        <f t="shared" si="70"/>
        <v>0</v>
      </c>
      <c r="AK111" s="39">
        <f t="shared" si="71"/>
        <v>0</v>
      </c>
      <c r="AL111" s="43"/>
      <c r="AM111" s="39">
        <f t="shared" si="72"/>
        <v>0</v>
      </c>
      <c r="AN111" s="39">
        <f t="shared" si="73"/>
        <v>0</v>
      </c>
      <c r="AO111" s="39">
        <f t="shared" si="74"/>
        <v>0</v>
      </c>
      <c r="AP111" s="40">
        <f t="shared" si="75"/>
        <v>0</v>
      </c>
      <c r="AR111" s="39">
        <f t="shared" si="76"/>
        <v>0</v>
      </c>
      <c r="AS111" s="39">
        <f t="shared" si="77"/>
        <v>0</v>
      </c>
      <c r="AT111" s="39">
        <f t="shared" si="78"/>
        <v>0</v>
      </c>
      <c r="AU111" s="40">
        <f t="shared" si="79"/>
        <v>0</v>
      </c>
      <c r="AV111" s="40"/>
      <c r="AW111" s="52">
        <f t="shared" si="80"/>
        <v>0</v>
      </c>
      <c r="AY111" s="52">
        <f t="shared" si="81"/>
        <v>0</v>
      </c>
      <c r="AZ111" s="70"/>
    </row>
    <row r="112" spans="1:52">
      <c r="A112" s="44">
        <f t="shared" si="82"/>
        <v>40148</v>
      </c>
      <c r="B112" s="66">
        <f t="shared" si="83"/>
        <v>2868.8524590163934</v>
      </c>
      <c r="C112" s="67"/>
      <c r="D112" s="68">
        <f t="shared" si="50"/>
        <v>2868.8524590163934</v>
      </c>
      <c r="E112" s="35">
        <f t="shared" si="51"/>
        <v>0</v>
      </c>
      <c r="F112" s="35">
        <f t="shared" si="52"/>
        <v>0</v>
      </c>
      <c r="G112" s="55">
        <f t="shared" si="88"/>
        <v>5.67</v>
      </c>
      <c r="H112" s="69">
        <f t="shared" si="88"/>
        <v>5.67</v>
      </c>
      <c r="I112" s="72">
        <f t="shared" si="84"/>
        <v>0</v>
      </c>
      <c r="J112" s="55">
        <f t="shared" si="89"/>
        <v>-0.01</v>
      </c>
      <c r="K112" s="69">
        <f t="shared" si="89"/>
        <v>-0.06</v>
      </c>
      <c r="L112" s="72">
        <v>0</v>
      </c>
      <c r="M112" s="55">
        <f t="shared" si="90"/>
        <v>7.4999999999999997E-3</v>
      </c>
      <c r="N112" s="69">
        <f t="shared" si="90"/>
        <v>0</v>
      </c>
      <c r="O112" s="72">
        <v>0</v>
      </c>
      <c r="P112" s="7"/>
      <c r="Q112" s="72">
        <f t="shared" si="53"/>
        <v>5.6674999999999995</v>
      </c>
      <c r="R112" s="72">
        <f t="shared" si="54"/>
        <v>5.61</v>
      </c>
      <c r="S112" s="72">
        <f t="shared" si="55"/>
        <v>0</v>
      </c>
      <c r="T112" s="7"/>
      <c r="U112" s="5">
        <f t="shared" si="56"/>
        <v>31</v>
      </c>
      <c r="V112" s="45">
        <f t="shared" si="57"/>
        <v>40148</v>
      </c>
      <c r="W112" s="5">
        <f t="shared" si="58"/>
        <v>3232</v>
      </c>
      <c r="X112" s="55">
        <f t="shared" si="59"/>
        <v>5.3904348595426005E-2</v>
      </c>
      <c r="Y112" s="47">
        <f t="shared" si="60"/>
        <v>0.62458331625660213</v>
      </c>
      <c r="Z112" s="5">
        <f t="shared" si="61"/>
        <v>0</v>
      </c>
      <c r="AA112" s="5">
        <f t="shared" si="62"/>
        <v>0</v>
      </c>
      <c r="AC112" s="39">
        <f t="shared" si="63"/>
        <v>0</v>
      </c>
      <c r="AD112" s="39">
        <f t="shared" si="64"/>
        <v>0</v>
      </c>
      <c r="AE112" s="39">
        <f t="shared" si="65"/>
        <v>0</v>
      </c>
      <c r="AF112" s="39">
        <f t="shared" si="66"/>
        <v>0</v>
      </c>
      <c r="AG112" s="39">
        <f t="shared" si="67"/>
        <v>0</v>
      </c>
      <c r="AH112" s="39">
        <f t="shared" si="68"/>
        <v>0</v>
      </c>
      <c r="AI112" s="39">
        <f t="shared" si="69"/>
        <v>0</v>
      </c>
      <c r="AJ112" s="39">
        <f t="shared" si="70"/>
        <v>0</v>
      </c>
      <c r="AK112" s="39">
        <f t="shared" si="71"/>
        <v>0</v>
      </c>
      <c r="AL112" s="43"/>
      <c r="AM112" s="39">
        <f t="shared" si="72"/>
        <v>0</v>
      </c>
      <c r="AN112" s="39">
        <f t="shared" si="73"/>
        <v>0</v>
      </c>
      <c r="AO112" s="39">
        <f t="shared" si="74"/>
        <v>0</v>
      </c>
      <c r="AP112" s="40">
        <f t="shared" si="75"/>
        <v>0</v>
      </c>
      <c r="AR112" s="39">
        <f t="shared" si="76"/>
        <v>0</v>
      </c>
      <c r="AS112" s="39">
        <f t="shared" si="77"/>
        <v>0</v>
      </c>
      <c r="AT112" s="39">
        <f t="shared" si="78"/>
        <v>0</v>
      </c>
      <c r="AU112" s="40">
        <f t="shared" si="79"/>
        <v>0</v>
      </c>
      <c r="AV112" s="40"/>
      <c r="AW112" s="52">
        <f t="shared" si="80"/>
        <v>0</v>
      </c>
      <c r="AY112" s="52">
        <f t="shared" si="81"/>
        <v>0</v>
      </c>
      <c r="AZ112" s="70"/>
    </row>
    <row r="113" spans="1:52">
      <c r="A113" s="44">
        <f t="shared" si="82"/>
        <v>40179</v>
      </c>
      <c r="B113" s="66">
        <f t="shared" si="83"/>
        <v>2868.8524590163934</v>
      </c>
      <c r="C113" s="67"/>
      <c r="D113" s="68">
        <f t="shared" si="50"/>
        <v>2868.8524590163934</v>
      </c>
      <c r="E113" s="35">
        <f t="shared" si="51"/>
        <v>0</v>
      </c>
      <c r="F113" s="35">
        <f t="shared" si="52"/>
        <v>0</v>
      </c>
      <c r="G113" s="55">
        <f t="shared" si="88"/>
        <v>5.67</v>
      </c>
      <c r="H113" s="69">
        <f t="shared" si="88"/>
        <v>5.67</v>
      </c>
      <c r="I113" s="72">
        <f t="shared" si="84"/>
        <v>0</v>
      </c>
      <c r="J113" s="55">
        <f t="shared" si="89"/>
        <v>-0.01</v>
      </c>
      <c r="K113" s="69">
        <f t="shared" si="89"/>
        <v>-0.06</v>
      </c>
      <c r="L113" s="72">
        <v>0</v>
      </c>
      <c r="M113" s="55">
        <f t="shared" si="90"/>
        <v>7.4999999999999997E-3</v>
      </c>
      <c r="N113" s="69">
        <f t="shared" si="90"/>
        <v>0</v>
      </c>
      <c r="O113" s="72">
        <v>0</v>
      </c>
      <c r="P113" s="7"/>
      <c r="Q113" s="72">
        <f t="shared" si="53"/>
        <v>5.6674999999999995</v>
      </c>
      <c r="R113" s="72">
        <f t="shared" si="54"/>
        <v>5.61</v>
      </c>
      <c r="S113" s="72">
        <f t="shared" si="55"/>
        <v>0</v>
      </c>
      <c r="T113" s="7"/>
      <c r="U113" s="5">
        <f t="shared" si="56"/>
        <v>31</v>
      </c>
      <c r="V113" s="45">
        <f t="shared" si="57"/>
        <v>40179</v>
      </c>
      <c r="W113" s="5">
        <f t="shared" si="58"/>
        <v>3263</v>
      </c>
      <c r="X113" s="55">
        <f t="shared" si="59"/>
        <v>5.3904348595426005E-2</v>
      </c>
      <c r="Y113" s="47">
        <f t="shared" si="60"/>
        <v>0.62177000486409062</v>
      </c>
      <c r="Z113" s="5">
        <f t="shared" si="61"/>
        <v>0</v>
      </c>
      <c r="AA113" s="5">
        <f t="shared" si="62"/>
        <v>0</v>
      </c>
      <c r="AC113" s="39">
        <f t="shared" si="63"/>
        <v>0</v>
      </c>
      <c r="AD113" s="39">
        <f t="shared" si="64"/>
        <v>0</v>
      </c>
      <c r="AE113" s="39">
        <f t="shared" si="65"/>
        <v>0</v>
      </c>
      <c r="AF113" s="39">
        <f t="shared" si="66"/>
        <v>0</v>
      </c>
      <c r="AG113" s="39">
        <f t="shared" si="67"/>
        <v>0</v>
      </c>
      <c r="AH113" s="39">
        <f t="shared" si="68"/>
        <v>0</v>
      </c>
      <c r="AI113" s="39">
        <f t="shared" si="69"/>
        <v>0</v>
      </c>
      <c r="AJ113" s="39">
        <f t="shared" si="70"/>
        <v>0</v>
      </c>
      <c r="AK113" s="39">
        <f t="shared" si="71"/>
        <v>0</v>
      </c>
      <c r="AL113" s="43"/>
      <c r="AM113" s="39">
        <f t="shared" si="72"/>
        <v>0</v>
      </c>
      <c r="AN113" s="39">
        <f t="shared" si="73"/>
        <v>0</v>
      </c>
      <c r="AO113" s="39">
        <f t="shared" si="74"/>
        <v>0</v>
      </c>
      <c r="AP113" s="40">
        <f t="shared" si="75"/>
        <v>0</v>
      </c>
      <c r="AR113" s="39">
        <f t="shared" si="76"/>
        <v>0</v>
      </c>
      <c r="AS113" s="39">
        <f t="shared" si="77"/>
        <v>0</v>
      </c>
      <c r="AT113" s="39">
        <f t="shared" si="78"/>
        <v>0</v>
      </c>
      <c r="AU113" s="40">
        <f t="shared" si="79"/>
        <v>0</v>
      </c>
      <c r="AV113" s="40"/>
      <c r="AW113" s="52">
        <f t="shared" si="80"/>
        <v>0</v>
      </c>
      <c r="AY113" s="52">
        <f t="shared" si="81"/>
        <v>0</v>
      </c>
      <c r="AZ113" s="70"/>
    </row>
    <row r="114" spans="1:52">
      <c r="A114" s="44">
        <f t="shared" si="82"/>
        <v>40210</v>
      </c>
      <c r="B114" s="66">
        <f t="shared" si="83"/>
        <v>2868.8524590163934</v>
      </c>
      <c r="C114" s="67"/>
      <c r="D114" s="68">
        <f t="shared" si="50"/>
        <v>2868.8524590163934</v>
      </c>
      <c r="E114" s="35">
        <f t="shared" si="51"/>
        <v>0</v>
      </c>
      <c r="F114" s="35">
        <f t="shared" si="52"/>
        <v>0</v>
      </c>
      <c r="G114" s="55">
        <f t="shared" si="88"/>
        <v>5.67</v>
      </c>
      <c r="H114" s="69">
        <f t="shared" si="88"/>
        <v>5.67</v>
      </c>
      <c r="I114" s="72">
        <f t="shared" si="84"/>
        <v>0</v>
      </c>
      <c r="J114" s="55">
        <f t="shared" si="89"/>
        <v>-0.01</v>
      </c>
      <c r="K114" s="69">
        <f t="shared" si="89"/>
        <v>-0.06</v>
      </c>
      <c r="L114" s="72">
        <v>0</v>
      </c>
      <c r="M114" s="55">
        <f t="shared" si="90"/>
        <v>7.4999999999999997E-3</v>
      </c>
      <c r="N114" s="69">
        <f t="shared" si="90"/>
        <v>0</v>
      </c>
      <c r="O114" s="72">
        <v>0</v>
      </c>
      <c r="P114" s="7"/>
      <c r="Q114" s="72">
        <f t="shared" si="53"/>
        <v>5.6674999999999995</v>
      </c>
      <c r="R114" s="72">
        <f t="shared" si="54"/>
        <v>5.61</v>
      </c>
      <c r="S114" s="72">
        <f t="shared" si="55"/>
        <v>0</v>
      </c>
      <c r="T114" s="7"/>
      <c r="U114" s="5">
        <f t="shared" si="56"/>
        <v>28</v>
      </c>
      <c r="V114" s="45">
        <f t="shared" si="57"/>
        <v>40210</v>
      </c>
      <c r="W114" s="5">
        <f t="shared" si="58"/>
        <v>3294</v>
      </c>
      <c r="X114" s="55">
        <f t="shared" si="59"/>
        <v>5.3904348595426005E-2</v>
      </c>
      <c r="Y114" s="47">
        <f t="shared" si="60"/>
        <v>0.61896936547351245</v>
      </c>
      <c r="Z114" s="5">
        <f t="shared" si="61"/>
        <v>0</v>
      </c>
      <c r="AA114" s="5">
        <f t="shared" si="62"/>
        <v>0</v>
      </c>
      <c r="AC114" s="39">
        <f t="shared" si="63"/>
        <v>0</v>
      </c>
      <c r="AD114" s="39">
        <f t="shared" si="64"/>
        <v>0</v>
      </c>
      <c r="AE114" s="39">
        <f t="shared" si="65"/>
        <v>0</v>
      </c>
      <c r="AF114" s="39">
        <f t="shared" si="66"/>
        <v>0</v>
      </c>
      <c r="AG114" s="39">
        <f t="shared" si="67"/>
        <v>0</v>
      </c>
      <c r="AH114" s="39">
        <f t="shared" si="68"/>
        <v>0</v>
      </c>
      <c r="AI114" s="39">
        <f t="shared" si="69"/>
        <v>0</v>
      </c>
      <c r="AJ114" s="39">
        <f t="shared" si="70"/>
        <v>0</v>
      </c>
      <c r="AK114" s="39">
        <f t="shared" si="71"/>
        <v>0</v>
      </c>
      <c r="AL114" s="43"/>
      <c r="AM114" s="39">
        <f t="shared" si="72"/>
        <v>0</v>
      </c>
      <c r="AN114" s="39">
        <f t="shared" si="73"/>
        <v>0</v>
      </c>
      <c r="AO114" s="39">
        <f t="shared" si="74"/>
        <v>0</v>
      </c>
      <c r="AP114" s="40">
        <f t="shared" si="75"/>
        <v>0</v>
      </c>
      <c r="AR114" s="39">
        <f t="shared" si="76"/>
        <v>0</v>
      </c>
      <c r="AS114" s="39">
        <f t="shared" si="77"/>
        <v>0</v>
      </c>
      <c r="AT114" s="39">
        <f t="shared" si="78"/>
        <v>0</v>
      </c>
      <c r="AU114" s="40">
        <f t="shared" si="79"/>
        <v>0</v>
      </c>
      <c r="AV114" s="40"/>
      <c r="AW114" s="52">
        <f t="shared" si="80"/>
        <v>0</v>
      </c>
      <c r="AY114" s="52">
        <f t="shared" si="81"/>
        <v>0</v>
      </c>
      <c r="AZ114" s="70"/>
    </row>
    <row r="115" spans="1:52">
      <c r="A115" s="44">
        <f t="shared" si="82"/>
        <v>40238</v>
      </c>
      <c r="B115" s="66">
        <f t="shared" si="83"/>
        <v>2868.8524590163934</v>
      </c>
      <c r="C115" s="67"/>
      <c r="D115" s="68">
        <f t="shared" si="50"/>
        <v>2868.8524590163934</v>
      </c>
      <c r="E115" s="35">
        <f t="shared" si="51"/>
        <v>0</v>
      </c>
      <c r="F115" s="35">
        <f t="shared" si="52"/>
        <v>0</v>
      </c>
      <c r="G115" s="55">
        <f t="shared" si="88"/>
        <v>5.67</v>
      </c>
      <c r="H115" s="69">
        <f t="shared" si="88"/>
        <v>5.67</v>
      </c>
      <c r="I115" s="72">
        <f t="shared" si="84"/>
        <v>0</v>
      </c>
      <c r="J115" s="55">
        <f t="shared" si="89"/>
        <v>-0.01</v>
      </c>
      <c r="K115" s="69">
        <f t="shared" si="89"/>
        <v>-0.06</v>
      </c>
      <c r="L115" s="72">
        <v>0</v>
      </c>
      <c r="M115" s="55">
        <f t="shared" si="90"/>
        <v>7.4999999999999997E-3</v>
      </c>
      <c r="N115" s="69">
        <f t="shared" si="90"/>
        <v>0</v>
      </c>
      <c r="O115" s="72">
        <v>0</v>
      </c>
      <c r="P115" s="7"/>
      <c r="Q115" s="72">
        <f t="shared" si="53"/>
        <v>5.6674999999999995</v>
      </c>
      <c r="R115" s="72">
        <f t="shared" si="54"/>
        <v>5.61</v>
      </c>
      <c r="S115" s="72">
        <f t="shared" si="55"/>
        <v>0</v>
      </c>
      <c r="T115" s="7"/>
      <c r="U115" s="5">
        <f t="shared" si="56"/>
        <v>31</v>
      </c>
      <c r="V115" s="45">
        <f t="shared" si="57"/>
        <v>40238</v>
      </c>
      <c r="W115" s="5">
        <f t="shared" si="58"/>
        <v>3322</v>
      </c>
      <c r="X115" s="55">
        <f t="shared" si="59"/>
        <v>5.3904348595426005E-2</v>
      </c>
      <c r="Y115" s="47">
        <f t="shared" si="60"/>
        <v>0.61645060007456565</v>
      </c>
      <c r="Z115" s="5">
        <f t="shared" si="61"/>
        <v>0</v>
      </c>
      <c r="AA115" s="5">
        <f t="shared" si="62"/>
        <v>0</v>
      </c>
      <c r="AC115" s="39">
        <f t="shared" si="63"/>
        <v>0</v>
      </c>
      <c r="AD115" s="39">
        <f t="shared" si="64"/>
        <v>0</v>
      </c>
      <c r="AE115" s="39">
        <f t="shared" si="65"/>
        <v>0</v>
      </c>
      <c r="AF115" s="39">
        <f t="shared" si="66"/>
        <v>0</v>
      </c>
      <c r="AG115" s="39">
        <f t="shared" si="67"/>
        <v>0</v>
      </c>
      <c r="AH115" s="39">
        <f t="shared" si="68"/>
        <v>0</v>
      </c>
      <c r="AI115" s="39">
        <f t="shared" si="69"/>
        <v>0</v>
      </c>
      <c r="AJ115" s="39">
        <f t="shared" si="70"/>
        <v>0</v>
      </c>
      <c r="AK115" s="39">
        <f t="shared" si="71"/>
        <v>0</v>
      </c>
      <c r="AL115" s="43"/>
      <c r="AM115" s="39">
        <f t="shared" si="72"/>
        <v>0</v>
      </c>
      <c r="AN115" s="39">
        <f t="shared" si="73"/>
        <v>0</v>
      </c>
      <c r="AO115" s="39">
        <f t="shared" si="74"/>
        <v>0</v>
      </c>
      <c r="AP115" s="40">
        <f t="shared" si="75"/>
        <v>0</v>
      </c>
      <c r="AR115" s="39">
        <f t="shared" si="76"/>
        <v>0</v>
      </c>
      <c r="AS115" s="39">
        <f t="shared" si="77"/>
        <v>0</v>
      </c>
      <c r="AT115" s="39">
        <f t="shared" si="78"/>
        <v>0</v>
      </c>
      <c r="AU115" s="40">
        <f t="shared" si="79"/>
        <v>0</v>
      </c>
      <c r="AV115" s="40"/>
      <c r="AW115" s="52">
        <f t="shared" si="80"/>
        <v>0</v>
      </c>
      <c r="AY115" s="52">
        <f t="shared" si="81"/>
        <v>0</v>
      </c>
      <c r="AZ115" s="70"/>
    </row>
    <row r="116" spans="1:52">
      <c r="A116" s="44">
        <f t="shared" si="82"/>
        <v>40269</v>
      </c>
      <c r="B116" s="66">
        <f t="shared" si="83"/>
        <v>2868.8524590163934</v>
      </c>
      <c r="C116" s="67"/>
      <c r="D116" s="68">
        <f t="shared" si="50"/>
        <v>2868.8524590163934</v>
      </c>
      <c r="E116" s="35">
        <f t="shared" si="51"/>
        <v>0</v>
      </c>
      <c r="F116" s="35">
        <f t="shared" si="52"/>
        <v>0</v>
      </c>
      <c r="G116" s="55">
        <f t="shared" si="88"/>
        <v>5.67</v>
      </c>
      <c r="H116" s="69">
        <f t="shared" si="88"/>
        <v>5.67</v>
      </c>
      <c r="I116" s="72">
        <f t="shared" si="84"/>
        <v>0</v>
      </c>
      <c r="J116" s="55">
        <f t="shared" si="89"/>
        <v>-0.01</v>
      </c>
      <c r="K116" s="69">
        <f t="shared" si="89"/>
        <v>-0.06</v>
      </c>
      <c r="L116" s="72">
        <v>0</v>
      </c>
      <c r="M116" s="55">
        <f t="shared" si="90"/>
        <v>7.4999999999999997E-3</v>
      </c>
      <c r="N116" s="69">
        <f t="shared" si="90"/>
        <v>0</v>
      </c>
      <c r="O116" s="72">
        <v>0</v>
      </c>
      <c r="P116" s="7"/>
      <c r="Q116" s="72">
        <f t="shared" si="53"/>
        <v>5.6674999999999995</v>
      </c>
      <c r="R116" s="72">
        <f t="shared" si="54"/>
        <v>5.61</v>
      </c>
      <c r="S116" s="72">
        <f t="shared" si="55"/>
        <v>0</v>
      </c>
      <c r="T116" s="7"/>
      <c r="U116" s="5">
        <f t="shared" si="56"/>
        <v>30</v>
      </c>
      <c r="V116" s="45">
        <f t="shared" si="57"/>
        <v>40269</v>
      </c>
      <c r="W116" s="5">
        <f t="shared" si="58"/>
        <v>3353</v>
      </c>
      <c r="X116" s="55">
        <f t="shared" si="59"/>
        <v>5.3904348595426005E-2</v>
      </c>
      <c r="Y116" s="47">
        <f t="shared" si="60"/>
        <v>0.61367392088546302</v>
      </c>
      <c r="Z116" s="5">
        <f t="shared" si="61"/>
        <v>0</v>
      </c>
      <c r="AA116" s="5">
        <f t="shared" si="62"/>
        <v>0</v>
      </c>
      <c r="AC116" s="39">
        <f t="shared" si="63"/>
        <v>0</v>
      </c>
      <c r="AD116" s="39">
        <f t="shared" si="64"/>
        <v>0</v>
      </c>
      <c r="AE116" s="39">
        <f t="shared" si="65"/>
        <v>0</v>
      </c>
      <c r="AF116" s="39">
        <f t="shared" si="66"/>
        <v>0</v>
      </c>
      <c r="AG116" s="39">
        <f t="shared" si="67"/>
        <v>0</v>
      </c>
      <c r="AH116" s="39">
        <f t="shared" si="68"/>
        <v>0</v>
      </c>
      <c r="AI116" s="39">
        <f t="shared" si="69"/>
        <v>0</v>
      </c>
      <c r="AJ116" s="39">
        <f t="shared" si="70"/>
        <v>0</v>
      </c>
      <c r="AK116" s="39">
        <f t="shared" si="71"/>
        <v>0</v>
      </c>
      <c r="AL116" s="43"/>
      <c r="AM116" s="39">
        <f t="shared" si="72"/>
        <v>0</v>
      </c>
      <c r="AN116" s="39">
        <f t="shared" si="73"/>
        <v>0</v>
      </c>
      <c r="AO116" s="39">
        <f t="shared" si="74"/>
        <v>0</v>
      </c>
      <c r="AP116" s="40">
        <f t="shared" si="75"/>
        <v>0</v>
      </c>
      <c r="AR116" s="39">
        <f t="shared" si="76"/>
        <v>0</v>
      </c>
      <c r="AS116" s="39">
        <f t="shared" si="77"/>
        <v>0</v>
      </c>
      <c r="AT116" s="39">
        <f t="shared" si="78"/>
        <v>0</v>
      </c>
      <c r="AU116" s="40">
        <f t="shared" si="79"/>
        <v>0</v>
      </c>
      <c r="AV116" s="40"/>
      <c r="AW116" s="52">
        <f t="shared" si="80"/>
        <v>0</v>
      </c>
      <c r="AY116" s="52">
        <f t="shared" si="81"/>
        <v>0</v>
      </c>
      <c r="AZ116" s="70"/>
    </row>
    <row r="117" spans="1:52">
      <c r="A117" s="44">
        <f t="shared" si="82"/>
        <v>40299</v>
      </c>
      <c r="B117" s="66">
        <f t="shared" si="83"/>
        <v>2868.8524590163934</v>
      </c>
      <c r="C117" s="67"/>
      <c r="D117" s="68">
        <f t="shared" si="50"/>
        <v>2868.8524590163934</v>
      </c>
      <c r="E117" s="35">
        <f t="shared" si="51"/>
        <v>0</v>
      </c>
      <c r="F117" s="35">
        <f t="shared" si="52"/>
        <v>0</v>
      </c>
      <c r="G117" s="55">
        <f t="shared" si="88"/>
        <v>5.67</v>
      </c>
      <c r="H117" s="69">
        <f t="shared" si="88"/>
        <v>5.67</v>
      </c>
      <c r="I117" s="72">
        <f t="shared" si="84"/>
        <v>0</v>
      </c>
      <c r="J117" s="55">
        <f t="shared" si="89"/>
        <v>-0.01</v>
      </c>
      <c r="K117" s="69">
        <f t="shared" si="89"/>
        <v>-0.06</v>
      </c>
      <c r="L117" s="72">
        <v>0</v>
      </c>
      <c r="M117" s="55">
        <f t="shared" si="90"/>
        <v>7.4999999999999997E-3</v>
      </c>
      <c r="N117" s="69">
        <f t="shared" si="90"/>
        <v>0</v>
      </c>
      <c r="O117" s="72">
        <v>0</v>
      </c>
      <c r="P117" s="7"/>
      <c r="Q117" s="72">
        <f t="shared" si="53"/>
        <v>5.6674999999999995</v>
      </c>
      <c r="R117" s="72">
        <f t="shared" si="54"/>
        <v>5.61</v>
      </c>
      <c r="S117" s="72">
        <f t="shared" si="55"/>
        <v>0</v>
      </c>
      <c r="T117" s="7"/>
      <c r="U117" s="5">
        <f t="shared" si="56"/>
        <v>31</v>
      </c>
      <c r="V117" s="45">
        <f t="shared" si="57"/>
        <v>40299</v>
      </c>
      <c r="W117" s="5">
        <f t="shared" si="58"/>
        <v>3383</v>
      </c>
      <c r="X117" s="55">
        <f t="shared" si="59"/>
        <v>5.3904348595426005E-2</v>
      </c>
      <c r="Y117" s="47">
        <f t="shared" si="60"/>
        <v>0.61099872089956087</v>
      </c>
      <c r="Z117" s="5">
        <f t="shared" si="61"/>
        <v>0</v>
      </c>
      <c r="AA117" s="5">
        <f t="shared" si="62"/>
        <v>0</v>
      </c>
      <c r="AC117" s="39">
        <f t="shared" si="63"/>
        <v>0</v>
      </c>
      <c r="AD117" s="39">
        <f t="shared" si="64"/>
        <v>0</v>
      </c>
      <c r="AE117" s="39">
        <f t="shared" si="65"/>
        <v>0</v>
      </c>
      <c r="AF117" s="39">
        <f t="shared" si="66"/>
        <v>0</v>
      </c>
      <c r="AG117" s="39">
        <f t="shared" si="67"/>
        <v>0</v>
      </c>
      <c r="AH117" s="39">
        <f t="shared" si="68"/>
        <v>0</v>
      </c>
      <c r="AI117" s="39">
        <f t="shared" si="69"/>
        <v>0</v>
      </c>
      <c r="AJ117" s="39">
        <f t="shared" si="70"/>
        <v>0</v>
      </c>
      <c r="AK117" s="39">
        <f t="shared" si="71"/>
        <v>0</v>
      </c>
      <c r="AL117" s="43"/>
      <c r="AM117" s="39">
        <f t="shared" si="72"/>
        <v>0</v>
      </c>
      <c r="AN117" s="39">
        <f t="shared" si="73"/>
        <v>0</v>
      </c>
      <c r="AO117" s="39">
        <f t="shared" si="74"/>
        <v>0</v>
      </c>
      <c r="AP117" s="40">
        <f t="shared" si="75"/>
        <v>0</v>
      </c>
      <c r="AR117" s="39">
        <f t="shared" si="76"/>
        <v>0</v>
      </c>
      <c r="AS117" s="39">
        <f t="shared" si="77"/>
        <v>0</v>
      </c>
      <c r="AT117" s="39">
        <f t="shared" si="78"/>
        <v>0</v>
      </c>
      <c r="AU117" s="40">
        <f t="shared" si="79"/>
        <v>0</v>
      </c>
      <c r="AV117" s="40"/>
      <c r="AW117" s="52">
        <f t="shared" si="80"/>
        <v>0</v>
      </c>
      <c r="AY117" s="52">
        <f t="shared" si="81"/>
        <v>0</v>
      </c>
      <c r="AZ117" s="70"/>
    </row>
    <row r="118" spans="1:52">
      <c r="A118" s="44">
        <f t="shared" si="82"/>
        <v>40330</v>
      </c>
      <c r="B118" s="66">
        <f t="shared" si="83"/>
        <v>2868.8524590163934</v>
      </c>
      <c r="C118" s="67"/>
      <c r="D118" s="68">
        <f t="shared" si="50"/>
        <v>2868.8524590163934</v>
      </c>
      <c r="E118" s="35">
        <f t="shared" si="51"/>
        <v>0</v>
      </c>
      <c r="F118" s="35">
        <f t="shared" si="52"/>
        <v>0</v>
      </c>
      <c r="G118" s="55">
        <f t="shared" si="88"/>
        <v>5.67</v>
      </c>
      <c r="H118" s="69">
        <f t="shared" si="88"/>
        <v>5.67</v>
      </c>
      <c r="I118" s="72">
        <f t="shared" si="84"/>
        <v>0</v>
      </c>
      <c r="J118" s="55">
        <f t="shared" si="89"/>
        <v>-0.01</v>
      </c>
      <c r="K118" s="69">
        <f t="shared" si="89"/>
        <v>-0.06</v>
      </c>
      <c r="L118" s="72">
        <v>0</v>
      </c>
      <c r="M118" s="55">
        <f t="shared" si="90"/>
        <v>7.4999999999999997E-3</v>
      </c>
      <c r="N118" s="69">
        <f t="shared" si="90"/>
        <v>0</v>
      </c>
      <c r="O118" s="72">
        <v>0</v>
      </c>
      <c r="P118" s="7"/>
      <c r="Q118" s="72">
        <f t="shared" si="53"/>
        <v>5.6674999999999995</v>
      </c>
      <c r="R118" s="72">
        <f t="shared" si="54"/>
        <v>5.61</v>
      </c>
      <c r="S118" s="72">
        <f t="shared" si="55"/>
        <v>0</v>
      </c>
      <c r="T118" s="7"/>
      <c r="U118" s="5">
        <f t="shared" si="56"/>
        <v>30</v>
      </c>
      <c r="V118" s="45">
        <f t="shared" si="57"/>
        <v>40330</v>
      </c>
      <c r="W118" s="5">
        <f t="shared" si="58"/>
        <v>3414</v>
      </c>
      <c r="X118" s="55">
        <f t="shared" si="59"/>
        <v>5.3904348595426005E-2</v>
      </c>
      <c r="Y118" s="47">
        <f t="shared" si="60"/>
        <v>0.60824659861646979</v>
      </c>
      <c r="Z118" s="5">
        <f t="shared" si="61"/>
        <v>0</v>
      </c>
      <c r="AA118" s="5">
        <f t="shared" si="62"/>
        <v>0</v>
      </c>
      <c r="AC118" s="39">
        <f t="shared" si="63"/>
        <v>0</v>
      </c>
      <c r="AD118" s="39">
        <f t="shared" si="64"/>
        <v>0</v>
      </c>
      <c r="AE118" s="39">
        <f t="shared" si="65"/>
        <v>0</v>
      </c>
      <c r="AF118" s="39">
        <f t="shared" si="66"/>
        <v>0</v>
      </c>
      <c r="AG118" s="39">
        <f t="shared" si="67"/>
        <v>0</v>
      </c>
      <c r="AH118" s="39">
        <f t="shared" si="68"/>
        <v>0</v>
      </c>
      <c r="AI118" s="39">
        <f t="shared" si="69"/>
        <v>0</v>
      </c>
      <c r="AJ118" s="39">
        <f t="shared" si="70"/>
        <v>0</v>
      </c>
      <c r="AK118" s="39">
        <f t="shared" si="71"/>
        <v>0</v>
      </c>
      <c r="AL118" s="43"/>
      <c r="AM118" s="39">
        <f t="shared" si="72"/>
        <v>0</v>
      </c>
      <c r="AN118" s="39">
        <f t="shared" si="73"/>
        <v>0</v>
      </c>
      <c r="AO118" s="39">
        <f t="shared" si="74"/>
        <v>0</v>
      </c>
      <c r="AP118" s="40">
        <f t="shared" si="75"/>
        <v>0</v>
      </c>
      <c r="AR118" s="39">
        <f t="shared" si="76"/>
        <v>0</v>
      </c>
      <c r="AS118" s="39">
        <f t="shared" si="77"/>
        <v>0</v>
      </c>
      <c r="AT118" s="39">
        <f t="shared" si="78"/>
        <v>0</v>
      </c>
      <c r="AU118" s="40">
        <f t="shared" si="79"/>
        <v>0</v>
      </c>
      <c r="AV118" s="40"/>
      <c r="AW118" s="52">
        <f t="shared" si="80"/>
        <v>0</v>
      </c>
      <c r="AY118" s="52">
        <f t="shared" si="81"/>
        <v>0</v>
      </c>
      <c r="AZ118" s="70"/>
    </row>
    <row r="119" spans="1:52">
      <c r="A119" s="44">
        <f t="shared" si="82"/>
        <v>40360</v>
      </c>
      <c r="B119" s="66">
        <f t="shared" si="83"/>
        <v>2868.8524590163934</v>
      </c>
      <c r="C119" s="67"/>
      <c r="D119" s="68">
        <f t="shared" si="50"/>
        <v>2868.8524590163934</v>
      </c>
      <c r="E119" s="35">
        <f t="shared" si="51"/>
        <v>0</v>
      </c>
      <c r="F119" s="35">
        <f t="shared" si="52"/>
        <v>0</v>
      </c>
      <c r="G119" s="55">
        <f t="shared" si="88"/>
        <v>5.67</v>
      </c>
      <c r="H119" s="69">
        <f t="shared" si="88"/>
        <v>5.67</v>
      </c>
      <c r="I119" s="72">
        <f t="shared" si="84"/>
        <v>0</v>
      </c>
      <c r="J119" s="55">
        <f t="shared" si="89"/>
        <v>-0.01</v>
      </c>
      <c r="K119" s="69">
        <f t="shared" si="89"/>
        <v>-0.06</v>
      </c>
      <c r="L119" s="72">
        <v>0</v>
      </c>
      <c r="M119" s="55">
        <f t="shared" si="90"/>
        <v>7.4999999999999997E-3</v>
      </c>
      <c r="N119" s="69">
        <f t="shared" si="90"/>
        <v>0</v>
      </c>
      <c r="O119" s="72">
        <v>0</v>
      </c>
      <c r="P119" s="7"/>
      <c r="Q119" s="72">
        <f t="shared" si="53"/>
        <v>5.6674999999999995</v>
      </c>
      <c r="R119" s="72">
        <f t="shared" si="54"/>
        <v>5.61</v>
      </c>
      <c r="S119" s="72">
        <f t="shared" si="55"/>
        <v>0</v>
      </c>
      <c r="T119" s="7"/>
      <c r="U119" s="5">
        <f t="shared" si="56"/>
        <v>31</v>
      </c>
      <c r="V119" s="45">
        <f t="shared" si="57"/>
        <v>40360</v>
      </c>
      <c r="W119" s="5">
        <f t="shared" si="58"/>
        <v>3444</v>
      </c>
      <c r="X119" s="55">
        <f t="shared" si="59"/>
        <v>5.3904348595426005E-2</v>
      </c>
      <c r="Y119" s="47">
        <f t="shared" si="60"/>
        <v>0.60559505805614089</v>
      </c>
      <c r="Z119" s="5">
        <f t="shared" si="61"/>
        <v>0</v>
      </c>
      <c r="AA119" s="5">
        <f t="shared" si="62"/>
        <v>0</v>
      </c>
      <c r="AC119" s="39">
        <f t="shared" si="63"/>
        <v>0</v>
      </c>
      <c r="AD119" s="39">
        <f t="shared" si="64"/>
        <v>0</v>
      </c>
      <c r="AE119" s="39">
        <f t="shared" si="65"/>
        <v>0</v>
      </c>
      <c r="AF119" s="39">
        <f t="shared" si="66"/>
        <v>0</v>
      </c>
      <c r="AG119" s="39">
        <f t="shared" si="67"/>
        <v>0</v>
      </c>
      <c r="AH119" s="39">
        <f t="shared" si="68"/>
        <v>0</v>
      </c>
      <c r="AI119" s="39">
        <f t="shared" si="69"/>
        <v>0</v>
      </c>
      <c r="AJ119" s="39">
        <f t="shared" si="70"/>
        <v>0</v>
      </c>
      <c r="AK119" s="39">
        <f t="shared" si="71"/>
        <v>0</v>
      </c>
      <c r="AL119" s="43"/>
      <c r="AM119" s="39">
        <f t="shared" si="72"/>
        <v>0</v>
      </c>
      <c r="AN119" s="39">
        <f t="shared" si="73"/>
        <v>0</v>
      </c>
      <c r="AO119" s="39">
        <f t="shared" si="74"/>
        <v>0</v>
      </c>
      <c r="AP119" s="40">
        <f t="shared" si="75"/>
        <v>0</v>
      </c>
      <c r="AR119" s="39">
        <f t="shared" si="76"/>
        <v>0</v>
      </c>
      <c r="AS119" s="39">
        <f t="shared" si="77"/>
        <v>0</v>
      </c>
      <c r="AT119" s="39">
        <f t="shared" si="78"/>
        <v>0</v>
      </c>
      <c r="AU119" s="40">
        <f t="shared" si="79"/>
        <v>0</v>
      </c>
      <c r="AV119" s="40"/>
      <c r="AW119" s="52">
        <f t="shared" si="80"/>
        <v>0</v>
      </c>
      <c r="AY119" s="52">
        <f t="shared" si="81"/>
        <v>0</v>
      </c>
      <c r="AZ119" s="70"/>
    </row>
    <row r="120" spans="1:52">
      <c r="A120" s="44">
        <f t="shared" si="82"/>
        <v>40391</v>
      </c>
      <c r="B120" s="66">
        <f t="shared" si="83"/>
        <v>2868.8524590163934</v>
      </c>
      <c r="C120" s="67"/>
      <c r="D120" s="68">
        <f t="shared" si="50"/>
        <v>2868.8524590163934</v>
      </c>
      <c r="E120" s="35">
        <f t="shared" si="51"/>
        <v>0</v>
      </c>
      <c r="F120" s="35">
        <f t="shared" si="52"/>
        <v>0</v>
      </c>
      <c r="G120" s="55">
        <f t="shared" si="88"/>
        <v>5.67</v>
      </c>
      <c r="H120" s="69">
        <f t="shared" si="88"/>
        <v>5.67</v>
      </c>
      <c r="I120" s="72">
        <f t="shared" si="84"/>
        <v>0</v>
      </c>
      <c r="J120" s="55">
        <f t="shared" si="89"/>
        <v>-0.01</v>
      </c>
      <c r="K120" s="69">
        <f t="shared" si="89"/>
        <v>-0.06</v>
      </c>
      <c r="L120" s="72">
        <v>0</v>
      </c>
      <c r="M120" s="55">
        <f t="shared" si="90"/>
        <v>7.4999999999999997E-3</v>
      </c>
      <c r="N120" s="69">
        <f t="shared" si="90"/>
        <v>0</v>
      </c>
      <c r="O120" s="72">
        <v>0</v>
      </c>
      <c r="P120" s="7"/>
      <c r="Q120" s="72">
        <f t="shared" si="53"/>
        <v>5.6674999999999995</v>
      </c>
      <c r="R120" s="72">
        <f t="shared" si="54"/>
        <v>5.61</v>
      </c>
      <c r="S120" s="72">
        <f t="shared" si="55"/>
        <v>0</v>
      </c>
      <c r="T120" s="7"/>
      <c r="U120" s="5">
        <f t="shared" si="56"/>
        <v>31</v>
      </c>
      <c r="V120" s="45">
        <f t="shared" si="57"/>
        <v>40391</v>
      </c>
      <c r="W120" s="5">
        <f t="shared" si="58"/>
        <v>3475</v>
      </c>
      <c r="X120" s="55">
        <f t="shared" si="59"/>
        <v>5.3904348595426005E-2</v>
      </c>
      <c r="Y120" s="47">
        <f t="shared" si="60"/>
        <v>0.60286727549818009</v>
      </c>
      <c r="Z120" s="5">
        <f t="shared" si="61"/>
        <v>0</v>
      </c>
      <c r="AA120" s="5">
        <f t="shared" si="62"/>
        <v>0</v>
      </c>
      <c r="AC120" s="39">
        <f t="shared" si="63"/>
        <v>0</v>
      </c>
      <c r="AD120" s="39">
        <f t="shared" si="64"/>
        <v>0</v>
      </c>
      <c r="AE120" s="39">
        <f t="shared" si="65"/>
        <v>0</v>
      </c>
      <c r="AF120" s="39">
        <f t="shared" si="66"/>
        <v>0</v>
      </c>
      <c r="AG120" s="39">
        <f t="shared" si="67"/>
        <v>0</v>
      </c>
      <c r="AH120" s="39">
        <f t="shared" si="68"/>
        <v>0</v>
      </c>
      <c r="AI120" s="39">
        <f t="shared" si="69"/>
        <v>0</v>
      </c>
      <c r="AJ120" s="39">
        <f t="shared" si="70"/>
        <v>0</v>
      </c>
      <c r="AK120" s="39">
        <f t="shared" si="71"/>
        <v>0</v>
      </c>
      <c r="AL120" s="43"/>
      <c r="AM120" s="39">
        <f t="shared" si="72"/>
        <v>0</v>
      </c>
      <c r="AN120" s="39">
        <f t="shared" si="73"/>
        <v>0</v>
      </c>
      <c r="AO120" s="39">
        <f t="shared" si="74"/>
        <v>0</v>
      </c>
      <c r="AP120" s="40">
        <f t="shared" si="75"/>
        <v>0</v>
      </c>
      <c r="AR120" s="39">
        <f t="shared" si="76"/>
        <v>0</v>
      </c>
      <c r="AS120" s="39">
        <f t="shared" si="77"/>
        <v>0</v>
      </c>
      <c r="AT120" s="39">
        <f t="shared" si="78"/>
        <v>0</v>
      </c>
      <c r="AU120" s="40">
        <f t="shared" si="79"/>
        <v>0</v>
      </c>
      <c r="AV120" s="40"/>
      <c r="AW120" s="52">
        <f t="shared" si="80"/>
        <v>0</v>
      </c>
      <c r="AY120" s="52">
        <f t="shared" si="81"/>
        <v>0</v>
      </c>
      <c r="AZ120" s="70"/>
    </row>
    <row r="121" spans="1:52">
      <c r="A121" s="44">
        <f t="shared" si="82"/>
        <v>40422</v>
      </c>
      <c r="B121" s="66">
        <f t="shared" si="83"/>
        <v>2868.8524590163934</v>
      </c>
      <c r="C121" s="67"/>
      <c r="D121" s="68">
        <f t="shared" si="50"/>
        <v>2868.8524590163934</v>
      </c>
      <c r="E121" s="35">
        <f t="shared" si="51"/>
        <v>0</v>
      </c>
      <c r="F121" s="35">
        <f t="shared" si="52"/>
        <v>0</v>
      </c>
      <c r="G121" s="55">
        <f t="shared" si="88"/>
        <v>5.67</v>
      </c>
      <c r="H121" s="69">
        <f t="shared" si="88"/>
        <v>5.67</v>
      </c>
      <c r="I121" s="72">
        <f t="shared" si="84"/>
        <v>0</v>
      </c>
      <c r="J121" s="55">
        <f t="shared" si="89"/>
        <v>-0.01</v>
      </c>
      <c r="K121" s="69">
        <f t="shared" si="89"/>
        <v>-0.06</v>
      </c>
      <c r="L121" s="72">
        <v>0</v>
      </c>
      <c r="M121" s="55">
        <f t="shared" si="90"/>
        <v>7.4999999999999997E-3</v>
      </c>
      <c r="N121" s="69">
        <f t="shared" si="90"/>
        <v>0</v>
      </c>
      <c r="O121" s="72">
        <v>0</v>
      </c>
      <c r="P121" s="7"/>
      <c r="Q121" s="72">
        <f t="shared" si="53"/>
        <v>5.6674999999999995</v>
      </c>
      <c r="R121" s="72">
        <f t="shared" si="54"/>
        <v>5.61</v>
      </c>
      <c r="S121" s="72">
        <f t="shared" si="55"/>
        <v>0</v>
      </c>
      <c r="T121" s="7"/>
      <c r="U121" s="5">
        <f t="shared" si="56"/>
        <v>30</v>
      </c>
      <c r="V121" s="45">
        <f t="shared" si="57"/>
        <v>40422</v>
      </c>
      <c r="W121" s="5">
        <f t="shared" si="58"/>
        <v>3506</v>
      </c>
      <c r="X121" s="55">
        <f t="shared" si="59"/>
        <v>5.3904348595426005E-2</v>
      </c>
      <c r="Y121" s="47">
        <f t="shared" si="60"/>
        <v>0.60015177969451916</v>
      </c>
      <c r="Z121" s="5">
        <f t="shared" si="61"/>
        <v>0</v>
      </c>
      <c r="AA121" s="5">
        <f t="shared" si="62"/>
        <v>0</v>
      </c>
      <c r="AC121" s="39">
        <f t="shared" si="63"/>
        <v>0</v>
      </c>
      <c r="AD121" s="39">
        <f t="shared" si="64"/>
        <v>0</v>
      </c>
      <c r="AE121" s="39">
        <f t="shared" si="65"/>
        <v>0</v>
      </c>
      <c r="AF121" s="39">
        <f t="shared" si="66"/>
        <v>0</v>
      </c>
      <c r="AG121" s="39">
        <f t="shared" si="67"/>
        <v>0</v>
      </c>
      <c r="AH121" s="39">
        <f t="shared" si="68"/>
        <v>0</v>
      </c>
      <c r="AI121" s="39">
        <f t="shared" si="69"/>
        <v>0</v>
      </c>
      <c r="AJ121" s="39">
        <f t="shared" si="70"/>
        <v>0</v>
      </c>
      <c r="AK121" s="39">
        <f t="shared" si="71"/>
        <v>0</v>
      </c>
      <c r="AL121" s="43"/>
      <c r="AM121" s="39">
        <f t="shared" si="72"/>
        <v>0</v>
      </c>
      <c r="AN121" s="39">
        <f t="shared" si="73"/>
        <v>0</v>
      </c>
      <c r="AO121" s="39">
        <f t="shared" si="74"/>
        <v>0</v>
      </c>
      <c r="AP121" s="40">
        <f t="shared" si="75"/>
        <v>0</v>
      </c>
      <c r="AR121" s="39">
        <f t="shared" si="76"/>
        <v>0</v>
      </c>
      <c r="AS121" s="39">
        <f t="shared" si="77"/>
        <v>0</v>
      </c>
      <c r="AT121" s="39">
        <f t="shared" si="78"/>
        <v>0</v>
      </c>
      <c r="AU121" s="40">
        <f t="shared" si="79"/>
        <v>0</v>
      </c>
      <c r="AV121" s="40"/>
      <c r="AW121" s="52">
        <f t="shared" si="80"/>
        <v>0</v>
      </c>
      <c r="AY121" s="52">
        <f t="shared" si="81"/>
        <v>0</v>
      </c>
      <c r="AZ121" s="70"/>
    </row>
    <row r="122" spans="1:52">
      <c r="A122" s="44">
        <f t="shared" si="82"/>
        <v>40452</v>
      </c>
      <c r="B122" s="66">
        <f t="shared" si="83"/>
        <v>2868.8524590163934</v>
      </c>
      <c r="C122" s="67"/>
      <c r="D122" s="68">
        <f t="shared" si="50"/>
        <v>2868.8524590163934</v>
      </c>
      <c r="E122" s="35">
        <f t="shared" si="51"/>
        <v>0</v>
      </c>
      <c r="F122" s="35">
        <f t="shared" si="52"/>
        <v>0</v>
      </c>
      <c r="G122" s="55">
        <f t="shared" si="88"/>
        <v>5.67</v>
      </c>
      <c r="H122" s="69">
        <f t="shared" si="88"/>
        <v>5.67</v>
      </c>
      <c r="I122" s="72">
        <f t="shared" si="84"/>
        <v>0</v>
      </c>
      <c r="J122" s="55">
        <f t="shared" si="89"/>
        <v>-0.01</v>
      </c>
      <c r="K122" s="69">
        <f t="shared" si="89"/>
        <v>-0.06</v>
      </c>
      <c r="L122" s="72">
        <v>0</v>
      </c>
      <c r="M122" s="55">
        <f t="shared" si="90"/>
        <v>7.4999999999999997E-3</v>
      </c>
      <c r="N122" s="69">
        <f t="shared" si="90"/>
        <v>0</v>
      </c>
      <c r="O122" s="72">
        <v>0</v>
      </c>
      <c r="P122" s="7"/>
      <c r="Q122" s="72">
        <f t="shared" si="53"/>
        <v>5.6674999999999995</v>
      </c>
      <c r="R122" s="72">
        <f t="shared" si="54"/>
        <v>5.61</v>
      </c>
      <c r="S122" s="72">
        <f t="shared" si="55"/>
        <v>0</v>
      </c>
      <c r="T122" s="7"/>
      <c r="U122" s="5">
        <f t="shared" si="56"/>
        <v>31</v>
      </c>
      <c r="V122" s="45">
        <f t="shared" si="57"/>
        <v>40452</v>
      </c>
      <c r="W122" s="5">
        <f t="shared" si="58"/>
        <v>3536</v>
      </c>
      <c r="X122" s="55">
        <f t="shared" si="59"/>
        <v>5.3904348595426005E-2</v>
      </c>
      <c r="Y122" s="47">
        <f t="shared" si="60"/>
        <v>0.59753552702687873</v>
      </c>
      <c r="Z122" s="5">
        <f t="shared" si="61"/>
        <v>0</v>
      </c>
      <c r="AA122" s="5">
        <f t="shared" si="62"/>
        <v>0</v>
      </c>
      <c r="AC122" s="39">
        <f t="shared" si="63"/>
        <v>0</v>
      </c>
      <c r="AD122" s="39">
        <f t="shared" si="64"/>
        <v>0</v>
      </c>
      <c r="AE122" s="39">
        <f t="shared" si="65"/>
        <v>0</v>
      </c>
      <c r="AF122" s="39">
        <f t="shared" si="66"/>
        <v>0</v>
      </c>
      <c r="AG122" s="39">
        <f t="shared" si="67"/>
        <v>0</v>
      </c>
      <c r="AH122" s="39">
        <f t="shared" si="68"/>
        <v>0</v>
      </c>
      <c r="AI122" s="39">
        <f t="shared" si="69"/>
        <v>0</v>
      </c>
      <c r="AJ122" s="39">
        <f t="shared" si="70"/>
        <v>0</v>
      </c>
      <c r="AK122" s="39">
        <f t="shared" si="71"/>
        <v>0</v>
      </c>
      <c r="AL122" s="43"/>
      <c r="AM122" s="39">
        <f t="shared" si="72"/>
        <v>0</v>
      </c>
      <c r="AN122" s="39">
        <f t="shared" si="73"/>
        <v>0</v>
      </c>
      <c r="AO122" s="39">
        <f t="shared" si="74"/>
        <v>0</v>
      </c>
      <c r="AP122" s="40">
        <f t="shared" si="75"/>
        <v>0</v>
      </c>
      <c r="AR122" s="39">
        <f t="shared" si="76"/>
        <v>0</v>
      </c>
      <c r="AS122" s="39">
        <f t="shared" si="77"/>
        <v>0</v>
      </c>
      <c r="AT122" s="39">
        <f t="shared" si="78"/>
        <v>0</v>
      </c>
      <c r="AU122" s="40">
        <f t="shared" si="79"/>
        <v>0</v>
      </c>
      <c r="AV122" s="40"/>
      <c r="AW122" s="52">
        <f t="shared" si="80"/>
        <v>0</v>
      </c>
      <c r="AY122" s="52">
        <f t="shared" si="81"/>
        <v>0</v>
      </c>
      <c r="AZ122" s="70"/>
    </row>
    <row r="123" spans="1:52">
      <c r="A123" s="44">
        <f t="shared" si="82"/>
        <v>40483</v>
      </c>
      <c r="B123" s="66">
        <f t="shared" si="83"/>
        <v>2868.8524590163934</v>
      </c>
      <c r="C123" s="67"/>
      <c r="D123" s="68">
        <f t="shared" si="50"/>
        <v>2868.8524590163934</v>
      </c>
      <c r="E123" s="35">
        <f t="shared" si="51"/>
        <v>0</v>
      </c>
      <c r="F123" s="35">
        <f t="shared" si="52"/>
        <v>0</v>
      </c>
      <c r="G123" s="55">
        <f t="shared" si="88"/>
        <v>5.67</v>
      </c>
      <c r="H123" s="69">
        <f t="shared" si="88"/>
        <v>5.67</v>
      </c>
      <c r="I123" s="72">
        <f t="shared" si="84"/>
        <v>0</v>
      </c>
      <c r="J123" s="55">
        <f t="shared" si="89"/>
        <v>-0.01</v>
      </c>
      <c r="K123" s="69">
        <f t="shared" si="89"/>
        <v>-0.06</v>
      </c>
      <c r="L123" s="72">
        <v>0</v>
      </c>
      <c r="M123" s="55">
        <f t="shared" si="90"/>
        <v>7.4999999999999997E-3</v>
      </c>
      <c r="N123" s="69">
        <f t="shared" si="90"/>
        <v>0</v>
      </c>
      <c r="O123" s="72">
        <v>0</v>
      </c>
      <c r="P123" s="7"/>
      <c r="Q123" s="72">
        <f t="shared" si="53"/>
        <v>5.6674999999999995</v>
      </c>
      <c r="R123" s="72">
        <f t="shared" si="54"/>
        <v>5.61</v>
      </c>
      <c r="S123" s="72">
        <f t="shared" si="55"/>
        <v>0</v>
      </c>
      <c r="T123" s="7"/>
      <c r="U123" s="5">
        <f t="shared" si="56"/>
        <v>30</v>
      </c>
      <c r="V123" s="45">
        <f t="shared" si="57"/>
        <v>40483</v>
      </c>
      <c r="W123" s="5">
        <f t="shared" si="58"/>
        <v>3567</v>
      </c>
      <c r="X123" s="55">
        <f t="shared" si="59"/>
        <v>5.3904348595426005E-2</v>
      </c>
      <c r="Y123" s="47">
        <f t="shared" si="60"/>
        <v>0.59484404702435412</v>
      </c>
      <c r="Z123" s="5">
        <f t="shared" si="61"/>
        <v>0</v>
      </c>
      <c r="AA123" s="5">
        <f t="shared" si="62"/>
        <v>0</v>
      </c>
      <c r="AC123" s="39">
        <f t="shared" si="63"/>
        <v>0</v>
      </c>
      <c r="AD123" s="39">
        <f t="shared" si="64"/>
        <v>0</v>
      </c>
      <c r="AE123" s="39">
        <f t="shared" si="65"/>
        <v>0</v>
      </c>
      <c r="AF123" s="39">
        <f t="shared" si="66"/>
        <v>0</v>
      </c>
      <c r="AG123" s="39">
        <f t="shared" si="67"/>
        <v>0</v>
      </c>
      <c r="AH123" s="39">
        <f t="shared" si="68"/>
        <v>0</v>
      </c>
      <c r="AI123" s="39">
        <f t="shared" si="69"/>
        <v>0</v>
      </c>
      <c r="AJ123" s="39">
        <f t="shared" si="70"/>
        <v>0</v>
      </c>
      <c r="AK123" s="39">
        <f t="shared" si="71"/>
        <v>0</v>
      </c>
      <c r="AL123" s="43"/>
      <c r="AM123" s="39">
        <f t="shared" si="72"/>
        <v>0</v>
      </c>
      <c r="AN123" s="39">
        <f t="shared" si="73"/>
        <v>0</v>
      </c>
      <c r="AO123" s="39">
        <f t="shared" si="74"/>
        <v>0</v>
      </c>
      <c r="AP123" s="40">
        <f t="shared" si="75"/>
        <v>0</v>
      </c>
      <c r="AR123" s="39">
        <f t="shared" si="76"/>
        <v>0</v>
      </c>
      <c r="AS123" s="39">
        <f t="shared" si="77"/>
        <v>0</v>
      </c>
      <c r="AT123" s="39">
        <f t="shared" si="78"/>
        <v>0</v>
      </c>
      <c r="AU123" s="40">
        <f t="shared" si="79"/>
        <v>0</v>
      </c>
      <c r="AV123" s="40"/>
      <c r="AW123" s="52">
        <f t="shared" si="80"/>
        <v>0</v>
      </c>
      <c r="AY123" s="52">
        <f t="shared" si="81"/>
        <v>0</v>
      </c>
      <c r="AZ123" s="70"/>
    </row>
    <row r="124" spans="1:52">
      <c r="A124" s="44">
        <f t="shared" si="82"/>
        <v>40513</v>
      </c>
      <c r="B124" s="66">
        <f t="shared" si="83"/>
        <v>2868.8524590163934</v>
      </c>
      <c r="C124" s="67"/>
      <c r="D124" s="68">
        <f t="shared" si="50"/>
        <v>2868.8524590163934</v>
      </c>
      <c r="E124" s="35">
        <f t="shared" si="51"/>
        <v>0</v>
      </c>
      <c r="F124" s="35">
        <f t="shared" si="52"/>
        <v>0</v>
      </c>
      <c r="G124" s="55">
        <f t="shared" si="88"/>
        <v>5.67</v>
      </c>
      <c r="H124" s="69">
        <f t="shared" si="88"/>
        <v>5.67</v>
      </c>
      <c r="I124" s="72">
        <f t="shared" si="84"/>
        <v>0</v>
      </c>
      <c r="J124" s="55">
        <f t="shared" si="89"/>
        <v>-0.01</v>
      </c>
      <c r="K124" s="69">
        <f t="shared" si="89"/>
        <v>-0.06</v>
      </c>
      <c r="L124" s="72">
        <v>0</v>
      </c>
      <c r="M124" s="55">
        <f t="shared" si="90"/>
        <v>7.4999999999999997E-3</v>
      </c>
      <c r="N124" s="69">
        <f t="shared" si="90"/>
        <v>0</v>
      </c>
      <c r="O124" s="72">
        <v>0</v>
      </c>
      <c r="P124" s="7"/>
      <c r="Q124" s="72">
        <f t="shared" si="53"/>
        <v>5.6674999999999995</v>
      </c>
      <c r="R124" s="72">
        <f t="shared" si="54"/>
        <v>5.61</v>
      </c>
      <c r="S124" s="72">
        <f t="shared" si="55"/>
        <v>0</v>
      </c>
      <c r="T124" s="7"/>
      <c r="U124" s="5">
        <f t="shared" si="56"/>
        <v>31</v>
      </c>
      <c r="V124" s="45">
        <f t="shared" si="57"/>
        <v>40513</v>
      </c>
      <c r="W124" s="5">
        <f t="shared" si="58"/>
        <v>3597</v>
      </c>
      <c r="X124" s="55">
        <f t="shared" si="59"/>
        <v>5.3904348595426005E-2</v>
      </c>
      <c r="Y124" s="47">
        <f t="shared" si="60"/>
        <v>0.59225093245315419</v>
      </c>
      <c r="Z124" s="5">
        <f t="shared" si="61"/>
        <v>0</v>
      </c>
      <c r="AA124" s="5">
        <f t="shared" si="62"/>
        <v>0</v>
      </c>
      <c r="AC124" s="39">
        <f t="shared" si="63"/>
        <v>0</v>
      </c>
      <c r="AD124" s="39">
        <f t="shared" si="64"/>
        <v>0</v>
      </c>
      <c r="AE124" s="39">
        <f t="shared" si="65"/>
        <v>0</v>
      </c>
      <c r="AF124" s="39">
        <f t="shared" si="66"/>
        <v>0</v>
      </c>
      <c r="AG124" s="39">
        <f t="shared" si="67"/>
        <v>0</v>
      </c>
      <c r="AH124" s="39">
        <f t="shared" si="68"/>
        <v>0</v>
      </c>
      <c r="AI124" s="39">
        <f t="shared" si="69"/>
        <v>0</v>
      </c>
      <c r="AJ124" s="39">
        <f t="shared" si="70"/>
        <v>0</v>
      </c>
      <c r="AK124" s="39">
        <f t="shared" si="71"/>
        <v>0</v>
      </c>
      <c r="AL124" s="43"/>
      <c r="AM124" s="39">
        <f t="shared" si="72"/>
        <v>0</v>
      </c>
      <c r="AN124" s="39">
        <f t="shared" si="73"/>
        <v>0</v>
      </c>
      <c r="AO124" s="39">
        <f t="shared" si="74"/>
        <v>0</v>
      </c>
      <c r="AP124" s="40">
        <f t="shared" si="75"/>
        <v>0</v>
      </c>
      <c r="AR124" s="39">
        <f t="shared" si="76"/>
        <v>0</v>
      </c>
      <c r="AS124" s="39">
        <f t="shared" si="77"/>
        <v>0</v>
      </c>
      <c r="AT124" s="39">
        <f t="shared" si="78"/>
        <v>0</v>
      </c>
      <c r="AU124" s="40">
        <f t="shared" si="79"/>
        <v>0</v>
      </c>
      <c r="AV124" s="40"/>
      <c r="AW124" s="52">
        <f t="shared" si="80"/>
        <v>0</v>
      </c>
      <c r="AY124" s="52">
        <f t="shared" si="81"/>
        <v>0</v>
      </c>
      <c r="AZ124" s="70"/>
    </row>
    <row r="125" spans="1:52">
      <c r="A125" s="44">
        <f t="shared" si="82"/>
        <v>40544</v>
      </c>
      <c r="B125" s="66">
        <f t="shared" si="83"/>
        <v>2868.8524590163934</v>
      </c>
      <c r="C125" s="67"/>
      <c r="D125" s="68">
        <f t="shared" si="50"/>
        <v>2868.8524590163934</v>
      </c>
      <c r="E125" s="35">
        <f t="shared" si="51"/>
        <v>0</v>
      </c>
      <c r="F125" s="35">
        <f t="shared" si="52"/>
        <v>0</v>
      </c>
      <c r="G125" s="55">
        <f t="shared" si="88"/>
        <v>5.67</v>
      </c>
      <c r="H125" s="69">
        <f t="shared" si="88"/>
        <v>5.67</v>
      </c>
      <c r="I125" s="72">
        <f t="shared" si="84"/>
        <v>0</v>
      </c>
      <c r="J125" s="55">
        <f t="shared" si="89"/>
        <v>-0.01</v>
      </c>
      <c r="K125" s="69">
        <f t="shared" si="89"/>
        <v>-0.06</v>
      </c>
      <c r="L125" s="72">
        <v>0</v>
      </c>
      <c r="M125" s="55">
        <f t="shared" si="90"/>
        <v>7.4999999999999997E-3</v>
      </c>
      <c r="N125" s="69">
        <f t="shared" si="90"/>
        <v>0</v>
      </c>
      <c r="O125" s="72">
        <v>0</v>
      </c>
      <c r="P125" s="7"/>
      <c r="Q125" s="72">
        <f t="shared" si="53"/>
        <v>5.6674999999999995</v>
      </c>
      <c r="R125" s="72">
        <f t="shared" si="54"/>
        <v>5.61</v>
      </c>
      <c r="S125" s="72">
        <f t="shared" si="55"/>
        <v>0</v>
      </c>
      <c r="T125" s="7"/>
      <c r="U125" s="5">
        <f t="shared" si="56"/>
        <v>31</v>
      </c>
      <c r="V125" s="45">
        <f t="shared" si="57"/>
        <v>40544</v>
      </c>
      <c r="W125" s="5">
        <f t="shared" si="58"/>
        <v>3628</v>
      </c>
      <c r="X125" s="55">
        <f t="shared" si="59"/>
        <v>5.3904348595426005E-2</v>
      </c>
      <c r="Y125" s="47">
        <f t="shared" si="60"/>
        <v>0.58958325585640758</v>
      </c>
      <c r="Z125" s="5">
        <f t="shared" si="61"/>
        <v>0</v>
      </c>
      <c r="AA125" s="5">
        <f t="shared" si="62"/>
        <v>0</v>
      </c>
      <c r="AC125" s="39">
        <f t="shared" si="63"/>
        <v>0</v>
      </c>
      <c r="AD125" s="39">
        <f t="shared" si="64"/>
        <v>0</v>
      </c>
      <c r="AE125" s="39">
        <f t="shared" si="65"/>
        <v>0</v>
      </c>
      <c r="AF125" s="39">
        <f t="shared" si="66"/>
        <v>0</v>
      </c>
      <c r="AG125" s="39">
        <f t="shared" si="67"/>
        <v>0</v>
      </c>
      <c r="AH125" s="39">
        <f t="shared" si="68"/>
        <v>0</v>
      </c>
      <c r="AI125" s="39">
        <f t="shared" si="69"/>
        <v>0</v>
      </c>
      <c r="AJ125" s="39">
        <f t="shared" si="70"/>
        <v>0</v>
      </c>
      <c r="AK125" s="39">
        <f t="shared" si="71"/>
        <v>0</v>
      </c>
      <c r="AL125" s="43"/>
      <c r="AM125" s="39">
        <f t="shared" si="72"/>
        <v>0</v>
      </c>
      <c r="AN125" s="39">
        <f t="shared" si="73"/>
        <v>0</v>
      </c>
      <c r="AO125" s="39">
        <f t="shared" si="74"/>
        <v>0</v>
      </c>
      <c r="AP125" s="40">
        <f t="shared" si="75"/>
        <v>0</v>
      </c>
      <c r="AR125" s="39">
        <f t="shared" si="76"/>
        <v>0</v>
      </c>
      <c r="AS125" s="39">
        <f t="shared" si="77"/>
        <v>0</v>
      </c>
      <c r="AT125" s="39">
        <f t="shared" si="78"/>
        <v>0</v>
      </c>
      <c r="AU125" s="40">
        <f t="shared" si="79"/>
        <v>0</v>
      </c>
      <c r="AV125" s="40"/>
      <c r="AW125" s="52">
        <f t="shared" si="80"/>
        <v>0</v>
      </c>
      <c r="AY125" s="52">
        <f t="shared" si="81"/>
        <v>0</v>
      </c>
      <c r="AZ125" s="70"/>
    </row>
    <row r="126" spans="1:52">
      <c r="A126" s="44">
        <f t="shared" si="82"/>
        <v>40575</v>
      </c>
      <c r="B126" s="66">
        <f t="shared" si="83"/>
        <v>2868.8524590163934</v>
      </c>
      <c r="C126" s="67"/>
      <c r="D126" s="68">
        <f t="shared" si="50"/>
        <v>2868.8524590163934</v>
      </c>
      <c r="E126" s="35">
        <f t="shared" si="51"/>
        <v>0</v>
      </c>
      <c r="F126" s="35">
        <f t="shared" si="52"/>
        <v>0</v>
      </c>
      <c r="G126" s="55">
        <f t="shared" si="88"/>
        <v>5.67</v>
      </c>
      <c r="H126" s="69">
        <f t="shared" si="88"/>
        <v>5.67</v>
      </c>
      <c r="I126" s="72">
        <f t="shared" si="84"/>
        <v>0</v>
      </c>
      <c r="J126" s="55">
        <f t="shared" si="89"/>
        <v>-0.01</v>
      </c>
      <c r="K126" s="69">
        <f t="shared" si="89"/>
        <v>-0.06</v>
      </c>
      <c r="L126" s="72">
        <v>0</v>
      </c>
      <c r="M126" s="55">
        <f t="shared" si="90"/>
        <v>7.4999999999999997E-3</v>
      </c>
      <c r="N126" s="69">
        <f t="shared" si="90"/>
        <v>0</v>
      </c>
      <c r="O126" s="72">
        <v>0</v>
      </c>
      <c r="P126" s="7"/>
      <c r="Q126" s="72">
        <f t="shared" si="53"/>
        <v>5.6674999999999995</v>
      </c>
      <c r="R126" s="72">
        <f t="shared" si="54"/>
        <v>5.61</v>
      </c>
      <c r="S126" s="72">
        <f t="shared" si="55"/>
        <v>0</v>
      </c>
      <c r="T126" s="7"/>
      <c r="U126" s="5">
        <f t="shared" si="56"/>
        <v>28</v>
      </c>
      <c r="V126" s="45">
        <f t="shared" si="57"/>
        <v>40575</v>
      </c>
      <c r="W126" s="5">
        <f t="shared" si="58"/>
        <v>3659</v>
      </c>
      <c r="X126" s="55">
        <f t="shared" si="59"/>
        <v>5.3904348595426005E-2</v>
      </c>
      <c r="Y126" s="47">
        <f t="shared" si="60"/>
        <v>0.5869275952786065</v>
      </c>
      <c r="Z126" s="5">
        <f t="shared" si="61"/>
        <v>0</v>
      </c>
      <c r="AA126" s="5">
        <f t="shared" si="62"/>
        <v>0</v>
      </c>
      <c r="AC126" s="39">
        <f t="shared" si="63"/>
        <v>0</v>
      </c>
      <c r="AD126" s="39">
        <f t="shared" si="64"/>
        <v>0</v>
      </c>
      <c r="AE126" s="39">
        <f t="shared" si="65"/>
        <v>0</v>
      </c>
      <c r="AF126" s="39">
        <f t="shared" si="66"/>
        <v>0</v>
      </c>
      <c r="AG126" s="39">
        <f t="shared" si="67"/>
        <v>0</v>
      </c>
      <c r="AH126" s="39">
        <f t="shared" si="68"/>
        <v>0</v>
      </c>
      <c r="AI126" s="39">
        <f t="shared" si="69"/>
        <v>0</v>
      </c>
      <c r="AJ126" s="39">
        <f t="shared" si="70"/>
        <v>0</v>
      </c>
      <c r="AK126" s="39">
        <f t="shared" si="71"/>
        <v>0</v>
      </c>
      <c r="AL126" s="43"/>
      <c r="AM126" s="39">
        <f t="shared" si="72"/>
        <v>0</v>
      </c>
      <c r="AN126" s="39">
        <f t="shared" si="73"/>
        <v>0</v>
      </c>
      <c r="AO126" s="39">
        <f t="shared" si="74"/>
        <v>0</v>
      </c>
      <c r="AP126" s="40">
        <f t="shared" si="75"/>
        <v>0</v>
      </c>
      <c r="AR126" s="39">
        <f t="shared" si="76"/>
        <v>0</v>
      </c>
      <c r="AS126" s="39">
        <f t="shared" si="77"/>
        <v>0</v>
      </c>
      <c r="AT126" s="39">
        <f t="shared" si="78"/>
        <v>0</v>
      </c>
      <c r="AU126" s="40">
        <f t="shared" si="79"/>
        <v>0</v>
      </c>
      <c r="AV126" s="40"/>
      <c r="AW126" s="52">
        <f t="shared" si="80"/>
        <v>0</v>
      </c>
      <c r="AY126" s="52">
        <f t="shared" si="81"/>
        <v>0</v>
      </c>
      <c r="AZ126" s="70"/>
    </row>
    <row r="127" spans="1:52">
      <c r="A127" s="44">
        <f t="shared" si="82"/>
        <v>40603</v>
      </c>
      <c r="B127" s="66">
        <f t="shared" si="83"/>
        <v>2868.8524590163934</v>
      </c>
      <c r="C127" s="67"/>
      <c r="D127" s="68">
        <f t="shared" si="50"/>
        <v>2868.8524590163934</v>
      </c>
      <c r="E127" s="35">
        <f t="shared" si="51"/>
        <v>0</v>
      </c>
      <c r="F127" s="35">
        <f t="shared" si="52"/>
        <v>0</v>
      </c>
      <c r="G127" s="55">
        <f t="shared" si="88"/>
        <v>5.67</v>
      </c>
      <c r="H127" s="69">
        <f t="shared" si="88"/>
        <v>5.67</v>
      </c>
      <c r="I127" s="72">
        <f t="shared" si="84"/>
        <v>0</v>
      </c>
      <c r="J127" s="55">
        <f t="shared" si="89"/>
        <v>-0.01</v>
      </c>
      <c r="K127" s="69">
        <f t="shared" si="89"/>
        <v>-0.06</v>
      </c>
      <c r="L127" s="72">
        <v>0</v>
      </c>
      <c r="M127" s="55">
        <f t="shared" si="90"/>
        <v>7.4999999999999997E-3</v>
      </c>
      <c r="N127" s="69">
        <f t="shared" si="90"/>
        <v>0</v>
      </c>
      <c r="O127" s="72">
        <v>0</v>
      </c>
      <c r="P127" s="7"/>
      <c r="Q127" s="72">
        <f t="shared" si="53"/>
        <v>5.6674999999999995</v>
      </c>
      <c r="R127" s="72">
        <f t="shared" si="54"/>
        <v>5.61</v>
      </c>
      <c r="S127" s="72">
        <f t="shared" si="55"/>
        <v>0</v>
      </c>
      <c r="T127" s="7"/>
      <c r="U127" s="5">
        <f t="shared" si="56"/>
        <v>31</v>
      </c>
      <c r="V127" s="45">
        <f t="shared" si="57"/>
        <v>40603</v>
      </c>
      <c r="W127" s="5">
        <f t="shared" si="58"/>
        <v>3687</v>
      </c>
      <c r="X127" s="55">
        <f t="shared" si="59"/>
        <v>5.3904348595426005E-2</v>
      </c>
      <c r="Y127" s="47">
        <f t="shared" si="60"/>
        <v>0.58453921711138668</v>
      </c>
      <c r="Z127" s="5">
        <f t="shared" si="61"/>
        <v>0</v>
      </c>
      <c r="AA127" s="5">
        <f t="shared" si="62"/>
        <v>0</v>
      </c>
      <c r="AC127" s="39">
        <f t="shared" si="63"/>
        <v>0</v>
      </c>
      <c r="AD127" s="39">
        <f t="shared" si="64"/>
        <v>0</v>
      </c>
      <c r="AE127" s="39">
        <f t="shared" si="65"/>
        <v>0</v>
      </c>
      <c r="AF127" s="39">
        <f t="shared" si="66"/>
        <v>0</v>
      </c>
      <c r="AG127" s="39">
        <f t="shared" si="67"/>
        <v>0</v>
      </c>
      <c r="AH127" s="39">
        <f t="shared" si="68"/>
        <v>0</v>
      </c>
      <c r="AI127" s="39">
        <f t="shared" si="69"/>
        <v>0</v>
      </c>
      <c r="AJ127" s="39">
        <f t="shared" si="70"/>
        <v>0</v>
      </c>
      <c r="AK127" s="39">
        <f t="shared" si="71"/>
        <v>0</v>
      </c>
      <c r="AL127" s="43"/>
      <c r="AM127" s="39">
        <f t="shared" si="72"/>
        <v>0</v>
      </c>
      <c r="AN127" s="39">
        <f t="shared" si="73"/>
        <v>0</v>
      </c>
      <c r="AO127" s="39">
        <f t="shared" si="74"/>
        <v>0</v>
      </c>
      <c r="AP127" s="40">
        <f t="shared" si="75"/>
        <v>0</v>
      </c>
      <c r="AR127" s="39">
        <f t="shared" si="76"/>
        <v>0</v>
      </c>
      <c r="AS127" s="39">
        <f t="shared" si="77"/>
        <v>0</v>
      </c>
      <c r="AT127" s="39">
        <f t="shared" si="78"/>
        <v>0</v>
      </c>
      <c r="AU127" s="40">
        <f t="shared" si="79"/>
        <v>0</v>
      </c>
      <c r="AV127" s="40"/>
      <c r="AW127" s="52">
        <f t="shared" si="80"/>
        <v>0</v>
      </c>
      <c r="AY127" s="52">
        <f t="shared" si="81"/>
        <v>0</v>
      </c>
      <c r="AZ127" s="70"/>
    </row>
    <row r="128" spans="1:52">
      <c r="A128" s="44">
        <f t="shared" si="82"/>
        <v>40634</v>
      </c>
      <c r="B128" s="66">
        <f t="shared" si="83"/>
        <v>2868.8524590163934</v>
      </c>
      <c r="C128" s="67"/>
      <c r="D128" s="68">
        <f t="shared" si="50"/>
        <v>2868.8524590163934</v>
      </c>
      <c r="E128" s="35">
        <f t="shared" si="51"/>
        <v>0</v>
      </c>
      <c r="F128" s="35">
        <f t="shared" si="52"/>
        <v>0</v>
      </c>
      <c r="G128" s="55">
        <f t="shared" si="88"/>
        <v>5.67</v>
      </c>
      <c r="H128" s="69">
        <f t="shared" si="88"/>
        <v>5.67</v>
      </c>
      <c r="I128" s="72">
        <f t="shared" si="84"/>
        <v>0</v>
      </c>
      <c r="J128" s="55">
        <f t="shared" si="89"/>
        <v>-0.01</v>
      </c>
      <c r="K128" s="69">
        <f t="shared" si="89"/>
        <v>-0.06</v>
      </c>
      <c r="L128" s="72">
        <v>0</v>
      </c>
      <c r="M128" s="55">
        <f t="shared" si="90"/>
        <v>7.4999999999999997E-3</v>
      </c>
      <c r="N128" s="69">
        <f t="shared" si="90"/>
        <v>0</v>
      </c>
      <c r="O128" s="72">
        <v>0</v>
      </c>
      <c r="P128" s="7"/>
      <c r="Q128" s="72">
        <f t="shared" si="53"/>
        <v>5.6674999999999995</v>
      </c>
      <c r="R128" s="72">
        <f t="shared" si="54"/>
        <v>5.61</v>
      </c>
      <c r="S128" s="72">
        <f t="shared" si="55"/>
        <v>0</v>
      </c>
      <c r="T128" s="7"/>
      <c r="U128" s="5">
        <f t="shared" si="56"/>
        <v>30</v>
      </c>
      <c r="V128" s="45">
        <f t="shared" si="57"/>
        <v>40634</v>
      </c>
      <c r="W128" s="5">
        <f t="shared" si="58"/>
        <v>3718</v>
      </c>
      <c r="X128" s="55">
        <f t="shared" si="59"/>
        <v>5.3904348595426005E-2</v>
      </c>
      <c r="Y128" s="47">
        <f t="shared" si="60"/>
        <v>0.58190627640345138</v>
      </c>
      <c r="Z128" s="5">
        <f t="shared" si="61"/>
        <v>0</v>
      </c>
      <c r="AA128" s="5">
        <f t="shared" si="62"/>
        <v>0</v>
      </c>
      <c r="AC128" s="39">
        <f t="shared" si="63"/>
        <v>0</v>
      </c>
      <c r="AD128" s="39">
        <f t="shared" si="64"/>
        <v>0</v>
      </c>
      <c r="AE128" s="39">
        <f t="shared" si="65"/>
        <v>0</v>
      </c>
      <c r="AF128" s="39">
        <f t="shared" si="66"/>
        <v>0</v>
      </c>
      <c r="AG128" s="39">
        <f t="shared" si="67"/>
        <v>0</v>
      </c>
      <c r="AH128" s="39">
        <f t="shared" si="68"/>
        <v>0</v>
      </c>
      <c r="AI128" s="39">
        <f t="shared" si="69"/>
        <v>0</v>
      </c>
      <c r="AJ128" s="39">
        <f t="shared" si="70"/>
        <v>0</v>
      </c>
      <c r="AK128" s="39">
        <f t="shared" si="71"/>
        <v>0</v>
      </c>
      <c r="AL128" s="43"/>
      <c r="AM128" s="39">
        <f t="shared" si="72"/>
        <v>0</v>
      </c>
      <c r="AN128" s="39">
        <f t="shared" si="73"/>
        <v>0</v>
      </c>
      <c r="AO128" s="39">
        <f t="shared" si="74"/>
        <v>0</v>
      </c>
      <c r="AP128" s="40">
        <f t="shared" si="75"/>
        <v>0</v>
      </c>
      <c r="AR128" s="39">
        <f t="shared" si="76"/>
        <v>0</v>
      </c>
      <c r="AS128" s="39">
        <f t="shared" si="77"/>
        <v>0</v>
      </c>
      <c r="AT128" s="39">
        <f t="shared" si="78"/>
        <v>0</v>
      </c>
      <c r="AU128" s="40">
        <f t="shared" si="79"/>
        <v>0</v>
      </c>
      <c r="AV128" s="40"/>
      <c r="AW128" s="52">
        <f t="shared" si="80"/>
        <v>0</v>
      </c>
      <c r="AY128" s="52">
        <f t="shared" si="81"/>
        <v>0</v>
      </c>
      <c r="AZ128" s="70"/>
    </row>
    <row r="129" spans="1:52">
      <c r="A129" s="44">
        <f t="shared" si="82"/>
        <v>40664</v>
      </c>
      <c r="B129" s="66">
        <f t="shared" si="83"/>
        <v>2868.8524590163934</v>
      </c>
      <c r="C129" s="67"/>
      <c r="D129" s="68">
        <f t="shared" si="50"/>
        <v>2868.8524590163934</v>
      </c>
      <c r="E129" s="35">
        <f t="shared" si="51"/>
        <v>0</v>
      </c>
      <c r="F129" s="35">
        <f t="shared" si="52"/>
        <v>0</v>
      </c>
      <c r="G129" s="55">
        <f t="shared" si="88"/>
        <v>5.67</v>
      </c>
      <c r="H129" s="69">
        <f t="shared" si="88"/>
        <v>5.67</v>
      </c>
      <c r="I129" s="72">
        <f t="shared" si="84"/>
        <v>0</v>
      </c>
      <c r="J129" s="55">
        <f t="shared" si="89"/>
        <v>-0.01</v>
      </c>
      <c r="K129" s="69">
        <f t="shared" si="89"/>
        <v>-0.06</v>
      </c>
      <c r="L129" s="72">
        <v>0</v>
      </c>
      <c r="M129" s="55">
        <f t="shared" si="90"/>
        <v>7.4999999999999997E-3</v>
      </c>
      <c r="N129" s="69">
        <f t="shared" si="90"/>
        <v>0</v>
      </c>
      <c r="O129" s="72">
        <v>0</v>
      </c>
      <c r="P129" s="7"/>
      <c r="Q129" s="72">
        <f t="shared" si="53"/>
        <v>5.6674999999999995</v>
      </c>
      <c r="R129" s="72">
        <f t="shared" si="54"/>
        <v>5.61</v>
      </c>
      <c r="S129" s="72">
        <f t="shared" si="55"/>
        <v>0</v>
      </c>
      <c r="T129" s="7"/>
      <c r="U129" s="5">
        <f t="shared" si="56"/>
        <v>31</v>
      </c>
      <c r="V129" s="45">
        <f t="shared" si="57"/>
        <v>40664</v>
      </c>
      <c r="W129" s="5">
        <f t="shared" si="58"/>
        <v>3748</v>
      </c>
      <c r="X129" s="55">
        <f t="shared" si="59"/>
        <v>5.3904348595426005E-2</v>
      </c>
      <c r="Y129" s="47">
        <f t="shared" si="60"/>
        <v>0.57936956169316234</v>
      </c>
      <c r="Z129" s="5">
        <f t="shared" si="61"/>
        <v>0</v>
      </c>
      <c r="AA129" s="5">
        <f t="shared" si="62"/>
        <v>0</v>
      </c>
      <c r="AC129" s="39">
        <f t="shared" si="63"/>
        <v>0</v>
      </c>
      <c r="AD129" s="39">
        <f t="shared" si="64"/>
        <v>0</v>
      </c>
      <c r="AE129" s="39">
        <f t="shared" si="65"/>
        <v>0</v>
      </c>
      <c r="AF129" s="39">
        <f t="shared" si="66"/>
        <v>0</v>
      </c>
      <c r="AG129" s="39">
        <f t="shared" si="67"/>
        <v>0</v>
      </c>
      <c r="AH129" s="39">
        <f t="shared" si="68"/>
        <v>0</v>
      </c>
      <c r="AI129" s="39">
        <f t="shared" si="69"/>
        <v>0</v>
      </c>
      <c r="AJ129" s="39">
        <f t="shared" si="70"/>
        <v>0</v>
      </c>
      <c r="AK129" s="39">
        <f t="shared" si="71"/>
        <v>0</v>
      </c>
      <c r="AL129" s="43"/>
      <c r="AM129" s="39">
        <f t="shared" si="72"/>
        <v>0</v>
      </c>
      <c r="AN129" s="39">
        <f t="shared" si="73"/>
        <v>0</v>
      </c>
      <c r="AO129" s="39">
        <f t="shared" si="74"/>
        <v>0</v>
      </c>
      <c r="AP129" s="40">
        <f t="shared" si="75"/>
        <v>0</v>
      </c>
      <c r="AR129" s="39">
        <f t="shared" si="76"/>
        <v>0</v>
      </c>
      <c r="AS129" s="39">
        <f t="shared" si="77"/>
        <v>0</v>
      </c>
      <c r="AT129" s="39">
        <f t="shared" si="78"/>
        <v>0</v>
      </c>
      <c r="AU129" s="40">
        <f t="shared" si="79"/>
        <v>0</v>
      </c>
      <c r="AV129" s="40"/>
      <c r="AW129" s="52">
        <f t="shared" si="80"/>
        <v>0</v>
      </c>
      <c r="AY129" s="52">
        <f t="shared" si="81"/>
        <v>0</v>
      </c>
      <c r="AZ129" s="70"/>
    </row>
    <row r="130" spans="1:52">
      <c r="A130" s="44">
        <f t="shared" si="82"/>
        <v>40695</v>
      </c>
      <c r="B130" s="66">
        <f t="shared" si="83"/>
        <v>2868.8524590163934</v>
      </c>
      <c r="C130" s="67"/>
      <c r="D130" s="68">
        <f t="shared" si="50"/>
        <v>2868.8524590163934</v>
      </c>
      <c r="E130" s="35">
        <f t="shared" si="51"/>
        <v>0</v>
      </c>
      <c r="F130" s="35">
        <f t="shared" si="52"/>
        <v>0</v>
      </c>
      <c r="G130" s="55">
        <f t="shared" ref="G130:H149" si="91">VLOOKUP($A130,Table,MATCH(G$4,Curves,0))</f>
        <v>5.67</v>
      </c>
      <c r="H130" s="69">
        <f t="shared" si="91"/>
        <v>5.67</v>
      </c>
      <c r="I130" s="72">
        <f t="shared" si="84"/>
        <v>0</v>
      </c>
      <c r="J130" s="55">
        <f t="shared" ref="J130:K149" si="92">VLOOKUP($A130,Table,MATCH(J$4,Curves,0))</f>
        <v>-0.01</v>
      </c>
      <c r="K130" s="69">
        <f t="shared" si="92"/>
        <v>-0.06</v>
      </c>
      <c r="L130" s="72">
        <v>0</v>
      </c>
      <c r="M130" s="55">
        <f t="shared" ref="M130:N149" si="93">VLOOKUP($A130,Table,MATCH(M$4,Curves,0))</f>
        <v>7.4999999999999997E-3</v>
      </c>
      <c r="N130" s="69">
        <f t="shared" si="93"/>
        <v>0</v>
      </c>
      <c r="O130" s="72">
        <v>0</v>
      </c>
      <c r="P130" s="7"/>
      <c r="Q130" s="72">
        <f t="shared" si="53"/>
        <v>5.6674999999999995</v>
      </c>
      <c r="R130" s="72">
        <f t="shared" si="54"/>
        <v>5.61</v>
      </c>
      <c r="S130" s="72">
        <f t="shared" si="55"/>
        <v>0</v>
      </c>
      <c r="T130" s="7"/>
      <c r="U130" s="5">
        <f t="shared" si="56"/>
        <v>30</v>
      </c>
      <c r="V130" s="45">
        <f t="shared" si="57"/>
        <v>40695</v>
      </c>
      <c r="W130" s="5">
        <f t="shared" si="58"/>
        <v>3779</v>
      </c>
      <c r="X130" s="55">
        <f t="shared" si="59"/>
        <v>5.3904348595426005E-2</v>
      </c>
      <c r="Y130" s="47">
        <f t="shared" si="60"/>
        <v>0.57675990667042687</v>
      </c>
      <c r="Z130" s="5">
        <f t="shared" si="61"/>
        <v>0</v>
      </c>
      <c r="AA130" s="5">
        <f t="shared" si="62"/>
        <v>0</v>
      </c>
      <c r="AC130" s="39">
        <f t="shared" si="63"/>
        <v>0</v>
      </c>
      <c r="AD130" s="39">
        <f t="shared" si="64"/>
        <v>0</v>
      </c>
      <c r="AE130" s="39">
        <f t="shared" si="65"/>
        <v>0</v>
      </c>
      <c r="AF130" s="39">
        <f t="shared" si="66"/>
        <v>0</v>
      </c>
      <c r="AG130" s="39">
        <f t="shared" si="67"/>
        <v>0</v>
      </c>
      <c r="AH130" s="39">
        <f t="shared" si="68"/>
        <v>0</v>
      </c>
      <c r="AI130" s="39">
        <f t="shared" si="69"/>
        <v>0</v>
      </c>
      <c r="AJ130" s="39">
        <f t="shared" si="70"/>
        <v>0</v>
      </c>
      <c r="AK130" s="39">
        <f t="shared" si="71"/>
        <v>0</v>
      </c>
      <c r="AL130" s="43"/>
      <c r="AM130" s="39">
        <f t="shared" si="72"/>
        <v>0</v>
      </c>
      <c r="AN130" s="39">
        <f t="shared" si="73"/>
        <v>0</v>
      </c>
      <c r="AO130" s="39">
        <f t="shared" si="74"/>
        <v>0</v>
      </c>
      <c r="AP130" s="40">
        <f t="shared" si="75"/>
        <v>0</v>
      </c>
      <c r="AR130" s="39">
        <f t="shared" si="76"/>
        <v>0</v>
      </c>
      <c r="AS130" s="39">
        <f t="shared" si="77"/>
        <v>0</v>
      </c>
      <c r="AT130" s="39">
        <f t="shared" si="78"/>
        <v>0</v>
      </c>
      <c r="AU130" s="40">
        <f t="shared" si="79"/>
        <v>0</v>
      </c>
      <c r="AV130" s="40"/>
      <c r="AW130" s="52">
        <f t="shared" si="80"/>
        <v>0</v>
      </c>
      <c r="AY130" s="52">
        <f t="shared" si="81"/>
        <v>0</v>
      </c>
      <c r="AZ130" s="70"/>
    </row>
    <row r="131" spans="1:52">
      <c r="A131" s="44">
        <f t="shared" si="82"/>
        <v>40725</v>
      </c>
      <c r="B131" s="66">
        <f t="shared" si="83"/>
        <v>2868.8524590163934</v>
      </c>
      <c r="C131" s="67"/>
      <c r="D131" s="68">
        <f t="shared" si="50"/>
        <v>2868.8524590163934</v>
      </c>
      <c r="E131" s="35">
        <f t="shared" si="51"/>
        <v>0</v>
      </c>
      <c r="F131" s="35">
        <f t="shared" si="52"/>
        <v>0</v>
      </c>
      <c r="G131" s="55">
        <f t="shared" si="91"/>
        <v>5.67</v>
      </c>
      <c r="H131" s="69">
        <f t="shared" si="91"/>
        <v>5.67</v>
      </c>
      <c r="I131" s="72">
        <f t="shared" si="84"/>
        <v>0</v>
      </c>
      <c r="J131" s="55">
        <f t="shared" si="92"/>
        <v>-0.01</v>
      </c>
      <c r="K131" s="69">
        <f t="shared" si="92"/>
        <v>-0.06</v>
      </c>
      <c r="L131" s="72">
        <v>0</v>
      </c>
      <c r="M131" s="55">
        <f t="shared" si="93"/>
        <v>7.4999999999999997E-3</v>
      </c>
      <c r="N131" s="69">
        <f t="shared" si="93"/>
        <v>0</v>
      </c>
      <c r="O131" s="72">
        <v>0</v>
      </c>
      <c r="P131" s="7"/>
      <c r="Q131" s="72">
        <f t="shared" si="53"/>
        <v>5.6674999999999995</v>
      </c>
      <c r="R131" s="72">
        <f t="shared" si="54"/>
        <v>5.61</v>
      </c>
      <c r="S131" s="72">
        <f t="shared" si="55"/>
        <v>0</v>
      </c>
      <c r="T131" s="7"/>
      <c r="U131" s="5">
        <f t="shared" si="56"/>
        <v>31</v>
      </c>
      <c r="V131" s="45">
        <f t="shared" si="57"/>
        <v>40725</v>
      </c>
      <c r="W131" s="5">
        <f t="shared" si="58"/>
        <v>3809</v>
      </c>
      <c r="X131" s="55">
        <f t="shared" si="59"/>
        <v>5.3904348595426005E-2</v>
      </c>
      <c r="Y131" s="47">
        <f t="shared" si="60"/>
        <v>0.5742456266241649</v>
      </c>
      <c r="Z131" s="5">
        <f t="shared" si="61"/>
        <v>0</v>
      </c>
      <c r="AA131" s="5">
        <f t="shared" si="62"/>
        <v>0</v>
      </c>
      <c r="AC131" s="39">
        <f t="shared" si="63"/>
        <v>0</v>
      </c>
      <c r="AD131" s="39">
        <f t="shared" si="64"/>
        <v>0</v>
      </c>
      <c r="AE131" s="39">
        <f t="shared" si="65"/>
        <v>0</v>
      </c>
      <c r="AF131" s="39">
        <f t="shared" si="66"/>
        <v>0</v>
      </c>
      <c r="AG131" s="39">
        <f t="shared" si="67"/>
        <v>0</v>
      </c>
      <c r="AH131" s="39">
        <f t="shared" si="68"/>
        <v>0</v>
      </c>
      <c r="AI131" s="39">
        <f t="shared" si="69"/>
        <v>0</v>
      </c>
      <c r="AJ131" s="39">
        <f t="shared" si="70"/>
        <v>0</v>
      </c>
      <c r="AK131" s="39">
        <f t="shared" si="71"/>
        <v>0</v>
      </c>
      <c r="AL131" s="43"/>
      <c r="AM131" s="39">
        <f t="shared" si="72"/>
        <v>0</v>
      </c>
      <c r="AN131" s="39">
        <f t="shared" si="73"/>
        <v>0</v>
      </c>
      <c r="AO131" s="39">
        <f t="shared" si="74"/>
        <v>0</v>
      </c>
      <c r="AP131" s="40">
        <f t="shared" si="75"/>
        <v>0</v>
      </c>
      <c r="AR131" s="39">
        <f t="shared" si="76"/>
        <v>0</v>
      </c>
      <c r="AS131" s="39">
        <f t="shared" si="77"/>
        <v>0</v>
      </c>
      <c r="AT131" s="39">
        <f t="shared" si="78"/>
        <v>0</v>
      </c>
      <c r="AU131" s="40">
        <f t="shared" si="79"/>
        <v>0</v>
      </c>
      <c r="AV131" s="40"/>
      <c r="AW131" s="52">
        <f t="shared" si="80"/>
        <v>0</v>
      </c>
      <c r="AY131" s="52">
        <f t="shared" si="81"/>
        <v>0</v>
      </c>
      <c r="AZ131" s="70"/>
    </row>
    <row r="132" spans="1:52">
      <c r="A132" s="44">
        <f t="shared" si="82"/>
        <v>40756</v>
      </c>
      <c r="B132" s="66">
        <f t="shared" si="83"/>
        <v>2868.8524590163934</v>
      </c>
      <c r="C132" s="67"/>
      <c r="D132" s="68">
        <f t="shared" si="50"/>
        <v>2868.8524590163934</v>
      </c>
      <c r="E132" s="35">
        <f t="shared" si="51"/>
        <v>0</v>
      </c>
      <c r="F132" s="35">
        <f t="shared" si="52"/>
        <v>0</v>
      </c>
      <c r="G132" s="55">
        <f t="shared" si="91"/>
        <v>5.67</v>
      </c>
      <c r="H132" s="69">
        <f t="shared" si="91"/>
        <v>5.67</v>
      </c>
      <c r="I132" s="72">
        <f t="shared" si="84"/>
        <v>0</v>
      </c>
      <c r="J132" s="55">
        <f t="shared" si="92"/>
        <v>-0.01</v>
      </c>
      <c r="K132" s="69">
        <f t="shared" si="92"/>
        <v>-0.06</v>
      </c>
      <c r="L132" s="72">
        <v>0</v>
      </c>
      <c r="M132" s="55">
        <f t="shared" si="93"/>
        <v>7.4999999999999997E-3</v>
      </c>
      <c r="N132" s="69">
        <f t="shared" si="93"/>
        <v>0</v>
      </c>
      <c r="O132" s="72">
        <v>0</v>
      </c>
      <c r="P132" s="7"/>
      <c r="Q132" s="72">
        <f t="shared" si="53"/>
        <v>5.6674999999999995</v>
      </c>
      <c r="R132" s="72">
        <f t="shared" si="54"/>
        <v>5.61</v>
      </c>
      <c r="S132" s="72">
        <f t="shared" si="55"/>
        <v>0</v>
      </c>
      <c r="T132" s="7"/>
      <c r="U132" s="5">
        <f t="shared" si="56"/>
        <v>31</v>
      </c>
      <c r="V132" s="45">
        <f t="shared" si="57"/>
        <v>40756</v>
      </c>
      <c r="W132" s="5">
        <f t="shared" si="58"/>
        <v>3840</v>
      </c>
      <c r="X132" s="55">
        <f t="shared" si="59"/>
        <v>5.3904348595426005E-2</v>
      </c>
      <c r="Y132" s="47">
        <f t="shared" si="60"/>
        <v>0.57165905134840445</v>
      </c>
      <c r="Z132" s="5">
        <f t="shared" si="61"/>
        <v>0</v>
      </c>
      <c r="AA132" s="5">
        <f t="shared" si="62"/>
        <v>0</v>
      </c>
      <c r="AC132" s="39">
        <f t="shared" si="63"/>
        <v>0</v>
      </c>
      <c r="AD132" s="39">
        <f t="shared" si="64"/>
        <v>0</v>
      </c>
      <c r="AE132" s="39">
        <f t="shared" si="65"/>
        <v>0</v>
      </c>
      <c r="AF132" s="39">
        <f t="shared" si="66"/>
        <v>0</v>
      </c>
      <c r="AG132" s="39">
        <f t="shared" si="67"/>
        <v>0</v>
      </c>
      <c r="AH132" s="39">
        <f t="shared" si="68"/>
        <v>0</v>
      </c>
      <c r="AI132" s="39">
        <f t="shared" si="69"/>
        <v>0</v>
      </c>
      <c r="AJ132" s="39">
        <f t="shared" si="70"/>
        <v>0</v>
      </c>
      <c r="AK132" s="39">
        <f t="shared" si="71"/>
        <v>0</v>
      </c>
      <c r="AL132" s="43"/>
      <c r="AM132" s="39">
        <f t="shared" si="72"/>
        <v>0</v>
      </c>
      <c r="AN132" s="39">
        <f t="shared" si="73"/>
        <v>0</v>
      </c>
      <c r="AO132" s="39">
        <f t="shared" si="74"/>
        <v>0</v>
      </c>
      <c r="AP132" s="40">
        <f t="shared" si="75"/>
        <v>0</v>
      </c>
      <c r="AR132" s="39">
        <f t="shared" si="76"/>
        <v>0</v>
      </c>
      <c r="AS132" s="39">
        <f t="shared" si="77"/>
        <v>0</v>
      </c>
      <c r="AT132" s="39">
        <f t="shared" si="78"/>
        <v>0</v>
      </c>
      <c r="AU132" s="40">
        <f t="shared" si="79"/>
        <v>0</v>
      </c>
      <c r="AV132" s="40"/>
      <c r="AW132" s="52">
        <f t="shared" si="80"/>
        <v>0</v>
      </c>
      <c r="AY132" s="52">
        <f t="shared" si="81"/>
        <v>0</v>
      </c>
      <c r="AZ132" s="70"/>
    </row>
    <row r="133" spans="1:52">
      <c r="A133" s="44">
        <f t="shared" si="82"/>
        <v>40787</v>
      </c>
      <c r="B133" s="66">
        <f t="shared" si="83"/>
        <v>2868.8524590163934</v>
      </c>
      <c r="C133" s="67"/>
      <c r="D133" s="68">
        <f t="shared" si="50"/>
        <v>2868.8524590163934</v>
      </c>
      <c r="E133" s="35">
        <f t="shared" si="51"/>
        <v>0</v>
      </c>
      <c r="F133" s="35">
        <f t="shared" si="52"/>
        <v>0</v>
      </c>
      <c r="G133" s="55">
        <f t="shared" si="91"/>
        <v>5.67</v>
      </c>
      <c r="H133" s="69">
        <f t="shared" si="91"/>
        <v>5.67</v>
      </c>
      <c r="I133" s="72">
        <f t="shared" si="84"/>
        <v>0</v>
      </c>
      <c r="J133" s="55">
        <f t="shared" si="92"/>
        <v>-0.01</v>
      </c>
      <c r="K133" s="69">
        <f t="shared" si="92"/>
        <v>-0.06</v>
      </c>
      <c r="L133" s="72">
        <v>0</v>
      </c>
      <c r="M133" s="55">
        <f t="shared" si="93"/>
        <v>7.4999999999999997E-3</v>
      </c>
      <c r="N133" s="69">
        <f t="shared" si="93"/>
        <v>0</v>
      </c>
      <c r="O133" s="72">
        <v>0</v>
      </c>
      <c r="P133" s="7"/>
      <c r="Q133" s="72">
        <f t="shared" si="53"/>
        <v>5.6674999999999995</v>
      </c>
      <c r="R133" s="72">
        <f t="shared" si="54"/>
        <v>5.61</v>
      </c>
      <c r="S133" s="72">
        <f t="shared" si="55"/>
        <v>0</v>
      </c>
      <c r="T133" s="7"/>
      <c r="U133" s="5">
        <f t="shared" si="56"/>
        <v>30</v>
      </c>
      <c r="V133" s="45">
        <f t="shared" si="57"/>
        <v>40787</v>
      </c>
      <c r="W133" s="5">
        <f t="shared" si="58"/>
        <v>3871</v>
      </c>
      <c r="X133" s="55">
        <f t="shared" si="59"/>
        <v>5.3904348595426005E-2</v>
      </c>
      <c r="Y133" s="47">
        <f t="shared" si="60"/>
        <v>0.56908412678681075</v>
      </c>
      <c r="Z133" s="5">
        <f t="shared" si="61"/>
        <v>0</v>
      </c>
      <c r="AA133" s="5">
        <f t="shared" si="62"/>
        <v>0</v>
      </c>
      <c r="AC133" s="39">
        <f t="shared" si="63"/>
        <v>0</v>
      </c>
      <c r="AD133" s="39">
        <f t="shared" si="64"/>
        <v>0</v>
      </c>
      <c r="AE133" s="39">
        <f t="shared" si="65"/>
        <v>0</v>
      </c>
      <c r="AF133" s="39">
        <f t="shared" si="66"/>
        <v>0</v>
      </c>
      <c r="AG133" s="39">
        <f t="shared" si="67"/>
        <v>0</v>
      </c>
      <c r="AH133" s="39">
        <f t="shared" si="68"/>
        <v>0</v>
      </c>
      <c r="AI133" s="39">
        <f t="shared" si="69"/>
        <v>0</v>
      </c>
      <c r="AJ133" s="39">
        <f t="shared" si="70"/>
        <v>0</v>
      </c>
      <c r="AK133" s="39">
        <f t="shared" si="71"/>
        <v>0</v>
      </c>
      <c r="AL133" s="43"/>
      <c r="AM133" s="39">
        <f t="shared" si="72"/>
        <v>0</v>
      </c>
      <c r="AN133" s="39">
        <f t="shared" si="73"/>
        <v>0</v>
      </c>
      <c r="AO133" s="39">
        <f t="shared" si="74"/>
        <v>0</v>
      </c>
      <c r="AP133" s="40">
        <f t="shared" si="75"/>
        <v>0</v>
      </c>
      <c r="AR133" s="39">
        <f t="shared" si="76"/>
        <v>0</v>
      </c>
      <c r="AS133" s="39">
        <f t="shared" si="77"/>
        <v>0</v>
      </c>
      <c r="AT133" s="39">
        <f t="shared" si="78"/>
        <v>0</v>
      </c>
      <c r="AU133" s="40">
        <f t="shared" si="79"/>
        <v>0</v>
      </c>
      <c r="AV133" s="40"/>
      <c r="AW133" s="52">
        <f t="shared" si="80"/>
        <v>0</v>
      </c>
      <c r="AY133" s="52">
        <f t="shared" si="81"/>
        <v>0</v>
      </c>
      <c r="AZ133" s="70"/>
    </row>
    <row r="134" spans="1:52">
      <c r="A134" s="44">
        <f t="shared" si="82"/>
        <v>40817</v>
      </c>
      <c r="B134" s="66">
        <f t="shared" si="83"/>
        <v>2868.8524590163934</v>
      </c>
      <c r="C134" s="67"/>
      <c r="D134" s="68">
        <f t="shared" si="50"/>
        <v>2868.8524590163934</v>
      </c>
      <c r="E134" s="35">
        <f t="shared" si="51"/>
        <v>0</v>
      </c>
      <c r="F134" s="35">
        <f t="shared" si="52"/>
        <v>0</v>
      </c>
      <c r="G134" s="55">
        <f t="shared" si="91"/>
        <v>5.67</v>
      </c>
      <c r="H134" s="69">
        <f t="shared" si="91"/>
        <v>5.67</v>
      </c>
      <c r="I134" s="72">
        <f t="shared" si="84"/>
        <v>0</v>
      </c>
      <c r="J134" s="55">
        <f t="shared" si="92"/>
        <v>-0.01</v>
      </c>
      <c r="K134" s="69">
        <f t="shared" si="92"/>
        <v>-0.06</v>
      </c>
      <c r="L134" s="72">
        <v>0</v>
      </c>
      <c r="M134" s="55">
        <f t="shared" si="93"/>
        <v>7.4999999999999997E-3</v>
      </c>
      <c r="N134" s="69">
        <f t="shared" si="93"/>
        <v>0</v>
      </c>
      <c r="O134" s="72">
        <v>0</v>
      </c>
      <c r="P134" s="7"/>
      <c r="Q134" s="72">
        <f t="shared" si="53"/>
        <v>5.6674999999999995</v>
      </c>
      <c r="R134" s="72">
        <f t="shared" si="54"/>
        <v>5.61</v>
      </c>
      <c r="S134" s="72">
        <f t="shared" si="55"/>
        <v>0</v>
      </c>
      <c r="T134" s="7"/>
      <c r="U134" s="5">
        <f t="shared" si="56"/>
        <v>31</v>
      </c>
      <c r="V134" s="45">
        <f t="shared" si="57"/>
        <v>40817</v>
      </c>
      <c r="W134" s="5">
        <f t="shared" si="58"/>
        <v>3901</v>
      </c>
      <c r="X134" s="55">
        <f t="shared" si="59"/>
        <v>5.3904348595426005E-2</v>
      </c>
      <c r="Y134" s="47">
        <f t="shared" si="60"/>
        <v>0.56660330790866675</v>
      </c>
      <c r="Z134" s="5">
        <f t="shared" si="61"/>
        <v>0</v>
      </c>
      <c r="AA134" s="5">
        <f t="shared" si="62"/>
        <v>0</v>
      </c>
      <c r="AC134" s="39">
        <f t="shared" si="63"/>
        <v>0</v>
      </c>
      <c r="AD134" s="39">
        <f t="shared" si="64"/>
        <v>0</v>
      </c>
      <c r="AE134" s="39">
        <f t="shared" si="65"/>
        <v>0</v>
      </c>
      <c r="AF134" s="39">
        <f t="shared" si="66"/>
        <v>0</v>
      </c>
      <c r="AG134" s="39">
        <f t="shared" si="67"/>
        <v>0</v>
      </c>
      <c r="AH134" s="39">
        <f t="shared" si="68"/>
        <v>0</v>
      </c>
      <c r="AI134" s="39">
        <f t="shared" si="69"/>
        <v>0</v>
      </c>
      <c r="AJ134" s="39">
        <f t="shared" si="70"/>
        <v>0</v>
      </c>
      <c r="AK134" s="39">
        <f t="shared" si="71"/>
        <v>0</v>
      </c>
      <c r="AL134" s="43"/>
      <c r="AM134" s="39">
        <f t="shared" si="72"/>
        <v>0</v>
      </c>
      <c r="AN134" s="39">
        <f t="shared" si="73"/>
        <v>0</v>
      </c>
      <c r="AO134" s="39">
        <f t="shared" si="74"/>
        <v>0</v>
      </c>
      <c r="AP134" s="40">
        <f t="shared" si="75"/>
        <v>0</v>
      </c>
      <c r="AR134" s="39">
        <f t="shared" si="76"/>
        <v>0</v>
      </c>
      <c r="AS134" s="39">
        <f t="shared" si="77"/>
        <v>0</v>
      </c>
      <c r="AT134" s="39">
        <f t="shared" si="78"/>
        <v>0</v>
      </c>
      <c r="AU134" s="40">
        <f t="shared" si="79"/>
        <v>0</v>
      </c>
      <c r="AV134" s="40"/>
      <c r="AW134" s="52">
        <f t="shared" si="80"/>
        <v>0</v>
      </c>
      <c r="AY134" s="52">
        <f t="shared" si="81"/>
        <v>0</v>
      </c>
      <c r="AZ134" s="70"/>
    </row>
    <row r="135" spans="1:52">
      <c r="A135" s="44">
        <f t="shared" si="82"/>
        <v>40848</v>
      </c>
      <c r="B135" s="66">
        <f t="shared" si="83"/>
        <v>2868.8524590163934</v>
      </c>
      <c r="C135" s="67"/>
      <c r="D135" s="68">
        <f t="shared" si="50"/>
        <v>2868.8524590163934</v>
      </c>
      <c r="E135" s="35">
        <f t="shared" si="51"/>
        <v>0</v>
      </c>
      <c r="F135" s="35">
        <f t="shared" si="52"/>
        <v>0</v>
      </c>
      <c r="G135" s="55">
        <f t="shared" si="91"/>
        <v>5.67</v>
      </c>
      <c r="H135" s="69">
        <f t="shared" si="91"/>
        <v>5.67</v>
      </c>
      <c r="I135" s="72">
        <f t="shared" si="84"/>
        <v>0</v>
      </c>
      <c r="J135" s="55">
        <f t="shared" si="92"/>
        <v>-0.01</v>
      </c>
      <c r="K135" s="69">
        <f t="shared" si="92"/>
        <v>-0.06</v>
      </c>
      <c r="L135" s="72">
        <v>0</v>
      </c>
      <c r="M135" s="55">
        <f t="shared" si="93"/>
        <v>7.4999999999999997E-3</v>
      </c>
      <c r="N135" s="69">
        <f t="shared" si="93"/>
        <v>0</v>
      </c>
      <c r="O135" s="72">
        <v>0</v>
      </c>
      <c r="P135" s="7"/>
      <c r="Q135" s="72">
        <f t="shared" si="53"/>
        <v>5.6674999999999995</v>
      </c>
      <c r="R135" s="72">
        <f t="shared" si="54"/>
        <v>5.61</v>
      </c>
      <c r="S135" s="72">
        <f t="shared" si="55"/>
        <v>0</v>
      </c>
      <c r="T135" s="7"/>
      <c r="U135" s="5">
        <f t="shared" si="56"/>
        <v>30</v>
      </c>
      <c r="V135" s="45">
        <f t="shared" si="57"/>
        <v>40848</v>
      </c>
      <c r="W135" s="5">
        <f t="shared" si="58"/>
        <v>3932</v>
      </c>
      <c r="X135" s="55">
        <f t="shared" si="59"/>
        <v>5.3904348595426005E-2</v>
      </c>
      <c r="Y135" s="47">
        <f t="shared" si="60"/>
        <v>0.56405115593840938</v>
      </c>
      <c r="Z135" s="5">
        <f t="shared" si="61"/>
        <v>0</v>
      </c>
      <c r="AA135" s="5">
        <f t="shared" si="62"/>
        <v>0</v>
      </c>
      <c r="AC135" s="39">
        <f t="shared" si="63"/>
        <v>0</v>
      </c>
      <c r="AD135" s="39">
        <f t="shared" si="64"/>
        <v>0</v>
      </c>
      <c r="AE135" s="39">
        <f t="shared" si="65"/>
        <v>0</v>
      </c>
      <c r="AF135" s="39">
        <f t="shared" si="66"/>
        <v>0</v>
      </c>
      <c r="AG135" s="39">
        <f t="shared" si="67"/>
        <v>0</v>
      </c>
      <c r="AH135" s="39">
        <f t="shared" si="68"/>
        <v>0</v>
      </c>
      <c r="AI135" s="39">
        <f t="shared" si="69"/>
        <v>0</v>
      </c>
      <c r="AJ135" s="39">
        <f t="shared" si="70"/>
        <v>0</v>
      </c>
      <c r="AK135" s="39">
        <f t="shared" si="71"/>
        <v>0</v>
      </c>
      <c r="AL135" s="43"/>
      <c r="AM135" s="39">
        <f t="shared" si="72"/>
        <v>0</v>
      </c>
      <c r="AN135" s="39">
        <f t="shared" si="73"/>
        <v>0</v>
      </c>
      <c r="AO135" s="39">
        <f t="shared" si="74"/>
        <v>0</v>
      </c>
      <c r="AP135" s="40">
        <f t="shared" si="75"/>
        <v>0</v>
      </c>
      <c r="AR135" s="39">
        <f t="shared" si="76"/>
        <v>0</v>
      </c>
      <c r="AS135" s="39">
        <f t="shared" si="77"/>
        <v>0</v>
      </c>
      <c r="AT135" s="39">
        <f t="shared" si="78"/>
        <v>0</v>
      </c>
      <c r="AU135" s="40">
        <f t="shared" si="79"/>
        <v>0</v>
      </c>
      <c r="AV135" s="40"/>
      <c r="AW135" s="52">
        <f t="shared" si="80"/>
        <v>0</v>
      </c>
      <c r="AY135" s="52">
        <f t="shared" si="81"/>
        <v>0</v>
      </c>
      <c r="AZ135" s="70"/>
    </row>
    <row r="136" spans="1:52">
      <c r="A136" s="44">
        <f t="shared" si="82"/>
        <v>40878</v>
      </c>
      <c r="B136" s="66">
        <f t="shared" si="83"/>
        <v>2868.8524590163934</v>
      </c>
      <c r="C136" s="67"/>
      <c r="D136" s="68">
        <f t="shared" si="50"/>
        <v>2868.8524590163934</v>
      </c>
      <c r="E136" s="35">
        <f t="shared" si="51"/>
        <v>0</v>
      </c>
      <c r="F136" s="35">
        <f t="shared" si="52"/>
        <v>0</v>
      </c>
      <c r="G136" s="55">
        <f t="shared" si="91"/>
        <v>5.67</v>
      </c>
      <c r="H136" s="69">
        <f t="shared" si="91"/>
        <v>5.67</v>
      </c>
      <c r="I136" s="72">
        <f t="shared" si="84"/>
        <v>0</v>
      </c>
      <c r="J136" s="55">
        <f t="shared" si="92"/>
        <v>-0.01</v>
      </c>
      <c r="K136" s="69">
        <f t="shared" si="92"/>
        <v>-0.06</v>
      </c>
      <c r="L136" s="72">
        <v>0</v>
      </c>
      <c r="M136" s="55">
        <f t="shared" si="93"/>
        <v>7.4999999999999997E-3</v>
      </c>
      <c r="N136" s="69">
        <f t="shared" si="93"/>
        <v>0</v>
      </c>
      <c r="O136" s="72">
        <v>0</v>
      </c>
      <c r="P136" s="7"/>
      <c r="Q136" s="72">
        <f t="shared" si="53"/>
        <v>5.6674999999999995</v>
      </c>
      <c r="R136" s="72">
        <f t="shared" si="54"/>
        <v>5.61</v>
      </c>
      <c r="S136" s="72">
        <f t="shared" si="55"/>
        <v>0</v>
      </c>
      <c r="T136" s="7"/>
      <c r="U136" s="5">
        <f t="shared" si="56"/>
        <v>31</v>
      </c>
      <c r="V136" s="45">
        <f t="shared" si="57"/>
        <v>40878</v>
      </c>
      <c r="W136" s="5">
        <f t="shared" si="58"/>
        <v>3962</v>
      </c>
      <c r="X136" s="55">
        <f t="shared" si="59"/>
        <v>5.3904348595426005E-2</v>
      </c>
      <c r="Y136" s="47">
        <f t="shared" si="60"/>
        <v>0.56159227738245354</v>
      </c>
      <c r="Z136" s="5">
        <f t="shared" si="61"/>
        <v>0</v>
      </c>
      <c r="AA136" s="5">
        <f t="shared" si="62"/>
        <v>0</v>
      </c>
      <c r="AC136" s="39">
        <f t="shared" si="63"/>
        <v>0</v>
      </c>
      <c r="AD136" s="39">
        <f t="shared" si="64"/>
        <v>0</v>
      </c>
      <c r="AE136" s="39">
        <f t="shared" si="65"/>
        <v>0</v>
      </c>
      <c r="AF136" s="39">
        <f t="shared" si="66"/>
        <v>0</v>
      </c>
      <c r="AG136" s="39">
        <f t="shared" si="67"/>
        <v>0</v>
      </c>
      <c r="AH136" s="39">
        <f t="shared" si="68"/>
        <v>0</v>
      </c>
      <c r="AI136" s="39">
        <f t="shared" si="69"/>
        <v>0</v>
      </c>
      <c r="AJ136" s="39">
        <f t="shared" si="70"/>
        <v>0</v>
      </c>
      <c r="AK136" s="39">
        <f t="shared" si="71"/>
        <v>0</v>
      </c>
      <c r="AL136" s="43"/>
      <c r="AM136" s="39">
        <f t="shared" si="72"/>
        <v>0</v>
      </c>
      <c r="AN136" s="39">
        <f t="shared" si="73"/>
        <v>0</v>
      </c>
      <c r="AO136" s="39">
        <f t="shared" si="74"/>
        <v>0</v>
      </c>
      <c r="AP136" s="40">
        <f t="shared" si="75"/>
        <v>0</v>
      </c>
      <c r="AR136" s="39">
        <f t="shared" si="76"/>
        <v>0</v>
      </c>
      <c r="AS136" s="39">
        <f t="shared" si="77"/>
        <v>0</v>
      </c>
      <c r="AT136" s="39">
        <f t="shared" si="78"/>
        <v>0</v>
      </c>
      <c r="AU136" s="40">
        <f t="shared" si="79"/>
        <v>0</v>
      </c>
      <c r="AV136" s="40"/>
      <c r="AW136" s="52">
        <f t="shared" si="80"/>
        <v>0</v>
      </c>
      <c r="AY136" s="52">
        <f t="shared" si="81"/>
        <v>0</v>
      </c>
      <c r="AZ136" s="70"/>
    </row>
    <row r="137" spans="1:52">
      <c r="A137" s="44">
        <f t="shared" si="82"/>
        <v>40909</v>
      </c>
      <c r="B137" s="66">
        <f t="shared" si="83"/>
        <v>2868.8524590163934</v>
      </c>
      <c r="C137" s="67"/>
      <c r="D137" s="68">
        <f t="shared" si="50"/>
        <v>2868.8524590163934</v>
      </c>
      <c r="E137" s="35">
        <f t="shared" si="51"/>
        <v>0</v>
      </c>
      <c r="F137" s="35">
        <f t="shared" si="52"/>
        <v>0</v>
      </c>
      <c r="G137" s="55">
        <f t="shared" si="91"/>
        <v>5.67</v>
      </c>
      <c r="H137" s="69">
        <f t="shared" si="91"/>
        <v>5.67</v>
      </c>
      <c r="I137" s="72">
        <f t="shared" si="84"/>
        <v>0</v>
      </c>
      <c r="J137" s="55">
        <f t="shared" si="92"/>
        <v>-0.01</v>
      </c>
      <c r="K137" s="69">
        <f t="shared" si="92"/>
        <v>-0.06</v>
      </c>
      <c r="L137" s="72">
        <v>0</v>
      </c>
      <c r="M137" s="55">
        <f t="shared" si="93"/>
        <v>7.4999999999999997E-3</v>
      </c>
      <c r="N137" s="69">
        <f t="shared" si="93"/>
        <v>0</v>
      </c>
      <c r="O137" s="72">
        <v>0</v>
      </c>
      <c r="P137" s="7"/>
      <c r="Q137" s="72">
        <f t="shared" si="53"/>
        <v>5.6674999999999995</v>
      </c>
      <c r="R137" s="72">
        <f t="shared" si="54"/>
        <v>5.61</v>
      </c>
      <c r="S137" s="72">
        <f t="shared" si="55"/>
        <v>0</v>
      </c>
      <c r="T137" s="7"/>
      <c r="U137" s="5">
        <f t="shared" si="56"/>
        <v>31</v>
      </c>
      <c r="V137" s="45">
        <f t="shared" si="57"/>
        <v>40909</v>
      </c>
      <c r="W137" s="5">
        <f t="shared" si="58"/>
        <v>3993</v>
      </c>
      <c r="X137" s="55">
        <f t="shared" si="59"/>
        <v>5.3904348595426005E-2</v>
      </c>
      <c r="Y137" s="47">
        <f t="shared" si="60"/>
        <v>0.55906269660310171</v>
      </c>
      <c r="Z137" s="5">
        <f t="shared" si="61"/>
        <v>0</v>
      </c>
      <c r="AA137" s="5">
        <f t="shared" si="62"/>
        <v>0</v>
      </c>
      <c r="AC137" s="39">
        <f t="shared" si="63"/>
        <v>0</v>
      </c>
      <c r="AD137" s="39">
        <f t="shared" si="64"/>
        <v>0</v>
      </c>
      <c r="AE137" s="39">
        <f t="shared" si="65"/>
        <v>0</v>
      </c>
      <c r="AF137" s="39">
        <f t="shared" si="66"/>
        <v>0</v>
      </c>
      <c r="AG137" s="39">
        <f t="shared" si="67"/>
        <v>0</v>
      </c>
      <c r="AH137" s="39">
        <f t="shared" si="68"/>
        <v>0</v>
      </c>
      <c r="AI137" s="39">
        <f t="shared" si="69"/>
        <v>0</v>
      </c>
      <c r="AJ137" s="39">
        <f t="shared" si="70"/>
        <v>0</v>
      </c>
      <c r="AK137" s="39">
        <f t="shared" si="71"/>
        <v>0</v>
      </c>
      <c r="AL137" s="43"/>
      <c r="AM137" s="39">
        <f t="shared" si="72"/>
        <v>0</v>
      </c>
      <c r="AN137" s="39">
        <f t="shared" si="73"/>
        <v>0</v>
      </c>
      <c r="AO137" s="39">
        <f t="shared" si="74"/>
        <v>0</v>
      </c>
      <c r="AP137" s="40">
        <f t="shared" si="75"/>
        <v>0</v>
      </c>
      <c r="AR137" s="39">
        <f t="shared" si="76"/>
        <v>0</v>
      </c>
      <c r="AS137" s="39">
        <f t="shared" si="77"/>
        <v>0</v>
      </c>
      <c r="AT137" s="39">
        <f t="shared" si="78"/>
        <v>0</v>
      </c>
      <c r="AU137" s="40">
        <f t="shared" si="79"/>
        <v>0</v>
      </c>
      <c r="AV137" s="40"/>
      <c r="AW137" s="52">
        <f t="shared" si="80"/>
        <v>0</v>
      </c>
      <c r="AY137" s="52">
        <f t="shared" si="81"/>
        <v>0</v>
      </c>
      <c r="AZ137" s="70"/>
    </row>
    <row r="138" spans="1:52">
      <c r="A138" s="44">
        <f t="shared" si="82"/>
        <v>40940</v>
      </c>
      <c r="B138" s="66">
        <f t="shared" si="83"/>
        <v>2868.8524590163934</v>
      </c>
      <c r="C138" s="67"/>
      <c r="D138" s="68">
        <f t="shared" ref="D138:D201" si="94">B138+C138</f>
        <v>2868.8524590163934</v>
      </c>
      <c r="E138" s="35">
        <f t="shared" ref="E138:E201" si="95">IF(Z138=0,0,IF(AND(Z138=1,$H$3=1),D138*U138,IF($H$3=2,D138,"N/A")))</f>
        <v>0</v>
      </c>
      <c r="F138" s="35">
        <f t="shared" ref="F138:F201" si="96">E138*Y138</f>
        <v>0</v>
      </c>
      <c r="G138" s="55">
        <f t="shared" si="91"/>
        <v>5.67</v>
      </c>
      <c r="H138" s="69">
        <f t="shared" si="91"/>
        <v>5.67</v>
      </c>
      <c r="I138" s="72">
        <f t="shared" si="84"/>
        <v>0</v>
      </c>
      <c r="J138" s="55">
        <f t="shared" si="92"/>
        <v>-0.01</v>
      </c>
      <c r="K138" s="69">
        <f t="shared" si="92"/>
        <v>-0.06</v>
      </c>
      <c r="L138" s="72">
        <v>0</v>
      </c>
      <c r="M138" s="55">
        <f t="shared" si="93"/>
        <v>7.4999999999999997E-3</v>
      </c>
      <c r="N138" s="69">
        <f t="shared" si="93"/>
        <v>0</v>
      </c>
      <c r="O138" s="72">
        <v>0</v>
      </c>
      <c r="P138" s="7"/>
      <c r="Q138" s="72">
        <f t="shared" ref="Q138:Q201" si="97">M138+J138+G138</f>
        <v>5.6674999999999995</v>
      </c>
      <c r="R138" s="72">
        <f t="shared" ref="R138:R201" si="98">N138+K138+H138</f>
        <v>5.61</v>
      </c>
      <c r="S138" s="72">
        <f t="shared" ref="S138:S201" si="99">O138+L138+I138</f>
        <v>0</v>
      </c>
      <c r="T138" s="7"/>
      <c r="U138" s="5">
        <f t="shared" ref="U138:U201" si="100">A139-A138</f>
        <v>29</v>
      </c>
      <c r="V138" s="45">
        <f t="shared" ref="V138:V201" si="101">CHOOSE(F$3,A139+24,A138)</f>
        <v>40940</v>
      </c>
      <c r="W138" s="5">
        <f t="shared" ref="W138:W201" si="102">V138-C$3</f>
        <v>4024</v>
      </c>
      <c r="X138" s="55">
        <f t="shared" ref="X138:X201" si="103">VLOOKUP($A138,Table,MATCH(X$4,Curves,0))</f>
        <v>5.3904348595426005E-2</v>
      </c>
      <c r="Y138" s="47">
        <f t="shared" ref="Y138:Y201" si="104">1/(1+CHOOSE(F$3,(X139+($K$3/10000))/2,(X138+($K$3/10000))/2))^(2*W138/365.25)</f>
        <v>0.55654450981753667</v>
      </c>
      <c r="Z138" s="5">
        <f t="shared" ref="Z138:Z201" si="105">IF(AND(mthbeg&lt;=A138,mthend&gt;=A138),1,0)</f>
        <v>0</v>
      </c>
      <c r="AA138" s="5">
        <f t="shared" ref="AA138:AA201" si="106">U138*Z138</f>
        <v>0</v>
      </c>
      <c r="AC138" s="39">
        <f t="shared" ref="AC138:AC201" si="107">F138*G138</f>
        <v>0</v>
      </c>
      <c r="AD138" s="39">
        <f t="shared" ref="AD138:AD201" si="108">$F138*H138</f>
        <v>0</v>
      </c>
      <c r="AE138" s="39">
        <f t="shared" ref="AE138:AE201" si="109">$F138*I138</f>
        <v>0</v>
      </c>
      <c r="AF138" s="39">
        <f t="shared" ref="AF138:AF201" si="110">$F138*J138</f>
        <v>0</v>
      </c>
      <c r="AG138" s="39">
        <f t="shared" ref="AG138:AG201" si="111">$F138*K138</f>
        <v>0</v>
      </c>
      <c r="AH138" s="39">
        <f t="shared" ref="AH138:AH201" si="112">$F138*L138</f>
        <v>0</v>
      </c>
      <c r="AI138" s="39">
        <f t="shared" ref="AI138:AI201" si="113">$F138*M138</f>
        <v>0</v>
      </c>
      <c r="AJ138" s="39">
        <f t="shared" ref="AJ138:AJ201" si="114">$F138*N138</f>
        <v>0</v>
      </c>
      <c r="AK138" s="39">
        <f t="shared" ref="AK138:AK201" si="115">F138*O138</f>
        <v>0</v>
      </c>
      <c r="AL138" s="43"/>
      <c r="AM138" s="39">
        <f t="shared" ref="AM138:AM201" si="116">CHOOSE($G$3,AD138-AE138,AE138-AD138)</f>
        <v>0</v>
      </c>
      <c r="AN138" s="39">
        <f t="shared" ref="AN138:AN201" si="117">CHOOSE($G$3,AG138-AH138,AH138-AG138)</f>
        <v>0</v>
      </c>
      <c r="AO138" s="39">
        <f t="shared" ref="AO138:AO201" si="118">CHOOSE($G$3,AJ138-AK138,AK138-AJ138)</f>
        <v>0</v>
      </c>
      <c r="AP138" s="40">
        <f t="shared" ref="AP138:AP201" si="119">SUM(AM138:AO138)</f>
        <v>0</v>
      </c>
      <c r="AR138" s="39">
        <f t="shared" ref="AR138:AR201" si="120">CHOOSE($G$3,AC138-AD138,AD138-AC138)</f>
        <v>0</v>
      </c>
      <c r="AS138" s="39">
        <f t="shared" ref="AS138:AS201" si="121">CHOOSE($G$3,AF138-AG138,AG138-AF138)</f>
        <v>0</v>
      </c>
      <c r="AT138" s="39">
        <f t="shared" ref="AT138:AT201" si="122">CHOOSE($G$3,AI138-AJ138,AJ138-AI138)</f>
        <v>0</v>
      </c>
      <c r="AU138" s="40">
        <f t="shared" ref="AU138:AU201" si="123">AR138+AS138+AT138</f>
        <v>0</v>
      </c>
      <c r="AV138" s="40"/>
      <c r="AW138" s="52">
        <f t="shared" ref="AW138:AW201" si="124">AU138+AP138</f>
        <v>0</v>
      </c>
      <c r="AY138" s="52">
        <f t="shared" ref="AY138:AY201" si="125">AK138+AH138+AE138</f>
        <v>0</v>
      </c>
      <c r="AZ138" s="70"/>
    </row>
    <row r="139" spans="1:52">
      <c r="A139" s="44">
        <f t="shared" ref="A139:A202" si="126">EDATE(A138,1)</f>
        <v>40969</v>
      </c>
      <c r="B139" s="66">
        <f t="shared" ref="B139:B202" si="127">B138</f>
        <v>2868.8524590163934</v>
      </c>
      <c r="C139" s="67"/>
      <c r="D139" s="68">
        <f t="shared" si="94"/>
        <v>2868.8524590163934</v>
      </c>
      <c r="E139" s="35">
        <f t="shared" si="95"/>
        <v>0</v>
      </c>
      <c r="F139" s="35">
        <f t="shared" si="96"/>
        <v>0</v>
      </c>
      <c r="G139" s="55">
        <f t="shared" si="91"/>
        <v>5.67</v>
      </c>
      <c r="H139" s="69">
        <f t="shared" si="91"/>
        <v>5.67</v>
      </c>
      <c r="I139" s="72">
        <f t="shared" ref="I139:I202" si="128">I138</f>
        <v>0</v>
      </c>
      <c r="J139" s="55">
        <f t="shared" si="92"/>
        <v>-0.01</v>
      </c>
      <c r="K139" s="69">
        <f t="shared" si="92"/>
        <v>-0.06</v>
      </c>
      <c r="L139" s="72">
        <v>0</v>
      </c>
      <c r="M139" s="55">
        <f t="shared" si="93"/>
        <v>7.4999999999999997E-3</v>
      </c>
      <c r="N139" s="69">
        <f t="shared" si="93"/>
        <v>0</v>
      </c>
      <c r="O139" s="72">
        <v>0</v>
      </c>
      <c r="P139" s="7"/>
      <c r="Q139" s="72">
        <f t="shared" si="97"/>
        <v>5.6674999999999995</v>
      </c>
      <c r="R139" s="72">
        <f t="shared" si="98"/>
        <v>5.61</v>
      </c>
      <c r="S139" s="72">
        <f t="shared" si="99"/>
        <v>0</v>
      </c>
      <c r="T139" s="7"/>
      <c r="U139" s="5">
        <f t="shared" si="100"/>
        <v>31</v>
      </c>
      <c r="V139" s="45">
        <f t="shared" si="101"/>
        <v>40969</v>
      </c>
      <c r="W139" s="5">
        <f t="shared" si="102"/>
        <v>4053</v>
      </c>
      <c r="X139" s="55">
        <f t="shared" si="103"/>
        <v>5.3904348595426005E-2</v>
      </c>
      <c r="Y139" s="47">
        <f t="shared" si="104"/>
        <v>0.55419905629130306</v>
      </c>
      <c r="Z139" s="5">
        <f t="shared" si="105"/>
        <v>0</v>
      </c>
      <c r="AA139" s="5">
        <f t="shared" si="106"/>
        <v>0</v>
      </c>
      <c r="AC139" s="39">
        <f t="shared" si="107"/>
        <v>0</v>
      </c>
      <c r="AD139" s="39">
        <f t="shared" si="108"/>
        <v>0</v>
      </c>
      <c r="AE139" s="39">
        <f t="shared" si="109"/>
        <v>0</v>
      </c>
      <c r="AF139" s="39">
        <f t="shared" si="110"/>
        <v>0</v>
      </c>
      <c r="AG139" s="39">
        <f t="shared" si="111"/>
        <v>0</v>
      </c>
      <c r="AH139" s="39">
        <f t="shared" si="112"/>
        <v>0</v>
      </c>
      <c r="AI139" s="39">
        <f t="shared" si="113"/>
        <v>0</v>
      </c>
      <c r="AJ139" s="39">
        <f t="shared" si="114"/>
        <v>0</v>
      </c>
      <c r="AK139" s="39">
        <f t="shared" si="115"/>
        <v>0</v>
      </c>
      <c r="AL139" s="43"/>
      <c r="AM139" s="39">
        <f t="shared" si="116"/>
        <v>0</v>
      </c>
      <c r="AN139" s="39">
        <f t="shared" si="117"/>
        <v>0</v>
      </c>
      <c r="AO139" s="39">
        <f t="shared" si="118"/>
        <v>0</v>
      </c>
      <c r="AP139" s="40">
        <f t="shared" si="119"/>
        <v>0</v>
      </c>
      <c r="AR139" s="39">
        <f t="shared" si="120"/>
        <v>0</v>
      </c>
      <c r="AS139" s="39">
        <f t="shared" si="121"/>
        <v>0</v>
      </c>
      <c r="AT139" s="39">
        <f t="shared" si="122"/>
        <v>0</v>
      </c>
      <c r="AU139" s="40">
        <f t="shared" si="123"/>
        <v>0</v>
      </c>
      <c r="AV139" s="40"/>
      <c r="AW139" s="52">
        <f t="shared" si="124"/>
        <v>0</v>
      </c>
      <c r="AY139" s="52">
        <f t="shared" si="125"/>
        <v>0</v>
      </c>
      <c r="AZ139" s="70"/>
    </row>
    <row r="140" spans="1:52">
      <c r="A140" s="44">
        <f t="shared" si="126"/>
        <v>41000</v>
      </c>
      <c r="B140" s="66">
        <f t="shared" si="127"/>
        <v>2868.8524590163934</v>
      </c>
      <c r="C140" s="67"/>
      <c r="D140" s="68">
        <f t="shared" si="94"/>
        <v>2868.8524590163934</v>
      </c>
      <c r="E140" s="35">
        <f t="shared" si="95"/>
        <v>0</v>
      </c>
      <c r="F140" s="35">
        <f t="shared" si="96"/>
        <v>0</v>
      </c>
      <c r="G140" s="55">
        <f t="shared" si="91"/>
        <v>5.67</v>
      </c>
      <c r="H140" s="69">
        <f t="shared" si="91"/>
        <v>5.67</v>
      </c>
      <c r="I140" s="72">
        <f t="shared" si="128"/>
        <v>0</v>
      </c>
      <c r="J140" s="55">
        <f t="shared" si="92"/>
        <v>-0.01</v>
      </c>
      <c r="K140" s="69">
        <f t="shared" si="92"/>
        <v>-0.06</v>
      </c>
      <c r="L140" s="72">
        <v>0</v>
      </c>
      <c r="M140" s="55">
        <f t="shared" si="93"/>
        <v>7.4999999999999997E-3</v>
      </c>
      <c r="N140" s="69">
        <f t="shared" si="93"/>
        <v>0</v>
      </c>
      <c r="O140" s="72">
        <v>0</v>
      </c>
      <c r="P140" s="7"/>
      <c r="Q140" s="72">
        <f t="shared" si="97"/>
        <v>5.6674999999999995</v>
      </c>
      <c r="R140" s="72">
        <f t="shared" si="98"/>
        <v>5.61</v>
      </c>
      <c r="S140" s="72">
        <f t="shared" si="99"/>
        <v>0</v>
      </c>
      <c r="T140" s="7"/>
      <c r="U140" s="5">
        <f t="shared" si="100"/>
        <v>30</v>
      </c>
      <c r="V140" s="45">
        <f t="shared" si="101"/>
        <v>41000</v>
      </c>
      <c r="W140" s="5">
        <f t="shared" si="102"/>
        <v>4084</v>
      </c>
      <c r="X140" s="55">
        <f t="shared" si="103"/>
        <v>5.3904348595426005E-2</v>
      </c>
      <c r="Y140" s="47">
        <f t="shared" si="104"/>
        <v>0.55170277680672108</v>
      </c>
      <c r="Z140" s="5">
        <f t="shared" si="105"/>
        <v>0</v>
      </c>
      <c r="AA140" s="5">
        <f t="shared" si="106"/>
        <v>0</v>
      </c>
      <c r="AC140" s="39">
        <f t="shared" si="107"/>
        <v>0</v>
      </c>
      <c r="AD140" s="39">
        <f t="shared" si="108"/>
        <v>0</v>
      </c>
      <c r="AE140" s="39">
        <f t="shared" si="109"/>
        <v>0</v>
      </c>
      <c r="AF140" s="39">
        <f t="shared" si="110"/>
        <v>0</v>
      </c>
      <c r="AG140" s="39">
        <f t="shared" si="111"/>
        <v>0</v>
      </c>
      <c r="AH140" s="39">
        <f t="shared" si="112"/>
        <v>0</v>
      </c>
      <c r="AI140" s="39">
        <f t="shared" si="113"/>
        <v>0</v>
      </c>
      <c r="AJ140" s="39">
        <f t="shared" si="114"/>
        <v>0</v>
      </c>
      <c r="AK140" s="39">
        <f t="shared" si="115"/>
        <v>0</v>
      </c>
      <c r="AL140" s="43"/>
      <c r="AM140" s="39">
        <f t="shared" si="116"/>
        <v>0</v>
      </c>
      <c r="AN140" s="39">
        <f t="shared" si="117"/>
        <v>0</v>
      </c>
      <c r="AO140" s="39">
        <f t="shared" si="118"/>
        <v>0</v>
      </c>
      <c r="AP140" s="40">
        <f t="shared" si="119"/>
        <v>0</v>
      </c>
      <c r="AR140" s="39">
        <f t="shared" si="120"/>
        <v>0</v>
      </c>
      <c r="AS140" s="39">
        <f t="shared" si="121"/>
        <v>0</v>
      </c>
      <c r="AT140" s="39">
        <f t="shared" si="122"/>
        <v>0</v>
      </c>
      <c r="AU140" s="40">
        <f t="shared" si="123"/>
        <v>0</v>
      </c>
      <c r="AV140" s="40"/>
      <c r="AW140" s="52">
        <f t="shared" si="124"/>
        <v>0</v>
      </c>
      <c r="AY140" s="52">
        <f t="shared" si="125"/>
        <v>0</v>
      </c>
      <c r="AZ140" s="70"/>
    </row>
    <row r="141" spans="1:52">
      <c r="A141" s="44">
        <f t="shared" si="126"/>
        <v>41030</v>
      </c>
      <c r="B141" s="66">
        <f t="shared" si="127"/>
        <v>2868.8524590163934</v>
      </c>
      <c r="C141" s="67"/>
      <c r="D141" s="68">
        <f t="shared" si="94"/>
        <v>2868.8524590163934</v>
      </c>
      <c r="E141" s="35">
        <f t="shared" si="95"/>
        <v>0</v>
      </c>
      <c r="F141" s="35">
        <f t="shared" si="96"/>
        <v>0</v>
      </c>
      <c r="G141" s="55">
        <f t="shared" si="91"/>
        <v>5.67</v>
      </c>
      <c r="H141" s="69">
        <f t="shared" si="91"/>
        <v>5.67</v>
      </c>
      <c r="I141" s="72">
        <f t="shared" si="128"/>
        <v>0</v>
      </c>
      <c r="J141" s="55">
        <f t="shared" si="92"/>
        <v>-0.01</v>
      </c>
      <c r="K141" s="69">
        <f t="shared" si="92"/>
        <v>-0.06</v>
      </c>
      <c r="L141" s="72">
        <v>0</v>
      </c>
      <c r="M141" s="55">
        <f t="shared" si="93"/>
        <v>7.4999999999999997E-3</v>
      </c>
      <c r="N141" s="69">
        <f t="shared" si="93"/>
        <v>0</v>
      </c>
      <c r="O141" s="72">
        <v>0</v>
      </c>
      <c r="P141" s="7"/>
      <c r="Q141" s="72">
        <f t="shared" si="97"/>
        <v>5.6674999999999995</v>
      </c>
      <c r="R141" s="72">
        <f t="shared" si="98"/>
        <v>5.61</v>
      </c>
      <c r="S141" s="72">
        <f t="shared" si="99"/>
        <v>0</v>
      </c>
      <c r="T141" s="7"/>
      <c r="U141" s="5">
        <f t="shared" si="100"/>
        <v>31</v>
      </c>
      <c r="V141" s="45">
        <f t="shared" si="101"/>
        <v>41030</v>
      </c>
      <c r="W141" s="5">
        <f t="shared" si="102"/>
        <v>4114</v>
      </c>
      <c r="X141" s="55">
        <f t="shared" si="103"/>
        <v>5.3904348595426005E-2</v>
      </c>
      <c r="Y141" s="47">
        <f t="shared" si="104"/>
        <v>0.54929772876654048</v>
      </c>
      <c r="Z141" s="5">
        <f t="shared" si="105"/>
        <v>0</v>
      </c>
      <c r="AA141" s="5">
        <f t="shared" si="106"/>
        <v>0</v>
      </c>
      <c r="AC141" s="39">
        <f t="shared" si="107"/>
        <v>0</v>
      </c>
      <c r="AD141" s="39">
        <f t="shared" si="108"/>
        <v>0</v>
      </c>
      <c r="AE141" s="39">
        <f t="shared" si="109"/>
        <v>0</v>
      </c>
      <c r="AF141" s="39">
        <f t="shared" si="110"/>
        <v>0</v>
      </c>
      <c r="AG141" s="39">
        <f t="shared" si="111"/>
        <v>0</v>
      </c>
      <c r="AH141" s="39">
        <f t="shared" si="112"/>
        <v>0</v>
      </c>
      <c r="AI141" s="39">
        <f t="shared" si="113"/>
        <v>0</v>
      </c>
      <c r="AJ141" s="39">
        <f t="shared" si="114"/>
        <v>0</v>
      </c>
      <c r="AK141" s="39">
        <f t="shared" si="115"/>
        <v>0</v>
      </c>
      <c r="AL141" s="43"/>
      <c r="AM141" s="39">
        <f t="shared" si="116"/>
        <v>0</v>
      </c>
      <c r="AN141" s="39">
        <f t="shared" si="117"/>
        <v>0</v>
      </c>
      <c r="AO141" s="39">
        <f t="shared" si="118"/>
        <v>0</v>
      </c>
      <c r="AP141" s="40">
        <f t="shared" si="119"/>
        <v>0</v>
      </c>
      <c r="AR141" s="39">
        <f t="shared" si="120"/>
        <v>0</v>
      </c>
      <c r="AS141" s="39">
        <f t="shared" si="121"/>
        <v>0</v>
      </c>
      <c r="AT141" s="39">
        <f t="shared" si="122"/>
        <v>0</v>
      </c>
      <c r="AU141" s="40">
        <f t="shared" si="123"/>
        <v>0</v>
      </c>
      <c r="AV141" s="40"/>
      <c r="AW141" s="52">
        <f t="shared" si="124"/>
        <v>0</v>
      </c>
      <c r="AY141" s="52">
        <f t="shared" si="125"/>
        <v>0</v>
      </c>
      <c r="AZ141" s="70"/>
    </row>
    <row r="142" spans="1:52">
      <c r="A142" s="44">
        <f t="shared" si="126"/>
        <v>41061</v>
      </c>
      <c r="B142" s="66">
        <f t="shared" si="127"/>
        <v>2868.8524590163934</v>
      </c>
      <c r="C142" s="67"/>
      <c r="D142" s="68">
        <f t="shared" si="94"/>
        <v>2868.8524590163934</v>
      </c>
      <c r="E142" s="35">
        <f t="shared" si="95"/>
        <v>0</v>
      </c>
      <c r="F142" s="35">
        <f t="shared" si="96"/>
        <v>0</v>
      </c>
      <c r="G142" s="55">
        <f t="shared" si="91"/>
        <v>5.67</v>
      </c>
      <c r="H142" s="69">
        <f t="shared" si="91"/>
        <v>5.67</v>
      </c>
      <c r="I142" s="72">
        <f t="shared" si="128"/>
        <v>0</v>
      </c>
      <c r="J142" s="55">
        <f t="shared" si="92"/>
        <v>-0.01</v>
      </c>
      <c r="K142" s="69">
        <f t="shared" si="92"/>
        <v>-0.06</v>
      </c>
      <c r="L142" s="72">
        <v>0</v>
      </c>
      <c r="M142" s="55">
        <f t="shared" si="93"/>
        <v>7.4999999999999997E-3</v>
      </c>
      <c r="N142" s="69">
        <f t="shared" si="93"/>
        <v>0</v>
      </c>
      <c r="O142" s="72">
        <v>0</v>
      </c>
      <c r="P142" s="7"/>
      <c r="Q142" s="72">
        <f t="shared" si="97"/>
        <v>5.6674999999999995</v>
      </c>
      <c r="R142" s="72">
        <f t="shared" si="98"/>
        <v>5.61</v>
      </c>
      <c r="S142" s="72">
        <f t="shared" si="99"/>
        <v>0</v>
      </c>
      <c r="T142" s="7"/>
      <c r="U142" s="5">
        <f t="shared" si="100"/>
        <v>30</v>
      </c>
      <c r="V142" s="45">
        <f t="shared" si="101"/>
        <v>41061</v>
      </c>
      <c r="W142" s="5">
        <f t="shared" si="102"/>
        <v>4145</v>
      </c>
      <c r="X142" s="55">
        <f t="shared" si="103"/>
        <v>5.3904348595426005E-2</v>
      </c>
      <c r="Y142" s="47">
        <f t="shared" si="104"/>
        <v>0.54682352633750086</v>
      </c>
      <c r="Z142" s="5">
        <f t="shared" si="105"/>
        <v>0</v>
      </c>
      <c r="AA142" s="5">
        <f t="shared" si="106"/>
        <v>0</v>
      </c>
      <c r="AC142" s="39">
        <f t="shared" si="107"/>
        <v>0</v>
      </c>
      <c r="AD142" s="39">
        <f t="shared" si="108"/>
        <v>0</v>
      </c>
      <c r="AE142" s="39">
        <f t="shared" si="109"/>
        <v>0</v>
      </c>
      <c r="AF142" s="39">
        <f t="shared" si="110"/>
        <v>0</v>
      </c>
      <c r="AG142" s="39">
        <f t="shared" si="111"/>
        <v>0</v>
      </c>
      <c r="AH142" s="39">
        <f t="shared" si="112"/>
        <v>0</v>
      </c>
      <c r="AI142" s="39">
        <f t="shared" si="113"/>
        <v>0</v>
      </c>
      <c r="AJ142" s="39">
        <f t="shared" si="114"/>
        <v>0</v>
      </c>
      <c r="AK142" s="39">
        <f t="shared" si="115"/>
        <v>0</v>
      </c>
      <c r="AL142" s="43"/>
      <c r="AM142" s="39">
        <f t="shared" si="116"/>
        <v>0</v>
      </c>
      <c r="AN142" s="39">
        <f t="shared" si="117"/>
        <v>0</v>
      </c>
      <c r="AO142" s="39">
        <f t="shared" si="118"/>
        <v>0</v>
      </c>
      <c r="AP142" s="40">
        <f t="shared" si="119"/>
        <v>0</v>
      </c>
      <c r="AR142" s="39">
        <f t="shared" si="120"/>
        <v>0</v>
      </c>
      <c r="AS142" s="39">
        <f t="shared" si="121"/>
        <v>0</v>
      </c>
      <c r="AT142" s="39">
        <f t="shared" si="122"/>
        <v>0</v>
      </c>
      <c r="AU142" s="40">
        <f t="shared" si="123"/>
        <v>0</v>
      </c>
      <c r="AV142" s="40"/>
      <c r="AW142" s="52">
        <f t="shared" si="124"/>
        <v>0</v>
      </c>
      <c r="AY142" s="52">
        <f t="shared" si="125"/>
        <v>0</v>
      </c>
      <c r="AZ142" s="70"/>
    </row>
    <row r="143" spans="1:52">
      <c r="A143" s="44">
        <f t="shared" si="126"/>
        <v>41091</v>
      </c>
      <c r="B143" s="66">
        <f t="shared" si="127"/>
        <v>2868.8524590163934</v>
      </c>
      <c r="C143" s="67"/>
      <c r="D143" s="68">
        <f t="shared" si="94"/>
        <v>2868.8524590163934</v>
      </c>
      <c r="E143" s="35">
        <f t="shared" si="95"/>
        <v>0</v>
      </c>
      <c r="F143" s="35">
        <f t="shared" si="96"/>
        <v>0</v>
      </c>
      <c r="G143" s="55">
        <f t="shared" si="91"/>
        <v>5.67</v>
      </c>
      <c r="H143" s="69">
        <f t="shared" si="91"/>
        <v>5.67</v>
      </c>
      <c r="I143" s="72">
        <f t="shared" si="128"/>
        <v>0</v>
      </c>
      <c r="J143" s="55">
        <f t="shared" si="92"/>
        <v>-0.01</v>
      </c>
      <c r="K143" s="69">
        <f t="shared" si="92"/>
        <v>-0.06</v>
      </c>
      <c r="L143" s="72">
        <v>0</v>
      </c>
      <c r="M143" s="55">
        <f t="shared" si="93"/>
        <v>7.4999999999999997E-3</v>
      </c>
      <c r="N143" s="69">
        <f t="shared" si="93"/>
        <v>0</v>
      </c>
      <c r="O143" s="72">
        <v>0</v>
      </c>
      <c r="P143" s="7"/>
      <c r="Q143" s="72">
        <f t="shared" si="97"/>
        <v>5.6674999999999995</v>
      </c>
      <c r="R143" s="72">
        <f t="shared" si="98"/>
        <v>5.61</v>
      </c>
      <c r="S143" s="72">
        <f t="shared" si="99"/>
        <v>0</v>
      </c>
      <c r="T143" s="7"/>
      <c r="U143" s="5">
        <f t="shared" si="100"/>
        <v>31</v>
      </c>
      <c r="V143" s="45">
        <f t="shared" si="101"/>
        <v>41091</v>
      </c>
      <c r="W143" s="5">
        <f t="shared" si="102"/>
        <v>4175</v>
      </c>
      <c r="X143" s="55">
        <f t="shared" si="103"/>
        <v>5.3904348595426005E-2</v>
      </c>
      <c r="Y143" s="47">
        <f t="shared" si="104"/>
        <v>0.54443974850343835</v>
      </c>
      <c r="Z143" s="5">
        <f t="shared" si="105"/>
        <v>0</v>
      </c>
      <c r="AA143" s="5">
        <f t="shared" si="106"/>
        <v>0</v>
      </c>
      <c r="AC143" s="39">
        <f t="shared" si="107"/>
        <v>0</v>
      </c>
      <c r="AD143" s="39">
        <f t="shared" si="108"/>
        <v>0</v>
      </c>
      <c r="AE143" s="39">
        <f t="shared" si="109"/>
        <v>0</v>
      </c>
      <c r="AF143" s="39">
        <f t="shared" si="110"/>
        <v>0</v>
      </c>
      <c r="AG143" s="39">
        <f t="shared" si="111"/>
        <v>0</v>
      </c>
      <c r="AH143" s="39">
        <f t="shared" si="112"/>
        <v>0</v>
      </c>
      <c r="AI143" s="39">
        <f t="shared" si="113"/>
        <v>0</v>
      </c>
      <c r="AJ143" s="39">
        <f t="shared" si="114"/>
        <v>0</v>
      </c>
      <c r="AK143" s="39">
        <f t="shared" si="115"/>
        <v>0</v>
      </c>
      <c r="AL143" s="43"/>
      <c r="AM143" s="39">
        <f t="shared" si="116"/>
        <v>0</v>
      </c>
      <c r="AN143" s="39">
        <f t="shared" si="117"/>
        <v>0</v>
      </c>
      <c r="AO143" s="39">
        <f t="shared" si="118"/>
        <v>0</v>
      </c>
      <c r="AP143" s="40">
        <f t="shared" si="119"/>
        <v>0</v>
      </c>
      <c r="AR143" s="39">
        <f t="shared" si="120"/>
        <v>0</v>
      </c>
      <c r="AS143" s="39">
        <f t="shared" si="121"/>
        <v>0</v>
      </c>
      <c r="AT143" s="39">
        <f t="shared" si="122"/>
        <v>0</v>
      </c>
      <c r="AU143" s="40">
        <f t="shared" si="123"/>
        <v>0</v>
      </c>
      <c r="AV143" s="40"/>
      <c r="AW143" s="52">
        <f t="shared" si="124"/>
        <v>0</v>
      </c>
      <c r="AY143" s="52">
        <f t="shared" si="125"/>
        <v>0</v>
      </c>
      <c r="AZ143" s="70"/>
    </row>
    <row r="144" spans="1:52">
      <c r="A144" s="44">
        <f t="shared" si="126"/>
        <v>41122</v>
      </c>
      <c r="B144" s="66">
        <f t="shared" si="127"/>
        <v>2868.8524590163934</v>
      </c>
      <c r="C144" s="67"/>
      <c r="D144" s="68">
        <f t="shared" si="94"/>
        <v>2868.8524590163934</v>
      </c>
      <c r="E144" s="35">
        <f t="shared" si="95"/>
        <v>0</v>
      </c>
      <c r="F144" s="35">
        <f t="shared" si="96"/>
        <v>0</v>
      </c>
      <c r="G144" s="55">
        <f t="shared" si="91"/>
        <v>5.67</v>
      </c>
      <c r="H144" s="69">
        <f t="shared" si="91"/>
        <v>5.67</v>
      </c>
      <c r="I144" s="72">
        <f t="shared" si="128"/>
        <v>0</v>
      </c>
      <c r="J144" s="55">
        <f t="shared" si="92"/>
        <v>-0.01</v>
      </c>
      <c r="K144" s="69">
        <f t="shared" si="92"/>
        <v>-0.06</v>
      </c>
      <c r="L144" s="72">
        <v>0</v>
      </c>
      <c r="M144" s="55">
        <f t="shared" si="93"/>
        <v>7.4999999999999997E-3</v>
      </c>
      <c r="N144" s="69">
        <f t="shared" si="93"/>
        <v>0</v>
      </c>
      <c r="O144" s="72">
        <v>0</v>
      </c>
      <c r="P144" s="7"/>
      <c r="Q144" s="72">
        <f t="shared" si="97"/>
        <v>5.6674999999999995</v>
      </c>
      <c r="R144" s="72">
        <f t="shared" si="98"/>
        <v>5.61</v>
      </c>
      <c r="S144" s="72">
        <f t="shared" si="99"/>
        <v>0</v>
      </c>
      <c r="T144" s="7"/>
      <c r="U144" s="5">
        <f t="shared" si="100"/>
        <v>31</v>
      </c>
      <c r="V144" s="45">
        <f t="shared" si="101"/>
        <v>41122</v>
      </c>
      <c r="W144" s="5">
        <f t="shared" si="102"/>
        <v>4206</v>
      </c>
      <c r="X144" s="55">
        <f t="shared" si="103"/>
        <v>5.3904348595426005E-2</v>
      </c>
      <c r="Y144" s="47">
        <f t="shared" si="104"/>
        <v>0.54198742788081766</v>
      </c>
      <c r="Z144" s="5">
        <f t="shared" si="105"/>
        <v>0</v>
      </c>
      <c r="AA144" s="5">
        <f t="shared" si="106"/>
        <v>0</v>
      </c>
      <c r="AC144" s="39">
        <f t="shared" si="107"/>
        <v>0</v>
      </c>
      <c r="AD144" s="39">
        <f t="shared" si="108"/>
        <v>0</v>
      </c>
      <c r="AE144" s="39">
        <f t="shared" si="109"/>
        <v>0</v>
      </c>
      <c r="AF144" s="39">
        <f t="shared" si="110"/>
        <v>0</v>
      </c>
      <c r="AG144" s="39">
        <f t="shared" si="111"/>
        <v>0</v>
      </c>
      <c r="AH144" s="39">
        <f t="shared" si="112"/>
        <v>0</v>
      </c>
      <c r="AI144" s="39">
        <f t="shared" si="113"/>
        <v>0</v>
      </c>
      <c r="AJ144" s="39">
        <f t="shared" si="114"/>
        <v>0</v>
      </c>
      <c r="AK144" s="39">
        <f t="shared" si="115"/>
        <v>0</v>
      </c>
      <c r="AL144" s="43"/>
      <c r="AM144" s="39">
        <f t="shared" si="116"/>
        <v>0</v>
      </c>
      <c r="AN144" s="39">
        <f t="shared" si="117"/>
        <v>0</v>
      </c>
      <c r="AO144" s="39">
        <f t="shared" si="118"/>
        <v>0</v>
      </c>
      <c r="AP144" s="40">
        <f t="shared" si="119"/>
        <v>0</v>
      </c>
      <c r="AR144" s="39">
        <f t="shared" si="120"/>
        <v>0</v>
      </c>
      <c r="AS144" s="39">
        <f t="shared" si="121"/>
        <v>0</v>
      </c>
      <c r="AT144" s="39">
        <f t="shared" si="122"/>
        <v>0</v>
      </c>
      <c r="AU144" s="40">
        <f t="shared" si="123"/>
        <v>0</v>
      </c>
      <c r="AV144" s="40"/>
      <c r="AW144" s="52">
        <f t="shared" si="124"/>
        <v>0</v>
      </c>
      <c r="AY144" s="52">
        <f t="shared" si="125"/>
        <v>0</v>
      </c>
      <c r="AZ144" s="70"/>
    </row>
    <row r="145" spans="1:52">
      <c r="A145" s="44">
        <f t="shared" si="126"/>
        <v>41153</v>
      </c>
      <c r="B145" s="66">
        <f t="shared" si="127"/>
        <v>2868.8524590163934</v>
      </c>
      <c r="C145" s="67"/>
      <c r="D145" s="68">
        <f t="shared" si="94"/>
        <v>2868.8524590163934</v>
      </c>
      <c r="E145" s="35">
        <f t="shared" si="95"/>
        <v>0</v>
      </c>
      <c r="F145" s="35">
        <f t="shared" si="96"/>
        <v>0</v>
      </c>
      <c r="G145" s="55">
        <f t="shared" si="91"/>
        <v>5.67</v>
      </c>
      <c r="H145" s="69">
        <f t="shared" si="91"/>
        <v>5.67</v>
      </c>
      <c r="I145" s="72">
        <f t="shared" si="128"/>
        <v>0</v>
      </c>
      <c r="J145" s="55">
        <f t="shared" si="92"/>
        <v>-0.01</v>
      </c>
      <c r="K145" s="69">
        <f t="shared" si="92"/>
        <v>-0.06</v>
      </c>
      <c r="L145" s="72">
        <v>0</v>
      </c>
      <c r="M145" s="55">
        <f t="shared" si="93"/>
        <v>7.4999999999999997E-3</v>
      </c>
      <c r="N145" s="69">
        <f t="shared" si="93"/>
        <v>0</v>
      </c>
      <c r="O145" s="72">
        <v>0</v>
      </c>
      <c r="P145" s="7"/>
      <c r="Q145" s="72">
        <f t="shared" si="97"/>
        <v>5.6674999999999995</v>
      </c>
      <c r="R145" s="72">
        <f t="shared" si="98"/>
        <v>5.61</v>
      </c>
      <c r="S145" s="72">
        <f t="shared" si="99"/>
        <v>0</v>
      </c>
      <c r="T145" s="7"/>
      <c r="U145" s="5">
        <f t="shared" si="100"/>
        <v>30</v>
      </c>
      <c r="V145" s="45">
        <f t="shared" si="101"/>
        <v>41153</v>
      </c>
      <c r="W145" s="5">
        <f t="shared" si="102"/>
        <v>4237</v>
      </c>
      <c r="X145" s="55">
        <f t="shared" si="103"/>
        <v>5.3904348595426005E-2</v>
      </c>
      <c r="Y145" s="47">
        <f t="shared" si="104"/>
        <v>0.53954615324896582</v>
      </c>
      <c r="Z145" s="5">
        <f t="shared" si="105"/>
        <v>0</v>
      </c>
      <c r="AA145" s="5">
        <f t="shared" si="106"/>
        <v>0</v>
      </c>
      <c r="AC145" s="39">
        <f t="shared" si="107"/>
        <v>0</v>
      </c>
      <c r="AD145" s="39">
        <f t="shared" si="108"/>
        <v>0</v>
      </c>
      <c r="AE145" s="39">
        <f t="shared" si="109"/>
        <v>0</v>
      </c>
      <c r="AF145" s="39">
        <f t="shared" si="110"/>
        <v>0</v>
      </c>
      <c r="AG145" s="39">
        <f t="shared" si="111"/>
        <v>0</v>
      </c>
      <c r="AH145" s="39">
        <f t="shared" si="112"/>
        <v>0</v>
      </c>
      <c r="AI145" s="39">
        <f t="shared" si="113"/>
        <v>0</v>
      </c>
      <c r="AJ145" s="39">
        <f t="shared" si="114"/>
        <v>0</v>
      </c>
      <c r="AK145" s="39">
        <f t="shared" si="115"/>
        <v>0</v>
      </c>
      <c r="AL145" s="43"/>
      <c r="AM145" s="39">
        <f t="shared" si="116"/>
        <v>0</v>
      </c>
      <c r="AN145" s="39">
        <f t="shared" si="117"/>
        <v>0</v>
      </c>
      <c r="AO145" s="39">
        <f t="shared" si="118"/>
        <v>0</v>
      </c>
      <c r="AP145" s="40">
        <f t="shared" si="119"/>
        <v>0</v>
      </c>
      <c r="AR145" s="39">
        <f t="shared" si="120"/>
        <v>0</v>
      </c>
      <c r="AS145" s="39">
        <f t="shared" si="121"/>
        <v>0</v>
      </c>
      <c r="AT145" s="39">
        <f t="shared" si="122"/>
        <v>0</v>
      </c>
      <c r="AU145" s="40">
        <f t="shared" si="123"/>
        <v>0</v>
      </c>
      <c r="AV145" s="40"/>
      <c r="AW145" s="52">
        <f t="shared" si="124"/>
        <v>0</v>
      </c>
      <c r="AY145" s="52">
        <f t="shared" si="125"/>
        <v>0</v>
      </c>
      <c r="AZ145" s="70"/>
    </row>
    <row r="146" spans="1:52">
      <c r="A146" s="44">
        <f t="shared" si="126"/>
        <v>41183</v>
      </c>
      <c r="B146" s="66">
        <f t="shared" si="127"/>
        <v>2868.8524590163934</v>
      </c>
      <c r="C146" s="67"/>
      <c r="D146" s="68">
        <f t="shared" si="94"/>
        <v>2868.8524590163934</v>
      </c>
      <c r="E146" s="35">
        <f t="shared" si="95"/>
        <v>0</v>
      </c>
      <c r="F146" s="35">
        <f t="shared" si="96"/>
        <v>0</v>
      </c>
      <c r="G146" s="55">
        <f t="shared" si="91"/>
        <v>5.67</v>
      </c>
      <c r="H146" s="69">
        <f t="shared" si="91"/>
        <v>5.67</v>
      </c>
      <c r="I146" s="72">
        <f t="shared" si="128"/>
        <v>0</v>
      </c>
      <c r="J146" s="55">
        <f t="shared" si="92"/>
        <v>-0.01</v>
      </c>
      <c r="K146" s="69">
        <f t="shared" si="92"/>
        <v>-0.06</v>
      </c>
      <c r="L146" s="72">
        <v>0</v>
      </c>
      <c r="M146" s="55">
        <f t="shared" si="93"/>
        <v>7.4999999999999997E-3</v>
      </c>
      <c r="N146" s="69">
        <f t="shared" si="93"/>
        <v>0</v>
      </c>
      <c r="O146" s="72">
        <v>0</v>
      </c>
      <c r="P146" s="7"/>
      <c r="Q146" s="72">
        <f t="shared" si="97"/>
        <v>5.6674999999999995</v>
      </c>
      <c r="R146" s="72">
        <f t="shared" si="98"/>
        <v>5.61</v>
      </c>
      <c r="S146" s="72">
        <f t="shared" si="99"/>
        <v>0</v>
      </c>
      <c r="T146" s="7"/>
      <c r="U146" s="5">
        <f t="shared" si="100"/>
        <v>31</v>
      </c>
      <c r="V146" s="45">
        <f t="shared" si="101"/>
        <v>41183</v>
      </c>
      <c r="W146" s="5">
        <f t="shared" si="102"/>
        <v>4267</v>
      </c>
      <c r="X146" s="55">
        <f t="shared" si="103"/>
        <v>5.3904348595426005E-2</v>
      </c>
      <c r="Y146" s="47">
        <f t="shared" si="104"/>
        <v>0.53719409980096766</v>
      </c>
      <c r="Z146" s="5">
        <f t="shared" si="105"/>
        <v>0</v>
      </c>
      <c r="AA146" s="5">
        <f t="shared" si="106"/>
        <v>0</v>
      </c>
      <c r="AC146" s="39">
        <f t="shared" si="107"/>
        <v>0</v>
      </c>
      <c r="AD146" s="39">
        <f t="shared" si="108"/>
        <v>0</v>
      </c>
      <c r="AE146" s="39">
        <f t="shared" si="109"/>
        <v>0</v>
      </c>
      <c r="AF146" s="39">
        <f t="shared" si="110"/>
        <v>0</v>
      </c>
      <c r="AG146" s="39">
        <f t="shared" si="111"/>
        <v>0</v>
      </c>
      <c r="AH146" s="39">
        <f t="shared" si="112"/>
        <v>0</v>
      </c>
      <c r="AI146" s="39">
        <f t="shared" si="113"/>
        <v>0</v>
      </c>
      <c r="AJ146" s="39">
        <f t="shared" si="114"/>
        <v>0</v>
      </c>
      <c r="AK146" s="39">
        <f t="shared" si="115"/>
        <v>0</v>
      </c>
      <c r="AL146" s="43"/>
      <c r="AM146" s="39">
        <f t="shared" si="116"/>
        <v>0</v>
      </c>
      <c r="AN146" s="39">
        <f t="shared" si="117"/>
        <v>0</v>
      </c>
      <c r="AO146" s="39">
        <f t="shared" si="118"/>
        <v>0</v>
      </c>
      <c r="AP146" s="40">
        <f t="shared" si="119"/>
        <v>0</v>
      </c>
      <c r="AR146" s="39">
        <f t="shared" si="120"/>
        <v>0</v>
      </c>
      <c r="AS146" s="39">
        <f t="shared" si="121"/>
        <v>0</v>
      </c>
      <c r="AT146" s="39">
        <f t="shared" si="122"/>
        <v>0</v>
      </c>
      <c r="AU146" s="40">
        <f t="shared" si="123"/>
        <v>0</v>
      </c>
      <c r="AV146" s="40"/>
      <c r="AW146" s="52">
        <f t="shared" si="124"/>
        <v>0</v>
      </c>
      <c r="AY146" s="52">
        <f t="shared" si="125"/>
        <v>0</v>
      </c>
      <c r="AZ146" s="70"/>
    </row>
    <row r="147" spans="1:52">
      <c r="A147" s="44">
        <f t="shared" si="126"/>
        <v>41214</v>
      </c>
      <c r="B147" s="66">
        <f t="shared" si="127"/>
        <v>2868.8524590163934</v>
      </c>
      <c r="C147" s="67"/>
      <c r="D147" s="68">
        <f t="shared" si="94"/>
        <v>2868.8524590163934</v>
      </c>
      <c r="E147" s="35">
        <f t="shared" si="95"/>
        <v>0</v>
      </c>
      <c r="F147" s="35">
        <f t="shared" si="96"/>
        <v>0</v>
      </c>
      <c r="G147" s="55">
        <f t="shared" si="91"/>
        <v>5.67</v>
      </c>
      <c r="H147" s="69">
        <f t="shared" si="91"/>
        <v>5.67</v>
      </c>
      <c r="I147" s="72">
        <f t="shared" si="128"/>
        <v>0</v>
      </c>
      <c r="J147" s="55">
        <f t="shared" si="92"/>
        <v>-0.01</v>
      </c>
      <c r="K147" s="69">
        <f t="shared" si="92"/>
        <v>-0.06</v>
      </c>
      <c r="L147" s="72">
        <v>0</v>
      </c>
      <c r="M147" s="55">
        <f t="shared" si="93"/>
        <v>7.4999999999999997E-3</v>
      </c>
      <c r="N147" s="69">
        <f t="shared" si="93"/>
        <v>0</v>
      </c>
      <c r="O147" s="72">
        <v>0</v>
      </c>
      <c r="P147" s="7"/>
      <c r="Q147" s="72">
        <f t="shared" si="97"/>
        <v>5.6674999999999995</v>
      </c>
      <c r="R147" s="72">
        <f t="shared" si="98"/>
        <v>5.61</v>
      </c>
      <c r="S147" s="72">
        <f t="shared" si="99"/>
        <v>0</v>
      </c>
      <c r="T147" s="7"/>
      <c r="U147" s="5">
        <f t="shared" si="100"/>
        <v>30</v>
      </c>
      <c r="V147" s="45">
        <f t="shared" si="101"/>
        <v>41214</v>
      </c>
      <c r="W147" s="5">
        <f t="shared" si="102"/>
        <v>4298</v>
      </c>
      <c r="X147" s="55">
        <f t="shared" si="103"/>
        <v>5.3904348595426005E-2</v>
      </c>
      <c r="Y147" s="47">
        <f t="shared" si="104"/>
        <v>0.53477441576262685</v>
      </c>
      <c r="Z147" s="5">
        <f t="shared" si="105"/>
        <v>0</v>
      </c>
      <c r="AA147" s="5">
        <f t="shared" si="106"/>
        <v>0</v>
      </c>
      <c r="AC147" s="39">
        <f t="shared" si="107"/>
        <v>0</v>
      </c>
      <c r="AD147" s="39">
        <f t="shared" si="108"/>
        <v>0</v>
      </c>
      <c r="AE147" s="39">
        <f t="shared" si="109"/>
        <v>0</v>
      </c>
      <c r="AF147" s="39">
        <f t="shared" si="110"/>
        <v>0</v>
      </c>
      <c r="AG147" s="39">
        <f t="shared" si="111"/>
        <v>0</v>
      </c>
      <c r="AH147" s="39">
        <f t="shared" si="112"/>
        <v>0</v>
      </c>
      <c r="AI147" s="39">
        <f t="shared" si="113"/>
        <v>0</v>
      </c>
      <c r="AJ147" s="39">
        <f t="shared" si="114"/>
        <v>0</v>
      </c>
      <c r="AK147" s="39">
        <f t="shared" si="115"/>
        <v>0</v>
      </c>
      <c r="AL147" s="43"/>
      <c r="AM147" s="39">
        <f t="shared" si="116"/>
        <v>0</v>
      </c>
      <c r="AN147" s="39">
        <f t="shared" si="117"/>
        <v>0</v>
      </c>
      <c r="AO147" s="39">
        <f t="shared" si="118"/>
        <v>0</v>
      </c>
      <c r="AP147" s="40">
        <f t="shared" si="119"/>
        <v>0</v>
      </c>
      <c r="AR147" s="39">
        <f t="shared" si="120"/>
        <v>0</v>
      </c>
      <c r="AS147" s="39">
        <f t="shared" si="121"/>
        <v>0</v>
      </c>
      <c r="AT147" s="39">
        <f t="shared" si="122"/>
        <v>0</v>
      </c>
      <c r="AU147" s="40">
        <f t="shared" si="123"/>
        <v>0</v>
      </c>
      <c r="AV147" s="40"/>
      <c r="AW147" s="52">
        <f t="shared" si="124"/>
        <v>0</v>
      </c>
      <c r="AY147" s="52">
        <f t="shared" si="125"/>
        <v>0</v>
      </c>
      <c r="AZ147" s="70"/>
    </row>
    <row r="148" spans="1:52">
      <c r="A148" s="44">
        <f t="shared" si="126"/>
        <v>41244</v>
      </c>
      <c r="B148" s="66">
        <f t="shared" si="127"/>
        <v>2868.8524590163934</v>
      </c>
      <c r="C148" s="67"/>
      <c r="D148" s="68">
        <f t="shared" si="94"/>
        <v>2868.8524590163934</v>
      </c>
      <c r="E148" s="35">
        <f t="shared" si="95"/>
        <v>0</v>
      </c>
      <c r="F148" s="35">
        <f t="shared" si="96"/>
        <v>0</v>
      </c>
      <c r="G148" s="55">
        <f t="shared" si="91"/>
        <v>5.67</v>
      </c>
      <c r="H148" s="69">
        <f t="shared" si="91"/>
        <v>5.67</v>
      </c>
      <c r="I148" s="72">
        <f t="shared" si="128"/>
        <v>0</v>
      </c>
      <c r="J148" s="55">
        <f t="shared" si="92"/>
        <v>-0.01</v>
      </c>
      <c r="K148" s="69">
        <f t="shared" si="92"/>
        <v>-0.06</v>
      </c>
      <c r="L148" s="72">
        <v>0</v>
      </c>
      <c r="M148" s="55">
        <f t="shared" si="93"/>
        <v>7.4999999999999997E-3</v>
      </c>
      <c r="N148" s="69">
        <f t="shared" si="93"/>
        <v>0</v>
      </c>
      <c r="O148" s="72">
        <v>0</v>
      </c>
      <c r="P148" s="7"/>
      <c r="Q148" s="72">
        <f t="shared" si="97"/>
        <v>5.6674999999999995</v>
      </c>
      <c r="R148" s="72">
        <f t="shared" si="98"/>
        <v>5.61</v>
      </c>
      <c r="S148" s="72">
        <f t="shared" si="99"/>
        <v>0</v>
      </c>
      <c r="T148" s="7"/>
      <c r="U148" s="5">
        <f t="shared" si="100"/>
        <v>31</v>
      </c>
      <c r="V148" s="45">
        <f t="shared" si="101"/>
        <v>41244</v>
      </c>
      <c r="W148" s="5">
        <f t="shared" si="102"/>
        <v>4328</v>
      </c>
      <c r="X148" s="55">
        <f t="shared" si="103"/>
        <v>5.3904348595426005E-2</v>
      </c>
      <c r="Y148" s="47">
        <f t="shared" si="104"/>
        <v>0.53244316383742729</v>
      </c>
      <c r="Z148" s="5">
        <f t="shared" si="105"/>
        <v>0</v>
      </c>
      <c r="AA148" s="5">
        <f t="shared" si="106"/>
        <v>0</v>
      </c>
      <c r="AC148" s="39">
        <f t="shared" si="107"/>
        <v>0</v>
      </c>
      <c r="AD148" s="39">
        <f t="shared" si="108"/>
        <v>0</v>
      </c>
      <c r="AE148" s="39">
        <f t="shared" si="109"/>
        <v>0</v>
      </c>
      <c r="AF148" s="39">
        <f t="shared" si="110"/>
        <v>0</v>
      </c>
      <c r="AG148" s="39">
        <f t="shared" si="111"/>
        <v>0</v>
      </c>
      <c r="AH148" s="39">
        <f t="shared" si="112"/>
        <v>0</v>
      </c>
      <c r="AI148" s="39">
        <f t="shared" si="113"/>
        <v>0</v>
      </c>
      <c r="AJ148" s="39">
        <f t="shared" si="114"/>
        <v>0</v>
      </c>
      <c r="AK148" s="39">
        <f t="shared" si="115"/>
        <v>0</v>
      </c>
      <c r="AL148" s="43"/>
      <c r="AM148" s="39">
        <f t="shared" si="116"/>
        <v>0</v>
      </c>
      <c r="AN148" s="39">
        <f t="shared" si="117"/>
        <v>0</v>
      </c>
      <c r="AO148" s="39">
        <f t="shared" si="118"/>
        <v>0</v>
      </c>
      <c r="AP148" s="40">
        <f t="shared" si="119"/>
        <v>0</v>
      </c>
      <c r="AR148" s="39">
        <f t="shared" si="120"/>
        <v>0</v>
      </c>
      <c r="AS148" s="39">
        <f t="shared" si="121"/>
        <v>0</v>
      </c>
      <c r="AT148" s="39">
        <f t="shared" si="122"/>
        <v>0</v>
      </c>
      <c r="AU148" s="40">
        <f t="shared" si="123"/>
        <v>0</v>
      </c>
      <c r="AV148" s="40"/>
      <c r="AW148" s="52">
        <f t="shared" si="124"/>
        <v>0</v>
      </c>
      <c r="AY148" s="52">
        <f t="shared" si="125"/>
        <v>0</v>
      </c>
      <c r="AZ148" s="70"/>
    </row>
    <row r="149" spans="1:52">
      <c r="A149" s="44">
        <f t="shared" si="126"/>
        <v>41275</v>
      </c>
      <c r="B149" s="66">
        <f t="shared" si="127"/>
        <v>2868.8524590163934</v>
      </c>
      <c r="C149" s="67"/>
      <c r="D149" s="68">
        <f t="shared" si="94"/>
        <v>2868.8524590163934</v>
      </c>
      <c r="E149" s="35">
        <f t="shared" si="95"/>
        <v>0</v>
      </c>
      <c r="F149" s="35">
        <f t="shared" si="96"/>
        <v>0</v>
      </c>
      <c r="G149" s="55">
        <f t="shared" si="91"/>
        <v>5.67</v>
      </c>
      <c r="H149" s="69">
        <f t="shared" si="91"/>
        <v>5.67</v>
      </c>
      <c r="I149" s="72">
        <f t="shared" si="128"/>
        <v>0</v>
      </c>
      <c r="J149" s="55">
        <f t="shared" si="92"/>
        <v>-0.01</v>
      </c>
      <c r="K149" s="69">
        <f t="shared" si="92"/>
        <v>-0.06</v>
      </c>
      <c r="L149" s="72">
        <v>0</v>
      </c>
      <c r="M149" s="55">
        <f t="shared" si="93"/>
        <v>7.4999999999999997E-3</v>
      </c>
      <c r="N149" s="69">
        <f t="shared" si="93"/>
        <v>0</v>
      </c>
      <c r="O149" s="72">
        <v>0</v>
      </c>
      <c r="P149" s="7"/>
      <c r="Q149" s="72">
        <f t="shared" si="97"/>
        <v>5.6674999999999995</v>
      </c>
      <c r="R149" s="72">
        <f t="shared" si="98"/>
        <v>5.61</v>
      </c>
      <c r="S149" s="72">
        <f t="shared" si="99"/>
        <v>0</v>
      </c>
      <c r="T149" s="7"/>
      <c r="U149" s="5">
        <f t="shared" si="100"/>
        <v>31</v>
      </c>
      <c r="V149" s="45">
        <f t="shared" si="101"/>
        <v>41275</v>
      </c>
      <c r="W149" s="5">
        <f t="shared" si="102"/>
        <v>4359</v>
      </c>
      <c r="X149" s="55">
        <f t="shared" si="103"/>
        <v>5.3904348595426005E-2</v>
      </c>
      <c r="Y149" s="47">
        <f t="shared" si="104"/>
        <v>0.53004487944573631</v>
      </c>
      <c r="Z149" s="5">
        <f t="shared" si="105"/>
        <v>0</v>
      </c>
      <c r="AA149" s="5">
        <f t="shared" si="106"/>
        <v>0</v>
      </c>
      <c r="AC149" s="39">
        <f t="shared" si="107"/>
        <v>0</v>
      </c>
      <c r="AD149" s="39">
        <f t="shared" si="108"/>
        <v>0</v>
      </c>
      <c r="AE149" s="39">
        <f t="shared" si="109"/>
        <v>0</v>
      </c>
      <c r="AF149" s="39">
        <f t="shared" si="110"/>
        <v>0</v>
      </c>
      <c r="AG149" s="39">
        <f t="shared" si="111"/>
        <v>0</v>
      </c>
      <c r="AH149" s="39">
        <f t="shared" si="112"/>
        <v>0</v>
      </c>
      <c r="AI149" s="39">
        <f t="shared" si="113"/>
        <v>0</v>
      </c>
      <c r="AJ149" s="39">
        <f t="shared" si="114"/>
        <v>0</v>
      </c>
      <c r="AK149" s="39">
        <f t="shared" si="115"/>
        <v>0</v>
      </c>
      <c r="AL149" s="43"/>
      <c r="AM149" s="39">
        <f t="shared" si="116"/>
        <v>0</v>
      </c>
      <c r="AN149" s="39">
        <f t="shared" si="117"/>
        <v>0</v>
      </c>
      <c r="AO149" s="39">
        <f t="shared" si="118"/>
        <v>0</v>
      </c>
      <c r="AP149" s="40">
        <f t="shared" si="119"/>
        <v>0</v>
      </c>
      <c r="AR149" s="39">
        <f t="shared" si="120"/>
        <v>0</v>
      </c>
      <c r="AS149" s="39">
        <f t="shared" si="121"/>
        <v>0</v>
      </c>
      <c r="AT149" s="39">
        <f t="shared" si="122"/>
        <v>0</v>
      </c>
      <c r="AU149" s="40">
        <f t="shared" si="123"/>
        <v>0</v>
      </c>
      <c r="AV149" s="40"/>
      <c r="AW149" s="52">
        <f t="shared" si="124"/>
        <v>0</v>
      </c>
      <c r="AY149" s="52">
        <f t="shared" si="125"/>
        <v>0</v>
      </c>
      <c r="AZ149" s="70"/>
    </row>
    <row r="150" spans="1:52">
      <c r="A150" s="44">
        <f t="shared" si="126"/>
        <v>41306</v>
      </c>
      <c r="B150" s="66">
        <f t="shared" si="127"/>
        <v>2868.8524590163934</v>
      </c>
      <c r="C150" s="67"/>
      <c r="D150" s="68">
        <f t="shared" si="94"/>
        <v>2868.8524590163934</v>
      </c>
      <c r="E150" s="35">
        <f t="shared" si="95"/>
        <v>0</v>
      </c>
      <c r="F150" s="35">
        <f t="shared" si="96"/>
        <v>0</v>
      </c>
      <c r="G150" s="55">
        <f t="shared" ref="G150:H169" si="129">VLOOKUP($A150,Table,MATCH(G$4,Curves,0))</f>
        <v>5.67</v>
      </c>
      <c r="H150" s="69">
        <f t="shared" si="129"/>
        <v>5.67</v>
      </c>
      <c r="I150" s="72">
        <f t="shared" si="128"/>
        <v>0</v>
      </c>
      <c r="J150" s="55">
        <f t="shared" ref="J150:K169" si="130">VLOOKUP($A150,Table,MATCH(J$4,Curves,0))</f>
        <v>-0.01</v>
      </c>
      <c r="K150" s="69">
        <f t="shared" si="130"/>
        <v>-0.06</v>
      </c>
      <c r="L150" s="72">
        <v>0</v>
      </c>
      <c r="M150" s="55">
        <f t="shared" ref="M150:N169" si="131">VLOOKUP($A150,Table,MATCH(M$4,Curves,0))</f>
        <v>7.4999999999999997E-3</v>
      </c>
      <c r="N150" s="69">
        <f t="shared" si="131"/>
        <v>0</v>
      </c>
      <c r="O150" s="72">
        <v>0</v>
      </c>
      <c r="P150" s="7"/>
      <c r="Q150" s="72">
        <f t="shared" si="97"/>
        <v>5.6674999999999995</v>
      </c>
      <c r="R150" s="72">
        <f t="shared" si="98"/>
        <v>5.61</v>
      </c>
      <c r="S150" s="72">
        <f t="shared" si="99"/>
        <v>0</v>
      </c>
      <c r="T150" s="7"/>
      <c r="U150" s="5">
        <f t="shared" si="100"/>
        <v>28</v>
      </c>
      <c r="V150" s="45">
        <f t="shared" si="101"/>
        <v>41306</v>
      </c>
      <c r="W150" s="5">
        <f t="shared" si="102"/>
        <v>4390</v>
      </c>
      <c r="X150" s="55">
        <f t="shared" si="103"/>
        <v>5.3904348595426005E-2</v>
      </c>
      <c r="Y150" s="47">
        <f t="shared" si="104"/>
        <v>0.52765739764935327</v>
      </c>
      <c r="Z150" s="5">
        <f t="shared" si="105"/>
        <v>0</v>
      </c>
      <c r="AA150" s="5">
        <f t="shared" si="106"/>
        <v>0</v>
      </c>
      <c r="AC150" s="39">
        <f t="shared" si="107"/>
        <v>0</v>
      </c>
      <c r="AD150" s="39">
        <f t="shared" si="108"/>
        <v>0</v>
      </c>
      <c r="AE150" s="39">
        <f t="shared" si="109"/>
        <v>0</v>
      </c>
      <c r="AF150" s="39">
        <f t="shared" si="110"/>
        <v>0</v>
      </c>
      <c r="AG150" s="39">
        <f t="shared" si="111"/>
        <v>0</v>
      </c>
      <c r="AH150" s="39">
        <f t="shared" si="112"/>
        <v>0</v>
      </c>
      <c r="AI150" s="39">
        <f t="shared" si="113"/>
        <v>0</v>
      </c>
      <c r="AJ150" s="39">
        <f t="shared" si="114"/>
        <v>0</v>
      </c>
      <c r="AK150" s="39">
        <f t="shared" si="115"/>
        <v>0</v>
      </c>
      <c r="AL150" s="43"/>
      <c r="AM150" s="39">
        <f t="shared" si="116"/>
        <v>0</v>
      </c>
      <c r="AN150" s="39">
        <f t="shared" si="117"/>
        <v>0</v>
      </c>
      <c r="AO150" s="39">
        <f t="shared" si="118"/>
        <v>0</v>
      </c>
      <c r="AP150" s="40">
        <f t="shared" si="119"/>
        <v>0</v>
      </c>
      <c r="AR150" s="39">
        <f t="shared" si="120"/>
        <v>0</v>
      </c>
      <c r="AS150" s="39">
        <f t="shared" si="121"/>
        <v>0</v>
      </c>
      <c r="AT150" s="39">
        <f t="shared" si="122"/>
        <v>0</v>
      </c>
      <c r="AU150" s="40">
        <f t="shared" si="123"/>
        <v>0</v>
      </c>
      <c r="AV150" s="40"/>
      <c r="AW150" s="52">
        <f t="shared" si="124"/>
        <v>0</v>
      </c>
      <c r="AY150" s="52">
        <f t="shared" si="125"/>
        <v>0</v>
      </c>
      <c r="AZ150" s="70"/>
    </row>
    <row r="151" spans="1:52">
      <c r="A151" s="44">
        <f t="shared" si="126"/>
        <v>41334</v>
      </c>
      <c r="B151" s="66">
        <f t="shared" si="127"/>
        <v>2868.8524590163934</v>
      </c>
      <c r="C151" s="67"/>
      <c r="D151" s="68">
        <f t="shared" si="94"/>
        <v>2868.8524590163934</v>
      </c>
      <c r="E151" s="35">
        <f t="shared" si="95"/>
        <v>0</v>
      </c>
      <c r="F151" s="35">
        <f t="shared" si="96"/>
        <v>0</v>
      </c>
      <c r="G151" s="55">
        <f t="shared" si="129"/>
        <v>5.67</v>
      </c>
      <c r="H151" s="69">
        <f t="shared" si="129"/>
        <v>5.67</v>
      </c>
      <c r="I151" s="72">
        <f t="shared" si="128"/>
        <v>0</v>
      </c>
      <c r="J151" s="55">
        <f t="shared" si="130"/>
        <v>-0.01</v>
      </c>
      <c r="K151" s="69">
        <f t="shared" si="130"/>
        <v>-0.06</v>
      </c>
      <c r="L151" s="72">
        <v>0</v>
      </c>
      <c r="M151" s="55">
        <f t="shared" si="131"/>
        <v>7.4999999999999997E-3</v>
      </c>
      <c r="N151" s="69">
        <f t="shared" si="131"/>
        <v>0</v>
      </c>
      <c r="O151" s="72">
        <v>0</v>
      </c>
      <c r="P151" s="7"/>
      <c r="Q151" s="72">
        <f t="shared" si="97"/>
        <v>5.6674999999999995</v>
      </c>
      <c r="R151" s="72">
        <f t="shared" si="98"/>
        <v>5.61</v>
      </c>
      <c r="S151" s="72">
        <f t="shared" si="99"/>
        <v>0</v>
      </c>
      <c r="T151" s="7"/>
      <c r="U151" s="5">
        <f t="shared" si="100"/>
        <v>31</v>
      </c>
      <c r="V151" s="45">
        <f t="shared" si="101"/>
        <v>41334</v>
      </c>
      <c r="W151" s="5">
        <f t="shared" si="102"/>
        <v>4418</v>
      </c>
      <c r="X151" s="55">
        <f t="shared" si="103"/>
        <v>5.3904348595426005E-2</v>
      </c>
      <c r="Y151" s="47">
        <f t="shared" si="104"/>
        <v>0.52551020706152707</v>
      </c>
      <c r="Z151" s="5">
        <f t="shared" si="105"/>
        <v>0</v>
      </c>
      <c r="AA151" s="5">
        <f t="shared" si="106"/>
        <v>0</v>
      </c>
      <c r="AC151" s="39">
        <f t="shared" si="107"/>
        <v>0</v>
      </c>
      <c r="AD151" s="39">
        <f t="shared" si="108"/>
        <v>0</v>
      </c>
      <c r="AE151" s="39">
        <f t="shared" si="109"/>
        <v>0</v>
      </c>
      <c r="AF151" s="39">
        <f t="shared" si="110"/>
        <v>0</v>
      </c>
      <c r="AG151" s="39">
        <f t="shared" si="111"/>
        <v>0</v>
      </c>
      <c r="AH151" s="39">
        <f t="shared" si="112"/>
        <v>0</v>
      </c>
      <c r="AI151" s="39">
        <f t="shared" si="113"/>
        <v>0</v>
      </c>
      <c r="AJ151" s="39">
        <f t="shared" si="114"/>
        <v>0</v>
      </c>
      <c r="AK151" s="39">
        <f t="shared" si="115"/>
        <v>0</v>
      </c>
      <c r="AL151" s="43"/>
      <c r="AM151" s="39">
        <f t="shared" si="116"/>
        <v>0</v>
      </c>
      <c r="AN151" s="39">
        <f t="shared" si="117"/>
        <v>0</v>
      </c>
      <c r="AO151" s="39">
        <f t="shared" si="118"/>
        <v>0</v>
      </c>
      <c r="AP151" s="40">
        <f t="shared" si="119"/>
        <v>0</v>
      </c>
      <c r="AR151" s="39">
        <f t="shared" si="120"/>
        <v>0</v>
      </c>
      <c r="AS151" s="39">
        <f t="shared" si="121"/>
        <v>0</v>
      </c>
      <c r="AT151" s="39">
        <f t="shared" si="122"/>
        <v>0</v>
      </c>
      <c r="AU151" s="40">
        <f t="shared" si="123"/>
        <v>0</v>
      </c>
      <c r="AV151" s="40"/>
      <c r="AW151" s="52">
        <f t="shared" si="124"/>
        <v>0</v>
      </c>
      <c r="AY151" s="52">
        <f t="shared" si="125"/>
        <v>0</v>
      </c>
      <c r="AZ151" s="70"/>
    </row>
    <row r="152" spans="1:52">
      <c r="A152" s="44">
        <f t="shared" si="126"/>
        <v>41365</v>
      </c>
      <c r="B152" s="66">
        <f t="shared" si="127"/>
        <v>2868.8524590163934</v>
      </c>
      <c r="C152" s="67"/>
      <c r="D152" s="68">
        <f t="shared" si="94"/>
        <v>2868.8524590163934</v>
      </c>
      <c r="E152" s="35">
        <f t="shared" si="95"/>
        <v>0</v>
      </c>
      <c r="F152" s="35">
        <f t="shared" si="96"/>
        <v>0</v>
      </c>
      <c r="G152" s="55">
        <f t="shared" si="129"/>
        <v>5.67</v>
      </c>
      <c r="H152" s="69">
        <f t="shared" si="129"/>
        <v>5.67</v>
      </c>
      <c r="I152" s="72">
        <f t="shared" si="128"/>
        <v>0</v>
      </c>
      <c r="J152" s="55">
        <f t="shared" si="130"/>
        <v>-0.01</v>
      </c>
      <c r="K152" s="69">
        <f t="shared" si="130"/>
        <v>-0.06</v>
      </c>
      <c r="L152" s="72">
        <v>0</v>
      </c>
      <c r="M152" s="55">
        <f t="shared" si="131"/>
        <v>7.4999999999999997E-3</v>
      </c>
      <c r="N152" s="69">
        <f t="shared" si="131"/>
        <v>0</v>
      </c>
      <c r="O152" s="72">
        <v>0</v>
      </c>
      <c r="P152" s="7"/>
      <c r="Q152" s="72">
        <f t="shared" si="97"/>
        <v>5.6674999999999995</v>
      </c>
      <c r="R152" s="72">
        <f t="shared" si="98"/>
        <v>5.61</v>
      </c>
      <c r="S152" s="72">
        <f t="shared" si="99"/>
        <v>0</v>
      </c>
      <c r="T152" s="7"/>
      <c r="U152" s="5">
        <f t="shared" si="100"/>
        <v>30</v>
      </c>
      <c r="V152" s="45">
        <f t="shared" si="101"/>
        <v>41365</v>
      </c>
      <c r="W152" s="5">
        <f t="shared" si="102"/>
        <v>4449</v>
      </c>
      <c r="X152" s="55">
        <f t="shared" si="103"/>
        <v>5.3904348595426005E-2</v>
      </c>
      <c r="Y152" s="47">
        <f t="shared" si="104"/>
        <v>0.52314315079549012</v>
      </c>
      <c r="Z152" s="5">
        <f t="shared" si="105"/>
        <v>0</v>
      </c>
      <c r="AA152" s="5">
        <f t="shared" si="106"/>
        <v>0</v>
      </c>
      <c r="AC152" s="39">
        <f t="shared" si="107"/>
        <v>0</v>
      </c>
      <c r="AD152" s="39">
        <f t="shared" si="108"/>
        <v>0</v>
      </c>
      <c r="AE152" s="39">
        <f t="shared" si="109"/>
        <v>0</v>
      </c>
      <c r="AF152" s="39">
        <f t="shared" si="110"/>
        <v>0</v>
      </c>
      <c r="AG152" s="39">
        <f t="shared" si="111"/>
        <v>0</v>
      </c>
      <c r="AH152" s="39">
        <f t="shared" si="112"/>
        <v>0</v>
      </c>
      <c r="AI152" s="39">
        <f t="shared" si="113"/>
        <v>0</v>
      </c>
      <c r="AJ152" s="39">
        <f t="shared" si="114"/>
        <v>0</v>
      </c>
      <c r="AK152" s="39">
        <f t="shared" si="115"/>
        <v>0</v>
      </c>
      <c r="AL152" s="43"/>
      <c r="AM152" s="39">
        <f t="shared" si="116"/>
        <v>0</v>
      </c>
      <c r="AN152" s="39">
        <f t="shared" si="117"/>
        <v>0</v>
      </c>
      <c r="AO152" s="39">
        <f t="shared" si="118"/>
        <v>0</v>
      </c>
      <c r="AP152" s="40">
        <f t="shared" si="119"/>
        <v>0</v>
      </c>
      <c r="AR152" s="39">
        <f t="shared" si="120"/>
        <v>0</v>
      </c>
      <c r="AS152" s="39">
        <f t="shared" si="121"/>
        <v>0</v>
      </c>
      <c r="AT152" s="39">
        <f t="shared" si="122"/>
        <v>0</v>
      </c>
      <c r="AU152" s="40">
        <f t="shared" si="123"/>
        <v>0</v>
      </c>
      <c r="AV152" s="40"/>
      <c r="AW152" s="52">
        <f t="shared" si="124"/>
        <v>0</v>
      </c>
      <c r="AY152" s="52">
        <f t="shared" si="125"/>
        <v>0</v>
      </c>
      <c r="AZ152" s="70"/>
    </row>
    <row r="153" spans="1:52">
      <c r="A153" s="44">
        <f t="shared" si="126"/>
        <v>41395</v>
      </c>
      <c r="B153" s="66">
        <f t="shared" si="127"/>
        <v>2868.8524590163934</v>
      </c>
      <c r="C153" s="67"/>
      <c r="D153" s="68">
        <f t="shared" si="94"/>
        <v>2868.8524590163934</v>
      </c>
      <c r="E153" s="35">
        <f t="shared" si="95"/>
        <v>0</v>
      </c>
      <c r="F153" s="35">
        <f t="shared" si="96"/>
        <v>0</v>
      </c>
      <c r="G153" s="55">
        <f t="shared" si="129"/>
        <v>5.67</v>
      </c>
      <c r="H153" s="69">
        <f t="shared" si="129"/>
        <v>5.67</v>
      </c>
      <c r="I153" s="72">
        <f t="shared" si="128"/>
        <v>0</v>
      </c>
      <c r="J153" s="55">
        <f t="shared" si="130"/>
        <v>-0.01</v>
      </c>
      <c r="K153" s="69">
        <f t="shared" si="130"/>
        <v>-0.06</v>
      </c>
      <c r="L153" s="72">
        <v>0</v>
      </c>
      <c r="M153" s="55">
        <f t="shared" si="131"/>
        <v>7.4999999999999997E-3</v>
      </c>
      <c r="N153" s="69">
        <f t="shared" si="131"/>
        <v>0</v>
      </c>
      <c r="O153" s="72">
        <v>0</v>
      </c>
      <c r="P153" s="7"/>
      <c r="Q153" s="72">
        <f t="shared" si="97"/>
        <v>5.6674999999999995</v>
      </c>
      <c r="R153" s="72">
        <f t="shared" si="98"/>
        <v>5.61</v>
      </c>
      <c r="S153" s="72">
        <f t="shared" si="99"/>
        <v>0</v>
      </c>
      <c r="T153" s="7"/>
      <c r="U153" s="5">
        <f t="shared" si="100"/>
        <v>31</v>
      </c>
      <c r="V153" s="45">
        <f t="shared" si="101"/>
        <v>41395</v>
      </c>
      <c r="W153" s="5">
        <f t="shared" si="102"/>
        <v>4479</v>
      </c>
      <c r="X153" s="55">
        <f t="shared" si="103"/>
        <v>5.3904348595426005E-2</v>
      </c>
      <c r="Y153" s="47">
        <f t="shared" si="104"/>
        <v>0.52086260325712708</v>
      </c>
      <c r="Z153" s="5">
        <f t="shared" si="105"/>
        <v>0</v>
      </c>
      <c r="AA153" s="5">
        <f t="shared" si="106"/>
        <v>0</v>
      </c>
      <c r="AC153" s="39">
        <f t="shared" si="107"/>
        <v>0</v>
      </c>
      <c r="AD153" s="39">
        <f t="shared" si="108"/>
        <v>0</v>
      </c>
      <c r="AE153" s="39">
        <f t="shared" si="109"/>
        <v>0</v>
      </c>
      <c r="AF153" s="39">
        <f t="shared" si="110"/>
        <v>0</v>
      </c>
      <c r="AG153" s="39">
        <f t="shared" si="111"/>
        <v>0</v>
      </c>
      <c r="AH153" s="39">
        <f t="shared" si="112"/>
        <v>0</v>
      </c>
      <c r="AI153" s="39">
        <f t="shared" si="113"/>
        <v>0</v>
      </c>
      <c r="AJ153" s="39">
        <f t="shared" si="114"/>
        <v>0</v>
      </c>
      <c r="AK153" s="39">
        <f t="shared" si="115"/>
        <v>0</v>
      </c>
      <c r="AL153" s="43"/>
      <c r="AM153" s="39">
        <f t="shared" si="116"/>
        <v>0</v>
      </c>
      <c r="AN153" s="39">
        <f t="shared" si="117"/>
        <v>0</v>
      </c>
      <c r="AO153" s="39">
        <f t="shared" si="118"/>
        <v>0</v>
      </c>
      <c r="AP153" s="40">
        <f t="shared" si="119"/>
        <v>0</v>
      </c>
      <c r="AR153" s="39">
        <f t="shared" si="120"/>
        <v>0</v>
      </c>
      <c r="AS153" s="39">
        <f t="shared" si="121"/>
        <v>0</v>
      </c>
      <c r="AT153" s="39">
        <f t="shared" si="122"/>
        <v>0</v>
      </c>
      <c r="AU153" s="40">
        <f t="shared" si="123"/>
        <v>0</v>
      </c>
      <c r="AV153" s="40"/>
      <c r="AW153" s="52">
        <f t="shared" si="124"/>
        <v>0</v>
      </c>
      <c r="AY153" s="52">
        <f t="shared" si="125"/>
        <v>0</v>
      </c>
      <c r="AZ153" s="70"/>
    </row>
    <row r="154" spans="1:52">
      <c r="A154" s="44">
        <f t="shared" si="126"/>
        <v>41426</v>
      </c>
      <c r="B154" s="66">
        <f t="shared" si="127"/>
        <v>2868.8524590163934</v>
      </c>
      <c r="C154" s="67"/>
      <c r="D154" s="68">
        <f t="shared" si="94"/>
        <v>2868.8524590163934</v>
      </c>
      <c r="E154" s="35">
        <f t="shared" si="95"/>
        <v>0</v>
      </c>
      <c r="F154" s="35">
        <f t="shared" si="96"/>
        <v>0</v>
      </c>
      <c r="G154" s="55">
        <f t="shared" si="129"/>
        <v>5.67</v>
      </c>
      <c r="H154" s="69">
        <f t="shared" si="129"/>
        <v>5.67</v>
      </c>
      <c r="I154" s="72">
        <f t="shared" si="128"/>
        <v>0</v>
      </c>
      <c r="J154" s="55">
        <f t="shared" si="130"/>
        <v>-0.01</v>
      </c>
      <c r="K154" s="69">
        <f t="shared" si="130"/>
        <v>-0.06</v>
      </c>
      <c r="L154" s="72">
        <v>0</v>
      </c>
      <c r="M154" s="55">
        <f t="shared" si="131"/>
        <v>7.4999999999999997E-3</v>
      </c>
      <c r="N154" s="69">
        <f t="shared" si="131"/>
        <v>0</v>
      </c>
      <c r="O154" s="72">
        <v>0</v>
      </c>
      <c r="P154" s="7"/>
      <c r="Q154" s="72">
        <f t="shared" si="97"/>
        <v>5.6674999999999995</v>
      </c>
      <c r="R154" s="72">
        <f t="shared" si="98"/>
        <v>5.61</v>
      </c>
      <c r="S154" s="72">
        <f t="shared" si="99"/>
        <v>0</v>
      </c>
      <c r="T154" s="7"/>
      <c r="U154" s="5">
        <f t="shared" si="100"/>
        <v>30</v>
      </c>
      <c r="V154" s="45">
        <f t="shared" si="101"/>
        <v>41426</v>
      </c>
      <c r="W154" s="5">
        <f t="shared" si="102"/>
        <v>4510</v>
      </c>
      <c r="X154" s="55">
        <f t="shared" si="103"/>
        <v>5.3904348595426005E-2</v>
      </c>
      <c r="Y154" s="47">
        <f t="shared" si="104"/>
        <v>0.51851648119856975</v>
      </c>
      <c r="Z154" s="5">
        <f t="shared" si="105"/>
        <v>0</v>
      </c>
      <c r="AA154" s="5">
        <f t="shared" si="106"/>
        <v>0</v>
      </c>
      <c r="AC154" s="39">
        <f t="shared" si="107"/>
        <v>0</v>
      </c>
      <c r="AD154" s="39">
        <f t="shared" si="108"/>
        <v>0</v>
      </c>
      <c r="AE154" s="39">
        <f t="shared" si="109"/>
        <v>0</v>
      </c>
      <c r="AF154" s="39">
        <f t="shared" si="110"/>
        <v>0</v>
      </c>
      <c r="AG154" s="39">
        <f t="shared" si="111"/>
        <v>0</v>
      </c>
      <c r="AH154" s="39">
        <f t="shared" si="112"/>
        <v>0</v>
      </c>
      <c r="AI154" s="39">
        <f t="shared" si="113"/>
        <v>0</v>
      </c>
      <c r="AJ154" s="39">
        <f t="shared" si="114"/>
        <v>0</v>
      </c>
      <c r="AK154" s="39">
        <f t="shared" si="115"/>
        <v>0</v>
      </c>
      <c r="AL154" s="43"/>
      <c r="AM154" s="39">
        <f t="shared" si="116"/>
        <v>0</v>
      </c>
      <c r="AN154" s="39">
        <f t="shared" si="117"/>
        <v>0</v>
      </c>
      <c r="AO154" s="39">
        <f t="shared" si="118"/>
        <v>0</v>
      </c>
      <c r="AP154" s="40">
        <f t="shared" si="119"/>
        <v>0</v>
      </c>
      <c r="AR154" s="39">
        <f t="shared" si="120"/>
        <v>0</v>
      </c>
      <c r="AS154" s="39">
        <f t="shared" si="121"/>
        <v>0</v>
      </c>
      <c r="AT154" s="39">
        <f t="shared" si="122"/>
        <v>0</v>
      </c>
      <c r="AU154" s="40">
        <f t="shared" si="123"/>
        <v>0</v>
      </c>
      <c r="AV154" s="40"/>
      <c r="AW154" s="52">
        <f t="shared" si="124"/>
        <v>0</v>
      </c>
      <c r="AY154" s="52">
        <f t="shared" si="125"/>
        <v>0</v>
      </c>
      <c r="AZ154" s="70"/>
    </row>
    <row r="155" spans="1:52">
      <c r="A155" s="44">
        <f t="shared" si="126"/>
        <v>41456</v>
      </c>
      <c r="B155" s="66">
        <f t="shared" si="127"/>
        <v>2868.8524590163934</v>
      </c>
      <c r="C155" s="67"/>
      <c r="D155" s="68">
        <f t="shared" si="94"/>
        <v>2868.8524590163934</v>
      </c>
      <c r="E155" s="35">
        <f t="shared" si="95"/>
        <v>0</v>
      </c>
      <c r="F155" s="35">
        <f t="shared" si="96"/>
        <v>0</v>
      </c>
      <c r="G155" s="55">
        <f t="shared" si="129"/>
        <v>5.67</v>
      </c>
      <c r="H155" s="69">
        <f t="shared" si="129"/>
        <v>5.67</v>
      </c>
      <c r="I155" s="72">
        <f t="shared" si="128"/>
        <v>0</v>
      </c>
      <c r="J155" s="55">
        <f t="shared" si="130"/>
        <v>-0.01</v>
      </c>
      <c r="K155" s="69">
        <f t="shared" si="130"/>
        <v>-0.06</v>
      </c>
      <c r="L155" s="72">
        <v>0</v>
      </c>
      <c r="M155" s="55">
        <f t="shared" si="131"/>
        <v>7.4999999999999997E-3</v>
      </c>
      <c r="N155" s="69">
        <f t="shared" si="131"/>
        <v>0</v>
      </c>
      <c r="O155" s="72">
        <v>0</v>
      </c>
      <c r="P155" s="7"/>
      <c r="Q155" s="72">
        <f t="shared" si="97"/>
        <v>5.6674999999999995</v>
      </c>
      <c r="R155" s="72">
        <f t="shared" si="98"/>
        <v>5.61</v>
      </c>
      <c r="S155" s="72">
        <f t="shared" si="99"/>
        <v>0</v>
      </c>
      <c r="T155" s="7"/>
      <c r="U155" s="5">
        <f t="shared" si="100"/>
        <v>31</v>
      </c>
      <c r="V155" s="45">
        <f t="shared" si="101"/>
        <v>41456</v>
      </c>
      <c r="W155" s="5">
        <f t="shared" si="102"/>
        <v>4540</v>
      </c>
      <c r="X155" s="55">
        <f t="shared" si="103"/>
        <v>5.3904348595426005E-2</v>
      </c>
      <c r="Y155" s="47">
        <f t="shared" si="104"/>
        <v>0.51625610278589262</v>
      </c>
      <c r="Z155" s="5">
        <f t="shared" si="105"/>
        <v>0</v>
      </c>
      <c r="AA155" s="5">
        <f t="shared" si="106"/>
        <v>0</v>
      </c>
      <c r="AC155" s="39">
        <f t="shared" si="107"/>
        <v>0</v>
      </c>
      <c r="AD155" s="39">
        <f t="shared" si="108"/>
        <v>0</v>
      </c>
      <c r="AE155" s="39">
        <f t="shared" si="109"/>
        <v>0</v>
      </c>
      <c r="AF155" s="39">
        <f t="shared" si="110"/>
        <v>0</v>
      </c>
      <c r="AG155" s="39">
        <f t="shared" si="111"/>
        <v>0</v>
      </c>
      <c r="AH155" s="39">
        <f t="shared" si="112"/>
        <v>0</v>
      </c>
      <c r="AI155" s="39">
        <f t="shared" si="113"/>
        <v>0</v>
      </c>
      <c r="AJ155" s="39">
        <f t="shared" si="114"/>
        <v>0</v>
      </c>
      <c r="AK155" s="39">
        <f t="shared" si="115"/>
        <v>0</v>
      </c>
      <c r="AL155" s="43"/>
      <c r="AM155" s="39">
        <f t="shared" si="116"/>
        <v>0</v>
      </c>
      <c r="AN155" s="39">
        <f t="shared" si="117"/>
        <v>0</v>
      </c>
      <c r="AO155" s="39">
        <f t="shared" si="118"/>
        <v>0</v>
      </c>
      <c r="AP155" s="40">
        <f t="shared" si="119"/>
        <v>0</v>
      </c>
      <c r="AR155" s="39">
        <f t="shared" si="120"/>
        <v>0</v>
      </c>
      <c r="AS155" s="39">
        <f t="shared" si="121"/>
        <v>0</v>
      </c>
      <c r="AT155" s="39">
        <f t="shared" si="122"/>
        <v>0</v>
      </c>
      <c r="AU155" s="40">
        <f t="shared" si="123"/>
        <v>0</v>
      </c>
      <c r="AV155" s="40"/>
      <c r="AW155" s="52">
        <f t="shared" si="124"/>
        <v>0</v>
      </c>
      <c r="AY155" s="52">
        <f t="shared" si="125"/>
        <v>0</v>
      </c>
      <c r="AZ155" s="70"/>
    </row>
    <row r="156" spans="1:52">
      <c r="A156" s="44">
        <f t="shared" si="126"/>
        <v>41487</v>
      </c>
      <c r="B156" s="66">
        <f t="shared" si="127"/>
        <v>2868.8524590163934</v>
      </c>
      <c r="C156" s="67"/>
      <c r="D156" s="68">
        <f t="shared" si="94"/>
        <v>2868.8524590163934</v>
      </c>
      <c r="E156" s="35">
        <f t="shared" si="95"/>
        <v>0</v>
      </c>
      <c r="F156" s="35">
        <f t="shared" si="96"/>
        <v>0</v>
      </c>
      <c r="G156" s="55">
        <f t="shared" si="129"/>
        <v>5.67</v>
      </c>
      <c r="H156" s="69">
        <f t="shared" si="129"/>
        <v>5.67</v>
      </c>
      <c r="I156" s="72">
        <f t="shared" si="128"/>
        <v>0</v>
      </c>
      <c r="J156" s="55">
        <f t="shared" si="130"/>
        <v>-0.01</v>
      </c>
      <c r="K156" s="69">
        <f t="shared" si="130"/>
        <v>-0.06</v>
      </c>
      <c r="L156" s="72">
        <v>0</v>
      </c>
      <c r="M156" s="55">
        <f t="shared" si="131"/>
        <v>7.4999999999999997E-3</v>
      </c>
      <c r="N156" s="69">
        <f t="shared" si="131"/>
        <v>0</v>
      </c>
      <c r="O156" s="72">
        <v>0</v>
      </c>
      <c r="P156" s="7"/>
      <c r="Q156" s="72">
        <f t="shared" si="97"/>
        <v>5.6674999999999995</v>
      </c>
      <c r="R156" s="72">
        <f t="shared" si="98"/>
        <v>5.61</v>
      </c>
      <c r="S156" s="72">
        <f t="shared" si="99"/>
        <v>0</v>
      </c>
      <c r="T156" s="7"/>
      <c r="U156" s="5">
        <f t="shared" si="100"/>
        <v>31</v>
      </c>
      <c r="V156" s="45">
        <f t="shared" si="101"/>
        <v>41487</v>
      </c>
      <c r="W156" s="5">
        <f t="shared" si="102"/>
        <v>4571</v>
      </c>
      <c r="X156" s="55">
        <f t="shared" si="103"/>
        <v>5.3904348595426005E-2</v>
      </c>
      <c r="Y156" s="47">
        <f t="shared" si="104"/>
        <v>0.51393072979302112</v>
      </c>
      <c r="Z156" s="5">
        <f t="shared" si="105"/>
        <v>0</v>
      </c>
      <c r="AA156" s="5">
        <f t="shared" si="106"/>
        <v>0</v>
      </c>
      <c r="AC156" s="39">
        <f t="shared" si="107"/>
        <v>0</v>
      </c>
      <c r="AD156" s="39">
        <f t="shared" si="108"/>
        <v>0</v>
      </c>
      <c r="AE156" s="39">
        <f t="shared" si="109"/>
        <v>0</v>
      </c>
      <c r="AF156" s="39">
        <f t="shared" si="110"/>
        <v>0</v>
      </c>
      <c r="AG156" s="39">
        <f t="shared" si="111"/>
        <v>0</v>
      </c>
      <c r="AH156" s="39">
        <f t="shared" si="112"/>
        <v>0</v>
      </c>
      <c r="AI156" s="39">
        <f t="shared" si="113"/>
        <v>0</v>
      </c>
      <c r="AJ156" s="39">
        <f t="shared" si="114"/>
        <v>0</v>
      </c>
      <c r="AK156" s="39">
        <f t="shared" si="115"/>
        <v>0</v>
      </c>
      <c r="AL156" s="43"/>
      <c r="AM156" s="39">
        <f t="shared" si="116"/>
        <v>0</v>
      </c>
      <c r="AN156" s="39">
        <f t="shared" si="117"/>
        <v>0</v>
      </c>
      <c r="AO156" s="39">
        <f t="shared" si="118"/>
        <v>0</v>
      </c>
      <c r="AP156" s="40">
        <f t="shared" si="119"/>
        <v>0</v>
      </c>
      <c r="AR156" s="39">
        <f t="shared" si="120"/>
        <v>0</v>
      </c>
      <c r="AS156" s="39">
        <f t="shared" si="121"/>
        <v>0</v>
      </c>
      <c r="AT156" s="39">
        <f t="shared" si="122"/>
        <v>0</v>
      </c>
      <c r="AU156" s="40">
        <f t="shared" si="123"/>
        <v>0</v>
      </c>
      <c r="AV156" s="40"/>
      <c r="AW156" s="52">
        <f t="shared" si="124"/>
        <v>0</v>
      </c>
      <c r="AY156" s="52">
        <f t="shared" si="125"/>
        <v>0</v>
      </c>
      <c r="AZ156" s="70"/>
    </row>
    <row r="157" spans="1:52">
      <c r="A157" s="44">
        <f t="shared" si="126"/>
        <v>41518</v>
      </c>
      <c r="B157" s="66">
        <f t="shared" si="127"/>
        <v>2868.8524590163934</v>
      </c>
      <c r="C157" s="67"/>
      <c r="D157" s="68">
        <f t="shared" si="94"/>
        <v>2868.8524590163934</v>
      </c>
      <c r="E157" s="35">
        <f t="shared" si="95"/>
        <v>0</v>
      </c>
      <c r="F157" s="35">
        <f t="shared" si="96"/>
        <v>0</v>
      </c>
      <c r="G157" s="55">
        <f t="shared" si="129"/>
        <v>5.67</v>
      </c>
      <c r="H157" s="69">
        <f t="shared" si="129"/>
        <v>5.67</v>
      </c>
      <c r="I157" s="72">
        <f t="shared" si="128"/>
        <v>0</v>
      </c>
      <c r="J157" s="55">
        <f t="shared" si="130"/>
        <v>-0.01</v>
      </c>
      <c r="K157" s="69">
        <f t="shared" si="130"/>
        <v>-0.06</v>
      </c>
      <c r="L157" s="72">
        <v>0</v>
      </c>
      <c r="M157" s="55">
        <f t="shared" si="131"/>
        <v>7.4999999999999997E-3</v>
      </c>
      <c r="N157" s="69">
        <f t="shared" si="131"/>
        <v>0</v>
      </c>
      <c r="O157" s="72">
        <v>0</v>
      </c>
      <c r="P157" s="7"/>
      <c r="Q157" s="72">
        <f t="shared" si="97"/>
        <v>5.6674999999999995</v>
      </c>
      <c r="R157" s="72">
        <f t="shared" si="98"/>
        <v>5.61</v>
      </c>
      <c r="S157" s="72">
        <f t="shared" si="99"/>
        <v>0</v>
      </c>
      <c r="T157" s="7"/>
      <c r="U157" s="5">
        <f t="shared" si="100"/>
        <v>30</v>
      </c>
      <c r="V157" s="45">
        <f t="shared" si="101"/>
        <v>41518</v>
      </c>
      <c r="W157" s="5">
        <f t="shared" si="102"/>
        <v>4602</v>
      </c>
      <c r="X157" s="55">
        <f t="shared" si="103"/>
        <v>5.3904348595426005E-2</v>
      </c>
      <c r="Y157" s="47">
        <f t="shared" si="104"/>
        <v>0.51161583098055496</v>
      </c>
      <c r="Z157" s="5">
        <f t="shared" si="105"/>
        <v>0</v>
      </c>
      <c r="AA157" s="5">
        <f t="shared" si="106"/>
        <v>0</v>
      </c>
      <c r="AC157" s="39">
        <f t="shared" si="107"/>
        <v>0</v>
      </c>
      <c r="AD157" s="39">
        <f t="shared" si="108"/>
        <v>0</v>
      </c>
      <c r="AE157" s="39">
        <f t="shared" si="109"/>
        <v>0</v>
      </c>
      <c r="AF157" s="39">
        <f t="shared" si="110"/>
        <v>0</v>
      </c>
      <c r="AG157" s="39">
        <f t="shared" si="111"/>
        <v>0</v>
      </c>
      <c r="AH157" s="39">
        <f t="shared" si="112"/>
        <v>0</v>
      </c>
      <c r="AI157" s="39">
        <f t="shared" si="113"/>
        <v>0</v>
      </c>
      <c r="AJ157" s="39">
        <f t="shared" si="114"/>
        <v>0</v>
      </c>
      <c r="AK157" s="39">
        <f t="shared" si="115"/>
        <v>0</v>
      </c>
      <c r="AL157" s="43"/>
      <c r="AM157" s="39">
        <f t="shared" si="116"/>
        <v>0</v>
      </c>
      <c r="AN157" s="39">
        <f t="shared" si="117"/>
        <v>0</v>
      </c>
      <c r="AO157" s="39">
        <f t="shared" si="118"/>
        <v>0</v>
      </c>
      <c r="AP157" s="40">
        <f t="shared" si="119"/>
        <v>0</v>
      </c>
      <c r="AR157" s="39">
        <f t="shared" si="120"/>
        <v>0</v>
      </c>
      <c r="AS157" s="39">
        <f t="shared" si="121"/>
        <v>0</v>
      </c>
      <c r="AT157" s="39">
        <f t="shared" si="122"/>
        <v>0</v>
      </c>
      <c r="AU157" s="40">
        <f t="shared" si="123"/>
        <v>0</v>
      </c>
      <c r="AV157" s="40"/>
      <c r="AW157" s="52">
        <f t="shared" si="124"/>
        <v>0</v>
      </c>
      <c r="AY157" s="52">
        <f t="shared" si="125"/>
        <v>0</v>
      </c>
      <c r="AZ157" s="70"/>
    </row>
    <row r="158" spans="1:52">
      <c r="A158" s="44">
        <f t="shared" si="126"/>
        <v>41548</v>
      </c>
      <c r="B158" s="66">
        <f t="shared" si="127"/>
        <v>2868.8524590163934</v>
      </c>
      <c r="C158" s="67"/>
      <c r="D158" s="68">
        <f t="shared" si="94"/>
        <v>2868.8524590163934</v>
      </c>
      <c r="E158" s="35">
        <f t="shared" si="95"/>
        <v>0</v>
      </c>
      <c r="F158" s="35">
        <f t="shared" si="96"/>
        <v>0</v>
      </c>
      <c r="G158" s="55">
        <f t="shared" si="129"/>
        <v>5.67</v>
      </c>
      <c r="H158" s="69">
        <f t="shared" si="129"/>
        <v>5.67</v>
      </c>
      <c r="I158" s="72">
        <f t="shared" si="128"/>
        <v>0</v>
      </c>
      <c r="J158" s="55">
        <f t="shared" si="130"/>
        <v>-0.01</v>
      </c>
      <c r="K158" s="69">
        <f t="shared" si="130"/>
        <v>-0.06</v>
      </c>
      <c r="L158" s="72">
        <v>0</v>
      </c>
      <c r="M158" s="55">
        <f t="shared" si="131"/>
        <v>7.4999999999999997E-3</v>
      </c>
      <c r="N158" s="69">
        <f t="shared" si="131"/>
        <v>0</v>
      </c>
      <c r="O158" s="72">
        <v>0</v>
      </c>
      <c r="P158" s="7"/>
      <c r="Q158" s="72">
        <f t="shared" si="97"/>
        <v>5.6674999999999995</v>
      </c>
      <c r="R158" s="72">
        <f t="shared" si="98"/>
        <v>5.61</v>
      </c>
      <c r="S158" s="72">
        <f t="shared" si="99"/>
        <v>0</v>
      </c>
      <c r="T158" s="7"/>
      <c r="U158" s="5">
        <f t="shared" si="100"/>
        <v>31</v>
      </c>
      <c r="V158" s="45">
        <f t="shared" si="101"/>
        <v>41548</v>
      </c>
      <c r="W158" s="5">
        <f t="shared" si="102"/>
        <v>4632</v>
      </c>
      <c r="X158" s="55">
        <f t="shared" si="103"/>
        <v>5.3904348595426005E-2</v>
      </c>
      <c r="Y158" s="47">
        <f t="shared" si="104"/>
        <v>0.50938553469901904</v>
      </c>
      <c r="Z158" s="5">
        <f t="shared" si="105"/>
        <v>0</v>
      </c>
      <c r="AA158" s="5">
        <f t="shared" si="106"/>
        <v>0</v>
      </c>
      <c r="AC158" s="39">
        <f t="shared" si="107"/>
        <v>0</v>
      </c>
      <c r="AD158" s="39">
        <f t="shared" si="108"/>
        <v>0</v>
      </c>
      <c r="AE158" s="39">
        <f t="shared" si="109"/>
        <v>0</v>
      </c>
      <c r="AF158" s="39">
        <f t="shared" si="110"/>
        <v>0</v>
      </c>
      <c r="AG158" s="39">
        <f t="shared" si="111"/>
        <v>0</v>
      </c>
      <c r="AH158" s="39">
        <f t="shared" si="112"/>
        <v>0</v>
      </c>
      <c r="AI158" s="39">
        <f t="shared" si="113"/>
        <v>0</v>
      </c>
      <c r="AJ158" s="39">
        <f t="shared" si="114"/>
        <v>0</v>
      </c>
      <c r="AK158" s="39">
        <f t="shared" si="115"/>
        <v>0</v>
      </c>
      <c r="AL158" s="43"/>
      <c r="AM158" s="39">
        <f t="shared" si="116"/>
        <v>0</v>
      </c>
      <c r="AN158" s="39">
        <f t="shared" si="117"/>
        <v>0</v>
      </c>
      <c r="AO158" s="39">
        <f t="shared" si="118"/>
        <v>0</v>
      </c>
      <c r="AP158" s="40">
        <f t="shared" si="119"/>
        <v>0</v>
      </c>
      <c r="AR158" s="39">
        <f t="shared" si="120"/>
        <v>0</v>
      </c>
      <c r="AS158" s="39">
        <f t="shared" si="121"/>
        <v>0</v>
      </c>
      <c r="AT158" s="39">
        <f t="shared" si="122"/>
        <v>0</v>
      </c>
      <c r="AU158" s="40">
        <f t="shared" si="123"/>
        <v>0</v>
      </c>
      <c r="AV158" s="40"/>
      <c r="AW158" s="52">
        <f t="shared" si="124"/>
        <v>0</v>
      </c>
      <c r="AY158" s="52">
        <f t="shared" si="125"/>
        <v>0</v>
      </c>
      <c r="AZ158" s="70"/>
    </row>
    <row r="159" spans="1:52">
      <c r="A159" s="44">
        <f t="shared" si="126"/>
        <v>41579</v>
      </c>
      <c r="B159" s="66">
        <f t="shared" si="127"/>
        <v>2868.8524590163934</v>
      </c>
      <c r="C159" s="67"/>
      <c r="D159" s="68">
        <f t="shared" si="94"/>
        <v>2868.8524590163934</v>
      </c>
      <c r="E159" s="35">
        <f t="shared" si="95"/>
        <v>0</v>
      </c>
      <c r="F159" s="35">
        <f t="shared" si="96"/>
        <v>0</v>
      </c>
      <c r="G159" s="55">
        <f t="shared" si="129"/>
        <v>5.67</v>
      </c>
      <c r="H159" s="69">
        <f t="shared" si="129"/>
        <v>5.67</v>
      </c>
      <c r="I159" s="72">
        <f t="shared" si="128"/>
        <v>0</v>
      </c>
      <c r="J159" s="55">
        <f t="shared" si="130"/>
        <v>-0.01</v>
      </c>
      <c r="K159" s="69">
        <f t="shared" si="130"/>
        <v>-0.06</v>
      </c>
      <c r="L159" s="72">
        <v>0</v>
      </c>
      <c r="M159" s="55">
        <f t="shared" si="131"/>
        <v>7.4999999999999997E-3</v>
      </c>
      <c r="N159" s="69">
        <f t="shared" si="131"/>
        <v>0</v>
      </c>
      <c r="O159" s="72">
        <v>0</v>
      </c>
      <c r="P159" s="7"/>
      <c r="Q159" s="72">
        <f t="shared" si="97"/>
        <v>5.6674999999999995</v>
      </c>
      <c r="R159" s="72">
        <f t="shared" si="98"/>
        <v>5.61</v>
      </c>
      <c r="S159" s="72">
        <f t="shared" si="99"/>
        <v>0</v>
      </c>
      <c r="T159" s="7"/>
      <c r="U159" s="5">
        <f t="shared" si="100"/>
        <v>30</v>
      </c>
      <c r="V159" s="45">
        <f t="shared" si="101"/>
        <v>41579</v>
      </c>
      <c r="W159" s="5">
        <f t="shared" si="102"/>
        <v>4663</v>
      </c>
      <c r="X159" s="55">
        <f t="shared" si="103"/>
        <v>5.3904348595426005E-2</v>
      </c>
      <c r="Y159" s="47">
        <f t="shared" si="104"/>
        <v>0.50709110881435349</v>
      </c>
      <c r="Z159" s="5">
        <f t="shared" si="105"/>
        <v>0</v>
      </c>
      <c r="AA159" s="5">
        <f t="shared" si="106"/>
        <v>0</v>
      </c>
      <c r="AC159" s="39">
        <f t="shared" si="107"/>
        <v>0</v>
      </c>
      <c r="AD159" s="39">
        <f t="shared" si="108"/>
        <v>0</v>
      </c>
      <c r="AE159" s="39">
        <f t="shared" si="109"/>
        <v>0</v>
      </c>
      <c r="AF159" s="39">
        <f t="shared" si="110"/>
        <v>0</v>
      </c>
      <c r="AG159" s="39">
        <f t="shared" si="111"/>
        <v>0</v>
      </c>
      <c r="AH159" s="39">
        <f t="shared" si="112"/>
        <v>0</v>
      </c>
      <c r="AI159" s="39">
        <f t="shared" si="113"/>
        <v>0</v>
      </c>
      <c r="AJ159" s="39">
        <f t="shared" si="114"/>
        <v>0</v>
      </c>
      <c r="AK159" s="39">
        <f t="shared" si="115"/>
        <v>0</v>
      </c>
      <c r="AL159" s="43"/>
      <c r="AM159" s="39">
        <f t="shared" si="116"/>
        <v>0</v>
      </c>
      <c r="AN159" s="39">
        <f t="shared" si="117"/>
        <v>0</v>
      </c>
      <c r="AO159" s="39">
        <f t="shared" si="118"/>
        <v>0</v>
      </c>
      <c r="AP159" s="40">
        <f t="shared" si="119"/>
        <v>0</v>
      </c>
      <c r="AR159" s="39">
        <f t="shared" si="120"/>
        <v>0</v>
      </c>
      <c r="AS159" s="39">
        <f t="shared" si="121"/>
        <v>0</v>
      </c>
      <c r="AT159" s="39">
        <f t="shared" si="122"/>
        <v>0</v>
      </c>
      <c r="AU159" s="40">
        <f t="shared" si="123"/>
        <v>0</v>
      </c>
      <c r="AV159" s="40"/>
      <c r="AW159" s="52">
        <f t="shared" si="124"/>
        <v>0</v>
      </c>
      <c r="AY159" s="52">
        <f t="shared" si="125"/>
        <v>0</v>
      </c>
      <c r="AZ159" s="70"/>
    </row>
    <row r="160" spans="1:52">
      <c r="A160" s="44">
        <f t="shared" si="126"/>
        <v>41609</v>
      </c>
      <c r="B160" s="66">
        <f t="shared" si="127"/>
        <v>2868.8524590163934</v>
      </c>
      <c r="C160" s="67"/>
      <c r="D160" s="68">
        <f t="shared" si="94"/>
        <v>2868.8524590163934</v>
      </c>
      <c r="E160" s="35">
        <f t="shared" si="95"/>
        <v>0</v>
      </c>
      <c r="F160" s="35">
        <f t="shared" si="96"/>
        <v>0</v>
      </c>
      <c r="G160" s="55">
        <f t="shared" si="129"/>
        <v>5.67</v>
      </c>
      <c r="H160" s="69">
        <f t="shared" si="129"/>
        <v>5.67</v>
      </c>
      <c r="I160" s="72">
        <f t="shared" si="128"/>
        <v>0</v>
      </c>
      <c r="J160" s="55">
        <f t="shared" si="130"/>
        <v>-0.01</v>
      </c>
      <c r="K160" s="69">
        <f t="shared" si="130"/>
        <v>-0.06</v>
      </c>
      <c r="L160" s="72">
        <v>0</v>
      </c>
      <c r="M160" s="55">
        <f t="shared" si="131"/>
        <v>7.4999999999999997E-3</v>
      </c>
      <c r="N160" s="69">
        <f t="shared" si="131"/>
        <v>0</v>
      </c>
      <c r="O160" s="72">
        <v>0</v>
      </c>
      <c r="P160" s="7"/>
      <c r="Q160" s="72">
        <f t="shared" si="97"/>
        <v>5.6674999999999995</v>
      </c>
      <c r="R160" s="72">
        <f t="shared" si="98"/>
        <v>5.61</v>
      </c>
      <c r="S160" s="72">
        <f t="shared" si="99"/>
        <v>0</v>
      </c>
      <c r="T160" s="7"/>
      <c r="U160" s="5">
        <f t="shared" si="100"/>
        <v>31</v>
      </c>
      <c r="V160" s="45">
        <f t="shared" si="101"/>
        <v>41609</v>
      </c>
      <c r="W160" s="5">
        <f t="shared" si="102"/>
        <v>4693</v>
      </c>
      <c r="X160" s="55">
        <f t="shared" si="103"/>
        <v>5.3904348595426005E-2</v>
      </c>
      <c r="Y160" s="47">
        <f t="shared" si="104"/>
        <v>0.5048805372371975</v>
      </c>
      <c r="Z160" s="5">
        <f t="shared" si="105"/>
        <v>0</v>
      </c>
      <c r="AA160" s="5">
        <f t="shared" si="106"/>
        <v>0</v>
      </c>
      <c r="AC160" s="39">
        <f t="shared" si="107"/>
        <v>0</v>
      </c>
      <c r="AD160" s="39">
        <f t="shared" si="108"/>
        <v>0</v>
      </c>
      <c r="AE160" s="39">
        <f t="shared" si="109"/>
        <v>0</v>
      </c>
      <c r="AF160" s="39">
        <f t="shared" si="110"/>
        <v>0</v>
      </c>
      <c r="AG160" s="39">
        <f t="shared" si="111"/>
        <v>0</v>
      </c>
      <c r="AH160" s="39">
        <f t="shared" si="112"/>
        <v>0</v>
      </c>
      <c r="AI160" s="39">
        <f t="shared" si="113"/>
        <v>0</v>
      </c>
      <c r="AJ160" s="39">
        <f t="shared" si="114"/>
        <v>0</v>
      </c>
      <c r="AK160" s="39">
        <f t="shared" si="115"/>
        <v>0</v>
      </c>
      <c r="AL160" s="43"/>
      <c r="AM160" s="39">
        <f t="shared" si="116"/>
        <v>0</v>
      </c>
      <c r="AN160" s="39">
        <f t="shared" si="117"/>
        <v>0</v>
      </c>
      <c r="AO160" s="39">
        <f t="shared" si="118"/>
        <v>0</v>
      </c>
      <c r="AP160" s="40">
        <f t="shared" si="119"/>
        <v>0</v>
      </c>
      <c r="AR160" s="39">
        <f t="shared" si="120"/>
        <v>0</v>
      </c>
      <c r="AS160" s="39">
        <f t="shared" si="121"/>
        <v>0</v>
      </c>
      <c r="AT160" s="39">
        <f t="shared" si="122"/>
        <v>0</v>
      </c>
      <c r="AU160" s="40">
        <f t="shared" si="123"/>
        <v>0</v>
      </c>
      <c r="AV160" s="40"/>
      <c r="AW160" s="52">
        <f t="shared" si="124"/>
        <v>0</v>
      </c>
      <c r="AY160" s="52">
        <f t="shared" si="125"/>
        <v>0</v>
      </c>
      <c r="AZ160" s="70"/>
    </row>
    <row r="161" spans="1:52">
      <c r="A161" s="44">
        <f t="shared" si="126"/>
        <v>41640</v>
      </c>
      <c r="B161" s="66">
        <f t="shared" si="127"/>
        <v>2868.8524590163934</v>
      </c>
      <c r="C161" s="67"/>
      <c r="D161" s="68">
        <f t="shared" si="94"/>
        <v>2868.8524590163934</v>
      </c>
      <c r="E161" s="35">
        <f t="shared" si="95"/>
        <v>0</v>
      </c>
      <c r="F161" s="35">
        <f t="shared" si="96"/>
        <v>0</v>
      </c>
      <c r="G161" s="55">
        <f t="shared" si="129"/>
        <v>5.67</v>
      </c>
      <c r="H161" s="69">
        <f t="shared" si="129"/>
        <v>5.67</v>
      </c>
      <c r="I161" s="72">
        <f t="shared" si="128"/>
        <v>0</v>
      </c>
      <c r="J161" s="55">
        <f t="shared" si="130"/>
        <v>-0.01</v>
      </c>
      <c r="K161" s="69">
        <f t="shared" si="130"/>
        <v>-0.06</v>
      </c>
      <c r="L161" s="72">
        <v>0</v>
      </c>
      <c r="M161" s="55">
        <f t="shared" si="131"/>
        <v>7.4999999999999997E-3</v>
      </c>
      <c r="N161" s="69">
        <f t="shared" si="131"/>
        <v>0</v>
      </c>
      <c r="O161" s="72">
        <v>0</v>
      </c>
      <c r="P161" s="7"/>
      <c r="Q161" s="72">
        <f t="shared" si="97"/>
        <v>5.6674999999999995</v>
      </c>
      <c r="R161" s="72">
        <f t="shared" si="98"/>
        <v>5.61</v>
      </c>
      <c r="S161" s="72">
        <f t="shared" si="99"/>
        <v>0</v>
      </c>
      <c r="T161" s="7"/>
      <c r="U161" s="5">
        <f t="shared" si="100"/>
        <v>31</v>
      </c>
      <c r="V161" s="45">
        <f t="shared" si="101"/>
        <v>41640</v>
      </c>
      <c r="W161" s="5">
        <f t="shared" si="102"/>
        <v>4724</v>
      </c>
      <c r="X161" s="55">
        <f t="shared" si="103"/>
        <v>5.3904348595426005E-2</v>
      </c>
      <c r="Y161" s="47">
        <f t="shared" si="104"/>
        <v>0.50260640321808892</v>
      </c>
      <c r="Z161" s="5">
        <f t="shared" si="105"/>
        <v>0</v>
      </c>
      <c r="AA161" s="5">
        <f t="shared" si="106"/>
        <v>0</v>
      </c>
      <c r="AC161" s="39">
        <f t="shared" si="107"/>
        <v>0</v>
      </c>
      <c r="AD161" s="39">
        <f t="shared" si="108"/>
        <v>0</v>
      </c>
      <c r="AE161" s="39">
        <f t="shared" si="109"/>
        <v>0</v>
      </c>
      <c r="AF161" s="39">
        <f t="shared" si="110"/>
        <v>0</v>
      </c>
      <c r="AG161" s="39">
        <f t="shared" si="111"/>
        <v>0</v>
      </c>
      <c r="AH161" s="39">
        <f t="shared" si="112"/>
        <v>0</v>
      </c>
      <c r="AI161" s="39">
        <f t="shared" si="113"/>
        <v>0</v>
      </c>
      <c r="AJ161" s="39">
        <f t="shared" si="114"/>
        <v>0</v>
      </c>
      <c r="AK161" s="39">
        <f t="shared" si="115"/>
        <v>0</v>
      </c>
      <c r="AL161" s="43"/>
      <c r="AM161" s="39">
        <f t="shared" si="116"/>
        <v>0</v>
      </c>
      <c r="AN161" s="39">
        <f t="shared" si="117"/>
        <v>0</v>
      </c>
      <c r="AO161" s="39">
        <f t="shared" si="118"/>
        <v>0</v>
      </c>
      <c r="AP161" s="40">
        <f t="shared" si="119"/>
        <v>0</v>
      </c>
      <c r="AR161" s="39">
        <f t="shared" si="120"/>
        <v>0</v>
      </c>
      <c r="AS161" s="39">
        <f t="shared" si="121"/>
        <v>0</v>
      </c>
      <c r="AT161" s="39">
        <f t="shared" si="122"/>
        <v>0</v>
      </c>
      <c r="AU161" s="40">
        <f t="shared" si="123"/>
        <v>0</v>
      </c>
      <c r="AV161" s="40"/>
      <c r="AW161" s="52">
        <f t="shared" si="124"/>
        <v>0</v>
      </c>
      <c r="AY161" s="52">
        <f t="shared" si="125"/>
        <v>0</v>
      </c>
      <c r="AZ161" s="70"/>
    </row>
    <row r="162" spans="1:52">
      <c r="A162" s="44">
        <f t="shared" si="126"/>
        <v>41671</v>
      </c>
      <c r="B162" s="66">
        <f t="shared" si="127"/>
        <v>2868.8524590163934</v>
      </c>
      <c r="C162" s="67"/>
      <c r="D162" s="68">
        <f t="shared" si="94"/>
        <v>2868.8524590163934</v>
      </c>
      <c r="E162" s="35">
        <f t="shared" si="95"/>
        <v>0</v>
      </c>
      <c r="F162" s="35">
        <f t="shared" si="96"/>
        <v>0</v>
      </c>
      <c r="G162" s="55">
        <f t="shared" si="129"/>
        <v>5.67</v>
      </c>
      <c r="H162" s="69">
        <f t="shared" si="129"/>
        <v>5.67</v>
      </c>
      <c r="I162" s="72">
        <f t="shared" si="128"/>
        <v>0</v>
      </c>
      <c r="J162" s="55">
        <f t="shared" si="130"/>
        <v>-0.01</v>
      </c>
      <c r="K162" s="69">
        <f t="shared" si="130"/>
        <v>-0.06</v>
      </c>
      <c r="L162" s="72">
        <v>0</v>
      </c>
      <c r="M162" s="55">
        <f t="shared" si="131"/>
        <v>7.4999999999999997E-3</v>
      </c>
      <c r="N162" s="69">
        <f t="shared" si="131"/>
        <v>0</v>
      </c>
      <c r="O162" s="72">
        <v>0</v>
      </c>
      <c r="P162" s="7"/>
      <c r="Q162" s="72">
        <f t="shared" si="97"/>
        <v>5.6674999999999995</v>
      </c>
      <c r="R162" s="72">
        <f t="shared" si="98"/>
        <v>5.61</v>
      </c>
      <c r="S162" s="72">
        <f t="shared" si="99"/>
        <v>0</v>
      </c>
      <c r="T162" s="7"/>
      <c r="U162" s="5">
        <f t="shared" si="100"/>
        <v>28</v>
      </c>
      <c r="V162" s="45">
        <f t="shared" si="101"/>
        <v>41671</v>
      </c>
      <c r="W162" s="5">
        <f t="shared" si="102"/>
        <v>4755</v>
      </c>
      <c r="X162" s="55">
        <f t="shared" si="103"/>
        <v>5.3904348595426005E-2</v>
      </c>
      <c r="Y162" s="47">
        <f t="shared" si="104"/>
        <v>0.50034251258361384</v>
      </c>
      <c r="Z162" s="5">
        <f t="shared" si="105"/>
        <v>0</v>
      </c>
      <c r="AA162" s="5">
        <f t="shared" si="106"/>
        <v>0</v>
      </c>
      <c r="AC162" s="39">
        <f t="shared" si="107"/>
        <v>0</v>
      </c>
      <c r="AD162" s="39">
        <f t="shared" si="108"/>
        <v>0</v>
      </c>
      <c r="AE162" s="39">
        <f t="shared" si="109"/>
        <v>0</v>
      </c>
      <c r="AF162" s="39">
        <f t="shared" si="110"/>
        <v>0</v>
      </c>
      <c r="AG162" s="39">
        <f t="shared" si="111"/>
        <v>0</v>
      </c>
      <c r="AH162" s="39">
        <f t="shared" si="112"/>
        <v>0</v>
      </c>
      <c r="AI162" s="39">
        <f t="shared" si="113"/>
        <v>0</v>
      </c>
      <c r="AJ162" s="39">
        <f t="shared" si="114"/>
        <v>0</v>
      </c>
      <c r="AK162" s="39">
        <f t="shared" si="115"/>
        <v>0</v>
      </c>
      <c r="AL162" s="43"/>
      <c r="AM162" s="39">
        <f t="shared" si="116"/>
        <v>0</v>
      </c>
      <c r="AN162" s="39">
        <f t="shared" si="117"/>
        <v>0</v>
      </c>
      <c r="AO162" s="39">
        <f t="shared" si="118"/>
        <v>0</v>
      </c>
      <c r="AP162" s="40">
        <f t="shared" si="119"/>
        <v>0</v>
      </c>
      <c r="AR162" s="39">
        <f t="shared" si="120"/>
        <v>0</v>
      </c>
      <c r="AS162" s="39">
        <f t="shared" si="121"/>
        <v>0</v>
      </c>
      <c r="AT162" s="39">
        <f t="shared" si="122"/>
        <v>0</v>
      </c>
      <c r="AU162" s="40">
        <f t="shared" si="123"/>
        <v>0</v>
      </c>
      <c r="AV162" s="40"/>
      <c r="AW162" s="52">
        <f t="shared" si="124"/>
        <v>0</v>
      </c>
      <c r="AY162" s="52">
        <f t="shared" si="125"/>
        <v>0</v>
      </c>
      <c r="AZ162" s="70"/>
    </row>
    <row r="163" spans="1:52">
      <c r="A163" s="44">
        <f t="shared" si="126"/>
        <v>41699</v>
      </c>
      <c r="B163" s="66">
        <f t="shared" si="127"/>
        <v>2868.8524590163934</v>
      </c>
      <c r="C163" s="67"/>
      <c r="D163" s="68">
        <f t="shared" si="94"/>
        <v>2868.8524590163934</v>
      </c>
      <c r="E163" s="35">
        <f t="shared" si="95"/>
        <v>0</v>
      </c>
      <c r="F163" s="35">
        <f t="shared" si="96"/>
        <v>0</v>
      </c>
      <c r="G163" s="55">
        <f t="shared" si="129"/>
        <v>5.67</v>
      </c>
      <c r="H163" s="69">
        <f t="shared" si="129"/>
        <v>5.67</v>
      </c>
      <c r="I163" s="72">
        <f t="shared" si="128"/>
        <v>0</v>
      </c>
      <c r="J163" s="55">
        <f t="shared" si="130"/>
        <v>-0.01</v>
      </c>
      <c r="K163" s="69">
        <f t="shared" si="130"/>
        <v>-0.06</v>
      </c>
      <c r="L163" s="72">
        <v>0</v>
      </c>
      <c r="M163" s="55">
        <f t="shared" si="131"/>
        <v>7.4999999999999997E-3</v>
      </c>
      <c r="N163" s="69">
        <f t="shared" si="131"/>
        <v>0</v>
      </c>
      <c r="O163" s="72">
        <v>0</v>
      </c>
      <c r="P163" s="7"/>
      <c r="Q163" s="72">
        <f t="shared" si="97"/>
        <v>5.6674999999999995</v>
      </c>
      <c r="R163" s="72">
        <f t="shared" si="98"/>
        <v>5.61</v>
      </c>
      <c r="S163" s="72">
        <f t="shared" si="99"/>
        <v>0</v>
      </c>
      <c r="T163" s="7"/>
      <c r="U163" s="5">
        <f t="shared" si="100"/>
        <v>31</v>
      </c>
      <c r="V163" s="45">
        <f t="shared" si="101"/>
        <v>41699</v>
      </c>
      <c r="W163" s="5">
        <f t="shared" si="102"/>
        <v>4783</v>
      </c>
      <c r="X163" s="55">
        <f t="shared" si="103"/>
        <v>5.3904348595426005E-2</v>
      </c>
      <c r="Y163" s="47">
        <f t="shared" si="104"/>
        <v>0.49830647416456592</v>
      </c>
      <c r="Z163" s="5">
        <f t="shared" si="105"/>
        <v>0</v>
      </c>
      <c r="AA163" s="5">
        <f t="shared" si="106"/>
        <v>0</v>
      </c>
      <c r="AC163" s="39">
        <f t="shared" si="107"/>
        <v>0</v>
      </c>
      <c r="AD163" s="39">
        <f t="shared" si="108"/>
        <v>0</v>
      </c>
      <c r="AE163" s="39">
        <f t="shared" si="109"/>
        <v>0</v>
      </c>
      <c r="AF163" s="39">
        <f t="shared" si="110"/>
        <v>0</v>
      </c>
      <c r="AG163" s="39">
        <f t="shared" si="111"/>
        <v>0</v>
      </c>
      <c r="AH163" s="39">
        <f t="shared" si="112"/>
        <v>0</v>
      </c>
      <c r="AI163" s="39">
        <f t="shared" si="113"/>
        <v>0</v>
      </c>
      <c r="AJ163" s="39">
        <f t="shared" si="114"/>
        <v>0</v>
      </c>
      <c r="AK163" s="39">
        <f t="shared" si="115"/>
        <v>0</v>
      </c>
      <c r="AL163" s="43"/>
      <c r="AM163" s="39">
        <f t="shared" si="116"/>
        <v>0</v>
      </c>
      <c r="AN163" s="39">
        <f t="shared" si="117"/>
        <v>0</v>
      </c>
      <c r="AO163" s="39">
        <f t="shared" si="118"/>
        <v>0</v>
      </c>
      <c r="AP163" s="40">
        <f t="shared" si="119"/>
        <v>0</v>
      </c>
      <c r="AR163" s="39">
        <f t="shared" si="120"/>
        <v>0</v>
      </c>
      <c r="AS163" s="39">
        <f t="shared" si="121"/>
        <v>0</v>
      </c>
      <c r="AT163" s="39">
        <f t="shared" si="122"/>
        <v>0</v>
      </c>
      <c r="AU163" s="40">
        <f t="shared" si="123"/>
        <v>0</v>
      </c>
      <c r="AV163" s="40"/>
      <c r="AW163" s="52">
        <f t="shared" si="124"/>
        <v>0</v>
      </c>
      <c r="AY163" s="52">
        <f t="shared" si="125"/>
        <v>0</v>
      </c>
      <c r="AZ163" s="70"/>
    </row>
    <row r="164" spans="1:52">
      <c r="A164" s="44">
        <f t="shared" si="126"/>
        <v>41730</v>
      </c>
      <c r="B164" s="66">
        <f t="shared" si="127"/>
        <v>2868.8524590163934</v>
      </c>
      <c r="C164" s="67"/>
      <c r="D164" s="68">
        <f t="shared" si="94"/>
        <v>2868.8524590163934</v>
      </c>
      <c r="E164" s="35">
        <f t="shared" si="95"/>
        <v>0</v>
      </c>
      <c r="F164" s="35">
        <f t="shared" si="96"/>
        <v>0</v>
      </c>
      <c r="G164" s="55">
        <f t="shared" si="129"/>
        <v>5.67</v>
      </c>
      <c r="H164" s="69">
        <f t="shared" si="129"/>
        <v>5.67</v>
      </c>
      <c r="I164" s="72">
        <f t="shared" si="128"/>
        <v>0</v>
      </c>
      <c r="J164" s="55">
        <f t="shared" si="130"/>
        <v>-0.01</v>
      </c>
      <c r="K164" s="69">
        <f t="shared" si="130"/>
        <v>-0.06</v>
      </c>
      <c r="L164" s="72">
        <v>0</v>
      </c>
      <c r="M164" s="55">
        <f t="shared" si="131"/>
        <v>7.4999999999999997E-3</v>
      </c>
      <c r="N164" s="69">
        <f t="shared" si="131"/>
        <v>0</v>
      </c>
      <c r="O164" s="72">
        <v>0</v>
      </c>
      <c r="P164" s="7"/>
      <c r="Q164" s="72">
        <f t="shared" si="97"/>
        <v>5.6674999999999995</v>
      </c>
      <c r="R164" s="72">
        <f t="shared" si="98"/>
        <v>5.61</v>
      </c>
      <c r="S164" s="72">
        <f t="shared" si="99"/>
        <v>0</v>
      </c>
      <c r="T164" s="7"/>
      <c r="U164" s="5">
        <f t="shared" si="100"/>
        <v>30</v>
      </c>
      <c r="V164" s="45">
        <f t="shared" si="101"/>
        <v>41730</v>
      </c>
      <c r="W164" s="5">
        <f t="shared" si="102"/>
        <v>4814</v>
      </c>
      <c r="X164" s="55">
        <f t="shared" si="103"/>
        <v>5.3904348595426005E-2</v>
      </c>
      <c r="Y164" s="47">
        <f t="shared" si="104"/>
        <v>0.49606195170576639</v>
      </c>
      <c r="Z164" s="5">
        <f t="shared" si="105"/>
        <v>0</v>
      </c>
      <c r="AA164" s="5">
        <f t="shared" si="106"/>
        <v>0</v>
      </c>
      <c r="AC164" s="39">
        <f t="shared" si="107"/>
        <v>0</v>
      </c>
      <c r="AD164" s="39">
        <f t="shared" si="108"/>
        <v>0</v>
      </c>
      <c r="AE164" s="39">
        <f t="shared" si="109"/>
        <v>0</v>
      </c>
      <c r="AF164" s="39">
        <f t="shared" si="110"/>
        <v>0</v>
      </c>
      <c r="AG164" s="39">
        <f t="shared" si="111"/>
        <v>0</v>
      </c>
      <c r="AH164" s="39">
        <f t="shared" si="112"/>
        <v>0</v>
      </c>
      <c r="AI164" s="39">
        <f t="shared" si="113"/>
        <v>0</v>
      </c>
      <c r="AJ164" s="39">
        <f t="shared" si="114"/>
        <v>0</v>
      </c>
      <c r="AK164" s="39">
        <f t="shared" si="115"/>
        <v>0</v>
      </c>
      <c r="AL164" s="43"/>
      <c r="AM164" s="39">
        <f t="shared" si="116"/>
        <v>0</v>
      </c>
      <c r="AN164" s="39">
        <f t="shared" si="117"/>
        <v>0</v>
      </c>
      <c r="AO164" s="39">
        <f t="shared" si="118"/>
        <v>0</v>
      </c>
      <c r="AP164" s="40">
        <f t="shared" si="119"/>
        <v>0</v>
      </c>
      <c r="AR164" s="39">
        <f t="shared" si="120"/>
        <v>0</v>
      </c>
      <c r="AS164" s="39">
        <f t="shared" si="121"/>
        <v>0</v>
      </c>
      <c r="AT164" s="39">
        <f t="shared" si="122"/>
        <v>0</v>
      </c>
      <c r="AU164" s="40">
        <f t="shared" si="123"/>
        <v>0</v>
      </c>
      <c r="AV164" s="40"/>
      <c r="AW164" s="52">
        <f t="shared" si="124"/>
        <v>0</v>
      </c>
      <c r="AY164" s="52">
        <f t="shared" si="125"/>
        <v>0</v>
      </c>
      <c r="AZ164" s="70"/>
    </row>
    <row r="165" spans="1:52">
      <c r="A165" s="44">
        <f t="shared" si="126"/>
        <v>41760</v>
      </c>
      <c r="B165" s="66">
        <f t="shared" si="127"/>
        <v>2868.8524590163934</v>
      </c>
      <c r="C165" s="67"/>
      <c r="D165" s="68">
        <f t="shared" si="94"/>
        <v>2868.8524590163934</v>
      </c>
      <c r="E165" s="35">
        <f t="shared" si="95"/>
        <v>0</v>
      </c>
      <c r="F165" s="35">
        <f t="shared" si="96"/>
        <v>0</v>
      </c>
      <c r="G165" s="55">
        <f t="shared" si="129"/>
        <v>5.67</v>
      </c>
      <c r="H165" s="69">
        <f t="shared" si="129"/>
        <v>5.67</v>
      </c>
      <c r="I165" s="72">
        <f t="shared" si="128"/>
        <v>0</v>
      </c>
      <c r="J165" s="55">
        <f t="shared" si="130"/>
        <v>-0.01</v>
      </c>
      <c r="K165" s="69">
        <f t="shared" si="130"/>
        <v>-0.06</v>
      </c>
      <c r="L165" s="72">
        <v>0</v>
      </c>
      <c r="M165" s="55">
        <f t="shared" si="131"/>
        <v>7.4999999999999997E-3</v>
      </c>
      <c r="N165" s="69">
        <f t="shared" si="131"/>
        <v>0</v>
      </c>
      <c r="O165" s="72">
        <v>0</v>
      </c>
      <c r="P165" s="7"/>
      <c r="Q165" s="72">
        <f t="shared" si="97"/>
        <v>5.6674999999999995</v>
      </c>
      <c r="R165" s="72">
        <f t="shared" si="98"/>
        <v>5.61</v>
      </c>
      <c r="S165" s="72">
        <f t="shared" si="99"/>
        <v>0</v>
      </c>
      <c r="T165" s="7"/>
      <c r="U165" s="5">
        <f t="shared" si="100"/>
        <v>31</v>
      </c>
      <c r="V165" s="45">
        <f t="shared" si="101"/>
        <v>41760</v>
      </c>
      <c r="W165" s="5">
        <f t="shared" si="102"/>
        <v>4844</v>
      </c>
      <c r="X165" s="55">
        <f t="shared" si="103"/>
        <v>5.3904348595426005E-2</v>
      </c>
      <c r="Y165" s="47">
        <f t="shared" si="104"/>
        <v>0.49389945973560889</v>
      </c>
      <c r="Z165" s="5">
        <f t="shared" si="105"/>
        <v>0</v>
      </c>
      <c r="AA165" s="5">
        <f t="shared" si="106"/>
        <v>0</v>
      </c>
      <c r="AC165" s="39">
        <f t="shared" si="107"/>
        <v>0</v>
      </c>
      <c r="AD165" s="39">
        <f t="shared" si="108"/>
        <v>0</v>
      </c>
      <c r="AE165" s="39">
        <f t="shared" si="109"/>
        <v>0</v>
      </c>
      <c r="AF165" s="39">
        <f t="shared" si="110"/>
        <v>0</v>
      </c>
      <c r="AG165" s="39">
        <f t="shared" si="111"/>
        <v>0</v>
      </c>
      <c r="AH165" s="39">
        <f t="shared" si="112"/>
        <v>0</v>
      </c>
      <c r="AI165" s="39">
        <f t="shared" si="113"/>
        <v>0</v>
      </c>
      <c r="AJ165" s="39">
        <f t="shared" si="114"/>
        <v>0</v>
      </c>
      <c r="AK165" s="39">
        <f t="shared" si="115"/>
        <v>0</v>
      </c>
      <c r="AL165" s="43"/>
      <c r="AM165" s="39">
        <f t="shared" si="116"/>
        <v>0</v>
      </c>
      <c r="AN165" s="39">
        <f t="shared" si="117"/>
        <v>0</v>
      </c>
      <c r="AO165" s="39">
        <f t="shared" si="118"/>
        <v>0</v>
      </c>
      <c r="AP165" s="40">
        <f t="shared" si="119"/>
        <v>0</v>
      </c>
      <c r="AR165" s="39">
        <f t="shared" si="120"/>
        <v>0</v>
      </c>
      <c r="AS165" s="39">
        <f t="shared" si="121"/>
        <v>0</v>
      </c>
      <c r="AT165" s="39">
        <f t="shared" si="122"/>
        <v>0</v>
      </c>
      <c r="AU165" s="40">
        <f t="shared" si="123"/>
        <v>0</v>
      </c>
      <c r="AV165" s="40"/>
      <c r="AW165" s="52">
        <f t="shared" si="124"/>
        <v>0</v>
      </c>
      <c r="AY165" s="52">
        <f t="shared" si="125"/>
        <v>0</v>
      </c>
      <c r="AZ165" s="70"/>
    </row>
    <row r="166" spans="1:52">
      <c r="A166" s="44">
        <f t="shared" si="126"/>
        <v>41791</v>
      </c>
      <c r="B166" s="66">
        <f t="shared" si="127"/>
        <v>2868.8524590163934</v>
      </c>
      <c r="C166" s="67"/>
      <c r="D166" s="68">
        <f t="shared" si="94"/>
        <v>2868.8524590163934</v>
      </c>
      <c r="E166" s="35">
        <f t="shared" si="95"/>
        <v>0</v>
      </c>
      <c r="F166" s="35">
        <f t="shared" si="96"/>
        <v>0</v>
      </c>
      <c r="G166" s="55">
        <f t="shared" si="129"/>
        <v>5.67</v>
      </c>
      <c r="H166" s="69">
        <f t="shared" si="129"/>
        <v>5.67</v>
      </c>
      <c r="I166" s="72">
        <f t="shared" si="128"/>
        <v>0</v>
      </c>
      <c r="J166" s="55">
        <f t="shared" si="130"/>
        <v>-0.01</v>
      </c>
      <c r="K166" s="69">
        <f t="shared" si="130"/>
        <v>-0.06</v>
      </c>
      <c r="L166" s="72">
        <v>0</v>
      </c>
      <c r="M166" s="55">
        <f t="shared" si="131"/>
        <v>7.4999999999999997E-3</v>
      </c>
      <c r="N166" s="69">
        <f t="shared" si="131"/>
        <v>0</v>
      </c>
      <c r="O166" s="72">
        <v>0</v>
      </c>
      <c r="P166" s="7"/>
      <c r="Q166" s="72">
        <f t="shared" si="97"/>
        <v>5.6674999999999995</v>
      </c>
      <c r="R166" s="72">
        <f t="shared" si="98"/>
        <v>5.61</v>
      </c>
      <c r="S166" s="72">
        <f t="shared" si="99"/>
        <v>0</v>
      </c>
      <c r="T166" s="7"/>
      <c r="U166" s="5">
        <f t="shared" si="100"/>
        <v>30</v>
      </c>
      <c r="V166" s="45">
        <f t="shared" si="101"/>
        <v>41791</v>
      </c>
      <c r="W166" s="5">
        <f t="shared" si="102"/>
        <v>4875</v>
      </c>
      <c r="X166" s="55">
        <f t="shared" si="103"/>
        <v>5.3904348595426005E-2</v>
      </c>
      <c r="Y166" s="47">
        <f t="shared" si="104"/>
        <v>0.49167478779727197</v>
      </c>
      <c r="Z166" s="5">
        <f t="shared" si="105"/>
        <v>0</v>
      </c>
      <c r="AA166" s="5">
        <f t="shared" si="106"/>
        <v>0</v>
      </c>
      <c r="AC166" s="39">
        <f t="shared" si="107"/>
        <v>0</v>
      </c>
      <c r="AD166" s="39">
        <f t="shared" si="108"/>
        <v>0</v>
      </c>
      <c r="AE166" s="39">
        <f t="shared" si="109"/>
        <v>0</v>
      </c>
      <c r="AF166" s="39">
        <f t="shared" si="110"/>
        <v>0</v>
      </c>
      <c r="AG166" s="39">
        <f t="shared" si="111"/>
        <v>0</v>
      </c>
      <c r="AH166" s="39">
        <f t="shared" si="112"/>
        <v>0</v>
      </c>
      <c r="AI166" s="39">
        <f t="shared" si="113"/>
        <v>0</v>
      </c>
      <c r="AJ166" s="39">
        <f t="shared" si="114"/>
        <v>0</v>
      </c>
      <c r="AK166" s="39">
        <f t="shared" si="115"/>
        <v>0</v>
      </c>
      <c r="AL166" s="43"/>
      <c r="AM166" s="39">
        <f t="shared" si="116"/>
        <v>0</v>
      </c>
      <c r="AN166" s="39">
        <f t="shared" si="117"/>
        <v>0</v>
      </c>
      <c r="AO166" s="39">
        <f t="shared" si="118"/>
        <v>0</v>
      </c>
      <c r="AP166" s="40">
        <f t="shared" si="119"/>
        <v>0</v>
      </c>
      <c r="AR166" s="39">
        <f t="shared" si="120"/>
        <v>0</v>
      </c>
      <c r="AS166" s="39">
        <f t="shared" si="121"/>
        <v>0</v>
      </c>
      <c r="AT166" s="39">
        <f t="shared" si="122"/>
        <v>0</v>
      </c>
      <c r="AU166" s="40">
        <f t="shared" si="123"/>
        <v>0</v>
      </c>
      <c r="AV166" s="40"/>
      <c r="AW166" s="52">
        <f t="shared" si="124"/>
        <v>0</v>
      </c>
      <c r="AY166" s="52">
        <f t="shared" si="125"/>
        <v>0</v>
      </c>
      <c r="AZ166" s="70"/>
    </row>
    <row r="167" spans="1:52">
      <c r="A167" s="44">
        <f t="shared" si="126"/>
        <v>41821</v>
      </c>
      <c r="B167" s="66">
        <f t="shared" si="127"/>
        <v>2868.8524590163934</v>
      </c>
      <c r="C167" s="67"/>
      <c r="D167" s="68">
        <f t="shared" si="94"/>
        <v>2868.8524590163934</v>
      </c>
      <c r="E167" s="35">
        <f t="shared" si="95"/>
        <v>0</v>
      </c>
      <c r="F167" s="35">
        <f t="shared" si="96"/>
        <v>0</v>
      </c>
      <c r="G167" s="55">
        <f t="shared" si="129"/>
        <v>5.67</v>
      </c>
      <c r="H167" s="69">
        <f t="shared" si="129"/>
        <v>5.67</v>
      </c>
      <c r="I167" s="72">
        <f t="shared" si="128"/>
        <v>0</v>
      </c>
      <c r="J167" s="55">
        <f t="shared" si="130"/>
        <v>-0.01</v>
      </c>
      <c r="K167" s="69">
        <f t="shared" si="130"/>
        <v>-0.06</v>
      </c>
      <c r="L167" s="72">
        <v>0</v>
      </c>
      <c r="M167" s="55">
        <f t="shared" si="131"/>
        <v>7.4999999999999997E-3</v>
      </c>
      <c r="N167" s="69">
        <f t="shared" si="131"/>
        <v>0</v>
      </c>
      <c r="O167" s="72">
        <v>0</v>
      </c>
      <c r="P167" s="7"/>
      <c r="Q167" s="72">
        <f t="shared" si="97"/>
        <v>5.6674999999999995</v>
      </c>
      <c r="R167" s="72">
        <f t="shared" si="98"/>
        <v>5.61</v>
      </c>
      <c r="S167" s="72">
        <f t="shared" si="99"/>
        <v>0</v>
      </c>
      <c r="T167" s="7"/>
      <c r="U167" s="5">
        <f t="shared" si="100"/>
        <v>31</v>
      </c>
      <c r="V167" s="45">
        <f t="shared" si="101"/>
        <v>41821</v>
      </c>
      <c r="W167" s="5">
        <f t="shared" si="102"/>
        <v>4905</v>
      </c>
      <c r="X167" s="55">
        <f t="shared" si="103"/>
        <v>5.3904348595426005E-2</v>
      </c>
      <c r="Y167" s="47">
        <f t="shared" si="104"/>
        <v>0.48953142087125717</v>
      </c>
      <c r="Z167" s="5">
        <f t="shared" si="105"/>
        <v>0</v>
      </c>
      <c r="AA167" s="5">
        <f t="shared" si="106"/>
        <v>0</v>
      </c>
      <c r="AC167" s="39">
        <f t="shared" si="107"/>
        <v>0</v>
      </c>
      <c r="AD167" s="39">
        <f t="shared" si="108"/>
        <v>0</v>
      </c>
      <c r="AE167" s="39">
        <f t="shared" si="109"/>
        <v>0</v>
      </c>
      <c r="AF167" s="39">
        <f t="shared" si="110"/>
        <v>0</v>
      </c>
      <c r="AG167" s="39">
        <f t="shared" si="111"/>
        <v>0</v>
      </c>
      <c r="AH167" s="39">
        <f t="shared" si="112"/>
        <v>0</v>
      </c>
      <c r="AI167" s="39">
        <f t="shared" si="113"/>
        <v>0</v>
      </c>
      <c r="AJ167" s="39">
        <f t="shared" si="114"/>
        <v>0</v>
      </c>
      <c r="AK167" s="39">
        <f t="shared" si="115"/>
        <v>0</v>
      </c>
      <c r="AL167" s="43"/>
      <c r="AM167" s="39">
        <f t="shared" si="116"/>
        <v>0</v>
      </c>
      <c r="AN167" s="39">
        <f t="shared" si="117"/>
        <v>0</v>
      </c>
      <c r="AO167" s="39">
        <f t="shared" si="118"/>
        <v>0</v>
      </c>
      <c r="AP167" s="40">
        <f t="shared" si="119"/>
        <v>0</v>
      </c>
      <c r="AR167" s="39">
        <f t="shared" si="120"/>
        <v>0</v>
      </c>
      <c r="AS167" s="39">
        <f t="shared" si="121"/>
        <v>0</v>
      </c>
      <c r="AT167" s="39">
        <f t="shared" si="122"/>
        <v>0</v>
      </c>
      <c r="AU167" s="40">
        <f t="shared" si="123"/>
        <v>0</v>
      </c>
      <c r="AV167" s="40"/>
      <c r="AW167" s="52">
        <f t="shared" si="124"/>
        <v>0</v>
      </c>
      <c r="AY167" s="52">
        <f t="shared" si="125"/>
        <v>0</v>
      </c>
      <c r="AZ167" s="70"/>
    </row>
    <row r="168" spans="1:52">
      <c r="A168" s="44">
        <f t="shared" si="126"/>
        <v>41852</v>
      </c>
      <c r="B168" s="66">
        <f t="shared" si="127"/>
        <v>2868.8524590163934</v>
      </c>
      <c r="C168" s="67"/>
      <c r="D168" s="68">
        <f t="shared" si="94"/>
        <v>2868.8524590163934</v>
      </c>
      <c r="E168" s="35">
        <f t="shared" si="95"/>
        <v>0</v>
      </c>
      <c r="F168" s="35">
        <f t="shared" si="96"/>
        <v>0</v>
      </c>
      <c r="G168" s="55">
        <f t="shared" si="129"/>
        <v>5.67</v>
      </c>
      <c r="H168" s="69">
        <f t="shared" si="129"/>
        <v>5.67</v>
      </c>
      <c r="I168" s="72">
        <f t="shared" si="128"/>
        <v>0</v>
      </c>
      <c r="J168" s="55">
        <f t="shared" si="130"/>
        <v>-0.01</v>
      </c>
      <c r="K168" s="69">
        <f t="shared" si="130"/>
        <v>-0.06</v>
      </c>
      <c r="L168" s="72">
        <v>0</v>
      </c>
      <c r="M168" s="55">
        <f t="shared" si="131"/>
        <v>7.4999999999999997E-3</v>
      </c>
      <c r="N168" s="69">
        <f t="shared" si="131"/>
        <v>0</v>
      </c>
      <c r="O168" s="72">
        <v>0</v>
      </c>
      <c r="P168" s="7"/>
      <c r="Q168" s="72">
        <f t="shared" si="97"/>
        <v>5.6674999999999995</v>
      </c>
      <c r="R168" s="72">
        <f t="shared" si="98"/>
        <v>5.61</v>
      </c>
      <c r="S168" s="72">
        <f t="shared" si="99"/>
        <v>0</v>
      </c>
      <c r="T168" s="7"/>
      <c r="U168" s="5">
        <f t="shared" si="100"/>
        <v>31</v>
      </c>
      <c r="V168" s="45">
        <f t="shared" si="101"/>
        <v>41852</v>
      </c>
      <c r="W168" s="5">
        <f t="shared" si="102"/>
        <v>4936</v>
      </c>
      <c r="X168" s="55">
        <f t="shared" si="103"/>
        <v>5.3904348595426005E-2</v>
      </c>
      <c r="Y168" s="47">
        <f t="shared" si="104"/>
        <v>0.48732642389569963</v>
      </c>
      <c r="Z168" s="5">
        <f t="shared" si="105"/>
        <v>0</v>
      </c>
      <c r="AA168" s="5">
        <f t="shared" si="106"/>
        <v>0</v>
      </c>
      <c r="AC168" s="39">
        <f t="shared" si="107"/>
        <v>0</v>
      </c>
      <c r="AD168" s="39">
        <f t="shared" si="108"/>
        <v>0</v>
      </c>
      <c r="AE168" s="39">
        <f t="shared" si="109"/>
        <v>0</v>
      </c>
      <c r="AF168" s="39">
        <f t="shared" si="110"/>
        <v>0</v>
      </c>
      <c r="AG168" s="39">
        <f t="shared" si="111"/>
        <v>0</v>
      </c>
      <c r="AH168" s="39">
        <f t="shared" si="112"/>
        <v>0</v>
      </c>
      <c r="AI168" s="39">
        <f t="shared" si="113"/>
        <v>0</v>
      </c>
      <c r="AJ168" s="39">
        <f t="shared" si="114"/>
        <v>0</v>
      </c>
      <c r="AK168" s="39">
        <f t="shared" si="115"/>
        <v>0</v>
      </c>
      <c r="AL168" s="43"/>
      <c r="AM168" s="39">
        <f t="shared" si="116"/>
        <v>0</v>
      </c>
      <c r="AN168" s="39">
        <f t="shared" si="117"/>
        <v>0</v>
      </c>
      <c r="AO168" s="39">
        <f t="shared" si="118"/>
        <v>0</v>
      </c>
      <c r="AP168" s="40">
        <f t="shared" si="119"/>
        <v>0</v>
      </c>
      <c r="AR168" s="39">
        <f t="shared" si="120"/>
        <v>0</v>
      </c>
      <c r="AS168" s="39">
        <f t="shared" si="121"/>
        <v>0</v>
      </c>
      <c r="AT168" s="39">
        <f t="shared" si="122"/>
        <v>0</v>
      </c>
      <c r="AU168" s="40">
        <f t="shared" si="123"/>
        <v>0</v>
      </c>
      <c r="AV168" s="40"/>
      <c r="AW168" s="52">
        <f t="shared" si="124"/>
        <v>0</v>
      </c>
      <c r="AY168" s="52">
        <f t="shared" si="125"/>
        <v>0</v>
      </c>
      <c r="AZ168" s="70"/>
    </row>
    <row r="169" spans="1:52">
      <c r="A169" s="44">
        <f t="shared" si="126"/>
        <v>41883</v>
      </c>
      <c r="B169" s="66">
        <f t="shared" si="127"/>
        <v>2868.8524590163934</v>
      </c>
      <c r="C169" s="67"/>
      <c r="D169" s="68">
        <f t="shared" si="94"/>
        <v>2868.8524590163934</v>
      </c>
      <c r="E169" s="35">
        <f t="shared" si="95"/>
        <v>0</v>
      </c>
      <c r="F169" s="35">
        <f t="shared" si="96"/>
        <v>0</v>
      </c>
      <c r="G169" s="55">
        <f t="shared" si="129"/>
        <v>5.67</v>
      </c>
      <c r="H169" s="69">
        <f t="shared" si="129"/>
        <v>5.67</v>
      </c>
      <c r="I169" s="72">
        <f t="shared" si="128"/>
        <v>0</v>
      </c>
      <c r="J169" s="55">
        <f t="shared" si="130"/>
        <v>-0.01</v>
      </c>
      <c r="K169" s="69">
        <f t="shared" si="130"/>
        <v>-0.06</v>
      </c>
      <c r="L169" s="72">
        <v>0</v>
      </c>
      <c r="M169" s="55">
        <f t="shared" si="131"/>
        <v>7.4999999999999997E-3</v>
      </c>
      <c r="N169" s="69">
        <f t="shared" si="131"/>
        <v>0</v>
      </c>
      <c r="O169" s="72">
        <v>0</v>
      </c>
      <c r="P169" s="7"/>
      <c r="Q169" s="72">
        <f t="shared" si="97"/>
        <v>5.6674999999999995</v>
      </c>
      <c r="R169" s="72">
        <f t="shared" si="98"/>
        <v>5.61</v>
      </c>
      <c r="S169" s="72">
        <f t="shared" si="99"/>
        <v>0</v>
      </c>
      <c r="T169" s="7"/>
      <c r="U169" s="5">
        <f t="shared" si="100"/>
        <v>30</v>
      </c>
      <c r="V169" s="45">
        <f t="shared" si="101"/>
        <v>41883</v>
      </c>
      <c r="W169" s="5">
        <f t="shared" si="102"/>
        <v>4967</v>
      </c>
      <c r="X169" s="55">
        <f t="shared" si="103"/>
        <v>5.3904348595426005E-2</v>
      </c>
      <c r="Y169" s="47">
        <f t="shared" si="104"/>
        <v>0.48513135889070602</v>
      </c>
      <c r="Z169" s="5">
        <f t="shared" si="105"/>
        <v>0</v>
      </c>
      <c r="AA169" s="5">
        <f t="shared" si="106"/>
        <v>0</v>
      </c>
      <c r="AC169" s="39">
        <f t="shared" si="107"/>
        <v>0</v>
      </c>
      <c r="AD169" s="39">
        <f t="shared" si="108"/>
        <v>0</v>
      </c>
      <c r="AE169" s="39">
        <f t="shared" si="109"/>
        <v>0</v>
      </c>
      <c r="AF169" s="39">
        <f t="shared" si="110"/>
        <v>0</v>
      </c>
      <c r="AG169" s="39">
        <f t="shared" si="111"/>
        <v>0</v>
      </c>
      <c r="AH169" s="39">
        <f t="shared" si="112"/>
        <v>0</v>
      </c>
      <c r="AI169" s="39">
        <f t="shared" si="113"/>
        <v>0</v>
      </c>
      <c r="AJ169" s="39">
        <f t="shared" si="114"/>
        <v>0</v>
      </c>
      <c r="AK169" s="39">
        <f t="shared" si="115"/>
        <v>0</v>
      </c>
      <c r="AL169" s="43"/>
      <c r="AM169" s="39">
        <f t="shared" si="116"/>
        <v>0</v>
      </c>
      <c r="AN169" s="39">
        <f t="shared" si="117"/>
        <v>0</v>
      </c>
      <c r="AO169" s="39">
        <f t="shared" si="118"/>
        <v>0</v>
      </c>
      <c r="AP169" s="40">
        <f t="shared" si="119"/>
        <v>0</v>
      </c>
      <c r="AR169" s="39">
        <f t="shared" si="120"/>
        <v>0</v>
      </c>
      <c r="AS169" s="39">
        <f t="shared" si="121"/>
        <v>0</v>
      </c>
      <c r="AT169" s="39">
        <f t="shared" si="122"/>
        <v>0</v>
      </c>
      <c r="AU169" s="40">
        <f t="shared" si="123"/>
        <v>0</v>
      </c>
      <c r="AV169" s="40"/>
      <c r="AW169" s="52">
        <f t="shared" si="124"/>
        <v>0</v>
      </c>
      <c r="AY169" s="52">
        <f t="shared" si="125"/>
        <v>0</v>
      </c>
      <c r="AZ169" s="70"/>
    </row>
    <row r="170" spans="1:52" ht="12" customHeight="1">
      <c r="A170" s="44">
        <f t="shared" si="126"/>
        <v>41913</v>
      </c>
      <c r="B170" s="66">
        <f t="shared" si="127"/>
        <v>2868.8524590163934</v>
      </c>
      <c r="C170" s="67"/>
      <c r="D170" s="68">
        <f t="shared" si="94"/>
        <v>2868.8524590163934</v>
      </c>
      <c r="E170" s="35">
        <f t="shared" si="95"/>
        <v>0</v>
      </c>
      <c r="F170" s="35">
        <f t="shared" si="96"/>
        <v>0</v>
      </c>
      <c r="G170" s="55">
        <f t="shared" ref="G170:H189" si="132">VLOOKUP($A170,Table,MATCH(G$4,Curves,0))</f>
        <v>5.67</v>
      </c>
      <c r="H170" s="69">
        <f t="shared" si="132"/>
        <v>5.67</v>
      </c>
      <c r="I170" s="72">
        <f t="shared" si="128"/>
        <v>0</v>
      </c>
      <c r="J170" s="55">
        <f t="shared" ref="J170:K189" si="133">VLOOKUP($A170,Table,MATCH(J$4,Curves,0))</f>
        <v>-0.01</v>
      </c>
      <c r="K170" s="69">
        <f t="shared" si="133"/>
        <v>-0.06</v>
      </c>
      <c r="L170" s="72">
        <v>0</v>
      </c>
      <c r="M170" s="55">
        <f t="shared" ref="M170:N189" si="134">VLOOKUP($A170,Table,MATCH(M$4,Curves,0))</f>
        <v>7.4999999999999997E-3</v>
      </c>
      <c r="N170" s="69">
        <f t="shared" si="134"/>
        <v>0</v>
      </c>
      <c r="O170" s="72">
        <v>0</v>
      </c>
      <c r="P170" s="7"/>
      <c r="Q170" s="72">
        <f t="shared" si="97"/>
        <v>5.6674999999999995</v>
      </c>
      <c r="R170" s="72">
        <f t="shared" si="98"/>
        <v>5.61</v>
      </c>
      <c r="S170" s="72">
        <f t="shared" si="99"/>
        <v>0</v>
      </c>
      <c r="T170" s="7"/>
      <c r="U170" s="5">
        <f t="shared" si="100"/>
        <v>31</v>
      </c>
      <c r="V170" s="45">
        <f t="shared" si="101"/>
        <v>41913</v>
      </c>
      <c r="W170" s="5">
        <f t="shared" si="102"/>
        <v>4997</v>
      </c>
      <c r="X170" s="55">
        <f t="shared" si="103"/>
        <v>5.3904348595426005E-2</v>
      </c>
      <c r="Y170" s="47">
        <f t="shared" si="104"/>
        <v>0.48301651685441332</v>
      </c>
      <c r="Z170" s="5">
        <f t="shared" si="105"/>
        <v>0</v>
      </c>
      <c r="AA170" s="5">
        <f t="shared" si="106"/>
        <v>0</v>
      </c>
      <c r="AC170" s="39">
        <f t="shared" si="107"/>
        <v>0</v>
      </c>
      <c r="AD170" s="39">
        <f t="shared" si="108"/>
        <v>0</v>
      </c>
      <c r="AE170" s="39">
        <f t="shared" si="109"/>
        <v>0</v>
      </c>
      <c r="AF170" s="39">
        <f t="shared" si="110"/>
        <v>0</v>
      </c>
      <c r="AG170" s="39">
        <f t="shared" si="111"/>
        <v>0</v>
      </c>
      <c r="AH170" s="39">
        <f t="shared" si="112"/>
        <v>0</v>
      </c>
      <c r="AI170" s="39">
        <f t="shared" si="113"/>
        <v>0</v>
      </c>
      <c r="AJ170" s="39">
        <f t="shared" si="114"/>
        <v>0</v>
      </c>
      <c r="AK170" s="39">
        <f t="shared" si="115"/>
        <v>0</v>
      </c>
      <c r="AL170" s="43"/>
      <c r="AM170" s="39">
        <f t="shared" si="116"/>
        <v>0</v>
      </c>
      <c r="AN170" s="39">
        <f t="shared" si="117"/>
        <v>0</v>
      </c>
      <c r="AO170" s="39">
        <f t="shared" si="118"/>
        <v>0</v>
      </c>
      <c r="AP170" s="40">
        <f t="shared" si="119"/>
        <v>0</v>
      </c>
      <c r="AR170" s="39">
        <f t="shared" si="120"/>
        <v>0</v>
      </c>
      <c r="AS170" s="39">
        <f t="shared" si="121"/>
        <v>0</v>
      </c>
      <c r="AT170" s="39">
        <f t="shared" si="122"/>
        <v>0</v>
      </c>
      <c r="AU170" s="40">
        <f t="shared" si="123"/>
        <v>0</v>
      </c>
      <c r="AV170" s="40"/>
      <c r="AW170" s="52">
        <f t="shared" si="124"/>
        <v>0</v>
      </c>
      <c r="AY170" s="52">
        <f t="shared" si="125"/>
        <v>0</v>
      </c>
      <c r="AZ170" s="70"/>
    </row>
    <row r="171" spans="1:52" ht="12" customHeight="1">
      <c r="A171" s="44">
        <f t="shared" si="126"/>
        <v>41944</v>
      </c>
      <c r="B171" s="66">
        <f t="shared" si="127"/>
        <v>2868.8524590163934</v>
      </c>
      <c r="C171" s="67"/>
      <c r="D171" s="68">
        <f t="shared" si="94"/>
        <v>2868.8524590163934</v>
      </c>
      <c r="E171" s="35">
        <f t="shared" si="95"/>
        <v>0</v>
      </c>
      <c r="F171" s="35">
        <f t="shared" si="96"/>
        <v>0</v>
      </c>
      <c r="G171" s="55">
        <f t="shared" si="132"/>
        <v>5.67</v>
      </c>
      <c r="H171" s="69">
        <f t="shared" si="132"/>
        <v>5.67</v>
      </c>
      <c r="I171" s="72">
        <f t="shared" si="128"/>
        <v>0</v>
      </c>
      <c r="J171" s="55">
        <f t="shared" si="133"/>
        <v>-0.01</v>
      </c>
      <c r="K171" s="69">
        <f t="shared" si="133"/>
        <v>-0.06</v>
      </c>
      <c r="L171" s="72">
        <v>0</v>
      </c>
      <c r="M171" s="55">
        <f t="shared" si="134"/>
        <v>7.4999999999999997E-3</v>
      </c>
      <c r="N171" s="69">
        <f t="shared" si="134"/>
        <v>0</v>
      </c>
      <c r="O171" s="72">
        <v>0</v>
      </c>
      <c r="P171" s="7"/>
      <c r="Q171" s="72">
        <f t="shared" si="97"/>
        <v>5.6674999999999995</v>
      </c>
      <c r="R171" s="72">
        <f t="shared" si="98"/>
        <v>5.61</v>
      </c>
      <c r="S171" s="72">
        <f t="shared" si="99"/>
        <v>0</v>
      </c>
      <c r="T171" s="7"/>
      <c r="U171" s="5">
        <f t="shared" si="100"/>
        <v>30</v>
      </c>
      <c r="V171" s="45">
        <f t="shared" si="101"/>
        <v>41944</v>
      </c>
      <c r="W171" s="5">
        <f t="shared" si="102"/>
        <v>5028</v>
      </c>
      <c r="X171" s="55">
        <f t="shared" si="103"/>
        <v>5.3904348595426005E-2</v>
      </c>
      <c r="Y171" s="47">
        <f t="shared" si="104"/>
        <v>0.48084086496895767</v>
      </c>
      <c r="Z171" s="5">
        <f t="shared" si="105"/>
        <v>0</v>
      </c>
      <c r="AA171" s="5">
        <f t="shared" si="106"/>
        <v>0</v>
      </c>
      <c r="AC171" s="39">
        <f t="shared" si="107"/>
        <v>0</v>
      </c>
      <c r="AD171" s="39">
        <f t="shared" si="108"/>
        <v>0</v>
      </c>
      <c r="AE171" s="39">
        <f t="shared" si="109"/>
        <v>0</v>
      </c>
      <c r="AF171" s="39">
        <f t="shared" si="110"/>
        <v>0</v>
      </c>
      <c r="AG171" s="39">
        <f t="shared" si="111"/>
        <v>0</v>
      </c>
      <c r="AH171" s="39">
        <f t="shared" si="112"/>
        <v>0</v>
      </c>
      <c r="AI171" s="39">
        <f t="shared" si="113"/>
        <v>0</v>
      </c>
      <c r="AJ171" s="39">
        <f t="shared" si="114"/>
        <v>0</v>
      </c>
      <c r="AK171" s="39">
        <f t="shared" si="115"/>
        <v>0</v>
      </c>
      <c r="AL171" s="43"/>
      <c r="AM171" s="39">
        <f t="shared" si="116"/>
        <v>0</v>
      </c>
      <c r="AN171" s="39">
        <f t="shared" si="117"/>
        <v>0</v>
      </c>
      <c r="AO171" s="39">
        <f t="shared" si="118"/>
        <v>0</v>
      </c>
      <c r="AP171" s="40">
        <f t="shared" si="119"/>
        <v>0</v>
      </c>
      <c r="AR171" s="39">
        <f t="shared" si="120"/>
        <v>0</v>
      </c>
      <c r="AS171" s="39">
        <f t="shared" si="121"/>
        <v>0</v>
      </c>
      <c r="AT171" s="39">
        <f t="shared" si="122"/>
        <v>0</v>
      </c>
      <c r="AU171" s="40">
        <f t="shared" si="123"/>
        <v>0</v>
      </c>
      <c r="AV171" s="40"/>
      <c r="AW171" s="52">
        <f t="shared" si="124"/>
        <v>0</v>
      </c>
      <c r="AY171" s="52">
        <f t="shared" si="125"/>
        <v>0</v>
      </c>
      <c r="AZ171" s="70"/>
    </row>
    <row r="172" spans="1:52" ht="12" customHeight="1">
      <c r="A172" s="44">
        <f t="shared" si="126"/>
        <v>41974</v>
      </c>
      <c r="B172" s="66">
        <f t="shared" si="127"/>
        <v>2868.8524590163934</v>
      </c>
      <c r="C172" s="67"/>
      <c r="D172" s="68">
        <f t="shared" si="94"/>
        <v>2868.8524590163934</v>
      </c>
      <c r="E172" s="35">
        <f t="shared" si="95"/>
        <v>0</v>
      </c>
      <c r="F172" s="35">
        <f t="shared" si="96"/>
        <v>0</v>
      </c>
      <c r="G172" s="55">
        <f t="shared" si="132"/>
        <v>5.67</v>
      </c>
      <c r="H172" s="69">
        <f t="shared" si="132"/>
        <v>5.67</v>
      </c>
      <c r="I172" s="72">
        <f t="shared" si="128"/>
        <v>0</v>
      </c>
      <c r="J172" s="55">
        <f t="shared" si="133"/>
        <v>-0.01</v>
      </c>
      <c r="K172" s="69">
        <f t="shared" si="133"/>
        <v>-0.06</v>
      </c>
      <c r="L172" s="72">
        <v>0</v>
      </c>
      <c r="M172" s="55">
        <f t="shared" si="134"/>
        <v>7.4999999999999997E-3</v>
      </c>
      <c r="N172" s="69">
        <f t="shared" si="134"/>
        <v>0</v>
      </c>
      <c r="O172" s="72">
        <v>0</v>
      </c>
      <c r="P172" s="7"/>
      <c r="Q172" s="72">
        <f t="shared" si="97"/>
        <v>5.6674999999999995</v>
      </c>
      <c r="R172" s="72">
        <f t="shared" si="98"/>
        <v>5.61</v>
      </c>
      <c r="S172" s="72">
        <f t="shared" si="99"/>
        <v>0</v>
      </c>
      <c r="T172" s="7"/>
      <c r="U172" s="5">
        <f t="shared" si="100"/>
        <v>31</v>
      </c>
      <c r="V172" s="45">
        <f t="shared" si="101"/>
        <v>41974</v>
      </c>
      <c r="W172" s="5">
        <f t="shared" si="102"/>
        <v>5058</v>
      </c>
      <c r="X172" s="55">
        <f t="shared" si="103"/>
        <v>5.3904348595426005E-2</v>
      </c>
      <c r="Y172" s="47">
        <f t="shared" si="104"/>
        <v>0.47874472656156036</v>
      </c>
      <c r="Z172" s="5">
        <f t="shared" si="105"/>
        <v>0</v>
      </c>
      <c r="AA172" s="5">
        <f t="shared" si="106"/>
        <v>0</v>
      </c>
      <c r="AC172" s="39">
        <f t="shared" si="107"/>
        <v>0</v>
      </c>
      <c r="AD172" s="39">
        <f t="shared" si="108"/>
        <v>0</v>
      </c>
      <c r="AE172" s="39">
        <f t="shared" si="109"/>
        <v>0</v>
      </c>
      <c r="AF172" s="39">
        <f t="shared" si="110"/>
        <v>0</v>
      </c>
      <c r="AG172" s="39">
        <f t="shared" si="111"/>
        <v>0</v>
      </c>
      <c r="AH172" s="39">
        <f t="shared" si="112"/>
        <v>0</v>
      </c>
      <c r="AI172" s="39">
        <f t="shared" si="113"/>
        <v>0</v>
      </c>
      <c r="AJ172" s="39">
        <f t="shared" si="114"/>
        <v>0</v>
      </c>
      <c r="AK172" s="39">
        <f t="shared" si="115"/>
        <v>0</v>
      </c>
      <c r="AL172" s="43"/>
      <c r="AM172" s="39">
        <f t="shared" si="116"/>
        <v>0</v>
      </c>
      <c r="AN172" s="39">
        <f t="shared" si="117"/>
        <v>0</v>
      </c>
      <c r="AO172" s="39">
        <f t="shared" si="118"/>
        <v>0</v>
      </c>
      <c r="AP172" s="40">
        <f t="shared" si="119"/>
        <v>0</v>
      </c>
      <c r="AR172" s="39">
        <f t="shared" si="120"/>
        <v>0</v>
      </c>
      <c r="AS172" s="39">
        <f t="shared" si="121"/>
        <v>0</v>
      </c>
      <c r="AT172" s="39">
        <f t="shared" si="122"/>
        <v>0</v>
      </c>
      <c r="AU172" s="40">
        <f t="shared" si="123"/>
        <v>0</v>
      </c>
      <c r="AV172" s="40"/>
      <c r="AW172" s="52">
        <f t="shared" si="124"/>
        <v>0</v>
      </c>
      <c r="AY172" s="52">
        <f t="shared" si="125"/>
        <v>0</v>
      </c>
      <c r="AZ172" s="70"/>
    </row>
    <row r="173" spans="1:52" ht="12" customHeight="1">
      <c r="A173" s="44">
        <f t="shared" si="126"/>
        <v>42005</v>
      </c>
      <c r="B173" s="66">
        <f t="shared" si="127"/>
        <v>2868.8524590163934</v>
      </c>
      <c r="C173" s="67"/>
      <c r="D173" s="68">
        <f t="shared" si="94"/>
        <v>2868.8524590163934</v>
      </c>
      <c r="E173" s="35">
        <f t="shared" si="95"/>
        <v>0</v>
      </c>
      <c r="F173" s="35">
        <f t="shared" si="96"/>
        <v>0</v>
      </c>
      <c r="G173" s="55">
        <f t="shared" si="132"/>
        <v>5.67</v>
      </c>
      <c r="H173" s="69">
        <f t="shared" si="132"/>
        <v>5.67</v>
      </c>
      <c r="I173" s="72">
        <f t="shared" si="128"/>
        <v>0</v>
      </c>
      <c r="J173" s="55">
        <f t="shared" si="133"/>
        <v>-0.01</v>
      </c>
      <c r="K173" s="69">
        <f t="shared" si="133"/>
        <v>-0.06</v>
      </c>
      <c r="L173" s="72">
        <v>0</v>
      </c>
      <c r="M173" s="55">
        <f t="shared" si="134"/>
        <v>7.4999999999999997E-3</v>
      </c>
      <c r="N173" s="69">
        <f t="shared" si="134"/>
        <v>0</v>
      </c>
      <c r="O173" s="72">
        <v>0</v>
      </c>
      <c r="P173" s="7"/>
      <c r="Q173" s="72">
        <f t="shared" si="97"/>
        <v>5.6674999999999995</v>
      </c>
      <c r="R173" s="72">
        <f t="shared" si="98"/>
        <v>5.61</v>
      </c>
      <c r="S173" s="72">
        <f t="shared" si="99"/>
        <v>0</v>
      </c>
      <c r="T173" s="7"/>
      <c r="U173" s="5">
        <f t="shared" si="100"/>
        <v>31</v>
      </c>
      <c r="V173" s="45">
        <f t="shared" si="101"/>
        <v>42005</v>
      </c>
      <c r="W173" s="5">
        <f t="shared" si="102"/>
        <v>5089</v>
      </c>
      <c r="X173" s="55">
        <f t="shared" si="103"/>
        <v>5.3904348595426005E-2</v>
      </c>
      <c r="Y173" s="47">
        <f t="shared" si="104"/>
        <v>0.47658831610632629</v>
      </c>
      <c r="Z173" s="5">
        <f t="shared" si="105"/>
        <v>0</v>
      </c>
      <c r="AA173" s="5">
        <f t="shared" si="106"/>
        <v>0</v>
      </c>
      <c r="AC173" s="39">
        <f t="shared" si="107"/>
        <v>0</v>
      </c>
      <c r="AD173" s="39">
        <f t="shared" si="108"/>
        <v>0</v>
      </c>
      <c r="AE173" s="39">
        <f t="shared" si="109"/>
        <v>0</v>
      </c>
      <c r="AF173" s="39">
        <f t="shared" si="110"/>
        <v>0</v>
      </c>
      <c r="AG173" s="39">
        <f t="shared" si="111"/>
        <v>0</v>
      </c>
      <c r="AH173" s="39">
        <f t="shared" si="112"/>
        <v>0</v>
      </c>
      <c r="AI173" s="39">
        <f t="shared" si="113"/>
        <v>0</v>
      </c>
      <c r="AJ173" s="39">
        <f t="shared" si="114"/>
        <v>0</v>
      </c>
      <c r="AK173" s="39">
        <f t="shared" si="115"/>
        <v>0</v>
      </c>
      <c r="AL173" s="43"/>
      <c r="AM173" s="39">
        <f t="shared" si="116"/>
        <v>0</v>
      </c>
      <c r="AN173" s="39">
        <f t="shared" si="117"/>
        <v>0</v>
      </c>
      <c r="AO173" s="39">
        <f t="shared" si="118"/>
        <v>0</v>
      </c>
      <c r="AP173" s="40">
        <f t="shared" si="119"/>
        <v>0</v>
      </c>
      <c r="AR173" s="39">
        <f t="shared" si="120"/>
        <v>0</v>
      </c>
      <c r="AS173" s="39">
        <f t="shared" si="121"/>
        <v>0</v>
      </c>
      <c r="AT173" s="39">
        <f t="shared" si="122"/>
        <v>0</v>
      </c>
      <c r="AU173" s="40">
        <f t="shared" si="123"/>
        <v>0</v>
      </c>
      <c r="AV173" s="40"/>
      <c r="AW173" s="52">
        <f t="shared" si="124"/>
        <v>0</v>
      </c>
      <c r="AY173" s="52">
        <f t="shared" si="125"/>
        <v>0</v>
      </c>
      <c r="AZ173" s="70"/>
    </row>
    <row r="174" spans="1:52" ht="12" customHeight="1">
      <c r="A174" s="44">
        <f t="shared" si="126"/>
        <v>42036</v>
      </c>
      <c r="B174" s="66">
        <f t="shared" si="127"/>
        <v>2868.8524590163934</v>
      </c>
      <c r="C174" s="67"/>
      <c r="D174" s="68">
        <f t="shared" si="94"/>
        <v>2868.8524590163934</v>
      </c>
      <c r="E174" s="35">
        <f t="shared" si="95"/>
        <v>0</v>
      </c>
      <c r="F174" s="35">
        <f t="shared" si="96"/>
        <v>0</v>
      </c>
      <c r="G174" s="55">
        <f t="shared" si="132"/>
        <v>5.67</v>
      </c>
      <c r="H174" s="69">
        <f t="shared" si="132"/>
        <v>5.67</v>
      </c>
      <c r="I174" s="72">
        <f t="shared" si="128"/>
        <v>0</v>
      </c>
      <c r="J174" s="55">
        <f t="shared" si="133"/>
        <v>-0.01</v>
      </c>
      <c r="K174" s="69">
        <f t="shared" si="133"/>
        <v>-0.06</v>
      </c>
      <c r="L174" s="72">
        <v>0</v>
      </c>
      <c r="M174" s="55">
        <f t="shared" si="134"/>
        <v>7.4999999999999997E-3</v>
      </c>
      <c r="N174" s="69">
        <f t="shared" si="134"/>
        <v>0</v>
      </c>
      <c r="O174" s="72">
        <v>0</v>
      </c>
      <c r="P174" s="7"/>
      <c r="Q174" s="72">
        <f t="shared" si="97"/>
        <v>5.6674999999999995</v>
      </c>
      <c r="R174" s="72">
        <f t="shared" si="98"/>
        <v>5.61</v>
      </c>
      <c r="S174" s="72">
        <f t="shared" si="99"/>
        <v>0</v>
      </c>
      <c r="T174" s="7"/>
      <c r="U174" s="5">
        <f t="shared" si="100"/>
        <v>28</v>
      </c>
      <c r="V174" s="45">
        <f t="shared" si="101"/>
        <v>42036</v>
      </c>
      <c r="W174" s="5">
        <f t="shared" si="102"/>
        <v>5120</v>
      </c>
      <c r="X174" s="55">
        <f t="shared" si="103"/>
        <v>5.3904348595426005E-2</v>
      </c>
      <c r="Y174" s="47">
        <f t="shared" si="104"/>
        <v>0.47444161877333352</v>
      </c>
      <c r="Z174" s="5">
        <f t="shared" si="105"/>
        <v>0</v>
      </c>
      <c r="AA174" s="5">
        <f t="shared" si="106"/>
        <v>0</v>
      </c>
      <c r="AC174" s="39">
        <f t="shared" si="107"/>
        <v>0</v>
      </c>
      <c r="AD174" s="39">
        <f t="shared" si="108"/>
        <v>0</v>
      </c>
      <c r="AE174" s="39">
        <f t="shared" si="109"/>
        <v>0</v>
      </c>
      <c r="AF174" s="39">
        <f t="shared" si="110"/>
        <v>0</v>
      </c>
      <c r="AG174" s="39">
        <f t="shared" si="111"/>
        <v>0</v>
      </c>
      <c r="AH174" s="39">
        <f t="shared" si="112"/>
        <v>0</v>
      </c>
      <c r="AI174" s="39">
        <f t="shared" si="113"/>
        <v>0</v>
      </c>
      <c r="AJ174" s="39">
        <f t="shared" si="114"/>
        <v>0</v>
      </c>
      <c r="AK174" s="39">
        <f t="shared" si="115"/>
        <v>0</v>
      </c>
      <c r="AL174" s="43"/>
      <c r="AM174" s="39">
        <f t="shared" si="116"/>
        <v>0</v>
      </c>
      <c r="AN174" s="39">
        <f t="shared" si="117"/>
        <v>0</v>
      </c>
      <c r="AO174" s="39">
        <f t="shared" si="118"/>
        <v>0</v>
      </c>
      <c r="AP174" s="40">
        <f t="shared" si="119"/>
        <v>0</v>
      </c>
      <c r="AR174" s="39">
        <f t="shared" si="120"/>
        <v>0</v>
      </c>
      <c r="AS174" s="39">
        <f t="shared" si="121"/>
        <v>0</v>
      </c>
      <c r="AT174" s="39">
        <f t="shared" si="122"/>
        <v>0</v>
      </c>
      <c r="AU174" s="40">
        <f t="shared" si="123"/>
        <v>0</v>
      </c>
      <c r="AV174" s="40"/>
      <c r="AW174" s="52">
        <f t="shared" si="124"/>
        <v>0</v>
      </c>
      <c r="AY174" s="52">
        <f t="shared" si="125"/>
        <v>0</v>
      </c>
      <c r="AZ174" s="70"/>
    </row>
    <row r="175" spans="1:52" ht="12" customHeight="1">
      <c r="A175" s="44">
        <f t="shared" si="126"/>
        <v>42064</v>
      </c>
      <c r="B175" s="66">
        <f t="shared" si="127"/>
        <v>2868.8524590163934</v>
      </c>
      <c r="C175" s="67"/>
      <c r="D175" s="68">
        <f t="shared" si="94"/>
        <v>2868.8524590163934</v>
      </c>
      <c r="E175" s="35">
        <f t="shared" si="95"/>
        <v>0</v>
      </c>
      <c r="F175" s="35">
        <f t="shared" si="96"/>
        <v>0</v>
      </c>
      <c r="G175" s="55">
        <f t="shared" si="132"/>
        <v>5.67</v>
      </c>
      <c r="H175" s="69">
        <f t="shared" si="132"/>
        <v>5.67</v>
      </c>
      <c r="I175" s="72">
        <f t="shared" si="128"/>
        <v>0</v>
      </c>
      <c r="J175" s="55">
        <f t="shared" si="133"/>
        <v>-0.01</v>
      </c>
      <c r="K175" s="69">
        <f t="shared" si="133"/>
        <v>-0.06</v>
      </c>
      <c r="L175" s="72">
        <v>0</v>
      </c>
      <c r="M175" s="55">
        <f t="shared" si="134"/>
        <v>7.4999999999999997E-3</v>
      </c>
      <c r="N175" s="69">
        <f t="shared" si="134"/>
        <v>0</v>
      </c>
      <c r="O175" s="72">
        <v>0</v>
      </c>
      <c r="P175" s="7"/>
      <c r="Q175" s="72">
        <f t="shared" si="97"/>
        <v>5.6674999999999995</v>
      </c>
      <c r="R175" s="72">
        <f t="shared" si="98"/>
        <v>5.61</v>
      </c>
      <c r="S175" s="72">
        <f t="shared" si="99"/>
        <v>0</v>
      </c>
      <c r="T175" s="7"/>
      <c r="U175" s="5">
        <f t="shared" si="100"/>
        <v>31</v>
      </c>
      <c r="V175" s="45">
        <f t="shared" si="101"/>
        <v>42064</v>
      </c>
      <c r="W175" s="5">
        <f t="shared" si="102"/>
        <v>5148</v>
      </c>
      <c r="X175" s="55">
        <f t="shared" si="103"/>
        <v>5.3904348595426005E-2</v>
      </c>
      <c r="Y175" s="47">
        <f t="shared" si="104"/>
        <v>0.4725109785836169</v>
      </c>
      <c r="Z175" s="5">
        <f t="shared" si="105"/>
        <v>0</v>
      </c>
      <c r="AA175" s="5">
        <f t="shared" si="106"/>
        <v>0</v>
      </c>
      <c r="AC175" s="39">
        <f t="shared" si="107"/>
        <v>0</v>
      </c>
      <c r="AD175" s="39">
        <f t="shared" si="108"/>
        <v>0</v>
      </c>
      <c r="AE175" s="39">
        <f t="shared" si="109"/>
        <v>0</v>
      </c>
      <c r="AF175" s="39">
        <f t="shared" si="110"/>
        <v>0</v>
      </c>
      <c r="AG175" s="39">
        <f t="shared" si="111"/>
        <v>0</v>
      </c>
      <c r="AH175" s="39">
        <f t="shared" si="112"/>
        <v>0</v>
      </c>
      <c r="AI175" s="39">
        <f t="shared" si="113"/>
        <v>0</v>
      </c>
      <c r="AJ175" s="39">
        <f t="shared" si="114"/>
        <v>0</v>
      </c>
      <c r="AK175" s="39">
        <f t="shared" si="115"/>
        <v>0</v>
      </c>
      <c r="AL175" s="43"/>
      <c r="AM175" s="39">
        <f t="shared" si="116"/>
        <v>0</v>
      </c>
      <c r="AN175" s="39">
        <f t="shared" si="117"/>
        <v>0</v>
      </c>
      <c r="AO175" s="39">
        <f t="shared" si="118"/>
        <v>0</v>
      </c>
      <c r="AP175" s="40">
        <f t="shared" si="119"/>
        <v>0</v>
      </c>
      <c r="AR175" s="39">
        <f t="shared" si="120"/>
        <v>0</v>
      </c>
      <c r="AS175" s="39">
        <f t="shared" si="121"/>
        <v>0</v>
      </c>
      <c r="AT175" s="39">
        <f t="shared" si="122"/>
        <v>0</v>
      </c>
      <c r="AU175" s="40">
        <f t="shared" si="123"/>
        <v>0</v>
      </c>
      <c r="AV175" s="40"/>
      <c r="AW175" s="52">
        <f t="shared" si="124"/>
        <v>0</v>
      </c>
      <c r="AY175" s="52">
        <f t="shared" si="125"/>
        <v>0</v>
      </c>
      <c r="AZ175" s="70"/>
    </row>
    <row r="176" spans="1:52" ht="12" customHeight="1">
      <c r="A176" s="44">
        <f t="shared" si="126"/>
        <v>42095</v>
      </c>
      <c r="B176" s="66">
        <f t="shared" si="127"/>
        <v>2868.8524590163934</v>
      </c>
      <c r="C176" s="67"/>
      <c r="D176" s="68">
        <f t="shared" si="94"/>
        <v>2868.8524590163934</v>
      </c>
      <c r="E176" s="35">
        <f t="shared" si="95"/>
        <v>0</v>
      </c>
      <c r="F176" s="35">
        <f t="shared" si="96"/>
        <v>0</v>
      </c>
      <c r="G176" s="55">
        <f t="shared" si="132"/>
        <v>5.67</v>
      </c>
      <c r="H176" s="69">
        <f t="shared" si="132"/>
        <v>5.67</v>
      </c>
      <c r="I176" s="72">
        <f t="shared" si="128"/>
        <v>0</v>
      </c>
      <c r="J176" s="55">
        <f t="shared" si="133"/>
        <v>-0.01</v>
      </c>
      <c r="K176" s="69">
        <f t="shared" si="133"/>
        <v>-0.06</v>
      </c>
      <c r="L176" s="72">
        <v>0</v>
      </c>
      <c r="M176" s="55">
        <f t="shared" si="134"/>
        <v>7.4999999999999997E-3</v>
      </c>
      <c r="N176" s="69">
        <f t="shared" si="134"/>
        <v>0</v>
      </c>
      <c r="O176" s="72">
        <v>0</v>
      </c>
      <c r="P176" s="7"/>
      <c r="Q176" s="72">
        <f t="shared" si="97"/>
        <v>5.6674999999999995</v>
      </c>
      <c r="R176" s="72">
        <f t="shared" si="98"/>
        <v>5.61</v>
      </c>
      <c r="S176" s="72">
        <f t="shared" si="99"/>
        <v>0</v>
      </c>
      <c r="T176" s="7"/>
      <c r="U176" s="5">
        <f t="shared" si="100"/>
        <v>30</v>
      </c>
      <c r="V176" s="45">
        <f t="shared" si="101"/>
        <v>42095</v>
      </c>
      <c r="W176" s="5">
        <f t="shared" si="102"/>
        <v>5179</v>
      </c>
      <c r="X176" s="55">
        <f t="shared" si="103"/>
        <v>5.3904348595426005E-2</v>
      </c>
      <c r="Y176" s="47">
        <f t="shared" si="104"/>
        <v>0.4703826468069961</v>
      </c>
      <c r="Z176" s="5">
        <f t="shared" si="105"/>
        <v>0</v>
      </c>
      <c r="AA176" s="5">
        <f t="shared" si="106"/>
        <v>0</v>
      </c>
      <c r="AC176" s="39">
        <f t="shared" si="107"/>
        <v>0</v>
      </c>
      <c r="AD176" s="39">
        <f t="shared" si="108"/>
        <v>0</v>
      </c>
      <c r="AE176" s="39">
        <f t="shared" si="109"/>
        <v>0</v>
      </c>
      <c r="AF176" s="39">
        <f t="shared" si="110"/>
        <v>0</v>
      </c>
      <c r="AG176" s="39">
        <f t="shared" si="111"/>
        <v>0</v>
      </c>
      <c r="AH176" s="39">
        <f t="shared" si="112"/>
        <v>0</v>
      </c>
      <c r="AI176" s="39">
        <f t="shared" si="113"/>
        <v>0</v>
      </c>
      <c r="AJ176" s="39">
        <f t="shared" si="114"/>
        <v>0</v>
      </c>
      <c r="AK176" s="39">
        <f t="shared" si="115"/>
        <v>0</v>
      </c>
      <c r="AL176" s="43"/>
      <c r="AM176" s="39">
        <f t="shared" si="116"/>
        <v>0</v>
      </c>
      <c r="AN176" s="39">
        <f t="shared" si="117"/>
        <v>0</v>
      </c>
      <c r="AO176" s="39">
        <f t="shared" si="118"/>
        <v>0</v>
      </c>
      <c r="AP176" s="40">
        <f t="shared" si="119"/>
        <v>0</v>
      </c>
      <c r="AR176" s="39">
        <f t="shared" si="120"/>
        <v>0</v>
      </c>
      <c r="AS176" s="39">
        <f t="shared" si="121"/>
        <v>0</v>
      </c>
      <c r="AT176" s="39">
        <f t="shared" si="122"/>
        <v>0</v>
      </c>
      <c r="AU176" s="40">
        <f t="shared" si="123"/>
        <v>0</v>
      </c>
      <c r="AV176" s="40"/>
      <c r="AW176" s="52">
        <f t="shared" si="124"/>
        <v>0</v>
      </c>
      <c r="AY176" s="52">
        <f t="shared" si="125"/>
        <v>0</v>
      </c>
      <c r="AZ176" s="70"/>
    </row>
    <row r="177" spans="1:52" ht="12" customHeight="1">
      <c r="A177" s="44">
        <f t="shared" si="126"/>
        <v>42125</v>
      </c>
      <c r="B177" s="66">
        <f t="shared" si="127"/>
        <v>2868.8524590163934</v>
      </c>
      <c r="C177" s="67"/>
      <c r="D177" s="68">
        <f t="shared" si="94"/>
        <v>2868.8524590163934</v>
      </c>
      <c r="E177" s="35">
        <f t="shared" si="95"/>
        <v>0</v>
      </c>
      <c r="F177" s="35">
        <f t="shared" si="96"/>
        <v>0</v>
      </c>
      <c r="G177" s="55">
        <f t="shared" si="132"/>
        <v>5.67</v>
      </c>
      <c r="H177" s="69">
        <f t="shared" si="132"/>
        <v>5.67</v>
      </c>
      <c r="I177" s="72">
        <f t="shared" si="128"/>
        <v>0</v>
      </c>
      <c r="J177" s="55">
        <f t="shared" si="133"/>
        <v>-0.01</v>
      </c>
      <c r="K177" s="69">
        <f t="shared" si="133"/>
        <v>-0.06</v>
      </c>
      <c r="L177" s="72">
        <v>0</v>
      </c>
      <c r="M177" s="55">
        <f t="shared" si="134"/>
        <v>7.4999999999999997E-3</v>
      </c>
      <c r="N177" s="69">
        <f t="shared" si="134"/>
        <v>0</v>
      </c>
      <c r="O177" s="72">
        <v>0</v>
      </c>
      <c r="P177" s="7"/>
      <c r="Q177" s="72">
        <f t="shared" si="97"/>
        <v>5.6674999999999995</v>
      </c>
      <c r="R177" s="72">
        <f t="shared" si="98"/>
        <v>5.61</v>
      </c>
      <c r="S177" s="72">
        <f t="shared" si="99"/>
        <v>0</v>
      </c>
      <c r="T177" s="7"/>
      <c r="U177" s="5">
        <f t="shared" si="100"/>
        <v>31</v>
      </c>
      <c r="V177" s="45">
        <f t="shared" si="101"/>
        <v>42125</v>
      </c>
      <c r="W177" s="5">
        <f t="shared" si="102"/>
        <v>5209</v>
      </c>
      <c r="X177" s="55">
        <f t="shared" si="103"/>
        <v>5.3904348595426005E-2</v>
      </c>
      <c r="Y177" s="47">
        <f t="shared" si="104"/>
        <v>0.46833209910196893</v>
      </c>
      <c r="Z177" s="5">
        <f t="shared" si="105"/>
        <v>0</v>
      </c>
      <c r="AA177" s="5">
        <f t="shared" si="106"/>
        <v>0</v>
      </c>
      <c r="AC177" s="39">
        <f t="shared" si="107"/>
        <v>0</v>
      </c>
      <c r="AD177" s="39">
        <f t="shared" si="108"/>
        <v>0</v>
      </c>
      <c r="AE177" s="39">
        <f t="shared" si="109"/>
        <v>0</v>
      </c>
      <c r="AF177" s="39">
        <f t="shared" si="110"/>
        <v>0</v>
      </c>
      <c r="AG177" s="39">
        <f t="shared" si="111"/>
        <v>0</v>
      </c>
      <c r="AH177" s="39">
        <f t="shared" si="112"/>
        <v>0</v>
      </c>
      <c r="AI177" s="39">
        <f t="shared" si="113"/>
        <v>0</v>
      </c>
      <c r="AJ177" s="39">
        <f t="shared" si="114"/>
        <v>0</v>
      </c>
      <c r="AK177" s="39">
        <f t="shared" si="115"/>
        <v>0</v>
      </c>
      <c r="AL177" s="43"/>
      <c r="AM177" s="39">
        <f t="shared" si="116"/>
        <v>0</v>
      </c>
      <c r="AN177" s="39">
        <f t="shared" si="117"/>
        <v>0</v>
      </c>
      <c r="AO177" s="39">
        <f t="shared" si="118"/>
        <v>0</v>
      </c>
      <c r="AP177" s="40">
        <f t="shared" si="119"/>
        <v>0</v>
      </c>
      <c r="AR177" s="39">
        <f t="shared" si="120"/>
        <v>0</v>
      </c>
      <c r="AS177" s="39">
        <f t="shared" si="121"/>
        <v>0</v>
      </c>
      <c r="AT177" s="39">
        <f t="shared" si="122"/>
        <v>0</v>
      </c>
      <c r="AU177" s="40">
        <f t="shared" si="123"/>
        <v>0</v>
      </c>
      <c r="AV177" s="40"/>
      <c r="AW177" s="52">
        <f t="shared" si="124"/>
        <v>0</v>
      </c>
      <c r="AY177" s="52">
        <f t="shared" si="125"/>
        <v>0</v>
      </c>
      <c r="AZ177" s="70"/>
    </row>
    <row r="178" spans="1:52" ht="12" customHeight="1">
      <c r="A178" s="44">
        <f t="shared" si="126"/>
        <v>42156</v>
      </c>
      <c r="B178" s="66">
        <f t="shared" si="127"/>
        <v>2868.8524590163934</v>
      </c>
      <c r="C178" s="67"/>
      <c r="D178" s="68">
        <f t="shared" si="94"/>
        <v>2868.8524590163934</v>
      </c>
      <c r="E178" s="35">
        <f t="shared" si="95"/>
        <v>0</v>
      </c>
      <c r="F178" s="35">
        <f t="shared" si="96"/>
        <v>0</v>
      </c>
      <c r="G178" s="55">
        <f t="shared" si="132"/>
        <v>5.67</v>
      </c>
      <c r="H178" s="69">
        <f t="shared" si="132"/>
        <v>5.67</v>
      </c>
      <c r="I178" s="72">
        <f t="shared" si="128"/>
        <v>0</v>
      </c>
      <c r="J178" s="55">
        <f t="shared" si="133"/>
        <v>-0.01</v>
      </c>
      <c r="K178" s="69">
        <f t="shared" si="133"/>
        <v>-0.06</v>
      </c>
      <c r="L178" s="72">
        <v>0</v>
      </c>
      <c r="M178" s="55">
        <f t="shared" si="134"/>
        <v>7.4999999999999997E-3</v>
      </c>
      <c r="N178" s="69">
        <f t="shared" si="134"/>
        <v>0</v>
      </c>
      <c r="O178" s="72">
        <v>0</v>
      </c>
      <c r="P178" s="7"/>
      <c r="Q178" s="72">
        <f t="shared" si="97"/>
        <v>5.6674999999999995</v>
      </c>
      <c r="R178" s="72">
        <f t="shared" si="98"/>
        <v>5.61</v>
      </c>
      <c r="S178" s="72">
        <f t="shared" si="99"/>
        <v>0</v>
      </c>
      <c r="T178" s="7"/>
      <c r="U178" s="5">
        <f t="shared" si="100"/>
        <v>30</v>
      </c>
      <c r="V178" s="45">
        <f t="shared" si="101"/>
        <v>42156</v>
      </c>
      <c r="W178" s="5">
        <f t="shared" si="102"/>
        <v>5240</v>
      </c>
      <c r="X178" s="55">
        <f t="shared" si="103"/>
        <v>5.3904348595426005E-2</v>
      </c>
      <c r="Y178" s="47">
        <f t="shared" si="104"/>
        <v>0.46622259025728963</v>
      </c>
      <c r="Z178" s="5">
        <f t="shared" si="105"/>
        <v>0</v>
      </c>
      <c r="AA178" s="5">
        <f t="shared" si="106"/>
        <v>0</v>
      </c>
      <c r="AC178" s="39">
        <f t="shared" si="107"/>
        <v>0</v>
      </c>
      <c r="AD178" s="39">
        <f t="shared" si="108"/>
        <v>0</v>
      </c>
      <c r="AE178" s="39">
        <f t="shared" si="109"/>
        <v>0</v>
      </c>
      <c r="AF178" s="39">
        <f t="shared" si="110"/>
        <v>0</v>
      </c>
      <c r="AG178" s="39">
        <f t="shared" si="111"/>
        <v>0</v>
      </c>
      <c r="AH178" s="39">
        <f t="shared" si="112"/>
        <v>0</v>
      </c>
      <c r="AI178" s="39">
        <f t="shared" si="113"/>
        <v>0</v>
      </c>
      <c r="AJ178" s="39">
        <f t="shared" si="114"/>
        <v>0</v>
      </c>
      <c r="AK178" s="39">
        <f t="shared" si="115"/>
        <v>0</v>
      </c>
      <c r="AL178" s="43"/>
      <c r="AM178" s="39">
        <f t="shared" si="116"/>
        <v>0</v>
      </c>
      <c r="AN178" s="39">
        <f t="shared" si="117"/>
        <v>0</v>
      </c>
      <c r="AO178" s="39">
        <f t="shared" si="118"/>
        <v>0</v>
      </c>
      <c r="AP178" s="40">
        <f t="shared" si="119"/>
        <v>0</v>
      </c>
      <c r="AR178" s="39">
        <f t="shared" si="120"/>
        <v>0</v>
      </c>
      <c r="AS178" s="39">
        <f t="shared" si="121"/>
        <v>0</v>
      </c>
      <c r="AT178" s="39">
        <f t="shared" si="122"/>
        <v>0</v>
      </c>
      <c r="AU178" s="40">
        <f t="shared" si="123"/>
        <v>0</v>
      </c>
      <c r="AV178" s="40"/>
      <c r="AW178" s="52">
        <f t="shared" si="124"/>
        <v>0</v>
      </c>
      <c r="AY178" s="52">
        <f t="shared" si="125"/>
        <v>0</v>
      </c>
      <c r="AZ178" s="70"/>
    </row>
    <row r="179" spans="1:52" ht="12" customHeight="1">
      <c r="A179" s="44">
        <f t="shared" si="126"/>
        <v>42186</v>
      </c>
      <c r="B179" s="66">
        <f t="shared" si="127"/>
        <v>2868.8524590163934</v>
      </c>
      <c r="C179" s="67"/>
      <c r="D179" s="68">
        <f t="shared" si="94"/>
        <v>2868.8524590163934</v>
      </c>
      <c r="E179" s="35">
        <f t="shared" si="95"/>
        <v>0</v>
      </c>
      <c r="F179" s="35">
        <f t="shared" si="96"/>
        <v>0</v>
      </c>
      <c r="G179" s="55">
        <f t="shared" si="132"/>
        <v>5.67</v>
      </c>
      <c r="H179" s="69">
        <f t="shared" si="132"/>
        <v>5.67</v>
      </c>
      <c r="I179" s="72">
        <f t="shared" si="128"/>
        <v>0</v>
      </c>
      <c r="J179" s="55">
        <f t="shared" si="133"/>
        <v>-0.01</v>
      </c>
      <c r="K179" s="69">
        <f t="shared" si="133"/>
        <v>-0.06</v>
      </c>
      <c r="L179" s="72">
        <v>0</v>
      </c>
      <c r="M179" s="55">
        <f t="shared" si="134"/>
        <v>7.4999999999999997E-3</v>
      </c>
      <c r="N179" s="69">
        <f t="shared" si="134"/>
        <v>0</v>
      </c>
      <c r="O179" s="72">
        <v>0</v>
      </c>
      <c r="P179" s="7"/>
      <c r="Q179" s="72">
        <f t="shared" si="97"/>
        <v>5.6674999999999995</v>
      </c>
      <c r="R179" s="72">
        <f t="shared" si="98"/>
        <v>5.61</v>
      </c>
      <c r="S179" s="72">
        <f t="shared" si="99"/>
        <v>0</v>
      </c>
      <c r="T179" s="7"/>
      <c r="U179" s="5">
        <f t="shared" si="100"/>
        <v>31</v>
      </c>
      <c r="V179" s="45">
        <f t="shared" si="101"/>
        <v>42186</v>
      </c>
      <c r="W179" s="5">
        <f t="shared" si="102"/>
        <v>5270</v>
      </c>
      <c r="X179" s="55">
        <f t="shared" si="103"/>
        <v>5.3904348595426005E-2</v>
      </c>
      <c r="Y179" s="47">
        <f t="shared" si="104"/>
        <v>0.46419017756312797</v>
      </c>
      <c r="Z179" s="5">
        <f t="shared" si="105"/>
        <v>0</v>
      </c>
      <c r="AA179" s="5">
        <f t="shared" si="106"/>
        <v>0</v>
      </c>
      <c r="AC179" s="39">
        <f t="shared" si="107"/>
        <v>0</v>
      </c>
      <c r="AD179" s="39">
        <f t="shared" si="108"/>
        <v>0</v>
      </c>
      <c r="AE179" s="39">
        <f t="shared" si="109"/>
        <v>0</v>
      </c>
      <c r="AF179" s="39">
        <f t="shared" si="110"/>
        <v>0</v>
      </c>
      <c r="AG179" s="39">
        <f t="shared" si="111"/>
        <v>0</v>
      </c>
      <c r="AH179" s="39">
        <f t="shared" si="112"/>
        <v>0</v>
      </c>
      <c r="AI179" s="39">
        <f t="shared" si="113"/>
        <v>0</v>
      </c>
      <c r="AJ179" s="39">
        <f t="shared" si="114"/>
        <v>0</v>
      </c>
      <c r="AK179" s="39">
        <f t="shared" si="115"/>
        <v>0</v>
      </c>
      <c r="AL179" s="43"/>
      <c r="AM179" s="39">
        <f t="shared" si="116"/>
        <v>0</v>
      </c>
      <c r="AN179" s="39">
        <f t="shared" si="117"/>
        <v>0</v>
      </c>
      <c r="AO179" s="39">
        <f t="shared" si="118"/>
        <v>0</v>
      </c>
      <c r="AP179" s="40">
        <f t="shared" si="119"/>
        <v>0</v>
      </c>
      <c r="AR179" s="39">
        <f t="shared" si="120"/>
        <v>0</v>
      </c>
      <c r="AS179" s="39">
        <f t="shared" si="121"/>
        <v>0</v>
      </c>
      <c r="AT179" s="39">
        <f t="shared" si="122"/>
        <v>0</v>
      </c>
      <c r="AU179" s="40">
        <f t="shared" si="123"/>
        <v>0</v>
      </c>
      <c r="AV179" s="40"/>
      <c r="AW179" s="52">
        <f t="shared" si="124"/>
        <v>0</v>
      </c>
      <c r="AY179" s="52">
        <f t="shared" si="125"/>
        <v>0</v>
      </c>
      <c r="AZ179" s="70"/>
    </row>
    <row r="180" spans="1:52" ht="12" customHeight="1">
      <c r="A180" s="44">
        <f t="shared" si="126"/>
        <v>42217</v>
      </c>
      <c r="B180" s="66">
        <f t="shared" si="127"/>
        <v>2868.8524590163934</v>
      </c>
      <c r="C180" s="67"/>
      <c r="D180" s="68">
        <f t="shared" si="94"/>
        <v>2868.8524590163934</v>
      </c>
      <c r="E180" s="35">
        <f t="shared" si="95"/>
        <v>0</v>
      </c>
      <c r="F180" s="35">
        <f t="shared" si="96"/>
        <v>0</v>
      </c>
      <c r="G180" s="55">
        <f t="shared" si="132"/>
        <v>5.67</v>
      </c>
      <c r="H180" s="69">
        <f t="shared" si="132"/>
        <v>5.67</v>
      </c>
      <c r="I180" s="72">
        <f t="shared" si="128"/>
        <v>0</v>
      </c>
      <c r="J180" s="55">
        <f t="shared" si="133"/>
        <v>-0.01</v>
      </c>
      <c r="K180" s="69">
        <f t="shared" si="133"/>
        <v>-0.06</v>
      </c>
      <c r="L180" s="72">
        <v>0</v>
      </c>
      <c r="M180" s="55">
        <f t="shared" si="134"/>
        <v>7.4999999999999997E-3</v>
      </c>
      <c r="N180" s="69">
        <f t="shared" si="134"/>
        <v>0</v>
      </c>
      <c r="O180" s="72">
        <v>0</v>
      </c>
      <c r="P180" s="7"/>
      <c r="Q180" s="72">
        <f t="shared" si="97"/>
        <v>5.6674999999999995</v>
      </c>
      <c r="R180" s="72">
        <f t="shared" si="98"/>
        <v>5.61</v>
      </c>
      <c r="S180" s="72">
        <f t="shared" si="99"/>
        <v>0</v>
      </c>
      <c r="T180" s="7"/>
      <c r="U180" s="5">
        <f t="shared" si="100"/>
        <v>31</v>
      </c>
      <c r="V180" s="45">
        <f t="shared" si="101"/>
        <v>42217</v>
      </c>
      <c r="W180" s="5">
        <f t="shared" si="102"/>
        <v>5301</v>
      </c>
      <c r="X180" s="55">
        <f t="shared" si="103"/>
        <v>5.3904348595426005E-2</v>
      </c>
      <c r="Y180" s="47">
        <f t="shared" si="104"/>
        <v>0.46209932518068325</v>
      </c>
      <c r="Z180" s="5">
        <f t="shared" si="105"/>
        <v>0</v>
      </c>
      <c r="AA180" s="5">
        <f t="shared" si="106"/>
        <v>0</v>
      </c>
      <c r="AC180" s="39">
        <f t="shared" si="107"/>
        <v>0</v>
      </c>
      <c r="AD180" s="39">
        <f t="shared" si="108"/>
        <v>0</v>
      </c>
      <c r="AE180" s="39">
        <f t="shared" si="109"/>
        <v>0</v>
      </c>
      <c r="AF180" s="39">
        <f t="shared" si="110"/>
        <v>0</v>
      </c>
      <c r="AG180" s="39">
        <f t="shared" si="111"/>
        <v>0</v>
      </c>
      <c r="AH180" s="39">
        <f t="shared" si="112"/>
        <v>0</v>
      </c>
      <c r="AI180" s="39">
        <f t="shared" si="113"/>
        <v>0</v>
      </c>
      <c r="AJ180" s="39">
        <f t="shared" si="114"/>
        <v>0</v>
      </c>
      <c r="AK180" s="39">
        <f t="shared" si="115"/>
        <v>0</v>
      </c>
      <c r="AL180" s="43"/>
      <c r="AM180" s="39">
        <f t="shared" si="116"/>
        <v>0</v>
      </c>
      <c r="AN180" s="39">
        <f t="shared" si="117"/>
        <v>0</v>
      </c>
      <c r="AO180" s="39">
        <f t="shared" si="118"/>
        <v>0</v>
      </c>
      <c r="AP180" s="40">
        <f t="shared" si="119"/>
        <v>0</v>
      </c>
      <c r="AR180" s="39">
        <f t="shared" si="120"/>
        <v>0</v>
      </c>
      <c r="AS180" s="39">
        <f t="shared" si="121"/>
        <v>0</v>
      </c>
      <c r="AT180" s="39">
        <f t="shared" si="122"/>
        <v>0</v>
      </c>
      <c r="AU180" s="40">
        <f t="shared" si="123"/>
        <v>0</v>
      </c>
      <c r="AV180" s="40"/>
      <c r="AW180" s="52">
        <f t="shared" si="124"/>
        <v>0</v>
      </c>
      <c r="AY180" s="52">
        <f t="shared" si="125"/>
        <v>0</v>
      </c>
      <c r="AZ180" s="70"/>
    </row>
    <row r="181" spans="1:52" ht="12" customHeight="1">
      <c r="A181" s="44">
        <f t="shared" si="126"/>
        <v>42248</v>
      </c>
      <c r="B181" s="66">
        <f t="shared" si="127"/>
        <v>2868.8524590163934</v>
      </c>
      <c r="C181" s="67"/>
      <c r="D181" s="68">
        <f t="shared" si="94"/>
        <v>2868.8524590163934</v>
      </c>
      <c r="E181" s="35">
        <f t="shared" si="95"/>
        <v>0</v>
      </c>
      <c r="F181" s="35">
        <f t="shared" si="96"/>
        <v>0</v>
      </c>
      <c r="G181" s="55">
        <f t="shared" si="132"/>
        <v>5.67</v>
      </c>
      <c r="H181" s="69">
        <f t="shared" si="132"/>
        <v>5.67</v>
      </c>
      <c r="I181" s="72">
        <f t="shared" si="128"/>
        <v>0</v>
      </c>
      <c r="J181" s="55">
        <f t="shared" si="133"/>
        <v>-0.01</v>
      </c>
      <c r="K181" s="69">
        <f t="shared" si="133"/>
        <v>-0.06</v>
      </c>
      <c r="L181" s="72">
        <v>0</v>
      </c>
      <c r="M181" s="55">
        <f t="shared" si="134"/>
        <v>7.4999999999999997E-3</v>
      </c>
      <c r="N181" s="69">
        <f t="shared" si="134"/>
        <v>0</v>
      </c>
      <c r="O181" s="72">
        <v>0</v>
      </c>
      <c r="P181" s="7"/>
      <c r="Q181" s="72">
        <f t="shared" si="97"/>
        <v>5.6674999999999995</v>
      </c>
      <c r="R181" s="72">
        <f t="shared" si="98"/>
        <v>5.61</v>
      </c>
      <c r="S181" s="72">
        <f t="shared" si="99"/>
        <v>0</v>
      </c>
      <c r="T181" s="7"/>
      <c r="U181" s="5">
        <f t="shared" si="100"/>
        <v>30</v>
      </c>
      <c r="V181" s="45">
        <f t="shared" si="101"/>
        <v>42248</v>
      </c>
      <c r="W181" s="5">
        <f t="shared" si="102"/>
        <v>5332</v>
      </c>
      <c r="X181" s="55">
        <f t="shared" si="103"/>
        <v>5.3904348595426005E-2</v>
      </c>
      <c r="Y181" s="47">
        <f t="shared" si="104"/>
        <v>0.46001789062717263</v>
      </c>
      <c r="Z181" s="5">
        <f t="shared" si="105"/>
        <v>0</v>
      </c>
      <c r="AA181" s="5">
        <f t="shared" si="106"/>
        <v>0</v>
      </c>
      <c r="AC181" s="39">
        <f t="shared" si="107"/>
        <v>0</v>
      </c>
      <c r="AD181" s="39">
        <f t="shared" si="108"/>
        <v>0</v>
      </c>
      <c r="AE181" s="39">
        <f t="shared" si="109"/>
        <v>0</v>
      </c>
      <c r="AF181" s="39">
        <f t="shared" si="110"/>
        <v>0</v>
      </c>
      <c r="AG181" s="39">
        <f t="shared" si="111"/>
        <v>0</v>
      </c>
      <c r="AH181" s="39">
        <f t="shared" si="112"/>
        <v>0</v>
      </c>
      <c r="AI181" s="39">
        <f t="shared" si="113"/>
        <v>0</v>
      </c>
      <c r="AJ181" s="39">
        <f t="shared" si="114"/>
        <v>0</v>
      </c>
      <c r="AK181" s="39">
        <f t="shared" si="115"/>
        <v>0</v>
      </c>
      <c r="AL181" s="43"/>
      <c r="AM181" s="39">
        <f t="shared" si="116"/>
        <v>0</v>
      </c>
      <c r="AN181" s="39">
        <f t="shared" si="117"/>
        <v>0</v>
      </c>
      <c r="AO181" s="39">
        <f t="shared" si="118"/>
        <v>0</v>
      </c>
      <c r="AP181" s="40">
        <f t="shared" si="119"/>
        <v>0</v>
      </c>
      <c r="AR181" s="39">
        <f t="shared" si="120"/>
        <v>0</v>
      </c>
      <c r="AS181" s="39">
        <f t="shared" si="121"/>
        <v>0</v>
      </c>
      <c r="AT181" s="39">
        <f t="shared" si="122"/>
        <v>0</v>
      </c>
      <c r="AU181" s="40">
        <f t="shared" si="123"/>
        <v>0</v>
      </c>
      <c r="AV181" s="40"/>
      <c r="AW181" s="52">
        <f t="shared" si="124"/>
        <v>0</v>
      </c>
      <c r="AY181" s="52">
        <f t="shared" si="125"/>
        <v>0</v>
      </c>
      <c r="AZ181" s="70"/>
    </row>
    <row r="182" spans="1:52" ht="12" customHeight="1">
      <c r="A182" s="44">
        <f t="shared" si="126"/>
        <v>42278</v>
      </c>
      <c r="B182" s="66">
        <f t="shared" si="127"/>
        <v>2868.8524590163934</v>
      </c>
      <c r="C182" s="67"/>
      <c r="D182" s="68">
        <f t="shared" si="94"/>
        <v>2868.8524590163934</v>
      </c>
      <c r="E182" s="35">
        <f t="shared" si="95"/>
        <v>0</v>
      </c>
      <c r="F182" s="35">
        <f t="shared" si="96"/>
        <v>0</v>
      </c>
      <c r="G182" s="55">
        <f t="shared" si="132"/>
        <v>5.67</v>
      </c>
      <c r="H182" s="69">
        <f t="shared" si="132"/>
        <v>5.67</v>
      </c>
      <c r="I182" s="72">
        <f t="shared" si="128"/>
        <v>0</v>
      </c>
      <c r="J182" s="55">
        <f t="shared" si="133"/>
        <v>-0.01</v>
      </c>
      <c r="K182" s="69">
        <f t="shared" si="133"/>
        <v>-0.06</v>
      </c>
      <c r="L182" s="72">
        <v>0</v>
      </c>
      <c r="M182" s="55">
        <f t="shared" si="134"/>
        <v>7.4999999999999997E-3</v>
      </c>
      <c r="N182" s="69">
        <f t="shared" si="134"/>
        <v>0</v>
      </c>
      <c r="O182" s="72">
        <v>0</v>
      </c>
      <c r="P182" s="7"/>
      <c r="Q182" s="72">
        <f t="shared" si="97"/>
        <v>5.6674999999999995</v>
      </c>
      <c r="R182" s="72">
        <f t="shared" si="98"/>
        <v>5.61</v>
      </c>
      <c r="S182" s="72">
        <f t="shared" si="99"/>
        <v>0</v>
      </c>
      <c r="T182" s="7"/>
      <c r="U182" s="5">
        <f t="shared" si="100"/>
        <v>31</v>
      </c>
      <c r="V182" s="45">
        <f t="shared" si="101"/>
        <v>42278</v>
      </c>
      <c r="W182" s="5">
        <f t="shared" si="102"/>
        <v>5362</v>
      </c>
      <c r="X182" s="55">
        <f t="shared" si="103"/>
        <v>5.3904348595426005E-2</v>
      </c>
      <c r="Y182" s="47">
        <f t="shared" si="104"/>
        <v>0.45801252619398164</v>
      </c>
      <c r="Z182" s="5">
        <f t="shared" si="105"/>
        <v>0</v>
      </c>
      <c r="AA182" s="5">
        <f t="shared" si="106"/>
        <v>0</v>
      </c>
      <c r="AC182" s="39">
        <f t="shared" si="107"/>
        <v>0</v>
      </c>
      <c r="AD182" s="39">
        <f t="shared" si="108"/>
        <v>0</v>
      </c>
      <c r="AE182" s="39">
        <f t="shared" si="109"/>
        <v>0</v>
      </c>
      <c r="AF182" s="39">
        <f t="shared" si="110"/>
        <v>0</v>
      </c>
      <c r="AG182" s="39">
        <f t="shared" si="111"/>
        <v>0</v>
      </c>
      <c r="AH182" s="39">
        <f t="shared" si="112"/>
        <v>0</v>
      </c>
      <c r="AI182" s="39">
        <f t="shared" si="113"/>
        <v>0</v>
      </c>
      <c r="AJ182" s="39">
        <f t="shared" si="114"/>
        <v>0</v>
      </c>
      <c r="AK182" s="39">
        <f t="shared" si="115"/>
        <v>0</v>
      </c>
      <c r="AL182" s="43"/>
      <c r="AM182" s="39">
        <f t="shared" si="116"/>
        <v>0</v>
      </c>
      <c r="AN182" s="39">
        <f t="shared" si="117"/>
        <v>0</v>
      </c>
      <c r="AO182" s="39">
        <f t="shared" si="118"/>
        <v>0</v>
      </c>
      <c r="AP182" s="40">
        <f t="shared" si="119"/>
        <v>0</v>
      </c>
      <c r="AR182" s="39">
        <f t="shared" si="120"/>
        <v>0</v>
      </c>
      <c r="AS182" s="39">
        <f t="shared" si="121"/>
        <v>0</v>
      </c>
      <c r="AT182" s="39">
        <f t="shared" si="122"/>
        <v>0</v>
      </c>
      <c r="AU182" s="40">
        <f t="shared" si="123"/>
        <v>0</v>
      </c>
      <c r="AV182" s="40"/>
      <c r="AW182" s="52">
        <f t="shared" si="124"/>
        <v>0</v>
      </c>
      <c r="AY182" s="52">
        <f t="shared" si="125"/>
        <v>0</v>
      </c>
      <c r="AZ182" s="70"/>
    </row>
    <row r="183" spans="1:52" ht="12" customHeight="1">
      <c r="A183" s="44">
        <f t="shared" si="126"/>
        <v>42309</v>
      </c>
      <c r="B183" s="66">
        <f t="shared" si="127"/>
        <v>2868.8524590163934</v>
      </c>
      <c r="C183" s="67"/>
      <c r="D183" s="68">
        <f t="shared" si="94"/>
        <v>2868.8524590163934</v>
      </c>
      <c r="E183" s="35">
        <f t="shared" si="95"/>
        <v>0</v>
      </c>
      <c r="F183" s="35">
        <f t="shared" si="96"/>
        <v>0</v>
      </c>
      <c r="G183" s="55">
        <f t="shared" si="132"/>
        <v>5.67</v>
      </c>
      <c r="H183" s="69">
        <f t="shared" si="132"/>
        <v>5.67</v>
      </c>
      <c r="I183" s="72">
        <f t="shared" si="128"/>
        <v>0</v>
      </c>
      <c r="J183" s="55">
        <f t="shared" si="133"/>
        <v>-0.01</v>
      </c>
      <c r="K183" s="69">
        <f t="shared" si="133"/>
        <v>-0.06</v>
      </c>
      <c r="L183" s="72">
        <v>0</v>
      </c>
      <c r="M183" s="55">
        <f t="shared" si="134"/>
        <v>7.4999999999999997E-3</v>
      </c>
      <c r="N183" s="69">
        <f t="shared" si="134"/>
        <v>0</v>
      </c>
      <c r="O183" s="72">
        <v>0</v>
      </c>
      <c r="P183" s="7"/>
      <c r="Q183" s="72">
        <f t="shared" si="97"/>
        <v>5.6674999999999995</v>
      </c>
      <c r="R183" s="72">
        <f t="shared" si="98"/>
        <v>5.61</v>
      </c>
      <c r="S183" s="72">
        <f t="shared" si="99"/>
        <v>0</v>
      </c>
      <c r="T183" s="7"/>
      <c r="U183" s="5">
        <f t="shared" si="100"/>
        <v>30</v>
      </c>
      <c r="V183" s="45">
        <f t="shared" si="101"/>
        <v>42309</v>
      </c>
      <c r="W183" s="5">
        <f t="shared" si="102"/>
        <v>5393</v>
      </c>
      <c r="X183" s="55">
        <f t="shared" si="103"/>
        <v>5.3904348595426005E-2</v>
      </c>
      <c r="Y183" s="47">
        <f t="shared" si="104"/>
        <v>0.45594949981412686</v>
      </c>
      <c r="Z183" s="5">
        <f t="shared" si="105"/>
        <v>0</v>
      </c>
      <c r="AA183" s="5">
        <f t="shared" si="106"/>
        <v>0</v>
      </c>
      <c r="AC183" s="39">
        <f t="shared" si="107"/>
        <v>0</v>
      </c>
      <c r="AD183" s="39">
        <f t="shared" si="108"/>
        <v>0</v>
      </c>
      <c r="AE183" s="39">
        <f t="shared" si="109"/>
        <v>0</v>
      </c>
      <c r="AF183" s="39">
        <f t="shared" si="110"/>
        <v>0</v>
      </c>
      <c r="AG183" s="39">
        <f t="shared" si="111"/>
        <v>0</v>
      </c>
      <c r="AH183" s="39">
        <f t="shared" si="112"/>
        <v>0</v>
      </c>
      <c r="AI183" s="39">
        <f t="shared" si="113"/>
        <v>0</v>
      </c>
      <c r="AJ183" s="39">
        <f t="shared" si="114"/>
        <v>0</v>
      </c>
      <c r="AK183" s="39">
        <f t="shared" si="115"/>
        <v>0</v>
      </c>
      <c r="AL183" s="43"/>
      <c r="AM183" s="39">
        <f t="shared" si="116"/>
        <v>0</v>
      </c>
      <c r="AN183" s="39">
        <f t="shared" si="117"/>
        <v>0</v>
      </c>
      <c r="AO183" s="39">
        <f t="shared" si="118"/>
        <v>0</v>
      </c>
      <c r="AP183" s="40">
        <f t="shared" si="119"/>
        <v>0</v>
      </c>
      <c r="AR183" s="39">
        <f t="shared" si="120"/>
        <v>0</v>
      </c>
      <c r="AS183" s="39">
        <f t="shared" si="121"/>
        <v>0</v>
      </c>
      <c r="AT183" s="39">
        <f t="shared" si="122"/>
        <v>0</v>
      </c>
      <c r="AU183" s="40">
        <f t="shared" si="123"/>
        <v>0</v>
      </c>
      <c r="AV183" s="40"/>
      <c r="AW183" s="52">
        <f t="shared" si="124"/>
        <v>0</v>
      </c>
      <c r="AY183" s="52">
        <f t="shared" si="125"/>
        <v>0</v>
      </c>
      <c r="AZ183" s="70"/>
    </row>
    <row r="184" spans="1:52" ht="12" customHeight="1">
      <c r="A184" s="44">
        <f t="shared" si="126"/>
        <v>42339</v>
      </c>
      <c r="B184" s="66">
        <f t="shared" si="127"/>
        <v>2868.8524590163934</v>
      </c>
      <c r="C184" s="67"/>
      <c r="D184" s="68">
        <f t="shared" si="94"/>
        <v>2868.8524590163934</v>
      </c>
      <c r="E184" s="35">
        <f t="shared" si="95"/>
        <v>0</v>
      </c>
      <c r="F184" s="35">
        <f t="shared" si="96"/>
        <v>0</v>
      </c>
      <c r="G184" s="55">
        <f t="shared" si="132"/>
        <v>5.67</v>
      </c>
      <c r="H184" s="69">
        <f t="shared" si="132"/>
        <v>5.67</v>
      </c>
      <c r="I184" s="72">
        <f t="shared" si="128"/>
        <v>0</v>
      </c>
      <c r="J184" s="55">
        <f t="shared" si="133"/>
        <v>-0.01</v>
      </c>
      <c r="K184" s="69">
        <f t="shared" si="133"/>
        <v>-0.06</v>
      </c>
      <c r="L184" s="72">
        <v>0</v>
      </c>
      <c r="M184" s="55">
        <f t="shared" si="134"/>
        <v>7.4999999999999997E-3</v>
      </c>
      <c r="N184" s="69">
        <f t="shared" si="134"/>
        <v>0</v>
      </c>
      <c r="O184" s="72">
        <v>0</v>
      </c>
      <c r="P184" s="7"/>
      <c r="Q184" s="72">
        <f t="shared" si="97"/>
        <v>5.6674999999999995</v>
      </c>
      <c r="R184" s="72">
        <f t="shared" si="98"/>
        <v>5.61</v>
      </c>
      <c r="S184" s="72">
        <f t="shared" si="99"/>
        <v>0</v>
      </c>
      <c r="T184" s="7"/>
      <c r="U184" s="5">
        <f t="shared" si="100"/>
        <v>31</v>
      </c>
      <c r="V184" s="45">
        <f t="shared" si="101"/>
        <v>42339</v>
      </c>
      <c r="W184" s="5">
        <f t="shared" si="102"/>
        <v>5423</v>
      </c>
      <c r="X184" s="55">
        <f t="shared" si="103"/>
        <v>5.3904348595426005E-2</v>
      </c>
      <c r="Y184" s="47">
        <f t="shared" si="104"/>
        <v>0.45396187079167322</v>
      </c>
      <c r="Z184" s="5">
        <f t="shared" si="105"/>
        <v>0</v>
      </c>
      <c r="AA184" s="5">
        <f t="shared" si="106"/>
        <v>0</v>
      </c>
      <c r="AC184" s="39">
        <f t="shared" si="107"/>
        <v>0</v>
      </c>
      <c r="AD184" s="39">
        <f t="shared" si="108"/>
        <v>0</v>
      </c>
      <c r="AE184" s="39">
        <f t="shared" si="109"/>
        <v>0</v>
      </c>
      <c r="AF184" s="39">
        <f t="shared" si="110"/>
        <v>0</v>
      </c>
      <c r="AG184" s="39">
        <f t="shared" si="111"/>
        <v>0</v>
      </c>
      <c r="AH184" s="39">
        <f t="shared" si="112"/>
        <v>0</v>
      </c>
      <c r="AI184" s="39">
        <f t="shared" si="113"/>
        <v>0</v>
      </c>
      <c r="AJ184" s="39">
        <f t="shared" si="114"/>
        <v>0</v>
      </c>
      <c r="AK184" s="39">
        <f t="shared" si="115"/>
        <v>0</v>
      </c>
      <c r="AL184" s="43"/>
      <c r="AM184" s="39">
        <f t="shared" si="116"/>
        <v>0</v>
      </c>
      <c r="AN184" s="39">
        <f t="shared" si="117"/>
        <v>0</v>
      </c>
      <c r="AO184" s="39">
        <f t="shared" si="118"/>
        <v>0</v>
      </c>
      <c r="AP184" s="40">
        <f t="shared" si="119"/>
        <v>0</v>
      </c>
      <c r="AR184" s="39">
        <f t="shared" si="120"/>
        <v>0</v>
      </c>
      <c r="AS184" s="39">
        <f t="shared" si="121"/>
        <v>0</v>
      </c>
      <c r="AT184" s="39">
        <f t="shared" si="122"/>
        <v>0</v>
      </c>
      <c r="AU184" s="40">
        <f t="shared" si="123"/>
        <v>0</v>
      </c>
      <c r="AV184" s="40"/>
      <c r="AW184" s="52">
        <f t="shared" si="124"/>
        <v>0</v>
      </c>
      <c r="AY184" s="52">
        <f t="shared" si="125"/>
        <v>0</v>
      </c>
      <c r="AZ184" s="70"/>
    </row>
    <row r="185" spans="1:52" ht="12" customHeight="1">
      <c r="A185" s="44">
        <f t="shared" si="126"/>
        <v>42370</v>
      </c>
      <c r="B185" s="66">
        <f t="shared" si="127"/>
        <v>2868.8524590163934</v>
      </c>
      <c r="C185" s="67"/>
      <c r="D185" s="68">
        <f t="shared" si="94"/>
        <v>2868.8524590163934</v>
      </c>
      <c r="E185" s="35">
        <f t="shared" si="95"/>
        <v>0</v>
      </c>
      <c r="F185" s="35">
        <f t="shared" si="96"/>
        <v>0</v>
      </c>
      <c r="G185" s="55">
        <f t="shared" si="132"/>
        <v>5.67</v>
      </c>
      <c r="H185" s="69">
        <f t="shared" si="132"/>
        <v>5.67</v>
      </c>
      <c r="I185" s="72">
        <f t="shared" si="128"/>
        <v>0</v>
      </c>
      <c r="J185" s="55">
        <f t="shared" si="133"/>
        <v>-0.01</v>
      </c>
      <c r="K185" s="69">
        <f t="shared" si="133"/>
        <v>-0.06</v>
      </c>
      <c r="L185" s="72">
        <v>0</v>
      </c>
      <c r="M185" s="55">
        <f t="shared" si="134"/>
        <v>7.4999999999999997E-3</v>
      </c>
      <c r="N185" s="69">
        <f t="shared" si="134"/>
        <v>0</v>
      </c>
      <c r="O185" s="72">
        <v>0</v>
      </c>
      <c r="P185" s="7"/>
      <c r="Q185" s="72">
        <f t="shared" si="97"/>
        <v>5.6674999999999995</v>
      </c>
      <c r="R185" s="72">
        <f t="shared" si="98"/>
        <v>5.61</v>
      </c>
      <c r="S185" s="72">
        <f t="shared" si="99"/>
        <v>0</v>
      </c>
      <c r="T185" s="7"/>
      <c r="U185" s="5">
        <f t="shared" si="100"/>
        <v>31</v>
      </c>
      <c r="V185" s="45">
        <f t="shared" si="101"/>
        <v>42370</v>
      </c>
      <c r="W185" s="5">
        <f t="shared" si="102"/>
        <v>5454</v>
      </c>
      <c r="X185" s="55">
        <f t="shared" si="103"/>
        <v>5.3904348595426005E-2</v>
      </c>
      <c r="Y185" s="47">
        <f t="shared" si="104"/>
        <v>0.45191708978388306</v>
      </c>
      <c r="Z185" s="5">
        <f t="shared" si="105"/>
        <v>0</v>
      </c>
      <c r="AA185" s="5">
        <f t="shared" si="106"/>
        <v>0</v>
      </c>
      <c r="AC185" s="39">
        <f t="shared" si="107"/>
        <v>0</v>
      </c>
      <c r="AD185" s="39">
        <f t="shared" si="108"/>
        <v>0</v>
      </c>
      <c r="AE185" s="39">
        <f t="shared" si="109"/>
        <v>0</v>
      </c>
      <c r="AF185" s="39">
        <f t="shared" si="110"/>
        <v>0</v>
      </c>
      <c r="AG185" s="39">
        <f t="shared" si="111"/>
        <v>0</v>
      </c>
      <c r="AH185" s="39">
        <f t="shared" si="112"/>
        <v>0</v>
      </c>
      <c r="AI185" s="39">
        <f t="shared" si="113"/>
        <v>0</v>
      </c>
      <c r="AJ185" s="39">
        <f t="shared" si="114"/>
        <v>0</v>
      </c>
      <c r="AK185" s="39">
        <f t="shared" si="115"/>
        <v>0</v>
      </c>
      <c r="AL185" s="43"/>
      <c r="AM185" s="39">
        <f t="shared" si="116"/>
        <v>0</v>
      </c>
      <c r="AN185" s="39">
        <f t="shared" si="117"/>
        <v>0</v>
      </c>
      <c r="AO185" s="39">
        <f t="shared" si="118"/>
        <v>0</v>
      </c>
      <c r="AP185" s="40">
        <f t="shared" si="119"/>
        <v>0</v>
      </c>
      <c r="AR185" s="39">
        <f t="shared" si="120"/>
        <v>0</v>
      </c>
      <c r="AS185" s="39">
        <f t="shared" si="121"/>
        <v>0</v>
      </c>
      <c r="AT185" s="39">
        <f t="shared" si="122"/>
        <v>0</v>
      </c>
      <c r="AU185" s="40">
        <f t="shared" si="123"/>
        <v>0</v>
      </c>
      <c r="AV185" s="40"/>
      <c r="AW185" s="52">
        <f t="shared" si="124"/>
        <v>0</v>
      </c>
      <c r="AY185" s="52">
        <f t="shared" si="125"/>
        <v>0</v>
      </c>
      <c r="AZ185" s="70"/>
    </row>
    <row r="186" spans="1:52" ht="12" customHeight="1">
      <c r="A186" s="44">
        <f t="shared" si="126"/>
        <v>42401</v>
      </c>
      <c r="B186" s="66">
        <f t="shared" si="127"/>
        <v>2868.8524590163934</v>
      </c>
      <c r="C186" s="67"/>
      <c r="D186" s="68">
        <f t="shared" si="94"/>
        <v>2868.8524590163934</v>
      </c>
      <c r="E186" s="35">
        <f t="shared" si="95"/>
        <v>0</v>
      </c>
      <c r="F186" s="35">
        <f t="shared" si="96"/>
        <v>0</v>
      </c>
      <c r="G186" s="55">
        <f t="shared" si="132"/>
        <v>5.67</v>
      </c>
      <c r="H186" s="69">
        <f t="shared" si="132"/>
        <v>5.67</v>
      </c>
      <c r="I186" s="72">
        <f t="shared" si="128"/>
        <v>0</v>
      </c>
      <c r="J186" s="55">
        <f t="shared" si="133"/>
        <v>-0.01</v>
      </c>
      <c r="K186" s="69">
        <f t="shared" si="133"/>
        <v>-0.06</v>
      </c>
      <c r="L186" s="72">
        <v>0</v>
      </c>
      <c r="M186" s="55">
        <f t="shared" si="134"/>
        <v>7.4999999999999997E-3</v>
      </c>
      <c r="N186" s="69">
        <f t="shared" si="134"/>
        <v>0</v>
      </c>
      <c r="O186" s="72">
        <v>0</v>
      </c>
      <c r="P186" s="7"/>
      <c r="Q186" s="72">
        <f t="shared" si="97"/>
        <v>5.6674999999999995</v>
      </c>
      <c r="R186" s="72">
        <f t="shared" si="98"/>
        <v>5.61</v>
      </c>
      <c r="S186" s="72">
        <f t="shared" si="99"/>
        <v>0</v>
      </c>
      <c r="T186" s="7"/>
      <c r="U186" s="5">
        <f t="shared" si="100"/>
        <v>29</v>
      </c>
      <c r="V186" s="45">
        <f t="shared" si="101"/>
        <v>42401</v>
      </c>
      <c r="W186" s="5">
        <f t="shared" si="102"/>
        <v>5485</v>
      </c>
      <c r="X186" s="55">
        <f t="shared" si="103"/>
        <v>5.3904348595426005E-2</v>
      </c>
      <c r="Y186" s="47">
        <f t="shared" si="104"/>
        <v>0.44988151908567792</v>
      </c>
      <c r="Z186" s="5">
        <f t="shared" si="105"/>
        <v>0</v>
      </c>
      <c r="AA186" s="5">
        <f t="shared" si="106"/>
        <v>0</v>
      </c>
      <c r="AC186" s="39">
        <f t="shared" si="107"/>
        <v>0</v>
      </c>
      <c r="AD186" s="39">
        <f t="shared" si="108"/>
        <v>0</v>
      </c>
      <c r="AE186" s="39">
        <f t="shared" si="109"/>
        <v>0</v>
      </c>
      <c r="AF186" s="39">
        <f t="shared" si="110"/>
        <v>0</v>
      </c>
      <c r="AG186" s="39">
        <f t="shared" si="111"/>
        <v>0</v>
      </c>
      <c r="AH186" s="39">
        <f t="shared" si="112"/>
        <v>0</v>
      </c>
      <c r="AI186" s="39">
        <f t="shared" si="113"/>
        <v>0</v>
      </c>
      <c r="AJ186" s="39">
        <f t="shared" si="114"/>
        <v>0</v>
      </c>
      <c r="AK186" s="39">
        <f t="shared" si="115"/>
        <v>0</v>
      </c>
      <c r="AL186" s="43"/>
      <c r="AM186" s="39">
        <f t="shared" si="116"/>
        <v>0</v>
      </c>
      <c r="AN186" s="39">
        <f t="shared" si="117"/>
        <v>0</v>
      </c>
      <c r="AO186" s="39">
        <f t="shared" si="118"/>
        <v>0</v>
      </c>
      <c r="AP186" s="40">
        <f t="shared" si="119"/>
        <v>0</v>
      </c>
      <c r="AR186" s="39">
        <f t="shared" si="120"/>
        <v>0</v>
      </c>
      <c r="AS186" s="39">
        <f t="shared" si="121"/>
        <v>0</v>
      </c>
      <c r="AT186" s="39">
        <f t="shared" si="122"/>
        <v>0</v>
      </c>
      <c r="AU186" s="40">
        <f t="shared" si="123"/>
        <v>0</v>
      </c>
      <c r="AV186" s="40"/>
      <c r="AW186" s="52">
        <f t="shared" si="124"/>
        <v>0</v>
      </c>
      <c r="AY186" s="52">
        <f t="shared" si="125"/>
        <v>0</v>
      </c>
      <c r="AZ186" s="70"/>
    </row>
    <row r="187" spans="1:52" ht="12" customHeight="1">
      <c r="A187" s="44">
        <f t="shared" si="126"/>
        <v>42430</v>
      </c>
      <c r="B187" s="66">
        <f t="shared" si="127"/>
        <v>2868.8524590163934</v>
      </c>
      <c r="C187" s="67"/>
      <c r="D187" s="68">
        <f t="shared" si="94"/>
        <v>2868.8524590163934</v>
      </c>
      <c r="E187" s="35">
        <f t="shared" si="95"/>
        <v>0</v>
      </c>
      <c r="F187" s="35">
        <f t="shared" si="96"/>
        <v>0</v>
      </c>
      <c r="G187" s="55">
        <f t="shared" si="132"/>
        <v>5.67</v>
      </c>
      <c r="H187" s="69">
        <f t="shared" si="132"/>
        <v>5.67</v>
      </c>
      <c r="I187" s="72">
        <f t="shared" si="128"/>
        <v>0</v>
      </c>
      <c r="J187" s="55">
        <f t="shared" si="133"/>
        <v>-0.01</v>
      </c>
      <c r="K187" s="69">
        <f t="shared" si="133"/>
        <v>-0.06</v>
      </c>
      <c r="L187" s="72">
        <v>0</v>
      </c>
      <c r="M187" s="55">
        <f t="shared" si="134"/>
        <v>7.4999999999999997E-3</v>
      </c>
      <c r="N187" s="69">
        <f t="shared" si="134"/>
        <v>0</v>
      </c>
      <c r="O187" s="72">
        <v>0</v>
      </c>
      <c r="P187" s="7"/>
      <c r="Q187" s="72">
        <f t="shared" si="97"/>
        <v>5.6674999999999995</v>
      </c>
      <c r="R187" s="72">
        <f t="shared" si="98"/>
        <v>5.61</v>
      </c>
      <c r="S187" s="72">
        <f t="shared" si="99"/>
        <v>0</v>
      </c>
      <c r="T187" s="7"/>
      <c r="U187" s="5">
        <f t="shared" si="100"/>
        <v>31</v>
      </c>
      <c r="V187" s="45">
        <f t="shared" si="101"/>
        <v>42430</v>
      </c>
      <c r="W187" s="5">
        <f t="shared" si="102"/>
        <v>5514</v>
      </c>
      <c r="X187" s="55">
        <f t="shared" si="103"/>
        <v>5.3904348595426005E-2</v>
      </c>
      <c r="Y187" s="47">
        <f t="shared" si="104"/>
        <v>0.44798557693421776</v>
      </c>
      <c r="Z187" s="5">
        <f t="shared" si="105"/>
        <v>0</v>
      </c>
      <c r="AA187" s="5">
        <f t="shared" si="106"/>
        <v>0</v>
      </c>
      <c r="AC187" s="39">
        <f t="shared" si="107"/>
        <v>0</v>
      </c>
      <c r="AD187" s="39">
        <f t="shared" si="108"/>
        <v>0</v>
      </c>
      <c r="AE187" s="39">
        <f t="shared" si="109"/>
        <v>0</v>
      </c>
      <c r="AF187" s="39">
        <f t="shared" si="110"/>
        <v>0</v>
      </c>
      <c r="AG187" s="39">
        <f t="shared" si="111"/>
        <v>0</v>
      </c>
      <c r="AH187" s="39">
        <f t="shared" si="112"/>
        <v>0</v>
      </c>
      <c r="AI187" s="39">
        <f t="shared" si="113"/>
        <v>0</v>
      </c>
      <c r="AJ187" s="39">
        <f t="shared" si="114"/>
        <v>0</v>
      </c>
      <c r="AK187" s="39">
        <f t="shared" si="115"/>
        <v>0</v>
      </c>
      <c r="AL187" s="43"/>
      <c r="AM187" s="39">
        <f t="shared" si="116"/>
        <v>0</v>
      </c>
      <c r="AN187" s="39">
        <f t="shared" si="117"/>
        <v>0</v>
      </c>
      <c r="AO187" s="39">
        <f t="shared" si="118"/>
        <v>0</v>
      </c>
      <c r="AP187" s="40">
        <f t="shared" si="119"/>
        <v>0</v>
      </c>
      <c r="AR187" s="39">
        <f t="shared" si="120"/>
        <v>0</v>
      </c>
      <c r="AS187" s="39">
        <f t="shared" si="121"/>
        <v>0</v>
      </c>
      <c r="AT187" s="39">
        <f t="shared" si="122"/>
        <v>0</v>
      </c>
      <c r="AU187" s="40">
        <f t="shared" si="123"/>
        <v>0</v>
      </c>
      <c r="AV187" s="40"/>
      <c r="AW187" s="52">
        <f t="shared" si="124"/>
        <v>0</v>
      </c>
      <c r="AY187" s="52">
        <f t="shared" si="125"/>
        <v>0</v>
      </c>
      <c r="AZ187" s="70"/>
    </row>
    <row r="188" spans="1:52" ht="12" customHeight="1">
      <c r="A188" s="44">
        <f t="shared" si="126"/>
        <v>42461</v>
      </c>
      <c r="B188" s="66">
        <f t="shared" si="127"/>
        <v>2868.8524590163934</v>
      </c>
      <c r="C188" s="67"/>
      <c r="D188" s="68">
        <f t="shared" si="94"/>
        <v>2868.8524590163934</v>
      </c>
      <c r="E188" s="35">
        <f t="shared" si="95"/>
        <v>0</v>
      </c>
      <c r="F188" s="35">
        <f t="shared" si="96"/>
        <v>0</v>
      </c>
      <c r="G188" s="55">
        <f t="shared" si="132"/>
        <v>5.67</v>
      </c>
      <c r="H188" s="69">
        <f t="shared" si="132"/>
        <v>5.67</v>
      </c>
      <c r="I188" s="72">
        <f t="shared" si="128"/>
        <v>0</v>
      </c>
      <c r="J188" s="55">
        <f t="shared" si="133"/>
        <v>-0.01</v>
      </c>
      <c r="K188" s="69">
        <f t="shared" si="133"/>
        <v>-0.06</v>
      </c>
      <c r="L188" s="72">
        <v>0</v>
      </c>
      <c r="M188" s="55">
        <f t="shared" si="134"/>
        <v>7.4999999999999997E-3</v>
      </c>
      <c r="N188" s="69">
        <f t="shared" si="134"/>
        <v>0</v>
      </c>
      <c r="O188" s="72">
        <v>0</v>
      </c>
      <c r="P188" s="7"/>
      <c r="Q188" s="72">
        <f t="shared" si="97"/>
        <v>5.6674999999999995</v>
      </c>
      <c r="R188" s="72">
        <f t="shared" si="98"/>
        <v>5.61</v>
      </c>
      <c r="S188" s="72">
        <f t="shared" si="99"/>
        <v>0</v>
      </c>
      <c r="T188" s="7"/>
      <c r="U188" s="5">
        <f t="shared" si="100"/>
        <v>30</v>
      </c>
      <c r="V188" s="45">
        <f t="shared" si="101"/>
        <v>42461</v>
      </c>
      <c r="W188" s="5">
        <f t="shared" si="102"/>
        <v>5545</v>
      </c>
      <c r="X188" s="55">
        <f t="shared" si="103"/>
        <v>5.3904348595426005E-2</v>
      </c>
      <c r="Y188" s="47">
        <f t="shared" si="104"/>
        <v>0.44596771495413229</v>
      </c>
      <c r="Z188" s="5">
        <f t="shared" si="105"/>
        <v>0</v>
      </c>
      <c r="AA188" s="5">
        <f t="shared" si="106"/>
        <v>0</v>
      </c>
      <c r="AC188" s="39">
        <f t="shared" si="107"/>
        <v>0</v>
      </c>
      <c r="AD188" s="39">
        <f t="shared" si="108"/>
        <v>0</v>
      </c>
      <c r="AE188" s="39">
        <f t="shared" si="109"/>
        <v>0</v>
      </c>
      <c r="AF188" s="39">
        <f t="shared" si="110"/>
        <v>0</v>
      </c>
      <c r="AG188" s="39">
        <f t="shared" si="111"/>
        <v>0</v>
      </c>
      <c r="AH188" s="39">
        <f t="shared" si="112"/>
        <v>0</v>
      </c>
      <c r="AI188" s="39">
        <f t="shared" si="113"/>
        <v>0</v>
      </c>
      <c r="AJ188" s="39">
        <f t="shared" si="114"/>
        <v>0</v>
      </c>
      <c r="AK188" s="39">
        <f t="shared" si="115"/>
        <v>0</v>
      </c>
      <c r="AL188" s="43"/>
      <c r="AM188" s="39">
        <f t="shared" si="116"/>
        <v>0</v>
      </c>
      <c r="AN188" s="39">
        <f t="shared" si="117"/>
        <v>0</v>
      </c>
      <c r="AO188" s="39">
        <f t="shared" si="118"/>
        <v>0</v>
      </c>
      <c r="AP188" s="40">
        <f t="shared" si="119"/>
        <v>0</v>
      </c>
      <c r="AR188" s="39">
        <f t="shared" si="120"/>
        <v>0</v>
      </c>
      <c r="AS188" s="39">
        <f t="shared" si="121"/>
        <v>0</v>
      </c>
      <c r="AT188" s="39">
        <f t="shared" si="122"/>
        <v>0</v>
      </c>
      <c r="AU188" s="40">
        <f t="shared" si="123"/>
        <v>0</v>
      </c>
      <c r="AV188" s="40"/>
      <c r="AW188" s="52">
        <f t="shared" si="124"/>
        <v>0</v>
      </c>
      <c r="AY188" s="52">
        <f t="shared" si="125"/>
        <v>0</v>
      </c>
      <c r="AZ188" s="70"/>
    </row>
    <row r="189" spans="1:52" ht="12" customHeight="1">
      <c r="A189" s="44">
        <f t="shared" si="126"/>
        <v>42491</v>
      </c>
      <c r="B189" s="66">
        <f t="shared" si="127"/>
        <v>2868.8524590163934</v>
      </c>
      <c r="C189" s="67"/>
      <c r="D189" s="68">
        <f t="shared" si="94"/>
        <v>2868.8524590163934</v>
      </c>
      <c r="E189" s="35">
        <f t="shared" si="95"/>
        <v>0</v>
      </c>
      <c r="F189" s="35">
        <f t="shared" si="96"/>
        <v>0</v>
      </c>
      <c r="G189" s="55">
        <f t="shared" si="132"/>
        <v>5.67</v>
      </c>
      <c r="H189" s="69">
        <f t="shared" si="132"/>
        <v>5.67</v>
      </c>
      <c r="I189" s="72">
        <f t="shared" si="128"/>
        <v>0</v>
      </c>
      <c r="J189" s="55">
        <f t="shared" si="133"/>
        <v>-0.01</v>
      </c>
      <c r="K189" s="69">
        <f t="shared" si="133"/>
        <v>-0.06</v>
      </c>
      <c r="L189" s="72">
        <v>0</v>
      </c>
      <c r="M189" s="55">
        <f t="shared" si="134"/>
        <v>7.4999999999999997E-3</v>
      </c>
      <c r="N189" s="69">
        <f t="shared" si="134"/>
        <v>0</v>
      </c>
      <c r="O189" s="72">
        <v>0</v>
      </c>
      <c r="P189" s="7"/>
      <c r="Q189" s="72">
        <f t="shared" si="97"/>
        <v>5.6674999999999995</v>
      </c>
      <c r="R189" s="72">
        <f t="shared" si="98"/>
        <v>5.61</v>
      </c>
      <c r="S189" s="72">
        <f t="shared" si="99"/>
        <v>0</v>
      </c>
      <c r="T189" s="7"/>
      <c r="U189" s="5">
        <f t="shared" si="100"/>
        <v>31</v>
      </c>
      <c r="V189" s="45">
        <f t="shared" si="101"/>
        <v>42491</v>
      </c>
      <c r="W189" s="5">
        <f t="shared" si="102"/>
        <v>5575</v>
      </c>
      <c r="X189" s="55">
        <f t="shared" si="103"/>
        <v>5.3904348595426005E-2</v>
      </c>
      <c r="Y189" s="47">
        <f t="shared" si="104"/>
        <v>0.44402359970961175</v>
      </c>
      <c r="Z189" s="5">
        <f t="shared" si="105"/>
        <v>0</v>
      </c>
      <c r="AA189" s="5">
        <f t="shared" si="106"/>
        <v>0</v>
      </c>
      <c r="AC189" s="39">
        <f t="shared" si="107"/>
        <v>0</v>
      </c>
      <c r="AD189" s="39">
        <f t="shared" si="108"/>
        <v>0</v>
      </c>
      <c r="AE189" s="39">
        <f t="shared" si="109"/>
        <v>0</v>
      </c>
      <c r="AF189" s="39">
        <f t="shared" si="110"/>
        <v>0</v>
      </c>
      <c r="AG189" s="39">
        <f t="shared" si="111"/>
        <v>0</v>
      </c>
      <c r="AH189" s="39">
        <f t="shared" si="112"/>
        <v>0</v>
      </c>
      <c r="AI189" s="39">
        <f t="shared" si="113"/>
        <v>0</v>
      </c>
      <c r="AJ189" s="39">
        <f t="shared" si="114"/>
        <v>0</v>
      </c>
      <c r="AK189" s="39">
        <f t="shared" si="115"/>
        <v>0</v>
      </c>
      <c r="AL189" s="43"/>
      <c r="AM189" s="39">
        <f t="shared" si="116"/>
        <v>0</v>
      </c>
      <c r="AN189" s="39">
        <f t="shared" si="117"/>
        <v>0</v>
      </c>
      <c r="AO189" s="39">
        <f t="shared" si="118"/>
        <v>0</v>
      </c>
      <c r="AP189" s="40">
        <f t="shared" si="119"/>
        <v>0</v>
      </c>
      <c r="AR189" s="39">
        <f t="shared" si="120"/>
        <v>0</v>
      </c>
      <c r="AS189" s="39">
        <f t="shared" si="121"/>
        <v>0</v>
      </c>
      <c r="AT189" s="39">
        <f t="shared" si="122"/>
        <v>0</v>
      </c>
      <c r="AU189" s="40">
        <f t="shared" si="123"/>
        <v>0</v>
      </c>
      <c r="AV189" s="40"/>
      <c r="AW189" s="52">
        <f t="shared" si="124"/>
        <v>0</v>
      </c>
      <c r="AY189" s="52">
        <f t="shared" si="125"/>
        <v>0</v>
      </c>
      <c r="AZ189" s="70"/>
    </row>
    <row r="190" spans="1:52" ht="12" customHeight="1">
      <c r="A190" s="44">
        <f t="shared" si="126"/>
        <v>42522</v>
      </c>
      <c r="B190" s="66">
        <f t="shared" si="127"/>
        <v>2868.8524590163934</v>
      </c>
      <c r="C190" s="67"/>
      <c r="D190" s="68">
        <f t="shared" si="94"/>
        <v>2868.8524590163934</v>
      </c>
      <c r="E190" s="35">
        <f t="shared" si="95"/>
        <v>0</v>
      </c>
      <c r="F190" s="35">
        <f t="shared" si="96"/>
        <v>0</v>
      </c>
      <c r="G190" s="55">
        <f t="shared" ref="G190:H209" si="135">VLOOKUP($A190,Table,MATCH(G$4,Curves,0))</f>
        <v>5.67</v>
      </c>
      <c r="H190" s="69">
        <f t="shared" si="135"/>
        <v>5.67</v>
      </c>
      <c r="I190" s="72">
        <f t="shared" si="128"/>
        <v>0</v>
      </c>
      <c r="J190" s="55">
        <f t="shared" ref="J190:K209" si="136">VLOOKUP($A190,Table,MATCH(J$4,Curves,0))</f>
        <v>-0.01</v>
      </c>
      <c r="K190" s="69">
        <f t="shared" si="136"/>
        <v>-0.06</v>
      </c>
      <c r="L190" s="72">
        <v>0</v>
      </c>
      <c r="M190" s="55">
        <f t="shared" ref="M190:N209" si="137">VLOOKUP($A190,Table,MATCH(M$4,Curves,0))</f>
        <v>7.4999999999999997E-3</v>
      </c>
      <c r="N190" s="69">
        <f t="shared" si="137"/>
        <v>0</v>
      </c>
      <c r="O190" s="72">
        <v>0</v>
      </c>
      <c r="P190" s="7"/>
      <c r="Q190" s="72">
        <f t="shared" si="97"/>
        <v>5.6674999999999995</v>
      </c>
      <c r="R190" s="72">
        <f t="shared" si="98"/>
        <v>5.61</v>
      </c>
      <c r="S190" s="72">
        <f t="shared" si="99"/>
        <v>0</v>
      </c>
      <c r="T190" s="7"/>
      <c r="U190" s="5">
        <f t="shared" si="100"/>
        <v>30</v>
      </c>
      <c r="V190" s="45">
        <f t="shared" si="101"/>
        <v>42522</v>
      </c>
      <c r="W190" s="5">
        <f t="shared" si="102"/>
        <v>5606</v>
      </c>
      <c r="X190" s="55">
        <f t="shared" si="103"/>
        <v>5.3904348595426005E-2</v>
      </c>
      <c r="Y190" s="47">
        <f t="shared" si="104"/>
        <v>0.44202358366836697</v>
      </c>
      <c r="Z190" s="5">
        <f t="shared" si="105"/>
        <v>0</v>
      </c>
      <c r="AA190" s="5">
        <f t="shared" si="106"/>
        <v>0</v>
      </c>
      <c r="AC190" s="39">
        <f t="shared" si="107"/>
        <v>0</v>
      </c>
      <c r="AD190" s="39">
        <f t="shared" si="108"/>
        <v>0</v>
      </c>
      <c r="AE190" s="39">
        <f t="shared" si="109"/>
        <v>0</v>
      </c>
      <c r="AF190" s="39">
        <f t="shared" si="110"/>
        <v>0</v>
      </c>
      <c r="AG190" s="39">
        <f t="shared" si="111"/>
        <v>0</v>
      </c>
      <c r="AH190" s="39">
        <f t="shared" si="112"/>
        <v>0</v>
      </c>
      <c r="AI190" s="39">
        <f t="shared" si="113"/>
        <v>0</v>
      </c>
      <c r="AJ190" s="39">
        <f t="shared" si="114"/>
        <v>0</v>
      </c>
      <c r="AK190" s="39">
        <f t="shared" si="115"/>
        <v>0</v>
      </c>
      <c r="AL190" s="43"/>
      <c r="AM190" s="39">
        <f t="shared" si="116"/>
        <v>0</v>
      </c>
      <c r="AN190" s="39">
        <f t="shared" si="117"/>
        <v>0</v>
      </c>
      <c r="AO190" s="39">
        <f t="shared" si="118"/>
        <v>0</v>
      </c>
      <c r="AP190" s="40">
        <f t="shared" si="119"/>
        <v>0</v>
      </c>
      <c r="AR190" s="39">
        <f t="shared" si="120"/>
        <v>0</v>
      </c>
      <c r="AS190" s="39">
        <f t="shared" si="121"/>
        <v>0</v>
      </c>
      <c r="AT190" s="39">
        <f t="shared" si="122"/>
        <v>0</v>
      </c>
      <c r="AU190" s="40">
        <f t="shared" si="123"/>
        <v>0</v>
      </c>
      <c r="AV190" s="40"/>
      <c r="AW190" s="52">
        <f t="shared" si="124"/>
        <v>0</v>
      </c>
      <c r="AY190" s="52">
        <f t="shared" si="125"/>
        <v>0</v>
      </c>
      <c r="AZ190" s="70"/>
    </row>
    <row r="191" spans="1:52" ht="12" customHeight="1">
      <c r="A191" s="44">
        <f t="shared" si="126"/>
        <v>42552</v>
      </c>
      <c r="B191" s="66">
        <f t="shared" si="127"/>
        <v>2868.8524590163934</v>
      </c>
      <c r="C191" s="67"/>
      <c r="D191" s="68">
        <f t="shared" si="94"/>
        <v>2868.8524590163934</v>
      </c>
      <c r="E191" s="35">
        <f t="shared" si="95"/>
        <v>0</v>
      </c>
      <c r="F191" s="35">
        <f t="shared" si="96"/>
        <v>0</v>
      </c>
      <c r="G191" s="55">
        <f t="shared" si="135"/>
        <v>5.67</v>
      </c>
      <c r="H191" s="69">
        <f t="shared" si="135"/>
        <v>5.67</v>
      </c>
      <c r="I191" s="72">
        <f t="shared" si="128"/>
        <v>0</v>
      </c>
      <c r="J191" s="55">
        <f t="shared" si="136"/>
        <v>-0.01</v>
      </c>
      <c r="K191" s="69">
        <f t="shared" si="136"/>
        <v>-0.06</v>
      </c>
      <c r="L191" s="72">
        <v>0</v>
      </c>
      <c r="M191" s="55">
        <f t="shared" si="137"/>
        <v>7.4999999999999997E-3</v>
      </c>
      <c r="N191" s="69">
        <f t="shared" si="137"/>
        <v>0</v>
      </c>
      <c r="O191" s="72">
        <v>0</v>
      </c>
      <c r="P191" s="7"/>
      <c r="Q191" s="72">
        <f t="shared" si="97"/>
        <v>5.6674999999999995</v>
      </c>
      <c r="R191" s="72">
        <f t="shared" si="98"/>
        <v>5.61</v>
      </c>
      <c r="S191" s="72">
        <f t="shared" si="99"/>
        <v>0</v>
      </c>
      <c r="T191" s="7"/>
      <c r="U191" s="5">
        <f t="shared" si="100"/>
        <v>31</v>
      </c>
      <c r="V191" s="45">
        <f t="shared" si="101"/>
        <v>42552</v>
      </c>
      <c r="W191" s="5">
        <f t="shared" si="102"/>
        <v>5636</v>
      </c>
      <c r="X191" s="55">
        <f t="shared" si="103"/>
        <v>5.3904348595426005E-2</v>
      </c>
      <c r="Y191" s="47">
        <f t="shared" si="104"/>
        <v>0.44009666214774595</v>
      </c>
      <c r="Z191" s="5">
        <f t="shared" si="105"/>
        <v>0</v>
      </c>
      <c r="AA191" s="5">
        <f t="shared" si="106"/>
        <v>0</v>
      </c>
      <c r="AC191" s="39">
        <f t="shared" si="107"/>
        <v>0</v>
      </c>
      <c r="AD191" s="39">
        <f t="shared" si="108"/>
        <v>0</v>
      </c>
      <c r="AE191" s="39">
        <f t="shared" si="109"/>
        <v>0</v>
      </c>
      <c r="AF191" s="39">
        <f t="shared" si="110"/>
        <v>0</v>
      </c>
      <c r="AG191" s="39">
        <f t="shared" si="111"/>
        <v>0</v>
      </c>
      <c r="AH191" s="39">
        <f t="shared" si="112"/>
        <v>0</v>
      </c>
      <c r="AI191" s="39">
        <f t="shared" si="113"/>
        <v>0</v>
      </c>
      <c r="AJ191" s="39">
        <f t="shared" si="114"/>
        <v>0</v>
      </c>
      <c r="AK191" s="39">
        <f t="shared" si="115"/>
        <v>0</v>
      </c>
      <c r="AL191" s="43"/>
      <c r="AM191" s="39">
        <f t="shared" si="116"/>
        <v>0</v>
      </c>
      <c r="AN191" s="39">
        <f t="shared" si="117"/>
        <v>0</v>
      </c>
      <c r="AO191" s="39">
        <f t="shared" si="118"/>
        <v>0</v>
      </c>
      <c r="AP191" s="40">
        <f t="shared" si="119"/>
        <v>0</v>
      </c>
      <c r="AR191" s="39">
        <f t="shared" si="120"/>
        <v>0</v>
      </c>
      <c r="AS191" s="39">
        <f t="shared" si="121"/>
        <v>0</v>
      </c>
      <c r="AT191" s="39">
        <f t="shared" si="122"/>
        <v>0</v>
      </c>
      <c r="AU191" s="40">
        <f t="shared" si="123"/>
        <v>0</v>
      </c>
      <c r="AV191" s="40"/>
      <c r="AW191" s="52">
        <f t="shared" si="124"/>
        <v>0</v>
      </c>
      <c r="AY191" s="52">
        <f t="shared" si="125"/>
        <v>0</v>
      </c>
      <c r="AZ191" s="70"/>
    </row>
    <row r="192" spans="1:52" ht="12" customHeight="1">
      <c r="A192" s="44">
        <f t="shared" si="126"/>
        <v>42583</v>
      </c>
      <c r="B192" s="66">
        <f t="shared" si="127"/>
        <v>2868.8524590163934</v>
      </c>
      <c r="C192" s="67"/>
      <c r="D192" s="68">
        <f t="shared" si="94"/>
        <v>2868.8524590163934</v>
      </c>
      <c r="E192" s="35">
        <f t="shared" si="95"/>
        <v>0</v>
      </c>
      <c r="F192" s="35">
        <f t="shared" si="96"/>
        <v>0</v>
      </c>
      <c r="G192" s="55">
        <f t="shared" si="135"/>
        <v>5.67</v>
      </c>
      <c r="H192" s="69">
        <f t="shared" si="135"/>
        <v>5.67</v>
      </c>
      <c r="I192" s="72">
        <f t="shared" si="128"/>
        <v>0</v>
      </c>
      <c r="J192" s="55">
        <f t="shared" si="136"/>
        <v>-0.01</v>
      </c>
      <c r="K192" s="69">
        <f t="shared" si="136"/>
        <v>-0.06</v>
      </c>
      <c r="L192" s="72">
        <v>0</v>
      </c>
      <c r="M192" s="55">
        <f t="shared" si="137"/>
        <v>7.4999999999999997E-3</v>
      </c>
      <c r="N192" s="69">
        <f t="shared" si="137"/>
        <v>0</v>
      </c>
      <c r="O192" s="72">
        <v>0</v>
      </c>
      <c r="P192" s="7"/>
      <c r="Q192" s="72">
        <f t="shared" si="97"/>
        <v>5.6674999999999995</v>
      </c>
      <c r="R192" s="72">
        <f t="shared" si="98"/>
        <v>5.61</v>
      </c>
      <c r="S192" s="72">
        <f t="shared" si="99"/>
        <v>0</v>
      </c>
      <c r="T192" s="7"/>
      <c r="U192" s="5">
        <f t="shared" si="100"/>
        <v>31</v>
      </c>
      <c r="V192" s="45">
        <f t="shared" si="101"/>
        <v>42583</v>
      </c>
      <c r="W192" s="5">
        <f t="shared" si="102"/>
        <v>5667</v>
      </c>
      <c r="X192" s="55">
        <f t="shared" si="103"/>
        <v>5.3904348595426005E-2</v>
      </c>
      <c r="Y192" s="47">
        <f t="shared" si="104"/>
        <v>0.43811433421614637</v>
      </c>
      <c r="Z192" s="5">
        <f t="shared" si="105"/>
        <v>0</v>
      </c>
      <c r="AA192" s="5">
        <f t="shared" si="106"/>
        <v>0</v>
      </c>
      <c r="AC192" s="39">
        <f t="shared" si="107"/>
        <v>0</v>
      </c>
      <c r="AD192" s="39">
        <f t="shared" si="108"/>
        <v>0</v>
      </c>
      <c r="AE192" s="39">
        <f t="shared" si="109"/>
        <v>0</v>
      </c>
      <c r="AF192" s="39">
        <f t="shared" si="110"/>
        <v>0</v>
      </c>
      <c r="AG192" s="39">
        <f t="shared" si="111"/>
        <v>0</v>
      </c>
      <c r="AH192" s="39">
        <f t="shared" si="112"/>
        <v>0</v>
      </c>
      <c r="AI192" s="39">
        <f t="shared" si="113"/>
        <v>0</v>
      </c>
      <c r="AJ192" s="39">
        <f t="shared" si="114"/>
        <v>0</v>
      </c>
      <c r="AK192" s="39">
        <f t="shared" si="115"/>
        <v>0</v>
      </c>
      <c r="AL192" s="43"/>
      <c r="AM192" s="39">
        <f t="shared" si="116"/>
        <v>0</v>
      </c>
      <c r="AN192" s="39">
        <f t="shared" si="117"/>
        <v>0</v>
      </c>
      <c r="AO192" s="39">
        <f t="shared" si="118"/>
        <v>0</v>
      </c>
      <c r="AP192" s="40">
        <f t="shared" si="119"/>
        <v>0</v>
      </c>
      <c r="AR192" s="39">
        <f t="shared" si="120"/>
        <v>0</v>
      </c>
      <c r="AS192" s="39">
        <f t="shared" si="121"/>
        <v>0</v>
      </c>
      <c r="AT192" s="39">
        <f t="shared" si="122"/>
        <v>0</v>
      </c>
      <c r="AU192" s="40">
        <f t="shared" si="123"/>
        <v>0</v>
      </c>
      <c r="AV192" s="40"/>
      <c r="AW192" s="52">
        <f t="shared" si="124"/>
        <v>0</v>
      </c>
      <c r="AY192" s="52">
        <f t="shared" si="125"/>
        <v>0</v>
      </c>
      <c r="AZ192" s="70"/>
    </row>
    <row r="193" spans="1:52" ht="12" customHeight="1">
      <c r="A193" s="44">
        <f t="shared" si="126"/>
        <v>42614</v>
      </c>
      <c r="B193" s="66">
        <f t="shared" si="127"/>
        <v>2868.8524590163934</v>
      </c>
      <c r="C193" s="67"/>
      <c r="D193" s="68">
        <f t="shared" si="94"/>
        <v>2868.8524590163934</v>
      </c>
      <c r="E193" s="35">
        <f t="shared" si="95"/>
        <v>0</v>
      </c>
      <c r="F193" s="35">
        <f t="shared" si="96"/>
        <v>0</v>
      </c>
      <c r="G193" s="55">
        <f t="shared" si="135"/>
        <v>5.67</v>
      </c>
      <c r="H193" s="69">
        <f t="shared" si="135"/>
        <v>5.67</v>
      </c>
      <c r="I193" s="72">
        <f t="shared" si="128"/>
        <v>0</v>
      </c>
      <c r="J193" s="55">
        <f t="shared" si="136"/>
        <v>-0.01</v>
      </c>
      <c r="K193" s="69">
        <f t="shared" si="136"/>
        <v>-0.06</v>
      </c>
      <c r="L193" s="72">
        <v>0</v>
      </c>
      <c r="M193" s="55">
        <f t="shared" si="137"/>
        <v>7.4999999999999997E-3</v>
      </c>
      <c r="N193" s="69">
        <f t="shared" si="137"/>
        <v>0</v>
      </c>
      <c r="O193" s="72">
        <v>0</v>
      </c>
      <c r="P193" s="7"/>
      <c r="Q193" s="72">
        <f t="shared" si="97"/>
        <v>5.6674999999999995</v>
      </c>
      <c r="R193" s="72">
        <f t="shared" si="98"/>
        <v>5.61</v>
      </c>
      <c r="S193" s="72">
        <f t="shared" si="99"/>
        <v>0</v>
      </c>
      <c r="T193" s="7"/>
      <c r="U193" s="5">
        <f t="shared" si="100"/>
        <v>30</v>
      </c>
      <c r="V193" s="45">
        <f t="shared" si="101"/>
        <v>42614</v>
      </c>
      <c r="W193" s="5">
        <f t="shared" si="102"/>
        <v>5698</v>
      </c>
      <c r="X193" s="55">
        <f t="shared" si="103"/>
        <v>5.3904348595426005E-2</v>
      </c>
      <c r="Y193" s="47">
        <f t="shared" si="104"/>
        <v>0.43614093528666459</v>
      </c>
      <c r="Z193" s="5">
        <f t="shared" si="105"/>
        <v>0</v>
      </c>
      <c r="AA193" s="5">
        <f t="shared" si="106"/>
        <v>0</v>
      </c>
      <c r="AC193" s="39">
        <f t="shared" si="107"/>
        <v>0</v>
      </c>
      <c r="AD193" s="39">
        <f t="shared" si="108"/>
        <v>0</v>
      </c>
      <c r="AE193" s="39">
        <f t="shared" si="109"/>
        <v>0</v>
      </c>
      <c r="AF193" s="39">
        <f t="shared" si="110"/>
        <v>0</v>
      </c>
      <c r="AG193" s="39">
        <f t="shared" si="111"/>
        <v>0</v>
      </c>
      <c r="AH193" s="39">
        <f t="shared" si="112"/>
        <v>0</v>
      </c>
      <c r="AI193" s="39">
        <f t="shared" si="113"/>
        <v>0</v>
      </c>
      <c r="AJ193" s="39">
        <f t="shared" si="114"/>
        <v>0</v>
      </c>
      <c r="AK193" s="39">
        <f t="shared" si="115"/>
        <v>0</v>
      </c>
      <c r="AL193" s="43"/>
      <c r="AM193" s="39">
        <f t="shared" si="116"/>
        <v>0</v>
      </c>
      <c r="AN193" s="39">
        <f t="shared" si="117"/>
        <v>0</v>
      </c>
      <c r="AO193" s="39">
        <f t="shared" si="118"/>
        <v>0</v>
      </c>
      <c r="AP193" s="40">
        <f t="shared" si="119"/>
        <v>0</v>
      </c>
      <c r="AR193" s="39">
        <f t="shared" si="120"/>
        <v>0</v>
      </c>
      <c r="AS193" s="39">
        <f t="shared" si="121"/>
        <v>0</v>
      </c>
      <c r="AT193" s="39">
        <f t="shared" si="122"/>
        <v>0</v>
      </c>
      <c r="AU193" s="40">
        <f t="shared" si="123"/>
        <v>0</v>
      </c>
      <c r="AV193" s="40"/>
      <c r="AW193" s="52">
        <f t="shared" si="124"/>
        <v>0</v>
      </c>
      <c r="AY193" s="52">
        <f t="shared" si="125"/>
        <v>0</v>
      </c>
      <c r="AZ193" s="70"/>
    </row>
    <row r="194" spans="1:52" ht="12" customHeight="1">
      <c r="A194" s="44">
        <f t="shared" si="126"/>
        <v>42644</v>
      </c>
      <c r="B194" s="66">
        <f t="shared" si="127"/>
        <v>2868.8524590163934</v>
      </c>
      <c r="C194" s="67"/>
      <c r="D194" s="68">
        <f t="shared" si="94"/>
        <v>2868.8524590163934</v>
      </c>
      <c r="E194" s="35">
        <f t="shared" si="95"/>
        <v>0</v>
      </c>
      <c r="F194" s="35">
        <f t="shared" si="96"/>
        <v>0</v>
      </c>
      <c r="G194" s="55">
        <f t="shared" si="135"/>
        <v>5.67</v>
      </c>
      <c r="H194" s="69">
        <f t="shared" si="135"/>
        <v>5.67</v>
      </c>
      <c r="I194" s="72">
        <f t="shared" si="128"/>
        <v>0</v>
      </c>
      <c r="J194" s="55">
        <f t="shared" si="136"/>
        <v>-0.01</v>
      </c>
      <c r="K194" s="69">
        <f t="shared" si="136"/>
        <v>-0.06</v>
      </c>
      <c r="L194" s="72">
        <v>0</v>
      </c>
      <c r="M194" s="55">
        <f t="shared" si="137"/>
        <v>7.4999999999999997E-3</v>
      </c>
      <c r="N194" s="69">
        <f t="shared" si="137"/>
        <v>0</v>
      </c>
      <c r="O194" s="72">
        <v>0</v>
      </c>
      <c r="P194" s="7"/>
      <c r="Q194" s="72">
        <f t="shared" si="97"/>
        <v>5.6674999999999995</v>
      </c>
      <c r="R194" s="72">
        <f t="shared" si="98"/>
        <v>5.61</v>
      </c>
      <c r="S194" s="72">
        <f t="shared" si="99"/>
        <v>0</v>
      </c>
      <c r="T194" s="7"/>
      <c r="U194" s="5">
        <f t="shared" si="100"/>
        <v>31</v>
      </c>
      <c r="V194" s="45">
        <f t="shared" si="101"/>
        <v>42644</v>
      </c>
      <c r="W194" s="5">
        <f t="shared" si="102"/>
        <v>5728</v>
      </c>
      <c r="X194" s="55">
        <f t="shared" si="103"/>
        <v>5.3904348595426005E-2</v>
      </c>
      <c r="Y194" s="47">
        <f t="shared" si="104"/>
        <v>0.43423965810309662</v>
      </c>
      <c r="Z194" s="5">
        <f t="shared" si="105"/>
        <v>0</v>
      </c>
      <c r="AA194" s="5">
        <f t="shared" si="106"/>
        <v>0</v>
      </c>
      <c r="AC194" s="39">
        <f t="shared" si="107"/>
        <v>0</v>
      </c>
      <c r="AD194" s="39">
        <f t="shared" si="108"/>
        <v>0</v>
      </c>
      <c r="AE194" s="39">
        <f t="shared" si="109"/>
        <v>0</v>
      </c>
      <c r="AF194" s="39">
        <f t="shared" si="110"/>
        <v>0</v>
      </c>
      <c r="AG194" s="39">
        <f t="shared" si="111"/>
        <v>0</v>
      </c>
      <c r="AH194" s="39">
        <f t="shared" si="112"/>
        <v>0</v>
      </c>
      <c r="AI194" s="39">
        <f t="shared" si="113"/>
        <v>0</v>
      </c>
      <c r="AJ194" s="39">
        <f t="shared" si="114"/>
        <v>0</v>
      </c>
      <c r="AK194" s="39">
        <f t="shared" si="115"/>
        <v>0</v>
      </c>
      <c r="AL194" s="43"/>
      <c r="AM194" s="39">
        <f t="shared" si="116"/>
        <v>0</v>
      </c>
      <c r="AN194" s="39">
        <f t="shared" si="117"/>
        <v>0</v>
      </c>
      <c r="AO194" s="39">
        <f t="shared" si="118"/>
        <v>0</v>
      </c>
      <c r="AP194" s="40">
        <f t="shared" si="119"/>
        <v>0</v>
      </c>
      <c r="AR194" s="39">
        <f t="shared" si="120"/>
        <v>0</v>
      </c>
      <c r="AS194" s="39">
        <f t="shared" si="121"/>
        <v>0</v>
      </c>
      <c r="AT194" s="39">
        <f t="shared" si="122"/>
        <v>0</v>
      </c>
      <c r="AU194" s="40">
        <f t="shared" si="123"/>
        <v>0</v>
      </c>
      <c r="AV194" s="40"/>
      <c r="AW194" s="52">
        <f t="shared" si="124"/>
        <v>0</v>
      </c>
      <c r="AY194" s="52">
        <f t="shared" si="125"/>
        <v>0</v>
      </c>
      <c r="AZ194" s="70"/>
    </row>
    <row r="195" spans="1:52" ht="12" customHeight="1">
      <c r="A195" s="44">
        <f t="shared" si="126"/>
        <v>42675</v>
      </c>
      <c r="B195" s="66">
        <f t="shared" si="127"/>
        <v>2868.8524590163934</v>
      </c>
      <c r="C195" s="67"/>
      <c r="D195" s="68">
        <f t="shared" si="94"/>
        <v>2868.8524590163934</v>
      </c>
      <c r="E195" s="35">
        <f t="shared" si="95"/>
        <v>0</v>
      </c>
      <c r="F195" s="35">
        <f t="shared" si="96"/>
        <v>0</v>
      </c>
      <c r="G195" s="55">
        <f t="shared" si="135"/>
        <v>5.67</v>
      </c>
      <c r="H195" s="69">
        <f t="shared" si="135"/>
        <v>5.67</v>
      </c>
      <c r="I195" s="72">
        <f t="shared" si="128"/>
        <v>0</v>
      </c>
      <c r="J195" s="55">
        <f t="shared" si="136"/>
        <v>-0.01</v>
      </c>
      <c r="K195" s="69">
        <f t="shared" si="136"/>
        <v>-0.06</v>
      </c>
      <c r="L195" s="72">
        <v>0</v>
      </c>
      <c r="M195" s="55">
        <f t="shared" si="137"/>
        <v>7.4999999999999997E-3</v>
      </c>
      <c r="N195" s="69">
        <f t="shared" si="137"/>
        <v>0</v>
      </c>
      <c r="O195" s="72">
        <v>0</v>
      </c>
      <c r="P195" s="7"/>
      <c r="Q195" s="72">
        <f t="shared" si="97"/>
        <v>5.6674999999999995</v>
      </c>
      <c r="R195" s="72">
        <f t="shared" si="98"/>
        <v>5.61</v>
      </c>
      <c r="S195" s="72">
        <f t="shared" si="99"/>
        <v>0</v>
      </c>
      <c r="T195" s="7"/>
      <c r="U195" s="5">
        <f t="shared" si="100"/>
        <v>30</v>
      </c>
      <c r="V195" s="45">
        <f t="shared" si="101"/>
        <v>42675</v>
      </c>
      <c r="W195" s="5">
        <f t="shared" si="102"/>
        <v>5759</v>
      </c>
      <c r="X195" s="55">
        <f t="shared" si="103"/>
        <v>5.3904348595426005E-2</v>
      </c>
      <c r="Y195" s="47">
        <f t="shared" si="104"/>
        <v>0.43228371188195241</v>
      </c>
      <c r="Z195" s="5">
        <f t="shared" si="105"/>
        <v>0</v>
      </c>
      <c r="AA195" s="5">
        <f t="shared" si="106"/>
        <v>0</v>
      </c>
      <c r="AC195" s="39">
        <f t="shared" si="107"/>
        <v>0</v>
      </c>
      <c r="AD195" s="39">
        <f t="shared" si="108"/>
        <v>0</v>
      </c>
      <c r="AE195" s="39">
        <f t="shared" si="109"/>
        <v>0</v>
      </c>
      <c r="AF195" s="39">
        <f t="shared" si="110"/>
        <v>0</v>
      </c>
      <c r="AG195" s="39">
        <f t="shared" si="111"/>
        <v>0</v>
      </c>
      <c r="AH195" s="39">
        <f t="shared" si="112"/>
        <v>0</v>
      </c>
      <c r="AI195" s="39">
        <f t="shared" si="113"/>
        <v>0</v>
      </c>
      <c r="AJ195" s="39">
        <f t="shared" si="114"/>
        <v>0</v>
      </c>
      <c r="AK195" s="39">
        <f t="shared" si="115"/>
        <v>0</v>
      </c>
      <c r="AL195" s="43"/>
      <c r="AM195" s="39">
        <f t="shared" si="116"/>
        <v>0</v>
      </c>
      <c r="AN195" s="39">
        <f t="shared" si="117"/>
        <v>0</v>
      </c>
      <c r="AO195" s="39">
        <f t="shared" si="118"/>
        <v>0</v>
      </c>
      <c r="AP195" s="40">
        <f t="shared" si="119"/>
        <v>0</v>
      </c>
      <c r="AR195" s="39">
        <f t="shared" si="120"/>
        <v>0</v>
      </c>
      <c r="AS195" s="39">
        <f t="shared" si="121"/>
        <v>0</v>
      </c>
      <c r="AT195" s="39">
        <f t="shared" si="122"/>
        <v>0</v>
      </c>
      <c r="AU195" s="40">
        <f t="shared" si="123"/>
        <v>0</v>
      </c>
      <c r="AV195" s="40"/>
      <c r="AW195" s="52">
        <f t="shared" si="124"/>
        <v>0</v>
      </c>
      <c r="AY195" s="52">
        <f t="shared" si="125"/>
        <v>0</v>
      </c>
      <c r="AZ195" s="70"/>
    </row>
    <row r="196" spans="1:52" ht="12" customHeight="1">
      <c r="A196" s="44">
        <f t="shared" si="126"/>
        <v>42705</v>
      </c>
      <c r="B196" s="66">
        <f t="shared" si="127"/>
        <v>2868.8524590163934</v>
      </c>
      <c r="C196" s="67"/>
      <c r="D196" s="68">
        <f t="shared" si="94"/>
        <v>2868.8524590163934</v>
      </c>
      <c r="E196" s="35">
        <f t="shared" si="95"/>
        <v>0</v>
      </c>
      <c r="F196" s="35">
        <f t="shared" si="96"/>
        <v>0</v>
      </c>
      <c r="G196" s="55">
        <f t="shared" si="135"/>
        <v>5.67</v>
      </c>
      <c r="H196" s="69">
        <f t="shared" si="135"/>
        <v>5.67</v>
      </c>
      <c r="I196" s="72">
        <f t="shared" si="128"/>
        <v>0</v>
      </c>
      <c r="J196" s="55">
        <f t="shared" si="136"/>
        <v>-0.01</v>
      </c>
      <c r="K196" s="69">
        <f t="shared" si="136"/>
        <v>-0.06</v>
      </c>
      <c r="L196" s="72">
        <v>0</v>
      </c>
      <c r="M196" s="55">
        <f t="shared" si="137"/>
        <v>7.4999999999999997E-3</v>
      </c>
      <c r="N196" s="69">
        <f t="shared" si="137"/>
        <v>0</v>
      </c>
      <c r="O196" s="72">
        <v>0</v>
      </c>
      <c r="P196" s="7"/>
      <c r="Q196" s="72">
        <f t="shared" si="97"/>
        <v>5.6674999999999995</v>
      </c>
      <c r="R196" s="72">
        <f t="shared" si="98"/>
        <v>5.61</v>
      </c>
      <c r="S196" s="72">
        <f t="shared" si="99"/>
        <v>0</v>
      </c>
      <c r="T196" s="7"/>
      <c r="U196" s="5">
        <f t="shared" si="100"/>
        <v>31</v>
      </c>
      <c r="V196" s="45">
        <f t="shared" si="101"/>
        <v>42705</v>
      </c>
      <c r="W196" s="5">
        <f t="shared" si="102"/>
        <v>5789</v>
      </c>
      <c r="X196" s="55">
        <f t="shared" si="103"/>
        <v>5.3904348595426005E-2</v>
      </c>
      <c r="Y196" s="47">
        <f t="shared" si="104"/>
        <v>0.43039924956316317</v>
      </c>
      <c r="Z196" s="5">
        <f t="shared" si="105"/>
        <v>0</v>
      </c>
      <c r="AA196" s="5">
        <f t="shared" si="106"/>
        <v>0</v>
      </c>
      <c r="AC196" s="39">
        <f t="shared" si="107"/>
        <v>0</v>
      </c>
      <c r="AD196" s="39">
        <f t="shared" si="108"/>
        <v>0</v>
      </c>
      <c r="AE196" s="39">
        <f t="shared" si="109"/>
        <v>0</v>
      </c>
      <c r="AF196" s="39">
        <f t="shared" si="110"/>
        <v>0</v>
      </c>
      <c r="AG196" s="39">
        <f t="shared" si="111"/>
        <v>0</v>
      </c>
      <c r="AH196" s="39">
        <f t="shared" si="112"/>
        <v>0</v>
      </c>
      <c r="AI196" s="39">
        <f t="shared" si="113"/>
        <v>0</v>
      </c>
      <c r="AJ196" s="39">
        <f t="shared" si="114"/>
        <v>0</v>
      </c>
      <c r="AK196" s="39">
        <f t="shared" si="115"/>
        <v>0</v>
      </c>
      <c r="AL196" s="43"/>
      <c r="AM196" s="39">
        <f t="shared" si="116"/>
        <v>0</v>
      </c>
      <c r="AN196" s="39">
        <f t="shared" si="117"/>
        <v>0</v>
      </c>
      <c r="AO196" s="39">
        <f t="shared" si="118"/>
        <v>0</v>
      </c>
      <c r="AP196" s="40">
        <f t="shared" si="119"/>
        <v>0</v>
      </c>
      <c r="AR196" s="39">
        <f t="shared" si="120"/>
        <v>0</v>
      </c>
      <c r="AS196" s="39">
        <f t="shared" si="121"/>
        <v>0</v>
      </c>
      <c r="AT196" s="39">
        <f t="shared" si="122"/>
        <v>0</v>
      </c>
      <c r="AU196" s="40">
        <f t="shared" si="123"/>
        <v>0</v>
      </c>
      <c r="AV196" s="40"/>
      <c r="AW196" s="52">
        <f t="shared" si="124"/>
        <v>0</v>
      </c>
      <c r="AY196" s="52">
        <f t="shared" si="125"/>
        <v>0</v>
      </c>
      <c r="AZ196" s="70"/>
    </row>
    <row r="197" spans="1:52" ht="12" customHeight="1">
      <c r="A197" s="44">
        <f t="shared" si="126"/>
        <v>42736</v>
      </c>
      <c r="B197" s="66">
        <f t="shared" si="127"/>
        <v>2868.8524590163934</v>
      </c>
      <c r="C197" s="67"/>
      <c r="D197" s="68">
        <f t="shared" si="94"/>
        <v>2868.8524590163934</v>
      </c>
      <c r="E197" s="35">
        <f t="shared" si="95"/>
        <v>0</v>
      </c>
      <c r="F197" s="35">
        <f t="shared" si="96"/>
        <v>0</v>
      </c>
      <c r="G197" s="55">
        <f t="shared" si="135"/>
        <v>5.67</v>
      </c>
      <c r="H197" s="69">
        <f t="shared" si="135"/>
        <v>5.67</v>
      </c>
      <c r="I197" s="72">
        <f t="shared" si="128"/>
        <v>0</v>
      </c>
      <c r="J197" s="55">
        <f t="shared" si="136"/>
        <v>-0.01</v>
      </c>
      <c r="K197" s="69">
        <f t="shared" si="136"/>
        <v>-0.06</v>
      </c>
      <c r="L197" s="72">
        <v>0</v>
      </c>
      <c r="M197" s="55">
        <f t="shared" si="137"/>
        <v>7.4999999999999997E-3</v>
      </c>
      <c r="N197" s="69">
        <f t="shared" si="137"/>
        <v>0</v>
      </c>
      <c r="O197" s="72">
        <v>0</v>
      </c>
      <c r="P197" s="7"/>
      <c r="Q197" s="72">
        <f t="shared" si="97"/>
        <v>5.6674999999999995</v>
      </c>
      <c r="R197" s="72">
        <f t="shared" si="98"/>
        <v>5.61</v>
      </c>
      <c r="S197" s="72">
        <f t="shared" si="99"/>
        <v>0</v>
      </c>
      <c r="T197" s="7"/>
      <c r="U197" s="5">
        <f t="shared" si="100"/>
        <v>31</v>
      </c>
      <c r="V197" s="45">
        <f t="shared" si="101"/>
        <v>42736</v>
      </c>
      <c r="W197" s="5">
        <f t="shared" si="102"/>
        <v>5820</v>
      </c>
      <c r="X197" s="55">
        <f t="shared" si="103"/>
        <v>5.3904348595426005E-2</v>
      </c>
      <c r="Y197" s="47">
        <f t="shared" si="104"/>
        <v>0.42846060169888522</v>
      </c>
      <c r="Z197" s="5">
        <f t="shared" si="105"/>
        <v>0</v>
      </c>
      <c r="AA197" s="5">
        <f t="shared" si="106"/>
        <v>0</v>
      </c>
      <c r="AC197" s="39">
        <f t="shared" si="107"/>
        <v>0</v>
      </c>
      <c r="AD197" s="39">
        <f t="shared" si="108"/>
        <v>0</v>
      </c>
      <c r="AE197" s="39">
        <f t="shared" si="109"/>
        <v>0</v>
      </c>
      <c r="AF197" s="39">
        <f t="shared" si="110"/>
        <v>0</v>
      </c>
      <c r="AG197" s="39">
        <f t="shared" si="111"/>
        <v>0</v>
      </c>
      <c r="AH197" s="39">
        <f t="shared" si="112"/>
        <v>0</v>
      </c>
      <c r="AI197" s="39">
        <f t="shared" si="113"/>
        <v>0</v>
      </c>
      <c r="AJ197" s="39">
        <f t="shared" si="114"/>
        <v>0</v>
      </c>
      <c r="AK197" s="39">
        <f t="shared" si="115"/>
        <v>0</v>
      </c>
      <c r="AL197" s="43"/>
      <c r="AM197" s="39">
        <f t="shared" si="116"/>
        <v>0</v>
      </c>
      <c r="AN197" s="39">
        <f t="shared" si="117"/>
        <v>0</v>
      </c>
      <c r="AO197" s="39">
        <f t="shared" si="118"/>
        <v>0</v>
      </c>
      <c r="AP197" s="40">
        <f t="shared" si="119"/>
        <v>0</v>
      </c>
      <c r="AR197" s="39">
        <f t="shared" si="120"/>
        <v>0</v>
      </c>
      <c r="AS197" s="39">
        <f t="shared" si="121"/>
        <v>0</v>
      </c>
      <c r="AT197" s="39">
        <f t="shared" si="122"/>
        <v>0</v>
      </c>
      <c r="AU197" s="40">
        <f t="shared" si="123"/>
        <v>0</v>
      </c>
      <c r="AV197" s="40"/>
      <c r="AW197" s="52">
        <f t="shared" si="124"/>
        <v>0</v>
      </c>
      <c r="AY197" s="52">
        <f t="shared" si="125"/>
        <v>0</v>
      </c>
      <c r="AZ197" s="70"/>
    </row>
    <row r="198" spans="1:52" ht="12" customHeight="1">
      <c r="A198" s="44">
        <f t="shared" si="126"/>
        <v>42767</v>
      </c>
      <c r="B198" s="66">
        <f t="shared" si="127"/>
        <v>2868.8524590163934</v>
      </c>
      <c r="C198" s="67"/>
      <c r="D198" s="68">
        <f t="shared" si="94"/>
        <v>2868.8524590163934</v>
      </c>
      <c r="E198" s="35">
        <f t="shared" si="95"/>
        <v>0</v>
      </c>
      <c r="F198" s="35">
        <f t="shared" si="96"/>
        <v>0</v>
      </c>
      <c r="G198" s="55">
        <f t="shared" si="135"/>
        <v>5.67</v>
      </c>
      <c r="H198" s="69">
        <f t="shared" si="135"/>
        <v>5.67</v>
      </c>
      <c r="I198" s="72">
        <f t="shared" si="128"/>
        <v>0</v>
      </c>
      <c r="J198" s="55">
        <f t="shared" si="136"/>
        <v>-0.01</v>
      </c>
      <c r="K198" s="69">
        <f t="shared" si="136"/>
        <v>-0.06</v>
      </c>
      <c r="L198" s="72">
        <v>0</v>
      </c>
      <c r="M198" s="55">
        <f t="shared" si="137"/>
        <v>7.4999999999999997E-3</v>
      </c>
      <c r="N198" s="69">
        <f t="shared" si="137"/>
        <v>0</v>
      </c>
      <c r="O198" s="72">
        <v>0</v>
      </c>
      <c r="P198" s="7"/>
      <c r="Q198" s="72">
        <f t="shared" si="97"/>
        <v>5.6674999999999995</v>
      </c>
      <c r="R198" s="72">
        <f t="shared" si="98"/>
        <v>5.61</v>
      </c>
      <c r="S198" s="72">
        <f t="shared" si="99"/>
        <v>0</v>
      </c>
      <c r="T198" s="7"/>
      <c r="U198" s="5">
        <f t="shared" si="100"/>
        <v>28</v>
      </c>
      <c r="V198" s="45">
        <f t="shared" si="101"/>
        <v>42767</v>
      </c>
      <c r="W198" s="5">
        <f t="shared" si="102"/>
        <v>5851</v>
      </c>
      <c r="X198" s="55">
        <f t="shared" si="103"/>
        <v>5.3904348595426005E-2</v>
      </c>
      <c r="Y198" s="47">
        <f t="shared" si="104"/>
        <v>0.42653068608854472</v>
      </c>
      <c r="Z198" s="5">
        <f t="shared" si="105"/>
        <v>0</v>
      </c>
      <c r="AA198" s="5">
        <f t="shared" si="106"/>
        <v>0</v>
      </c>
      <c r="AC198" s="39">
        <f t="shared" si="107"/>
        <v>0</v>
      </c>
      <c r="AD198" s="39">
        <f t="shared" si="108"/>
        <v>0</v>
      </c>
      <c r="AE198" s="39">
        <f t="shared" si="109"/>
        <v>0</v>
      </c>
      <c r="AF198" s="39">
        <f t="shared" si="110"/>
        <v>0</v>
      </c>
      <c r="AG198" s="39">
        <f t="shared" si="111"/>
        <v>0</v>
      </c>
      <c r="AH198" s="39">
        <f t="shared" si="112"/>
        <v>0</v>
      </c>
      <c r="AI198" s="39">
        <f t="shared" si="113"/>
        <v>0</v>
      </c>
      <c r="AJ198" s="39">
        <f t="shared" si="114"/>
        <v>0</v>
      </c>
      <c r="AK198" s="39">
        <f t="shared" si="115"/>
        <v>0</v>
      </c>
      <c r="AL198" s="43"/>
      <c r="AM198" s="39">
        <f t="shared" si="116"/>
        <v>0</v>
      </c>
      <c r="AN198" s="39">
        <f t="shared" si="117"/>
        <v>0</v>
      </c>
      <c r="AO198" s="39">
        <f t="shared" si="118"/>
        <v>0</v>
      </c>
      <c r="AP198" s="40">
        <f t="shared" si="119"/>
        <v>0</v>
      </c>
      <c r="AR198" s="39">
        <f t="shared" si="120"/>
        <v>0</v>
      </c>
      <c r="AS198" s="39">
        <f t="shared" si="121"/>
        <v>0</v>
      </c>
      <c r="AT198" s="39">
        <f t="shared" si="122"/>
        <v>0</v>
      </c>
      <c r="AU198" s="40">
        <f t="shared" si="123"/>
        <v>0</v>
      </c>
      <c r="AV198" s="40"/>
      <c r="AW198" s="52">
        <f t="shared" si="124"/>
        <v>0</v>
      </c>
      <c r="AY198" s="52">
        <f t="shared" si="125"/>
        <v>0</v>
      </c>
      <c r="AZ198" s="70"/>
    </row>
    <row r="199" spans="1:52" ht="12" customHeight="1">
      <c r="A199" s="44">
        <f t="shared" si="126"/>
        <v>42795</v>
      </c>
      <c r="B199" s="66">
        <f t="shared" si="127"/>
        <v>2868.8524590163934</v>
      </c>
      <c r="C199" s="67"/>
      <c r="D199" s="68">
        <f t="shared" si="94"/>
        <v>2868.8524590163934</v>
      </c>
      <c r="E199" s="35">
        <f t="shared" si="95"/>
        <v>0</v>
      </c>
      <c r="F199" s="35">
        <f t="shared" si="96"/>
        <v>0</v>
      </c>
      <c r="G199" s="55">
        <f t="shared" si="135"/>
        <v>5.67</v>
      </c>
      <c r="H199" s="69">
        <f t="shared" si="135"/>
        <v>5.67</v>
      </c>
      <c r="I199" s="72">
        <f t="shared" si="128"/>
        <v>0</v>
      </c>
      <c r="J199" s="55">
        <f t="shared" si="136"/>
        <v>-0.01</v>
      </c>
      <c r="K199" s="69">
        <f t="shared" si="136"/>
        <v>-0.06</v>
      </c>
      <c r="L199" s="72">
        <v>0</v>
      </c>
      <c r="M199" s="55">
        <f t="shared" si="137"/>
        <v>7.4999999999999997E-3</v>
      </c>
      <c r="N199" s="69">
        <f t="shared" si="137"/>
        <v>0</v>
      </c>
      <c r="O199" s="72">
        <v>0</v>
      </c>
      <c r="P199" s="7"/>
      <c r="Q199" s="72">
        <f t="shared" si="97"/>
        <v>5.6674999999999995</v>
      </c>
      <c r="R199" s="72">
        <f t="shared" si="98"/>
        <v>5.61</v>
      </c>
      <c r="S199" s="72">
        <f t="shared" si="99"/>
        <v>0</v>
      </c>
      <c r="T199" s="7"/>
      <c r="U199" s="5">
        <f t="shared" si="100"/>
        <v>31</v>
      </c>
      <c r="V199" s="45">
        <f t="shared" si="101"/>
        <v>42795</v>
      </c>
      <c r="W199" s="5">
        <f t="shared" si="102"/>
        <v>5879</v>
      </c>
      <c r="X199" s="55">
        <f t="shared" si="103"/>
        <v>5.3904348595426005E-2</v>
      </c>
      <c r="Y199" s="47">
        <f t="shared" si="104"/>
        <v>0.42479500934323922</v>
      </c>
      <c r="Z199" s="5">
        <f t="shared" si="105"/>
        <v>0</v>
      </c>
      <c r="AA199" s="5">
        <f t="shared" si="106"/>
        <v>0</v>
      </c>
      <c r="AC199" s="39">
        <f t="shared" si="107"/>
        <v>0</v>
      </c>
      <c r="AD199" s="39">
        <f t="shared" si="108"/>
        <v>0</v>
      </c>
      <c r="AE199" s="39">
        <f t="shared" si="109"/>
        <v>0</v>
      </c>
      <c r="AF199" s="39">
        <f t="shared" si="110"/>
        <v>0</v>
      </c>
      <c r="AG199" s="39">
        <f t="shared" si="111"/>
        <v>0</v>
      </c>
      <c r="AH199" s="39">
        <f t="shared" si="112"/>
        <v>0</v>
      </c>
      <c r="AI199" s="39">
        <f t="shared" si="113"/>
        <v>0</v>
      </c>
      <c r="AJ199" s="39">
        <f t="shared" si="114"/>
        <v>0</v>
      </c>
      <c r="AK199" s="39">
        <f t="shared" si="115"/>
        <v>0</v>
      </c>
      <c r="AL199" s="43"/>
      <c r="AM199" s="39">
        <f t="shared" si="116"/>
        <v>0</v>
      </c>
      <c r="AN199" s="39">
        <f t="shared" si="117"/>
        <v>0</v>
      </c>
      <c r="AO199" s="39">
        <f t="shared" si="118"/>
        <v>0</v>
      </c>
      <c r="AP199" s="40">
        <f t="shared" si="119"/>
        <v>0</v>
      </c>
      <c r="AR199" s="39">
        <f t="shared" si="120"/>
        <v>0</v>
      </c>
      <c r="AS199" s="39">
        <f t="shared" si="121"/>
        <v>0</v>
      </c>
      <c r="AT199" s="39">
        <f t="shared" si="122"/>
        <v>0</v>
      </c>
      <c r="AU199" s="40">
        <f t="shared" si="123"/>
        <v>0</v>
      </c>
      <c r="AV199" s="40"/>
      <c r="AW199" s="52">
        <f t="shared" si="124"/>
        <v>0</v>
      </c>
      <c r="AY199" s="52">
        <f t="shared" si="125"/>
        <v>0</v>
      </c>
      <c r="AZ199" s="70"/>
    </row>
    <row r="200" spans="1:52" ht="12" customHeight="1">
      <c r="A200" s="44">
        <f t="shared" si="126"/>
        <v>42826</v>
      </c>
      <c r="B200" s="66">
        <f t="shared" si="127"/>
        <v>2868.8524590163934</v>
      </c>
      <c r="C200" s="67"/>
      <c r="D200" s="68">
        <f t="shared" si="94"/>
        <v>2868.8524590163934</v>
      </c>
      <c r="E200" s="35">
        <f t="shared" si="95"/>
        <v>0</v>
      </c>
      <c r="F200" s="35">
        <f t="shared" si="96"/>
        <v>0</v>
      </c>
      <c r="G200" s="55">
        <f t="shared" si="135"/>
        <v>5.67</v>
      </c>
      <c r="H200" s="69">
        <f t="shared" si="135"/>
        <v>5.67</v>
      </c>
      <c r="I200" s="72">
        <f t="shared" si="128"/>
        <v>0</v>
      </c>
      <c r="J200" s="55">
        <f t="shared" si="136"/>
        <v>-0.01</v>
      </c>
      <c r="K200" s="69">
        <f t="shared" si="136"/>
        <v>-0.06</v>
      </c>
      <c r="L200" s="72">
        <v>0</v>
      </c>
      <c r="M200" s="55">
        <f t="shared" si="137"/>
        <v>7.4999999999999997E-3</v>
      </c>
      <c r="N200" s="69">
        <f t="shared" si="137"/>
        <v>0</v>
      </c>
      <c r="O200" s="72">
        <v>0</v>
      </c>
      <c r="P200" s="7"/>
      <c r="Q200" s="72">
        <f t="shared" si="97"/>
        <v>5.6674999999999995</v>
      </c>
      <c r="R200" s="72">
        <f t="shared" si="98"/>
        <v>5.61</v>
      </c>
      <c r="S200" s="72">
        <f t="shared" si="99"/>
        <v>0</v>
      </c>
      <c r="T200" s="7"/>
      <c r="U200" s="5">
        <f t="shared" si="100"/>
        <v>30</v>
      </c>
      <c r="V200" s="45">
        <f t="shared" si="101"/>
        <v>42826</v>
      </c>
      <c r="W200" s="5">
        <f t="shared" si="102"/>
        <v>5910</v>
      </c>
      <c r="X200" s="55">
        <f t="shared" si="103"/>
        <v>5.3904348595426005E-2</v>
      </c>
      <c r="Y200" s="47">
        <f t="shared" si="104"/>
        <v>0.42288160466501307</v>
      </c>
      <c r="Z200" s="5">
        <f t="shared" si="105"/>
        <v>0</v>
      </c>
      <c r="AA200" s="5">
        <f t="shared" si="106"/>
        <v>0</v>
      </c>
      <c r="AC200" s="39">
        <f t="shared" si="107"/>
        <v>0</v>
      </c>
      <c r="AD200" s="39">
        <f t="shared" si="108"/>
        <v>0</v>
      </c>
      <c r="AE200" s="39">
        <f t="shared" si="109"/>
        <v>0</v>
      </c>
      <c r="AF200" s="39">
        <f t="shared" si="110"/>
        <v>0</v>
      </c>
      <c r="AG200" s="39">
        <f t="shared" si="111"/>
        <v>0</v>
      </c>
      <c r="AH200" s="39">
        <f t="shared" si="112"/>
        <v>0</v>
      </c>
      <c r="AI200" s="39">
        <f t="shared" si="113"/>
        <v>0</v>
      </c>
      <c r="AJ200" s="39">
        <f t="shared" si="114"/>
        <v>0</v>
      </c>
      <c r="AK200" s="39">
        <f t="shared" si="115"/>
        <v>0</v>
      </c>
      <c r="AL200" s="43"/>
      <c r="AM200" s="39">
        <f t="shared" si="116"/>
        <v>0</v>
      </c>
      <c r="AN200" s="39">
        <f t="shared" si="117"/>
        <v>0</v>
      </c>
      <c r="AO200" s="39">
        <f t="shared" si="118"/>
        <v>0</v>
      </c>
      <c r="AP200" s="40">
        <f t="shared" si="119"/>
        <v>0</v>
      </c>
      <c r="AR200" s="39">
        <f t="shared" si="120"/>
        <v>0</v>
      </c>
      <c r="AS200" s="39">
        <f t="shared" si="121"/>
        <v>0</v>
      </c>
      <c r="AT200" s="39">
        <f t="shared" si="122"/>
        <v>0</v>
      </c>
      <c r="AU200" s="40">
        <f t="shared" si="123"/>
        <v>0</v>
      </c>
      <c r="AV200" s="40"/>
      <c r="AW200" s="52">
        <f t="shared" si="124"/>
        <v>0</v>
      </c>
      <c r="AY200" s="52">
        <f t="shared" si="125"/>
        <v>0</v>
      </c>
      <c r="AZ200" s="70"/>
    </row>
    <row r="201" spans="1:52" ht="12" customHeight="1">
      <c r="A201" s="44">
        <f t="shared" si="126"/>
        <v>42856</v>
      </c>
      <c r="B201" s="66">
        <f t="shared" si="127"/>
        <v>2868.8524590163934</v>
      </c>
      <c r="C201" s="67"/>
      <c r="D201" s="68">
        <f t="shared" si="94"/>
        <v>2868.8524590163934</v>
      </c>
      <c r="E201" s="35">
        <f t="shared" si="95"/>
        <v>0</v>
      </c>
      <c r="F201" s="35">
        <f t="shared" si="96"/>
        <v>0</v>
      </c>
      <c r="G201" s="55">
        <f t="shared" si="135"/>
        <v>5.67</v>
      </c>
      <c r="H201" s="69">
        <f t="shared" si="135"/>
        <v>5.67</v>
      </c>
      <c r="I201" s="72">
        <f t="shared" si="128"/>
        <v>0</v>
      </c>
      <c r="J201" s="55">
        <f t="shared" si="136"/>
        <v>-0.01</v>
      </c>
      <c r="K201" s="69">
        <f t="shared" si="136"/>
        <v>-0.06</v>
      </c>
      <c r="L201" s="72">
        <v>0</v>
      </c>
      <c r="M201" s="55">
        <f t="shared" si="137"/>
        <v>7.4999999999999997E-3</v>
      </c>
      <c r="N201" s="69">
        <f t="shared" si="137"/>
        <v>0</v>
      </c>
      <c r="O201" s="72">
        <v>0</v>
      </c>
      <c r="P201" s="7"/>
      <c r="Q201" s="72">
        <f t="shared" si="97"/>
        <v>5.6674999999999995</v>
      </c>
      <c r="R201" s="72">
        <f t="shared" si="98"/>
        <v>5.61</v>
      </c>
      <c r="S201" s="72">
        <f t="shared" si="99"/>
        <v>0</v>
      </c>
      <c r="T201" s="7"/>
      <c r="U201" s="5">
        <f t="shared" si="100"/>
        <v>31</v>
      </c>
      <c r="V201" s="45">
        <f t="shared" si="101"/>
        <v>42856</v>
      </c>
      <c r="W201" s="5">
        <f t="shared" si="102"/>
        <v>5940</v>
      </c>
      <c r="X201" s="55">
        <f t="shared" si="103"/>
        <v>5.3904348595426005E-2</v>
      </c>
      <c r="Y201" s="47">
        <f t="shared" si="104"/>
        <v>0.42103812912476885</v>
      </c>
      <c r="Z201" s="5">
        <f t="shared" si="105"/>
        <v>0</v>
      </c>
      <c r="AA201" s="5">
        <f t="shared" si="106"/>
        <v>0</v>
      </c>
      <c r="AC201" s="39">
        <f t="shared" si="107"/>
        <v>0</v>
      </c>
      <c r="AD201" s="39">
        <f t="shared" si="108"/>
        <v>0</v>
      </c>
      <c r="AE201" s="39">
        <f t="shared" si="109"/>
        <v>0</v>
      </c>
      <c r="AF201" s="39">
        <f t="shared" si="110"/>
        <v>0</v>
      </c>
      <c r="AG201" s="39">
        <f t="shared" si="111"/>
        <v>0</v>
      </c>
      <c r="AH201" s="39">
        <f t="shared" si="112"/>
        <v>0</v>
      </c>
      <c r="AI201" s="39">
        <f t="shared" si="113"/>
        <v>0</v>
      </c>
      <c r="AJ201" s="39">
        <f t="shared" si="114"/>
        <v>0</v>
      </c>
      <c r="AK201" s="39">
        <f t="shared" si="115"/>
        <v>0</v>
      </c>
      <c r="AL201" s="43"/>
      <c r="AM201" s="39">
        <f t="shared" si="116"/>
        <v>0</v>
      </c>
      <c r="AN201" s="39">
        <f t="shared" si="117"/>
        <v>0</v>
      </c>
      <c r="AO201" s="39">
        <f t="shared" si="118"/>
        <v>0</v>
      </c>
      <c r="AP201" s="40">
        <f t="shared" si="119"/>
        <v>0</v>
      </c>
      <c r="AR201" s="39">
        <f t="shared" si="120"/>
        <v>0</v>
      </c>
      <c r="AS201" s="39">
        <f t="shared" si="121"/>
        <v>0</v>
      </c>
      <c r="AT201" s="39">
        <f t="shared" si="122"/>
        <v>0</v>
      </c>
      <c r="AU201" s="40">
        <f t="shared" si="123"/>
        <v>0</v>
      </c>
      <c r="AV201" s="40"/>
      <c r="AW201" s="52">
        <f t="shared" si="124"/>
        <v>0</v>
      </c>
      <c r="AY201" s="52">
        <f t="shared" si="125"/>
        <v>0</v>
      </c>
      <c r="AZ201" s="70"/>
    </row>
    <row r="202" spans="1:52" ht="12" customHeight="1">
      <c r="A202" s="44">
        <f t="shared" si="126"/>
        <v>42887</v>
      </c>
      <c r="B202" s="66">
        <f t="shared" si="127"/>
        <v>2868.8524590163934</v>
      </c>
      <c r="C202" s="67"/>
      <c r="D202" s="68">
        <f t="shared" ref="D202:D265" si="138">B202+C202</f>
        <v>2868.8524590163934</v>
      </c>
      <c r="E202" s="35">
        <f t="shared" ref="E202:E265" si="139">IF(Z202=0,0,IF(AND(Z202=1,$H$3=1),D202*U202,IF($H$3=2,D202,"N/A")))</f>
        <v>0</v>
      </c>
      <c r="F202" s="35">
        <f t="shared" ref="F202:F265" si="140">E202*Y202</f>
        <v>0</v>
      </c>
      <c r="G202" s="55">
        <f t="shared" si="135"/>
        <v>5.67</v>
      </c>
      <c r="H202" s="69">
        <f t="shared" si="135"/>
        <v>5.67</v>
      </c>
      <c r="I202" s="72">
        <f t="shared" si="128"/>
        <v>0</v>
      </c>
      <c r="J202" s="55">
        <f t="shared" si="136"/>
        <v>-0.01</v>
      </c>
      <c r="K202" s="69">
        <f t="shared" si="136"/>
        <v>-0.06</v>
      </c>
      <c r="L202" s="72">
        <v>0</v>
      </c>
      <c r="M202" s="55">
        <f t="shared" si="137"/>
        <v>7.4999999999999997E-3</v>
      </c>
      <c r="N202" s="69">
        <f t="shared" si="137"/>
        <v>0</v>
      </c>
      <c r="O202" s="72">
        <v>0</v>
      </c>
      <c r="P202" s="7"/>
      <c r="Q202" s="72">
        <f t="shared" ref="Q202:Q265" si="141">M202+J202+G202</f>
        <v>5.6674999999999995</v>
      </c>
      <c r="R202" s="72">
        <f t="shared" ref="R202:R265" si="142">N202+K202+H202</f>
        <v>5.61</v>
      </c>
      <c r="S202" s="72">
        <f t="shared" ref="S202:S265" si="143">O202+L202+I202</f>
        <v>0</v>
      </c>
      <c r="T202" s="7"/>
      <c r="U202" s="5">
        <f t="shared" ref="U202:U265" si="144">A203-A202</f>
        <v>30</v>
      </c>
      <c r="V202" s="45">
        <f t="shared" ref="V202:V265" si="145">CHOOSE(F$3,A203+24,A202)</f>
        <v>42887</v>
      </c>
      <c r="W202" s="5">
        <f t="shared" ref="W202:W265" si="146">V202-C$3</f>
        <v>5971</v>
      </c>
      <c r="X202" s="55">
        <f t="shared" ref="X202:X265" si="147">VLOOKUP($A202,Table,MATCH(X$4,Curves,0))</f>
        <v>5.3904348595426005E-2</v>
      </c>
      <c r="Y202" s="47">
        <f t="shared" ref="Y202:Y265" si="148">1/(1+CHOOSE(F$3,(X203+($K$3/10000))/2,(X202+($K$3/10000))/2))^(2*W202/365.25)</f>
        <v>0.41914164656668873</v>
      </c>
      <c r="Z202" s="5">
        <f t="shared" ref="Z202:Z265" si="149">IF(AND(mthbeg&lt;=A202,mthend&gt;=A202),1,0)</f>
        <v>0</v>
      </c>
      <c r="AA202" s="5">
        <f t="shared" ref="AA202:AA265" si="150">U202*Z202</f>
        <v>0</v>
      </c>
      <c r="AC202" s="39">
        <f t="shared" ref="AC202:AC265" si="151">F202*G202</f>
        <v>0</v>
      </c>
      <c r="AD202" s="39">
        <f t="shared" ref="AD202:AD265" si="152">$F202*H202</f>
        <v>0</v>
      </c>
      <c r="AE202" s="39">
        <f t="shared" ref="AE202:AE265" si="153">$F202*I202</f>
        <v>0</v>
      </c>
      <c r="AF202" s="39">
        <f t="shared" ref="AF202:AF265" si="154">$F202*J202</f>
        <v>0</v>
      </c>
      <c r="AG202" s="39">
        <f t="shared" ref="AG202:AG265" si="155">$F202*K202</f>
        <v>0</v>
      </c>
      <c r="AH202" s="39">
        <f t="shared" ref="AH202:AH265" si="156">$F202*L202</f>
        <v>0</v>
      </c>
      <c r="AI202" s="39">
        <f t="shared" ref="AI202:AI265" si="157">$F202*M202</f>
        <v>0</v>
      </c>
      <c r="AJ202" s="39">
        <f t="shared" ref="AJ202:AJ265" si="158">$F202*N202</f>
        <v>0</v>
      </c>
      <c r="AK202" s="39">
        <f t="shared" ref="AK202:AK265" si="159">F202*O202</f>
        <v>0</v>
      </c>
      <c r="AL202" s="43"/>
      <c r="AM202" s="39">
        <f t="shared" ref="AM202:AM265" si="160">CHOOSE($G$3,AD202-AE202,AE202-AD202)</f>
        <v>0</v>
      </c>
      <c r="AN202" s="39">
        <f t="shared" ref="AN202:AN265" si="161">CHOOSE($G$3,AG202-AH202,AH202-AG202)</f>
        <v>0</v>
      </c>
      <c r="AO202" s="39">
        <f t="shared" ref="AO202:AO265" si="162">CHOOSE($G$3,AJ202-AK202,AK202-AJ202)</f>
        <v>0</v>
      </c>
      <c r="AP202" s="40">
        <f t="shared" ref="AP202:AP265" si="163">SUM(AM202:AO202)</f>
        <v>0</v>
      </c>
      <c r="AR202" s="39">
        <f t="shared" ref="AR202:AR265" si="164">CHOOSE($G$3,AC202-AD202,AD202-AC202)</f>
        <v>0</v>
      </c>
      <c r="AS202" s="39">
        <f t="shared" ref="AS202:AS265" si="165">CHOOSE($G$3,AF202-AG202,AG202-AF202)</f>
        <v>0</v>
      </c>
      <c r="AT202" s="39">
        <f t="shared" ref="AT202:AT265" si="166">CHOOSE($G$3,AI202-AJ202,AJ202-AI202)</f>
        <v>0</v>
      </c>
      <c r="AU202" s="40">
        <f t="shared" ref="AU202:AU265" si="167">AR202+AS202+AT202</f>
        <v>0</v>
      </c>
      <c r="AV202" s="40"/>
      <c r="AW202" s="52">
        <f t="shared" ref="AW202:AW265" si="168">AU202+AP202</f>
        <v>0</v>
      </c>
      <c r="AY202" s="52">
        <f t="shared" ref="AY202:AY265" si="169">AK202+AH202+AE202</f>
        <v>0</v>
      </c>
      <c r="AZ202" s="70"/>
    </row>
    <row r="203" spans="1:52" ht="12" customHeight="1">
      <c r="A203" s="44">
        <f t="shared" ref="A203:A266" si="170">EDATE(A202,1)</f>
        <v>42917</v>
      </c>
      <c r="B203" s="66">
        <f t="shared" ref="B203:B266" si="171">B202</f>
        <v>2868.8524590163934</v>
      </c>
      <c r="C203" s="67"/>
      <c r="D203" s="68">
        <f t="shared" si="138"/>
        <v>2868.8524590163934</v>
      </c>
      <c r="E203" s="35">
        <f t="shared" si="139"/>
        <v>0</v>
      </c>
      <c r="F203" s="35">
        <f t="shared" si="140"/>
        <v>0</v>
      </c>
      <c r="G203" s="55">
        <f t="shared" si="135"/>
        <v>5.67</v>
      </c>
      <c r="H203" s="69">
        <f t="shared" si="135"/>
        <v>5.67</v>
      </c>
      <c r="I203" s="72">
        <f t="shared" ref="I203:I266" si="172">I202</f>
        <v>0</v>
      </c>
      <c r="J203" s="55">
        <f t="shared" si="136"/>
        <v>-0.01</v>
      </c>
      <c r="K203" s="69">
        <f t="shared" si="136"/>
        <v>-0.06</v>
      </c>
      <c r="L203" s="72">
        <v>0</v>
      </c>
      <c r="M203" s="55">
        <f t="shared" si="137"/>
        <v>7.4999999999999997E-3</v>
      </c>
      <c r="N203" s="69">
        <f t="shared" si="137"/>
        <v>0</v>
      </c>
      <c r="O203" s="72">
        <v>0</v>
      </c>
      <c r="P203" s="7"/>
      <c r="Q203" s="72">
        <f t="shared" si="141"/>
        <v>5.6674999999999995</v>
      </c>
      <c r="R203" s="72">
        <f t="shared" si="142"/>
        <v>5.61</v>
      </c>
      <c r="S203" s="72">
        <f t="shared" si="143"/>
        <v>0</v>
      </c>
      <c r="T203" s="7"/>
      <c r="U203" s="5">
        <f t="shared" si="144"/>
        <v>31</v>
      </c>
      <c r="V203" s="45">
        <f t="shared" si="145"/>
        <v>42917</v>
      </c>
      <c r="W203" s="5">
        <f t="shared" si="146"/>
        <v>6001</v>
      </c>
      <c r="X203" s="55">
        <f t="shared" si="147"/>
        <v>5.3904348595426005E-2</v>
      </c>
      <c r="Y203" s="47">
        <f t="shared" si="148"/>
        <v>0.4173144746944209</v>
      </c>
      <c r="Z203" s="5">
        <f t="shared" si="149"/>
        <v>0</v>
      </c>
      <c r="AA203" s="5">
        <f t="shared" si="150"/>
        <v>0</v>
      </c>
      <c r="AC203" s="39">
        <f t="shared" si="151"/>
        <v>0</v>
      </c>
      <c r="AD203" s="39">
        <f t="shared" si="152"/>
        <v>0</v>
      </c>
      <c r="AE203" s="39">
        <f t="shared" si="153"/>
        <v>0</v>
      </c>
      <c r="AF203" s="39">
        <f t="shared" si="154"/>
        <v>0</v>
      </c>
      <c r="AG203" s="39">
        <f t="shared" si="155"/>
        <v>0</v>
      </c>
      <c r="AH203" s="39">
        <f t="shared" si="156"/>
        <v>0</v>
      </c>
      <c r="AI203" s="39">
        <f t="shared" si="157"/>
        <v>0</v>
      </c>
      <c r="AJ203" s="39">
        <f t="shared" si="158"/>
        <v>0</v>
      </c>
      <c r="AK203" s="39">
        <f t="shared" si="159"/>
        <v>0</v>
      </c>
      <c r="AL203" s="43"/>
      <c r="AM203" s="39">
        <f t="shared" si="160"/>
        <v>0</v>
      </c>
      <c r="AN203" s="39">
        <f t="shared" si="161"/>
        <v>0</v>
      </c>
      <c r="AO203" s="39">
        <f t="shared" si="162"/>
        <v>0</v>
      </c>
      <c r="AP203" s="40">
        <f t="shared" si="163"/>
        <v>0</v>
      </c>
      <c r="AR203" s="39">
        <f t="shared" si="164"/>
        <v>0</v>
      </c>
      <c r="AS203" s="39">
        <f t="shared" si="165"/>
        <v>0</v>
      </c>
      <c r="AT203" s="39">
        <f t="shared" si="166"/>
        <v>0</v>
      </c>
      <c r="AU203" s="40">
        <f t="shared" si="167"/>
        <v>0</v>
      </c>
      <c r="AV203" s="40"/>
      <c r="AW203" s="52">
        <f t="shared" si="168"/>
        <v>0</v>
      </c>
      <c r="AY203" s="52">
        <f t="shared" si="169"/>
        <v>0</v>
      </c>
      <c r="AZ203" s="70"/>
    </row>
    <row r="204" spans="1:52" ht="12" customHeight="1">
      <c r="A204" s="44">
        <f t="shared" si="170"/>
        <v>42948</v>
      </c>
      <c r="B204" s="66">
        <f t="shared" si="171"/>
        <v>2868.8524590163934</v>
      </c>
      <c r="C204" s="67"/>
      <c r="D204" s="68">
        <f t="shared" si="138"/>
        <v>2868.8524590163934</v>
      </c>
      <c r="E204" s="35">
        <f t="shared" si="139"/>
        <v>0</v>
      </c>
      <c r="F204" s="35">
        <f t="shared" si="140"/>
        <v>0</v>
      </c>
      <c r="G204" s="55">
        <f t="shared" si="135"/>
        <v>5.67</v>
      </c>
      <c r="H204" s="69">
        <f t="shared" si="135"/>
        <v>5.67</v>
      </c>
      <c r="I204" s="72">
        <f t="shared" si="172"/>
        <v>0</v>
      </c>
      <c r="J204" s="55">
        <f t="shared" si="136"/>
        <v>-0.01</v>
      </c>
      <c r="K204" s="69">
        <f t="shared" si="136"/>
        <v>-0.06</v>
      </c>
      <c r="L204" s="72">
        <v>0</v>
      </c>
      <c r="M204" s="55">
        <f t="shared" si="137"/>
        <v>7.4999999999999997E-3</v>
      </c>
      <c r="N204" s="69">
        <f t="shared" si="137"/>
        <v>0</v>
      </c>
      <c r="O204" s="72">
        <v>0</v>
      </c>
      <c r="P204" s="7"/>
      <c r="Q204" s="72">
        <f t="shared" si="141"/>
        <v>5.6674999999999995</v>
      </c>
      <c r="R204" s="72">
        <f t="shared" si="142"/>
        <v>5.61</v>
      </c>
      <c r="S204" s="72">
        <f t="shared" si="143"/>
        <v>0</v>
      </c>
      <c r="T204" s="7"/>
      <c r="U204" s="5">
        <f t="shared" si="144"/>
        <v>31</v>
      </c>
      <c r="V204" s="45">
        <f t="shared" si="145"/>
        <v>42948</v>
      </c>
      <c r="W204" s="5">
        <f t="shared" si="146"/>
        <v>6032</v>
      </c>
      <c r="X204" s="55">
        <f t="shared" si="147"/>
        <v>5.3904348595426005E-2</v>
      </c>
      <c r="Y204" s="47">
        <f t="shared" si="148"/>
        <v>0.41543476459752887</v>
      </c>
      <c r="Z204" s="5">
        <f t="shared" si="149"/>
        <v>0</v>
      </c>
      <c r="AA204" s="5">
        <f t="shared" si="150"/>
        <v>0</v>
      </c>
      <c r="AC204" s="39">
        <f t="shared" si="151"/>
        <v>0</v>
      </c>
      <c r="AD204" s="39">
        <f t="shared" si="152"/>
        <v>0</v>
      </c>
      <c r="AE204" s="39">
        <f t="shared" si="153"/>
        <v>0</v>
      </c>
      <c r="AF204" s="39">
        <f t="shared" si="154"/>
        <v>0</v>
      </c>
      <c r="AG204" s="39">
        <f t="shared" si="155"/>
        <v>0</v>
      </c>
      <c r="AH204" s="39">
        <f t="shared" si="156"/>
        <v>0</v>
      </c>
      <c r="AI204" s="39">
        <f t="shared" si="157"/>
        <v>0</v>
      </c>
      <c r="AJ204" s="39">
        <f t="shared" si="158"/>
        <v>0</v>
      </c>
      <c r="AK204" s="39">
        <f t="shared" si="159"/>
        <v>0</v>
      </c>
      <c r="AL204" s="43"/>
      <c r="AM204" s="39">
        <f t="shared" si="160"/>
        <v>0</v>
      </c>
      <c r="AN204" s="39">
        <f t="shared" si="161"/>
        <v>0</v>
      </c>
      <c r="AO204" s="39">
        <f t="shared" si="162"/>
        <v>0</v>
      </c>
      <c r="AP204" s="40">
        <f t="shared" si="163"/>
        <v>0</v>
      </c>
      <c r="AR204" s="39">
        <f t="shared" si="164"/>
        <v>0</v>
      </c>
      <c r="AS204" s="39">
        <f t="shared" si="165"/>
        <v>0</v>
      </c>
      <c r="AT204" s="39">
        <f t="shared" si="166"/>
        <v>0</v>
      </c>
      <c r="AU204" s="40">
        <f t="shared" si="167"/>
        <v>0</v>
      </c>
      <c r="AV204" s="40"/>
      <c r="AW204" s="52">
        <f t="shared" si="168"/>
        <v>0</v>
      </c>
      <c r="AY204" s="52">
        <f t="shared" si="169"/>
        <v>0</v>
      </c>
      <c r="AZ204" s="70"/>
    </row>
    <row r="205" spans="1:52" ht="12" customHeight="1">
      <c r="A205" s="44">
        <f t="shared" si="170"/>
        <v>42979</v>
      </c>
      <c r="B205" s="66">
        <f t="shared" si="171"/>
        <v>2868.8524590163934</v>
      </c>
      <c r="C205" s="67"/>
      <c r="D205" s="68">
        <f t="shared" si="138"/>
        <v>2868.8524590163934</v>
      </c>
      <c r="E205" s="35">
        <f t="shared" si="139"/>
        <v>0</v>
      </c>
      <c r="F205" s="35">
        <f t="shared" si="140"/>
        <v>0</v>
      </c>
      <c r="G205" s="55">
        <f t="shared" si="135"/>
        <v>5.67</v>
      </c>
      <c r="H205" s="69">
        <f t="shared" si="135"/>
        <v>5.67</v>
      </c>
      <c r="I205" s="72">
        <f t="shared" si="172"/>
        <v>0</v>
      </c>
      <c r="J205" s="55">
        <f t="shared" si="136"/>
        <v>-0.01</v>
      </c>
      <c r="K205" s="69">
        <f t="shared" si="136"/>
        <v>-0.06</v>
      </c>
      <c r="L205" s="72">
        <v>0</v>
      </c>
      <c r="M205" s="55">
        <f t="shared" si="137"/>
        <v>7.4999999999999997E-3</v>
      </c>
      <c r="N205" s="69">
        <f t="shared" si="137"/>
        <v>0</v>
      </c>
      <c r="O205" s="72">
        <v>0</v>
      </c>
      <c r="P205" s="7"/>
      <c r="Q205" s="72">
        <f t="shared" si="141"/>
        <v>5.6674999999999995</v>
      </c>
      <c r="R205" s="72">
        <f t="shared" si="142"/>
        <v>5.61</v>
      </c>
      <c r="S205" s="72">
        <f t="shared" si="143"/>
        <v>0</v>
      </c>
      <c r="T205" s="7"/>
      <c r="U205" s="5">
        <f t="shared" si="144"/>
        <v>30</v>
      </c>
      <c r="V205" s="45">
        <f t="shared" si="145"/>
        <v>42979</v>
      </c>
      <c r="W205" s="5">
        <f t="shared" si="146"/>
        <v>6063</v>
      </c>
      <c r="X205" s="55">
        <f t="shared" si="147"/>
        <v>5.3904348595426005E-2</v>
      </c>
      <c r="Y205" s="47">
        <f t="shared" si="148"/>
        <v>0.41356352128111684</v>
      </c>
      <c r="Z205" s="5">
        <f t="shared" si="149"/>
        <v>0</v>
      </c>
      <c r="AA205" s="5">
        <f t="shared" si="150"/>
        <v>0</v>
      </c>
      <c r="AC205" s="39">
        <f t="shared" si="151"/>
        <v>0</v>
      </c>
      <c r="AD205" s="39">
        <f t="shared" si="152"/>
        <v>0</v>
      </c>
      <c r="AE205" s="39">
        <f t="shared" si="153"/>
        <v>0</v>
      </c>
      <c r="AF205" s="39">
        <f t="shared" si="154"/>
        <v>0</v>
      </c>
      <c r="AG205" s="39">
        <f t="shared" si="155"/>
        <v>0</v>
      </c>
      <c r="AH205" s="39">
        <f t="shared" si="156"/>
        <v>0</v>
      </c>
      <c r="AI205" s="39">
        <f t="shared" si="157"/>
        <v>0</v>
      </c>
      <c r="AJ205" s="39">
        <f t="shared" si="158"/>
        <v>0</v>
      </c>
      <c r="AK205" s="39">
        <f t="shared" si="159"/>
        <v>0</v>
      </c>
      <c r="AL205" s="43"/>
      <c r="AM205" s="39">
        <f t="shared" si="160"/>
        <v>0</v>
      </c>
      <c r="AN205" s="39">
        <f t="shared" si="161"/>
        <v>0</v>
      </c>
      <c r="AO205" s="39">
        <f t="shared" si="162"/>
        <v>0</v>
      </c>
      <c r="AP205" s="40">
        <f t="shared" si="163"/>
        <v>0</v>
      </c>
      <c r="AR205" s="39">
        <f t="shared" si="164"/>
        <v>0</v>
      </c>
      <c r="AS205" s="39">
        <f t="shared" si="165"/>
        <v>0</v>
      </c>
      <c r="AT205" s="39">
        <f t="shared" si="166"/>
        <v>0</v>
      </c>
      <c r="AU205" s="40">
        <f t="shared" si="167"/>
        <v>0</v>
      </c>
      <c r="AV205" s="40"/>
      <c r="AW205" s="52">
        <f t="shared" si="168"/>
        <v>0</v>
      </c>
      <c r="AY205" s="52">
        <f t="shared" si="169"/>
        <v>0</v>
      </c>
      <c r="AZ205" s="70"/>
    </row>
    <row r="206" spans="1:52" ht="12" customHeight="1">
      <c r="A206" s="44">
        <f t="shared" si="170"/>
        <v>43009</v>
      </c>
      <c r="B206" s="66">
        <f t="shared" si="171"/>
        <v>2868.8524590163934</v>
      </c>
      <c r="C206" s="67"/>
      <c r="D206" s="68">
        <f t="shared" si="138"/>
        <v>2868.8524590163934</v>
      </c>
      <c r="E206" s="35">
        <f t="shared" si="139"/>
        <v>0</v>
      </c>
      <c r="F206" s="35">
        <f t="shared" si="140"/>
        <v>0</v>
      </c>
      <c r="G206" s="55">
        <f t="shared" si="135"/>
        <v>5.67</v>
      </c>
      <c r="H206" s="69">
        <f t="shared" si="135"/>
        <v>5.67</v>
      </c>
      <c r="I206" s="72">
        <f t="shared" si="172"/>
        <v>0</v>
      </c>
      <c r="J206" s="55">
        <f t="shared" si="136"/>
        <v>-0.01</v>
      </c>
      <c r="K206" s="69">
        <f t="shared" si="136"/>
        <v>-0.06</v>
      </c>
      <c r="L206" s="72">
        <v>0</v>
      </c>
      <c r="M206" s="55">
        <f t="shared" si="137"/>
        <v>7.4999999999999997E-3</v>
      </c>
      <c r="N206" s="69">
        <f t="shared" si="137"/>
        <v>0</v>
      </c>
      <c r="O206" s="72">
        <v>0</v>
      </c>
      <c r="P206" s="7"/>
      <c r="Q206" s="72">
        <f t="shared" si="141"/>
        <v>5.6674999999999995</v>
      </c>
      <c r="R206" s="72">
        <f t="shared" si="142"/>
        <v>5.61</v>
      </c>
      <c r="S206" s="72">
        <f t="shared" si="143"/>
        <v>0</v>
      </c>
      <c r="T206" s="7"/>
      <c r="U206" s="5">
        <f t="shared" si="144"/>
        <v>31</v>
      </c>
      <c r="V206" s="45">
        <f t="shared" si="145"/>
        <v>43009</v>
      </c>
      <c r="W206" s="5">
        <f t="shared" si="146"/>
        <v>6093</v>
      </c>
      <c r="X206" s="55">
        <f t="shared" si="147"/>
        <v>5.3904348595426005E-2</v>
      </c>
      <c r="Y206" s="47">
        <f t="shared" si="148"/>
        <v>0.41176066623278024</v>
      </c>
      <c r="Z206" s="5">
        <f t="shared" si="149"/>
        <v>0</v>
      </c>
      <c r="AA206" s="5">
        <f t="shared" si="150"/>
        <v>0</v>
      </c>
      <c r="AC206" s="39">
        <f t="shared" si="151"/>
        <v>0</v>
      </c>
      <c r="AD206" s="39">
        <f t="shared" si="152"/>
        <v>0</v>
      </c>
      <c r="AE206" s="39">
        <f t="shared" si="153"/>
        <v>0</v>
      </c>
      <c r="AF206" s="39">
        <f t="shared" si="154"/>
        <v>0</v>
      </c>
      <c r="AG206" s="39">
        <f t="shared" si="155"/>
        <v>0</v>
      </c>
      <c r="AH206" s="39">
        <f t="shared" si="156"/>
        <v>0</v>
      </c>
      <c r="AI206" s="39">
        <f t="shared" si="157"/>
        <v>0</v>
      </c>
      <c r="AJ206" s="39">
        <f t="shared" si="158"/>
        <v>0</v>
      </c>
      <c r="AK206" s="39">
        <f t="shared" si="159"/>
        <v>0</v>
      </c>
      <c r="AL206" s="43"/>
      <c r="AM206" s="39">
        <f t="shared" si="160"/>
        <v>0</v>
      </c>
      <c r="AN206" s="39">
        <f t="shared" si="161"/>
        <v>0</v>
      </c>
      <c r="AO206" s="39">
        <f t="shared" si="162"/>
        <v>0</v>
      </c>
      <c r="AP206" s="40">
        <f t="shared" si="163"/>
        <v>0</v>
      </c>
      <c r="AR206" s="39">
        <f t="shared" si="164"/>
        <v>0</v>
      </c>
      <c r="AS206" s="39">
        <f t="shared" si="165"/>
        <v>0</v>
      </c>
      <c r="AT206" s="39">
        <f t="shared" si="166"/>
        <v>0</v>
      </c>
      <c r="AU206" s="40">
        <f t="shared" si="167"/>
        <v>0</v>
      </c>
      <c r="AV206" s="40"/>
      <c r="AW206" s="52">
        <f t="shared" si="168"/>
        <v>0</v>
      </c>
      <c r="AY206" s="52">
        <f t="shared" si="169"/>
        <v>0</v>
      </c>
      <c r="AZ206" s="70"/>
    </row>
    <row r="207" spans="1:52" ht="12" customHeight="1">
      <c r="A207" s="44">
        <f t="shared" si="170"/>
        <v>43040</v>
      </c>
      <c r="B207" s="66">
        <f t="shared" si="171"/>
        <v>2868.8524590163934</v>
      </c>
      <c r="C207" s="67"/>
      <c r="D207" s="68">
        <f t="shared" si="138"/>
        <v>2868.8524590163934</v>
      </c>
      <c r="E207" s="35">
        <f t="shared" si="139"/>
        <v>0</v>
      </c>
      <c r="F207" s="35">
        <f t="shared" si="140"/>
        <v>0</v>
      </c>
      <c r="G207" s="55">
        <f t="shared" si="135"/>
        <v>5.67</v>
      </c>
      <c r="H207" s="69">
        <f t="shared" si="135"/>
        <v>5.67</v>
      </c>
      <c r="I207" s="72">
        <f t="shared" si="172"/>
        <v>0</v>
      </c>
      <c r="J207" s="55">
        <f t="shared" si="136"/>
        <v>-0.01</v>
      </c>
      <c r="K207" s="69">
        <f t="shared" si="136"/>
        <v>-0.06</v>
      </c>
      <c r="L207" s="72">
        <v>0</v>
      </c>
      <c r="M207" s="55">
        <f t="shared" si="137"/>
        <v>7.4999999999999997E-3</v>
      </c>
      <c r="N207" s="69">
        <f t="shared" si="137"/>
        <v>0</v>
      </c>
      <c r="O207" s="72">
        <v>0</v>
      </c>
      <c r="P207" s="7"/>
      <c r="Q207" s="72">
        <f t="shared" si="141"/>
        <v>5.6674999999999995</v>
      </c>
      <c r="R207" s="72">
        <f t="shared" si="142"/>
        <v>5.61</v>
      </c>
      <c r="S207" s="72">
        <f t="shared" si="143"/>
        <v>0</v>
      </c>
      <c r="T207" s="7"/>
      <c r="U207" s="5">
        <f t="shared" si="144"/>
        <v>30</v>
      </c>
      <c r="V207" s="45">
        <f t="shared" si="145"/>
        <v>43040</v>
      </c>
      <c r="W207" s="5">
        <f t="shared" si="146"/>
        <v>6124</v>
      </c>
      <c r="X207" s="55">
        <f t="shared" si="147"/>
        <v>5.3904348595426005E-2</v>
      </c>
      <c r="Y207" s="47">
        <f t="shared" si="148"/>
        <v>0.40990597216210972</v>
      </c>
      <c r="Z207" s="5">
        <f t="shared" si="149"/>
        <v>0</v>
      </c>
      <c r="AA207" s="5">
        <f t="shared" si="150"/>
        <v>0</v>
      </c>
      <c r="AC207" s="39">
        <f t="shared" si="151"/>
        <v>0</v>
      </c>
      <c r="AD207" s="39">
        <f t="shared" si="152"/>
        <v>0</v>
      </c>
      <c r="AE207" s="39">
        <f t="shared" si="153"/>
        <v>0</v>
      </c>
      <c r="AF207" s="39">
        <f t="shared" si="154"/>
        <v>0</v>
      </c>
      <c r="AG207" s="39">
        <f t="shared" si="155"/>
        <v>0</v>
      </c>
      <c r="AH207" s="39">
        <f t="shared" si="156"/>
        <v>0</v>
      </c>
      <c r="AI207" s="39">
        <f t="shared" si="157"/>
        <v>0</v>
      </c>
      <c r="AJ207" s="39">
        <f t="shared" si="158"/>
        <v>0</v>
      </c>
      <c r="AK207" s="39">
        <f t="shared" si="159"/>
        <v>0</v>
      </c>
      <c r="AL207" s="43"/>
      <c r="AM207" s="39">
        <f t="shared" si="160"/>
        <v>0</v>
      </c>
      <c r="AN207" s="39">
        <f t="shared" si="161"/>
        <v>0</v>
      </c>
      <c r="AO207" s="39">
        <f t="shared" si="162"/>
        <v>0</v>
      </c>
      <c r="AP207" s="40">
        <f t="shared" si="163"/>
        <v>0</v>
      </c>
      <c r="AR207" s="39">
        <f t="shared" si="164"/>
        <v>0</v>
      </c>
      <c r="AS207" s="39">
        <f t="shared" si="165"/>
        <v>0</v>
      </c>
      <c r="AT207" s="39">
        <f t="shared" si="166"/>
        <v>0</v>
      </c>
      <c r="AU207" s="40">
        <f t="shared" si="167"/>
        <v>0</v>
      </c>
      <c r="AV207" s="40"/>
      <c r="AW207" s="52">
        <f t="shared" si="168"/>
        <v>0</v>
      </c>
      <c r="AY207" s="52">
        <f t="shared" si="169"/>
        <v>0</v>
      </c>
      <c r="AZ207" s="70"/>
    </row>
    <row r="208" spans="1:52" ht="12" customHeight="1">
      <c r="A208" s="44">
        <f t="shared" si="170"/>
        <v>43070</v>
      </c>
      <c r="B208" s="66">
        <f t="shared" si="171"/>
        <v>2868.8524590163934</v>
      </c>
      <c r="C208" s="67"/>
      <c r="D208" s="68">
        <f t="shared" si="138"/>
        <v>2868.8524590163934</v>
      </c>
      <c r="E208" s="35">
        <f t="shared" si="139"/>
        <v>0</v>
      </c>
      <c r="F208" s="35">
        <f t="shared" si="140"/>
        <v>0</v>
      </c>
      <c r="G208" s="55">
        <f t="shared" si="135"/>
        <v>5.67</v>
      </c>
      <c r="H208" s="69">
        <f t="shared" si="135"/>
        <v>5.67</v>
      </c>
      <c r="I208" s="72">
        <f t="shared" si="172"/>
        <v>0</v>
      </c>
      <c r="J208" s="55">
        <f t="shared" si="136"/>
        <v>-0.01</v>
      </c>
      <c r="K208" s="69">
        <f t="shared" si="136"/>
        <v>-0.06</v>
      </c>
      <c r="L208" s="72">
        <v>0</v>
      </c>
      <c r="M208" s="55">
        <f t="shared" si="137"/>
        <v>7.4999999999999997E-3</v>
      </c>
      <c r="N208" s="69">
        <f t="shared" si="137"/>
        <v>0</v>
      </c>
      <c r="O208" s="72">
        <v>0</v>
      </c>
      <c r="P208" s="7"/>
      <c r="Q208" s="72">
        <f t="shared" si="141"/>
        <v>5.6674999999999995</v>
      </c>
      <c r="R208" s="72">
        <f t="shared" si="142"/>
        <v>5.61</v>
      </c>
      <c r="S208" s="72">
        <f t="shared" si="143"/>
        <v>0</v>
      </c>
      <c r="T208" s="7"/>
      <c r="U208" s="5">
        <f t="shared" si="144"/>
        <v>31</v>
      </c>
      <c r="V208" s="45">
        <f t="shared" si="145"/>
        <v>43070</v>
      </c>
      <c r="W208" s="5">
        <f t="shared" si="146"/>
        <v>6154</v>
      </c>
      <c r="X208" s="55">
        <f t="shared" si="147"/>
        <v>5.3904348595426005E-2</v>
      </c>
      <c r="Y208" s="47">
        <f t="shared" si="148"/>
        <v>0.40811906153477362</v>
      </c>
      <c r="Z208" s="5">
        <f t="shared" si="149"/>
        <v>0</v>
      </c>
      <c r="AA208" s="5">
        <f t="shared" si="150"/>
        <v>0</v>
      </c>
      <c r="AC208" s="39">
        <f t="shared" si="151"/>
        <v>0</v>
      </c>
      <c r="AD208" s="39">
        <f t="shared" si="152"/>
        <v>0</v>
      </c>
      <c r="AE208" s="39">
        <f t="shared" si="153"/>
        <v>0</v>
      </c>
      <c r="AF208" s="39">
        <f t="shared" si="154"/>
        <v>0</v>
      </c>
      <c r="AG208" s="39">
        <f t="shared" si="155"/>
        <v>0</v>
      </c>
      <c r="AH208" s="39">
        <f t="shared" si="156"/>
        <v>0</v>
      </c>
      <c r="AI208" s="39">
        <f t="shared" si="157"/>
        <v>0</v>
      </c>
      <c r="AJ208" s="39">
        <f t="shared" si="158"/>
        <v>0</v>
      </c>
      <c r="AK208" s="39">
        <f t="shared" si="159"/>
        <v>0</v>
      </c>
      <c r="AL208" s="43"/>
      <c r="AM208" s="39">
        <f t="shared" si="160"/>
        <v>0</v>
      </c>
      <c r="AN208" s="39">
        <f t="shared" si="161"/>
        <v>0</v>
      </c>
      <c r="AO208" s="39">
        <f t="shared" si="162"/>
        <v>0</v>
      </c>
      <c r="AP208" s="40">
        <f t="shared" si="163"/>
        <v>0</v>
      </c>
      <c r="AR208" s="39">
        <f t="shared" si="164"/>
        <v>0</v>
      </c>
      <c r="AS208" s="39">
        <f t="shared" si="165"/>
        <v>0</v>
      </c>
      <c r="AT208" s="39">
        <f t="shared" si="166"/>
        <v>0</v>
      </c>
      <c r="AU208" s="40">
        <f t="shared" si="167"/>
        <v>0</v>
      </c>
      <c r="AV208" s="40"/>
      <c r="AW208" s="52">
        <f t="shared" si="168"/>
        <v>0</v>
      </c>
      <c r="AY208" s="52">
        <f t="shared" si="169"/>
        <v>0</v>
      </c>
      <c r="AZ208" s="70"/>
    </row>
    <row r="209" spans="1:52" ht="12" customHeight="1">
      <c r="A209" s="44">
        <f t="shared" si="170"/>
        <v>43101</v>
      </c>
      <c r="B209" s="66">
        <f t="shared" si="171"/>
        <v>2868.8524590163934</v>
      </c>
      <c r="C209" s="67"/>
      <c r="D209" s="68">
        <f t="shared" si="138"/>
        <v>2868.8524590163934</v>
      </c>
      <c r="E209" s="35">
        <f t="shared" si="139"/>
        <v>0</v>
      </c>
      <c r="F209" s="35">
        <f t="shared" si="140"/>
        <v>0</v>
      </c>
      <c r="G209" s="55">
        <f t="shared" si="135"/>
        <v>5.67</v>
      </c>
      <c r="H209" s="69">
        <f t="shared" si="135"/>
        <v>5.67</v>
      </c>
      <c r="I209" s="72">
        <f t="shared" si="172"/>
        <v>0</v>
      </c>
      <c r="J209" s="55">
        <f t="shared" si="136"/>
        <v>-0.01</v>
      </c>
      <c r="K209" s="69">
        <f t="shared" si="136"/>
        <v>-0.06</v>
      </c>
      <c r="L209" s="72">
        <v>0</v>
      </c>
      <c r="M209" s="55">
        <f t="shared" si="137"/>
        <v>7.4999999999999997E-3</v>
      </c>
      <c r="N209" s="69">
        <f t="shared" si="137"/>
        <v>0</v>
      </c>
      <c r="O209" s="72">
        <v>0</v>
      </c>
      <c r="P209" s="7"/>
      <c r="Q209" s="72">
        <f t="shared" si="141"/>
        <v>5.6674999999999995</v>
      </c>
      <c r="R209" s="72">
        <f t="shared" si="142"/>
        <v>5.61</v>
      </c>
      <c r="S209" s="72">
        <f t="shared" si="143"/>
        <v>0</v>
      </c>
      <c r="T209" s="7"/>
      <c r="U209" s="5">
        <f t="shared" si="144"/>
        <v>31</v>
      </c>
      <c r="V209" s="45">
        <f t="shared" si="145"/>
        <v>43101</v>
      </c>
      <c r="W209" s="5">
        <f t="shared" si="146"/>
        <v>6185</v>
      </c>
      <c r="X209" s="55">
        <f t="shared" si="147"/>
        <v>5.3904348595426005E-2</v>
      </c>
      <c r="Y209" s="47">
        <f t="shared" si="148"/>
        <v>0.4062807703485819</v>
      </c>
      <c r="Z209" s="5">
        <f t="shared" si="149"/>
        <v>0</v>
      </c>
      <c r="AA209" s="5">
        <f t="shared" si="150"/>
        <v>0</v>
      </c>
      <c r="AC209" s="39">
        <f t="shared" si="151"/>
        <v>0</v>
      </c>
      <c r="AD209" s="39">
        <f t="shared" si="152"/>
        <v>0</v>
      </c>
      <c r="AE209" s="39">
        <f t="shared" si="153"/>
        <v>0</v>
      </c>
      <c r="AF209" s="39">
        <f t="shared" si="154"/>
        <v>0</v>
      </c>
      <c r="AG209" s="39">
        <f t="shared" si="155"/>
        <v>0</v>
      </c>
      <c r="AH209" s="39">
        <f t="shared" si="156"/>
        <v>0</v>
      </c>
      <c r="AI209" s="39">
        <f t="shared" si="157"/>
        <v>0</v>
      </c>
      <c r="AJ209" s="39">
        <f t="shared" si="158"/>
        <v>0</v>
      </c>
      <c r="AK209" s="39">
        <f t="shared" si="159"/>
        <v>0</v>
      </c>
      <c r="AL209" s="43"/>
      <c r="AM209" s="39">
        <f t="shared" si="160"/>
        <v>0</v>
      </c>
      <c r="AN209" s="39">
        <f t="shared" si="161"/>
        <v>0</v>
      </c>
      <c r="AO209" s="39">
        <f t="shared" si="162"/>
        <v>0</v>
      </c>
      <c r="AP209" s="40">
        <f t="shared" si="163"/>
        <v>0</v>
      </c>
      <c r="AR209" s="39">
        <f t="shared" si="164"/>
        <v>0</v>
      </c>
      <c r="AS209" s="39">
        <f t="shared" si="165"/>
        <v>0</v>
      </c>
      <c r="AT209" s="39">
        <f t="shared" si="166"/>
        <v>0</v>
      </c>
      <c r="AU209" s="40">
        <f t="shared" si="167"/>
        <v>0</v>
      </c>
      <c r="AV209" s="40"/>
      <c r="AW209" s="52">
        <f t="shared" si="168"/>
        <v>0</v>
      </c>
      <c r="AY209" s="52">
        <f t="shared" si="169"/>
        <v>0</v>
      </c>
      <c r="AZ209" s="70"/>
    </row>
    <row r="210" spans="1:52" ht="12" customHeight="1">
      <c r="A210" s="44">
        <f t="shared" si="170"/>
        <v>43132</v>
      </c>
      <c r="B210" s="66">
        <f t="shared" si="171"/>
        <v>2868.8524590163934</v>
      </c>
      <c r="C210" s="67"/>
      <c r="D210" s="68">
        <f t="shared" si="138"/>
        <v>2868.8524590163934</v>
      </c>
      <c r="E210" s="35">
        <f t="shared" si="139"/>
        <v>0</v>
      </c>
      <c r="F210" s="35">
        <f t="shared" si="140"/>
        <v>0</v>
      </c>
      <c r="G210" s="55">
        <f t="shared" ref="G210:H229" si="173">VLOOKUP($A210,Table,MATCH(G$4,Curves,0))</f>
        <v>5.67</v>
      </c>
      <c r="H210" s="69">
        <f t="shared" si="173"/>
        <v>5.67</v>
      </c>
      <c r="I210" s="72">
        <f t="shared" si="172"/>
        <v>0</v>
      </c>
      <c r="J210" s="55">
        <f t="shared" ref="J210:K229" si="174">VLOOKUP($A210,Table,MATCH(J$4,Curves,0))</f>
        <v>-0.01</v>
      </c>
      <c r="K210" s="69">
        <f t="shared" si="174"/>
        <v>-0.06</v>
      </c>
      <c r="L210" s="72">
        <v>0</v>
      </c>
      <c r="M210" s="55">
        <f t="shared" ref="M210:N229" si="175">VLOOKUP($A210,Table,MATCH(M$4,Curves,0))</f>
        <v>7.4999999999999997E-3</v>
      </c>
      <c r="N210" s="69">
        <f t="shared" si="175"/>
        <v>0</v>
      </c>
      <c r="O210" s="72">
        <v>0</v>
      </c>
      <c r="P210" s="7"/>
      <c r="Q210" s="72">
        <f t="shared" si="141"/>
        <v>5.6674999999999995</v>
      </c>
      <c r="R210" s="72">
        <f t="shared" si="142"/>
        <v>5.61</v>
      </c>
      <c r="S210" s="72">
        <f t="shared" si="143"/>
        <v>0</v>
      </c>
      <c r="T210" s="7"/>
      <c r="U210" s="5">
        <f t="shared" si="144"/>
        <v>28</v>
      </c>
      <c r="V210" s="45">
        <f t="shared" si="145"/>
        <v>43132</v>
      </c>
      <c r="W210" s="5">
        <f t="shared" si="146"/>
        <v>6216</v>
      </c>
      <c r="X210" s="55">
        <f t="shared" si="147"/>
        <v>5.3904348595426005E-2</v>
      </c>
      <c r="Y210" s="47">
        <f t="shared" si="148"/>
        <v>0.40445075937962005</v>
      </c>
      <c r="Z210" s="5">
        <f t="shared" si="149"/>
        <v>0</v>
      </c>
      <c r="AA210" s="5">
        <f t="shared" si="150"/>
        <v>0</v>
      </c>
      <c r="AC210" s="39">
        <f t="shared" si="151"/>
        <v>0</v>
      </c>
      <c r="AD210" s="39">
        <f t="shared" si="152"/>
        <v>0</v>
      </c>
      <c r="AE210" s="39">
        <f t="shared" si="153"/>
        <v>0</v>
      </c>
      <c r="AF210" s="39">
        <f t="shared" si="154"/>
        <v>0</v>
      </c>
      <c r="AG210" s="39">
        <f t="shared" si="155"/>
        <v>0</v>
      </c>
      <c r="AH210" s="39">
        <f t="shared" si="156"/>
        <v>0</v>
      </c>
      <c r="AI210" s="39">
        <f t="shared" si="157"/>
        <v>0</v>
      </c>
      <c r="AJ210" s="39">
        <f t="shared" si="158"/>
        <v>0</v>
      </c>
      <c r="AK210" s="39">
        <f t="shared" si="159"/>
        <v>0</v>
      </c>
      <c r="AL210" s="43"/>
      <c r="AM210" s="39">
        <f t="shared" si="160"/>
        <v>0</v>
      </c>
      <c r="AN210" s="39">
        <f t="shared" si="161"/>
        <v>0</v>
      </c>
      <c r="AO210" s="39">
        <f t="shared" si="162"/>
        <v>0</v>
      </c>
      <c r="AP210" s="40">
        <f t="shared" si="163"/>
        <v>0</v>
      </c>
      <c r="AR210" s="39">
        <f t="shared" si="164"/>
        <v>0</v>
      </c>
      <c r="AS210" s="39">
        <f t="shared" si="165"/>
        <v>0</v>
      </c>
      <c r="AT210" s="39">
        <f t="shared" si="166"/>
        <v>0</v>
      </c>
      <c r="AU210" s="40">
        <f t="shared" si="167"/>
        <v>0</v>
      </c>
      <c r="AV210" s="40"/>
      <c r="AW210" s="52">
        <f t="shared" si="168"/>
        <v>0</v>
      </c>
      <c r="AY210" s="52">
        <f t="shared" si="169"/>
        <v>0</v>
      </c>
      <c r="AZ210" s="70"/>
    </row>
    <row r="211" spans="1:52" ht="12" customHeight="1">
      <c r="A211" s="44">
        <f t="shared" si="170"/>
        <v>43160</v>
      </c>
      <c r="B211" s="66">
        <f t="shared" si="171"/>
        <v>2868.8524590163934</v>
      </c>
      <c r="C211" s="67"/>
      <c r="D211" s="68">
        <f t="shared" si="138"/>
        <v>2868.8524590163934</v>
      </c>
      <c r="E211" s="35">
        <f t="shared" si="139"/>
        <v>0</v>
      </c>
      <c r="F211" s="35">
        <f t="shared" si="140"/>
        <v>0</v>
      </c>
      <c r="G211" s="55">
        <f t="shared" si="173"/>
        <v>5.67</v>
      </c>
      <c r="H211" s="69">
        <f t="shared" si="173"/>
        <v>5.67</v>
      </c>
      <c r="I211" s="72">
        <f t="shared" si="172"/>
        <v>0</v>
      </c>
      <c r="J211" s="55">
        <f t="shared" si="174"/>
        <v>-0.01</v>
      </c>
      <c r="K211" s="69">
        <f t="shared" si="174"/>
        <v>-0.06</v>
      </c>
      <c r="L211" s="72">
        <v>0</v>
      </c>
      <c r="M211" s="55">
        <f t="shared" si="175"/>
        <v>7.4999999999999997E-3</v>
      </c>
      <c r="N211" s="69">
        <f t="shared" si="175"/>
        <v>0</v>
      </c>
      <c r="O211" s="72">
        <v>0</v>
      </c>
      <c r="P211" s="7"/>
      <c r="Q211" s="72">
        <f t="shared" si="141"/>
        <v>5.6674999999999995</v>
      </c>
      <c r="R211" s="72">
        <f t="shared" si="142"/>
        <v>5.61</v>
      </c>
      <c r="S211" s="72">
        <f t="shared" si="143"/>
        <v>0</v>
      </c>
      <c r="T211" s="7"/>
      <c r="U211" s="5">
        <f t="shared" si="144"/>
        <v>31</v>
      </c>
      <c r="V211" s="45">
        <f t="shared" si="145"/>
        <v>43160</v>
      </c>
      <c r="W211" s="5">
        <f t="shared" si="146"/>
        <v>6244</v>
      </c>
      <c r="X211" s="55">
        <f t="shared" si="147"/>
        <v>5.3904348595426005E-2</v>
      </c>
      <c r="Y211" s="47">
        <f t="shared" si="148"/>
        <v>0.40280493224320946</v>
      </c>
      <c r="Z211" s="5">
        <f t="shared" si="149"/>
        <v>0</v>
      </c>
      <c r="AA211" s="5">
        <f t="shared" si="150"/>
        <v>0</v>
      </c>
      <c r="AC211" s="39">
        <f t="shared" si="151"/>
        <v>0</v>
      </c>
      <c r="AD211" s="39">
        <f t="shared" si="152"/>
        <v>0</v>
      </c>
      <c r="AE211" s="39">
        <f t="shared" si="153"/>
        <v>0</v>
      </c>
      <c r="AF211" s="39">
        <f t="shared" si="154"/>
        <v>0</v>
      </c>
      <c r="AG211" s="39">
        <f t="shared" si="155"/>
        <v>0</v>
      </c>
      <c r="AH211" s="39">
        <f t="shared" si="156"/>
        <v>0</v>
      </c>
      <c r="AI211" s="39">
        <f t="shared" si="157"/>
        <v>0</v>
      </c>
      <c r="AJ211" s="39">
        <f t="shared" si="158"/>
        <v>0</v>
      </c>
      <c r="AK211" s="39">
        <f t="shared" si="159"/>
        <v>0</v>
      </c>
      <c r="AL211" s="43"/>
      <c r="AM211" s="39">
        <f t="shared" si="160"/>
        <v>0</v>
      </c>
      <c r="AN211" s="39">
        <f t="shared" si="161"/>
        <v>0</v>
      </c>
      <c r="AO211" s="39">
        <f t="shared" si="162"/>
        <v>0</v>
      </c>
      <c r="AP211" s="40">
        <f t="shared" si="163"/>
        <v>0</v>
      </c>
      <c r="AR211" s="39">
        <f t="shared" si="164"/>
        <v>0</v>
      </c>
      <c r="AS211" s="39">
        <f t="shared" si="165"/>
        <v>0</v>
      </c>
      <c r="AT211" s="39">
        <f t="shared" si="166"/>
        <v>0</v>
      </c>
      <c r="AU211" s="40">
        <f t="shared" si="167"/>
        <v>0</v>
      </c>
      <c r="AV211" s="40"/>
      <c r="AW211" s="52">
        <f t="shared" si="168"/>
        <v>0</v>
      </c>
      <c r="AY211" s="52">
        <f t="shared" si="169"/>
        <v>0</v>
      </c>
      <c r="AZ211" s="70"/>
    </row>
    <row r="212" spans="1:52" ht="12" customHeight="1">
      <c r="A212" s="44">
        <f t="shared" si="170"/>
        <v>43191</v>
      </c>
      <c r="B212" s="66">
        <f t="shared" si="171"/>
        <v>2868.8524590163934</v>
      </c>
      <c r="C212" s="67"/>
      <c r="D212" s="68">
        <f t="shared" si="138"/>
        <v>2868.8524590163934</v>
      </c>
      <c r="E212" s="35">
        <f t="shared" si="139"/>
        <v>0</v>
      </c>
      <c r="F212" s="35">
        <f t="shared" si="140"/>
        <v>0</v>
      </c>
      <c r="G212" s="55">
        <f t="shared" si="173"/>
        <v>5.67</v>
      </c>
      <c r="H212" s="69">
        <f t="shared" si="173"/>
        <v>5.67</v>
      </c>
      <c r="I212" s="72">
        <f t="shared" si="172"/>
        <v>0</v>
      </c>
      <c r="J212" s="55">
        <f t="shared" si="174"/>
        <v>-0.01</v>
      </c>
      <c r="K212" s="69">
        <f t="shared" si="174"/>
        <v>-0.06</v>
      </c>
      <c r="L212" s="72">
        <v>0</v>
      </c>
      <c r="M212" s="55">
        <f t="shared" si="175"/>
        <v>7.4999999999999997E-3</v>
      </c>
      <c r="N212" s="69">
        <f t="shared" si="175"/>
        <v>0</v>
      </c>
      <c r="O212" s="72">
        <v>0</v>
      </c>
      <c r="P212" s="7"/>
      <c r="Q212" s="72">
        <f t="shared" si="141"/>
        <v>5.6674999999999995</v>
      </c>
      <c r="R212" s="72">
        <f t="shared" si="142"/>
        <v>5.61</v>
      </c>
      <c r="S212" s="72">
        <f t="shared" si="143"/>
        <v>0</v>
      </c>
      <c r="T212" s="7"/>
      <c r="U212" s="5">
        <f t="shared" si="144"/>
        <v>30</v>
      </c>
      <c r="V212" s="45">
        <f t="shared" si="145"/>
        <v>43191</v>
      </c>
      <c r="W212" s="5">
        <f t="shared" si="146"/>
        <v>6275</v>
      </c>
      <c r="X212" s="55">
        <f t="shared" si="147"/>
        <v>5.3904348595426005E-2</v>
      </c>
      <c r="Y212" s="47">
        <f t="shared" si="148"/>
        <v>0.40099057749606143</v>
      </c>
      <c r="Z212" s="5">
        <f t="shared" si="149"/>
        <v>0</v>
      </c>
      <c r="AA212" s="5">
        <f t="shared" si="150"/>
        <v>0</v>
      </c>
      <c r="AC212" s="39">
        <f t="shared" si="151"/>
        <v>0</v>
      </c>
      <c r="AD212" s="39">
        <f t="shared" si="152"/>
        <v>0</v>
      </c>
      <c r="AE212" s="39">
        <f t="shared" si="153"/>
        <v>0</v>
      </c>
      <c r="AF212" s="39">
        <f t="shared" si="154"/>
        <v>0</v>
      </c>
      <c r="AG212" s="39">
        <f t="shared" si="155"/>
        <v>0</v>
      </c>
      <c r="AH212" s="39">
        <f t="shared" si="156"/>
        <v>0</v>
      </c>
      <c r="AI212" s="39">
        <f t="shared" si="157"/>
        <v>0</v>
      </c>
      <c r="AJ212" s="39">
        <f t="shared" si="158"/>
        <v>0</v>
      </c>
      <c r="AK212" s="39">
        <f t="shared" si="159"/>
        <v>0</v>
      </c>
      <c r="AL212" s="43"/>
      <c r="AM212" s="39">
        <f t="shared" si="160"/>
        <v>0</v>
      </c>
      <c r="AN212" s="39">
        <f t="shared" si="161"/>
        <v>0</v>
      </c>
      <c r="AO212" s="39">
        <f t="shared" si="162"/>
        <v>0</v>
      </c>
      <c r="AP212" s="40">
        <f t="shared" si="163"/>
        <v>0</v>
      </c>
      <c r="AR212" s="39">
        <f t="shared" si="164"/>
        <v>0</v>
      </c>
      <c r="AS212" s="39">
        <f t="shared" si="165"/>
        <v>0</v>
      </c>
      <c r="AT212" s="39">
        <f t="shared" si="166"/>
        <v>0</v>
      </c>
      <c r="AU212" s="40">
        <f t="shared" si="167"/>
        <v>0</v>
      </c>
      <c r="AV212" s="40"/>
      <c r="AW212" s="52">
        <f t="shared" si="168"/>
        <v>0</v>
      </c>
      <c r="AY212" s="52">
        <f t="shared" si="169"/>
        <v>0</v>
      </c>
      <c r="AZ212" s="70"/>
    </row>
    <row r="213" spans="1:52" ht="12" customHeight="1">
      <c r="A213" s="44">
        <f t="shared" si="170"/>
        <v>43221</v>
      </c>
      <c r="B213" s="66">
        <f t="shared" si="171"/>
        <v>2868.8524590163934</v>
      </c>
      <c r="C213" s="67"/>
      <c r="D213" s="68">
        <f t="shared" si="138"/>
        <v>2868.8524590163934</v>
      </c>
      <c r="E213" s="35">
        <f t="shared" si="139"/>
        <v>0</v>
      </c>
      <c r="F213" s="35">
        <f t="shared" si="140"/>
        <v>0</v>
      </c>
      <c r="G213" s="55">
        <f t="shared" si="173"/>
        <v>5.67</v>
      </c>
      <c r="H213" s="69">
        <f t="shared" si="173"/>
        <v>5.67</v>
      </c>
      <c r="I213" s="72">
        <f t="shared" si="172"/>
        <v>0</v>
      </c>
      <c r="J213" s="55">
        <f t="shared" si="174"/>
        <v>-0.01</v>
      </c>
      <c r="K213" s="69">
        <f t="shared" si="174"/>
        <v>-0.06</v>
      </c>
      <c r="L213" s="72">
        <v>0</v>
      </c>
      <c r="M213" s="55">
        <f t="shared" si="175"/>
        <v>7.4999999999999997E-3</v>
      </c>
      <c r="N213" s="69">
        <f t="shared" si="175"/>
        <v>0</v>
      </c>
      <c r="O213" s="72">
        <v>0</v>
      </c>
      <c r="P213" s="7"/>
      <c r="Q213" s="72">
        <f t="shared" si="141"/>
        <v>5.6674999999999995</v>
      </c>
      <c r="R213" s="72">
        <f t="shared" si="142"/>
        <v>5.61</v>
      </c>
      <c r="S213" s="72">
        <f t="shared" si="143"/>
        <v>0</v>
      </c>
      <c r="T213" s="7"/>
      <c r="U213" s="5">
        <f t="shared" si="144"/>
        <v>31</v>
      </c>
      <c r="V213" s="45">
        <f t="shared" si="145"/>
        <v>43221</v>
      </c>
      <c r="W213" s="5">
        <f t="shared" si="146"/>
        <v>6305</v>
      </c>
      <c r="X213" s="55">
        <f t="shared" si="147"/>
        <v>5.3904348595426005E-2</v>
      </c>
      <c r="Y213" s="47">
        <f t="shared" si="148"/>
        <v>0.39924253191231462</v>
      </c>
      <c r="Z213" s="5">
        <f t="shared" si="149"/>
        <v>0</v>
      </c>
      <c r="AA213" s="5">
        <f t="shared" si="150"/>
        <v>0</v>
      </c>
      <c r="AC213" s="39">
        <f t="shared" si="151"/>
        <v>0</v>
      </c>
      <c r="AD213" s="39">
        <f t="shared" si="152"/>
        <v>0</v>
      </c>
      <c r="AE213" s="39">
        <f t="shared" si="153"/>
        <v>0</v>
      </c>
      <c r="AF213" s="39">
        <f t="shared" si="154"/>
        <v>0</v>
      </c>
      <c r="AG213" s="39">
        <f t="shared" si="155"/>
        <v>0</v>
      </c>
      <c r="AH213" s="39">
        <f t="shared" si="156"/>
        <v>0</v>
      </c>
      <c r="AI213" s="39">
        <f t="shared" si="157"/>
        <v>0</v>
      </c>
      <c r="AJ213" s="39">
        <f t="shared" si="158"/>
        <v>0</v>
      </c>
      <c r="AK213" s="39">
        <f t="shared" si="159"/>
        <v>0</v>
      </c>
      <c r="AL213" s="43"/>
      <c r="AM213" s="39">
        <f t="shared" si="160"/>
        <v>0</v>
      </c>
      <c r="AN213" s="39">
        <f t="shared" si="161"/>
        <v>0</v>
      </c>
      <c r="AO213" s="39">
        <f t="shared" si="162"/>
        <v>0</v>
      </c>
      <c r="AP213" s="40">
        <f t="shared" si="163"/>
        <v>0</v>
      </c>
      <c r="AR213" s="39">
        <f t="shared" si="164"/>
        <v>0</v>
      </c>
      <c r="AS213" s="39">
        <f t="shared" si="165"/>
        <v>0</v>
      </c>
      <c r="AT213" s="39">
        <f t="shared" si="166"/>
        <v>0</v>
      </c>
      <c r="AU213" s="40">
        <f t="shared" si="167"/>
        <v>0</v>
      </c>
      <c r="AV213" s="40"/>
      <c r="AW213" s="52">
        <f t="shared" si="168"/>
        <v>0</v>
      </c>
      <c r="AY213" s="52">
        <f t="shared" si="169"/>
        <v>0</v>
      </c>
      <c r="AZ213" s="70"/>
    </row>
    <row r="214" spans="1:52" ht="12" customHeight="1">
      <c r="A214" s="44">
        <f t="shared" si="170"/>
        <v>43252</v>
      </c>
      <c r="B214" s="66">
        <f t="shared" si="171"/>
        <v>2868.8524590163934</v>
      </c>
      <c r="C214" s="67"/>
      <c r="D214" s="68">
        <f t="shared" si="138"/>
        <v>2868.8524590163934</v>
      </c>
      <c r="E214" s="35">
        <f t="shared" si="139"/>
        <v>0</v>
      </c>
      <c r="F214" s="35">
        <f t="shared" si="140"/>
        <v>0</v>
      </c>
      <c r="G214" s="55">
        <f t="shared" si="173"/>
        <v>5.67</v>
      </c>
      <c r="H214" s="69">
        <f t="shared" si="173"/>
        <v>5.67</v>
      </c>
      <c r="I214" s="72">
        <f t="shared" si="172"/>
        <v>0</v>
      </c>
      <c r="J214" s="55">
        <f t="shared" si="174"/>
        <v>-0.01</v>
      </c>
      <c r="K214" s="69">
        <f t="shared" si="174"/>
        <v>-0.06</v>
      </c>
      <c r="L214" s="72">
        <v>0</v>
      </c>
      <c r="M214" s="55">
        <f t="shared" si="175"/>
        <v>7.4999999999999997E-3</v>
      </c>
      <c r="N214" s="69">
        <f t="shared" si="175"/>
        <v>0</v>
      </c>
      <c r="O214" s="72">
        <v>0</v>
      </c>
      <c r="P214" s="7"/>
      <c r="Q214" s="72">
        <f t="shared" si="141"/>
        <v>5.6674999999999995</v>
      </c>
      <c r="R214" s="72">
        <f t="shared" si="142"/>
        <v>5.61</v>
      </c>
      <c r="S214" s="72">
        <f t="shared" si="143"/>
        <v>0</v>
      </c>
      <c r="T214" s="7"/>
      <c r="U214" s="5">
        <f t="shared" si="144"/>
        <v>30</v>
      </c>
      <c r="V214" s="45">
        <f t="shared" si="145"/>
        <v>43252</v>
      </c>
      <c r="W214" s="5">
        <f t="shared" si="146"/>
        <v>6336</v>
      </c>
      <c r="X214" s="55">
        <f t="shared" si="147"/>
        <v>5.3904348595426005E-2</v>
      </c>
      <c r="Y214" s="47">
        <f t="shared" si="148"/>
        <v>0.39744422328931794</v>
      </c>
      <c r="Z214" s="5">
        <f t="shared" si="149"/>
        <v>0</v>
      </c>
      <c r="AA214" s="5">
        <f t="shared" si="150"/>
        <v>0</v>
      </c>
      <c r="AC214" s="39">
        <f t="shared" si="151"/>
        <v>0</v>
      </c>
      <c r="AD214" s="39">
        <f t="shared" si="152"/>
        <v>0</v>
      </c>
      <c r="AE214" s="39">
        <f t="shared" si="153"/>
        <v>0</v>
      </c>
      <c r="AF214" s="39">
        <f t="shared" si="154"/>
        <v>0</v>
      </c>
      <c r="AG214" s="39">
        <f t="shared" si="155"/>
        <v>0</v>
      </c>
      <c r="AH214" s="39">
        <f t="shared" si="156"/>
        <v>0</v>
      </c>
      <c r="AI214" s="39">
        <f t="shared" si="157"/>
        <v>0</v>
      </c>
      <c r="AJ214" s="39">
        <f t="shared" si="158"/>
        <v>0</v>
      </c>
      <c r="AK214" s="39">
        <f t="shared" si="159"/>
        <v>0</v>
      </c>
      <c r="AL214" s="43"/>
      <c r="AM214" s="39">
        <f t="shared" si="160"/>
        <v>0</v>
      </c>
      <c r="AN214" s="39">
        <f t="shared" si="161"/>
        <v>0</v>
      </c>
      <c r="AO214" s="39">
        <f t="shared" si="162"/>
        <v>0</v>
      </c>
      <c r="AP214" s="40">
        <f t="shared" si="163"/>
        <v>0</v>
      </c>
      <c r="AR214" s="39">
        <f t="shared" si="164"/>
        <v>0</v>
      </c>
      <c r="AS214" s="39">
        <f t="shared" si="165"/>
        <v>0</v>
      </c>
      <c r="AT214" s="39">
        <f t="shared" si="166"/>
        <v>0</v>
      </c>
      <c r="AU214" s="40">
        <f t="shared" si="167"/>
        <v>0</v>
      </c>
      <c r="AV214" s="40"/>
      <c r="AW214" s="52">
        <f t="shared" si="168"/>
        <v>0</v>
      </c>
      <c r="AY214" s="52">
        <f t="shared" si="169"/>
        <v>0</v>
      </c>
      <c r="AZ214" s="70"/>
    </row>
    <row r="215" spans="1:52" ht="12" customHeight="1">
      <c r="A215" s="44">
        <f t="shared" si="170"/>
        <v>43282</v>
      </c>
      <c r="B215" s="66">
        <f t="shared" si="171"/>
        <v>2868.8524590163934</v>
      </c>
      <c r="C215" s="67"/>
      <c r="D215" s="68">
        <f t="shared" si="138"/>
        <v>2868.8524590163934</v>
      </c>
      <c r="E215" s="35">
        <f t="shared" si="139"/>
        <v>0</v>
      </c>
      <c r="F215" s="35">
        <f t="shared" si="140"/>
        <v>0</v>
      </c>
      <c r="G215" s="55">
        <f t="shared" si="173"/>
        <v>5.67</v>
      </c>
      <c r="H215" s="69">
        <f t="shared" si="173"/>
        <v>5.67</v>
      </c>
      <c r="I215" s="72">
        <f t="shared" si="172"/>
        <v>0</v>
      </c>
      <c r="J215" s="55">
        <f t="shared" si="174"/>
        <v>-0.01</v>
      </c>
      <c r="K215" s="69">
        <f t="shared" si="174"/>
        <v>-0.06</v>
      </c>
      <c r="L215" s="72">
        <v>0</v>
      </c>
      <c r="M215" s="55">
        <f t="shared" si="175"/>
        <v>7.4999999999999997E-3</v>
      </c>
      <c r="N215" s="69">
        <f t="shared" si="175"/>
        <v>0</v>
      </c>
      <c r="O215" s="72">
        <v>0</v>
      </c>
      <c r="P215" s="7"/>
      <c r="Q215" s="72">
        <f t="shared" si="141"/>
        <v>5.6674999999999995</v>
      </c>
      <c r="R215" s="72">
        <f t="shared" si="142"/>
        <v>5.61</v>
      </c>
      <c r="S215" s="72">
        <f t="shared" si="143"/>
        <v>0</v>
      </c>
      <c r="T215" s="7"/>
      <c r="U215" s="5">
        <f t="shared" si="144"/>
        <v>31</v>
      </c>
      <c r="V215" s="45">
        <f t="shared" si="145"/>
        <v>43282</v>
      </c>
      <c r="W215" s="5">
        <f t="shared" si="146"/>
        <v>6366</v>
      </c>
      <c r="X215" s="55">
        <f t="shared" si="147"/>
        <v>5.3904348595426005E-2</v>
      </c>
      <c r="Y215" s="47">
        <f t="shared" si="148"/>
        <v>0.39571163739255005</v>
      </c>
      <c r="Z215" s="5">
        <f t="shared" si="149"/>
        <v>0</v>
      </c>
      <c r="AA215" s="5">
        <f t="shared" si="150"/>
        <v>0</v>
      </c>
      <c r="AC215" s="39">
        <f t="shared" si="151"/>
        <v>0</v>
      </c>
      <c r="AD215" s="39">
        <f t="shared" si="152"/>
        <v>0</v>
      </c>
      <c r="AE215" s="39">
        <f t="shared" si="153"/>
        <v>0</v>
      </c>
      <c r="AF215" s="39">
        <f t="shared" si="154"/>
        <v>0</v>
      </c>
      <c r="AG215" s="39">
        <f t="shared" si="155"/>
        <v>0</v>
      </c>
      <c r="AH215" s="39">
        <f t="shared" si="156"/>
        <v>0</v>
      </c>
      <c r="AI215" s="39">
        <f t="shared" si="157"/>
        <v>0</v>
      </c>
      <c r="AJ215" s="39">
        <f t="shared" si="158"/>
        <v>0</v>
      </c>
      <c r="AK215" s="39">
        <f t="shared" si="159"/>
        <v>0</v>
      </c>
      <c r="AL215" s="43"/>
      <c r="AM215" s="39">
        <f t="shared" si="160"/>
        <v>0</v>
      </c>
      <c r="AN215" s="39">
        <f t="shared" si="161"/>
        <v>0</v>
      </c>
      <c r="AO215" s="39">
        <f t="shared" si="162"/>
        <v>0</v>
      </c>
      <c r="AP215" s="40">
        <f t="shared" si="163"/>
        <v>0</v>
      </c>
      <c r="AR215" s="39">
        <f t="shared" si="164"/>
        <v>0</v>
      </c>
      <c r="AS215" s="39">
        <f t="shared" si="165"/>
        <v>0</v>
      </c>
      <c r="AT215" s="39">
        <f t="shared" si="166"/>
        <v>0</v>
      </c>
      <c r="AU215" s="40">
        <f t="shared" si="167"/>
        <v>0</v>
      </c>
      <c r="AV215" s="40"/>
      <c r="AW215" s="52">
        <f t="shared" si="168"/>
        <v>0</v>
      </c>
      <c r="AY215" s="52">
        <f t="shared" si="169"/>
        <v>0</v>
      </c>
      <c r="AZ215" s="70"/>
    </row>
    <row r="216" spans="1:52" ht="12" customHeight="1">
      <c r="A216" s="44">
        <f t="shared" si="170"/>
        <v>43313</v>
      </c>
      <c r="B216" s="66">
        <f t="shared" si="171"/>
        <v>2868.8524590163934</v>
      </c>
      <c r="C216" s="67"/>
      <c r="D216" s="68">
        <f t="shared" si="138"/>
        <v>2868.8524590163934</v>
      </c>
      <c r="E216" s="35">
        <f t="shared" si="139"/>
        <v>0</v>
      </c>
      <c r="F216" s="35">
        <f t="shared" si="140"/>
        <v>0</v>
      </c>
      <c r="G216" s="55">
        <f t="shared" si="173"/>
        <v>5.67</v>
      </c>
      <c r="H216" s="69">
        <f t="shared" si="173"/>
        <v>5.67</v>
      </c>
      <c r="I216" s="72">
        <f t="shared" si="172"/>
        <v>0</v>
      </c>
      <c r="J216" s="55">
        <f t="shared" si="174"/>
        <v>-0.01</v>
      </c>
      <c r="K216" s="69">
        <f t="shared" si="174"/>
        <v>-0.06</v>
      </c>
      <c r="L216" s="72">
        <v>0</v>
      </c>
      <c r="M216" s="55">
        <f t="shared" si="175"/>
        <v>7.4999999999999997E-3</v>
      </c>
      <c r="N216" s="69">
        <f t="shared" si="175"/>
        <v>0</v>
      </c>
      <c r="O216" s="72">
        <v>0</v>
      </c>
      <c r="P216" s="7"/>
      <c r="Q216" s="72">
        <f t="shared" si="141"/>
        <v>5.6674999999999995</v>
      </c>
      <c r="R216" s="72">
        <f t="shared" si="142"/>
        <v>5.61</v>
      </c>
      <c r="S216" s="72">
        <f t="shared" si="143"/>
        <v>0</v>
      </c>
      <c r="T216" s="7"/>
      <c r="U216" s="5">
        <f t="shared" si="144"/>
        <v>31</v>
      </c>
      <c r="V216" s="45">
        <f t="shared" si="145"/>
        <v>43313</v>
      </c>
      <c r="W216" s="5">
        <f t="shared" si="146"/>
        <v>6397</v>
      </c>
      <c r="X216" s="55">
        <f t="shared" si="147"/>
        <v>5.3904348595426005E-2</v>
      </c>
      <c r="Y216" s="47">
        <f t="shared" si="148"/>
        <v>0.39392923298204141</v>
      </c>
      <c r="Z216" s="5">
        <f t="shared" si="149"/>
        <v>0</v>
      </c>
      <c r="AA216" s="5">
        <f t="shared" si="150"/>
        <v>0</v>
      </c>
      <c r="AC216" s="39">
        <f t="shared" si="151"/>
        <v>0</v>
      </c>
      <c r="AD216" s="39">
        <f t="shared" si="152"/>
        <v>0</v>
      </c>
      <c r="AE216" s="39">
        <f t="shared" si="153"/>
        <v>0</v>
      </c>
      <c r="AF216" s="39">
        <f t="shared" si="154"/>
        <v>0</v>
      </c>
      <c r="AG216" s="39">
        <f t="shared" si="155"/>
        <v>0</v>
      </c>
      <c r="AH216" s="39">
        <f t="shared" si="156"/>
        <v>0</v>
      </c>
      <c r="AI216" s="39">
        <f t="shared" si="157"/>
        <v>0</v>
      </c>
      <c r="AJ216" s="39">
        <f t="shared" si="158"/>
        <v>0</v>
      </c>
      <c r="AK216" s="39">
        <f t="shared" si="159"/>
        <v>0</v>
      </c>
      <c r="AL216" s="43"/>
      <c r="AM216" s="39">
        <f t="shared" si="160"/>
        <v>0</v>
      </c>
      <c r="AN216" s="39">
        <f t="shared" si="161"/>
        <v>0</v>
      </c>
      <c r="AO216" s="39">
        <f t="shared" si="162"/>
        <v>0</v>
      </c>
      <c r="AP216" s="40">
        <f t="shared" si="163"/>
        <v>0</v>
      </c>
      <c r="AR216" s="39">
        <f t="shared" si="164"/>
        <v>0</v>
      </c>
      <c r="AS216" s="39">
        <f t="shared" si="165"/>
        <v>0</v>
      </c>
      <c r="AT216" s="39">
        <f t="shared" si="166"/>
        <v>0</v>
      </c>
      <c r="AU216" s="40">
        <f t="shared" si="167"/>
        <v>0</v>
      </c>
      <c r="AV216" s="40"/>
      <c r="AW216" s="52">
        <f t="shared" si="168"/>
        <v>0</v>
      </c>
      <c r="AY216" s="52">
        <f t="shared" si="169"/>
        <v>0</v>
      </c>
      <c r="AZ216" s="70"/>
    </row>
    <row r="217" spans="1:52" ht="12" customHeight="1">
      <c r="A217" s="44">
        <f t="shared" si="170"/>
        <v>43344</v>
      </c>
      <c r="B217" s="66">
        <f t="shared" si="171"/>
        <v>2868.8524590163934</v>
      </c>
      <c r="C217" s="67"/>
      <c r="D217" s="68">
        <f t="shared" si="138"/>
        <v>2868.8524590163934</v>
      </c>
      <c r="E217" s="35">
        <f t="shared" si="139"/>
        <v>0</v>
      </c>
      <c r="F217" s="35">
        <f t="shared" si="140"/>
        <v>0</v>
      </c>
      <c r="G217" s="55">
        <f t="shared" si="173"/>
        <v>5.67</v>
      </c>
      <c r="H217" s="69">
        <f t="shared" si="173"/>
        <v>5.67</v>
      </c>
      <c r="I217" s="72">
        <f t="shared" si="172"/>
        <v>0</v>
      </c>
      <c r="J217" s="55">
        <f t="shared" si="174"/>
        <v>-0.01</v>
      </c>
      <c r="K217" s="69">
        <f t="shared" si="174"/>
        <v>-0.06</v>
      </c>
      <c r="L217" s="72">
        <v>0</v>
      </c>
      <c r="M217" s="55">
        <f t="shared" si="175"/>
        <v>7.4999999999999997E-3</v>
      </c>
      <c r="N217" s="69">
        <f t="shared" si="175"/>
        <v>0</v>
      </c>
      <c r="O217" s="72">
        <v>0</v>
      </c>
      <c r="P217" s="7"/>
      <c r="Q217" s="72">
        <f t="shared" si="141"/>
        <v>5.6674999999999995</v>
      </c>
      <c r="R217" s="72">
        <f t="shared" si="142"/>
        <v>5.61</v>
      </c>
      <c r="S217" s="72">
        <f t="shared" si="143"/>
        <v>0</v>
      </c>
      <c r="T217" s="7"/>
      <c r="U217" s="5">
        <f t="shared" si="144"/>
        <v>30</v>
      </c>
      <c r="V217" s="45">
        <f t="shared" si="145"/>
        <v>43344</v>
      </c>
      <c r="W217" s="5">
        <f t="shared" si="146"/>
        <v>6428</v>
      </c>
      <c r="X217" s="55">
        <f t="shared" si="147"/>
        <v>5.3904348595426005E-2</v>
      </c>
      <c r="Y217" s="47">
        <f t="shared" si="148"/>
        <v>0.39215485705789099</v>
      </c>
      <c r="Z217" s="5">
        <f t="shared" si="149"/>
        <v>0</v>
      </c>
      <c r="AA217" s="5">
        <f t="shared" si="150"/>
        <v>0</v>
      </c>
      <c r="AC217" s="39">
        <f t="shared" si="151"/>
        <v>0</v>
      </c>
      <c r="AD217" s="39">
        <f t="shared" si="152"/>
        <v>0</v>
      </c>
      <c r="AE217" s="39">
        <f t="shared" si="153"/>
        <v>0</v>
      </c>
      <c r="AF217" s="39">
        <f t="shared" si="154"/>
        <v>0</v>
      </c>
      <c r="AG217" s="39">
        <f t="shared" si="155"/>
        <v>0</v>
      </c>
      <c r="AH217" s="39">
        <f t="shared" si="156"/>
        <v>0</v>
      </c>
      <c r="AI217" s="39">
        <f t="shared" si="157"/>
        <v>0</v>
      </c>
      <c r="AJ217" s="39">
        <f t="shared" si="158"/>
        <v>0</v>
      </c>
      <c r="AK217" s="39">
        <f t="shared" si="159"/>
        <v>0</v>
      </c>
      <c r="AL217" s="43"/>
      <c r="AM217" s="39">
        <f t="shared" si="160"/>
        <v>0</v>
      </c>
      <c r="AN217" s="39">
        <f t="shared" si="161"/>
        <v>0</v>
      </c>
      <c r="AO217" s="39">
        <f t="shared" si="162"/>
        <v>0</v>
      </c>
      <c r="AP217" s="40">
        <f t="shared" si="163"/>
        <v>0</v>
      </c>
      <c r="AR217" s="39">
        <f t="shared" si="164"/>
        <v>0</v>
      </c>
      <c r="AS217" s="39">
        <f t="shared" si="165"/>
        <v>0</v>
      </c>
      <c r="AT217" s="39">
        <f t="shared" si="166"/>
        <v>0</v>
      </c>
      <c r="AU217" s="40">
        <f t="shared" si="167"/>
        <v>0</v>
      </c>
      <c r="AV217" s="40"/>
      <c r="AW217" s="52">
        <f t="shared" si="168"/>
        <v>0</v>
      </c>
      <c r="AY217" s="52">
        <f t="shared" si="169"/>
        <v>0</v>
      </c>
      <c r="AZ217" s="70"/>
    </row>
    <row r="218" spans="1:52" ht="12" customHeight="1">
      <c r="A218" s="44">
        <f t="shared" si="170"/>
        <v>43374</v>
      </c>
      <c r="B218" s="66">
        <f t="shared" si="171"/>
        <v>2868.8524590163934</v>
      </c>
      <c r="C218" s="67"/>
      <c r="D218" s="68">
        <f t="shared" si="138"/>
        <v>2868.8524590163934</v>
      </c>
      <c r="E218" s="35">
        <f t="shared" si="139"/>
        <v>0</v>
      </c>
      <c r="F218" s="35">
        <f t="shared" si="140"/>
        <v>0</v>
      </c>
      <c r="G218" s="55">
        <f t="shared" si="173"/>
        <v>5.67</v>
      </c>
      <c r="H218" s="69">
        <f t="shared" si="173"/>
        <v>5.67</v>
      </c>
      <c r="I218" s="72">
        <f t="shared" si="172"/>
        <v>0</v>
      </c>
      <c r="J218" s="55">
        <f t="shared" si="174"/>
        <v>-0.01</v>
      </c>
      <c r="K218" s="69">
        <f t="shared" si="174"/>
        <v>-0.06</v>
      </c>
      <c r="L218" s="72">
        <v>0</v>
      </c>
      <c r="M218" s="55">
        <f t="shared" si="175"/>
        <v>7.4999999999999997E-3</v>
      </c>
      <c r="N218" s="69">
        <f t="shared" si="175"/>
        <v>0</v>
      </c>
      <c r="O218" s="72">
        <v>0</v>
      </c>
      <c r="P218" s="7"/>
      <c r="Q218" s="72">
        <f t="shared" si="141"/>
        <v>5.6674999999999995</v>
      </c>
      <c r="R218" s="72">
        <f t="shared" si="142"/>
        <v>5.61</v>
      </c>
      <c r="S218" s="72">
        <f t="shared" si="143"/>
        <v>0</v>
      </c>
      <c r="T218" s="7"/>
      <c r="U218" s="5">
        <f t="shared" si="144"/>
        <v>31</v>
      </c>
      <c r="V218" s="45">
        <f t="shared" si="145"/>
        <v>43374</v>
      </c>
      <c r="W218" s="5">
        <f t="shared" si="146"/>
        <v>6458</v>
      </c>
      <c r="X218" s="55">
        <f t="shared" si="147"/>
        <v>5.3904348595426005E-2</v>
      </c>
      <c r="Y218" s="47">
        <f t="shared" si="148"/>
        <v>0.39044532919240987</v>
      </c>
      <c r="Z218" s="5">
        <f t="shared" si="149"/>
        <v>0</v>
      </c>
      <c r="AA218" s="5">
        <f t="shared" si="150"/>
        <v>0</v>
      </c>
      <c r="AC218" s="39">
        <f t="shared" si="151"/>
        <v>0</v>
      </c>
      <c r="AD218" s="39">
        <f t="shared" si="152"/>
        <v>0</v>
      </c>
      <c r="AE218" s="39">
        <f t="shared" si="153"/>
        <v>0</v>
      </c>
      <c r="AF218" s="39">
        <f t="shared" si="154"/>
        <v>0</v>
      </c>
      <c r="AG218" s="39">
        <f t="shared" si="155"/>
        <v>0</v>
      </c>
      <c r="AH218" s="39">
        <f t="shared" si="156"/>
        <v>0</v>
      </c>
      <c r="AI218" s="39">
        <f t="shared" si="157"/>
        <v>0</v>
      </c>
      <c r="AJ218" s="39">
        <f t="shared" si="158"/>
        <v>0</v>
      </c>
      <c r="AK218" s="39">
        <f t="shared" si="159"/>
        <v>0</v>
      </c>
      <c r="AL218" s="43"/>
      <c r="AM218" s="39">
        <f t="shared" si="160"/>
        <v>0</v>
      </c>
      <c r="AN218" s="39">
        <f t="shared" si="161"/>
        <v>0</v>
      </c>
      <c r="AO218" s="39">
        <f t="shared" si="162"/>
        <v>0</v>
      </c>
      <c r="AP218" s="40">
        <f t="shared" si="163"/>
        <v>0</v>
      </c>
      <c r="AR218" s="39">
        <f t="shared" si="164"/>
        <v>0</v>
      </c>
      <c r="AS218" s="39">
        <f t="shared" si="165"/>
        <v>0</v>
      </c>
      <c r="AT218" s="39">
        <f t="shared" si="166"/>
        <v>0</v>
      </c>
      <c r="AU218" s="40">
        <f t="shared" si="167"/>
        <v>0</v>
      </c>
      <c r="AV218" s="40"/>
      <c r="AW218" s="52">
        <f t="shared" si="168"/>
        <v>0</v>
      </c>
      <c r="AY218" s="52">
        <f t="shared" si="169"/>
        <v>0</v>
      </c>
      <c r="AZ218" s="70"/>
    </row>
    <row r="219" spans="1:52" ht="12" customHeight="1">
      <c r="A219" s="44">
        <f t="shared" si="170"/>
        <v>43405</v>
      </c>
      <c r="B219" s="66">
        <f t="shared" si="171"/>
        <v>2868.8524590163934</v>
      </c>
      <c r="C219" s="67"/>
      <c r="D219" s="68">
        <f t="shared" si="138"/>
        <v>2868.8524590163934</v>
      </c>
      <c r="E219" s="35">
        <f t="shared" si="139"/>
        <v>0</v>
      </c>
      <c r="F219" s="35">
        <f t="shared" si="140"/>
        <v>0</v>
      </c>
      <c r="G219" s="55">
        <f t="shared" si="173"/>
        <v>5.67</v>
      </c>
      <c r="H219" s="69">
        <f t="shared" si="173"/>
        <v>5.67</v>
      </c>
      <c r="I219" s="72">
        <f t="shared" si="172"/>
        <v>0</v>
      </c>
      <c r="J219" s="55">
        <f t="shared" si="174"/>
        <v>-0.01</v>
      </c>
      <c r="K219" s="69">
        <f t="shared" si="174"/>
        <v>-0.06</v>
      </c>
      <c r="L219" s="72">
        <v>0</v>
      </c>
      <c r="M219" s="55">
        <f t="shared" si="175"/>
        <v>7.4999999999999997E-3</v>
      </c>
      <c r="N219" s="69">
        <f t="shared" si="175"/>
        <v>0</v>
      </c>
      <c r="O219" s="72">
        <v>0</v>
      </c>
      <c r="P219" s="7"/>
      <c r="Q219" s="72">
        <f t="shared" si="141"/>
        <v>5.6674999999999995</v>
      </c>
      <c r="R219" s="72">
        <f t="shared" si="142"/>
        <v>5.61</v>
      </c>
      <c r="S219" s="72">
        <f t="shared" si="143"/>
        <v>0</v>
      </c>
      <c r="T219" s="7"/>
      <c r="U219" s="5">
        <f t="shared" si="144"/>
        <v>30</v>
      </c>
      <c r="V219" s="45">
        <f t="shared" si="145"/>
        <v>43405</v>
      </c>
      <c r="W219" s="5">
        <f t="shared" si="146"/>
        <v>6489</v>
      </c>
      <c r="X219" s="55">
        <f t="shared" si="147"/>
        <v>5.3904348595426005E-2</v>
      </c>
      <c r="Y219" s="47">
        <f t="shared" si="148"/>
        <v>0.38868664582034446</v>
      </c>
      <c r="Z219" s="5">
        <f t="shared" si="149"/>
        <v>0</v>
      </c>
      <c r="AA219" s="5">
        <f t="shared" si="150"/>
        <v>0</v>
      </c>
      <c r="AC219" s="39">
        <f t="shared" si="151"/>
        <v>0</v>
      </c>
      <c r="AD219" s="39">
        <f t="shared" si="152"/>
        <v>0</v>
      </c>
      <c r="AE219" s="39">
        <f t="shared" si="153"/>
        <v>0</v>
      </c>
      <c r="AF219" s="39">
        <f t="shared" si="154"/>
        <v>0</v>
      </c>
      <c r="AG219" s="39">
        <f t="shared" si="155"/>
        <v>0</v>
      </c>
      <c r="AH219" s="39">
        <f t="shared" si="156"/>
        <v>0</v>
      </c>
      <c r="AI219" s="39">
        <f t="shared" si="157"/>
        <v>0</v>
      </c>
      <c r="AJ219" s="39">
        <f t="shared" si="158"/>
        <v>0</v>
      </c>
      <c r="AK219" s="39">
        <f t="shared" si="159"/>
        <v>0</v>
      </c>
      <c r="AL219" s="43"/>
      <c r="AM219" s="39">
        <f t="shared" si="160"/>
        <v>0</v>
      </c>
      <c r="AN219" s="39">
        <f t="shared" si="161"/>
        <v>0</v>
      </c>
      <c r="AO219" s="39">
        <f t="shared" si="162"/>
        <v>0</v>
      </c>
      <c r="AP219" s="40">
        <f t="shared" si="163"/>
        <v>0</v>
      </c>
      <c r="AR219" s="39">
        <f t="shared" si="164"/>
        <v>0</v>
      </c>
      <c r="AS219" s="39">
        <f t="shared" si="165"/>
        <v>0</v>
      </c>
      <c r="AT219" s="39">
        <f t="shared" si="166"/>
        <v>0</v>
      </c>
      <c r="AU219" s="40">
        <f t="shared" si="167"/>
        <v>0</v>
      </c>
      <c r="AV219" s="40"/>
      <c r="AW219" s="52">
        <f t="shared" si="168"/>
        <v>0</v>
      </c>
      <c r="AY219" s="52">
        <f t="shared" si="169"/>
        <v>0</v>
      </c>
      <c r="AZ219" s="70"/>
    </row>
    <row r="220" spans="1:52" ht="12" customHeight="1">
      <c r="A220" s="44">
        <f t="shared" si="170"/>
        <v>43435</v>
      </c>
      <c r="B220" s="66">
        <f t="shared" si="171"/>
        <v>2868.8524590163934</v>
      </c>
      <c r="C220" s="67"/>
      <c r="D220" s="68">
        <f t="shared" si="138"/>
        <v>2868.8524590163934</v>
      </c>
      <c r="E220" s="35">
        <f t="shared" si="139"/>
        <v>0</v>
      </c>
      <c r="F220" s="35">
        <f t="shared" si="140"/>
        <v>0</v>
      </c>
      <c r="G220" s="55">
        <f t="shared" si="173"/>
        <v>5.67</v>
      </c>
      <c r="H220" s="69">
        <f t="shared" si="173"/>
        <v>5.67</v>
      </c>
      <c r="I220" s="72">
        <f t="shared" si="172"/>
        <v>0</v>
      </c>
      <c r="J220" s="55">
        <f t="shared" si="174"/>
        <v>-0.01</v>
      </c>
      <c r="K220" s="69">
        <f t="shared" si="174"/>
        <v>-0.06</v>
      </c>
      <c r="L220" s="72">
        <v>0</v>
      </c>
      <c r="M220" s="55">
        <f t="shared" si="175"/>
        <v>7.4999999999999997E-3</v>
      </c>
      <c r="N220" s="69">
        <f t="shared" si="175"/>
        <v>0</v>
      </c>
      <c r="O220" s="72">
        <v>0</v>
      </c>
      <c r="P220" s="7"/>
      <c r="Q220" s="72">
        <f t="shared" si="141"/>
        <v>5.6674999999999995</v>
      </c>
      <c r="R220" s="72">
        <f t="shared" si="142"/>
        <v>5.61</v>
      </c>
      <c r="S220" s="72">
        <f t="shared" si="143"/>
        <v>0</v>
      </c>
      <c r="T220" s="7"/>
      <c r="U220" s="5">
        <f t="shared" si="144"/>
        <v>31</v>
      </c>
      <c r="V220" s="45">
        <f t="shared" si="145"/>
        <v>43435</v>
      </c>
      <c r="W220" s="5">
        <f t="shared" si="146"/>
        <v>6519</v>
      </c>
      <c r="X220" s="55">
        <f t="shared" si="147"/>
        <v>5.3904348595426005E-2</v>
      </c>
      <c r="Y220" s="47">
        <f t="shared" si="148"/>
        <v>0.38699223699176227</v>
      </c>
      <c r="Z220" s="5">
        <f t="shared" si="149"/>
        <v>0</v>
      </c>
      <c r="AA220" s="5">
        <f t="shared" si="150"/>
        <v>0</v>
      </c>
      <c r="AC220" s="39">
        <f t="shared" si="151"/>
        <v>0</v>
      </c>
      <c r="AD220" s="39">
        <f t="shared" si="152"/>
        <v>0</v>
      </c>
      <c r="AE220" s="39">
        <f t="shared" si="153"/>
        <v>0</v>
      </c>
      <c r="AF220" s="39">
        <f t="shared" si="154"/>
        <v>0</v>
      </c>
      <c r="AG220" s="39">
        <f t="shared" si="155"/>
        <v>0</v>
      </c>
      <c r="AH220" s="39">
        <f t="shared" si="156"/>
        <v>0</v>
      </c>
      <c r="AI220" s="39">
        <f t="shared" si="157"/>
        <v>0</v>
      </c>
      <c r="AJ220" s="39">
        <f t="shared" si="158"/>
        <v>0</v>
      </c>
      <c r="AK220" s="39">
        <f t="shared" si="159"/>
        <v>0</v>
      </c>
      <c r="AL220" s="43"/>
      <c r="AM220" s="39">
        <f t="shared" si="160"/>
        <v>0</v>
      </c>
      <c r="AN220" s="39">
        <f t="shared" si="161"/>
        <v>0</v>
      </c>
      <c r="AO220" s="39">
        <f t="shared" si="162"/>
        <v>0</v>
      </c>
      <c r="AP220" s="40">
        <f t="shared" si="163"/>
        <v>0</v>
      </c>
      <c r="AR220" s="39">
        <f t="shared" si="164"/>
        <v>0</v>
      </c>
      <c r="AS220" s="39">
        <f t="shared" si="165"/>
        <v>0</v>
      </c>
      <c r="AT220" s="39">
        <f t="shared" si="166"/>
        <v>0</v>
      </c>
      <c r="AU220" s="40">
        <f t="shared" si="167"/>
        <v>0</v>
      </c>
      <c r="AV220" s="40"/>
      <c r="AW220" s="52">
        <f t="shared" si="168"/>
        <v>0</v>
      </c>
      <c r="AY220" s="52">
        <f t="shared" si="169"/>
        <v>0</v>
      </c>
      <c r="AZ220" s="70"/>
    </row>
    <row r="221" spans="1:52" ht="12" customHeight="1">
      <c r="A221" s="44">
        <f t="shared" si="170"/>
        <v>43466</v>
      </c>
      <c r="B221" s="66">
        <f t="shared" si="171"/>
        <v>2868.8524590163934</v>
      </c>
      <c r="C221" s="67"/>
      <c r="D221" s="68">
        <f t="shared" si="138"/>
        <v>2868.8524590163934</v>
      </c>
      <c r="E221" s="35">
        <f t="shared" si="139"/>
        <v>0</v>
      </c>
      <c r="F221" s="35">
        <f t="shared" si="140"/>
        <v>0</v>
      </c>
      <c r="G221" s="55">
        <f t="shared" si="173"/>
        <v>5.67</v>
      </c>
      <c r="H221" s="69">
        <f t="shared" si="173"/>
        <v>5.67</v>
      </c>
      <c r="I221" s="72">
        <f t="shared" si="172"/>
        <v>0</v>
      </c>
      <c r="J221" s="55">
        <f t="shared" si="174"/>
        <v>-0.01</v>
      </c>
      <c r="K221" s="69">
        <f t="shared" si="174"/>
        <v>-0.06</v>
      </c>
      <c r="L221" s="72">
        <v>0</v>
      </c>
      <c r="M221" s="55">
        <f t="shared" si="175"/>
        <v>7.4999999999999997E-3</v>
      </c>
      <c r="N221" s="69">
        <f t="shared" si="175"/>
        <v>0</v>
      </c>
      <c r="O221" s="72">
        <v>0</v>
      </c>
      <c r="P221" s="7"/>
      <c r="Q221" s="72">
        <f t="shared" si="141"/>
        <v>5.6674999999999995</v>
      </c>
      <c r="R221" s="72">
        <f t="shared" si="142"/>
        <v>5.61</v>
      </c>
      <c r="S221" s="72">
        <f t="shared" si="143"/>
        <v>0</v>
      </c>
      <c r="T221" s="7"/>
      <c r="U221" s="5">
        <f t="shared" si="144"/>
        <v>31</v>
      </c>
      <c r="V221" s="45">
        <f t="shared" si="145"/>
        <v>43466</v>
      </c>
      <c r="W221" s="5">
        <f t="shared" si="146"/>
        <v>6550</v>
      </c>
      <c r="X221" s="55">
        <f t="shared" si="147"/>
        <v>5.3904348595426005E-2</v>
      </c>
      <c r="Y221" s="47">
        <f t="shared" si="148"/>
        <v>0.38524910738710411</v>
      </c>
      <c r="Z221" s="5">
        <f t="shared" si="149"/>
        <v>0</v>
      </c>
      <c r="AA221" s="5">
        <f t="shared" si="150"/>
        <v>0</v>
      </c>
      <c r="AC221" s="39">
        <f t="shared" si="151"/>
        <v>0</v>
      </c>
      <c r="AD221" s="39">
        <f t="shared" si="152"/>
        <v>0</v>
      </c>
      <c r="AE221" s="39">
        <f t="shared" si="153"/>
        <v>0</v>
      </c>
      <c r="AF221" s="39">
        <f t="shared" si="154"/>
        <v>0</v>
      </c>
      <c r="AG221" s="39">
        <f t="shared" si="155"/>
        <v>0</v>
      </c>
      <c r="AH221" s="39">
        <f t="shared" si="156"/>
        <v>0</v>
      </c>
      <c r="AI221" s="39">
        <f t="shared" si="157"/>
        <v>0</v>
      </c>
      <c r="AJ221" s="39">
        <f t="shared" si="158"/>
        <v>0</v>
      </c>
      <c r="AK221" s="39">
        <f t="shared" si="159"/>
        <v>0</v>
      </c>
      <c r="AL221" s="43"/>
      <c r="AM221" s="39">
        <f t="shared" si="160"/>
        <v>0</v>
      </c>
      <c r="AN221" s="39">
        <f t="shared" si="161"/>
        <v>0</v>
      </c>
      <c r="AO221" s="39">
        <f t="shared" si="162"/>
        <v>0</v>
      </c>
      <c r="AP221" s="40">
        <f t="shared" si="163"/>
        <v>0</v>
      </c>
      <c r="AR221" s="39">
        <f t="shared" si="164"/>
        <v>0</v>
      </c>
      <c r="AS221" s="39">
        <f t="shared" si="165"/>
        <v>0</v>
      </c>
      <c r="AT221" s="39">
        <f t="shared" si="166"/>
        <v>0</v>
      </c>
      <c r="AU221" s="40">
        <f t="shared" si="167"/>
        <v>0</v>
      </c>
      <c r="AV221" s="40"/>
      <c r="AW221" s="52">
        <f t="shared" si="168"/>
        <v>0</v>
      </c>
      <c r="AY221" s="52">
        <f t="shared" si="169"/>
        <v>0</v>
      </c>
      <c r="AZ221" s="70"/>
    </row>
    <row r="222" spans="1:52" ht="12" customHeight="1">
      <c r="A222" s="44">
        <f t="shared" si="170"/>
        <v>43497</v>
      </c>
      <c r="B222" s="66">
        <f t="shared" si="171"/>
        <v>2868.8524590163934</v>
      </c>
      <c r="C222" s="67"/>
      <c r="D222" s="68">
        <f t="shared" si="138"/>
        <v>2868.8524590163934</v>
      </c>
      <c r="E222" s="35">
        <f t="shared" si="139"/>
        <v>0</v>
      </c>
      <c r="F222" s="35">
        <f t="shared" si="140"/>
        <v>0</v>
      </c>
      <c r="G222" s="55">
        <f t="shared" si="173"/>
        <v>5.67</v>
      </c>
      <c r="H222" s="69">
        <f t="shared" si="173"/>
        <v>5.67</v>
      </c>
      <c r="I222" s="72">
        <f t="shared" si="172"/>
        <v>0</v>
      </c>
      <c r="J222" s="55">
        <f t="shared" si="174"/>
        <v>-0.01</v>
      </c>
      <c r="K222" s="69">
        <f t="shared" si="174"/>
        <v>-0.06</v>
      </c>
      <c r="L222" s="72">
        <v>0</v>
      </c>
      <c r="M222" s="55">
        <f t="shared" si="175"/>
        <v>7.4999999999999997E-3</v>
      </c>
      <c r="N222" s="69">
        <f t="shared" si="175"/>
        <v>0</v>
      </c>
      <c r="O222" s="72">
        <v>0</v>
      </c>
      <c r="P222" s="7"/>
      <c r="Q222" s="72">
        <f t="shared" si="141"/>
        <v>5.6674999999999995</v>
      </c>
      <c r="R222" s="72">
        <f t="shared" si="142"/>
        <v>5.61</v>
      </c>
      <c r="S222" s="72">
        <f t="shared" si="143"/>
        <v>0</v>
      </c>
      <c r="T222" s="7"/>
      <c r="U222" s="5">
        <f t="shared" si="144"/>
        <v>28</v>
      </c>
      <c r="V222" s="45">
        <f t="shared" si="145"/>
        <v>43497</v>
      </c>
      <c r="W222" s="5">
        <f t="shared" si="146"/>
        <v>6581</v>
      </c>
      <c r="X222" s="55">
        <f t="shared" si="147"/>
        <v>5.3904348595426005E-2</v>
      </c>
      <c r="Y222" s="47">
        <f t="shared" si="148"/>
        <v>0.38351382936324835</v>
      </c>
      <c r="Z222" s="5">
        <f t="shared" si="149"/>
        <v>0</v>
      </c>
      <c r="AA222" s="5">
        <f t="shared" si="150"/>
        <v>0</v>
      </c>
      <c r="AC222" s="39">
        <f t="shared" si="151"/>
        <v>0</v>
      </c>
      <c r="AD222" s="39">
        <f t="shared" si="152"/>
        <v>0</v>
      </c>
      <c r="AE222" s="39">
        <f t="shared" si="153"/>
        <v>0</v>
      </c>
      <c r="AF222" s="39">
        <f t="shared" si="154"/>
        <v>0</v>
      </c>
      <c r="AG222" s="39">
        <f t="shared" si="155"/>
        <v>0</v>
      </c>
      <c r="AH222" s="39">
        <f t="shared" si="156"/>
        <v>0</v>
      </c>
      <c r="AI222" s="39">
        <f t="shared" si="157"/>
        <v>0</v>
      </c>
      <c r="AJ222" s="39">
        <f t="shared" si="158"/>
        <v>0</v>
      </c>
      <c r="AK222" s="39">
        <f t="shared" si="159"/>
        <v>0</v>
      </c>
      <c r="AL222" s="43"/>
      <c r="AM222" s="39">
        <f t="shared" si="160"/>
        <v>0</v>
      </c>
      <c r="AN222" s="39">
        <f t="shared" si="161"/>
        <v>0</v>
      </c>
      <c r="AO222" s="39">
        <f t="shared" si="162"/>
        <v>0</v>
      </c>
      <c r="AP222" s="40">
        <f t="shared" si="163"/>
        <v>0</v>
      </c>
      <c r="AR222" s="39">
        <f t="shared" si="164"/>
        <v>0</v>
      </c>
      <c r="AS222" s="39">
        <f t="shared" si="165"/>
        <v>0</v>
      </c>
      <c r="AT222" s="39">
        <f t="shared" si="166"/>
        <v>0</v>
      </c>
      <c r="AU222" s="40">
        <f t="shared" si="167"/>
        <v>0</v>
      </c>
      <c r="AV222" s="40"/>
      <c r="AW222" s="52">
        <f t="shared" si="168"/>
        <v>0</v>
      </c>
      <c r="AY222" s="52">
        <f t="shared" si="169"/>
        <v>0</v>
      </c>
      <c r="AZ222" s="70"/>
    </row>
    <row r="223" spans="1:52" ht="12" customHeight="1">
      <c r="A223" s="44">
        <f t="shared" si="170"/>
        <v>43525</v>
      </c>
      <c r="B223" s="66">
        <f t="shared" si="171"/>
        <v>2868.8524590163934</v>
      </c>
      <c r="C223" s="67"/>
      <c r="D223" s="68">
        <f t="shared" si="138"/>
        <v>2868.8524590163934</v>
      </c>
      <c r="E223" s="35">
        <f t="shared" si="139"/>
        <v>0</v>
      </c>
      <c r="F223" s="35">
        <f t="shared" si="140"/>
        <v>0</v>
      </c>
      <c r="G223" s="55">
        <f t="shared" si="173"/>
        <v>5.67</v>
      </c>
      <c r="H223" s="69">
        <f t="shared" si="173"/>
        <v>5.67</v>
      </c>
      <c r="I223" s="72">
        <f t="shared" si="172"/>
        <v>0</v>
      </c>
      <c r="J223" s="55">
        <f t="shared" si="174"/>
        <v>-0.01</v>
      </c>
      <c r="K223" s="69">
        <f t="shared" si="174"/>
        <v>-0.06</v>
      </c>
      <c r="L223" s="72">
        <v>0</v>
      </c>
      <c r="M223" s="55">
        <f t="shared" si="175"/>
        <v>7.4999999999999997E-3</v>
      </c>
      <c r="N223" s="69">
        <f t="shared" si="175"/>
        <v>0</v>
      </c>
      <c r="O223" s="72">
        <v>0</v>
      </c>
      <c r="P223" s="7"/>
      <c r="Q223" s="72">
        <f t="shared" si="141"/>
        <v>5.6674999999999995</v>
      </c>
      <c r="R223" s="72">
        <f t="shared" si="142"/>
        <v>5.61</v>
      </c>
      <c r="S223" s="72">
        <f t="shared" si="143"/>
        <v>0</v>
      </c>
      <c r="T223" s="7"/>
      <c r="U223" s="5">
        <f t="shared" si="144"/>
        <v>31</v>
      </c>
      <c r="V223" s="45">
        <f t="shared" si="145"/>
        <v>43525</v>
      </c>
      <c r="W223" s="5">
        <f t="shared" si="146"/>
        <v>6609</v>
      </c>
      <c r="X223" s="55">
        <f t="shared" si="147"/>
        <v>5.3904348595426005E-2</v>
      </c>
      <c r="Y223" s="47">
        <f t="shared" si="148"/>
        <v>0.38195320065155308</v>
      </c>
      <c r="Z223" s="5">
        <f t="shared" si="149"/>
        <v>0</v>
      </c>
      <c r="AA223" s="5">
        <f t="shared" si="150"/>
        <v>0</v>
      </c>
      <c r="AC223" s="39">
        <f t="shared" si="151"/>
        <v>0</v>
      </c>
      <c r="AD223" s="39">
        <f t="shared" si="152"/>
        <v>0</v>
      </c>
      <c r="AE223" s="39">
        <f t="shared" si="153"/>
        <v>0</v>
      </c>
      <c r="AF223" s="39">
        <f t="shared" si="154"/>
        <v>0</v>
      </c>
      <c r="AG223" s="39">
        <f t="shared" si="155"/>
        <v>0</v>
      </c>
      <c r="AH223" s="39">
        <f t="shared" si="156"/>
        <v>0</v>
      </c>
      <c r="AI223" s="39">
        <f t="shared" si="157"/>
        <v>0</v>
      </c>
      <c r="AJ223" s="39">
        <f t="shared" si="158"/>
        <v>0</v>
      </c>
      <c r="AK223" s="39">
        <f t="shared" si="159"/>
        <v>0</v>
      </c>
      <c r="AL223" s="43"/>
      <c r="AM223" s="39">
        <f t="shared" si="160"/>
        <v>0</v>
      </c>
      <c r="AN223" s="39">
        <f t="shared" si="161"/>
        <v>0</v>
      </c>
      <c r="AO223" s="39">
        <f t="shared" si="162"/>
        <v>0</v>
      </c>
      <c r="AP223" s="40">
        <f t="shared" si="163"/>
        <v>0</v>
      </c>
      <c r="AR223" s="39">
        <f t="shared" si="164"/>
        <v>0</v>
      </c>
      <c r="AS223" s="39">
        <f t="shared" si="165"/>
        <v>0</v>
      </c>
      <c r="AT223" s="39">
        <f t="shared" si="166"/>
        <v>0</v>
      </c>
      <c r="AU223" s="40">
        <f t="shared" si="167"/>
        <v>0</v>
      </c>
      <c r="AV223" s="40"/>
      <c r="AW223" s="52">
        <f t="shared" si="168"/>
        <v>0</v>
      </c>
      <c r="AY223" s="52">
        <f t="shared" si="169"/>
        <v>0</v>
      </c>
      <c r="AZ223" s="70"/>
    </row>
    <row r="224" spans="1:52" ht="12" customHeight="1">
      <c r="A224" s="44">
        <f t="shared" si="170"/>
        <v>43556</v>
      </c>
      <c r="B224" s="66">
        <f t="shared" si="171"/>
        <v>2868.8524590163934</v>
      </c>
      <c r="C224" s="67"/>
      <c r="D224" s="68">
        <f t="shared" si="138"/>
        <v>2868.8524590163934</v>
      </c>
      <c r="E224" s="35">
        <f t="shared" si="139"/>
        <v>0</v>
      </c>
      <c r="F224" s="35">
        <f t="shared" si="140"/>
        <v>0</v>
      </c>
      <c r="G224" s="55">
        <f t="shared" si="173"/>
        <v>5.67</v>
      </c>
      <c r="H224" s="69">
        <f t="shared" si="173"/>
        <v>5.67</v>
      </c>
      <c r="I224" s="72">
        <f t="shared" si="172"/>
        <v>0</v>
      </c>
      <c r="J224" s="55">
        <f t="shared" si="174"/>
        <v>-0.01</v>
      </c>
      <c r="K224" s="69">
        <f t="shared" si="174"/>
        <v>-0.06</v>
      </c>
      <c r="L224" s="72">
        <v>0</v>
      </c>
      <c r="M224" s="55">
        <f t="shared" si="175"/>
        <v>7.4999999999999997E-3</v>
      </c>
      <c r="N224" s="69">
        <f t="shared" si="175"/>
        <v>0</v>
      </c>
      <c r="O224" s="72">
        <v>0</v>
      </c>
      <c r="P224" s="7"/>
      <c r="Q224" s="72">
        <f t="shared" si="141"/>
        <v>5.6674999999999995</v>
      </c>
      <c r="R224" s="72">
        <f t="shared" si="142"/>
        <v>5.61</v>
      </c>
      <c r="S224" s="72">
        <f t="shared" si="143"/>
        <v>0</v>
      </c>
      <c r="T224" s="7"/>
      <c r="U224" s="5">
        <f t="shared" si="144"/>
        <v>30</v>
      </c>
      <c r="V224" s="45">
        <f t="shared" si="145"/>
        <v>43556</v>
      </c>
      <c r="W224" s="5">
        <f t="shared" si="146"/>
        <v>6640</v>
      </c>
      <c r="X224" s="55">
        <f t="shared" si="147"/>
        <v>5.3904348595426005E-2</v>
      </c>
      <c r="Y224" s="47">
        <f t="shared" si="148"/>
        <v>0.38023276838442249</v>
      </c>
      <c r="Z224" s="5">
        <f t="shared" si="149"/>
        <v>0</v>
      </c>
      <c r="AA224" s="5">
        <f t="shared" si="150"/>
        <v>0</v>
      </c>
      <c r="AC224" s="39">
        <f t="shared" si="151"/>
        <v>0</v>
      </c>
      <c r="AD224" s="39">
        <f t="shared" si="152"/>
        <v>0</v>
      </c>
      <c r="AE224" s="39">
        <f t="shared" si="153"/>
        <v>0</v>
      </c>
      <c r="AF224" s="39">
        <f t="shared" si="154"/>
        <v>0</v>
      </c>
      <c r="AG224" s="39">
        <f t="shared" si="155"/>
        <v>0</v>
      </c>
      <c r="AH224" s="39">
        <f t="shared" si="156"/>
        <v>0</v>
      </c>
      <c r="AI224" s="39">
        <f t="shared" si="157"/>
        <v>0</v>
      </c>
      <c r="AJ224" s="39">
        <f t="shared" si="158"/>
        <v>0</v>
      </c>
      <c r="AK224" s="39">
        <f t="shared" si="159"/>
        <v>0</v>
      </c>
      <c r="AL224" s="43"/>
      <c r="AM224" s="39">
        <f t="shared" si="160"/>
        <v>0</v>
      </c>
      <c r="AN224" s="39">
        <f t="shared" si="161"/>
        <v>0</v>
      </c>
      <c r="AO224" s="39">
        <f t="shared" si="162"/>
        <v>0</v>
      </c>
      <c r="AP224" s="40">
        <f t="shared" si="163"/>
        <v>0</v>
      </c>
      <c r="AR224" s="39">
        <f t="shared" si="164"/>
        <v>0</v>
      </c>
      <c r="AS224" s="39">
        <f t="shared" si="165"/>
        <v>0</v>
      </c>
      <c r="AT224" s="39">
        <f t="shared" si="166"/>
        <v>0</v>
      </c>
      <c r="AU224" s="40">
        <f t="shared" si="167"/>
        <v>0</v>
      </c>
      <c r="AV224" s="40"/>
      <c r="AW224" s="52">
        <f t="shared" si="168"/>
        <v>0</v>
      </c>
      <c r="AY224" s="52">
        <f t="shared" si="169"/>
        <v>0</v>
      </c>
      <c r="AZ224" s="70"/>
    </row>
    <row r="225" spans="1:52" ht="12" customHeight="1">
      <c r="A225" s="44">
        <f t="shared" si="170"/>
        <v>43586</v>
      </c>
      <c r="B225" s="66">
        <f t="shared" si="171"/>
        <v>2868.8524590163934</v>
      </c>
      <c r="C225" s="67"/>
      <c r="D225" s="68">
        <f t="shared" si="138"/>
        <v>2868.8524590163934</v>
      </c>
      <c r="E225" s="35">
        <f t="shared" si="139"/>
        <v>0</v>
      </c>
      <c r="F225" s="35">
        <f t="shared" si="140"/>
        <v>0</v>
      </c>
      <c r="G225" s="55">
        <f t="shared" si="173"/>
        <v>5.67</v>
      </c>
      <c r="H225" s="69">
        <f t="shared" si="173"/>
        <v>5.67</v>
      </c>
      <c r="I225" s="72">
        <f t="shared" si="172"/>
        <v>0</v>
      </c>
      <c r="J225" s="55">
        <f t="shared" si="174"/>
        <v>-0.01</v>
      </c>
      <c r="K225" s="69">
        <f t="shared" si="174"/>
        <v>-0.06</v>
      </c>
      <c r="L225" s="72">
        <v>0</v>
      </c>
      <c r="M225" s="55">
        <f t="shared" si="175"/>
        <v>7.4999999999999997E-3</v>
      </c>
      <c r="N225" s="69">
        <f t="shared" si="175"/>
        <v>0</v>
      </c>
      <c r="O225" s="72">
        <v>0</v>
      </c>
      <c r="P225" s="7"/>
      <c r="Q225" s="72">
        <f t="shared" si="141"/>
        <v>5.6674999999999995</v>
      </c>
      <c r="R225" s="72">
        <f t="shared" si="142"/>
        <v>5.61</v>
      </c>
      <c r="S225" s="72">
        <f t="shared" si="143"/>
        <v>0</v>
      </c>
      <c r="T225" s="7"/>
      <c r="U225" s="5">
        <f t="shared" si="144"/>
        <v>31</v>
      </c>
      <c r="V225" s="45">
        <f t="shared" si="145"/>
        <v>43586</v>
      </c>
      <c r="W225" s="5">
        <f t="shared" si="146"/>
        <v>6670</v>
      </c>
      <c r="X225" s="55">
        <f t="shared" si="147"/>
        <v>5.3904348595426005E-2</v>
      </c>
      <c r="Y225" s="47">
        <f t="shared" si="148"/>
        <v>0.37857521269889843</v>
      </c>
      <c r="Z225" s="5">
        <f t="shared" si="149"/>
        <v>0</v>
      </c>
      <c r="AA225" s="5">
        <f t="shared" si="150"/>
        <v>0</v>
      </c>
      <c r="AC225" s="39">
        <f t="shared" si="151"/>
        <v>0</v>
      </c>
      <c r="AD225" s="39">
        <f t="shared" si="152"/>
        <v>0</v>
      </c>
      <c r="AE225" s="39">
        <f t="shared" si="153"/>
        <v>0</v>
      </c>
      <c r="AF225" s="39">
        <f t="shared" si="154"/>
        <v>0</v>
      </c>
      <c r="AG225" s="39">
        <f t="shared" si="155"/>
        <v>0</v>
      </c>
      <c r="AH225" s="39">
        <f t="shared" si="156"/>
        <v>0</v>
      </c>
      <c r="AI225" s="39">
        <f t="shared" si="157"/>
        <v>0</v>
      </c>
      <c r="AJ225" s="39">
        <f t="shared" si="158"/>
        <v>0</v>
      </c>
      <c r="AK225" s="39">
        <f t="shared" si="159"/>
        <v>0</v>
      </c>
      <c r="AL225" s="43"/>
      <c r="AM225" s="39">
        <f t="shared" si="160"/>
        <v>0</v>
      </c>
      <c r="AN225" s="39">
        <f t="shared" si="161"/>
        <v>0</v>
      </c>
      <c r="AO225" s="39">
        <f t="shared" si="162"/>
        <v>0</v>
      </c>
      <c r="AP225" s="40">
        <f t="shared" si="163"/>
        <v>0</v>
      </c>
      <c r="AR225" s="39">
        <f t="shared" si="164"/>
        <v>0</v>
      </c>
      <c r="AS225" s="39">
        <f t="shared" si="165"/>
        <v>0</v>
      </c>
      <c r="AT225" s="39">
        <f t="shared" si="166"/>
        <v>0</v>
      </c>
      <c r="AU225" s="40">
        <f t="shared" si="167"/>
        <v>0</v>
      </c>
      <c r="AV225" s="40"/>
      <c r="AW225" s="52">
        <f t="shared" si="168"/>
        <v>0</v>
      </c>
      <c r="AY225" s="52">
        <f t="shared" si="169"/>
        <v>0</v>
      </c>
      <c r="AZ225" s="70"/>
    </row>
    <row r="226" spans="1:52" ht="12" customHeight="1">
      <c r="A226" s="44">
        <f t="shared" si="170"/>
        <v>43617</v>
      </c>
      <c r="B226" s="66">
        <f t="shared" si="171"/>
        <v>2868.8524590163934</v>
      </c>
      <c r="C226" s="67"/>
      <c r="D226" s="68">
        <f t="shared" si="138"/>
        <v>2868.8524590163934</v>
      </c>
      <c r="E226" s="35">
        <f t="shared" si="139"/>
        <v>0</v>
      </c>
      <c r="F226" s="35">
        <f t="shared" si="140"/>
        <v>0</v>
      </c>
      <c r="G226" s="55">
        <f t="shared" si="173"/>
        <v>5.67</v>
      </c>
      <c r="H226" s="69">
        <f t="shared" si="173"/>
        <v>5.67</v>
      </c>
      <c r="I226" s="72">
        <f t="shared" si="172"/>
        <v>0</v>
      </c>
      <c r="J226" s="55">
        <f t="shared" si="174"/>
        <v>-0.01</v>
      </c>
      <c r="K226" s="69">
        <f t="shared" si="174"/>
        <v>-0.06</v>
      </c>
      <c r="L226" s="72">
        <v>0</v>
      </c>
      <c r="M226" s="55">
        <f t="shared" si="175"/>
        <v>7.4999999999999997E-3</v>
      </c>
      <c r="N226" s="69">
        <f t="shared" si="175"/>
        <v>0</v>
      </c>
      <c r="O226" s="72">
        <v>0</v>
      </c>
      <c r="P226" s="7"/>
      <c r="Q226" s="72">
        <f t="shared" si="141"/>
        <v>5.6674999999999995</v>
      </c>
      <c r="R226" s="72">
        <f t="shared" si="142"/>
        <v>5.61</v>
      </c>
      <c r="S226" s="72">
        <f t="shared" si="143"/>
        <v>0</v>
      </c>
      <c r="T226" s="7"/>
      <c r="U226" s="5">
        <f t="shared" si="144"/>
        <v>30</v>
      </c>
      <c r="V226" s="45">
        <f t="shared" si="145"/>
        <v>43617</v>
      </c>
      <c r="W226" s="5">
        <f t="shared" si="146"/>
        <v>6701</v>
      </c>
      <c r="X226" s="55">
        <f t="shared" si="147"/>
        <v>5.3904348595426005E-2</v>
      </c>
      <c r="Y226" s="47">
        <f t="shared" si="148"/>
        <v>0.37686999590701925</v>
      </c>
      <c r="Z226" s="5">
        <f t="shared" si="149"/>
        <v>0</v>
      </c>
      <c r="AA226" s="5">
        <f t="shared" si="150"/>
        <v>0</v>
      </c>
      <c r="AC226" s="39">
        <f t="shared" si="151"/>
        <v>0</v>
      </c>
      <c r="AD226" s="39">
        <f t="shared" si="152"/>
        <v>0</v>
      </c>
      <c r="AE226" s="39">
        <f t="shared" si="153"/>
        <v>0</v>
      </c>
      <c r="AF226" s="39">
        <f t="shared" si="154"/>
        <v>0</v>
      </c>
      <c r="AG226" s="39">
        <f t="shared" si="155"/>
        <v>0</v>
      </c>
      <c r="AH226" s="39">
        <f t="shared" si="156"/>
        <v>0</v>
      </c>
      <c r="AI226" s="39">
        <f t="shared" si="157"/>
        <v>0</v>
      </c>
      <c r="AJ226" s="39">
        <f t="shared" si="158"/>
        <v>0</v>
      </c>
      <c r="AK226" s="39">
        <f t="shared" si="159"/>
        <v>0</v>
      </c>
      <c r="AL226" s="43"/>
      <c r="AM226" s="39">
        <f t="shared" si="160"/>
        <v>0</v>
      </c>
      <c r="AN226" s="39">
        <f t="shared" si="161"/>
        <v>0</v>
      </c>
      <c r="AO226" s="39">
        <f t="shared" si="162"/>
        <v>0</v>
      </c>
      <c r="AP226" s="40">
        <f t="shared" si="163"/>
        <v>0</v>
      </c>
      <c r="AR226" s="39">
        <f t="shared" si="164"/>
        <v>0</v>
      </c>
      <c r="AS226" s="39">
        <f t="shared" si="165"/>
        <v>0</v>
      </c>
      <c r="AT226" s="39">
        <f t="shared" si="166"/>
        <v>0</v>
      </c>
      <c r="AU226" s="40">
        <f t="shared" si="167"/>
        <v>0</v>
      </c>
      <c r="AV226" s="40"/>
      <c r="AW226" s="52">
        <f t="shared" si="168"/>
        <v>0</v>
      </c>
      <c r="AY226" s="52">
        <f t="shared" si="169"/>
        <v>0</v>
      </c>
      <c r="AZ226" s="70"/>
    </row>
    <row r="227" spans="1:52" ht="12" customHeight="1">
      <c r="A227" s="44">
        <f t="shared" si="170"/>
        <v>43647</v>
      </c>
      <c r="B227" s="66">
        <f t="shared" si="171"/>
        <v>2868.8524590163934</v>
      </c>
      <c r="C227" s="67"/>
      <c r="D227" s="68">
        <f t="shared" si="138"/>
        <v>2868.8524590163934</v>
      </c>
      <c r="E227" s="35">
        <f t="shared" si="139"/>
        <v>0</v>
      </c>
      <c r="F227" s="35">
        <f t="shared" si="140"/>
        <v>0</v>
      </c>
      <c r="G227" s="55">
        <f t="shared" si="173"/>
        <v>5.67</v>
      </c>
      <c r="H227" s="69">
        <f t="shared" si="173"/>
        <v>5.67</v>
      </c>
      <c r="I227" s="72">
        <f t="shared" si="172"/>
        <v>0</v>
      </c>
      <c r="J227" s="55">
        <f t="shared" si="174"/>
        <v>-0.01</v>
      </c>
      <c r="K227" s="69">
        <f t="shared" si="174"/>
        <v>-0.06</v>
      </c>
      <c r="L227" s="72">
        <v>0</v>
      </c>
      <c r="M227" s="55">
        <f t="shared" si="175"/>
        <v>7.4999999999999997E-3</v>
      </c>
      <c r="N227" s="69">
        <f t="shared" si="175"/>
        <v>0</v>
      </c>
      <c r="O227" s="72">
        <v>0</v>
      </c>
      <c r="P227" s="7"/>
      <c r="Q227" s="72">
        <f t="shared" si="141"/>
        <v>5.6674999999999995</v>
      </c>
      <c r="R227" s="72">
        <f t="shared" si="142"/>
        <v>5.61</v>
      </c>
      <c r="S227" s="72">
        <f t="shared" si="143"/>
        <v>0</v>
      </c>
      <c r="T227" s="7"/>
      <c r="U227" s="5">
        <f t="shared" si="144"/>
        <v>31</v>
      </c>
      <c r="V227" s="45">
        <f t="shared" si="145"/>
        <v>43647</v>
      </c>
      <c r="W227" s="5">
        <f t="shared" si="146"/>
        <v>6731</v>
      </c>
      <c r="X227" s="55">
        <f t="shared" si="147"/>
        <v>5.3904348595426005E-2</v>
      </c>
      <c r="Y227" s="47">
        <f t="shared" si="148"/>
        <v>0.37522709961727196</v>
      </c>
      <c r="Z227" s="5">
        <f t="shared" si="149"/>
        <v>0</v>
      </c>
      <c r="AA227" s="5">
        <f t="shared" si="150"/>
        <v>0</v>
      </c>
      <c r="AC227" s="39">
        <f t="shared" si="151"/>
        <v>0</v>
      </c>
      <c r="AD227" s="39">
        <f t="shared" si="152"/>
        <v>0</v>
      </c>
      <c r="AE227" s="39">
        <f t="shared" si="153"/>
        <v>0</v>
      </c>
      <c r="AF227" s="39">
        <f t="shared" si="154"/>
        <v>0</v>
      </c>
      <c r="AG227" s="39">
        <f t="shared" si="155"/>
        <v>0</v>
      </c>
      <c r="AH227" s="39">
        <f t="shared" si="156"/>
        <v>0</v>
      </c>
      <c r="AI227" s="39">
        <f t="shared" si="157"/>
        <v>0</v>
      </c>
      <c r="AJ227" s="39">
        <f t="shared" si="158"/>
        <v>0</v>
      </c>
      <c r="AK227" s="39">
        <f t="shared" si="159"/>
        <v>0</v>
      </c>
      <c r="AL227" s="43"/>
      <c r="AM227" s="39">
        <f t="shared" si="160"/>
        <v>0</v>
      </c>
      <c r="AN227" s="39">
        <f t="shared" si="161"/>
        <v>0</v>
      </c>
      <c r="AO227" s="39">
        <f t="shared" si="162"/>
        <v>0</v>
      </c>
      <c r="AP227" s="40">
        <f t="shared" si="163"/>
        <v>0</v>
      </c>
      <c r="AR227" s="39">
        <f t="shared" si="164"/>
        <v>0</v>
      </c>
      <c r="AS227" s="39">
        <f t="shared" si="165"/>
        <v>0</v>
      </c>
      <c r="AT227" s="39">
        <f t="shared" si="166"/>
        <v>0</v>
      </c>
      <c r="AU227" s="40">
        <f t="shared" si="167"/>
        <v>0</v>
      </c>
      <c r="AV227" s="40"/>
      <c r="AW227" s="52">
        <f t="shared" si="168"/>
        <v>0</v>
      </c>
      <c r="AY227" s="52">
        <f t="shared" si="169"/>
        <v>0</v>
      </c>
      <c r="AZ227" s="70"/>
    </row>
    <row r="228" spans="1:52" ht="12" customHeight="1">
      <c r="A228" s="44">
        <f t="shared" si="170"/>
        <v>43678</v>
      </c>
      <c r="B228" s="66">
        <f t="shared" si="171"/>
        <v>2868.8524590163934</v>
      </c>
      <c r="C228" s="67"/>
      <c r="D228" s="68">
        <f t="shared" si="138"/>
        <v>2868.8524590163934</v>
      </c>
      <c r="E228" s="35">
        <f t="shared" si="139"/>
        <v>0</v>
      </c>
      <c r="F228" s="35">
        <f t="shared" si="140"/>
        <v>0</v>
      </c>
      <c r="G228" s="55">
        <f t="shared" si="173"/>
        <v>5.67</v>
      </c>
      <c r="H228" s="69">
        <f t="shared" si="173"/>
        <v>5.67</v>
      </c>
      <c r="I228" s="72">
        <f t="shared" si="172"/>
        <v>0</v>
      </c>
      <c r="J228" s="55">
        <f t="shared" si="174"/>
        <v>-0.01</v>
      </c>
      <c r="K228" s="69">
        <f t="shared" si="174"/>
        <v>-0.06</v>
      </c>
      <c r="L228" s="72">
        <v>0</v>
      </c>
      <c r="M228" s="55">
        <f t="shared" si="175"/>
        <v>7.4999999999999997E-3</v>
      </c>
      <c r="N228" s="69">
        <f t="shared" si="175"/>
        <v>0</v>
      </c>
      <c r="O228" s="72">
        <v>0</v>
      </c>
      <c r="P228" s="7"/>
      <c r="Q228" s="72">
        <f t="shared" si="141"/>
        <v>5.6674999999999995</v>
      </c>
      <c r="R228" s="72">
        <f t="shared" si="142"/>
        <v>5.61</v>
      </c>
      <c r="S228" s="72">
        <f t="shared" si="143"/>
        <v>0</v>
      </c>
      <c r="T228" s="7"/>
      <c r="U228" s="5">
        <f t="shared" si="144"/>
        <v>31</v>
      </c>
      <c r="V228" s="45">
        <f t="shared" si="145"/>
        <v>43678</v>
      </c>
      <c r="W228" s="5">
        <f t="shared" si="146"/>
        <v>6762</v>
      </c>
      <c r="X228" s="55">
        <f t="shared" si="147"/>
        <v>5.3904348595426005E-2</v>
      </c>
      <c r="Y228" s="47">
        <f t="shared" si="148"/>
        <v>0.37353696373522627</v>
      </c>
      <c r="Z228" s="5">
        <f t="shared" si="149"/>
        <v>0</v>
      </c>
      <c r="AA228" s="5">
        <f t="shared" si="150"/>
        <v>0</v>
      </c>
      <c r="AC228" s="39">
        <f t="shared" si="151"/>
        <v>0</v>
      </c>
      <c r="AD228" s="39">
        <f t="shared" si="152"/>
        <v>0</v>
      </c>
      <c r="AE228" s="39">
        <f t="shared" si="153"/>
        <v>0</v>
      </c>
      <c r="AF228" s="39">
        <f t="shared" si="154"/>
        <v>0</v>
      </c>
      <c r="AG228" s="39">
        <f t="shared" si="155"/>
        <v>0</v>
      </c>
      <c r="AH228" s="39">
        <f t="shared" si="156"/>
        <v>0</v>
      </c>
      <c r="AI228" s="39">
        <f t="shared" si="157"/>
        <v>0</v>
      </c>
      <c r="AJ228" s="39">
        <f t="shared" si="158"/>
        <v>0</v>
      </c>
      <c r="AK228" s="39">
        <f t="shared" si="159"/>
        <v>0</v>
      </c>
      <c r="AL228" s="43"/>
      <c r="AM228" s="39">
        <f t="shared" si="160"/>
        <v>0</v>
      </c>
      <c r="AN228" s="39">
        <f t="shared" si="161"/>
        <v>0</v>
      </c>
      <c r="AO228" s="39">
        <f t="shared" si="162"/>
        <v>0</v>
      </c>
      <c r="AP228" s="40">
        <f t="shared" si="163"/>
        <v>0</v>
      </c>
      <c r="AR228" s="39">
        <f t="shared" si="164"/>
        <v>0</v>
      </c>
      <c r="AS228" s="39">
        <f t="shared" si="165"/>
        <v>0</v>
      </c>
      <c r="AT228" s="39">
        <f t="shared" si="166"/>
        <v>0</v>
      </c>
      <c r="AU228" s="40">
        <f t="shared" si="167"/>
        <v>0</v>
      </c>
      <c r="AV228" s="40"/>
      <c r="AW228" s="52">
        <f t="shared" si="168"/>
        <v>0</v>
      </c>
      <c r="AY228" s="52">
        <f t="shared" si="169"/>
        <v>0</v>
      </c>
      <c r="AZ228" s="70"/>
    </row>
    <row r="229" spans="1:52" ht="12" customHeight="1">
      <c r="A229" s="44">
        <f t="shared" si="170"/>
        <v>43709</v>
      </c>
      <c r="B229" s="66">
        <f t="shared" si="171"/>
        <v>2868.8524590163934</v>
      </c>
      <c r="C229" s="67"/>
      <c r="D229" s="68">
        <f t="shared" si="138"/>
        <v>2868.8524590163934</v>
      </c>
      <c r="E229" s="35">
        <f t="shared" si="139"/>
        <v>0</v>
      </c>
      <c r="F229" s="35">
        <f t="shared" si="140"/>
        <v>0</v>
      </c>
      <c r="G229" s="55">
        <f t="shared" si="173"/>
        <v>5.67</v>
      </c>
      <c r="H229" s="69">
        <f t="shared" si="173"/>
        <v>5.67</v>
      </c>
      <c r="I229" s="72">
        <f t="shared" si="172"/>
        <v>0</v>
      </c>
      <c r="J229" s="55">
        <f t="shared" si="174"/>
        <v>-0.01</v>
      </c>
      <c r="K229" s="69">
        <f t="shared" si="174"/>
        <v>-0.06</v>
      </c>
      <c r="L229" s="72">
        <v>0</v>
      </c>
      <c r="M229" s="55">
        <f t="shared" si="175"/>
        <v>7.4999999999999997E-3</v>
      </c>
      <c r="N229" s="69">
        <f t="shared" si="175"/>
        <v>0</v>
      </c>
      <c r="O229" s="72">
        <v>0</v>
      </c>
      <c r="P229" s="7"/>
      <c r="Q229" s="72">
        <f t="shared" si="141"/>
        <v>5.6674999999999995</v>
      </c>
      <c r="R229" s="72">
        <f t="shared" si="142"/>
        <v>5.61</v>
      </c>
      <c r="S229" s="72">
        <f t="shared" si="143"/>
        <v>0</v>
      </c>
      <c r="T229" s="7"/>
      <c r="U229" s="5">
        <f t="shared" si="144"/>
        <v>30</v>
      </c>
      <c r="V229" s="45">
        <f t="shared" si="145"/>
        <v>43709</v>
      </c>
      <c r="W229" s="5">
        <f t="shared" si="146"/>
        <v>6793</v>
      </c>
      <c r="X229" s="55">
        <f t="shared" si="147"/>
        <v>5.3904348595426005E-2</v>
      </c>
      <c r="Y229" s="47">
        <f t="shared" si="148"/>
        <v>0.37185444073429369</v>
      </c>
      <c r="Z229" s="5">
        <f t="shared" si="149"/>
        <v>0</v>
      </c>
      <c r="AA229" s="5">
        <f t="shared" si="150"/>
        <v>0</v>
      </c>
      <c r="AC229" s="39">
        <f t="shared" si="151"/>
        <v>0</v>
      </c>
      <c r="AD229" s="39">
        <f t="shared" si="152"/>
        <v>0</v>
      </c>
      <c r="AE229" s="39">
        <f t="shared" si="153"/>
        <v>0</v>
      </c>
      <c r="AF229" s="39">
        <f t="shared" si="154"/>
        <v>0</v>
      </c>
      <c r="AG229" s="39">
        <f t="shared" si="155"/>
        <v>0</v>
      </c>
      <c r="AH229" s="39">
        <f t="shared" si="156"/>
        <v>0</v>
      </c>
      <c r="AI229" s="39">
        <f t="shared" si="157"/>
        <v>0</v>
      </c>
      <c r="AJ229" s="39">
        <f t="shared" si="158"/>
        <v>0</v>
      </c>
      <c r="AK229" s="39">
        <f t="shared" si="159"/>
        <v>0</v>
      </c>
      <c r="AL229" s="43"/>
      <c r="AM229" s="39">
        <f t="shared" si="160"/>
        <v>0</v>
      </c>
      <c r="AN229" s="39">
        <f t="shared" si="161"/>
        <v>0</v>
      </c>
      <c r="AO229" s="39">
        <f t="shared" si="162"/>
        <v>0</v>
      </c>
      <c r="AP229" s="40">
        <f t="shared" si="163"/>
        <v>0</v>
      </c>
      <c r="AR229" s="39">
        <f t="shared" si="164"/>
        <v>0</v>
      </c>
      <c r="AS229" s="39">
        <f t="shared" si="165"/>
        <v>0</v>
      </c>
      <c r="AT229" s="39">
        <f t="shared" si="166"/>
        <v>0</v>
      </c>
      <c r="AU229" s="40">
        <f t="shared" si="167"/>
        <v>0</v>
      </c>
      <c r="AV229" s="40"/>
      <c r="AW229" s="52">
        <f t="shared" si="168"/>
        <v>0</v>
      </c>
      <c r="AY229" s="52">
        <f t="shared" si="169"/>
        <v>0</v>
      </c>
      <c r="AZ229" s="70"/>
    </row>
    <row r="230" spans="1:52" ht="12" customHeight="1">
      <c r="A230" s="44">
        <f t="shared" si="170"/>
        <v>43739</v>
      </c>
      <c r="B230" s="66">
        <f t="shared" si="171"/>
        <v>2868.8524590163934</v>
      </c>
      <c r="C230" s="67"/>
      <c r="D230" s="68">
        <f t="shared" si="138"/>
        <v>2868.8524590163934</v>
      </c>
      <c r="E230" s="35">
        <f t="shared" si="139"/>
        <v>0</v>
      </c>
      <c r="F230" s="35">
        <f t="shared" si="140"/>
        <v>0</v>
      </c>
      <c r="G230" s="55">
        <f t="shared" ref="G230:H249" si="176">VLOOKUP($A230,Table,MATCH(G$4,Curves,0))</f>
        <v>5.67</v>
      </c>
      <c r="H230" s="69">
        <f t="shared" si="176"/>
        <v>5.67</v>
      </c>
      <c r="I230" s="72">
        <f t="shared" si="172"/>
        <v>0</v>
      </c>
      <c r="J230" s="55">
        <f t="shared" ref="J230:K249" si="177">VLOOKUP($A230,Table,MATCH(J$4,Curves,0))</f>
        <v>-0.01</v>
      </c>
      <c r="K230" s="69">
        <f t="shared" si="177"/>
        <v>-0.06</v>
      </c>
      <c r="L230" s="72">
        <v>0</v>
      </c>
      <c r="M230" s="55">
        <f t="shared" ref="M230:N249" si="178">VLOOKUP($A230,Table,MATCH(M$4,Curves,0))</f>
        <v>7.4999999999999997E-3</v>
      </c>
      <c r="N230" s="69">
        <f t="shared" si="178"/>
        <v>0</v>
      </c>
      <c r="O230" s="72">
        <v>0</v>
      </c>
      <c r="P230" s="7"/>
      <c r="Q230" s="72">
        <f t="shared" si="141"/>
        <v>5.6674999999999995</v>
      </c>
      <c r="R230" s="72">
        <f t="shared" si="142"/>
        <v>5.61</v>
      </c>
      <c r="S230" s="72">
        <f t="shared" si="143"/>
        <v>0</v>
      </c>
      <c r="T230" s="7"/>
      <c r="U230" s="5">
        <f t="shared" si="144"/>
        <v>31</v>
      </c>
      <c r="V230" s="45">
        <f t="shared" si="145"/>
        <v>43739</v>
      </c>
      <c r="W230" s="5">
        <f t="shared" si="146"/>
        <v>6823</v>
      </c>
      <c r="X230" s="55">
        <f t="shared" si="147"/>
        <v>5.3904348595426005E-2</v>
      </c>
      <c r="Y230" s="47">
        <f t="shared" si="148"/>
        <v>0.37023340884625988</v>
      </c>
      <c r="Z230" s="5">
        <f t="shared" si="149"/>
        <v>0</v>
      </c>
      <c r="AA230" s="5">
        <f t="shared" si="150"/>
        <v>0</v>
      </c>
      <c r="AC230" s="39">
        <f t="shared" si="151"/>
        <v>0</v>
      </c>
      <c r="AD230" s="39">
        <f t="shared" si="152"/>
        <v>0</v>
      </c>
      <c r="AE230" s="39">
        <f t="shared" si="153"/>
        <v>0</v>
      </c>
      <c r="AF230" s="39">
        <f t="shared" si="154"/>
        <v>0</v>
      </c>
      <c r="AG230" s="39">
        <f t="shared" si="155"/>
        <v>0</v>
      </c>
      <c r="AH230" s="39">
        <f t="shared" si="156"/>
        <v>0</v>
      </c>
      <c r="AI230" s="39">
        <f t="shared" si="157"/>
        <v>0</v>
      </c>
      <c r="AJ230" s="39">
        <f t="shared" si="158"/>
        <v>0</v>
      </c>
      <c r="AK230" s="39">
        <f t="shared" si="159"/>
        <v>0</v>
      </c>
      <c r="AL230" s="43"/>
      <c r="AM230" s="39">
        <f t="shared" si="160"/>
        <v>0</v>
      </c>
      <c r="AN230" s="39">
        <f t="shared" si="161"/>
        <v>0</v>
      </c>
      <c r="AO230" s="39">
        <f t="shared" si="162"/>
        <v>0</v>
      </c>
      <c r="AP230" s="40">
        <f t="shared" si="163"/>
        <v>0</v>
      </c>
      <c r="AR230" s="39">
        <f t="shared" si="164"/>
        <v>0</v>
      </c>
      <c r="AS230" s="39">
        <f t="shared" si="165"/>
        <v>0</v>
      </c>
      <c r="AT230" s="39">
        <f t="shared" si="166"/>
        <v>0</v>
      </c>
      <c r="AU230" s="40">
        <f t="shared" si="167"/>
        <v>0</v>
      </c>
      <c r="AV230" s="40"/>
      <c r="AW230" s="52">
        <f t="shared" si="168"/>
        <v>0</v>
      </c>
      <c r="AY230" s="52">
        <f t="shared" si="169"/>
        <v>0</v>
      </c>
      <c r="AZ230" s="70"/>
    </row>
    <row r="231" spans="1:52" ht="12" customHeight="1">
      <c r="A231" s="44">
        <f t="shared" si="170"/>
        <v>43770</v>
      </c>
      <c r="B231" s="66">
        <f t="shared" si="171"/>
        <v>2868.8524590163934</v>
      </c>
      <c r="C231" s="67"/>
      <c r="D231" s="68">
        <f t="shared" si="138"/>
        <v>2868.8524590163934</v>
      </c>
      <c r="E231" s="35">
        <f t="shared" si="139"/>
        <v>0</v>
      </c>
      <c r="F231" s="35">
        <f t="shared" si="140"/>
        <v>0</v>
      </c>
      <c r="G231" s="55">
        <f t="shared" si="176"/>
        <v>5.67</v>
      </c>
      <c r="H231" s="69">
        <f t="shared" si="176"/>
        <v>5.67</v>
      </c>
      <c r="I231" s="72">
        <f t="shared" si="172"/>
        <v>0</v>
      </c>
      <c r="J231" s="55">
        <f t="shared" si="177"/>
        <v>-0.01</v>
      </c>
      <c r="K231" s="69">
        <f t="shared" si="177"/>
        <v>-0.06</v>
      </c>
      <c r="L231" s="72">
        <v>0</v>
      </c>
      <c r="M231" s="55">
        <f t="shared" si="178"/>
        <v>7.4999999999999997E-3</v>
      </c>
      <c r="N231" s="69">
        <f t="shared" si="178"/>
        <v>0</v>
      </c>
      <c r="O231" s="72">
        <v>0</v>
      </c>
      <c r="P231" s="7"/>
      <c r="Q231" s="72">
        <f t="shared" si="141"/>
        <v>5.6674999999999995</v>
      </c>
      <c r="R231" s="72">
        <f t="shared" si="142"/>
        <v>5.61</v>
      </c>
      <c r="S231" s="72">
        <f t="shared" si="143"/>
        <v>0</v>
      </c>
      <c r="T231" s="7"/>
      <c r="U231" s="5">
        <f t="shared" si="144"/>
        <v>30</v>
      </c>
      <c r="V231" s="45">
        <f t="shared" si="145"/>
        <v>43770</v>
      </c>
      <c r="W231" s="5">
        <f t="shared" si="146"/>
        <v>6854</v>
      </c>
      <c r="X231" s="55">
        <f t="shared" si="147"/>
        <v>5.3904348595426005E-2</v>
      </c>
      <c r="Y231" s="47">
        <f t="shared" si="148"/>
        <v>0.36856576605163927</v>
      </c>
      <c r="Z231" s="5">
        <f t="shared" si="149"/>
        <v>0</v>
      </c>
      <c r="AA231" s="5">
        <f t="shared" si="150"/>
        <v>0</v>
      </c>
      <c r="AC231" s="39">
        <f t="shared" si="151"/>
        <v>0</v>
      </c>
      <c r="AD231" s="39">
        <f t="shared" si="152"/>
        <v>0</v>
      </c>
      <c r="AE231" s="39">
        <f t="shared" si="153"/>
        <v>0</v>
      </c>
      <c r="AF231" s="39">
        <f t="shared" si="154"/>
        <v>0</v>
      </c>
      <c r="AG231" s="39">
        <f t="shared" si="155"/>
        <v>0</v>
      </c>
      <c r="AH231" s="39">
        <f t="shared" si="156"/>
        <v>0</v>
      </c>
      <c r="AI231" s="39">
        <f t="shared" si="157"/>
        <v>0</v>
      </c>
      <c r="AJ231" s="39">
        <f t="shared" si="158"/>
        <v>0</v>
      </c>
      <c r="AK231" s="39">
        <f t="shared" si="159"/>
        <v>0</v>
      </c>
      <c r="AL231" s="43"/>
      <c r="AM231" s="39">
        <f t="shared" si="160"/>
        <v>0</v>
      </c>
      <c r="AN231" s="39">
        <f t="shared" si="161"/>
        <v>0</v>
      </c>
      <c r="AO231" s="39">
        <f t="shared" si="162"/>
        <v>0</v>
      </c>
      <c r="AP231" s="40">
        <f t="shared" si="163"/>
        <v>0</v>
      </c>
      <c r="AR231" s="39">
        <f t="shared" si="164"/>
        <v>0</v>
      </c>
      <c r="AS231" s="39">
        <f t="shared" si="165"/>
        <v>0</v>
      </c>
      <c r="AT231" s="39">
        <f t="shared" si="166"/>
        <v>0</v>
      </c>
      <c r="AU231" s="40">
        <f t="shared" si="167"/>
        <v>0</v>
      </c>
      <c r="AV231" s="40"/>
      <c r="AW231" s="52">
        <f t="shared" si="168"/>
        <v>0</v>
      </c>
      <c r="AY231" s="52">
        <f t="shared" si="169"/>
        <v>0</v>
      </c>
      <c r="AZ231" s="70"/>
    </row>
    <row r="232" spans="1:52" ht="12" customHeight="1">
      <c r="A232" s="44">
        <f t="shared" si="170"/>
        <v>43800</v>
      </c>
      <c r="B232" s="66">
        <f t="shared" si="171"/>
        <v>2868.8524590163934</v>
      </c>
      <c r="C232" s="67"/>
      <c r="D232" s="68">
        <f t="shared" si="138"/>
        <v>2868.8524590163934</v>
      </c>
      <c r="E232" s="35">
        <f t="shared" si="139"/>
        <v>0</v>
      </c>
      <c r="F232" s="35">
        <f t="shared" si="140"/>
        <v>0</v>
      </c>
      <c r="G232" s="55">
        <f t="shared" si="176"/>
        <v>5.67</v>
      </c>
      <c r="H232" s="69">
        <f t="shared" si="176"/>
        <v>5.67</v>
      </c>
      <c r="I232" s="72">
        <f t="shared" si="172"/>
        <v>0</v>
      </c>
      <c r="J232" s="55">
        <f t="shared" si="177"/>
        <v>-0.01</v>
      </c>
      <c r="K232" s="69">
        <f t="shared" si="177"/>
        <v>-0.06</v>
      </c>
      <c r="L232" s="72">
        <v>0</v>
      </c>
      <c r="M232" s="55">
        <f t="shared" si="178"/>
        <v>7.4999999999999997E-3</v>
      </c>
      <c r="N232" s="69">
        <f t="shared" si="178"/>
        <v>0</v>
      </c>
      <c r="O232" s="72">
        <v>0</v>
      </c>
      <c r="P232" s="7"/>
      <c r="Q232" s="72">
        <f t="shared" si="141"/>
        <v>5.6674999999999995</v>
      </c>
      <c r="R232" s="72">
        <f t="shared" si="142"/>
        <v>5.61</v>
      </c>
      <c r="S232" s="72">
        <f t="shared" si="143"/>
        <v>0</v>
      </c>
      <c r="T232" s="7"/>
      <c r="U232" s="5">
        <f t="shared" si="144"/>
        <v>31</v>
      </c>
      <c r="V232" s="45">
        <f t="shared" si="145"/>
        <v>43800</v>
      </c>
      <c r="W232" s="5">
        <f t="shared" si="146"/>
        <v>6884</v>
      </c>
      <c r="X232" s="55">
        <f t="shared" si="147"/>
        <v>5.3904348595426005E-2</v>
      </c>
      <c r="Y232" s="47">
        <f t="shared" si="148"/>
        <v>0.36695907054350568</v>
      </c>
      <c r="Z232" s="5">
        <f t="shared" si="149"/>
        <v>0</v>
      </c>
      <c r="AA232" s="5">
        <f t="shared" si="150"/>
        <v>0</v>
      </c>
      <c r="AC232" s="39">
        <f t="shared" si="151"/>
        <v>0</v>
      </c>
      <c r="AD232" s="39">
        <f t="shared" si="152"/>
        <v>0</v>
      </c>
      <c r="AE232" s="39">
        <f t="shared" si="153"/>
        <v>0</v>
      </c>
      <c r="AF232" s="39">
        <f t="shared" si="154"/>
        <v>0</v>
      </c>
      <c r="AG232" s="39">
        <f t="shared" si="155"/>
        <v>0</v>
      </c>
      <c r="AH232" s="39">
        <f t="shared" si="156"/>
        <v>0</v>
      </c>
      <c r="AI232" s="39">
        <f t="shared" si="157"/>
        <v>0</v>
      </c>
      <c r="AJ232" s="39">
        <f t="shared" si="158"/>
        <v>0</v>
      </c>
      <c r="AK232" s="39">
        <f t="shared" si="159"/>
        <v>0</v>
      </c>
      <c r="AL232" s="43"/>
      <c r="AM232" s="39">
        <f t="shared" si="160"/>
        <v>0</v>
      </c>
      <c r="AN232" s="39">
        <f t="shared" si="161"/>
        <v>0</v>
      </c>
      <c r="AO232" s="39">
        <f t="shared" si="162"/>
        <v>0</v>
      </c>
      <c r="AP232" s="40">
        <f t="shared" si="163"/>
        <v>0</v>
      </c>
      <c r="AR232" s="39">
        <f t="shared" si="164"/>
        <v>0</v>
      </c>
      <c r="AS232" s="39">
        <f t="shared" si="165"/>
        <v>0</v>
      </c>
      <c r="AT232" s="39">
        <f t="shared" si="166"/>
        <v>0</v>
      </c>
      <c r="AU232" s="40">
        <f t="shared" si="167"/>
        <v>0</v>
      </c>
      <c r="AV232" s="40"/>
      <c r="AW232" s="52">
        <f t="shared" si="168"/>
        <v>0</v>
      </c>
      <c r="AY232" s="52">
        <f t="shared" si="169"/>
        <v>0</v>
      </c>
      <c r="AZ232" s="70"/>
    </row>
    <row r="233" spans="1:52" ht="12" customHeight="1">
      <c r="A233" s="44">
        <f t="shared" si="170"/>
        <v>43831</v>
      </c>
      <c r="B233" s="66">
        <f t="shared" si="171"/>
        <v>2868.8524590163934</v>
      </c>
      <c r="C233" s="67"/>
      <c r="D233" s="68">
        <f t="shared" si="138"/>
        <v>2868.8524590163934</v>
      </c>
      <c r="E233" s="35">
        <f t="shared" si="139"/>
        <v>0</v>
      </c>
      <c r="F233" s="35">
        <f t="shared" si="140"/>
        <v>0</v>
      </c>
      <c r="G233" s="55">
        <f t="shared" si="176"/>
        <v>5.67</v>
      </c>
      <c r="H233" s="69">
        <f t="shared" si="176"/>
        <v>5.67</v>
      </c>
      <c r="I233" s="72">
        <f t="shared" si="172"/>
        <v>0</v>
      </c>
      <c r="J233" s="55">
        <f t="shared" si="177"/>
        <v>-0.01</v>
      </c>
      <c r="K233" s="69">
        <f t="shared" si="177"/>
        <v>-0.06</v>
      </c>
      <c r="L233" s="72">
        <v>0</v>
      </c>
      <c r="M233" s="55">
        <f t="shared" si="178"/>
        <v>7.4999999999999997E-3</v>
      </c>
      <c r="N233" s="69">
        <f t="shared" si="178"/>
        <v>0</v>
      </c>
      <c r="O233" s="72">
        <v>0</v>
      </c>
      <c r="P233" s="7"/>
      <c r="Q233" s="72">
        <f t="shared" si="141"/>
        <v>5.6674999999999995</v>
      </c>
      <c r="R233" s="72">
        <f t="shared" si="142"/>
        <v>5.61</v>
      </c>
      <c r="S233" s="72">
        <f t="shared" si="143"/>
        <v>0</v>
      </c>
      <c r="T233" s="7"/>
      <c r="U233" s="5">
        <f t="shared" si="144"/>
        <v>31</v>
      </c>
      <c r="V233" s="45">
        <f t="shared" si="145"/>
        <v>43831</v>
      </c>
      <c r="W233" s="5">
        <f t="shared" si="146"/>
        <v>6915</v>
      </c>
      <c r="X233" s="55">
        <f t="shared" si="147"/>
        <v>5.3904348595426005E-2</v>
      </c>
      <c r="Y233" s="47">
        <f t="shared" si="148"/>
        <v>0.3653061763548921</v>
      </c>
      <c r="Z233" s="5">
        <f t="shared" si="149"/>
        <v>0</v>
      </c>
      <c r="AA233" s="5">
        <f t="shared" si="150"/>
        <v>0</v>
      </c>
      <c r="AC233" s="39">
        <f t="shared" si="151"/>
        <v>0</v>
      </c>
      <c r="AD233" s="39">
        <f t="shared" si="152"/>
        <v>0</v>
      </c>
      <c r="AE233" s="39">
        <f t="shared" si="153"/>
        <v>0</v>
      </c>
      <c r="AF233" s="39">
        <f t="shared" si="154"/>
        <v>0</v>
      </c>
      <c r="AG233" s="39">
        <f t="shared" si="155"/>
        <v>0</v>
      </c>
      <c r="AH233" s="39">
        <f t="shared" si="156"/>
        <v>0</v>
      </c>
      <c r="AI233" s="39">
        <f t="shared" si="157"/>
        <v>0</v>
      </c>
      <c r="AJ233" s="39">
        <f t="shared" si="158"/>
        <v>0</v>
      </c>
      <c r="AK233" s="39">
        <f t="shared" si="159"/>
        <v>0</v>
      </c>
      <c r="AL233" s="43"/>
      <c r="AM233" s="39">
        <f t="shared" si="160"/>
        <v>0</v>
      </c>
      <c r="AN233" s="39">
        <f t="shared" si="161"/>
        <v>0</v>
      </c>
      <c r="AO233" s="39">
        <f t="shared" si="162"/>
        <v>0</v>
      </c>
      <c r="AP233" s="40">
        <f t="shared" si="163"/>
        <v>0</v>
      </c>
      <c r="AR233" s="39">
        <f t="shared" si="164"/>
        <v>0</v>
      </c>
      <c r="AS233" s="39">
        <f t="shared" si="165"/>
        <v>0</v>
      </c>
      <c r="AT233" s="39">
        <f t="shared" si="166"/>
        <v>0</v>
      </c>
      <c r="AU233" s="40">
        <f t="shared" si="167"/>
        <v>0</v>
      </c>
      <c r="AV233" s="40"/>
      <c r="AW233" s="52">
        <f t="shared" si="168"/>
        <v>0</v>
      </c>
      <c r="AY233" s="52">
        <f t="shared" si="169"/>
        <v>0</v>
      </c>
      <c r="AZ233" s="70"/>
    </row>
    <row r="234" spans="1:52" ht="12" customHeight="1">
      <c r="A234" s="44">
        <f t="shared" si="170"/>
        <v>43862</v>
      </c>
      <c r="B234" s="66">
        <f t="shared" si="171"/>
        <v>2868.8524590163934</v>
      </c>
      <c r="C234" s="67"/>
      <c r="D234" s="68">
        <f t="shared" si="138"/>
        <v>2868.8524590163934</v>
      </c>
      <c r="E234" s="35">
        <f t="shared" si="139"/>
        <v>0</v>
      </c>
      <c r="F234" s="35">
        <f t="shared" si="140"/>
        <v>0</v>
      </c>
      <c r="G234" s="55">
        <f t="shared" si="176"/>
        <v>5.67</v>
      </c>
      <c r="H234" s="69">
        <f t="shared" si="176"/>
        <v>5.67</v>
      </c>
      <c r="I234" s="72">
        <f t="shared" si="172"/>
        <v>0</v>
      </c>
      <c r="J234" s="55">
        <f t="shared" si="177"/>
        <v>-0.01</v>
      </c>
      <c r="K234" s="69">
        <f t="shared" si="177"/>
        <v>-0.06</v>
      </c>
      <c r="L234" s="72">
        <v>0</v>
      </c>
      <c r="M234" s="55">
        <f t="shared" si="178"/>
        <v>7.4999999999999997E-3</v>
      </c>
      <c r="N234" s="69">
        <f t="shared" si="178"/>
        <v>0</v>
      </c>
      <c r="O234" s="72">
        <v>0</v>
      </c>
      <c r="P234" s="7"/>
      <c r="Q234" s="72">
        <f t="shared" si="141"/>
        <v>5.6674999999999995</v>
      </c>
      <c r="R234" s="72">
        <f t="shared" si="142"/>
        <v>5.61</v>
      </c>
      <c r="S234" s="72">
        <f t="shared" si="143"/>
        <v>0</v>
      </c>
      <c r="T234" s="7"/>
      <c r="U234" s="5">
        <f t="shared" si="144"/>
        <v>29</v>
      </c>
      <c r="V234" s="45">
        <f t="shared" si="145"/>
        <v>43862</v>
      </c>
      <c r="W234" s="5">
        <f t="shared" si="146"/>
        <v>6946</v>
      </c>
      <c r="X234" s="55">
        <f t="shared" si="147"/>
        <v>5.3904348595426005E-2</v>
      </c>
      <c r="Y234" s="47">
        <f t="shared" si="148"/>
        <v>0.36366072729958654</v>
      </c>
      <c r="Z234" s="5">
        <f t="shared" si="149"/>
        <v>0</v>
      </c>
      <c r="AA234" s="5">
        <f t="shared" si="150"/>
        <v>0</v>
      </c>
      <c r="AC234" s="39">
        <f t="shared" si="151"/>
        <v>0</v>
      </c>
      <c r="AD234" s="39">
        <f t="shared" si="152"/>
        <v>0</v>
      </c>
      <c r="AE234" s="39">
        <f t="shared" si="153"/>
        <v>0</v>
      </c>
      <c r="AF234" s="39">
        <f t="shared" si="154"/>
        <v>0</v>
      </c>
      <c r="AG234" s="39">
        <f t="shared" si="155"/>
        <v>0</v>
      </c>
      <c r="AH234" s="39">
        <f t="shared" si="156"/>
        <v>0</v>
      </c>
      <c r="AI234" s="39">
        <f t="shared" si="157"/>
        <v>0</v>
      </c>
      <c r="AJ234" s="39">
        <f t="shared" si="158"/>
        <v>0</v>
      </c>
      <c r="AK234" s="39">
        <f t="shared" si="159"/>
        <v>0</v>
      </c>
      <c r="AL234" s="43"/>
      <c r="AM234" s="39">
        <f t="shared" si="160"/>
        <v>0</v>
      </c>
      <c r="AN234" s="39">
        <f t="shared" si="161"/>
        <v>0</v>
      </c>
      <c r="AO234" s="39">
        <f t="shared" si="162"/>
        <v>0</v>
      </c>
      <c r="AP234" s="40">
        <f t="shared" si="163"/>
        <v>0</v>
      </c>
      <c r="AR234" s="39">
        <f t="shared" si="164"/>
        <v>0</v>
      </c>
      <c r="AS234" s="39">
        <f t="shared" si="165"/>
        <v>0</v>
      </c>
      <c r="AT234" s="39">
        <f t="shared" si="166"/>
        <v>0</v>
      </c>
      <c r="AU234" s="40">
        <f t="shared" si="167"/>
        <v>0</v>
      </c>
      <c r="AV234" s="40"/>
      <c r="AW234" s="52">
        <f t="shared" si="168"/>
        <v>0</v>
      </c>
      <c r="AY234" s="52">
        <f t="shared" si="169"/>
        <v>0</v>
      </c>
      <c r="AZ234" s="70"/>
    </row>
    <row r="235" spans="1:52" ht="12" customHeight="1">
      <c r="A235" s="44">
        <f t="shared" si="170"/>
        <v>43891</v>
      </c>
      <c r="B235" s="66">
        <f t="shared" si="171"/>
        <v>2868.8524590163934</v>
      </c>
      <c r="C235" s="67"/>
      <c r="D235" s="68">
        <f t="shared" si="138"/>
        <v>2868.8524590163934</v>
      </c>
      <c r="E235" s="35">
        <f t="shared" si="139"/>
        <v>0</v>
      </c>
      <c r="F235" s="35">
        <f t="shared" si="140"/>
        <v>0</v>
      </c>
      <c r="G235" s="55">
        <f t="shared" si="176"/>
        <v>5.67</v>
      </c>
      <c r="H235" s="69">
        <f t="shared" si="176"/>
        <v>5.67</v>
      </c>
      <c r="I235" s="72">
        <f t="shared" si="172"/>
        <v>0</v>
      </c>
      <c r="J235" s="55">
        <f t="shared" si="177"/>
        <v>-0.01</v>
      </c>
      <c r="K235" s="69">
        <f t="shared" si="177"/>
        <v>-0.06</v>
      </c>
      <c r="L235" s="72">
        <v>0</v>
      </c>
      <c r="M235" s="55">
        <f t="shared" si="178"/>
        <v>7.4999999999999997E-3</v>
      </c>
      <c r="N235" s="69">
        <f t="shared" si="178"/>
        <v>0</v>
      </c>
      <c r="O235" s="72">
        <v>0</v>
      </c>
      <c r="P235" s="7"/>
      <c r="Q235" s="72">
        <f t="shared" si="141"/>
        <v>5.6674999999999995</v>
      </c>
      <c r="R235" s="72">
        <f t="shared" si="142"/>
        <v>5.61</v>
      </c>
      <c r="S235" s="72">
        <f t="shared" si="143"/>
        <v>0</v>
      </c>
      <c r="T235" s="7"/>
      <c r="U235" s="5">
        <f t="shared" si="144"/>
        <v>31</v>
      </c>
      <c r="V235" s="45">
        <f t="shared" si="145"/>
        <v>43891</v>
      </c>
      <c r="W235" s="5">
        <f t="shared" si="146"/>
        <v>6975</v>
      </c>
      <c r="X235" s="55">
        <f t="shared" si="147"/>
        <v>5.3904348595426005E-2</v>
      </c>
      <c r="Y235" s="47">
        <f t="shared" si="148"/>
        <v>0.36212814667009269</v>
      </c>
      <c r="Z235" s="5">
        <f t="shared" si="149"/>
        <v>0</v>
      </c>
      <c r="AA235" s="5">
        <f t="shared" si="150"/>
        <v>0</v>
      </c>
      <c r="AC235" s="39">
        <f t="shared" si="151"/>
        <v>0</v>
      </c>
      <c r="AD235" s="39">
        <f t="shared" si="152"/>
        <v>0</v>
      </c>
      <c r="AE235" s="39">
        <f t="shared" si="153"/>
        <v>0</v>
      </c>
      <c r="AF235" s="39">
        <f t="shared" si="154"/>
        <v>0</v>
      </c>
      <c r="AG235" s="39">
        <f t="shared" si="155"/>
        <v>0</v>
      </c>
      <c r="AH235" s="39">
        <f t="shared" si="156"/>
        <v>0</v>
      </c>
      <c r="AI235" s="39">
        <f t="shared" si="157"/>
        <v>0</v>
      </c>
      <c r="AJ235" s="39">
        <f t="shared" si="158"/>
        <v>0</v>
      </c>
      <c r="AK235" s="39">
        <f t="shared" si="159"/>
        <v>0</v>
      </c>
      <c r="AL235" s="43"/>
      <c r="AM235" s="39">
        <f t="shared" si="160"/>
        <v>0</v>
      </c>
      <c r="AN235" s="39">
        <f t="shared" si="161"/>
        <v>0</v>
      </c>
      <c r="AO235" s="39">
        <f t="shared" si="162"/>
        <v>0</v>
      </c>
      <c r="AP235" s="40">
        <f t="shared" si="163"/>
        <v>0</v>
      </c>
      <c r="AR235" s="39">
        <f t="shared" si="164"/>
        <v>0</v>
      </c>
      <c r="AS235" s="39">
        <f t="shared" si="165"/>
        <v>0</v>
      </c>
      <c r="AT235" s="39">
        <f t="shared" si="166"/>
        <v>0</v>
      </c>
      <c r="AU235" s="40">
        <f t="shared" si="167"/>
        <v>0</v>
      </c>
      <c r="AV235" s="40"/>
      <c r="AW235" s="52">
        <f t="shared" si="168"/>
        <v>0</v>
      </c>
      <c r="AY235" s="52">
        <f t="shared" si="169"/>
        <v>0</v>
      </c>
      <c r="AZ235" s="70"/>
    </row>
    <row r="236" spans="1:52" ht="12" customHeight="1">
      <c r="A236" s="44">
        <f t="shared" si="170"/>
        <v>43922</v>
      </c>
      <c r="B236" s="66">
        <f t="shared" si="171"/>
        <v>2868.8524590163934</v>
      </c>
      <c r="C236" s="67"/>
      <c r="D236" s="68">
        <f t="shared" si="138"/>
        <v>2868.8524590163934</v>
      </c>
      <c r="E236" s="35">
        <f t="shared" si="139"/>
        <v>0</v>
      </c>
      <c r="F236" s="35">
        <f t="shared" si="140"/>
        <v>0</v>
      </c>
      <c r="G236" s="55">
        <f t="shared" si="176"/>
        <v>5.67</v>
      </c>
      <c r="H236" s="69">
        <f t="shared" si="176"/>
        <v>5.67</v>
      </c>
      <c r="I236" s="72">
        <f t="shared" si="172"/>
        <v>0</v>
      </c>
      <c r="J236" s="55">
        <f t="shared" si="177"/>
        <v>-0.01</v>
      </c>
      <c r="K236" s="69">
        <f t="shared" si="177"/>
        <v>-0.06</v>
      </c>
      <c r="L236" s="72">
        <v>0</v>
      </c>
      <c r="M236" s="55">
        <f t="shared" si="178"/>
        <v>7.4999999999999997E-3</v>
      </c>
      <c r="N236" s="69">
        <f t="shared" si="178"/>
        <v>0</v>
      </c>
      <c r="O236" s="72">
        <v>0</v>
      </c>
      <c r="P236" s="7"/>
      <c r="Q236" s="72">
        <f t="shared" si="141"/>
        <v>5.6674999999999995</v>
      </c>
      <c r="R236" s="72">
        <f t="shared" si="142"/>
        <v>5.61</v>
      </c>
      <c r="S236" s="72">
        <f t="shared" si="143"/>
        <v>0</v>
      </c>
      <c r="T236" s="7"/>
      <c r="U236" s="5">
        <f t="shared" si="144"/>
        <v>30</v>
      </c>
      <c r="V236" s="45">
        <f t="shared" si="145"/>
        <v>43922</v>
      </c>
      <c r="W236" s="5">
        <f t="shared" si="146"/>
        <v>7006</v>
      </c>
      <c r="X236" s="55">
        <f t="shared" si="147"/>
        <v>5.3904348595426005E-2</v>
      </c>
      <c r="Y236" s="47">
        <f t="shared" si="148"/>
        <v>0.36049701241776905</v>
      </c>
      <c r="Z236" s="5">
        <f t="shared" si="149"/>
        <v>0</v>
      </c>
      <c r="AA236" s="5">
        <f t="shared" si="150"/>
        <v>0</v>
      </c>
      <c r="AC236" s="39">
        <f t="shared" si="151"/>
        <v>0</v>
      </c>
      <c r="AD236" s="39">
        <f t="shared" si="152"/>
        <v>0</v>
      </c>
      <c r="AE236" s="39">
        <f t="shared" si="153"/>
        <v>0</v>
      </c>
      <c r="AF236" s="39">
        <f t="shared" si="154"/>
        <v>0</v>
      </c>
      <c r="AG236" s="39">
        <f t="shared" si="155"/>
        <v>0</v>
      </c>
      <c r="AH236" s="39">
        <f t="shared" si="156"/>
        <v>0</v>
      </c>
      <c r="AI236" s="39">
        <f t="shared" si="157"/>
        <v>0</v>
      </c>
      <c r="AJ236" s="39">
        <f t="shared" si="158"/>
        <v>0</v>
      </c>
      <c r="AK236" s="39">
        <f t="shared" si="159"/>
        <v>0</v>
      </c>
      <c r="AL236" s="43"/>
      <c r="AM236" s="39">
        <f t="shared" si="160"/>
        <v>0</v>
      </c>
      <c r="AN236" s="39">
        <f t="shared" si="161"/>
        <v>0</v>
      </c>
      <c r="AO236" s="39">
        <f t="shared" si="162"/>
        <v>0</v>
      </c>
      <c r="AP236" s="40">
        <f t="shared" si="163"/>
        <v>0</v>
      </c>
      <c r="AR236" s="39">
        <f t="shared" si="164"/>
        <v>0</v>
      </c>
      <c r="AS236" s="39">
        <f t="shared" si="165"/>
        <v>0</v>
      </c>
      <c r="AT236" s="39">
        <f t="shared" si="166"/>
        <v>0</v>
      </c>
      <c r="AU236" s="40">
        <f t="shared" si="167"/>
        <v>0</v>
      </c>
      <c r="AV236" s="40"/>
      <c r="AW236" s="52">
        <f t="shared" si="168"/>
        <v>0</v>
      </c>
      <c r="AY236" s="52">
        <f t="shared" si="169"/>
        <v>0</v>
      </c>
      <c r="AZ236" s="70"/>
    </row>
    <row r="237" spans="1:52" ht="12" customHeight="1">
      <c r="A237" s="44">
        <f t="shared" si="170"/>
        <v>43952</v>
      </c>
      <c r="B237" s="66">
        <f t="shared" si="171"/>
        <v>2868.8524590163934</v>
      </c>
      <c r="C237" s="67"/>
      <c r="D237" s="68">
        <f t="shared" si="138"/>
        <v>2868.8524590163934</v>
      </c>
      <c r="E237" s="35">
        <f t="shared" si="139"/>
        <v>0</v>
      </c>
      <c r="F237" s="35">
        <f t="shared" si="140"/>
        <v>0</v>
      </c>
      <c r="G237" s="55">
        <f t="shared" si="176"/>
        <v>5.67</v>
      </c>
      <c r="H237" s="69">
        <f t="shared" si="176"/>
        <v>5.67</v>
      </c>
      <c r="I237" s="72">
        <f t="shared" si="172"/>
        <v>0</v>
      </c>
      <c r="J237" s="55">
        <f t="shared" si="177"/>
        <v>-0.01</v>
      </c>
      <c r="K237" s="69">
        <f t="shared" si="177"/>
        <v>-0.06</v>
      </c>
      <c r="L237" s="72">
        <v>0</v>
      </c>
      <c r="M237" s="55">
        <f t="shared" si="178"/>
        <v>7.4999999999999997E-3</v>
      </c>
      <c r="N237" s="69">
        <f t="shared" si="178"/>
        <v>0</v>
      </c>
      <c r="O237" s="72">
        <v>0</v>
      </c>
      <c r="P237" s="7"/>
      <c r="Q237" s="72">
        <f t="shared" si="141"/>
        <v>5.6674999999999995</v>
      </c>
      <c r="R237" s="72">
        <f t="shared" si="142"/>
        <v>5.61</v>
      </c>
      <c r="S237" s="72">
        <f t="shared" si="143"/>
        <v>0</v>
      </c>
      <c r="T237" s="7"/>
      <c r="U237" s="5">
        <f t="shared" si="144"/>
        <v>31</v>
      </c>
      <c r="V237" s="45">
        <f t="shared" si="145"/>
        <v>43952</v>
      </c>
      <c r="W237" s="5">
        <f t="shared" si="146"/>
        <v>7036</v>
      </c>
      <c r="X237" s="55">
        <f t="shared" si="147"/>
        <v>5.3904348595426005E-2</v>
      </c>
      <c r="Y237" s="47">
        <f t="shared" si="148"/>
        <v>0.35892549117543521</v>
      </c>
      <c r="Z237" s="5">
        <f t="shared" si="149"/>
        <v>0</v>
      </c>
      <c r="AA237" s="5">
        <f t="shared" si="150"/>
        <v>0</v>
      </c>
      <c r="AC237" s="39">
        <f t="shared" si="151"/>
        <v>0</v>
      </c>
      <c r="AD237" s="39">
        <f t="shared" si="152"/>
        <v>0</v>
      </c>
      <c r="AE237" s="39">
        <f t="shared" si="153"/>
        <v>0</v>
      </c>
      <c r="AF237" s="39">
        <f t="shared" si="154"/>
        <v>0</v>
      </c>
      <c r="AG237" s="39">
        <f t="shared" si="155"/>
        <v>0</v>
      </c>
      <c r="AH237" s="39">
        <f t="shared" si="156"/>
        <v>0</v>
      </c>
      <c r="AI237" s="39">
        <f t="shared" si="157"/>
        <v>0</v>
      </c>
      <c r="AJ237" s="39">
        <f t="shared" si="158"/>
        <v>0</v>
      </c>
      <c r="AK237" s="39">
        <f t="shared" si="159"/>
        <v>0</v>
      </c>
      <c r="AL237" s="43"/>
      <c r="AM237" s="39">
        <f t="shared" si="160"/>
        <v>0</v>
      </c>
      <c r="AN237" s="39">
        <f t="shared" si="161"/>
        <v>0</v>
      </c>
      <c r="AO237" s="39">
        <f t="shared" si="162"/>
        <v>0</v>
      </c>
      <c r="AP237" s="40">
        <f t="shared" si="163"/>
        <v>0</v>
      </c>
      <c r="AR237" s="39">
        <f t="shared" si="164"/>
        <v>0</v>
      </c>
      <c r="AS237" s="39">
        <f t="shared" si="165"/>
        <v>0</v>
      </c>
      <c r="AT237" s="39">
        <f t="shared" si="166"/>
        <v>0</v>
      </c>
      <c r="AU237" s="40">
        <f t="shared" si="167"/>
        <v>0</v>
      </c>
      <c r="AV237" s="40"/>
      <c r="AW237" s="52">
        <f t="shared" si="168"/>
        <v>0</v>
      </c>
      <c r="AY237" s="52">
        <f t="shared" si="169"/>
        <v>0</v>
      </c>
      <c r="AZ237" s="70"/>
    </row>
    <row r="238" spans="1:52" ht="12" customHeight="1">
      <c r="A238" s="44">
        <f t="shared" si="170"/>
        <v>43983</v>
      </c>
      <c r="B238" s="66">
        <f t="shared" si="171"/>
        <v>2868.8524590163934</v>
      </c>
      <c r="C238" s="67"/>
      <c r="D238" s="68">
        <f t="shared" si="138"/>
        <v>2868.8524590163934</v>
      </c>
      <c r="E238" s="35">
        <f t="shared" si="139"/>
        <v>0</v>
      </c>
      <c r="F238" s="35">
        <f t="shared" si="140"/>
        <v>0</v>
      </c>
      <c r="G238" s="55">
        <f t="shared" si="176"/>
        <v>5.67</v>
      </c>
      <c r="H238" s="69">
        <f t="shared" si="176"/>
        <v>5.67</v>
      </c>
      <c r="I238" s="72">
        <f t="shared" si="172"/>
        <v>0</v>
      </c>
      <c r="J238" s="55">
        <f t="shared" si="177"/>
        <v>-0.01</v>
      </c>
      <c r="K238" s="69">
        <f t="shared" si="177"/>
        <v>-0.06</v>
      </c>
      <c r="L238" s="72">
        <v>0</v>
      </c>
      <c r="M238" s="55">
        <f t="shared" si="178"/>
        <v>7.4999999999999997E-3</v>
      </c>
      <c r="N238" s="69">
        <f t="shared" si="178"/>
        <v>0</v>
      </c>
      <c r="O238" s="72">
        <v>0</v>
      </c>
      <c r="P238" s="7"/>
      <c r="Q238" s="72">
        <f t="shared" si="141"/>
        <v>5.6674999999999995</v>
      </c>
      <c r="R238" s="72">
        <f t="shared" si="142"/>
        <v>5.61</v>
      </c>
      <c r="S238" s="72">
        <f t="shared" si="143"/>
        <v>0</v>
      </c>
      <c r="T238" s="7"/>
      <c r="U238" s="5">
        <f t="shared" si="144"/>
        <v>30</v>
      </c>
      <c r="V238" s="45">
        <f t="shared" si="145"/>
        <v>43983</v>
      </c>
      <c r="W238" s="5">
        <f t="shared" si="146"/>
        <v>7067</v>
      </c>
      <c r="X238" s="55">
        <f t="shared" si="147"/>
        <v>5.3904348595426005E-2</v>
      </c>
      <c r="Y238" s="47">
        <f t="shared" si="148"/>
        <v>0.35730878264815868</v>
      </c>
      <c r="Z238" s="5">
        <f t="shared" si="149"/>
        <v>0</v>
      </c>
      <c r="AA238" s="5">
        <f t="shared" si="150"/>
        <v>0</v>
      </c>
      <c r="AC238" s="39">
        <f t="shared" si="151"/>
        <v>0</v>
      </c>
      <c r="AD238" s="39">
        <f t="shared" si="152"/>
        <v>0</v>
      </c>
      <c r="AE238" s="39">
        <f t="shared" si="153"/>
        <v>0</v>
      </c>
      <c r="AF238" s="39">
        <f t="shared" si="154"/>
        <v>0</v>
      </c>
      <c r="AG238" s="39">
        <f t="shared" si="155"/>
        <v>0</v>
      </c>
      <c r="AH238" s="39">
        <f t="shared" si="156"/>
        <v>0</v>
      </c>
      <c r="AI238" s="39">
        <f t="shared" si="157"/>
        <v>0</v>
      </c>
      <c r="AJ238" s="39">
        <f t="shared" si="158"/>
        <v>0</v>
      </c>
      <c r="AK238" s="39">
        <f t="shared" si="159"/>
        <v>0</v>
      </c>
      <c r="AL238" s="43"/>
      <c r="AM238" s="39">
        <f t="shared" si="160"/>
        <v>0</v>
      </c>
      <c r="AN238" s="39">
        <f t="shared" si="161"/>
        <v>0</v>
      </c>
      <c r="AO238" s="39">
        <f t="shared" si="162"/>
        <v>0</v>
      </c>
      <c r="AP238" s="40">
        <f t="shared" si="163"/>
        <v>0</v>
      </c>
      <c r="AR238" s="39">
        <f t="shared" si="164"/>
        <v>0</v>
      </c>
      <c r="AS238" s="39">
        <f t="shared" si="165"/>
        <v>0</v>
      </c>
      <c r="AT238" s="39">
        <f t="shared" si="166"/>
        <v>0</v>
      </c>
      <c r="AU238" s="40">
        <f t="shared" si="167"/>
        <v>0</v>
      </c>
      <c r="AV238" s="40"/>
      <c r="AW238" s="52">
        <f t="shared" si="168"/>
        <v>0</v>
      </c>
      <c r="AY238" s="52">
        <f t="shared" si="169"/>
        <v>0</v>
      </c>
      <c r="AZ238" s="70"/>
    </row>
    <row r="239" spans="1:52" ht="12" customHeight="1">
      <c r="A239" s="44">
        <f t="shared" si="170"/>
        <v>44013</v>
      </c>
      <c r="B239" s="66">
        <f t="shared" si="171"/>
        <v>2868.8524590163934</v>
      </c>
      <c r="C239" s="67"/>
      <c r="D239" s="68">
        <f t="shared" si="138"/>
        <v>2868.8524590163934</v>
      </c>
      <c r="E239" s="35">
        <f t="shared" si="139"/>
        <v>0</v>
      </c>
      <c r="F239" s="35">
        <f t="shared" si="140"/>
        <v>0</v>
      </c>
      <c r="G239" s="55">
        <f t="shared" si="176"/>
        <v>5.67</v>
      </c>
      <c r="H239" s="69">
        <f t="shared" si="176"/>
        <v>5.67</v>
      </c>
      <c r="I239" s="72">
        <f t="shared" si="172"/>
        <v>0</v>
      </c>
      <c r="J239" s="55">
        <f t="shared" si="177"/>
        <v>-0.01</v>
      </c>
      <c r="K239" s="69">
        <f t="shared" si="177"/>
        <v>-0.06</v>
      </c>
      <c r="L239" s="72">
        <v>0</v>
      </c>
      <c r="M239" s="55">
        <f t="shared" si="178"/>
        <v>7.4999999999999997E-3</v>
      </c>
      <c r="N239" s="69">
        <f t="shared" si="178"/>
        <v>0</v>
      </c>
      <c r="O239" s="72">
        <v>0</v>
      </c>
      <c r="P239" s="7"/>
      <c r="Q239" s="72">
        <f t="shared" si="141"/>
        <v>5.6674999999999995</v>
      </c>
      <c r="R239" s="72">
        <f t="shared" si="142"/>
        <v>5.61</v>
      </c>
      <c r="S239" s="72">
        <f t="shared" si="143"/>
        <v>0</v>
      </c>
      <c r="T239" s="7"/>
      <c r="U239" s="5">
        <f t="shared" si="144"/>
        <v>31</v>
      </c>
      <c r="V239" s="45">
        <f t="shared" si="145"/>
        <v>44013</v>
      </c>
      <c r="W239" s="5">
        <f t="shared" si="146"/>
        <v>7097</v>
      </c>
      <c r="X239" s="55">
        <f t="shared" si="147"/>
        <v>5.3904348595426005E-2</v>
      </c>
      <c r="Y239" s="47">
        <f t="shared" si="148"/>
        <v>0.35575115991437217</v>
      </c>
      <c r="Z239" s="5">
        <f t="shared" si="149"/>
        <v>0</v>
      </c>
      <c r="AA239" s="5">
        <f t="shared" si="150"/>
        <v>0</v>
      </c>
      <c r="AC239" s="39">
        <f t="shared" si="151"/>
        <v>0</v>
      </c>
      <c r="AD239" s="39">
        <f t="shared" si="152"/>
        <v>0</v>
      </c>
      <c r="AE239" s="39">
        <f t="shared" si="153"/>
        <v>0</v>
      </c>
      <c r="AF239" s="39">
        <f t="shared" si="154"/>
        <v>0</v>
      </c>
      <c r="AG239" s="39">
        <f t="shared" si="155"/>
        <v>0</v>
      </c>
      <c r="AH239" s="39">
        <f t="shared" si="156"/>
        <v>0</v>
      </c>
      <c r="AI239" s="39">
        <f t="shared" si="157"/>
        <v>0</v>
      </c>
      <c r="AJ239" s="39">
        <f t="shared" si="158"/>
        <v>0</v>
      </c>
      <c r="AK239" s="39">
        <f t="shared" si="159"/>
        <v>0</v>
      </c>
      <c r="AL239" s="43"/>
      <c r="AM239" s="39">
        <f t="shared" si="160"/>
        <v>0</v>
      </c>
      <c r="AN239" s="39">
        <f t="shared" si="161"/>
        <v>0</v>
      </c>
      <c r="AO239" s="39">
        <f t="shared" si="162"/>
        <v>0</v>
      </c>
      <c r="AP239" s="40">
        <f t="shared" si="163"/>
        <v>0</v>
      </c>
      <c r="AR239" s="39">
        <f t="shared" si="164"/>
        <v>0</v>
      </c>
      <c r="AS239" s="39">
        <f t="shared" si="165"/>
        <v>0</v>
      </c>
      <c r="AT239" s="39">
        <f t="shared" si="166"/>
        <v>0</v>
      </c>
      <c r="AU239" s="40">
        <f t="shared" si="167"/>
        <v>0</v>
      </c>
      <c r="AV239" s="40"/>
      <c r="AW239" s="52">
        <f t="shared" si="168"/>
        <v>0</v>
      </c>
      <c r="AY239" s="52">
        <f t="shared" si="169"/>
        <v>0</v>
      </c>
      <c r="AZ239" s="70"/>
    </row>
    <row r="240" spans="1:52" ht="12" customHeight="1">
      <c r="A240" s="44">
        <f t="shared" si="170"/>
        <v>44044</v>
      </c>
      <c r="B240" s="66">
        <f t="shared" si="171"/>
        <v>2868.8524590163934</v>
      </c>
      <c r="C240" s="67"/>
      <c r="D240" s="68">
        <f t="shared" si="138"/>
        <v>2868.8524590163934</v>
      </c>
      <c r="E240" s="35">
        <f t="shared" si="139"/>
        <v>0</v>
      </c>
      <c r="F240" s="35">
        <f t="shared" si="140"/>
        <v>0</v>
      </c>
      <c r="G240" s="55">
        <f t="shared" si="176"/>
        <v>5.67</v>
      </c>
      <c r="H240" s="69">
        <f t="shared" si="176"/>
        <v>5.67</v>
      </c>
      <c r="I240" s="72">
        <f t="shared" si="172"/>
        <v>0</v>
      </c>
      <c r="J240" s="55">
        <f t="shared" si="177"/>
        <v>-0.01</v>
      </c>
      <c r="K240" s="69">
        <f t="shared" si="177"/>
        <v>-0.06</v>
      </c>
      <c r="L240" s="72">
        <v>0</v>
      </c>
      <c r="M240" s="55">
        <f t="shared" si="178"/>
        <v>7.4999999999999997E-3</v>
      </c>
      <c r="N240" s="69">
        <f t="shared" si="178"/>
        <v>0</v>
      </c>
      <c r="O240" s="72">
        <v>0</v>
      </c>
      <c r="P240" s="7"/>
      <c r="Q240" s="72">
        <f t="shared" si="141"/>
        <v>5.6674999999999995</v>
      </c>
      <c r="R240" s="72">
        <f t="shared" si="142"/>
        <v>5.61</v>
      </c>
      <c r="S240" s="72">
        <f t="shared" si="143"/>
        <v>0</v>
      </c>
      <c r="T240" s="7"/>
      <c r="U240" s="5">
        <f t="shared" si="144"/>
        <v>31</v>
      </c>
      <c r="V240" s="45">
        <f t="shared" si="145"/>
        <v>44044</v>
      </c>
      <c r="W240" s="5">
        <f t="shared" si="146"/>
        <v>7128</v>
      </c>
      <c r="X240" s="55">
        <f t="shared" si="147"/>
        <v>5.3904348595426005E-2</v>
      </c>
      <c r="Y240" s="47">
        <f t="shared" si="148"/>
        <v>0.35414874953126313</v>
      </c>
      <c r="Z240" s="5">
        <f t="shared" si="149"/>
        <v>0</v>
      </c>
      <c r="AA240" s="5">
        <f t="shared" si="150"/>
        <v>0</v>
      </c>
      <c r="AC240" s="39">
        <f t="shared" si="151"/>
        <v>0</v>
      </c>
      <c r="AD240" s="39">
        <f t="shared" si="152"/>
        <v>0</v>
      </c>
      <c r="AE240" s="39">
        <f t="shared" si="153"/>
        <v>0</v>
      </c>
      <c r="AF240" s="39">
        <f t="shared" si="154"/>
        <v>0</v>
      </c>
      <c r="AG240" s="39">
        <f t="shared" si="155"/>
        <v>0</v>
      </c>
      <c r="AH240" s="39">
        <f t="shared" si="156"/>
        <v>0</v>
      </c>
      <c r="AI240" s="39">
        <f t="shared" si="157"/>
        <v>0</v>
      </c>
      <c r="AJ240" s="39">
        <f t="shared" si="158"/>
        <v>0</v>
      </c>
      <c r="AK240" s="39">
        <f t="shared" si="159"/>
        <v>0</v>
      </c>
      <c r="AL240" s="43"/>
      <c r="AM240" s="39">
        <f t="shared" si="160"/>
        <v>0</v>
      </c>
      <c r="AN240" s="39">
        <f t="shared" si="161"/>
        <v>0</v>
      </c>
      <c r="AO240" s="39">
        <f t="shared" si="162"/>
        <v>0</v>
      </c>
      <c r="AP240" s="40">
        <f t="shared" si="163"/>
        <v>0</v>
      </c>
      <c r="AR240" s="39">
        <f t="shared" si="164"/>
        <v>0</v>
      </c>
      <c r="AS240" s="39">
        <f t="shared" si="165"/>
        <v>0</v>
      </c>
      <c r="AT240" s="39">
        <f t="shared" si="166"/>
        <v>0</v>
      </c>
      <c r="AU240" s="40">
        <f t="shared" si="167"/>
        <v>0</v>
      </c>
      <c r="AV240" s="40"/>
      <c r="AW240" s="52">
        <f t="shared" si="168"/>
        <v>0</v>
      </c>
      <c r="AY240" s="52">
        <f t="shared" si="169"/>
        <v>0</v>
      </c>
      <c r="AZ240" s="70"/>
    </row>
    <row r="241" spans="1:52" ht="12" customHeight="1">
      <c r="A241" s="44">
        <f t="shared" si="170"/>
        <v>44075</v>
      </c>
      <c r="B241" s="66">
        <f t="shared" si="171"/>
        <v>2868.8524590163934</v>
      </c>
      <c r="C241" s="67"/>
      <c r="D241" s="68">
        <f t="shared" si="138"/>
        <v>2868.8524590163934</v>
      </c>
      <c r="E241" s="35">
        <f t="shared" si="139"/>
        <v>0</v>
      </c>
      <c r="F241" s="35">
        <f t="shared" si="140"/>
        <v>0</v>
      </c>
      <c r="G241" s="55">
        <f t="shared" si="176"/>
        <v>5.67</v>
      </c>
      <c r="H241" s="69">
        <f t="shared" si="176"/>
        <v>5.67</v>
      </c>
      <c r="I241" s="72">
        <f t="shared" si="172"/>
        <v>0</v>
      </c>
      <c r="J241" s="55">
        <f t="shared" si="177"/>
        <v>-0.01</v>
      </c>
      <c r="K241" s="69">
        <f t="shared" si="177"/>
        <v>-0.06</v>
      </c>
      <c r="L241" s="72">
        <v>0</v>
      </c>
      <c r="M241" s="55">
        <f t="shared" si="178"/>
        <v>7.4999999999999997E-3</v>
      </c>
      <c r="N241" s="69">
        <f t="shared" si="178"/>
        <v>0</v>
      </c>
      <c r="O241" s="72">
        <v>0</v>
      </c>
      <c r="P241" s="7"/>
      <c r="Q241" s="72">
        <f t="shared" si="141"/>
        <v>5.6674999999999995</v>
      </c>
      <c r="R241" s="72">
        <f t="shared" si="142"/>
        <v>5.61</v>
      </c>
      <c r="S241" s="72">
        <f t="shared" si="143"/>
        <v>0</v>
      </c>
      <c r="T241" s="7"/>
      <c r="U241" s="5">
        <f t="shared" si="144"/>
        <v>30</v>
      </c>
      <c r="V241" s="45">
        <f t="shared" si="145"/>
        <v>44075</v>
      </c>
      <c r="W241" s="5">
        <f t="shared" si="146"/>
        <v>7159</v>
      </c>
      <c r="X241" s="55">
        <f t="shared" si="147"/>
        <v>5.3904348595426005E-2</v>
      </c>
      <c r="Y241" s="47">
        <f t="shared" si="148"/>
        <v>0.3525535568871952</v>
      </c>
      <c r="Z241" s="5">
        <f t="shared" si="149"/>
        <v>0</v>
      </c>
      <c r="AA241" s="5">
        <f t="shared" si="150"/>
        <v>0</v>
      </c>
      <c r="AC241" s="39">
        <f t="shared" si="151"/>
        <v>0</v>
      </c>
      <c r="AD241" s="39">
        <f t="shared" si="152"/>
        <v>0</v>
      </c>
      <c r="AE241" s="39">
        <f t="shared" si="153"/>
        <v>0</v>
      </c>
      <c r="AF241" s="39">
        <f t="shared" si="154"/>
        <v>0</v>
      </c>
      <c r="AG241" s="39">
        <f t="shared" si="155"/>
        <v>0</v>
      </c>
      <c r="AH241" s="39">
        <f t="shared" si="156"/>
        <v>0</v>
      </c>
      <c r="AI241" s="39">
        <f t="shared" si="157"/>
        <v>0</v>
      </c>
      <c r="AJ241" s="39">
        <f t="shared" si="158"/>
        <v>0</v>
      </c>
      <c r="AK241" s="39">
        <f t="shared" si="159"/>
        <v>0</v>
      </c>
      <c r="AL241" s="43"/>
      <c r="AM241" s="39">
        <f t="shared" si="160"/>
        <v>0</v>
      </c>
      <c r="AN241" s="39">
        <f t="shared" si="161"/>
        <v>0</v>
      </c>
      <c r="AO241" s="39">
        <f t="shared" si="162"/>
        <v>0</v>
      </c>
      <c r="AP241" s="40">
        <f t="shared" si="163"/>
        <v>0</v>
      </c>
      <c r="AR241" s="39">
        <f t="shared" si="164"/>
        <v>0</v>
      </c>
      <c r="AS241" s="39">
        <f t="shared" si="165"/>
        <v>0</v>
      </c>
      <c r="AT241" s="39">
        <f t="shared" si="166"/>
        <v>0</v>
      </c>
      <c r="AU241" s="40">
        <f t="shared" si="167"/>
        <v>0</v>
      </c>
      <c r="AV241" s="40"/>
      <c r="AW241" s="52">
        <f t="shared" si="168"/>
        <v>0</v>
      </c>
      <c r="AY241" s="52">
        <f t="shared" si="169"/>
        <v>0</v>
      </c>
      <c r="AZ241" s="70"/>
    </row>
    <row r="242" spans="1:52" ht="12" customHeight="1">
      <c r="A242" s="44">
        <f t="shared" si="170"/>
        <v>44105</v>
      </c>
      <c r="B242" s="66">
        <f t="shared" si="171"/>
        <v>2868.8524590163934</v>
      </c>
      <c r="C242" s="67"/>
      <c r="D242" s="68">
        <f t="shared" si="138"/>
        <v>2868.8524590163934</v>
      </c>
      <c r="E242" s="35">
        <f t="shared" si="139"/>
        <v>0</v>
      </c>
      <c r="F242" s="35">
        <f t="shared" si="140"/>
        <v>0</v>
      </c>
      <c r="G242" s="55">
        <f t="shared" si="176"/>
        <v>5.67</v>
      </c>
      <c r="H242" s="69">
        <f t="shared" si="176"/>
        <v>5.67</v>
      </c>
      <c r="I242" s="72">
        <f t="shared" si="172"/>
        <v>0</v>
      </c>
      <c r="J242" s="55">
        <f t="shared" si="177"/>
        <v>-0.01</v>
      </c>
      <c r="K242" s="69">
        <f t="shared" si="177"/>
        <v>-0.06</v>
      </c>
      <c r="L242" s="72">
        <v>0</v>
      </c>
      <c r="M242" s="55">
        <f t="shared" si="178"/>
        <v>7.4999999999999997E-3</v>
      </c>
      <c r="N242" s="69">
        <f t="shared" si="178"/>
        <v>0</v>
      </c>
      <c r="O242" s="72">
        <v>0</v>
      </c>
      <c r="P242" s="7"/>
      <c r="Q242" s="72">
        <f t="shared" si="141"/>
        <v>5.6674999999999995</v>
      </c>
      <c r="R242" s="72">
        <f t="shared" si="142"/>
        <v>5.61</v>
      </c>
      <c r="S242" s="72">
        <f t="shared" si="143"/>
        <v>0</v>
      </c>
      <c r="T242" s="7"/>
      <c r="U242" s="5">
        <f t="shared" si="144"/>
        <v>31</v>
      </c>
      <c r="V242" s="45">
        <f t="shared" si="145"/>
        <v>44105</v>
      </c>
      <c r="W242" s="5">
        <f t="shared" si="146"/>
        <v>7189</v>
      </c>
      <c r="X242" s="55">
        <f t="shared" si="147"/>
        <v>5.3904348595426005E-2</v>
      </c>
      <c r="Y242" s="47">
        <f t="shared" si="148"/>
        <v>0.35101666369633977</v>
      </c>
      <c r="Z242" s="5">
        <f t="shared" si="149"/>
        <v>0</v>
      </c>
      <c r="AA242" s="5">
        <f t="shared" si="150"/>
        <v>0</v>
      </c>
      <c r="AC242" s="39">
        <f t="shared" si="151"/>
        <v>0</v>
      </c>
      <c r="AD242" s="39">
        <f t="shared" si="152"/>
        <v>0</v>
      </c>
      <c r="AE242" s="39">
        <f t="shared" si="153"/>
        <v>0</v>
      </c>
      <c r="AF242" s="39">
        <f t="shared" si="154"/>
        <v>0</v>
      </c>
      <c r="AG242" s="39">
        <f t="shared" si="155"/>
        <v>0</v>
      </c>
      <c r="AH242" s="39">
        <f t="shared" si="156"/>
        <v>0</v>
      </c>
      <c r="AI242" s="39">
        <f t="shared" si="157"/>
        <v>0</v>
      </c>
      <c r="AJ242" s="39">
        <f t="shared" si="158"/>
        <v>0</v>
      </c>
      <c r="AK242" s="39">
        <f t="shared" si="159"/>
        <v>0</v>
      </c>
      <c r="AL242" s="43"/>
      <c r="AM242" s="39">
        <f t="shared" si="160"/>
        <v>0</v>
      </c>
      <c r="AN242" s="39">
        <f t="shared" si="161"/>
        <v>0</v>
      </c>
      <c r="AO242" s="39">
        <f t="shared" si="162"/>
        <v>0</v>
      </c>
      <c r="AP242" s="40">
        <f t="shared" si="163"/>
        <v>0</v>
      </c>
      <c r="AR242" s="39">
        <f t="shared" si="164"/>
        <v>0</v>
      </c>
      <c r="AS242" s="39">
        <f t="shared" si="165"/>
        <v>0</v>
      </c>
      <c r="AT242" s="39">
        <f t="shared" si="166"/>
        <v>0</v>
      </c>
      <c r="AU242" s="40">
        <f t="shared" si="167"/>
        <v>0</v>
      </c>
      <c r="AV242" s="40"/>
      <c r="AW242" s="52">
        <f t="shared" si="168"/>
        <v>0</v>
      </c>
      <c r="AY242" s="52">
        <f t="shared" si="169"/>
        <v>0</v>
      </c>
      <c r="AZ242" s="70"/>
    </row>
    <row r="243" spans="1:52" ht="12" customHeight="1">
      <c r="A243" s="44">
        <f t="shared" si="170"/>
        <v>44136</v>
      </c>
      <c r="B243" s="66">
        <f t="shared" si="171"/>
        <v>2868.8524590163934</v>
      </c>
      <c r="C243" s="67"/>
      <c r="D243" s="68">
        <f t="shared" si="138"/>
        <v>2868.8524590163934</v>
      </c>
      <c r="E243" s="35">
        <f t="shared" si="139"/>
        <v>0</v>
      </c>
      <c r="F243" s="35">
        <f t="shared" si="140"/>
        <v>0</v>
      </c>
      <c r="G243" s="55">
        <f t="shared" si="176"/>
        <v>5.67</v>
      </c>
      <c r="H243" s="69">
        <f t="shared" si="176"/>
        <v>5.67</v>
      </c>
      <c r="I243" s="72">
        <f t="shared" si="172"/>
        <v>0</v>
      </c>
      <c r="J243" s="55">
        <f t="shared" si="177"/>
        <v>-0.01</v>
      </c>
      <c r="K243" s="69">
        <f t="shared" si="177"/>
        <v>-0.06</v>
      </c>
      <c r="L243" s="72">
        <v>0</v>
      </c>
      <c r="M243" s="55">
        <f t="shared" si="178"/>
        <v>7.4999999999999997E-3</v>
      </c>
      <c r="N243" s="69">
        <f t="shared" si="178"/>
        <v>0</v>
      </c>
      <c r="O243" s="72">
        <v>0</v>
      </c>
      <c r="P243" s="7"/>
      <c r="Q243" s="72">
        <f t="shared" si="141"/>
        <v>5.6674999999999995</v>
      </c>
      <c r="R243" s="72">
        <f t="shared" si="142"/>
        <v>5.61</v>
      </c>
      <c r="S243" s="72">
        <f t="shared" si="143"/>
        <v>0</v>
      </c>
      <c r="T243" s="7"/>
      <c r="U243" s="5">
        <f t="shared" si="144"/>
        <v>30</v>
      </c>
      <c r="V243" s="45">
        <f t="shared" si="145"/>
        <v>44136</v>
      </c>
      <c r="W243" s="5">
        <f t="shared" si="146"/>
        <v>7220</v>
      </c>
      <c r="X243" s="55">
        <f t="shared" si="147"/>
        <v>5.3904348595426005E-2</v>
      </c>
      <c r="Y243" s="47">
        <f t="shared" si="148"/>
        <v>0.3494355789103149</v>
      </c>
      <c r="Z243" s="5">
        <f t="shared" si="149"/>
        <v>0</v>
      </c>
      <c r="AA243" s="5">
        <f t="shared" si="150"/>
        <v>0</v>
      </c>
      <c r="AC243" s="39">
        <f t="shared" si="151"/>
        <v>0</v>
      </c>
      <c r="AD243" s="39">
        <f t="shared" si="152"/>
        <v>0</v>
      </c>
      <c r="AE243" s="39">
        <f t="shared" si="153"/>
        <v>0</v>
      </c>
      <c r="AF243" s="39">
        <f t="shared" si="154"/>
        <v>0</v>
      </c>
      <c r="AG243" s="39">
        <f t="shared" si="155"/>
        <v>0</v>
      </c>
      <c r="AH243" s="39">
        <f t="shared" si="156"/>
        <v>0</v>
      </c>
      <c r="AI243" s="39">
        <f t="shared" si="157"/>
        <v>0</v>
      </c>
      <c r="AJ243" s="39">
        <f t="shared" si="158"/>
        <v>0</v>
      </c>
      <c r="AK243" s="39">
        <f t="shared" si="159"/>
        <v>0</v>
      </c>
      <c r="AL243" s="43"/>
      <c r="AM243" s="39">
        <f t="shared" si="160"/>
        <v>0</v>
      </c>
      <c r="AN243" s="39">
        <f t="shared" si="161"/>
        <v>0</v>
      </c>
      <c r="AO243" s="39">
        <f t="shared" si="162"/>
        <v>0</v>
      </c>
      <c r="AP243" s="40">
        <f t="shared" si="163"/>
        <v>0</v>
      </c>
      <c r="AR243" s="39">
        <f t="shared" si="164"/>
        <v>0</v>
      </c>
      <c r="AS243" s="39">
        <f t="shared" si="165"/>
        <v>0</v>
      </c>
      <c r="AT243" s="39">
        <f t="shared" si="166"/>
        <v>0</v>
      </c>
      <c r="AU243" s="40">
        <f t="shared" si="167"/>
        <v>0</v>
      </c>
      <c r="AV243" s="40"/>
      <c r="AW243" s="52">
        <f t="shared" si="168"/>
        <v>0</v>
      </c>
      <c r="AY243" s="52">
        <f t="shared" si="169"/>
        <v>0</v>
      </c>
      <c r="AZ243" s="70"/>
    </row>
    <row r="244" spans="1:52" ht="12" customHeight="1">
      <c r="A244" s="44">
        <f t="shared" si="170"/>
        <v>44166</v>
      </c>
      <c r="B244" s="66">
        <f t="shared" si="171"/>
        <v>2868.8524590163934</v>
      </c>
      <c r="C244" s="67"/>
      <c r="D244" s="68">
        <f t="shared" si="138"/>
        <v>2868.8524590163934</v>
      </c>
      <c r="E244" s="35">
        <f t="shared" si="139"/>
        <v>0</v>
      </c>
      <c r="F244" s="35">
        <f t="shared" si="140"/>
        <v>0</v>
      </c>
      <c r="G244" s="55">
        <f t="shared" si="176"/>
        <v>5.67</v>
      </c>
      <c r="H244" s="69">
        <f t="shared" si="176"/>
        <v>5.67</v>
      </c>
      <c r="I244" s="72">
        <f t="shared" si="172"/>
        <v>0</v>
      </c>
      <c r="J244" s="55">
        <f t="shared" si="177"/>
        <v>-0.01</v>
      </c>
      <c r="K244" s="69">
        <f t="shared" si="177"/>
        <v>-0.06</v>
      </c>
      <c r="L244" s="72">
        <v>0</v>
      </c>
      <c r="M244" s="55">
        <f t="shared" si="178"/>
        <v>7.4999999999999997E-3</v>
      </c>
      <c r="N244" s="69">
        <f t="shared" si="178"/>
        <v>0</v>
      </c>
      <c r="O244" s="72">
        <v>0</v>
      </c>
      <c r="P244" s="7"/>
      <c r="Q244" s="72">
        <f t="shared" si="141"/>
        <v>5.6674999999999995</v>
      </c>
      <c r="R244" s="72">
        <f t="shared" si="142"/>
        <v>5.61</v>
      </c>
      <c r="S244" s="72">
        <f t="shared" si="143"/>
        <v>0</v>
      </c>
      <c r="T244" s="7"/>
      <c r="U244" s="5">
        <f t="shared" si="144"/>
        <v>31</v>
      </c>
      <c r="V244" s="45">
        <f t="shared" si="145"/>
        <v>44166</v>
      </c>
      <c r="W244" s="5">
        <f t="shared" si="146"/>
        <v>7250</v>
      </c>
      <c r="X244" s="55">
        <f t="shared" si="147"/>
        <v>5.3904348595426005E-2</v>
      </c>
      <c r="Y244" s="47">
        <f t="shared" si="148"/>
        <v>0.3479122779780775</v>
      </c>
      <c r="Z244" s="5">
        <f t="shared" si="149"/>
        <v>0</v>
      </c>
      <c r="AA244" s="5">
        <f t="shared" si="150"/>
        <v>0</v>
      </c>
      <c r="AC244" s="39">
        <f t="shared" si="151"/>
        <v>0</v>
      </c>
      <c r="AD244" s="39">
        <f t="shared" si="152"/>
        <v>0</v>
      </c>
      <c r="AE244" s="39">
        <f t="shared" si="153"/>
        <v>0</v>
      </c>
      <c r="AF244" s="39">
        <f t="shared" si="154"/>
        <v>0</v>
      </c>
      <c r="AG244" s="39">
        <f t="shared" si="155"/>
        <v>0</v>
      </c>
      <c r="AH244" s="39">
        <f t="shared" si="156"/>
        <v>0</v>
      </c>
      <c r="AI244" s="39">
        <f t="shared" si="157"/>
        <v>0</v>
      </c>
      <c r="AJ244" s="39">
        <f t="shared" si="158"/>
        <v>0</v>
      </c>
      <c r="AK244" s="39">
        <f t="shared" si="159"/>
        <v>0</v>
      </c>
      <c r="AL244" s="43"/>
      <c r="AM244" s="39">
        <f t="shared" si="160"/>
        <v>0</v>
      </c>
      <c r="AN244" s="39">
        <f t="shared" si="161"/>
        <v>0</v>
      </c>
      <c r="AO244" s="39">
        <f t="shared" si="162"/>
        <v>0</v>
      </c>
      <c r="AP244" s="40">
        <f t="shared" si="163"/>
        <v>0</v>
      </c>
      <c r="AR244" s="39">
        <f t="shared" si="164"/>
        <v>0</v>
      </c>
      <c r="AS244" s="39">
        <f t="shared" si="165"/>
        <v>0</v>
      </c>
      <c r="AT244" s="39">
        <f t="shared" si="166"/>
        <v>0</v>
      </c>
      <c r="AU244" s="40">
        <f t="shared" si="167"/>
        <v>0</v>
      </c>
      <c r="AV244" s="40"/>
      <c r="AW244" s="52">
        <f t="shared" si="168"/>
        <v>0</v>
      </c>
      <c r="AY244" s="52">
        <f t="shared" si="169"/>
        <v>0</v>
      </c>
      <c r="AZ244" s="70"/>
    </row>
    <row r="245" spans="1:52" ht="12" customHeight="1">
      <c r="A245" s="44">
        <f t="shared" si="170"/>
        <v>44197</v>
      </c>
      <c r="B245" s="66">
        <f t="shared" si="171"/>
        <v>2868.8524590163934</v>
      </c>
      <c r="C245" s="67"/>
      <c r="D245" s="68">
        <f t="shared" si="138"/>
        <v>2868.8524590163934</v>
      </c>
      <c r="E245" s="35">
        <f t="shared" si="139"/>
        <v>0</v>
      </c>
      <c r="F245" s="35">
        <f t="shared" si="140"/>
        <v>0</v>
      </c>
      <c r="G245" s="55">
        <f t="shared" si="176"/>
        <v>5.67</v>
      </c>
      <c r="H245" s="69">
        <f t="shared" si="176"/>
        <v>5.67</v>
      </c>
      <c r="I245" s="72">
        <f t="shared" si="172"/>
        <v>0</v>
      </c>
      <c r="J245" s="55">
        <f t="shared" si="177"/>
        <v>-0.01</v>
      </c>
      <c r="K245" s="69">
        <f t="shared" si="177"/>
        <v>-0.06</v>
      </c>
      <c r="L245" s="72">
        <v>0</v>
      </c>
      <c r="M245" s="55">
        <f t="shared" si="178"/>
        <v>7.4999999999999997E-3</v>
      </c>
      <c r="N245" s="69">
        <f t="shared" si="178"/>
        <v>0</v>
      </c>
      <c r="O245" s="72">
        <v>0</v>
      </c>
      <c r="P245" s="7"/>
      <c r="Q245" s="72">
        <f t="shared" si="141"/>
        <v>5.6674999999999995</v>
      </c>
      <c r="R245" s="72">
        <f t="shared" si="142"/>
        <v>5.61</v>
      </c>
      <c r="S245" s="72">
        <f t="shared" si="143"/>
        <v>0</v>
      </c>
      <c r="T245" s="7"/>
      <c r="U245" s="5">
        <f t="shared" si="144"/>
        <v>31</v>
      </c>
      <c r="V245" s="45">
        <f t="shared" si="145"/>
        <v>44197</v>
      </c>
      <c r="W245" s="5">
        <f t="shared" si="146"/>
        <v>7281</v>
      </c>
      <c r="X245" s="55">
        <f t="shared" si="147"/>
        <v>5.3904348595426005E-2</v>
      </c>
      <c r="Y245" s="47">
        <f t="shared" si="148"/>
        <v>0.34634517628042621</v>
      </c>
      <c r="Z245" s="5">
        <f t="shared" si="149"/>
        <v>0</v>
      </c>
      <c r="AA245" s="5">
        <f t="shared" si="150"/>
        <v>0</v>
      </c>
      <c r="AC245" s="39">
        <f t="shared" si="151"/>
        <v>0</v>
      </c>
      <c r="AD245" s="39">
        <f t="shared" si="152"/>
        <v>0</v>
      </c>
      <c r="AE245" s="39">
        <f t="shared" si="153"/>
        <v>0</v>
      </c>
      <c r="AF245" s="39">
        <f t="shared" si="154"/>
        <v>0</v>
      </c>
      <c r="AG245" s="39">
        <f t="shared" si="155"/>
        <v>0</v>
      </c>
      <c r="AH245" s="39">
        <f t="shared" si="156"/>
        <v>0</v>
      </c>
      <c r="AI245" s="39">
        <f t="shared" si="157"/>
        <v>0</v>
      </c>
      <c r="AJ245" s="39">
        <f t="shared" si="158"/>
        <v>0</v>
      </c>
      <c r="AK245" s="39">
        <f t="shared" si="159"/>
        <v>0</v>
      </c>
      <c r="AL245" s="43"/>
      <c r="AM245" s="39">
        <f t="shared" si="160"/>
        <v>0</v>
      </c>
      <c r="AN245" s="39">
        <f t="shared" si="161"/>
        <v>0</v>
      </c>
      <c r="AO245" s="39">
        <f t="shared" si="162"/>
        <v>0</v>
      </c>
      <c r="AP245" s="40">
        <f t="shared" si="163"/>
        <v>0</v>
      </c>
      <c r="AR245" s="39">
        <f t="shared" si="164"/>
        <v>0</v>
      </c>
      <c r="AS245" s="39">
        <f t="shared" si="165"/>
        <v>0</v>
      </c>
      <c r="AT245" s="39">
        <f t="shared" si="166"/>
        <v>0</v>
      </c>
      <c r="AU245" s="40">
        <f t="shared" si="167"/>
        <v>0</v>
      </c>
      <c r="AV245" s="40"/>
      <c r="AW245" s="52">
        <f t="shared" si="168"/>
        <v>0</v>
      </c>
      <c r="AY245" s="52">
        <f t="shared" si="169"/>
        <v>0</v>
      </c>
      <c r="AZ245" s="70"/>
    </row>
    <row r="246" spans="1:52" ht="12" customHeight="1">
      <c r="A246" s="44">
        <f t="shared" si="170"/>
        <v>44228</v>
      </c>
      <c r="B246" s="66">
        <f t="shared" si="171"/>
        <v>2868.8524590163934</v>
      </c>
      <c r="C246" s="67"/>
      <c r="D246" s="68">
        <f t="shared" si="138"/>
        <v>2868.8524590163934</v>
      </c>
      <c r="E246" s="35">
        <f t="shared" si="139"/>
        <v>0</v>
      </c>
      <c r="F246" s="35">
        <f t="shared" si="140"/>
        <v>0</v>
      </c>
      <c r="G246" s="55">
        <f t="shared" si="176"/>
        <v>5.67</v>
      </c>
      <c r="H246" s="69">
        <f t="shared" si="176"/>
        <v>5.67</v>
      </c>
      <c r="I246" s="72">
        <f t="shared" si="172"/>
        <v>0</v>
      </c>
      <c r="J246" s="55">
        <f t="shared" si="177"/>
        <v>-0.01</v>
      </c>
      <c r="K246" s="69">
        <f t="shared" si="177"/>
        <v>-0.06</v>
      </c>
      <c r="L246" s="72">
        <v>0</v>
      </c>
      <c r="M246" s="55">
        <f t="shared" si="178"/>
        <v>7.4999999999999997E-3</v>
      </c>
      <c r="N246" s="69">
        <f t="shared" si="178"/>
        <v>0</v>
      </c>
      <c r="O246" s="72">
        <v>0</v>
      </c>
      <c r="P246" s="7"/>
      <c r="Q246" s="72">
        <f t="shared" si="141"/>
        <v>5.6674999999999995</v>
      </c>
      <c r="R246" s="72">
        <f t="shared" si="142"/>
        <v>5.61</v>
      </c>
      <c r="S246" s="72">
        <f t="shared" si="143"/>
        <v>0</v>
      </c>
      <c r="T246" s="7"/>
      <c r="U246" s="5">
        <f t="shared" si="144"/>
        <v>28</v>
      </c>
      <c r="V246" s="45">
        <f t="shared" si="145"/>
        <v>44228</v>
      </c>
      <c r="W246" s="5">
        <f t="shared" si="146"/>
        <v>7312</v>
      </c>
      <c r="X246" s="55">
        <f t="shared" si="147"/>
        <v>5.3904348595426005E-2</v>
      </c>
      <c r="Y246" s="47">
        <f t="shared" si="148"/>
        <v>0.34478513328086119</v>
      </c>
      <c r="Z246" s="5">
        <f t="shared" si="149"/>
        <v>0</v>
      </c>
      <c r="AA246" s="5">
        <f t="shared" si="150"/>
        <v>0</v>
      </c>
      <c r="AC246" s="39">
        <f t="shared" si="151"/>
        <v>0</v>
      </c>
      <c r="AD246" s="39">
        <f t="shared" si="152"/>
        <v>0</v>
      </c>
      <c r="AE246" s="39">
        <f t="shared" si="153"/>
        <v>0</v>
      </c>
      <c r="AF246" s="39">
        <f t="shared" si="154"/>
        <v>0</v>
      </c>
      <c r="AG246" s="39">
        <f t="shared" si="155"/>
        <v>0</v>
      </c>
      <c r="AH246" s="39">
        <f t="shared" si="156"/>
        <v>0</v>
      </c>
      <c r="AI246" s="39">
        <f t="shared" si="157"/>
        <v>0</v>
      </c>
      <c r="AJ246" s="39">
        <f t="shared" si="158"/>
        <v>0</v>
      </c>
      <c r="AK246" s="39">
        <f t="shared" si="159"/>
        <v>0</v>
      </c>
      <c r="AL246" s="43"/>
      <c r="AM246" s="39">
        <f t="shared" si="160"/>
        <v>0</v>
      </c>
      <c r="AN246" s="39">
        <f t="shared" si="161"/>
        <v>0</v>
      </c>
      <c r="AO246" s="39">
        <f t="shared" si="162"/>
        <v>0</v>
      </c>
      <c r="AP246" s="40">
        <f t="shared" si="163"/>
        <v>0</v>
      </c>
      <c r="AR246" s="39">
        <f t="shared" si="164"/>
        <v>0</v>
      </c>
      <c r="AS246" s="39">
        <f t="shared" si="165"/>
        <v>0</v>
      </c>
      <c r="AT246" s="39">
        <f t="shared" si="166"/>
        <v>0</v>
      </c>
      <c r="AU246" s="40">
        <f t="shared" si="167"/>
        <v>0</v>
      </c>
      <c r="AV246" s="40"/>
      <c r="AW246" s="52">
        <f t="shared" si="168"/>
        <v>0</v>
      </c>
      <c r="AY246" s="52">
        <f t="shared" si="169"/>
        <v>0</v>
      </c>
      <c r="AZ246" s="70"/>
    </row>
    <row r="247" spans="1:52" ht="12" customHeight="1">
      <c r="A247" s="44">
        <f t="shared" si="170"/>
        <v>44256</v>
      </c>
      <c r="B247" s="66">
        <f t="shared" si="171"/>
        <v>2868.8524590163934</v>
      </c>
      <c r="C247" s="67"/>
      <c r="D247" s="68">
        <f t="shared" si="138"/>
        <v>2868.8524590163934</v>
      </c>
      <c r="E247" s="35">
        <f t="shared" si="139"/>
        <v>0</v>
      </c>
      <c r="F247" s="35">
        <f t="shared" si="140"/>
        <v>0</v>
      </c>
      <c r="G247" s="55">
        <f t="shared" si="176"/>
        <v>5.67</v>
      </c>
      <c r="H247" s="69">
        <f t="shared" si="176"/>
        <v>5.67</v>
      </c>
      <c r="I247" s="72">
        <f t="shared" si="172"/>
        <v>0</v>
      </c>
      <c r="J247" s="55">
        <f t="shared" si="177"/>
        <v>-0.01</v>
      </c>
      <c r="K247" s="69">
        <f t="shared" si="177"/>
        <v>-0.06</v>
      </c>
      <c r="L247" s="72">
        <v>0</v>
      </c>
      <c r="M247" s="55">
        <f t="shared" si="178"/>
        <v>7.4999999999999997E-3</v>
      </c>
      <c r="N247" s="69">
        <f t="shared" si="178"/>
        <v>0</v>
      </c>
      <c r="O247" s="72">
        <v>0</v>
      </c>
      <c r="P247" s="7"/>
      <c r="Q247" s="72">
        <f t="shared" si="141"/>
        <v>5.6674999999999995</v>
      </c>
      <c r="R247" s="72">
        <f t="shared" si="142"/>
        <v>5.61</v>
      </c>
      <c r="S247" s="72">
        <f t="shared" si="143"/>
        <v>0</v>
      </c>
      <c r="T247" s="7"/>
      <c r="U247" s="5">
        <f t="shared" si="144"/>
        <v>31</v>
      </c>
      <c r="V247" s="45">
        <f t="shared" si="145"/>
        <v>44256</v>
      </c>
      <c r="W247" s="5">
        <f t="shared" si="146"/>
        <v>7340</v>
      </c>
      <c r="X247" s="55">
        <f t="shared" si="147"/>
        <v>5.3904348595426005E-2</v>
      </c>
      <c r="Y247" s="47">
        <f t="shared" si="148"/>
        <v>0.3433821028366732</v>
      </c>
      <c r="Z247" s="5">
        <f t="shared" si="149"/>
        <v>0</v>
      </c>
      <c r="AA247" s="5">
        <f t="shared" si="150"/>
        <v>0</v>
      </c>
      <c r="AC247" s="39">
        <f t="shared" si="151"/>
        <v>0</v>
      </c>
      <c r="AD247" s="39">
        <f t="shared" si="152"/>
        <v>0</v>
      </c>
      <c r="AE247" s="39">
        <f t="shared" si="153"/>
        <v>0</v>
      </c>
      <c r="AF247" s="39">
        <f t="shared" si="154"/>
        <v>0</v>
      </c>
      <c r="AG247" s="39">
        <f t="shared" si="155"/>
        <v>0</v>
      </c>
      <c r="AH247" s="39">
        <f t="shared" si="156"/>
        <v>0</v>
      </c>
      <c r="AI247" s="39">
        <f t="shared" si="157"/>
        <v>0</v>
      </c>
      <c r="AJ247" s="39">
        <f t="shared" si="158"/>
        <v>0</v>
      </c>
      <c r="AK247" s="39">
        <f t="shared" si="159"/>
        <v>0</v>
      </c>
      <c r="AL247" s="43"/>
      <c r="AM247" s="39">
        <f t="shared" si="160"/>
        <v>0</v>
      </c>
      <c r="AN247" s="39">
        <f t="shared" si="161"/>
        <v>0</v>
      </c>
      <c r="AO247" s="39">
        <f t="shared" si="162"/>
        <v>0</v>
      </c>
      <c r="AP247" s="40">
        <f t="shared" si="163"/>
        <v>0</v>
      </c>
      <c r="AR247" s="39">
        <f t="shared" si="164"/>
        <v>0</v>
      </c>
      <c r="AS247" s="39">
        <f t="shared" si="165"/>
        <v>0</v>
      </c>
      <c r="AT247" s="39">
        <f t="shared" si="166"/>
        <v>0</v>
      </c>
      <c r="AU247" s="40">
        <f t="shared" si="167"/>
        <v>0</v>
      </c>
      <c r="AV247" s="40"/>
      <c r="AW247" s="52">
        <f t="shared" si="168"/>
        <v>0</v>
      </c>
      <c r="AY247" s="52">
        <f t="shared" si="169"/>
        <v>0</v>
      </c>
      <c r="AZ247" s="70"/>
    </row>
    <row r="248" spans="1:52" ht="12" customHeight="1">
      <c r="A248" s="44">
        <f t="shared" si="170"/>
        <v>44287</v>
      </c>
      <c r="B248" s="66">
        <f t="shared" si="171"/>
        <v>2868.8524590163934</v>
      </c>
      <c r="C248" s="67"/>
      <c r="D248" s="68">
        <f t="shared" si="138"/>
        <v>2868.8524590163934</v>
      </c>
      <c r="E248" s="35">
        <f t="shared" si="139"/>
        <v>0</v>
      </c>
      <c r="F248" s="35">
        <f t="shared" si="140"/>
        <v>0</v>
      </c>
      <c r="G248" s="55">
        <f t="shared" si="176"/>
        <v>5.67</v>
      </c>
      <c r="H248" s="69">
        <f t="shared" si="176"/>
        <v>5.67</v>
      </c>
      <c r="I248" s="72">
        <f t="shared" si="172"/>
        <v>0</v>
      </c>
      <c r="J248" s="55">
        <f t="shared" si="177"/>
        <v>-0.01</v>
      </c>
      <c r="K248" s="69">
        <f t="shared" si="177"/>
        <v>-0.06</v>
      </c>
      <c r="L248" s="72">
        <v>0</v>
      </c>
      <c r="M248" s="55">
        <f t="shared" si="178"/>
        <v>7.4999999999999997E-3</v>
      </c>
      <c r="N248" s="69">
        <f t="shared" si="178"/>
        <v>0</v>
      </c>
      <c r="O248" s="72">
        <v>0</v>
      </c>
      <c r="P248" s="7"/>
      <c r="Q248" s="72">
        <f t="shared" si="141"/>
        <v>5.6674999999999995</v>
      </c>
      <c r="R248" s="72">
        <f t="shared" si="142"/>
        <v>5.61</v>
      </c>
      <c r="S248" s="72">
        <f t="shared" si="143"/>
        <v>0</v>
      </c>
      <c r="T248" s="7"/>
      <c r="U248" s="5">
        <f t="shared" si="144"/>
        <v>30</v>
      </c>
      <c r="V248" s="45">
        <f t="shared" si="145"/>
        <v>44287</v>
      </c>
      <c r="W248" s="5">
        <f t="shared" si="146"/>
        <v>7371</v>
      </c>
      <c r="X248" s="55">
        <f t="shared" si="147"/>
        <v>5.3904348595426005E-2</v>
      </c>
      <c r="Y248" s="47">
        <f t="shared" si="148"/>
        <v>0.34183540641243176</v>
      </c>
      <c r="Z248" s="5">
        <f t="shared" si="149"/>
        <v>0</v>
      </c>
      <c r="AA248" s="5">
        <f t="shared" si="150"/>
        <v>0</v>
      </c>
      <c r="AC248" s="39">
        <f t="shared" si="151"/>
        <v>0</v>
      </c>
      <c r="AD248" s="39">
        <f t="shared" si="152"/>
        <v>0</v>
      </c>
      <c r="AE248" s="39">
        <f t="shared" si="153"/>
        <v>0</v>
      </c>
      <c r="AF248" s="39">
        <f t="shared" si="154"/>
        <v>0</v>
      </c>
      <c r="AG248" s="39">
        <f t="shared" si="155"/>
        <v>0</v>
      </c>
      <c r="AH248" s="39">
        <f t="shared" si="156"/>
        <v>0</v>
      </c>
      <c r="AI248" s="39">
        <f t="shared" si="157"/>
        <v>0</v>
      </c>
      <c r="AJ248" s="39">
        <f t="shared" si="158"/>
        <v>0</v>
      </c>
      <c r="AK248" s="39">
        <f t="shared" si="159"/>
        <v>0</v>
      </c>
      <c r="AL248" s="43"/>
      <c r="AM248" s="39">
        <f t="shared" si="160"/>
        <v>0</v>
      </c>
      <c r="AN248" s="39">
        <f t="shared" si="161"/>
        <v>0</v>
      </c>
      <c r="AO248" s="39">
        <f t="shared" si="162"/>
        <v>0</v>
      </c>
      <c r="AP248" s="40">
        <f t="shared" si="163"/>
        <v>0</v>
      </c>
      <c r="AR248" s="39">
        <f t="shared" si="164"/>
        <v>0</v>
      </c>
      <c r="AS248" s="39">
        <f t="shared" si="165"/>
        <v>0</v>
      </c>
      <c r="AT248" s="39">
        <f t="shared" si="166"/>
        <v>0</v>
      </c>
      <c r="AU248" s="40">
        <f t="shared" si="167"/>
        <v>0</v>
      </c>
      <c r="AV248" s="40"/>
      <c r="AW248" s="52">
        <f t="shared" si="168"/>
        <v>0</v>
      </c>
      <c r="AY248" s="52">
        <f t="shared" si="169"/>
        <v>0</v>
      </c>
      <c r="AZ248" s="70"/>
    </row>
    <row r="249" spans="1:52" ht="12" customHeight="1">
      <c r="A249" s="44">
        <f t="shared" si="170"/>
        <v>44317</v>
      </c>
      <c r="B249" s="66">
        <f t="shared" si="171"/>
        <v>2868.8524590163934</v>
      </c>
      <c r="C249" s="67"/>
      <c r="D249" s="68">
        <f t="shared" si="138"/>
        <v>2868.8524590163934</v>
      </c>
      <c r="E249" s="35">
        <f t="shared" si="139"/>
        <v>0</v>
      </c>
      <c r="F249" s="35">
        <f t="shared" si="140"/>
        <v>0</v>
      </c>
      <c r="G249" s="55">
        <f t="shared" si="176"/>
        <v>5.67</v>
      </c>
      <c r="H249" s="69">
        <f t="shared" si="176"/>
        <v>5.67</v>
      </c>
      <c r="I249" s="72">
        <f t="shared" si="172"/>
        <v>0</v>
      </c>
      <c r="J249" s="55">
        <f t="shared" si="177"/>
        <v>-0.01</v>
      </c>
      <c r="K249" s="69">
        <f t="shared" si="177"/>
        <v>-0.06</v>
      </c>
      <c r="L249" s="72">
        <v>0</v>
      </c>
      <c r="M249" s="55">
        <f t="shared" si="178"/>
        <v>7.4999999999999997E-3</v>
      </c>
      <c r="N249" s="69">
        <f t="shared" si="178"/>
        <v>0</v>
      </c>
      <c r="O249" s="72">
        <v>0</v>
      </c>
      <c r="P249" s="7"/>
      <c r="Q249" s="72">
        <f t="shared" si="141"/>
        <v>5.6674999999999995</v>
      </c>
      <c r="R249" s="72">
        <f t="shared" si="142"/>
        <v>5.61</v>
      </c>
      <c r="S249" s="72">
        <f t="shared" si="143"/>
        <v>0</v>
      </c>
      <c r="T249" s="7"/>
      <c r="U249" s="5">
        <f t="shared" si="144"/>
        <v>31</v>
      </c>
      <c r="V249" s="45">
        <f t="shared" si="145"/>
        <v>44317</v>
      </c>
      <c r="W249" s="5">
        <f t="shared" si="146"/>
        <v>7401</v>
      </c>
      <c r="X249" s="55">
        <f t="shared" si="147"/>
        <v>5.3904348595426005E-2</v>
      </c>
      <c r="Y249" s="47">
        <f t="shared" si="148"/>
        <v>0.34034523705164815</v>
      </c>
      <c r="Z249" s="5">
        <f t="shared" si="149"/>
        <v>0</v>
      </c>
      <c r="AA249" s="5">
        <f t="shared" si="150"/>
        <v>0</v>
      </c>
      <c r="AC249" s="39">
        <f t="shared" si="151"/>
        <v>0</v>
      </c>
      <c r="AD249" s="39">
        <f t="shared" si="152"/>
        <v>0</v>
      </c>
      <c r="AE249" s="39">
        <f t="shared" si="153"/>
        <v>0</v>
      </c>
      <c r="AF249" s="39">
        <f t="shared" si="154"/>
        <v>0</v>
      </c>
      <c r="AG249" s="39">
        <f t="shared" si="155"/>
        <v>0</v>
      </c>
      <c r="AH249" s="39">
        <f t="shared" si="156"/>
        <v>0</v>
      </c>
      <c r="AI249" s="39">
        <f t="shared" si="157"/>
        <v>0</v>
      </c>
      <c r="AJ249" s="39">
        <f t="shared" si="158"/>
        <v>0</v>
      </c>
      <c r="AK249" s="39">
        <f t="shared" si="159"/>
        <v>0</v>
      </c>
      <c r="AL249" s="43"/>
      <c r="AM249" s="39">
        <f t="shared" si="160"/>
        <v>0</v>
      </c>
      <c r="AN249" s="39">
        <f t="shared" si="161"/>
        <v>0</v>
      </c>
      <c r="AO249" s="39">
        <f t="shared" si="162"/>
        <v>0</v>
      </c>
      <c r="AP249" s="40">
        <f t="shared" si="163"/>
        <v>0</v>
      </c>
      <c r="AR249" s="39">
        <f t="shared" si="164"/>
        <v>0</v>
      </c>
      <c r="AS249" s="39">
        <f t="shared" si="165"/>
        <v>0</v>
      </c>
      <c r="AT249" s="39">
        <f t="shared" si="166"/>
        <v>0</v>
      </c>
      <c r="AU249" s="40">
        <f t="shared" si="167"/>
        <v>0</v>
      </c>
      <c r="AV249" s="40"/>
      <c r="AW249" s="52">
        <f t="shared" si="168"/>
        <v>0</v>
      </c>
      <c r="AY249" s="52">
        <f t="shared" si="169"/>
        <v>0</v>
      </c>
      <c r="AZ249" s="70"/>
    </row>
    <row r="250" spans="1:52" ht="12" customHeight="1">
      <c r="A250" s="44">
        <f t="shared" si="170"/>
        <v>44348</v>
      </c>
      <c r="B250" s="66">
        <f t="shared" si="171"/>
        <v>2868.8524590163934</v>
      </c>
      <c r="C250" s="67"/>
      <c r="D250" s="68">
        <f t="shared" si="138"/>
        <v>2868.8524590163934</v>
      </c>
      <c r="E250" s="35">
        <f t="shared" si="139"/>
        <v>0</v>
      </c>
      <c r="F250" s="35">
        <f t="shared" si="140"/>
        <v>0</v>
      </c>
      <c r="G250" s="55">
        <f t="shared" ref="G250:H269" si="179">VLOOKUP($A250,Table,MATCH(G$4,Curves,0))</f>
        <v>5.67</v>
      </c>
      <c r="H250" s="69">
        <f t="shared" si="179"/>
        <v>5.67</v>
      </c>
      <c r="I250" s="72">
        <f t="shared" si="172"/>
        <v>0</v>
      </c>
      <c r="J250" s="55">
        <f t="shared" ref="J250:K269" si="180">VLOOKUP($A250,Table,MATCH(J$4,Curves,0))</f>
        <v>-0.01</v>
      </c>
      <c r="K250" s="69">
        <f t="shared" si="180"/>
        <v>-0.06</v>
      </c>
      <c r="L250" s="72">
        <v>0</v>
      </c>
      <c r="M250" s="55">
        <f t="shared" ref="M250:N269" si="181">VLOOKUP($A250,Table,MATCH(M$4,Curves,0))</f>
        <v>7.4999999999999997E-3</v>
      </c>
      <c r="N250" s="69">
        <f t="shared" si="181"/>
        <v>0</v>
      </c>
      <c r="O250" s="72">
        <v>0</v>
      </c>
      <c r="P250" s="7"/>
      <c r="Q250" s="72">
        <f t="shared" si="141"/>
        <v>5.6674999999999995</v>
      </c>
      <c r="R250" s="72">
        <f t="shared" si="142"/>
        <v>5.61</v>
      </c>
      <c r="S250" s="72">
        <f t="shared" si="143"/>
        <v>0</v>
      </c>
      <c r="T250" s="7"/>
      <c r="U250" s="5">
        <f t="shared" si="144"/>
        <v>30</v>
      </c>
      <c r="V250" s="45">
        <f t="shared" si="145"/>
        <v>44348</v>
      </c>
      <c r="W250" s="5">
        <f t="shared" si="146"/>
        <v>7432</v>
      </c>
      <c r="X250" s="55">
        <f t="shared" si="147"/>
        <v>5.3904348595426005E-2</v>
      </c>
      <c r="Y250" s="47">
        <f t="shared" si="148"/>
        <v>0.33881221958566271</v>
      </c>
      <c r="Z250" s="5">
        <f t="shared" si="149"/>
        <v>0</v>
      </c>
      <c r="AA250" s="5">
        <f t="shared" si="150"/>
        <v>0</v>
      </c>
      <c r="AC250" s="39">
        <f t="shared" si="151"/>
        <v>0</v>
      </c>
      <c r="AD250" s="39">
        <f t="shared" si="152"/>
        <v>0</v>
      </c>
      <c r="AE250" s="39">
        <f t="shared" si="153"/>
        <v>0</v>
      </c>
      <c r="AF250" s="39">
        <f t="shared" si="154"/>
        <v>0</v>
      </c>
      <c r="AG250" s="39">
        <f t="shared" si="155"/>
        <v>0</v>
      </c>
      <c r="AH250" s="39">
        <f t="shared" si="156"/>
        <v>0</v>
      </c>
      <c r="AI250" s="39">
        <f t="shared" si="157"/>
        <v>0</v>
      </c>
      <c r="AJ250" s="39">
        <f t="shared" si="158"/>
        <v>0</v>
      </c>
      <c r="AK250" s="39">
        <f t="shared" si="159"/>
        <v>0</v>
      </c>
      <c r="AL250" s="43"/>
      <c r="AM250" s="39">
        <f t="shared" si="160"/>
        <v>0</v>
      </c>
      <c r="AN250" s="39">
        <f t="shared" si="161"/>
        <v>0</v>
      </c>
      <c r="AO250" s="39">
        <f t="shared" si="162"/>
        <v>0</v>
      </c>
      <c r="AP250" s="40">
        <f t="shared" si="163"/>
        <v>0</v>
      </c>
      <c r="AR250" s="39">
        <f t="shared" si="164"/>
        <v>0</v>
      </c>
      <c r="AS250" s="39">
        <f t="shared" si="165"/>
        <v>0</v>
      </c>
      <c r="AT250" s="39">
        <f t="shared" si="166"/>
        <v>0</v>
      </c>
      <c r="AU250" s="40">
        <f t="shared" si="167"/>
        <v>0</v>
      </c>
      <c r="AV250" s="40"/>
      <c r="AW250" s="52">
        <f t="shared" si="168"/>
        <v>0</v>
      </c>
      <c r="AY250" s="52">
        <f t="shared" si="169"/>
        <v>0</v>
      </c>
      <c r="AZ250" s="70"/>
    </row>
    <row r="251" spans="1:52" ht="12" customHeight="1">
      <c r="A251" s="44">
        <f t="shared" si="170"/>
        <v>44378</v>
      </c>
      <c r="B251" s="66">
        <f t="shared" si="171"/>
        <v>2868.8524590163934</v>
      </c>
      <c r="C251" s="67"/>
      <c r="D251" s="68">
        <f t="shared" si="138"/>
        <v>2868.8524590163934</v>
      </c>
      <c r="E251" s="35">
        <f t="shared" si="139"/>
        <v>0</v>
      </c>
      <c r="F251" s="35">
        <f t="shared" si="140"/>
        <v>0</v>
      </c>
      <c r="G251" s="55">
        <f t="shared" si="179"/>
        <v>5.67</v>
      </c>
      <c r="H251" s="69">
        <f t="shared" si="179"/>
        <v>5.67</v>
      </c>
      <c r="I251" s="72">
        <f t="shared" si="172"/>
        <v>0</v>
      </c>
      <c r="J251" s="55">
        <f t="shared" si="180"/>
        <v>-0.01</v>
      </c>
      <c r="K251" s="69">
        <f t="shared" si="180"/>
        <v>-0.06</v>
      </c>
      <c r="L251" s="72">
        <v>0</v>
      </c>
      <c r="M251" s="55">
        <f t="shared" si="181"/>
        <v>7.4999999999999997E-3</v>
      </c>
      <c r="N251" s="69">
        <f t="shared" si="181"/>
        <v>0</v>
      </c>
      <c r="O251" s="72">
        <v>0</v>
      </c>
      <c r="P251" s="7"/>
      <c r="Q251" s="72">
        <f t="shared" si="141"/>
        <v>5.6674999999999995</v>
      </c>
      <c r="R251" s="72">
        <f t="shared" si="142"/>
        <v>5.61</v>
      </c>
      <c r="S251" s="72">
        <f t="shared" si="143"/>
        <v>0</v>
      </c>
      <c r="T251" s="7"/>
      <c r="U251" s="5">
        <f t="shared" si="144"/>
        <v>31</v>
      </c>
      <c r="V251" s="45">
        <f t="shared" si="145"/>
        <v>44378</v>
      </c>
      <c r="W251" s="5">
        <f t="shared" si="146"/>
        <v>7462</v>
      </c>
      <c r="X251" s="55">
        <f t="shared" si="147"/>
        <v>5.3904348595426005E-2</v>
      </c>
      <c r="Y251" s="47">
        <f t="shared" si="148"/>
        <v>0.3373352292586968</v>
      </c>
      <c r="Z251" s="5">
        <f t="shared" si="149"/>
        <v>0</v>
      </c>
      <c r="AA251" s="5">
        <f t="shared" si="150"/>
        <v>0</v>
      </c>
      <c r="AC251" s="39">
        <f t="shared" si="151"/>
        <v>0</v>
      </c>
      <c r="AD251" s="39">
        <f t="shared" si="152"/>
        <v>0</v>
      </c>
      <c r="AE251" s="39">
        <f t="shared" si="153"/>
        <v>0</v>
      </c>
      <c r="AF251" s="39">
        <f t="shared" si="154"/>
        <v>0</v>
      </c>
      <c r="AG251" s="39">
        <f t="shared" si="155"/>
        <v>0</v>
      </c>
      <c r="AH251" s="39">
        <f t="shared" si="156"/>
        <v>0</v>
      </c>
      <c r="AI251" s="39">
        <f t="shared" si="157"/>
        <v>0</v>
      </c>
      <c r="AJ251" s="39">
        <f t="shared" si="158"/>
        <v>0</v>
      </c>
      <c r="AK251" s="39">
        <f t="shared" si="159"/>
        <v>0</v>
      </c>
      <c r="AL251" s="43"/>
      <c r="AM251" s="39">
        <f t="shared" si="160"/>
        <v>0</v>
      </c>
      <c r="AN251" s="39">
        <f t="shared" si="161"/>
        <v>0</v>
      </c>
      <c r="AO251" s="39">
        <f t="shared" si="162"/>
        <v>0</v>
      </c>
      <c r="AP251" s="40">
        <f t="shared" si="163"/>
        <v>0</v>
      </c>
      <c r="AR251" s="39">
        <f t="shared" si="164"/>
        <v>0</v>
      </c>
      <c r="AS251" s="39">
        <f t="shared" si="165"/>
        <v>0</v>
      </c>
      <c r="AT251" s="39">
        <f t="shared" si="166"/>
        <v>0</v>
      </c>
      <c r="AU251" s="40">
        <f t="shared" si="167"/>
        <v>0</v>
      </c>
      <c r="AV251" s="40"/>
      <c r="AW251" s="52">
        <f t="shared" si="168"/>
        <v>0</v>
      </c>
      <c r="AY251" s="52">
        <f t="shared" si="169"/>
        <v>0</v>
      </c>
      <c r="AZ251" s="70"/>
    </row>
    <row r="252" spans="1:52" ht="12" customHeight="1">
      <c r="A252" s="44">
        <f t="shared" si="170"/>
        <v>44409</v>
      </c>
      <c r="B252" s="66">
        <f t="shared" si="171"/>
        <v>2868.8524590163934</v>
      </c>
      <c r="C252" s="67"/>
      <c r="D252" s="68">
        <f t="shared" si="138"/>
        <v>2868.8524590163934</v>
      </c>
      <c r="E252" s="35">
        <f t="shared" si="139"/>
        <v>0</v>
      </c>
      <c r="F252" s="35">
        <f t="shared" si="140"/>
        <v>0</v>
      </c>
      <c r="G252" s="55">
        <f t="shared" si="179"/>
        <v>5.67</v>
      </c>
      <c r="H252" s="69">
        <f t="shared" si="179"/>
        <v>5.67</v>
      </c>
      <c r="I252" s="72">
        <f t="shared" si="172"/>
        <v>0</v>
      </c>
      <c r="J252" s="55">
        <f t="shared" si="180"/>
        <v>-0.01</v>
      </c>
      <c r="K252" s="69">
        <f t="shared" si="180"/>
        <v>-0.06</v>
      </c>
      <c r="L252" s="72">
        <v>0</v>
      </c>
      <c r="M252" s="55">
        <f t="shared" si="181"/>
        <v>7.4999999999999997E-3</v>
      </c>
      <c r="N252" s="69">
        <f t="shared" si="181"/>
        <v>0</v>
      </c>
      <c r="O252" s="72">
        <v>0</v>
      </c>
      <c r="P252" s="7"/>
      <c r="Q252" s="72">
        <f t="shared" si="141"/>
        <v>5.6674999999999995</v>
      </c>
      <c r="R252" s="72">
        <f t="shared" si="142"/>
        <v>5.61</v>
      </c>
      <c r="S252" s="72">
        <f t="shared" si="143"/>
        <v>0</v>
      </c>
      <c r="T252" s="7"/>
      <c r="U252" s="5">
        <f t="shared" si="144"/>
        <v>31</v>
      </c>
      <c r="V252" s="45">
        <f t="shared" si="145"/>
        <v>44409</v>
      </c>
      <c r="W252" s="5">
        <f t="shared" si="146"/>
        <v>7493</v>
      </c>
      <c r="X252" s="55">
        <f t="shared" si="147"/>
        <v>5.3904348595426005E-2</v>
      </c>
      <c r="Y252" s="47">
        <f t="shared" si="148"/>
        <v>0.33581576977448113</v>
      </c>
      <c r="Z252" s="5">
        <f t="shared" si="149"/>
        <v>0</v>
      </c>
      <c r="AA252" s="5">
        <f t="shared" si="150"/>
        <v>0</v>
      </c>
      <c r="AC252" s="39">
        <f t="shared" si="151"/>
        <v>0</v>
      </c>
      <c r="AD252" s="39">
        <f t="shared" si="152"/>
        <v>0</v>
      </c>
      <c r="AE252" s="39">
        <f t="shared" si="153"/>
        <v>0</v>
      </c>
      <c r="AF252" s="39">
        <f t="shared" si="154"/>
        <v>0</v>
      </c>
      <c r="AG252" s="39">
        <f t="shared" si="155"/>
        <v>0</v>
      </c>
      <c r="AH252" s="39">
        <f t="shared" si="156"/>
        <v>0</v>
      </c>
      <c r="AI252" s="39">
        <f t="shared" si="157"/>
        <v>0</v>
      </c>
      <c r="AJ252" s="39">
        <f t="shared" si="158"/>
        <v>0</v>
      </c>
      <c r="AK252" s="39">
        <f t="shared" si="159"/>
        <v>0</v>
      </c>
      <c r="AL252" s="43"/>
      <c r="AM252" s="39">
        <f t="shared" si="160"/>
        <v>0</v>
      </c>
      <c r="AN252" s="39">
        <f t="shared" si="161"/>
        <v>0</v>
      </c>
      <c r="AO252" s="39">
        <f t="shared" si="162"/>
        <v>0</v>
      </c>
      <c r="AP252" s="40">
        <f t="shared" si="163"/>
        <v>0</v>
      </c>
      <c r="AR252" s="39">
        <f t="shared" si="164"/>
        <v>0</v>
      </c>
      <c r="AS252" s="39">
        <f t="shared" si="165"/>
        <v>0</v>
      </c>
      <c r="AT252" s="39">
        <f t="shared" si="166"/>
        <v>0</v>
      </c>
      <c r="AU252" s="40">
        <f t="shared" si="167"/>
        <v>0</v>
      </c>
      <c r="AV252" s="40"/>
      <c r="AW252" s="52">
        <f t="shared" si="168"/>
        <v>0</v>
      </c>
      <c r="AY252" s="52">
        <f t="shared" si="169"/>
        <v>0</v>
      </c>
      <c r="AZ252" s="70"/>
    </row>
    <row r="253" spans="1:52" ht="12" customHeight="1">
      <c r="A253" s="44">
        <f t="shared" si="170"/>
        <v>44440</v>
      </c>
      <c r="B253" s="66">
        <f t="shared" si="171"/>
        <v>2868.8524590163934</v>
      </c>
      <c r="C253" s="67"/>
      <c r="D253" s="68">
        <f t="shared" si="138"/>
        <v>2868.8524590163934</v>
      </c>
      <c r="E253" s="35">
        <f t="shared" si="139"/>
        <v>0</v>
      </c>
      <c r="F253" s="35">
        <f t="shared" si="140"/>
        <v>0</v>
      </c>
      <c r="G253" s="55">
        <f t="shared" si="179"/>
        <v>5.67</v>
      </c>
      <c r="H253" s="69">
        <f t="shared" si="179"/>
        <v>5.67</v>
      </c>
      <c r="I253" s="72">
        <f t="shared" si="172"/>
        <v>0</v>
      </c>
      <c r="J253" s="55">
        <f t="shared" si="180"/>
        <v>-0.01</v>
      </c>
      <c r="K253" s="69">
        <f t="shared" si="180"/>
        <v>-0.06</v>
      </c>
      <c r="L253" s="72">
        <v>0</v>
      </c>
      <c r="M253" s="55">
        <f t="shared" si="181"/>
        <v>7.4999999999999997E-3</v>
      </c>
      <c r="N253" s="69">
        <f t="shared" si="181"/>
        <v>0</v>
      </c>
      <c r="O253" s="72">
        <v>0</v>
      </c>
      <c r="P253" s="7"/>
      <c r="Q253" s="72">
        <f t="shared" si="141"/>
        <v>5.6674999999999995</v>
      </c>
      <c r="R253" s="72">
        <f t="shared" si="142"/>
        <v>5.61</v>
      </c>
      <c r="S253" s="72">
        <f t="shared" si="143"/>
        <v>0</v>
      </c>
      <c r="T253" s="7"/>
      <c r="U253" s="5">
        <f t="shared" si="144"/>
        <v>30</v>
      </c>
      <c r="V253" s="45">
        <f t="shared" si="145"/>
        <v>44440</v>
      </c>
      <c r="W253" s="5">
        <f t="shared" si="146"/>
        <v>7524</v>
      </c>
      <c r="X253" s="55">
        <f t="shared" si="147"/>
        <v>5.3904348595426005E-2</v>
      </c>
      <c r="Y253" s="47">
        <f t="shared" si="148"/>
        <v>0.33430315439347175</v>
      </c>
      <c r="Z253" s="5">
        <f t="shared" si="149"/>
        <v>0</v>
      </c>
      <c r="AA253" s="5">
        <f t="shared" si="150"/>
        <v>0</v>
      </c>
      <c r="AC253" s="39">
        <f t="shared" si="151"/>
        <v>0</v>
      </c>
      <c r="AD253" s="39">
        <f t="shared" si="152"/>
        <v>0</v>
      </c>
      <c r="AE253" s="39">
        <f t="shared" si="153"/>
        <v>0</v>
      </c>
      <c r="AF253" s="39">
        <f t="shared" si="154"/>
        <v>0</v>
      </c>
      <c r="AG253" s="39">
        <f t="shared" si="155"/>
        <v>0</v>
      </c>
      <c r="AH253" s="39">
        <f t="shared" si="156"/>
        <v>0</v>
      </c>
      <c r="AI253" s="39">
        <f t="shared" si="157"/>
        <v>0</v>
      </c>
      <c r="AJ253" s="39">
        <f t="shared" si="158"/>
        <v>0</v>
      </c>
      <c r="AK253" s="39">
        <f t="shared" si="159"/>
        <v>0</v>
      </c>
      <c r="AL253" s="43"/>
      <c r="AM253" s="39">
        <f t="shared" si="160"/>
        <v>0</v>
      </c>
      <c r="AN253" s="39">
        <f t="shared" si="161"/>
        <v>0</v>
      </c>
      <c r="AO253" s="39">
        <f t="shared" si="162"/>
        <v>0</v>
      </c>
      <c r="AP253" s="40">
        <f t="shared" si="163"/>
        <v>0</v>
      </c>
      <c r="AR253" s="39">
        <f t="shared" si="164"/>
        <v>0</v>
      </c>
      <c r="AS253" s="39">
        <f t="shared" si="165"/>
        <v>0</v>
      </c>
      <c r="AT253" s="39">
        <f t="shared" si="166"/>
        <v>0</v>
      </c>
      <c r="AU253" s="40">
        <f t="shared" si="167"/>
        <v>0</v>
      </c>
      <c r="AV253" s="40"/>
      <c r="AW253" s="52">
        <f t="shared" si="168"/>
        <v>0</v>
      </c>
      <c r="AY253" s="52">
        <f t="shared" si="169"/>
        <v>0</v>
      </c>
      <c r="AZ253" s="70"/>
    </row>
    <row r="254" spans="1:52" ht="12" customHeight="1">
      <c r="A254" s="44">
        <f t="shared" si="170"/>
        <v>44470</v>
      </c>
      <c r="B254" s="66">
        <f t="shared" si="171"/>
        <v>2868.8524590163934</v>
      </c>
      <c r="C254" s="67"/>
      <c r="D254" s="68">
        <f t="shared" si="138"/>
        <v>2868.8524590163934</v>
      </c>
      <c r="E254" s="35">
        <f t="shared" si="139"/>
        <v>0</v>
      </c>
      <c r="F254" s="35">
        <f t="shared" si="140"/>
        <v>0</v>
      </c>
      <c r="G254" s="55">
        <f t="shared" si="179"/>
        <v>5.67</v>
      </c>
      <c r="H254" s="69">
        <f t="shared" si="179"/>
        <v>5.67</v>
      </c>
      <c r="I254" s="72">
        <f t="shared" si="172"/>
        <v>0</v>
      </c>
      <c r="J254" s="55">
        <f t="shared" si="180"/>
        <v>-0.01</v>
      </c>
      <c r="K254" s="69">
        <f t="shared" si="180"/>
        <v>-0.06</v>
      </c>
      <c r="L254" s="72">
        <v>0</v>
      </c>
      <c r="M254" s="55">
        <f t="shared" si="181"/>
        <v>7.4999999999999997E-3</v>
      </c>
      <c r="N254" s="69">
        <f t="shared" si="181"/>
        <v>0</v>
      </c>
      <c r="O254" s="72">
        <v>0</v>
      </c>
      <c r="P254" s="7"/>
      <c r="Q254" s="72">
        <f t="shared" si="141"/>
        <v>5.6674999999999995</v>
      </c>
      <c r="R254" s="72">
        <f t="shared" si="142"/>
        <v>5.61</v>
      </c>
      <c r="S254" s="72">
        <f t="shared" si="143"/>
        <v>0</v>
      </c>
      <c r="T254" s="7"/>
      <c r="U254" s="5">
        <f t="shared" si="144"/>
        <v>31</v>
      </c>
      <c r="V254" s="45">
        <f t="shared" si="145"/>
        <v>44470</v>
      </c>
      <c r="W254" s="5">
        <f t="shared" si="146"/>
        <v>7554</v>
      </c>
      <c r="X254" s="55">
        <f t="shared" si="147"/>
        <v>5.3904348595426005E-2</v>
      </c>
      <c r="Y254" s="47">
        <f t="shared" si="148"/>
        <v>0.33284582051715178</v>
      </c>
      <c r="Z254" s="5">
        <f t="shared" si="149"/>
        <v>0</v>
      </c>
      <c r="AA254" s="5">
        <f t="shared" si="150"/>
        <v>0</v>
      </c>
      <c r="AC254" s="39">
        <f t="shared" si="151"/>
        <v>0</v>
      </c>
      <c r="AD254" s="39">
        <f t="shared" si="152"/>
        <v>0</v>
      </c>
      <c r="AE254" s="39">
        <f t="shared" si="153"/>
        <v>0</v>
      </c>
      <c r="AF254" s="39">
        <f t="shared" si="154"/>
        <v>0</v>
      </c>
      <c r="AG254" s="39">
        <f t="shared" si="155"/>
        <v>0</v>
      </c>
      <c r="AH254" s="39">
        <f t="shared" si="156"/>
        <v>0</v>
      </c>
      <c r="AI254" s="39">
        <f t="shared" si="157"/>
        <v>0</v>
      </c>
      <c r="AJ254" s="39">
        <f t="shared" si="158"/>
        <v>0</v>
      </c>
      <c r="AK254" s="39">
        <f t="shared" si="159"/>
        <v>0</v>
      </c>
      <c r="AL254" s="43"/>
      <c r="AM254" s="39">
        <f t="shared" si="160"/>
        <v>0</v>
      </c>
      <c r="AN254" s="39">
        <f t="shared" si="161"/>
        <v>0</v>
      </c>
      <c r="AO254" s="39">
        <f t="shared" si="162"/>
        <v>0</v>
      </c>
      <c r="AP254" s="40">
        <f t="shared" si="163"/>
        <v>0</v>
      </c>
      <c r="AR254" s="39">
        <f t="shared" si="164"/>
        <v>0</v>
      </c>
      <c r="AS254" s="39">
        <f t="shared" si="165"/>
        <v>0</v>
      </c>
      <c r="AT254" s="39">
        <f t="shared" si="166"/>
        <v>0</v>
      </c>
      <c r="AU254" s="40">
        <f t="shared" si="167"/>
        <v>0</v>
      </c>
      <c r="AV254" s="40"/>
      <c r="AW254" s="52">
        <f t="shared" si="168"/>
        <v>0</v>
      </c>
      <c r="AY254" s="52">
        <f t="shared" si="169"/>
        <v>0</v>
      </c>
      <c r="AZ254" s="70"/>
    </row>
    <row r="255" spans="1:52" ht="12" customHeight="1">
      <c r="A255" s="44">
        <f t="shared" si="170"/>
        <v>44501</v>
      </c>
      <c r="B255" s="66">
        <f t="shared" si="171"/>
        <v>2868.8524590163934</v>
      </c>
      <c r="C255" s="67"/>
      <c r="D255" s="68">
        <f t="shared" si="138"/>
        <v>2868.8524590163934</v>
      </c>
      <c r="E255" s="35">
        <f t="shared" si="139"/>
        <v>0</v>
      </c>
      <c r="F255" s="35">
        <f t="shared" si="140"/>
        <v>0</v>
      </c>
      <c r="G255" s="55">
        <f t="shared" si="179"/>
        <v>5.67</v>
      </c>
      <c r="H255" s="69">
        <f t="shared" si="179"/>
        <v>5.67</v>
      </c>
      <c r="I255" s="72">
        <f t="shared" si="172"/>
        <v>0</v>
      </c>
      <c r="J255" s="55">
        <f t="shared" si="180"/>
        <v>-0.01</v>
      </c>
      <c r="K255" s="69">
        <f t="shared" si="180"/>
        <v>-0.06</v>
      </c>
      <c r="L255" s="72">
        <v>0</v>
      </c>
      <c r="M255" s="55">
        <f t="shared" si="181"/>
        <v>7.4999999999999997E-3</v>
      </c>
      <c r="N255" s="69">
        <f t="shared" si="181"/>
        <v>0</v>
      </c>
      <c r="O255" s="72">
        <v>0</v>
      </c>
      <c r="P255" s="7"/>
      <c r="Q255" s="72">
        <f t="shared" si="141"/>
        <v>5.6674999999999995</v>
      </c>
      <c r="R255" s="72">
        <f t="shared" si="142"/>
        <v>5.61</v>
      </c>
      <c r="S255" s="72">
        <f t="shared" si="143"/>
        <v>0</v>
      </c>
      <c r="T255" s="7"/>
      <c r="U255" s="5">
        <f t="shared" si="144"/>
        <v>30</v>
      </c>
      <c r="V255" s="45">
        <f t="shared" si="145"/>
        <v>44501</v>
      </c>
      <c r="W255" s="5">
        <f t="shared" si="146"/>
        <v>7585</v>
      </c>
      <c r="X255" s="55">
        <f t="shared" si="147"/>
        <v>5.3904348595426005E-2</v>
      </c>
      <c r="Y255" s="47">
        <f t="shared" si="148"/>
        <v>0.33134658268220119</v>
      </c>
      <c r="Z255" s="5">
        <f t="shared" si="149"/>
        <v>0</v>
      </c>
      <c r="AA255" s="5">
        <f t="shared" si="150"/>
        <v>0</v>
      </c>
      <c r="AC255" s="39">
        <f t="shared" si="151"/>
        <v>0</v>
      </c>
      <c r="AD255" s="39">
        <f t="shared" si="152"/>
        <v>0</v>
      </c>
      <c r="AE255" s="39">
        <f t="shared" si="153"/>
        <v>0</v>
      </c>
      <c r="AF255" s="39">
        <f t="shared" si="154"/>
        <v>0</v>
      </c>
      <c r="AG255" s="39">
        <f t="shared" si="155"/>
        <v>0</v>
      </c>
      <c r="AH255" s="39">
        <f t="shared" si="156"/>
        <v>0</v>
      </c>
      <c r="AI255" s="39">
        <f t="shared" si="157"/>
        <v>0</v>
      </c>
      <c r="AJ255" s="39">
        <f t="shared" si="158"/>
        <v>0</v>
      </c>
      <c r="AK255" s="39">
        <f t="shared" si="159"/>
        <v>0</v>
      </c>
      <c r="AL255" s="43"/>
      <c r="AM255" s="39">
        <f t="shared" si="160"/>
        <v>0</v>
      </c>
      <c r="AN255" s="39">
        <f t="shared" si="161"/>
        <v>0</v>
      </c>
      <c r="AO255" s="39">
        <f t="shared" si="162"/>
        <v>0</v>
      </c>
      <c r="AP255" s="40">
        <f t="shared" si="163"/>
        <v>0</v>
      </c>
      <c r="AR255" s="39">
        <f t="shared" si="164"/>
        <v>0</v>
      </c>
      <c r="AS255" s="39">
        <f t="shared" si="165"/>
        <v>0</v>
      </c>
      <c r="AT255" s="39">
        <f t="shared" si="166"/>
        <v>0</v>
      </c>
      <c r="AU255" s="40">
        <f t="shared" si="167"/>
        <v>0</v>
      </c>
      <c r="AV255" s="40"/>
      <c r="AW255" s="52">
        <f t="shared" si="168"/>
        <v>0</v>
      </c>
      <c r="AY255" s="52">
        <f t="shared" si="169"/>
        <v>0</v>
      </c>
      <c r="AZ255" s="70"/>
    </row>
    <row r="256" spans="1:52" ht="12" customHeight="1">
      <c r="A256" s="44">
        <f t="shared" si="170"/>
        <v>44531</v>
      </c>
      <c r="B256" s="66">
        <f t="shared" si="171"/>
        <v>2868.8524590163934</v>
      </c>
      <c r="C256" s="67"/>
      <c r="D256" s="68">
        <f t="shared" si="138"/>
        <v>2868.8524590163934</v>
      </c>
      <c r="E256" s="35">
        <f t="shared" si="139"/>
        <v>0</v>
      </c>
      <c r="F256" s="35">
        <f t="shared" si="140"/>
        <v>0</v>
      </c>
      <c r="G256" s="55">
        <f t="shared" si="179"/>
        <v>5.67</v>
      </c>
      <c r="H256" s="69">
        <f t="shared" si="179"/>
        <v>5.67</v>
      </c>
      <c r="I256" s="72">
        <f t="shared" si="172"/>
        <v>0</v>
      </c>
      <c r="J256" s="55">
        <f t="shared" si="180"/>
        <v>-0.01</v>
      </c>
      <c r="K256" s="69">
        <f t="shared" si="180"/>
        <v>-0.06</v>
      </c>
      <c r="L256" s="72">
        <v>0</v>
      </c>
      <c r="M256" s="55">
        <f t="shared" si="181"/>
        <v>7.4999999999999997E-3</v>
      </c>
      <c r="N256" s="69">
        <f t="shared" si="181"/>
        <v>0</v>
      </c>
      <c r="O256" s="72">
        <v>0</v>
      </c>
      <c r="P256" s="7"/>
      <c r="Q256" s="72">
        <f t="shared" si="141"/>
        <v>5.6674999999999995</v>
      </c>
      <c r="R256" s="72">
        <f t="shared" si="142"/>
        <v>5.61</v>
      </c>
      <c r="S256" s="72">
        <f t="shared" si="143"/>
        <v>0</v>
      </c>
      <c r="T256" s="7"/>
      <c r="U256" s="5">
        <f t="shared" si="144"/>
        <v>31</v>
      </c>
      <c r="V256" s="45">
        <f t="shared" si="145"/>
        <v>44531</v>
      </c>
      <c r="W256" s="5">
        <f t="shared" si="146"/>
        <v>7615</v>
      </c>
      <c r="X256" s="55">
        <f t="shared" si="147"/>
        <v>5.3904348595426005E-2</v>
      </c>
      <c r="Y256" s="47">
        <f t="shared" si="148"/>
        <v>0.3299021374432034</v>
      </c>
      <c r="Z256" s="5">
        <f t="shared" si="149"/>
        <v>0</v>
      </c>
      <c r="AA256" s="5">
        <f t="shared" si="150"/>
        <v>0</v>
      </c>
      <c r="AC256" s="39">
        <f t="shared" si="151"/>
        <v>0</v>
      </c>
      <c r="AD256" s="39">
        <f t="shared" si="152"/>
        <v>0</v>
      </c>
      <c r="AE256" s="39">
        <f t="shared" si="153"/>
        <v>0</v>
      </c>
      <c r="AF256" s="39">
        <f t="shared" si="154"/>
        <v>0</v>
      </c>
      <c r="AG256" s="39">
        <f t="shared" si="155"/>
        <v>0</v>
      </c>
      <c r="AH256" s="39">
        <f t="shared" si="156"/>
        <v>0</v>
      </c>
      <c r="AI256" s="39">
        <f t="shared" si="157"/>
        <v>0</v>
      </c>
      <c r="AJ256" s="39">
        <f t="shared" si="158"/>
        <v>0</v>
      </c>
      <c r="AK256" s="39">
        <f t="shared" si="159"/>
        <v>0</v>
      </c>
      <c r="AL256" s="43"/>
      <c r="AM256" s="39">
        <f t="shared" si="160"/>
        <v>0</v>
      </c>
      <c r="AN256" s="39">
        <f t="shared" si="161"/>
        <v>0</v>
      </c>
      <c r="AO256" s="39">
        <f t="shared" si="162"/>
        <v>0</v>
      </c>
      <c r="AP256" s="40">
        <f t="shared" si="163"/>
        <v>0</v>
      </c>
      <c r="AR256" s="39">
        <f t="shared" si="164"/>
        <v>0</v>
      </c>
      <c r="AS256" s="39">
        <f t="shared" si="165"/>
        <v>0</v>
      </c>
      <c r="AT256" s="39">
        <f t="shared" si="166"/>
        <v>0</v>
      </c>
      <c r="AU256" s="40">
        <f t="shared" si="167"/>
        <v>0</v>
      </c>
      <c r="AV256" s="40"/>
      <c r="AW256" s="52">
        <f t="shared" si="168"/>
        <v>0</v>
      </c>
      <c r="AY256" s="52">
        <f t="shared" si="169"/>
        <v>0</v>
      </c>
      <c r="AZ256" s="70"/>
    </row>
    <row r="257" spans="1:52" ht="12" customHeight="1">
      <c r="A257" s="44">
        <f t="shared" si="170"/>
        <v>44562</v>
      </c>
      <c r="B257" s="66">
        <f t="shared" si="171"/>
        <v>2868.8524590163934</v>
      </c>
      <c r="C257" s="67"/>
      <c r="D257" s="68">
        <f t="shared" si="138"/>
        <v>2868.8524590163934</v>
      </c>
      <c r="E257" s="35">
        <f t="shared" si="139"/>
        <v>0</v>
      </c>
      <c r="F257" s="35">
        <f t="shared" si="140"/>
        <v>0</v>
      </c>
      <c r="G257" s="55">
        <f t="shared" si="179"/>
        <v>5.67</v>
      </c>
      <c r="H257" s="69">
        <f t="shared" si="179"/>
        <v>5.67</v>
      </c>
      <c r="I257" s="72">
        <f t="shared" si="172"/>
        <v>0</v>
      </c>
      <c r="J257" s="55">
        <f t="shared" si="180"/>
        <v>-0.01</v>
      </c>
      <c r="K257" s="69">
        <f t="shared" si="180"/>
        <v>-0.06</v>
      </c>
      <c r="L257" s="72">
        <v>0</v>
      </c>
      <c r="M257" s="55">
        <f t="shared" si="181"/>
        <v>7.4999999999999997E-3</v>
      </c>
      <c r="N257" s="69">
        <f t="shared" si="181"/>
        <v>0</v>
      </c>
      <c r="O257" s="72">
        <v>0</v>
      </c>
      <c r="P257" s="7"/>
      <c r="Q257" s="72">
        <f t="shared" si="141"/>
        <v>5.6674999999999995</v>
      </c>
      <c r="R257" s="72">
        <f t="shared" si="142"/>
        <v>5.61</v>
      </c>
      <c r="S257" s="72">
        <f t="shared" si="143"/>
        <v>0</v>
      </c>
      <c r="T257" s="7"/>
      <c r="U257" s="5">
        <f t="shared" si="144"/>
        <v>31</v>
      </c>
      <c r="V257" s="45">
        <f t="shared" si="145"/>
        <v>44562</v>
      </c>
      <c r="W257" s="5">
        <f t="shared" si="146"/>
        <v>7646</v>
      </c>
      <c r="X257" s="55">
        <f t="shared" si="147"/>
        <v>5.3904348595426005E-2</v>
      </c>
      <c r="Y257" s="47">
        <f t="shared" si="148"/>
        <v>0.32841615884350994</v>
      </c>
      <c r="Z257" s="5">
        <f t="shared" si="149"/>
        <v>0</v>
      </c>
      <c r="AA257" s="5">
        <f t="shared" si="150"/>
        <v>0</v>
      </c>
      <c r="AC257" s="39">
        <f t="shared" si="151"/>
        <v>0</v>
      </c>
      <c r="AD257" s="39">
        <f t="shared" si="152"/>
        <v>0</v>
      </c>
      <c r="AE257" s="39">
        <f t="shared" si="153"/>
        <v>0</v>
      </c>
      <c r="AF257" s="39">
        <f t="shared" si="154"/>
        <v>0</v>
      </c>
      <c r="AG257" s="39">
        <f t="shared" si="155"/>
        <v>0</v>
      </c>
      <c r="AH257" s="39">
        <f t="shared" si="156"/>
        <v>0</v>
      </c>
      <c r="AI257" s="39">
        <f t="shared" si="157"/>
        <v>0</v>
      </c>
      <c r="AJ257" s="39">
        <f t="shared" si="158"/>
        <v>0</v>
      </c>
      <c r="AK257" s="39">
        <f t="shared" si="159"/>
        <v>0</v>
      </c>
      <c r="AL257" s="43"/>
      <c r="AM257" s="39">
        <f t="shared" si="160"/>
        <v>0</v>
      </c>
      <c r="AN257" s="39">
        <f t="shared" si="161"/>
        <v>0</v>
      </c>
      <c r="AO257" s="39">
        <f t="shared" si="162"/>
        <v>0</v>
      </c>
      <c r="AP257" s="40">
        <f t="shared" si="163"/>
        <v>0</v>
      </c>
      <c r="AR257" s="39">
        <f t="shared" si="164"/>
        <v>0</v>
      </c>
      <c r="AS257" s="39">
        <f t="shared" si="165"/>
        <v>0</v>
      </c>
      <c r="AT257" s="39">
        <f t="shared" si="166"/>
        <v>0</v>
      </c>
      <c r="AU257" s="40">
        <f t="shared" si="167"/>
        <v>0</v>
      </c>
      <c r="AV257" s="40"/>
      <c r="AW257" s="52">
        <f t="shared" si="168"/>
        <v>0</v>
      </c>
      <c r="AY257" s="52">
        <f t="shared" si="169"/>
        <v>0</v>
      </c>
      <c r="AZ257" s="70"/>
    </row>
    <row r="258" spans="1:52" ht="12" customHeight="1">
      <c r="A258" s="44">
        <f t="shared" si="170"/>
        <v>44593</v>
      </c>
      <c r="B258" s="66">
        <f t="shared" si="171"/>
        <v>2868.8524590163934</v>
      </c>
      <c r="C258" s="67"/>
      <c r="D258" s="68">
        <f t="shared" si="138"/>
        <v>2868.8524590163934</v>
      </c>
      <c r="E258" s="35">
        <f t="shared" si="139"/>
        <v>0</v>
      </c>
      <c r="F258" s="35">
        <f t="shared" si="140"/>
        <v>0</v>
      </c>
      <c r="G258" s="55">
        <f t="shared" si="179"/>
        <v>5.67</v>
      </c>
      <c r="H258" s="69">
        <f t="shared" si="179"/>
        <v>5.67</v>
      </c>
      <c r="I258" s="72">
        <f t="shared" si="172"/>
        <v>0</v>
      </c>
      <c r="J258" s="55">
        <f t="shared" si="180"/>
        <v>-0.01</v>
      </c>
      <c r="K258" s="69">
        <f t="shared" si="180"/>
        <v>-0.06</v>
      </c>
      <c r="L258" s="72">
        <v>0</v>
      </c>
      <c r="M258" s="55">
        <f t="shared" si="181"/>
        <v>7.4999999999999997E-3</v>
      </c>
      <c r="N258" s="69">
        <f t="shared" si="181"/>
        <v>0</v>
      </c>
      <c r="O258" s="72">
        <v>0</v>
      </c>
      <c r="P258" s="7"/>
      <c r="Q258" s="72">
        <f t="shared" si="141"/>
        <v>5.6674999999999995</v>
      </c>
      <c r="R258" s="72">
        <f t="shared" si="142"/>
        <v>5.61</v>
      </c>
      <c r="S258" s="72">
        <f t="shared" si="143"/>
        <v>0</v>
      </c>
      <c r="T258" s="7"/>
      <c r="U258" s="5">
        <f t="shared" si="144"/>
        <v>28</v>
      </c>
      <c r="V258" s="45">
        <f t="shared" si="145"/>
        <v>44593</v>
      </c>
      <c r="W258" s="5">
        <f t="shared" si="146"/>
        <v>7677</v>
      </c>
      <c r="X258" s="55">
        <f t="shared" si="147"/>
        <v>5.3904348595426005E-2</v>
      </c>
      <c r="Y258" s="47">
        <f t="shared" si="148"/>
        <v>0.32693687353903378</v>
      </c>
      <c r="Z258" s="5">
        <f t="shared" si="149"/>
        <v>0</v>
      </c>
      <c r="AA258" s="5">
        <f t="shared" si="150"/>
        <v>0</v>
      </c>
      <c r="AC258" s="39">
        <f t="shared" si="151"/>
        <v>0</v>
      </c>
      <c r="AD258" s="39">
        <f t="shared" si="152"/>
        <v>0</v>
      </c>
      <c r="AE258" s="39">
        <f t="shared" si="153"/>
        <v>0</v>
      </c>
      <c r="AF258" s="39">
        <f t="shared" si="154"/>
        <v>0</v>
      </c>
      <c r="AG258" s="39">
        <f t="shared" si="155"/>
        <v>0</v>
      </c>
      <c r="AH258" s="39">
        <f t="shared" si="156"/>
        <v>0</v>
      </c>
      <c r="AI258" s="39">
        <f t="shared" si="157"/>
        <v>0</v>
      </c>
      <c r="AJ258" s="39">
        <f t="shared" si="158"/>
        <v>0</v>
      </c>
      <c r="AK258" s="39">
        <f t="shared" si="159"/>
        <v>0</v>
      </c>
      <c r="AL258" s="43"/>
      <c r="AM258" s="39">
        <f t="shared" si="160"/>
        <v>0</v>
      </c>
      <c r="AN258" s="39">
        <f t="shared" si="161"/>
        <v>0</v>
      </c>
      <c r="AO258" s="39">
        <f t="shared" si="162"/>
        <v>0</v>
      </c>
      <c r="AP258" s="40">
        <f t="shared" si="163"/>
        <v>0</v>
      </c>
      <c r="AR258" s="39">
        <f t="shared" si="164"/>
        <v>0</v>
      </c>
      <c r="AS258" s="39">
        <f t="shared" si="165"/>
        <v>0</v>
      </c>
      <c r="AT258" s="39">
        <f t="shared" si="166"/>
        <v>0</v>
      </c>
      <c r="AU258" s="40">
        <f t="shared" si="167"/>
        <v>0</v>
      </c>
      <c r="AV258" s="40"/>
      <c r="AW258" s="52">
        <f t="shared" si="168"/>
        <v>0</v>
      </c>
      <c r="AY258" s="52">
        <f t="shared" si="169"/>
        <v>0</v>
      </c>
      <c r="AZ258" s="70"/>
    </row>
    <row r="259" spans="1:52" ht="12" customHeight="1">
      <c r="A259" s="44">
        <f t="shared" si="170"/>
        <v>44621</v>
      </c>
      <c r="B259" s="66">
        <f t="shared" si="171"/>
        <v>2868.8524590163934</v>
      </c>
      <c r="C259" s="67"/>
      <c r="D259" s="68">
        <f t="shared" si="138"/>
        <v>2868.8524590163934</v>
      </c>
      <c r="E259" s="35">
        <f t="shared" si="139"/>
        <v>0</v>
      </c>
      <c r="F259" s="35">
        <f t="shared" si="140"/>
        <v>0</v>
      </c>
      <c r="G259" s="55">
        <f t="shared" si="179"/>
        <v>5.67</v>
      </c>
      <c r="H259" s="69">
        <f t="shared" si="179"/>
        <v>5.67</v>
      </c>
      <c r="I259" s="72">
        <f t="shared" si="172"/>
        <v>0</v>
      </c>
      <c r="J259" s="55">
        <f t="shared" si="180"/>
        <v>-0.01</v>
      </c>
      <c r="K259" s="69">
        <f t="shared" si="180"/>
        <v>-0.06</v>
      </c>
      <c r="L259" s="72">
        <v>0</v>
      </c>
      <c r="M259" s="55">
        <f t="shared" si="181"/>
        <v>7.4999999999999997E-3</v>
      </c>
      <c r="N259" s="69">
        <f t="shared" si="181"/>
        <v>0</v>
      </c>
      <c r="O259" s="72">
        <v>0</v>
      </c>
      <c r="P259" s="7"/>
      <c r="Q259" s="72">
        <f t="shared" si="141"/>
        <v>5.6674999999999995</v>
      </c>
      <c r="R259" s="72">
        <f t="shared" si="142"/>
        <v>5.61</v>
      </c>
      <c r="S259" s="72">
        <f t="shared" si="143"/>
        <v>0</v>
      </c>
      <c r="T259" s="7"/>
      <c r="U259" s="5">
        <f t="shared" si="144"/>
        <v>31</v>
      </c>
      <c r="V259" s="45">
        <f t="shared" si="145"/>
        <v>44621</v>
      </c>
      <c r="W259" s="5">
        <f t="shared" si="146"/>
        <v>7705</v>
      </c>
      <c r="X259" s="55">
        <f t="shared" si="147"/>
        <v>5.3904348595426005E-2</v>
      </c>
      <c r="Y259" s="47">
        <f t="shared" si="148"/>
        <v>0.32560647282674648</v>
      </c>
      <c r="Z259" s="5">
        <f t="shared" si="149"/>
        <v>0</v>
      </c>
      <c r="AA259" s="5">
        <f t="shared" si="150"/>
        <v>0</v>
      </c>
      <c r="AC259" s="39">
        <f t="shared" si="151"/>
        <v>0</v>
      </c>
      <c r="AD259" s="39">
        <f t="shared" si="152"/>
        <v>0</v>
      </c>
      <c r="AE259" s="39">
        <f t="shared" si="153"/>
        <v>0</v>
      </c>
      <c r="AF259" s="39">
        <f t="shared" si="154"/>
        <v>0</v>
      </c>
      <c r="AG259" s="39">
        <f t="shared" si="155"/>
        <v>0</v>
      </c>
      <c r="AH259" s="39">
        <f t="shared" si="156"/>
        <v>0</v>
      </c>
      <c r="AI259" s="39">
        <f t="shared" si="157"/>
        <v>0</v>
      </c>
      <c r="AJ259" s="39">
        <f t="shared" si="158"/>
        <v>0</v>
      </c>
      <c r="AK259" s="39">
        <f t="shared" si="159"/>
        <v>0</v>
      </c>
      <c r="AL259" s="43"/>
      <c r="AM259" s="39">
        <f t="shared" si="160"/>
        <v>0</v>
      </c>
      <c r="AN259" s="39">
        <f t="shared" si="161"/>
        <v>0</v>
      </c>
      <c r="AO259" s="39">
        <f t="shared" si="162"/>
        <v>0</v>
      </c>
      <c r="AP259" s="40">
        <f t="shared" si="163"/>
        <v>0</v>
      </c>
      <c r="AR259" s="39">
        <f t="shared" si="164"/>
        <v>0</v>
      </c>
      <c r="AS259" s="39">
        <f t="shared" si="165"/>
        <v>0</v>
      </c>
      <c r="AT259" s="39">
        <f t="shared" si="166"/>
        <v>0</v>
      </c>
      <c r="AU259" s="40">
        <f t="shared" si="167"/>
        <v>0</v>
      </c>
      <c r="AV259" s="40"/>
      <c r="AW259" s="52">
        <f t="shared" si="168"/>
        <v>0</v>
      </c>
      <c r="AY259" s="52">
        <f t="shared" si="169"/>
        <v>0</v>
      </c>
      <c r="AZ259" s="70"/>
    </row>
    <row r="260" spans="1:52" ht="12" customHeight="1">
      <c r="A260" s="44">
        <f t="shared" si="170"/>
        <v>44652</v>
      </c>
      <c r="B260" s="66">
        <f t="shared" si="171"/>
        <v>2868.8524590163934</v>
      </c>
      <c r="C260" s="67"/>
      <c r="D260" s="68">
        <f t="shared" si="138"/>
        <v>2868.8524590163934</v>
      </c>
      <c r="E260" s="35">
        <f t="shared" si="139"/>
        <v>0</v>
      </c>
      <c r="F260" s="35">
        <f t="shared" si="140"/>
        <v>0</v>
      </c>
      <c r="G260" s="55">
        <f t="shared" si="179"/>
        <v>5.67</v>
      </c>
      <c r="H260" s="69">
        <f t="shared" si="179"/>
        <v>5.67</v>
      </c>
      <c r="I260" s="72">
        <f t="shared" si="172"/>
        <v>0</v>
      </c>
      <c r="J260" s="55">
        <f t="shared" si="180"/>
        <v>-0.01</v>
      </c>
      <c r="K260" s="69">
        <f t="shared" si="180"/>
        <v>-0.06</v>
      </c>
      <c r="L260" s="72">
        <v>0</v>
      </c>
      <c r="M260" s="55">
        <f t="shared" si="181"/>
        <v>7.4999999999999997E-3</v>
      </c>
      <c r="N260" s="69">
        <f t="shared" si="181"/>
        <v>0</v>
      </c>
      <c r="O260" s="72">
        <v>0</v>
      </c>
      <c r="P260" s="7"/>
      <c r="Q260" s="72">
        <f t="shared" si="141"/>
        <v>5.6674999999999995</v>
      </c>
      <c r="R260" s="72">
        <f t="shared" si="142"/>
        <v>5.61</v>
      </c>
      <c r="S260" s="72">
        <f t="shared" si="143"/>
        <v>0</v>
      </c>
      <c r="T260" s="7"/>
      <c r="U260" s="5">
        <f t="shared" si="144"/>
        <v>30</v>
      </c>
      <c r="V260" s="45">
        <f t="shared" si="145"/>
        <v>44652</v>
      </c>
      <c r="W260" s="5">
        <f t="shared" si="146"/>
        <v>7736</v>
      </c>
      <c r="X260" s="55">
        <f t="shared" si="147"/>
        <v>5.3904348595426005E-2</v>
      </c>
      <c r="Y260" s="47">
        <f t="shared" si="148"/>
        <v>0.32413984319441946</v>
      </c>
      <c r="Z260" s="5">
        <f t="shared" si="149"/>
        <v>0</v>
      </c>
      <c r="AA260" s="5">
        <f t="shared" si="150"/>
        <v>0</v>
      </c>
      <c r="AC260" s="39">
        <f t="shared" si="151"/>
        <v>0</v>
      </c>
      <c r="AD260" s="39">
        <f t="shared" si="152"/>
        <v>0</v>
      </c>
      <c r="AE260" s="39">
        <f t="shared" si="153"/>
        <v>0</v>
      </c>
      <c r="AF260" s="39">
        <f t="shared" si="154"/>
        <v>0</v>
      </c>
      <c r="AG260" s="39">
        <f t="shared" si="155"/>
        <v>0</v>
      </c>
      <c r="AH260" s="39">
        <f t="shared" si="156"/>
        <v>0</v>
      </c>
      <c r="AI260" s="39">
        <f t="shared" si="157"/>
        <v>0</v>
      </c>
      <c r="AJ260" s="39">
        <f t="shared" si="158"/>
        <v>0</v>
      </c>
      <c r="AK260" s="39">
        <f t="shared" si="159"/>
        <v>0</v>
      </c>
      <c r="AL260" s="43"/>
      <c r="AM260" s="39">
        <f t="shared" si="160"/>
        <v>0</v>
      </c>
      <c r="AN260" s="39">
        <f t="shared" si="161"/>
        <v>0</v>
      </c>
      <c r="AO260" s="39">
        <f t="shared" si="162"/>
        <v>0</v>
      </c>
      <c r="AP260" s="40">
        <f t="shared" si="163"/>
        <v>0</v>
      </c>
      <c r="AR260" s="39">
        <f t="shared" si="164"/>
        <v>0</v>
      </c>
      <c r="AS260" s="39">
        <f t="shared" si="165"/>
        <v>0</v>
      </c>
      <c r="AT260" s="39">
        <f t="shared" si="166"/>
        <v>0</v>
      </c>
      <c r="AU260" s="40">
        <f t="shared" si="167"/>
        <v>0</v>
      </c>
      <c r="AV260" s="40"/>
      <c r="AW260" s="52">
        <f t="shared" si="168"/>
        <v>0</v>
      </c>
      <c r="AY260" s="52">
        <f t="shared" si="169"/>
        <v>0</v>
      </c>
      <c r="AZ260" s="70"/>
    </row>
    <row r="261" spans="1:52" ht="12" customHeight="1">
      <c r="A261" s="44">
        <f t="shared" si="170"/>
        <v>44682</v>
      </c>
      <c r="B261" s="66">
        <f t="shared" si="171"/>
        <v>2868.8524590163934</v>
      </c>
      <c r="C261" s="67"/>
      <c r="D261" s="68">
        <f t="shared" si="138"/>
        <v>2868.8524590163934</v>
      </c>
      <c r="E261" s="35">
        <f t="shared" si="139"/>
        <v>0</v>
      </c>
      <c r="F261" s="35">
        <f t="shared" si="140"/>
        <v>0</v>
      </c>
      <c r="G261" s="55">
        <f t="shared" si="179"/>
        <v>5.67</v>
      </c>
      <c r="H261" s="69">
        <f t="shared" si="179"/>
        <v>5.67</v>
      </c>
      <c r="I261" s="72">
        <f t="shared" si="172"/>
        <v>0</v>
      </c>
      <c r="J261" s="55">
        <f t="shared" si="180"/>
        <v>-0.01</v>
      </c>
      <c r="K261" s="69">
        <f t="shared" si="180"/>
        <v>-0.06</v>
      </c>
      <c r="L261" s="72">
        <v>0</v>
      </c>
      <c r="M261" s="55">
        <f t="shared" si="181"/>
        <v>7.4999999999999997E-3</v>
      </c>
      <c r="N261" s="69">
        <f t="shared" si="181"/>
        <v>0</v>
      </c>
      <c r="O261" s="72">
        <v>0</v>
      </c>
      <c r="P261" s="7"/>
      <c r="Q261" s="72">
        <f t="shared" si="141"/>
        <v>5.6674999999999995</v>
      </c>
      <c r="R261" s="72">
        <f t="shared" si="142"/>
        <v>5.61</v>
      </c>
      <c r="S261" s="72">
        <f t="shared" si="143"/>
        <v>0</v>
      </c>
      <c r="T261" s="7"/>
      <c r="U261" s="5">
        <f t="shared" si="144"/>
        <v>31</v>
      </c>
      <c r="V261" s="45">
        <f t="shared" si="145"/>
        <v>44682</v>
      </c>
      <c r="W261" s="5">
        <f t="shared" si="146"/>
        <v>7766</v>
      </c>
      <c r="X261" s="55">
        <f t="shared" si="147"/>
        <v>5.3904348595426005E-2</v>
      </c>
      <c r="Y261" s="47">
        <f t="shared" si="148"/>
        <v>0.32272681442713397</v>
      </c>
      <c r="Z261" s="5">
        <f t="shared" si="149"/>
        <v>0</v>
      </c>
      <c r="AA261" s="5">
        <f t="shared" si="150"/>
        <v>0</v>
      </c>
      <c r="AC261" s="39">
        <f t="shared" si="151"/>
        <v>0</v>
      </c>
      <c r="AD261" s="39">
        <f t="shared" si="152"/>
        <v>0</v>
      </c>
      <c r="AE261" s="39">
        <f t="shared" si="153"/>
        <v>0</v>
      </c>
      <c r="AF261" s="39">
        <f t="shared" si="154"/>
        <v>0</v>
      </c>
      <c r="AG261" s="39">
        <f t="shared" si="155"/>
        <v>0</v>
      </c>
      <c r="AH261" s="39">
        <f t="shared" si="156"/>
        <v>0</v>
      </c>
      <c r="AI261" s="39">
        <f t="shared" si="157"/>
        <v>0</v>
      </c>
      <c r="AJ261" s="39">
        <f t="shared" si="158"/>
        <v>0</v>
      </c>
      <c r="AK261" s="39">
        <f t="shared" si="159"/>
        <v>0</v>
      </c>
      <c r="AL261" s="43"/>
      <c r="AM261" s="39">
        <f t="shared" si="160"/>
        <v>0</v>
      </c>
      <c r="AN261" s="39">
        <f t="shared" si="161"/>
        <v>0</v>
      </c>
      <c r="AO261" s="39">
        <f t="shared" si="162"/>
        <v>0</v>
      </c>
      <c r="AP261" s="40">
        <f t="shared" si="163"/>
        <v>0</v>
      </c>
      <c r="AR261" s="39">
        <f t="shared" si="164"/>
        <v>0</v>
      </c>
      <c r="AS261" s="39">
        <f t="shared" si="165"/>
        <v>0</v>
      </c>
      <c r="AT261" s="39">
        <f t="shared" si="166"/>
        <v>0</v>
      </c>
      <c r="AU261" s="40">
        <f t="shared" si="167"/>
        <v>0</v>
      </c>
      <c r="AV261" s="40"/>
      <c r="AW261" s="52">
        <f t="shared" si="168"/>
        <v>0</v>
      </c>
      <c r="AY261" s="52">
        <f t="shared" si="169"/>
        <v>0</v>
      </c>
      <c r="AZ261" s="70"/>
    </row>
    <row r="262" spans="1:52" ht="12" customHeight="1">
      <c r="A262" s="44">
        <f t="shared" si="170"/>
        <v>44713</v>
      </c>
      <c r="B262" s="66">
        <f t="shared" si="171"/>
        <v>2868.8524590163934</v>
      </c>
      <c r="C262" s="67"/>
      <c r="D262" s="68">
        <f t="shared" si="138"/>
        <v>2868.8524590163934</v>
      </c>
      <c r="E262" s="35">
        <f t="shared" si="139"/>
        <v>0</v>
      </c>
      <c r="F262" s="35">
        <f t="shared" si="140"/>
        <v>0</v>
      </c>
      <c r="G262" s="55">
        <f t="shared" si="179"/>
        <v>5.67</v>
      </c>
      <c r="H262" s="69">
        <f t="shared" si="179"/>
        <v>5.67</v>
      </c>
      <c r="I262" s="72">
        <f t="shared" si="172"/>
        <v>0</v>
      </c>
      <c r="J262" s="55">
        <f t="shared" si="180"/>
        <v>-0.01</v>
      </c>
      <c r="K262" s="69">
        <f t="shared" si="180"/>
        <v>-0.06</v>
      </c>
      <c r="L262" s="72">
        <v>0</v>
      </c>
      <c r="M262" s="55">
        <f t="shared" si="181"/>
        <v>7.4999999999999997E-3</v>
      </c>
      <c r="N262" s="69">
        <f t="shared" si="181"/>
        <v>0</v>
      </c>
      <c r="O262" s="72">
        <v>0</v>
      </c>
      <c r="P262" s="7"/>
      <c r="Q262" s="72">
        <f t="shared" si="141"/>
        <v>5.6674999999999995</v>
      </c>
      <c r="R262" s="72">
        <f t="shared" si="142"/>
        <v>5.61</v>
      </c>
      <c r="S262" s="72">
        <f t="shared" si="143"/>
        <v>0</v>
      </c>
      <c r="T262" s="7"/>
      <c r="U262" s="5">
        <f t="shared" si="144"/>
        <v>30</v>
      </c>
      <c r="V262" s="45">
        <f t="shared" si="145"/>
        <v>44713</v>
      </c>
      <c r="W262" s="5">
        <f t="shared" si="146"/>
        <v>7797</v>
      </c>
      <c r="X262" s="55">
        <f t="shared" si="147"/>
        <v>5.3904348595426005E-2</v>
      </c>
      <c r="Y262" s="47">
        <f t="shared" si="148"/>
        <v>0.32127315564364539</v>
      </c>
      <c r="Z262" s="5">
        <f t="shared" si="149"/>
        <v>0</v>
      </c>
      <c r="AA262" s="5">
        <f t="shared" si="150"/>
        <v>0</v>
      </c>
      <c r="AC262" s="39">
        <f t="shared" si="151"/>
        <v>0</v>
      </c>
      <c r="AD262" s="39">
        <f t="shared" si="152"/>
        <v>0</v>
      </c>
      <c r="AE262" s="39">
        <f t="shared" si="153"/>
        <v>0</v>
      </c>
      <c r="AF262" s="39">
        <f t="shared" si="154"/>
        <v>0</v>
      </c>
      <c r="AG262" s="39">
        <f t="shared" si="155"/>
        <v>0</v>
      </c>
      <c r="AH262" s="39">
        <f t="shared" si="156"/>
        <v>0</v>
      </c>
      <c r="AI262" s="39">
        <f t="shared" si="157"/>
        <v>0</v>
      </c>
      <c r="AJ262" s="39">
        <f t="shared" si="158"/>
        <v>0</v>
      </c>
      <c r="AK262" s="39">
        <f t="shared" si="159"/>
        <v>0</v>
      </c>
      <c r="AL262" s="43"/>
      <c r="AM262" s="39">
        <f t="shared" si="160"/>
        <v>0</v>
      </c>
      <c r="AN262" s="39">
        <f t="shared" si="161"/>
        <v>0</v>
      </c>
      <c r="AO262" s="39">
        <f t="shared" si="162"/>
        <v>0</v>
      </c>
      <c r="AP262" s="40">
        <f t="shared" si="163"/>
        <v>0</v>
      </c>
      <c r="AR262" s="39">
        <f t="shared" si="164"/>
        <v>0</v>
      </c>
      <c r="AS262" s="39">
        <f t="shared" si="165"/>
        <v>0</v>
      </c>
      <c r="AT262" s="39">
        <f t="shared" si="166"/>
        <v>0</v>
      </c>
      <c r="AU262" s="40">
        <f t="shared" si="167"/>
        <v>0</v>
      </c>
      <c r="AV262" s="40"/>
      <c r="AW262" s="52">
        <f t="shared" si="168"/>
        <v>0</v>
      </c>
      <c r="AY262" s="52">
        <f t="shared" si="169"/>
        <v>0</v>
      </c>
      <c r="AZ262" s="70"/>
    </row>
    <row r="263" spans="1:52" ht="12" customHeight="1">
      <c r="A263" s="44">
        <f t="shared" si="170"/>
        <v>44743</v>
      </c>
      <c r="B263" s="66">
        <f t="shared" si="171"/>
        <v>2868.8524590163934</v>
      </c>
      <c r="C263" s="67"/>
      <c r="D263" s="68">
        <f t="shared" si="138"/>
        <v>2868.8524590163934</v>
      </c>
      <c r="E263" s="35">
        <f t="shared" si="139"/>
        <v>0</v>
      </c>
      <c r="F263" s="35">
        <f t="shared" si="140"/>
        <v>0</v>
      </c>
      <c r="G263" s="55">
        <f t="shared" si="179"/>
        <v>5.67</v>
      </c>
      <c r="H263" s="69">
        <f t="shared" si="179"/>
        <v>5.67</v>
      </c>
      <c r="I263" s="72">
        <f t="shared" si="172"/>
        <v>0</v>
      </c>
      <c r="J263" s="55">
        <f t="shared" si="180"/>
        <v>-0.01</v>
      </c>
      <c r="K263" s="69">
        <f t="shared" si="180"/>
        <v>-0.06</v>
      </c>
      <c r="L263" s="72">
        <v>0</v>
      </c>
      <c r="M263" s="55">
        <f t="shared" si="181"/>
        <v>7.4999999999999997E-3</v>
      </c>
      <c r="N263" s="69">
        <f t="shared" si="181"/>
        <v>0</v>
      </c>
      <c r="O263" s="72">
        <v>0</v>
      </c>
      <c r="P263" s="7"/>
      <c r="Q263" s="72">
        <f t="shared" si="141"/>
        <v>5.6674999999999995</v>
      </c>
      <c r="R263" s="72">
        <f t="shared" si="142"/>
        <v>5.61</v>
      </c>
      <c r="S263" s="72">
        <f t="shared" si="143"/>
        <v>0</v>
      </c>
      <c r="T263" s="7"/>
      <c r="U263" s="5">
        <f t="shared" si="144"/>
        <v>31</v>
      </c>
      <c r="V263" s="45">
        <f t="shared" si="145"/>
        <v>44743</v>
      </c>
      <c r="W263" s="5">
        <f t="shared" si="146"/>
        <v>7827</v>
      </c>
      <c r="X263" s="55">
        <f t="shared" si="147"/>
        <v>5.3904348595426005E-2</v>
      </c>
      <c r="Y263" s="47">
        <f t="shared" si="148"/>
        <v>0.31987262368001157</v>
      </c>
      <c r="Z263" s="5">
        <f t="shared" si="149"/>
        <v>0</v>
      </c>
      <c r="AA263" s="5">
        <f t="shared" si="150"/>
        <v>0</v>
      </c>
      <c r="AC263" s="39">
        <f t="shared" si="151"/>
        <v>0</v>
      </c>
      <c r="AD263" s="39">
        <f t="shared" si="152"/>
        <v>0</v>
      </c>
      <c r="AE263" s="39">
        <f t="shared" si="153"/>
        <v>0</v>
      </c>
      <c r="AF263" s="39">
        <f t="shared" si="154"/>
        <v>0</v>
      </c>
      <c r="AG263" s="39">
        <f t="shared" si="155"/>
        <v>0</v>
      </c>
      <c r="AH263" s="39">
        <f t="shared" si="156"/>
        <v>0</v>
      </c>
      <c r="AI263" s="39">
        <f t="shared" si="157"/>
        <v>0</v>
      </c>
      <c r="AJ263" s="39">
        <f t="shared" si="158"/>
        <v>0</v>
      </c>
      <c r="AK263" s="39">
        <f t="shared" si="159"/>
        <v>0</v>
      </c>
      <c r="AL263" s="43"/>
      <c r="AM263" s="39">
        <f t="shared" si="160"/>
        <v>0</v>
      </c>
      <c r="AN263" s="39">
        <f t="shared" si="161"/>
        <v>0</v>
      </c>
      <c r="AO263" s="39">
        <f t="shared" si="162"/>
        <v>0</v>
      </c>
      <c r="AP263" s="40">
        <f t="shared" si="163"/>
        <v>0</v>
      </c>
      <c r="AR263" s="39">
        <f t="shared" si="164"/>
        <v>0</v>
      </c>
      <c r="AS263" s="39">
        <f t="shared" si="165"/>
        <v>0</v>
      </c>
      <c r="AT263" s="39">
        <f t="shared" si="166"/>
        <v>0</v>
      </c>
      <c r="AU263" s="40">
        <f t="shared" si="167"/>
        <v>0</v>
      </c>
      <c r="AV263" s="40"/>
      <c r="AW263" s="52">
        <f t="shared" si="168"/>
        <v>0</v>
      </c>
      <c r="AY263" s="52">
        <f t="shared" si="169"/>
        <v>0</v>
      </c>
      <c r="AZ263" s="70"/>
    </row>
    <row r="264" spans="1:52" ht="12" customHeight="1">
      <c r="A264" s="44">
        <f t="shared" si="170"/>
        <v>44774</v>
      </c>
      <c r="B264" s="66">
        <f t="shared" si="171"/>
        <v>2868.8524590163934</v>
      </c>
      <c r="C264" s="67"/>
      <c r="D264" s="68">
        <f t="shared" si="138"/>
        <v>2868.8524590163934</v>
      </c>
      <c r="E264" s="35">
        <f t="shared" si="139"/>
        <v>0</v>
      </c>
      <c r="F264" s="35">
        <f t="shared" si="140"/>
        <v>0</v>
      </c>
      <c r="G264" s="55">
        <f t="shared" si="179"/>
        <v>5.67</v>
      </c>
      <c r="H264" s="69">
        <f t="shared" si="179"/>
        <v>5.67</v>
      </c>
      <c r="I264" s="72">
        <f t="shared" si="172"/>
        <v>0</v>
      </c>
      <c r="J264" s="55">
        <f t="shared" si="180"/>
        <v>-0.01</v>
      </c>
      <c r="K264" s="69">
        <f t="shared" si="180"/>
        <v>-0.06</v>
      </c>
      <c r="L264" s="72">
        <v>0</v>
      </c>
      <c r="M264" s="55">
        <f t="shared" si="181"/>
        <v>7.4999999999999997E-3</v>
      </c>
      <c r="N264" s="69">
        <f t="shared" si="181"/>
        <v>0</v>
      </c>
      <c r="O264" s="72">
        <v>0</v>
      </c>
      <c r="P264" s="7"/>
      <c r="Q264" s="72">
        <f t="shared" si="141"/>
        <v>5.6674999999999995</v>
      </c>
      <c r="R264" s="72">
        <f t="shared" si="142"/>
        <v>5.61</v>
      </c>
      <c r="S264" s="72">
        <f t="shared" si="143"/>
        <v>0</v>
      </c>
      <c r="T264" s="7"/>
      <c r="U264" s="5">
        <f t="shared" si="144"/>
        <v>31</v>
      </c>
      <c r="V264" s="45">
        <f t="shared" si="145"/>
        <v>44774</v>
      </c>
      <c r="W264" s="5">
        <f t="shared" si="146"/>
        <v>7858</v>
      </c>
      <c r="X264" s="55">
        <f t="shared" si="147"/>
        <v>5.3904348595426005E-2</v>
      </c>
      <c r="Y264" s="47">
        <f t="shared" si="148"/>
        <v>0.31843182103138323</v>
      </c>
      <c r="Z264" s="5">
        <f t="shared" si="149"/>
        <v>0</v>
      </c>
      <c r="AA264" s="5">
        <f t="shared" si="150"/>
        <v>0</v>
      </c>
      <c r="AC264" s="39">
        <f t="shared" si="151"/>
        <v>0</v>
      </c>
      <c r="AD264" s="39">
        <f t="shared" si="152"/>
        <v>0</v>
      </c>
      <c r="AE264" s="39">
        <f t="shared" si="153"/>
        <v>0</v>
      </c>
      <c r="AF264" s="39">
        <f t="shared" si="154"/>
        <v>0</v>
      </c>
      <c r="AG264" s="39">
        <f t="shared" si="155"/>
        <v>0</v>
      </c>
      <c r="AH264" s="39">
        <f t="shared" si="156"/>
        <v>0</v>
      </c>
      <c r="AI264" s="39">
        <f t="shared" si="157"/>
        <v>0</v>
      </c>
      <c r="AJ264" s="39">
        <f t="shared" si="158"/>
        <v>0</v>
      </c>
      <c r="AK264" s="39">
        <f t="shared" si="159"/>
        <v>0</v>
      </c>
      <c r="AL264" s="43"/>
      <c r="AM264" s="39">
        <f t="shared" si="160"/>
        <v>0</v>
      </c>
      <c r="AN264" s="39">
        <f t="shared" si="161"/>
        <v>0</v>
      </c>
      <c r="AO264" s="39">
        <f t="shared" si="162"/>
        <v>0</v>
      </c>
      <c r="AP264" s="40">
        <f t="shared" si="163"/>
        <v>0</v>
      </c>
      <c r="AR264" s="39">
        <f t="shared" si="164"/>
        <v>0</v>
      </c>
      <c r="AS264" s="39">
        <f t="shared" si="165"/>
        <v>0</v>
      </c>
      <c r="AT264" s="39">
        <f t="shared" si="166"/>
        <v>0</v>
      </c>
      <c r="AU264" s="40">
        <f t="shared" si="167"/>
        <v>0</v>
      </c>
      <c r="AV264" s="40"/>
      <c r="AW264" s="52">
        <f t="shared" si="168"/>
        <v>0</v>
      </c>
      <c r="AY264" s="52">
        <f t="shared" si="169"/>
        <v>0</v>
      </c>
      <c r="AZ264" s="70"/>
    </row>
    <row r="265" spans="1:52" ht="12" customHeight="1">
      <c r="A265" s="44">
        <f t="shared" si="170"/>
        <v>44805</v>
      </c>
      <c r="B265" s="66">
        <f t="shared" si="171"/>
        <v>2868.8524590163934</v>
      </c>
      <c r="C265" s="67"/>
      <c r="D265" s="68">
        <f t="shared" si="138"/>
        <v>2868.8524590163934</v>
      </c>
      <c r="E265" s="35">
        <f t="shared" si="139"/>
        <v>0</v>
      </c>
      <c r="F265" s="35">
        <f t="shared" si="140"/>
        <v>0</v>
      </c>
      <c r="G265" s="55">
        <f t="shared" si="179"/>
        <v>5.67</v>
      </c>
      <c r="H265" s="69">
        <f t="shared" si="179"/>
        <v>5.67</v>
      </c>
      <c r="I265" s="72">
        <f t="shared" si="172"/>
        <v>0</v>
      </c>
      <c r="J265" s="55">
        <f t="shared" si="180"/>
        <v>-0.01</v>
      </c>
      <c r="K265" s="69">
        <f t="shared" si="180"/>
        <v>-0.06</v>
      </c>
      <c r="L265" s="72">
        <v>0</v>
      </c>
      <c r="M265" s="55">
        <f t="shared" si="181"/>
        <v>7.4999999999999997E-3</v>
      </c>
      <c r="N265" s="69">
        <f t="shared" si="181"/>
        <v>0</v>
      </c>
      <c r="O265" s="72">
        <v>0</v>
      </c>
      <c r="P265" s="7"/>
      <c r="Q265" s="72">
        <f t="shared" si="141"/>
        <v>5.6674999999999995</v>
      </c>
      <c r="R265" s="72">
        <f t="shared" si="142"/>
        <v>5.61</v>
      </c>
      <c r="S265" s="72">
        <f t="shared" si="143"/>
        <v>0</v>
      </c>
      <c r="T265" s="7"/>
      <c r="U265" s="5">
        <f t="shared" si="144"/>
        <v>30</v>
      </c>
      <c r="V265" s="45">
        <f t="shared" si="145"/>
        <v>44805</v>
      </c>
      <c r="W265" s="5">
        <f t="shared" si="146"/>
        <v>7889</v>
      </c>
      <c r="X265" s="55">
        <f t="shared" si="147"/>
        <v>5.3904348595426005E-2</v>
      </c>
      <c r="Y265" s="47">
        <f t="shared" si="148"/>
        <v>0.31699750819188083</v>
      </c>
      <c r="Z265" s="5">
        <f t="shared" si="149"/>
        <v>0</v>
      </c>
      <c r="AA265" s="5">
        <f t="shared" si="150"/>
        <v>0</v>
      </c>
      <c r="AC265" s="39">
        <f t="shared" si="151"/>
        <v>0</v>
      </c>
      <c r="AD265" s="39">
        <f t="shared" si="152"/>
        <v>0</v>
      </c>
      <c r="AE265" s="39">
        <f t="shared" si="153"/>
        <v>0</v>
      </c>
      <c r="AF265" s="39">
        <f t="shared" si="154"/>
        <v>0</v>
      </c>
      <c r="AG265" s="39">
        <f t="shared" si="155"/>
        <v>0</v>
      </c>
      <c r="AH265" s="39">
        <f t="shared" si="156"/>
        <v>0</v>
      </c>
      <c r="AI265" s="39">
        <f t="shared" si="157"/>
        <v>0</v>
      </c>
      <c r="AJ265" s="39">
        <f t="shared" si="158"/>
        <v>0</v>
      </c>
      <c r="AK265" s="39">
        <f t="shared" si="159"/>
        <v>0</v>
      </c>
      <c r="AL265" s="43"/>
      <c r="AM265" s="39">
        <f t="shared" si="160"/>
        <v>0</v>
      </c>
      <c r="AN265" s="39">
        <f t="shared" si="161"/>
        <v>0</v>
      </c>
      <c r="AO265" s="39">
        <f t="shared" si="162"/>
        <v>0</v>
      </c>
      <c r="AP265" s="40">
        <f t="shared" si="163"/>
        <v>0</v>
      </c>
      <c r="AR265" s="39">
        <f t="shared" si="164"/>
        <v>0</v>
      </c>
      <c r="AS265" s="39">
        <f t="shared" si="165"/>
        <v>0</v>
      </c>
      <c r="AT265" s="39">
        <f t="shared" si="166"/>
        <v>0</v>
      </c>
      <c r="AU265" s="40">
        <f t="shared" si="167"/>
        <v>0</v>
      </c>
      <c r="AV265" s="40"/>
      <c r="AW265" s="52">
        <f t="shared" si="168"/>
        <v>0</v>
      </c>
      <c r="AY265" s="52">
        <f t="shared" si="169"/>
        <v>0</v>
      </c>
      <c r="AZ265" s="70"/>
    </row>
    <row r="266" spans="1:52" ht="12" customHeight="1">
      <c r="A266" s="44">
        <f t="shared" si="170"/>
        <v>44835</v>
      </c>
      <c r="B266" s="66">
        <f t="shared" si="171"/>
        <v>2868.8524590163934</v>
      </c>
      <c r="C266" s="67"/>
      <c r="D266" s="68">
        <f t="shared" ref="D266:D329" si="182">B266+C266</f>
        <v>2868.8524590163934</v>
      </c>
      <c r="E266" s="35">
        <f t="shared" ref="E266:E329" si="183">IF(Z266=0,0,IF(AND(Z266=1,$H$3=1),D266*U266,IF($H$3=2,D266,"N/A")))</f>
        <v>0</v>
      </c>
      <c r="F266" s="35">
        <f t="shared" ref="F266:F329" si="184">E266*Y266</f>
        <v>0</v>
      </c>
      <c r="G266" s="55">
        <f t="shared" si="179"/>
        <v>5.67</v>
      </c>
      <c r="H266" s="69">
        <f t="shared" si="179"/>
        <v>5.67</v>
      </c>
      <c r="I266" s="72">
        <f t="shared" si="172"/>
        <v>0</v>
      </c>
      <c r="J266" s="55">
        <f t="shared" si="180"/>
        <v>-0.01</v>
      </c>
      <c r="K266" s="69">
        <f t="shared" si="180"/>
        <v>-0.06</v>
      </c>
      <c r="L266" s="72">
        <v>0</v>
      </c>
      <c r="M266" s="55">
        <f t="shared" si="181"/>
        <v>7.4999999999999997E-3</v>
      </c>
      <c r="N266" s="69">
        <f t="shared" si="181"/>
        <v>0</v>
      </c>
      <c r="O266" s="72">
        <v>0</v>
      </c>
      <c r="P266" s="7"/>
      <c r="Q266" s="72">
        <f t="shared" ref="Q266:Q329" si="185">M266+J266+G266</f>
        <v>5.6674999999999995</v>
      </c>
      <c r="R266" s="72">
        <f t="shared" ref="R266:R329" si="186">N266+K266+H266</f>
        <v>5.61</v>
      </c>
      <c r="S266" s="72">
        <f t="shared" ref="S266:S329" si="187">O266+L266+I266</f>
        <v>0</v>
      </c>
      <c r="T266" s="7"/>
      <c r="U266" s="5">
        <f t="shared" ref="U266:U329" si="188">A267-A266</f>
        <v>31</v>
      </c>
      <c r="V266" s="45">
        <f t="shared" ref="V266:V329" si="189">CHOOSE(F$3,A267+24,A266)</f>
        <v>44835</v>
      </c>
      <c r="W266" s="5">
        <f t="shared" ref="W266:W329" si="190">V266-C$3</f>
        <v>7919</v>
      </c>
      <c r="X266" s="55">
        <f t="shared" ref="X266:X329" si="191">VLOOKUP($A266,Table,MATCH(X$4,Curves,0))</f>
        <v>5.3904348595426005E-2</v>
      </c>
      <c r="Y266" s="47">
        <f t="shared" ref="Y266:Y329" si="192">1/(1+CHOOSE(F$3,(X267+($K$3/10000))/2,(X266+($K$3/10000))/2))^(2*W266/365.25)</f>
        <v>0.31561561513665326</v>
      </c>
      <c r="Z266" s="5">
        <f t="shared" ref="Z266:Z329" si="193">IF(AND(mthbeg&lt;=A266,mthend&gt;=A266),1,0)</f>
        <v>0</v>
      </c>
      <c r="AA266" s="5">
        <f t="shared" ref="AA266:AA329" si="194">U266*Z266</f>
        <v>0</v>
      </c>
      <c r="AC266" s="39">
        <f t="shared" ref="AC266:AC329" si="195">F266*G266</f>
        <v>0</v>
      </c>
      <c r="AD266" s="39">
        <f t="shared" ref="AD266:AD329" si="196">$F266*H266</f>
        <v>0</v>
      </c>
      <c r="AE266" s="39">
        <f t="shared" ref="AE266:AE329" si="197">$F266*I266</f>
        <v>0</v>
      </c>
      <c r="AF266" s="39">
        <f t="shared" ref="AF266:AF329" si="198">$F266*J266</f>
        <v>0</v>
      </c>
      <c r="AG266" s="39">
        <f t="shared" ref="AG266:AG329" si="199">$F266*K266</f>
        <v>0</v>
      </c>
      <c r="AH266" s="39">
        <f t="shared" ref="AH266:AH329" si="200">$F266*L266</f>
        <v>0</v>
      </c>
      <c r="AI266" s="39">
        <f t="shared" ref="AI266:AI329" si="201">$F266*M266</f>
        <v>0</v>
      </c>
      <c r="AJ266" s="39">
        <f t="shared" ref="AJ266:AJ329" si="202">$F266*N266</f>
        <v>0</v>
      </c>
      <c r="AK266" s="39">
        <f t="shared" ref="AK266:AK329" si="203">F266*O266</f>
        <v>0</v>
      </c>
      <c r="AL266" s="43"/>
      <c r="AM266" s="39">
        <f t="shared" ref="AM266:AM329" si="204">CHOOSE($G$3,AD266-AE266,AE266-AD266)</f>
        <v>0</v>
      </c>
      <c r="AN266" s="39">
        <f t="shared" ref="AN266:AN329" si="205">CHOOSE($G$3,AG266-AH266,AH266-AG266)</f>
        <v>0</v>
      </c>
      <c r="AO266" s="39">
        <f t="shared" ref="AO266:AO329" si="206">CHOOSE($G$3,AJ266-AK266,AK266-AJ266)</f>
        <v>0</v>
      </c>
      <c r="AP266" s="40">
        <f t="shared" ref="AP266:AP329" si="207">SUM(AM266:AO266)</f>
        <v>0</v>
      </c>
      <c r="AR266" s="39">
        <f t="shared" ref="AR266:AR329" si="208">CHOOSE($G$3,AC266-AD266,AD266-AC266)</f>
        <v>0</v>
      </c>
      <c r="AS266" s="39">
        <f t="shared" ref="AS266:AS329" si="209">CHOOSE($G$3,AF266-AG266,AG266-AF266)</f>
        <v>0</v>
      </c>
      <c r="AT266" s="39">
        <f t="shared" ref="AT266:AT329" si="210">CHOOSE($G$3,AI266-AJ266,AJ266-AI266)</f>
        <v>0</v>
      </c>
      <c r="AU266" s="40">
        <f t="shared" ref="AU266:AU329" si="211">AR266+AS266+AT266</f>
        <v>0</v>
      </c>
      <c r="AV266" s="40"/>
      <c r="AW266" s="52">
        <f t="shared" ref="AW266:AW329" si="212">AU266+AP266</f>
        <v>0</v>
      </c>
      <c r="AY266" s="52">
        <f t="shared" ref="AY266:AY329" si="213">AK266+AH266+AE266</f>
        <v>0</v>
      </c>
      <c r="AZ266" s="70"/>
    </row>
    <row r="267" spans="1:52" ht="12" customHeight="1">
      <c r="A267" s="44">
        <f t="shared" ref="A267:A330" si="214">EDATE(A266,1)</f>
        <v>44866</v>
      </c>
      <c r="B267" s="66">
        <f t="shared" ref="B267:B330" si="215">B266</f>
        <v>2868.8524590163934</v>
      </c>
      <c r="C267" s="67"/>
      <c r="D267" s="68">
        <f t="shared" si="182"/>
        <v>2868.8524590163934</v>
      </c>
      <c r="E267" s="35">
        <f t="shared" si="183"/>
        <v>0</v>
      </c>
      <c r="F267" s="35">
        <f t="shared" si="184"/>
        <v>0</v>
      </c>
      <c r="G267" s="55">
        <f t="shared" si="179"/>
        <v>5.67</v>
      </c>
      <c r="H267" s="69">
        <f t="shared" si="179"/>
        <v>5.67</v>
      </c>
      <c r="I267" s="72">
        <f t="shared" ref="I267:I330" si="216">I266</f>
        <v>0</v>
      </c>
      <c r="J267" s="55">
        <f t="shared" si="180"/>
        <v>-0.01</v>
      </c>
      <c r="K267" s="69">
        <f t="shared" si="180"/>
        <v>-0.06</v>
      </c>
      <c r="L267" s="72">
        <v>0</v>
      </c>
      <c r="M267" s="55">
        <f t="shared" si="181"/>
        <v>7.4999999999999997E-3</v>
      </c>
      <c r="N267" s="69">
        <f t="shared" si="181"/>
        <v>0</v>
      </c>
      <c r="O267" s="72">
        <v>0</v>
      </c>
      <c r="P267" s="7"/>
      <c r="Q267" s="72">
        <f t="shared" si="185"/>
        <v>5.6674999999999995</v>
      </c>
      <c r="R267" s="72">
        <f t="shared" si="186"/>
        <v>5.61</v>
      </c>
      <c r="S267" s="72">
        <f t="shared" si="187"/>
        <v>0</v>
      </c>
      <c r="T267" s="7"/>
      <c r="U267" s="5">
        <f t="shared" si="188"/>
        <v>30</v>
      </c>
      <c r="V267" s="45">
        <f t="shared" si="189"/>
        <v>44866</v>
      </c>
      <c r="W267" s="5">
        <f t="shared" si="190"/>
        <v>7950</v>
      </c>
      <c r="X267" s="55">
        <f t="shared" si="191"/>
        <v>5.3904348595426005E-2</v>
      </c>
      <c r="Y267" s="47">
        <f t="shared" si="192"/>
        <v>0.31419398733679427</v>
      </c>
      <c r="Z267" s="5">
        <f t="shared" si="193"/>
        <v>0</v>
      </c>
      <c r="AA267" s="5">
        <f t="shared" si="194"/>
        <v>0</v>
      </c>
      <c r="AC267" s="39">
        <f t="shared" si="195"/>
        <v>0</v>
      </c>
      <c r="AD267" s="39">
        <f t="shared" si="196"/>
        <v>0</v>
      </c>
      <c r="AE267" s="39">
        <f t="shared" si="197"/>
        <v>0</v>
      </c>
      <c r="AF267" s="39">
        <f t="shared" si="198"/>
        <v>0</v>
      </c>
      <c r="AG267" s="39">
        <f t="shared" si="199"/>
        <v>0</v>
      </c>
      <c r="AH267" s="39">
        <f t="shared" si="200"/>
        <v>0</v>
      </c>
      <c r="AI267" s="39">
        <f t="shared" si="201"/>
        <v>0</v>
      </c>
      <c r="AJ267" s="39">
        <f t="shared" si="202"/>
        <v>0</v>
      </c>
      <c r="AK267" s="39">
        <f t="shared" si="203"/>
        <v>0</v>
      </c>
      <c r="AL267" s="43"/>
      <c r="AM267" s="39">
        <f t="shared" si="204"/>
        <v>0</v>
      </c>
      <c r="AN267" s="39">
        <f t="shared" si="205"/>
        <v>0</v>
      </c>
      <c r="AO267" s="39">
        <f t="shared" si="206"/>
        <v>0</v>
      </c>
      <c r="AP267" s="40">
        <f t="shared" si="207"/>
        <v>0</v>
      </c>
      <c r="AR267" s="39">
        <f t="shared" si="208"/>
        <v>0</v>
      </c>
      <c r="AS267" s="39">
        <f t="shared" si="209"/>
        <v>0</v>
      </c>
      <c r="AT267" s="39">
        <f t="shared" si="210"/>
        <v>0</v>
      </c>
      <c r="AU267" s="40">
        <f t="shared" si="211"/>
        <v>0</v>
      </c>
      <c r="AV267" s="40"/>
      <c r="AW267" s="52">
        <f t="shared" si="212"/>
        <v>0</v>
      </c>
      <c r="AY267" s="52">
        <f t="shared" si="213"/>
        <v>0</v>
      </c>
      <c r="AZ267" s="70"/>
    </row>
    <row r="268" spans="1:52" ht="12" customHeight="1">
      <c r="A268" s="44">
        <f t="shared" si="214"/>
        <v>44896</v>
      </c>
      <c r="B268" s="66">
        <f t="shared" si="215"/>
        <v>2868.8524590163934</v>
      </c>
      <c r="C268" s="67"/>
      <c r="D268" s="68">
        <f t="shared" si="182"/>
        <v>2868.8524590163934</v>
      </c>
      <c r="E268" s="35">
        <f t="shared" si="183"/>
        <v>0</v>
      </c>
      <c r="F268" s="35">
        <f t="shared" si="184"/>
        <v>0</v>
      </c>
      <c r="G268" s="55">
        <f t="shared" si="179"/>
        <v>5.67</v>
      </c>
      <c r="H268" s="69">
        <f t="shared" si="179"/>
        <v>5.67</v>
      </c>
      <c r="I268" s="72">
        <f t="shared" si="216"/>
        <v>0</v>
      </c>
      <c r="J268" s="55">
        <f t="shared" si="180"/>
        <v>-0.01</v>
      </c>
      <c r="K268" s="69">
        <f t="shared" si="180"/>
        <v>-0.06</v>
      </c>
      <c r="L268" s="72">
        <v>0</v>
      </c>
      <c r="M268" s="55">
        <f t="shared" si="181"/>
        <v>7.4999999999999997E-3</v>
      </c>
      <c r="N268" s="69">
        <f t="shared" si="181"/>
        <v>0</v>
      </c>
      <c r="O268" s="72">
        <v>0</v>
      </c>
      <c r="P268" s="7"/>
      <c r="Q268" s="72">
        <f t="shared" si="185"/>
        <v>5.6674999999999995</v>
      </c>
      <c r="R268" s="72">
        <f t="shared" si="186"/>
        <v>5.61</v>
      </c>
      <c r="S268" s="72">
        <f t="shared" si="187"/>
        <v>0</v>
      </c>
      <c r="T268" s="7"/>
      <c r="U268" s="5">
        <f t="shared" si="188"/>
        <v>31</v>
      </c>
      <c r="V268" s="45">
        <f t="shared" si="189"/>
        <v>44896</v>
      </c>
      <c r="W268" s="5">
        <f t="shared" si="190"/>
        <v>7980</v>
      </c>
      <c r="X268" s="55">
        <f t="shared" si="191"/>
        <v>5.3904348595426005E-2</v>
      </c>
      <c r="Y268" s="47">
        <f t="shared" si="192"/>
        <v>0.31282431572148239</v>
      </c>
      <c r="Z268" s="5">
        <f t="shared" si="193"/>
        <v>0</v>
      </c>
      <c r="AA268" s="5">
        <f t="shared" si="194"/>
        <v>0</v>
      </c>
      <c r="AC268" s="39">
        <f t="shared" si="195"/>
        <v>0</v>
      </c>
      <c r="AD268" s="39">
        <f t="shared" si="196"/>
        <v>0</v>
      </c>
      <c r="AE268" s="39">
        <f t="shared" si="197"/>
        <v>0</v>
      </c>
      <c r="AF268" s="39">
        <f t="shared" si="198"/>
        <v>0</v>
      </c>
      <c r="AG268" s="39">
        <f t="shared" si="199"/>
        <v>0</v>
      </c>
      <c r="AH268" s="39">
        <f t="shared" si="200"/>
        <v>0</v>
      </c>
      <c r="AI268" s="39">
        <f t="shared" si="201"/>
        <v>0</v>
      </c>
      <c r="AJ268" s="39">
        <f t="shared" si="202"/>
        <v>0</v>
      </c>
      <c r="AK268" s="39">
        <f t="shared" si="203"/>
        <v>0</v>
      </c>
      <c r="AL268" s="43"/>
      <c r="AM268" s="39">
        <f t="shared" si="204"/>
        <v>0</v>
      </c>
      <c r="AN268" s="39">
        <f t="shared" si="205"/>
        <v>0</v>
      </c>
      <c r="AO268" s="39">
        <f t="shared" si="206"/>
        <v>0</v>
      </c>
      <c r="AP268" s="40">
        <f t="shared" si="207"/>
        <v>0</v>
      </c>
      <c r="AR268" s="39">
        <f t="shared" si="208"/>
        <v>0</v>
      </c>
      <c r="AS268" s="39">
        <f t="shared" si="209"/>
        <v>0</v>
      </c>
      <c r="AT268" s="39">
        <f t="shared" si="210"/>
        <v>0</v>
      </c>
      <c r="AU268" s="40">
        <f t="shared" si="211"/>
        <v>0</v>
      </c>
      <c r="AV268" s="40"/>
      <c r="AW268" s="52">
        <f t="shared" si="212"/>
        <v>0</v>
      </c>
      <c r="AY268" s="52">
        <f t="shared" si="213"/>
        <v>0</v>
      </c>
      <c r="AZ268" s="70"/>
    </row>
    <row r="269" spans="1:52" ht="12" customHeight="1">
      <c r="A269" s="44">
        <f t="shared" si="214"/>
        <v>44927</v>
      </c>
      <c r="B269" s="66">
        <f t="shared" si="215"/>
        <v>2868.8524590163934</v>
      </c>
      <c r="C269" s="67"/>
      <c r="D269" s="68">
        <f t="shared" si="182"/>
        <v>2868.8524590163934</v>
      </c>
      <c r="E269" s="35">
        <f t="shared" si="183"/>
        <v>0</v>
      </c>
      <c r="F269" s="35">
        <f t="shared" si="184"/>
        <v>0</v>
      </c>
      <c r="G269" s="55">
        <f t="shared" si="179"/>
        <v>5.67</v>
      </c>
      <c r="H269" s="69">
        <f t="shared" si="179"/>
        <v>5.67</v>
      </c>
      <c r="I269" s="72">
        <f t="shared" si="216"/>
        <v>0</v>
      </c>
      <c r="J269" s="55">
        <f t="shared" si="180"/>
        <v>-0.01</v>
      </c>
      <c r="K269" s="69">
        <f t="shared" si="180"/>
        <v>-0.06</v>
      </c>
      <c r="L269" s="72">
        <v>0</v>
      </c>
      <c r="M269" s="55">
        <f t="shared" si="181"/>
        <v>7.4999999999999997E-3</v>
      </c>
      <c r="N269" s="69">
        <f t="shared" si="181"/>
        <v>0</v>
      </c>
      <c r="O269" s="72">
        <v>0</v>
      </c>
      <c r="P269" s="7"/>
      <c r="Q269" s="72">
        <f t="shared" si="185"/>
        <v>5.6674999999999995</v>
      </c>
      <c r="R269" s="72">
        <f t="shared" si="186"/>
        <v>5.61</v>
      </c>
      <c r="S269" s="72">
        <f t="shared" si="187"/>
        <v>0</v>
      </c>
      <c r="T269" s="7"/>
      <c r="U269" s="5">
        <f t="shared" si="188"/>
        <v>31</v>
      </c>
      <c r="V269" s="45">
        <f t="shared" si="189"/>
        <v>44927</v>
      </c>
      <c r="W269" s="5">
        <f t="shared" si="190"/>
        <v>8011</v>
      </c>
      <c r="X269" s="55">
        <f t="shared" si="191"/>
        <v>5.3904348595426005E-2</v>
      </c>
      <c r="Y269" s="47">
        <f t="shared" si="192"/>
        <v>0.3114152607749805</v>
      </c>
      <c r="Z269" s="5">
        <f t="shared" si="193"/>
        <v>0</v>
      </c>
      <c r="AA269" s="5">
        <f t="shared" si="194"/>
        <v>0</v>
      </c>
      <c r="AC269" s="39">
        <f t="shared" si="195"/>
        <v>0</v>
      </c>
      <c r="AD269" s="39">
        <f t="shared" si="196"/>
        <v>0</v>
      </c>
      <c r="AE269" s="39">
        <f t="shared" si="197"/>
        <v>0</v>
      </c>
      <c r="AF269" s="39">
        <f t="shared" si="198"/>
        <v>0</v>
      </c>
      <c r="AG269" s="39">
        <f t="shared" si="199"/>
        <v>0</v>
      </c>
      <c r="AH269" s="39">
        <f t="shared" si="200"/>
        <v>0</v>
      </c>
      <c r="AI269" s="39">
        <f t="shared" si="201"/>
        <v>0</v>
      </c>
      <c r="AJ269" s="39">
        <f t="shared" si="202"/>
        <v>0</v>
      </c>
      <c r="AK269" s="39">
        <f t="shared" si="203"/>
        <v>0</v>
      </c>
      <c r="AL269" s="43"/>
      <c r="AM269" s="39">
        <f t="shared" si="204"/>
        <v>0</v>
      </c>
      <c r="AN269" s="39">
        <f t="shared" si="205"/>
        <v>0</v>
      </c>
      <c r="AO269" s="39">
        <f t="shared" si="206"/>
        <v>0</v>
      </c>
      <c r="AP269" s="40">
        <f t="shared" si="207"/>
        <v>0</v>
      </c>
      <c r="AR269" s="39">
        <f t="shared" si="208"/>
        <v>0</v>
      </c>
      <c r="AS269" s="39">
        <f t="shared" si="209"/>
        <v>0</v>
      </c>
      <c r="AT269" s="39">
        <f t="shared" si="210"/>
        <v>0</v>
      </c>
      <c r="AU269" s="40">
        <f t="shared" si="211"/>
        <v>0</v>
      </c>
      <c r="AV269" s="40"/>
      <c r="AW269" s="52">
        <f t="shared" si="212"/>
        <v>0</v>
      </c>
      <c r="AY269" s="52">
        <f t="shared" si="213"/>
        <v>0</v>
      </c>
      <c r="AZ269" s="70"/>
    </row>
    <row r="270" spans="1:52" ht="12" customHeight="1">
      <c r="A270" s="44">
        <f t="shared" si="214"/>
        <v>44958</v>
      </c>
      <c r="B270" s="66">
        <f t="shared" si="215"/>
        <v>2868.8524590163934</v>
      </c>
      <c r="C270" s="67"/>
      <c r="D270" s="68">
        <f t="shared" si="182"/>
        <v>2868.8524590163934</v>
      </c>
      <c r="E270" s="35">
        <f t="shared" si="183"/>
        <v>0</v>
      </c>
      <c r="F270" s="35">
        <f t="shared" si="184"/>
        <v>0</v>
      </c>
      <c r="G270" s="55">
        <f t="shared" ref="G270:H289" si="217">VLOOKUP($A270,Table,MATCH(G$4,Curves,0))</f>
        <v>5.67</v>
      </c>
      <c r="H270" s="69">
        <f t="shared" si="217"/>
        <v>5.67</v>
      </c>
      <c r="I270" s="72">
        <f t="shared" si="216"/>
        <v>0</v>
      </c>
      <c r="J270" s="55">
        <f t="shared" ref="J270:K289" si="218">VLOOKUP($A270,Table,MATCH(J$4,Curves,0))</f>
        <v>-0.01</v>
      </c>
      <c r="K270" s="69">
        <f t="shared" si="218"/>
        <v>-0.06</v>
      </c>
      <c r="L270" s="72">
        <v>0</v>
      </c>
      <c r="M270" s="55">
        <f t="shared" ref="M270:N289" si="219">VLOOKUP($A270,Table,MATCH(M$4,Curves,0))</f>
        <v>7.4999999999999997E-3</v>
      </c>
      <c r="N270" s="69">
        <f t="shared" si="219"/>
        <v>0</v>
      </c>
      <c r="O270" s="72">
        <v>0</v>
      </c>
      <c r="P270" s="7"/>
      <c r="Q270" s="72">
        <f t="shared" si="185"/>
        <v>5.6674999999999995</v>
      </c>
      <c r="R270" s="72">
        <f t="shared" si="186"/>
        <v>5.61</v>
      </c>
      <c r="S270" s="72">
        <f t="shared" si="187"/>
        <v>0</v>
      </c>
      <c r="T270" s="7"/>
      <c r="U270" s="5">
        <f t="shared" si="188"/>
        <v>28</v>
      </c>
      <c r="V270" s="45">
        <f t="shared" si="189"/>
        <v>44958</v>
      </c>
      <c r="W270" s="5">
        <f t="shared" si="190"/>
        <v>8042</v>
      </c>
      <c r="X270" s="55">
        <f t="shared" si="191"/>
        <v>5.3904348595426005E-2</v>
      </c>
      <c r="Y270" s="47">
        <f t="shared" si="192"/>
        <v>0.31001255263639127</v>
      </c>
      <c r="Z270" s="5">
        <f t="shared" si="193"/>
        <v>0</v>
      </c>
      <c r="AA270" s="5">
        <f t="shared" si="194"/>
        <v>0</v>
      </c>
      <c r="AC270" s="39">
        <f t="shared" si="195"/>
        <v>0</v>
      </c>
      <c r="AD270" s="39">
        <f t="shared" si="196"/>
        <v>0</v>
      </c>
      <c r="AE270" s="39">
        <f t="shared" si="197"/>
        <v>0</v>
      </c>
      <c r="AF270" s="39">
        <f t="shared" si="198"/>
        <v>0</v>
      </c>
      <c r="AG270" s="39">
        <f t="shared" si="199"/>
        <v>0</v>
      </c>
      <c r="AH270" s="39">
        <f t="shared" si="200"/>
        <v>0</v>
      </c>
      <c r="AI270" s="39">
        <f t="shared" si="201"/>
        <v>0</v>
      </c>
      <c r="AJ270" s="39">
        <f t="shared" si="202"/>
        <v>0</v>
      </c>
      <c r="AK270" s="39">
        <f t="shared" si="203"/>
        <v>0</v>
      </c>
      <c r="AL270" s="43"/>
      <c r="AM270" s="39">
        <f t="shared" si="204"/>
        <v>0</v>
      </c>
      <c r="AN270" s="39">
        <f t="shared" si="205"/>
        <v>0</v>
      </c>
      <c r="AO270" s="39">
        <f t="shared" si="206"/>
        <v>0</v>
      </c>
      <c r="AP270" s="40">
        <f t="shared" si="207"/>
        <v>0</v>
      </c>
      <c r="AR270" s="39">
        <f t="shared" si="208"/>
        <v>0</v>
      </c>
      <c r="AS270" s="39">
        <f t="shared" si="209"/>
        <v>0</v>
      </c>
      <c r="AT270" s="39">
        <f t="shared" si="210"/>
        <v>0</v>
      </c>
      <c r="AU270" s="40">
        <f t="shared" si="211"/>
        <v>0</v>
      </c>
      <c r="AV270" s="40"/>
      <c r="AW270" s="52">
        <f t="shared" si="212"/>
        <v>0</v>
      </c>
      <c r="AY270" s="52">
        <f t="shared" si="213"/>
        <v>0</v>
      </c>
      <c r="AZ270" s="70"/>
    </row>
    <row r="271" spans="1:52" ht="12" customHeight="1">
      <c r="A271" s="44">
        <f t="shared" si="214"/>
        <v>44986</v>
      </c>
      <c r="B271" s="66">
        <f t="shared" si="215"/>
        <v>2868.8524590163934</v>
      </c>
      <c r="C271" s="67"/>
      <c r="D271" s="68">
        <f t="shared" si="182"/>
        <v>2868.8524590163934</v>
      </c>
      <c r="E271" s="35">
        <f t="shared" si="183"/>
        <v>0</v>
      </c>
      <c r="F271" s="35">
        <f t="shared" si="184"/>
        <v>0</v>
      </c>
      <c r="G271" s="55">
        <f t="shared" si="217"/>
        <v>5.67</v>
      </c>
      <c r="H271" s="69">
        <f t="shared" si="217"/>
        <v>5.67</v>
      </c>
      <c r="I271" s="72">
        <f t="shared" si="216"/>
        <v>0</v>
      </c>
      <c r="J271" s="55">
        <f t="shared" si="218"/>
        <v>-0.01</v>
      </c>
      <c r="K271" s="69">
        <f t="shared" si="218"/>
        <v>-0.06</v>
      </c>
      <c r="L271" s="72">
        <v>0</v>
      </c>
      <c r="M271" s="55">
        <f t="shared" si="219"/>
        <v>7.4999999999999997E-3</v>
      </c>
      <c r="N271" s="69">
        <f t="shared" si="219"/>
        <v>0</v>
      </c>
      <c r="O271" s="72">
        <v>0</v>
      </c>
      <c r="P271" s="7"/>
      <c r="Q271" s="72">
        <f t="shared" si="185"/>
        <v>5.6674999999999995</v>
      </c>
      <c r="R271" s="72">
        <f t="shared" si="186"/>
        <v>5.61</v>
      </c>
      <c r="S271" s="72">
        <f t="shared" si="187"/>
        <v>0</v>
      </c>
      <c r="T271" s="7"/>
      <c r="U271" s="5">
        <f t="shared" si="188"/>
        <v>31</v>
      </c>
      <c r="V271" s="45">
        <f t="shared" si="189"/>
        <v>44986</v>
      </c>
      <c r="W271" s="5">
        <f t="shared" si="190"/>
        <v>8070</v>
      </c>
      <c r="X271" s="55">
        <f t="shared" si="191"/>
        <v>5.3904348595426005E-2</v>
      </c>
      <c r="Y271" s="47">
        <f t="shared" si="192"/>
        <v>0.30875102188159803</v>
      </c>
      <c r="Z271" s="5">
        <f t="shared" si="193"/>
        <v>0</v>
      </c>
      <c r="AA271" s="5">
        <f t="shared" si="194"/>
        <v>0</v>
      </c>
      <c r="AC271" s="39">
        <f t="shared" si="195"/>
        <v>0</v>
      </c>
      <c r="AD271" s="39">
        <f t="shared" si="196"/>
        <v>0</v>
      </c>
      <c r="AE271" s="39">
        <f t="shared" si="197"/>
        <v>0</v>
      </c>
      <c r="AF271" s="39">
        <f t="shared" si="198"/>
        <v>0</v>
      </c>
      <c r="AG271" s="39">
        <f t="shared" si="199"/>
        <v>0</v>
      </c>
      <c r="AH271" s="39">
        <f t="shared" si="200"/>
        <v>0</v>
      </c>
      <c r="AI271" s="39">
        <f t="shared" si="201"/>
        <v>0</v>
      </c>
      <c r="AJ271" s="39">
        <f t="shared" si="202"/>
        <v>0</v>
      </c>
      <c r="AK271" s="39">
        <f t="shared" si="203"/>
        <v>0</v>
      </c>
      <c r="AL271" s="43"/>
      <c r="AM271" s="39">
        <f t="shared" si="204"/>
        <v>0</v>
      </c>
      <c r="AN271" s="39">
        <f t="shared" si="205"/>
        <v>0</v>
      </c>
      <c r="AO271" s="39">
        <f t="shared" si="206"/>
        <v>0</v>
      </c>
      <c r="AP271" s="40">
        <f t="shared" si="207"/>
        <v>0</v>
      </c>
      <c r="AR271" s="39">
        <f t="shared" si="208"/>
        <v>0</v>
      </c>
      <c r="AS271" s="39">
        <f t="shared" si="209"/>
        <v>0</v>
      </c>
      <c r="AT271" s="39">
        <f t="shared" si="210"/>
        <v>0</v>
      </c>
      <c r="AU271" s="40">
        <f t="shared" si="211"/>
        <v>0</v>
      </c>
      <c r="AV271" s="40"/>
      <c r="AW271" s="52">
        <f t="shared" si="212"/>
        <v>0</v>
      </c>
      <c r="AY271" s="52">
        <f t="shared" si="213"/>
        <v>0</v>
      </c>
      <c r="AZ271" s="70"/>
    </row>
    <row r="272" spans="1:52" ht="12" customHeight="1">
      <c r="A272" s="44">
        <f t="shared" si="214"/>
        <v>45017</v>
      </c>
      <c r="B272" s="66">
        <f t="shared" si="215"/>
        <v>2868.8524590163934</v>
      </c>
      <c r="C272" s="67"/>
      <c r="D272" s="68">
        <f t="shared" si="182"/>
        <v>2868.8524590163934</v>
      </c>
      <c r="E272" s="35">
        <f t="shared" si="183"/>
        <v>0</v>
      </c>
      <c r="F272" s="35">
        <f t="shared" si="184"/>
        <v>0</v>
      </c>
      <c r="G272" s="55">
        <f t="shared" si="217"/>
        <v>5.67</v>
      </c>
      <c r="H272" s="69">
        <f t="shared" si="217"/>
        <v>5.67</v>
      </c>
      <c r="I272" s="72">
        <f t="shared" si="216"/>
        <v>0</v>
      </c>
      <c r="J272" s="55">
        <f t="shared" si="218"/>
        <v>-0.01</v>
      </c>
      <c r="K272" s="69">
        <f t="shared" si="218"/>
        <v>-0.06</v>
      </c>
      <c r="L272" s="72">
        <v>0</v>
      </c>
      <c r="M272" s="55">
        <f t="shared" si="219"/>
        <v>7.4999999999999997E-3</v>
      </c>
      <c r="N272" s="69">
        <f t="shared" si="219"/>
        <v>0</v>
      </c>
      <c r="O272" s="72">
        <v>0</v>
      </c>
      <c r="P272" s="7"/>
      <c r="Q272" s="72">
        <f t="shared" si="185"/>
        <v>5.6674999999999995</v>
      </c>
      <c r="R272" s="72">
        <f t="shared" si="186"/>
        <v>5.61</v>
      </c>
      <c r="S272" s="72">
        <f t="shared" si="187"/>
        <v>0</v>
      </c>
      <c r="T272" s="7"/>
      <c r="U272" s="5">
        <f t="shared" si="188"/>
        <v>30</v>
      </c>
      <c r="V272" s="45">
        <f t="shared" si="189"/>
        <v>45017</v>
      </c>
      <c r="W272" s="5">
        <f t="shared" si="190"/>
        <v>8101</v>
      </c>
      <c r="X272" s="55">
        <f t="shared" si="191"/>
        <v>5.3904348595426005E-2</v>
      </c>
      <c r="Y272" s="47">
        <f t="shared" si="192"/>
        <v>0.30736031427750271</v>
      </c>
      <c r="Z272" s="5">
        <f t="shared" si="193"/>
        <v>0</v>
      </c>
      <c r="AA272" s="5">
        <f t="shared" si="194"/>
        <v>0</v>
      </c>
      <c r="AC272" s="39">
        <f t="shared" si="195"/>
        <v>0</v>
      </c>
      <c r="AD272" s="39">
        <f t="shared" si="196"/>
        <v>0</v>
      </c>
      <c r="AE272" s="39">
        <f t="shared" si="197"/>
        <v>0</v>
      </c>
      <c r="AF272" s="39">
        <f t="shared" si="198"/>
        <v>0</v>
      </c>
      <c r="AG272" s="39">
        <f t="shared" si="199"/>
        <v>0</v>
      </c>
      <c r="AH272" s="39">
        <f t="shared" si="200"/>
        <v>0</v>
      </c>
      <c r="AI272" s="39">
        <f t="shared" si="201"/>
        <v>0</v>
      </c>
      <c r="AJ272" s="39">
        <f t="shared" si="202"/>
        <v>0</v>
      </c>
      <c r="AK272" s="39">
        <f t="shared" si="203"/>
        <v>0</v>
      </c>
      <c r="AL272" s="43"/>
      <c r="AM272" s="39">
        <f t="shared" si="204"/>
        <v>0</v>
      </c>
      <c r="AN272" s="39">
        <f t="shared" si="205"/>
        <v>0</v>
      </c>
      <c r="AO272" s="39">
        <f t="shared" si="206"/>
        <v>0</v>
      </c>
      <c r="AP272" s="40">
        <f t="shared" si="207"/>
        <v>0</v>
      </c>
      <c r="AR272" s="39">
        <f t="shared" si="208"/>
        <v>0</v>
      </c>
      <c r="AS272" s="39">
        <f t="shared" si="209"/>
        <v>0</v>
      </c>
      <c r="AT272" s="39">
        <f t="shared" si="210"/>
        <v>0</v>
      </c>
      <c r="AU272" s="40">
        <f t="shared" si="211"/>
        <v>0</v>
      </c>
      <c r="AV272" s="40"/>
      <c r="AW272" s="52">
        <f t="shared" si="212"/>
        <v>0</v>
      </c>
      <c r="AY272" s="52">
        <f t="shared" si="213"/>
        <v>0</v>
      </c>
      <c r="AZ272" s="70"/>
    </row>
    <row r="273" spans="1:52" ht="12" customHeight="1">
      <c r="A273" s="44">
        <f t="shared" si="214"/>
        <v>45047</v>
      </c>
      <c r="B273" s="66">
        <f t="shared" si="215"/>
        <v>2868.8524590163934</v>
      </c>
      <c r="C273" s="67"/>
      <c r="D273" s="68">
        <f t="shared" si="182"/>
        <v>2868.8524590163934</v>
      </c>
      <c r="E273" s="35">
        <f t="shared" si="183"/>
        <v>0</v>
      </c>
      <c r="F273" s="35">
        <f t="shared" si="184"/>
        <v>0</v>
      </c>
      <c r="G273" s="55">
        <f t="shared" si="217"/>
        <v>5.67</v>
      </c>
      <c r="H273" s="69">
        <f t="shared" si="217"/>
        <v>5.67</v>
      </c>
      <c r="I273" s="72">
        <f t="shared" si="216"/>
        <v>0</v>
      </c>
      <c r="J273" s="55">
        <f t="shared" si="218"/>
        <v>-0.01</v>
      </c>
      <c r="K273" s="69">
        <f t="shared" si="218"/>
        <v>-0.06</v>
      </c>
      <c r="L273" s="72">
        <v>0</v>
      </c>
      <c r="M273" s="55">
        <f t="shared" si="219"/>
        <v>7.4999999999999997E-3</v>
      </c>
      <c r="N273" s="69">
        <f t="shared" si="219"/>
        <v>0</v>
      </c>
      <c r="O273" s="72">
        <v>0</v>
      </c>
      <c r="P273" s="7"/>
      <c r="Q273" s="72">
        <f t="shared" si="185"/>
        <v>5.6674999999999995</v>
      </c>
      <c r="R273" s="72">
        <f t="shared" si="186"/>
        <v>5.61</v>
      </c>
      <c r="S273" s="72">
        <f t="shared" si="187"/>
        <v>0</v>
      </c>
      <c r="T273" s="7"/>
      <c r="U273" s="5">
        <f t="shared" si="188"/>
        <v>31</v>
      </c>
      <c r="V273" s="45">
        <f t="shared" si="189"/>
        <v>45047</v>
      </c>
      <c r="W273" s="5">
        <f t="shared" si="190"/>
        <v>8131</v>
      </c>
      <c r="X273" s="55">
        <f t="shared" si="191"/>
        <v>5.3904348595426005E-2</v>
      </c>
      <c r="Y273" s="47">
        <f t="shared" si="192"/>
        <v>0.30602043281857472</v>
      </c>
      <c r="Z273" s="5">
        <f t="shared" si="193"/>
        <v>0</v>
      </c>
      <c r="AA273" s="5">
        <f t="shared" si="194"/>
        <v>0</v>
      </c>
      <c r="AC273" s="39">
        <f t="shared" si="195"/>
        <v>0</v>
      </c>
      <c r="AD273" s="39">
        <f t="shared" si="196"/>
        <v>0</v>
      </c>
      <c r="AE273" s="39">
        <f t="shared" si="197"/>
        <v>0</v>
      </c>
      <c r="AF273" s="39">
        <f t="shared" si="198"/>
        <v>0</v>
      </c>
      <c r="AG273" s="39">
        <f t="shared" si="199"/>
        <v>0</v>
      </c>
      <c r="AH273" s="39">
        <f t="shared" si="200"/>
        <v>0</v>
      </c>
      <c r="AI273" s="39">
        <f t="shared" si="201"/>
        <v>0</v>
      </c>
      <c r="AJ273" s="39">
        <f t="shared" si="202"/>
        <v>0</v>
      </c>
      <c r="AK273" s="39">
        <f t="shared" si="203"/>
        <v>0</v>
      </c>
      <c r="AL273" s="43"/>
      <c r="AM273" s="39">
        <f t="shared" si="204"/>
        <v>0</v>
      </c>
      <c r="AN273" s="39">
        <f t="shared" si="205"/>
        <v>0</v>
      </c>
      <c r="AO273" s="39">
        <f t="shared" si="206"/>
        <v>0</v>
      </c>
      <c r="AP273" s="40">
        <f t="shared" si="207"/>
        <v>0</v>
      </c>
      <c r="AR273" s="39">
        <f t="shared" si="208"/>
        <v>0</v>
      </c>
      <c r="AS273" s="39">
        <f t="shared" si="209"/>
        <v>0</v>
      </c>
      <c r="AT273" s="39">
        <f t="shared" si="210"/>
        <v>0</v>
      </c>
      <c r="AU273" s="40">
        <f t="shared" si="211"/>
        <v>0</v>
      </c>
      <c r="AV273" s="40"/>
      <c r="AW273" s="52">
        <f t="shared" si="212"/>
        <v>0</v>
      </c>
      <c r="AY273" s="52">
        <f t="shared" si="213"/>
        <v>0</v>
      </c>
      <c r="AZ273" s="70"/>
    </row>
    <row r="274" spans="1:52" ht="12" customHeight="1">
      <c r="A274" s="44">
        <f t="shared" si="214"/>
        <v>45078</v>
      </c>
      <c r="B274" s="66">
        <f t="shared" si="215"/>
        <v>2868.8524590163934</v>
      </c>
      <c r="C274" s="67"/>
      <c r="D274" s="68">
        <f t="shared" si="182"/>
        <v>2868.8524590163934</v>
      </c>
      <c r="E274" s="35">
        <f t="shared" si="183"/>
        <v>0</v>
      </c>
      <c r="F274" s="35">
        <f t="shared" si="184"/>
        <v>0</v>
      </c>
      <c r="G274" s="55">
        <f t="shared" si="217"/>
        <v>5.67</v>
      </c>
      <c r="H274" s="69">
        <f t="shared" si="217"/>
        <v>5.67</v>
      </c>
      <c r="I274" s="72">
        <f t="shared" si="216"/>
        <v>0</v>
      </c>
      <c r="J274" s="55">
        <f t="shared" si="218"/>
        <v>-0.01</v>
      </c>
      <c r="K274" s="69">
        <f t="shared" si="218"/>
        <v>-0.06</v>
      </c>
      <c r="L274" s="72">
        <v>0</v>
      </c>
      <c r="M274" s="55">
        <f t="shared" si="219"/>
        <v>7.4999999999999997E-3</v>
      </c>
      <c r="N274" s="69">
        <f t="shared" si="219"/>
        <v>0</v>
      </c>
      <c r="O274" s="72">
        <v>0</v>
      </c>
      <c r="P274" s="7"/>
      <c r="Q274" s="72">
        <f t="shared" si="185"/>
        <v>5.6674999999999995</v>
      </c>
      <c r="R274" s="72">
        <f t="shared" si="186"/>
        <v>5.61</v>
      </c>
      <c r="S274" s="72">
        <f t="shared" si="187"/>
        <v>0</v>
      </c>
      <c r="T274" s="7"/>
      <c r="U274" s="5">
        <f t="shared" si="188"/>
        <v>30</v>
      </c>
      <c r="V274" s="45">
        <f t="shared" si="189"/>
        <v>45078</v>
      </c>
      <c r="W274" s="5">
        <f t="shared" si="190"/>
        <v>8162</v>
      </c>
      <c r="X274" s="55">
        <f t="shared" si="191"/>
        <v>5.3904348595426005E-2</v>
      </c>
      <c r="Y274" s="47">
        <f t="shared" si="192"/>
        <v>0.30464202461012341</v>
      </c>
      <c r="Z274" s="5">
        <f t="shared" si="193"/>
        <v>0</v>
      </c>
      <c r="AA274" s="5">
        <f t="shared" si="194"/>
        <v>0</v>
      </c>
      <c r="AC274" s="39">
        <f t="shared" si="195"/>
        <v>0</v>
      </c>
      <c r="AD274" s="39">
        <f t="shared" si="196"/>
        <v>0</v>
      </c>
      <c r="AE274" s="39">
        <f t="shared" si="197"/>
        <v>0</v>
      </c>
      <c r="AF274" s="39">
        <f t="shared" si="198"/>
        <v>0</v>
      </c>
      <c r="AG274" s="39">
        <f t="shared" si="199"/>
        <v>0</v>
      </c>
      <c r="AH274" s="39">
        <f t="shared" si="200"/>
        <v>0</v>
      </c>
      <c r="AI274" s="39">
        <f t="shared" si="201"/>
        <v>0</v>
      </c>
      <c r="AJ274" s="39">
        <f t="shared" si="202"/>
        <v>0</v>
      </c>
      <c r="AK274" s="39">
        <f t="shared" si="203"/>
        <v>0</v>
      </c>
      <c r="AL274" s="43"/>
      <c r="AM274" s="39">
        <f t="shared" si="204"/>
        <v>0</v>
      </c>
      <c r="AN274" s="39">
        <f t="shared" si="205"/>
        <v>0</v>
      </c>
      <c r="AO274" s="39">
        <f t="shared" si="206"/>
        <v>0</v>
      </c>
      <c r="AP274" s="40">
        <f t="shared" si="207"/>
        <v>0</v>
      </c>
      <c r="AR274" s="39">
        <f t="shared" si="208"/>
        <v>0</v>
      </c>
      <c r="AS274" s="39">
        <f t="shared" si="209"/>
        <v>0</v>
      </c>
      <c r="AT274" s="39">
        <f t="shared" si="210"/>
        <v>0</v>
      </c>
      <c r="AU274" s="40">
        <f t="shared" si="211"/>
        <v>0</v>
      </c>
      <c r="AV274" s="40"/>
      <c r="AW274" s="52">
        <f t="shared" si="212"/>
        <v>0</v>
      </c>
      <c r="AY274" s="52">
        <f t="shared" si="213"/>
        <v>0</v>
      </c>
      <c r="AZ274" s="70"/>
    </row>
    <row r="275" spans="1:52" ht="12" customHeight="1">
      <c r="A275" s="44">
        <f t="shared" si="214"/>
        <v>45108</v>
      </c>
      <c r="B275" s="66">
        <f t="shared" si="215"/>
        <v>2868.8524590163934</v>
      </c>
      <c r="C275" s="67"/>
      <c r="D275" s="68">
        <f t="shared" si="182"/>
        <v>2868.8524590163934</v>
      </c>
      <c r="E275" s="35">
        <f t="shared" si="183"/>
        <v>0</v>
      </c>
      <c r="F275" s="35">
        <f t="shared" si="184"/>
        <v>0</v>
      </c>
      <c r="G275" s="55">
        <f t="shared" si="217"/>
        <v>5.67</v>
      </c>
      <c r="H275" s="69">
        <f t="shared" si="217"/>
        <v>5.67</v>
      </c>
      <c r="I275" s="72">
        <f t="shared" si="216"/>
        <v>0</v>
      </c>
      <c r="J275" s="55">
        <f t="shared" si="218"/>
        <v>-0.01</v>
      </c>
      <c r="K275" s="69">
        <f t="shared" si="218"/>
        <v>-0.06</v>
      </c>
      <c r="L275" s="72">
        <v>0</v>
      </c>
      <c r="M275" s="55">
        <f t="shared" si="219"/>
        <v>7.4999999999999997E-3</v>
      </c>
      <c r="N275" s="69">
        <f t="shared" si="219"/>
        <v>0</v>
      </c>
      <c r="O275" s="72">
        <v>0</v>
      </c>
      <c r="P275" s="7"/>
      <c r="Q275" s="72">
        <f t="shared" si="185"/>
        <v>5.6674999999999995</v>
      </c>
      <c r="R275" s="72">
        <f t="shared" si="186"/>
        <v>5.61</v>
      </c>
      <c r="S275" s="72">
        <f t="shared" si="187"/>
        <v>0</v>
      </c>
      <c r="T275" s="7"/>
      <c r="U275" s="5">
        <f t="shared" si="188"/>
        <v>31</v>
      </c>
      <c r="V275" s="45">
        <f t="shared" si="189"/>
        <v>45108</v>
      </c>
      <c r="W275" s="5">
        <f t="shared" si="190"/>
        <v>8192</v>
      </c>
      <c r="X275" s="55">
        <f t="shared" si="191"/>
        <v>5.3904348595426005E-2</v>
      </c>
      <c r="Y275" s="47">
        <f t="shared" si="192"/>
        <v>0.30331399304123047</v>
      </c>
      <c r="Z275" s="5">
        <f t="shared" si="193"/>
        <v>0</v>
      </c>
      <c r="AA275" s="5">
        <f t="shared" si="194"/>
        <v>0</v>
      </c>
      <c r="AC275" s="39">
        <f t="shared" si="195"/>
        <v>0</v>
      </c>
      <c r="AD275" s="39">
        <f t="shared" si="196"/>
        <v>0</v>
      </c>
      <c r="AE275" s="39">
        <f t="shared" si="197"/>
        <v>0</v>
      </c>
      <c r="AF275" s="39">
        <f t="shared" si="198"/>
        <v>0</v>
      </c>
      <c r="AG275" s="39">
        <f t="shared" si="199"/>
        <v>0</v>
      </c>
      <c r="AH275" s="39">
        <f t="shared" si="200"/>
        <v>0</v>
      </c>
      <c r="AI275" s="39">
        <f t="shared" si="201"/>
        <v>0</v>
      </c>
      <c r="AJ275" s="39">
        <f t="shared" si="202"/>
        <v>0</v>
      </c>
      <c r="AK275" s="39">
        <f t="shared" si="203"/>
        <v>0</v>
      </c>
      <c r="AL275" s="43"/>
      <c r="AM275" s="39">
        <f t="shared" si="204"/>
        <v>0</v>
      </c>
      <c r="AN275" s="39">
        <f t="shared" si="205"/>
        <v>0</v>
      </c>
      <c r="AO275" s="39">
        <f t="shared" si="206"/>
        <v>0</v>
      </c>
      <c r="AP275" s="40">
        <f t="shared" si="207"/>
        <v>0</v>
      </c>
      <c r="AR275" s="39">
        <f t="shared" si="208"/>
        <v>0</v>
      </c>
      <c r="AS275" s="39">
        <f t="shared" si="209"/>
        <v>0</v>
      </c>
      <c r="AT275" s="39">
        <f t="shared" si="210"/>
        <v>0</v>
      </c>
      <c r="AU275" s="40">
        <f t="shared" si="211"/>
        <v>0</v>
      </c>
      <c r="AV275" s="40"/>
      <c r="AW275" s="52">
        <f t="shared" si="212"/>
        <v>0</v>
      </c>
      <c r="AY275" s="52">
        <f t="shared" si="213"/>
        <v>0</v>
      </c>
      <c r="AZ275" s="70"/>
    </row>
    <row r="276" spans="1:52" ht="12" customHeight="1">
      <c r="A276" s="44">
        <f t="shared" si="214"/>
        <v>45139</v>
      </c>
      <c r="B276" s="66">
        <f t="shared" si="215"/>
        <v>2868.8524590163934</v>
      </c>
      <c r="C276" s="67"/>
      <c r="D276" s="68">
        <f t="shared" si="182"/>
        <v>2868.8524590163934</v>
      </c>
      <c r="E276" s="35">
        <f t="shared" si="183"/>
        <v>0</v>
      </c>
      <c r="F276" s="35">
        <f t="shared" si="184"/>
        <v>0</v>
      </c>
      <c r="G276" s="55">
        <f t="shared" si="217"/>
        <v>5.67</v>
      </c>
      <c r="H276" s="69">
        <f t="shared" si="217"/>
        <v>5.67</v>
      </c>
      <c r="I276" s="72">
        <f t="shared" si="216"/>
        <v>0</v>
      </c>
      <c r="J276" s="55">
        <f t="shared" si="218"/>
        <v>-0.01</v>
      </c>
      <c r="K276" s="69">
        <f t="shared" si="218"/>
        <v>-0.06</v>
      </c>
      <c r="L276" s="72">
        <v>0</v>
      </c>
      <c r="M276" s="55">
        <f t="shared" si="219"/>
        <v>7.4999999999999997E-3</v>
      </c>
      <c r="N276" s="69">
        <f t="shared" si="219"/>
        <v>0</v>
      </c>
      <c r="O276" s="72">
        <v>0</v>
      </c>
      <c r="P276" s="7"/>
      <c r="Q276" s="72">
        <f t="shared" si="185"/>
        <v>5.6674999999999995</v>
      </c>
      <c r="R276" s="72">
        <f t="shared" si="186"/>
        <v>5.61</v>
      </c>
      <c r="S276" s="72">
        <f t="shared" si="187"/>
        <v>0</v>
      </c>
      <c r="T276" s="7"/>
      <c r="U276" s="5">
        <f t="shared" si="188"/>
        <v>31</v>
      </c>
      <c r="V276" s="45">
        <f t="shared" si="189"/>
        <v>45139</v>
      </c>
      <c r="W276" s="5">
        <f t="shared" si="190"/>
        <v>8223</v>
      </c>
      <c r="X276" s="55">
        <f t="shared" si="191"/>
        <v>5.3904348595426005E-2</v>
      </c>
      <c r="Y276" s="47">
        <f t="shared" si="192"/>
        <v>0.30194777545276624</v>
      </c>
      <c r="Z276" s="5">
        <f t="shared" si="193"/>
        <v>0</v>
      </c>
      <c r="AA276" s="5">
        <f t="shared" si="194"/>
        <v>0</v>
      </c>
      <c r="AC276" s="39">
        <f t="shared" si="195"/>
        <v>0</v>
      </c>
      <c r="AD276" s="39">
        <f t="shared" si="196"/>
        <v>0</v>
      </c>
      <c r="AE276" s="39">
        <f t="shared" si="197"/>
        <v>0</v>
      </c>
      <c r="AF276" s="39">
        <f t="shared" si="198"/>
        <v>0</v>
      </c>
      <c r="AG276" s="39">
        <f t="shared" si="199"/>
        <v>0</v>
      </c>
      <c r="AH276" s="39">
        <f t="shared" si="200"/>
        <v>0</v>
      </c>
      <c r="AI276" s="39">
        <f t="shared" si="201"/>
        <v>0</v>
      </c>
      <c r="AJ276" s="39">
        <f t="shared" si="202"/>
        <v>0</v>
      </c>
      <c r="AK276" s="39">
        <f t="shared" si="203"/>
        <v>0</v>
      </c>
      <c r="AL276" s="43"/>
      <c r="AM276" s="39">
        <f t="shared" si="204"/>
        <v>0</v>
      </c>
      <c r="AN276" s="39">
        <f t="shared" si="205"/>
        <v>0</v>
      </c>
      <c r="AO276" s="39">
        <f t="shared" si="206"/>
        <v>0</v>
      </c>
      <c r="AP276" s="40">
        <f t="shared" si="207"/>
        <v>0</v>
      </c>
      <c r="AR276" s="39">
        <f t="shared" si="208"/>
        <v>0</v>
      </c>
      <c r="AS276" s="39">
        <f t="shared" si="209"/>
        <v>0</v>
      </c>
      <c r="AT276" s="39">
        <f t="shared" si="210"/>
        <v>0</v>
      </c>
      <c r="AU276" s="40">
        <f t="shared" si="211"/>
        <v>0</v>
      </c>
      <c r="AV276" s="40"/>
      <c r="AW276" s="52">
        <f t="shared" si="212"/>
        <v>0</v>
      </c>
      <c r="AY276" s="52">
        <f t="shared" si="213"/>
        <v>0</v>
      </c>
      <c r="AZ276" s="70"/>
    </row>
    <row r="277" spans="1:52" ht="12" customHeight="1">
      <c r="A277" s="44">
        <f t="shared" si="214"/>
        <v>45170</v>
      </c>
      <c r="B277" s="66">
        <f t="shared" si="215"/>
        <v>2868.8524590163934</v>
      </c>
      <c r="C277" s="67"/>
      <c r="D277" s="68">
        <f t="shared" si="182"/>
        <v>2868.8524590163934</v>
      </c>
      <c r="E277" s="35">
        <f t="shared" si="183"/>
        <v>0</v>
      </c>
      <c r="F277" s="35">
        <f t="shared" si="184"/>
        <v>0</v>
      </c>
      <c r="G277" s="55">
        <f t="shared" si="217"/>
        <v>5.67</v>
      </c>
      <c r="H277" s="69">
        <f t="shared" si="217"/>
        <v>5.67</v>
      </c>
      <c r="I277" s="72">
        <f t="shared" si="216"/>
        <v>0</v>
      </c>
      <c r="J277" s="55">
        <f t="shared" si="218"/>
        <v>-0.01</v>
      </c>
      <c r="K277" s="69">
        <f t="shared" si="218"/>
        <v>-0.06</v>
      </c>
      <c r="L277" s="72">
        <v>0</v>
      </c>
      <c r="M277" s="55">
        <f t="shared" si="219"/>
        <v>7.4999999999999997E-3</v>
      </c>
      <c r="N277" s="69">
        <f t="shared" si="219"/>
        <v>0</v>
      </c>
      <c r="O277" s="72">
        <v>0</v>
      </c>
      <c r="P277" s="7"/>
      <c r="Q277" s="72">
        <f t="shared" si="185"/>
        <v>5.6674999999999995</v>
      </c>
      <c r="R277" s="72">
        <f t="shared" si="186"/>
        <v>5.61</v>
      </c>
      <c r="S277" s="72">
        <f t="shared" si="187"/>
        <v>0</v>
      </c>
      <c r="T277" s="7"/>
      <c r="U277" s="5">
        <f t="shared" si="188"/>
        <v>30</v>
      </c>
      <c r="V277" s="45">
        <f t="shared" si="189"/>
        <v>45170</v>
      </c>
      <c r="W277" s="5">
        <f t="shared" si="190"/>
        <v>8254</v>
      </c>
      <c r="X277" s="55">
        <f t="shared" si="191"/>
        <v>5.3904348595426005E-2</v>
      </c>
      <c r="Y277" s="47">
        <f t="shared" si="192"/>
        <v>0.30058771171985055</v>
      </c>
      <c r="Z277" s="5">
        <f t="shared" si="193"/>
        <v>0</v>
      </c>
      <c r="AA277" s="5">
        <f t="shared" si="194"/>
        <v>0</v>
      </c>
      <c r="AC277" s="39">
        <f t="shared" si="195"/>
        <v>0</v>
      </c>
      <c r="AD277" s="39">
        <f t="shared" si="196"/>
        <v>0</v>
      </c>
      <c r="AE277" s="39">
        <f t="shared" si="197"/>
        <v>0</v>
      </c>
      <c r="AF277" s="39">
        <f t="shared" si="198"/>
        <v>0</v>
      </c>
      <c r="AG277" s="39">
        <f t="shared" si="199"/>
        <v>0</v>
      </c>
      <c r="AH277" s="39">
        <f t="shared" si="200"/>
        <v>0</v>
      </c>
      <c r="AI277" s="39">
        <f t="shared" si="201"/>
        <v>0</v>
      </c>
      <c r="AJ277" s="39">
        <f t="shared" si="202"/>
        <v>0</v>
      </c>
      <c r="AK277" s="39">
        <f t="shared" si="203"/>
        <v>0</v>
      </c>
      <c r="AL277" s="43"/>
      <c r="AM277" s="39">
        <f t="shared" si="204"/>
        <v>0</v>
      </c>
      <c r="AN277" s="39">
        <f t="shared" si="205"/>
        <v>0</v>
      </c>
      <c r="AO277" s="39">
        <f t="shared" si="206"/>
        <v>0</v>
      </c>
      <c r="AP277" s="40">
        <f t="shared" si="207"/>
        <v>0</v>
      </c>
      <c r="AR277" s="39">
        <f t="shared" si="208"/>
        <v>0</v>
      </c>
      <c r="AS277" s="39">
        <f t="shared" si="209"/>
        <v>0</v>
      </c>
      <c r="AT277" s="39">
        <f t="shared" si="210"/>
        <v>0</v>
      </c>
      <c r="AU277" s="40">
        <f t="shared" si="211"/>
        <v>0</v>
      </c>
      <c r="AV277" s="40"/>
      <c r="AW277" s="52">
        <f t="shared" si="212"/>
        <v>0</v>
      </c>
      <c r="AY277" s="52">
        <f t="shared" si="213"/>
        <v>0</v>
      </c>
      <c r="AZ277" s="70"/>
    </row>
    <row r="278" spans="1:52" ht="12" customHeight="1">
      <c r="A278" s="44">
        <f t="shared" si="214"/>
        <v>45200</v>
      </c>
      <c r="B278" s="66">
        <f t="shared" si="215"/>
        <v>2868.8524590163934</v>
      </c>
      <c r="C278" s="67"/>
      <c r="D278" s="68">
        <f t="shared" si="182"/>
        <v>2868.8524590163934</v>
      </c>
      <c r="E278" s="35">
        <f t="shared" si="183"/>
        <v>0</v>
      </c>
      <c r="F278" s="35">
        <f t="shared" si="184"/>
        <v>0</v>
      </c>
      <c r="G278" s="55">
        <f t="shared" si="217"/>
        <v>5.67</v>
      </c>
      <c r="H278" s="69">
        <f t="shared" si="217"/>
        <v>5.67</v>
      </c>
      <c r="I278" s="72">
        <f t="shared" si="216"/>
        <v>0</v>
      </c>
      <c r="J278" s="55">
        <f t="shared" si="218"/>
        <v>-0.01</v>
      </c>
      <c r="K278" s="69">
        <f t="shared" si="218"/>
        <v>-0.06</v>
      </c>
      <c r="L278" s="72">
        <v>0</v>
      </c>
      <c r="M278" s="55">
        <f t="shared" si="219"/>
        <v>7.4999999999999997E-3</v>
      </c>
      <c r="N278" s="69">
        <f t="shared" si="219"/>
        <v>0</v>
      </c>
      <c r="O278" s="72">
        <v>0</v>
      </c>
      <c r="P278" s="7"/>
      <c r="Q278" s="72">
        <f t="shared" si="185"/>
        <v>5.6674999999999995</v>
      </c>
      <c r="R278" s="72">
        <f t="shared" si="186"/>
        <v>5.61</v>
      </c>
      <c r="S278" s="72">
        <f t="shared" si="187"/>
        <v>0</v>
      </c>
      <c r="T278" s="7"/>
      <c r="U278" s="5">
        <f t="shared" si="188"/>
        <v>31</v>
      </c>
      <c r="V278" s="45">
        <f t="shared" si="189"/>
        <v>45200</v>
      </c>
      <c r="W278" s="5">
        <f t="shared" si="190"/>
        <v>8284</v>
      </c>
      <c r="X278" s="55">
        <f t="shared" si="191"/>
        <v>5.3904348595426005E-2</v>
      </c>
      <c r="Y278" s="47">
        <f t="shared" si="192"/>
        <v>0.29927735419154783</v>
      </c>
      <c r="Z278" s="5">
        <f t="shared" si="193"/>
        <v>0</v>
      </c>
      <c r="AA278" s="5">
        <f t="shared" si="194"/>
        <v>0</v>
      </c>
      <c r="AC278" s="39">
        <f t="shared" si="195"/>
        <v>0</v>
      </c>
      <c r="AD278" s="39">
        <f t="shared" si="196"/>
        <v>0</v>
      </c>
      <c r="AE278" s="39">
        <f t="shared" si="197"/>
        <v>0</v>
      </c>
      <c r="AF278" s="39">
        <f t="shared" si="198"/>
        <v>0</v>
      </c>
      <c r="AG278" s="39">
        <f t="shared" si="199"/>
        <v>0</v>
      </c>
      <c r="AH278" s="39">
        <f t="shared" si="200"/>
        <v>0</v>
      </c>
      <c r="AI278" s="39">
        <f t="shared" si="201"/>
        <v>0</v>
      </c>
      <c r="AJ278" s="39">
        <f t="shared" si="202"/>
        <v>0</v>
      </c>
      <c r="AK278" s="39">
        <f t="shared" si="203"/>
        <v>0</v>
      </c>
      <c r="AL278" s="43"/>
      <c r="AM278" s="39">
        <f t="shared" si="204"/>
        <v>0</v>
      </c>
      <c r="AN278" s="39">
        <f t="shared" si="205"/>
        <v>0</v>
      </c>
      <c r="AO278" s="39">
        <f t="shared" si="206"/>
        <v>0</v>
      </c>
      <c r="AP278" s="40">
        <f t="shared" si="207"/>
        <v>0</v>
      </c>
      <c r="AR278" s="39">
        <f t="shared" si="208"/>
        <v>0</v>
      </c>
      <c r="AS278" s="39">
        <f t="shared" si="209"/>
        <v>0</v>
      </c>
      <c r="AT278" s="39">
        <f t="shared" si="210"/>
        <v>0</v>
      </c>
      <c r="AU278" s="40">
        <f t="shared" si="211"/>
        <v>0</v>
      </c>
      <c r="AV278" s="40"/>
      <c r="AW278" s="52">
        <f t="shared" si="212"/>
        <v>0</v>
      </c>
      <c r="AY278" s="52">
        <f t="shared" si="213"/>
        <v>0</v>
      </c>
      <c r="AZ278" s="70"/>
    </row>
    <row r="279" spans="1:52" ht="12" customHeight="1">
      <c r="A279" s="44">
        <f t="shared" si="214"/>
        <v>45231</v>
      </c>
      <c r="B279" s="66">
        <f t="shared" si="215"/>
        <v>2868.8524590163934</v>
      </c>
      <c r="C279" s="67"/>
      <c r="D279" s="68">
        <f t="shared" si="182"/>
        <v>2868.8524590163934</v>
      </c>
      <c r="E279" s="35">
        <f t="shared" si="183"/>
        <v>0</v>
      </c>
      <c r="F279" s="35">
        <f t="shared" si="184"/>
        <v>0</v>
      </c>
      <c r="G279" s="55">
        <f t="shared" si="217"/>
        <v>5.67</v>
      </c>
      <c r="H279" s="69">
        <f t="shared" si="217"/>
        <v>5.67</v>
      </c>
      <c r="I279" s="72">
        <f t="shared" si="216"/>
        <v>0</v>
      </c>
      <c r="J279" s="55">
        <f t="shared" si="218"/>
        <v>-0.01</v>
      </c>
      <c r="K279" s="69">
        <f t="shared" si="218"/>
        <v>-0.06</v>
      </c>
      <c r="L279" s="72">
        <v>0</v>
      </c>
      <c r="M279" s="55">
        <f t="shared" si="219"/>
        <v>7.4999999999999997E-3</v>
      </c>
      <c r="N279" s="69">
        <f t="shared" si="219"/>
        <v>0</v>
      </c>
      <c r="O279" s="72">
        <v>0</v>
      </c>
      <c r="P279" s="7"/>
      <c r="Q279" s="72">
        <f t="shared" si="185"/>
        <v>5.6674999999999995</v>
      </c>
      <c r="R279" s="72">
        <f t="shared" si="186"/>
        <v>5.61</v>
      </c>
      <c r="S279" s="72">
        <f t="shared" si="187"/>
        <v>0</v>
      </c>
      <c r="T279" s="7"/>
      <c r="U279" s="5">
        <f t="shared" si="188"/>
        <v>30</v>
      </c>
      <c r="V279" s="45">
        <f t="shared" si="189"/>
        <v>45231</v>
      </c>
      <c r="W279" s="5">
        <f t="shared" si="190"/>
        <v>8315</v>
      </c>
      <c r="X279" s="55">
        <f t="shared" si="191"/>
        <v>5.3904348595426005E-2</v>
      </c>
      <c r="Y279" s="47">
        <f t="shared" si="192"/>
        <v>0.29792931884037321</v>
      </c>
      <c r="Z279" s="5">
        <f t="shared" si="193"/>
        <v>0</v>
      </c>
      <c r="AA279" s="5">
        <f t="shared" si="194"/>
        <v>0</v>
      </c>
      <c r="AC279" s="39">
        <f t="shared" si="195"/>
        <v>0</v>
      </c>
      <c r="AD279" s="39">
        <f t="shared" si="196"/>
        <v>0</v>
      </c>
      <c r="AE279" s="39">
        <f t="shared" si="197"/>
        <v>0</v>
      </c>
      <c r="AF279" s="39">
        <f t="shared" si="198"/>
        <v>0</v>
      </c>
      <c r="AG279" s="39">
        <f t="shared" si="199"/>
        <v>0</v>
      </c>
      <c r="AH279" s="39">
        <f t="shared" si="200"/>
        <v>0</v>
      </c>
      <c r="AI279" s="39">
        <f t="shared" si="201"/>
        <v>0</v>
      </c>
      <c r="AJ279" s="39">
        <f t="shared" si="202"/>
        <v>0</v>
      </c>
      <c r="AK279" s="39">
        <f t="shared" si="203"/>
        <v>0</v>
      </c>
      <c r="AL279" s="43"/>
      <c r="AM279" s="39">
        <f t="shared" si="204"/>
        <v>0</v>
      </c>
      <c r="AN279" s="39">
        <f t="shared" si="205"/>
        <v>0</v>
      </c>
      <c r="AO279" s="39">
        <f t="shared" si="206"/>
        <v>0</v>
      </c>
      <c r="AP279" s="40">
        <f t="shared" si="207"/>
        <v>0</v>
      </c>
      <c r="AR279" s="39">
        <f t="shared" si="208"/>
        <v>0</v>
      </c>
      <c r="AS279" s="39">
        <f t="shared" si="209"/>
        <v>0</v>
      </c>
      <c r="AT279" s="39">
        <f t="shared" si="210"/>
        <v>0</v>
      </c>
      <c r="AU279" s="40">
        <f t="shared" si="211"/>
        <v>0</v>
      </c>
      <c r="AV279" s="40"/>
      <c r="AW279" s="52">
        <f t="shared" si="212"/>
        <v>0</v>
      </c>
      <c r="AY279" s="52">
        <f t="shared" si="213"/>
        <v>0</v>
      </c>
      <c r="AZ279" s="70"/>
    </row>
    <row r="280" spans="1:52" ht="12" customHeight="1">
      <c r="A280" s="44">
        <f t="shared" si="214"/>
        <v>45261</v>
      </c>
      <c r="B280" s="66">
        <f t="shared" si="215"/>
        <v>2868.8524590163934</v>
      </c>
      <c r="C280" s="67"/>
      <c r="D280" s="68">
        <f t="shared" si="182"/>
        <v>2868.8524590163934</v>
      </c>
      <c r="E280" s="35">
        <f t="shared" si="183"/>
        <v>0</v>
      </c>
      <c r="F280" s="35">
        <f t="shared" si="184"/>
        <v>0</v>
      </c>
      <c r="G280" s="55">
        <f t="shared" si="217"/>
        <v>5.67</v>
      </c>
      <c r="H280" s="69">
        <f t="shared" si="217"/>
        <v>5.67</v>
      </c>
      <c r="I280" s="72">
        <f t="shared" si="216"/>
        <v>0</v>
      </c>
      <c r="J280" s="55">
        <f t="shared" si="218"/>
        <v>-0.01</v>
      </c>
      <c r="K280" s="69">
        <f t="shared" si="218"/>
        <v>-0.06</v>
      </c>
      <c r="L280" s="72">
        <v>0</v>
      </c>
      <c r="M280" s="55">
        <f t="shared" si="219"/>
        <v>7.4999999999999997E-3</v>
      </c>
      <c r="N280" s="69">
        <f t="shared" si="219"/>
        <v>0</v>
      </c>
      <c r="O280" s="72">
        <v>0</v>
      </c>
      <c r="P280" s="7"/>
      <c r="Q280" s="72">
        <f t="shared" si="185"/>
        <v>5.6674999999999995</v>
      </c>
      <c r="R280" s="72">
        <f t="shared" si="186"/>
        <v>5.61</v>
      </c>
      <c r="S280" s="72">
        <f t="shared" si="187"/>
        <v>0</v>
      </c>
      <c r="T280" s="7"/>
      <c r="U280" s="5">
        <f t="shared" si="188"/>
        <v>31</v>
      </c>
      <c r="V280" s="45">
        <f t="shared" si="189"/>
        <v>45261</v>
      </c>
      <c r="W280" s="5">
        <f t="shared" si="190"/>
        <v>8345</v>
      </c>
      <c r="X280" s="55">
        <f t="shared" si="191"/>
        <v>5.3904348595426005E-2</v>
      </c>
      <c r="Y280" s="47">
        <f t="shared" si="192"/>
        <v>0.29663055009293871</v>
      </c>
      <c r="Z280" s="5">
        <f t="shared" si="193"/>
        <v>0</v>
      </c>
      <c r="AA280" s="5">
        <f t="shared" si="194"/>
        <v>0</v>
      </c>
      <c r="AC280" s="39">
        <f t="shared" si="195"/>
        <v>0</v>
      </c>
      <c r="AD280" s="39">
        <f t="shared" si="196"/>
        <v>0</v>
      </c>
      <c r="AE280" s="39">
        <f t="shared" si="197"/>
        <v>0</v>
      </c>
      <c r="AF280" s="39">
        <f t="shared" si="198"/>
        <v>0</v>
      </c>
      <c r="AG280" s="39">
        <f t="shared" si="199"/>
        <v>0</v>
      </c>
      <c r="AH280" s="39">
        <f t="shared" si="200"/>
        <v>0</v>
      </c>
      <c r="AI280" s="39">
        <f t="shared" si="201"/>
        <v>0</v>
      </c>
      <c r="AJ280" s="39">
        <f t="shared" si="202"/>
        <v>0</v>
      </c>
      <c r="AK280" s="39">
        <f t="shared" si="203"/>
        <v>0</v>
      </c>
      <c r="AL280" s="43"/>
      <c r="AM280" s="39">
        <f t="shared" si="204"/>
        <v>0</v>
      </c>
      <c r="AN280" s="39">
        <f t="shared" si="205"/>
        <v>0</v>
      </c>
      <c r="AO280" s="39">
        <f t="shared" si="206"/>
        <v>0</v>
      </c>
      <c r="AP280" s="40">
        <f t="shared" si="207"/>
        <v>0</v>
      </c>
      <c r="AR280" s="39">
        <f t="shared" si="208"/>
        <v>0</v>
      </c>
      <c r="AS280" s="39">
        <f t="shared" si="209"/>
        <v>0</v>
      </c>
      <c r="AT280" s="39">
        <f t="shared" si="210"/>
        <v>0</v>
      </c>
      <c r="AU280" s="40">
        <f t="shared" si="211"/>
        <v>0</v>
      </c>
      <c r="AV280" s="40"/>
      <c r="AW280" s="52">
        <f t="shared" si="212"/>
        <v>0</v>
      </c>
      <c r="AY280" s="52">
        <f t="shared" si="213"/>
        <v>0</v>
      </c>
      <c r="AZ280" s="70"/>
    </row>
    <row r="281" spans="1:52" ht="12" customHeight="1">
      <c r="A281" s="44">
        <f t="shared" si="214"/>
        <v>45292</v>
      </c>
      <c r="B281" s="66">
        <f t="shared" si="215"/>
        <v>2868.8524590163934</v>
      </c>
      <c r="C281" s="67"/>
      <c r="D281" s="68">
        <f t="shared" si="182"/>
        <v>2868.8524590163934</v>
      </c>
      <c r="E281" s="35">
        <f t="shared" si="183"/>
        <v>0</v>
      </c>
      <c r="F281" s="35">
        <f t="shared" si="184"/>
        <v>0</v>
      </c>
      <c r="G281" s="55">
        <f t="shared" si="217"/>
        <v>5.67</v>
      </c>
      <c r="H281" s="69">
        <f t="shared" si="217"/>
        <v>5.67</v>
      </c>
      <c r="I281" s="72">
        <f t="shared" si="216"/>
        <v>0</v>
      </c>
      <c r="J281" s="55">
        <f t="shared" si="218"/>
        <v>-0.01</v>
      </c>
      <c r="K281" s="69">
        <f t="shared" si="218"/>
        <v>-0.06</v>
      </c>
      <c r="L281" s="72">
        <v>0</v>
      </c>
      <c r="M281" s="55">
        <f t="shared" si="219"/>
        <v>7.4999999999999997E-3</v>
      </c>
      <c r="N281" s="69">
        <f t="shared" si="219"/>
        <v>0</v>
      </c>
      <c r="O281" s="72">
        <v>0</v>
      </c>
      <c r="P281" s="7"/>
      <c r="Q281" s="72">
        <f t="shared" si="185"/>
        <v>5.6674999999999995</v>
      </c>
      <c r="R281" s="72">
        <f t="shared" si="186"/>
        <v>5.61</v>
      </c>
      <c r="S281" s="72">
        <f t="shared" si="187"/>
        <v>0</v>
      </c>
      <c r="T281" s="7"/>
      <c r="U281" s="5">
        <f t="shared" si="188"/>
        <v>31</v>
      </c>
      <c r="V281" s="45">
        <f t="shared" si="189"/>
        <v>45292</v>
      </c>
      <c r="W281" s="5">
        <f t="shared" si="190"/>
        <v>8376</v>
      </c>
      <c r="X281" s="55">
        <f t="shared" si="191"/>
        <v>5.3904348595426005E-2</v>
      </c>
      <c r="Y281" s="47">
        <f t="shared" si="192"/>
        <v>0.29529443674469069</v>
      </c>
      <c r="Z281" s="5">
        <f t="shared" si="193"/>
        <v>0</v>
      </c>
      <c r="AA281" s="5">
        <f t="shared" si="194"/>
        <v>0</v>
      </c>
      <c r="AC281" s="39">
        <f t="shared" si="195"/>
        <v>0</v>
      </c>
      <c r="AD281" s="39">
        <f t="shared" si="196"/>
        <v>0</v>
      </c>
      <c r="AE281" s="39">
        <f t="shared" si="197"/>
        <v>0</v>
      </c>
      <c r="AF281" s="39">
        <f t="shared" si="198"/>
        <v>0</v>
      </c>
      <c r="AG281" s="39">
        <f t="shared" si="199"/>
        <v>0</v>
      </c>
      <c r="AH281" s="39">
        <f t="shared" si="200"/>
        <v>0</v>
      </c>
      <c r="AI281" s="39">
        <f t="shared" si="201"/>
        <v>0</v>
      </c>
      <c r="AJ281" s="39">
        <f t="shared" si="202"/>
        <v>0</v>
      </c>
      <c r="AK281" s="39">
        <f t="shared" si="203"/>
        <v>0</v>
      </c>
      <c r="AL281" s="43"/>
      <c r="AM281" s="39">
        <f t="shared" si="204"/>
        <v>0</v>
      </c>
      <c r="AN281" s="39">
        <f t="shared" si="205"/>
        <v>0</v>
      </c>
      <c r="AO281" s="39">
        <f t="shared" si="206"/>
        <v>0</v>
      </c>
      <c r="AP281" s="40">
        <f t="shared" si="207"/>
        <v>0</v>
      </c>
      <c r="AR281" s="39">
        <f t="shared" si="208"/>
        <v>0</v>
      </c>
      <c r="AS281" s="39">
        <f t="shared" si="209"/>
        <v>0</v>
      </c>
      <c r="AT281" s="39">
        <f t="shared" si="210"/>
        <v>0</v>
      </c>
      <c r="AU281" s="40">
        <f t="shared" si="211"/>
        <v>0</v>
      </c>
      <c r="AV281" s="40"/>
      <c r="AW281" s="52">
        <f t="shared" si="212"/>
        <v>0</v>
      </c>
      <c r="AY281" s="52">
        <f t="shared" si="213"/>
        <v>0</v>
      </c>
      <c r="AZ281" s="70"/>
    </row>
    <row r="282" spans="1:52" ht="12" customHeight="1">
      <c r="A282" s="44">
        <f t="shared" si="214"/>
        <v>45323</v>
      </c>
      <c r="B282" s="66">
        <f t="shared" si="215"/>
        <v>2868.8524590163934</v>
      </c>
      <c r="C282" s="67"/>
      <c r="D282" s="68">
        <f t="shared" si="182"/>
        <v>2868.8524590163934</v>
      </c>
      <c r="E282" s="35">
        <f t="shared" si="183"/>
        <v>0</v>
      </c>
      <c r="F282" s="35">
        <f t="shared" si="184"/>
        <v>0</v>
      </c>
      <c r="G282" s="55">
        <f t="shared" si="217"/>
        <v>5.67</v>
      </c>
      <c r="H282" s="69">
        <f t="shared" si="217"/>
        <v>5.67</v>
      </c>
      <c r="I282" s="72">
        <f t="shared" si="216"/>
        <v>0</v>
      </c>
      <c r="J282" s="55">
        <f t="shared" si="218"/>
        <v>-0.01</v>
      </c>
      <c r="K282" s="69">
        <f t="shared" si="218"/>
        <v>-0.06</v>
      </c>
      <c r="L282" s="72">
        <v>0</v>
      </c>
      <c r="M282" s="55">
        <f t="shared" si="219"/>
        <v>7.4999999999999997E-3</v>
      </c>
      <c r="N282" s="69">
        <f t="shared" si="219"/>
        <v>0</v>
      </c>
      <c r="O282" s="72">
        <v>0</v>
      </c>
      <c r="P282" s="7"/>
      <c r="Q282" s="72">
        <f t="shared" si="185"/>
        <v>5.6674999999999995</v>
      </c>
      <c r="R282" s="72">
        <f t="shared" si="186"/>
        <v>5.61</v>
      </c>
      <c r="S282" s="72">
        <f t="shared" si="187"/>
        <v>0</v>
      </c>
      <c r="T282" s="7"/>
      <c r="U282" s="5">
        <f t="shared" si="188"/>
        <v>29</v>
      </c>
      <c r="V282" s="45">
        <f t="shared" si="189"/>
        <v>45323</v>
      </c>
      <c r="W282" s="5">
        <f t="shared" si="190"/>
        <v>8407</v>
      </c>
      <c r="X282" s="55">
        <f t="shared" si="191"/>
        <v>5.3904348595426005E-2</v>
      </c>
      <c r="Y282" s="47">
        <f t="shared" si="192"/>
        <v>0.29396434165342533</v>
      </c>
      <c r="Z282" s="5">
        <f t="shared" si="193"/>
        <v>0</v>
      </c>
      <c r="AA282" s="5">
        <f t="shared" si="194"/>
        <v>0</v>
      </c>
      <c r="AC282" s="39">
        <f t="shared" si="195"/>
        <v>0</v>
      </c>
      <c r="AD282" s="39">
        <f t="shared" si="196"/>
        <v>0</v>
      </c>
      <c r="AE282" s="39">
        <f t="shared" si="197"/>
        <v>0</v>
      </c>
      <c r="AF282" s="39">
        <f t="shared" si="198"/>
        <v>0</v>
      </c>
      <c r="AG282" s="39">
        <f t="shared" si="199"/>
        <v>0</v>
      </c>
      <c r="AH282" s="39">
        <f t="shared" si="200"/>
        <v>0</v>
      </c>
      <c r="AI282" s="39">
        <f t="shared" si="201"/>
        <v>0</v>
      </c>
      <c r="AJ282" s="39">
        <f t="shared" si="202"/>
        <v>0</v>
      </c>
      <c r="AK282" s="39">
        <f t="shared" si="203"/>
        <v>0</v>
      </c>
      <c r="AL282" s="43"/>
      <c r="AM282" s="39">
        <f t="shared" si="204"/>
        <v>0</v>
      </c>
      <c r="AN282" s="39">
        <f t="shared" si="205"/>
        <v>0</v>
      </c>
      <c r="AO282" s="39">
        <f t="shared" si="206"/>
        <v>0</v>
      </c>
      <c r="AP282" s="40">
        <f t="shared" si="207"/>
        <v>0</v>
      </c>
      <c r="AR282" s="39">
        <f t="shared" si="208"/>
        <v>0</v>
      </c>
      <c r="AS282" s="39">
        <f t="shared" si="209"/>
        <v>0</v>
      </c>
      <c r="AT282" s="39">
        <f t="shared" si="210"/>
        <v>0</v>
      </c>
      <c r="AU282" s="40">
        <f t="shared" si="211"/>
        <v>0</v>
      </c>
      <c r="AV282" s="40"/>
      <c r="AW282" s="52">
        <f t="shared" si="212"/>
        <v>0</v>
      </c>
      <c r="AY282" s="52">
        <f t="shared" si="213"/>
        <v>0</v>
      </c>
      <c r="AZ282" s="70"/>
    </row>
    <row r="283" spans="1:52" ht="12" customHeight="1">
      <c r="A283" s="44">
        <f t="shared" si="214"/>
        <v>45352</v>
      </c>
      <c r="B283" s="66">
        <f t="shared" si="215"/>
        <v>2868.8524590163934</v>
      </c>
      <c r="C283" s="67"/>
      <c r="D283" s="68">
        <f t="shared" si="182"/>
        <v>2868.8524590163934</v>
      </c>
      <c r="E283" s="35">
        <f t="shared" si="183"/>
        <v>0</v>
      </c>
      <c r="F283" s="35">
        <f t="shared" si="184"/>
        <v>0</v>
      </c>
      <c r="G283" s="55">
        <f t="shared" si="217"/>
        <v>5.67</v>
      </c>
      <c r="H283" s="69">
        <f t="shared" si="217"/>
        <v>5.67</v>
      </c>
      <c r="I283" s="72">
        <f t="shared" si="216"/>
        <v>0</v>
      </c>
      <c r="J283" s="55">
        <f t="shared" si="218"/>
        <v>-0.01</v>
      </c>
      <c r="K283" s="69">
        <f t="shared" si="218"/>
        <v>-0.06</v>
      </c>
      <c r="L283" s="72">
        <v>0</v>
      </c>
      <c r="M283" s="55">
        <f t="shared" si="219"/>
        <v>7.4999999999999997E-3</v>
      </c>
      <c r="N283" s="69">
        <f t="shared" si="219"/>
        <v>0</v>
      </c>
      <c r="O283" s="72">
        <v>0</v>
      </c>
      <c r="P283" s="7"/>
      <c r="Q283" s="72">
        <f t="shared" si="185"/>
        <v>5.6674999999999995</v>
      </c>
      <c r="R283" s="72">
        <f t="shared" si="186"/>
        <v>5.61</v>
      </c>
      <c r="S283" s="72">
        <f t="shared" si="187"/>
        <v>0</v>
      </c>
      <c r="T283" s="7"/>
      <c r="U283" s="5">
        <f t="shared" si="188"/>
        <v>31</v>
      </c>
      <c r="V283" s="45">
        <f t="shared" si="189"/>
        <v>45352</v>
      </c>
      <c r="W283" s="5">
        <f t="shared" si="190"/>
        <v>8436</v>
      </c>
      <c r="X283" s="55">
        <f t="shared" si="191"/>
        <v>5.3904348595426005E-2</v>
      </c>
      <c r="Y283" s="47">
        <f t="shared" si="192"/>
        <v>0.29272548350361804</v>
      </c>
      <c r="Z283" s="5">
        <f t="shared" si="193"/>
        <v>0</v>
      </c>
      <c r="AA283" s="5">
        <f t="shared" si="194"/>
        <v>0</v>
      </c>
      <c r="AC283" s="39">
        <f t="shared" si="195"/>
        <v>0</v>
      </c>
      <c r="AD283" s="39">
        <f t="shared" si="196"/>
        <v>0</v>
      </c>
      <c r="AE283" s="39">
        <f t="shared" si="197"/>
        <v>0</v>
      </c>
      <c r="AF283" s="39">
        <f t="shared" si="198"/>
        <v>0</v>
      </c>
      <c r="AG283" s="39">
        <f t="shared" si="199"/>
        <v>0</v>
      </c>
      <c r="AH283" s="39">
        <f t="shared" si="200"/>
        <v>0</v>
      </c>
      <c r="AI283" s="39">
        <f t="shared" si="201"/>
        <v>0</v>
      </c>
      <c r="AJ283" s="39">
        <f t="shared" si="202"/>
        <v>0</v>
      </c>
      <c r="AK283" s="39">
        <f t="shared" si="203"/>
        <v>0</v>
      </c>
      <c r="AL283" s="43"/>
      <c r="AM283" s="39">
        <f t="shared" si="204"/>
        <v>0</v>
      </c>
      <c r="AN283" s="39">
        <f t="shared" si="205"/>
        <v>0</v>
      </c>
      <c r="AO283" s="39">
        <f t="shared" si="206"/>
        <v>0</v>
      </c>
      <c r="AP283" s="40">
        <f t="shared" si="207"/>
        <v>0</v>
      </c>
      <c r="AR283" s="39">
        <f t="shared" si="208"/>
        <v>0</v>
      </c>
      <c r="AS283" s="39">
        <f t="shared" si="209"/>
        <v>0</v>
      </c>
      <c r="AT283" s="39">
        <f t="shared" si="210"/>
        <v>0</v>
      </c>
      <c r="AU283" s="40">
        <f t="shared" si="211"/>
        <v>0</v>
      </c>
      <c r="AV283" s="40"/>
      <c r="AW283" s="52">
        <f t="shared" si="212"/>
        <v>0</v>
      </c>
      <c r="AY283" s="52">
        <f t="shared" si="213"/>
        <v>0</v>
      </c>
      <c r="AZ283" s="70"/>
    </row>
    <row r="284" spans="1:52" ht="12" customHeight="1">
      <c r="A284" s="44">
        <f t="shared" si="214"/>
        <v>45383</v>
      </c>
      <c r="B284" s="66">
        <f t="shared" si="215"/>
        <v>2868.8524590163934</v>
      </c>
      <c r="C284" s="67"/>
      <c r="D284" s="68">
        <f t="shared" si="182"/>
        <v>2868.8524590163934</v>
      </c>
      <c r="E284" s="35">
        <f t="shared" si="183"/>
        <v>0</v>
      </c>
      <c r="F284" s="35">
        <f t="shared" si="184"/>
        <v>0</v>
      </c>
      <c r="G284" s="55">
        <f t="shared" si="217"/>
        <v>5.67</v>
      </c>
      <c r="H284" s="69">
        <f t="shared" si="217"/>
        <v>5.67</v>
      </c>
      <c r="I284" s="72">
        <f t="shared" si="216"/>
        <v>0</v>
      </c>
      <c r="J284" s="55">
        <f t="shared" si="218"/>
        <v>-0.01</v>
      </c>
      <c r="K284" s="69">
        <f t="shared" si="218"/>
        <v>-0.06</v>
      </c>
      <c r="L284" s="72">
        <v>0</v>
      </c>
      <c r="M284" s="55">
        <f t="shared" si="219"/>
        <v>7.4999999999999997E-3</v>
      </c>
      <c r="N284" s="69">
        <f t="shared" si="219"/>
        <v>0</v>
      </c>
      <c r="O284" s="72">
        <v>0</v>
      </c>
      <c r="P284" s="7"/>
      <c r="Q284" s="72">
        <f t="shared" si="185"/>
        <v>5.6674999999999995</v>
      </c>
      <c r="R284" s="72">
        <f t="shared" si="186"/>
        <v>5.61</v>
      </c>
      <c r="S284" s="72">
        <f t="shared" si="187"/>
        <v>0</v>
      </c>
      <c r="T284" s="7"/>
      <c r="U284" s="5">
        <f t="shared" si="188"/>
        <v>30</v>
      </c>
      <c r="V284" s="45">
        <f t="shared" si="189"/>
        <v>45383</v>
      </c>
      <c r="W284" s="5">
        <f t="shared" si="190"/>
        <v>8467</v>
      </c>
      <c r="X284" s="55">
        <f t="shared" si="191"/>
        <v>5.3904348595426005E-2</v>
      </c>
      <c r="Y284" s="47">
        <f t="shared" si="192"/>
        <v>0.291406959751567</v>
      </c>
      <c r="Z284" s="5">
        <f t="shared" si="193"/>
        <v>0</v>
      </c>
      <c r="AA284" s="5">
        <f t="shared" si="194"/>
        <v>0</v>
      </c>
      <c r="AC284" s="39">
        <f t="shared" si="195"/>
        <v>0</v>
      </c>
      <c r="AD284" s="39">
        <f t="shared" si="196"/>
        <v>0</v>
      </c>
      <c r="AE284" s="39">
        <f t="shared" si="197"/>
        <v>0</v>
      </c>
      <c r="AF284" s="39">
        <f t="shared" si="198"/>
        <v>0</v>
      </c>
      <c r="AG284" s="39">
        <f t="shared" si="199"/>
        <v>0</v>
      </c>
      <c r="AH284" s="39">
        <f t="shared" si="200"/>
        <v>0</v>
      </c>
      <c r="AI284" s="39">
        <f t="shared" si="201"/>
        <v>0</v>
      </c>
      <c r="AJ284" s="39">
        <f t="shared" si="202"/>
        <v>0</v>
      </c>
      <c r="AK284" s="39">
        <f t="shared" si="203"/>
        <v>0</v>
      </c>
      <c r="AL284" s="43"/>
      <c r="AM284" s="39">
        <f t="shared" si="204"/>
        <v>0</v>
      </c>
      <c r="AN284" s="39">
        <f t="shared" si="205"/>
        <v>0</v>
      </c>
      <c r="AO284" s="39">
        <f t="shared" si="206"/>
        <v>0</v>
      </c>
      <c r="AP284" s="40">
        <f t="shared" si="207"/>
        <v>0</v>
      </c>
      <c r="AR284" s="39">
        <f t="shared" si="208"/>
        <v>0</v>
      </c>
      <c r="AS284" s="39">
        <f t="shared" si="209"/>
        <v>0</v>
      </c>
      <c r="AT284" s="39">
        <f t="shared" si="210"/>
        <v>0</v>
      </c>
      <c r="AU284" s="40">
        <f t="shared" si="211"/>
        <v>0</v>
      </c>
      <c r="AV284" s="40"/>
      <c r="AW284" s="52">
        <f t="shared" si="212"/>
        <v>0</v>
      </c>
      <c r="AY284" s="52">
        <f t="shared" si="213"/>
        <v>0</v>
      </c>
      <c r="AZ284" s="70"/>
    </row>
    <row r="285" spans="1:52" ht="12" customHeight="1">
      <c r="A285" s="44">
        <f t="shared" si="214"/>
        <v>45413</v>
      </c>
      <c r="B285" s="66">
        <f t="shared" si="215"/>
        <v>2868.8524590163934</v>
      </c>
      <c r="C285" s="67"/>
      <c r="D285" s="68">
        <f t="shared" si="182"/>
        <v>2868.8524590163934</v>
      </c>
      <c r="E285" s="35">
        <f t="shared" si="183"/>
        <v>0</v>
      </c>
      <c r="F285" s="35">
        <f t="shared" si="184"/>
        <v>0</v>
      </c>
      <c r="G285" s="55">
        <f t="shared" si="217"/>
        <v>5.67</v>
      </c>
      <c r="H285" s="69">
        <f t="shared" si="217"/>
        <v>5.67</v>
      </c>
      <c r="I285" s="72">
        <f t="shared" si="216"/>
        <v>0</v>
      </c>
      <c r="J285" s="55">
        <f t="shared" si="218"/>
        <v>-0.01</v>
      </c>
      <c r="K285" s="69">
        <f t="shared" si="218"/>
        <v>-0.06</v>
      </c>
      <c r="L285" s="72">
        <v>0</v>
      </c>
      <c r="M285" s="55">
        <f t="shared" si="219"/>
        <v>7.4999999999999997E-3</v>
      </c>
      <c r="N285" s="69">
        <f t="shared" si="219"/>
        <v>0</v>
      </c>
      <c r="O285" s="72">
        <v>0</v>
      </c>
      <c r="P285" s="7"/>
      <c r="Q285" s="72">
        <f t="shared" si="185"/>
        <v>5.6674999999999995</v>
      </c>
      <c r="R285" s="72">
        <f t="shared" si="186"/>
        <v>5.61</v>
      </c>
      <c r="S285" s="72">
        <f t="shared" si="187"/>
        <v>0</v>
      </c>
      <c r="T285" s="7"/>
      <c r="U285" s="5">
        <f t="shared" si="188"/>
        <v>31</v>
      </c>
      <c r="V285" s="45">
        <f t="shared" si="189"/>
        <v>45413</v>
      </c>
      <c r="W285" s="5">
        <f t="shared" si="190"/>
        <v>8497</v>
      </c>
      <c r="X285" s="55">
        <f t="shared" si="191"/>
        <v>5.3904348595426005E-2</v>
      </c>
      <c r="Y285" s="47">
        <f t="shared" si="192"/>
        <v>0.29013662404381135</v>
      </c>
      <c r="Z285" s="5">
        <f t="shared" si="193"/>
        <v>0</v>
      </c>
      <c r="AA285" s="5">
        <f t="shared" si="194"/>
        <v>0</v>
      </c>
      <c r="AC285" s="39">
        <f t="shared" si="195"/>
        <v>0</v>
      </c>
      <c r="AD285" s="39">
        <f t="shared" si="196"/>
        <v>0</v>
      </c>
      <c r="AE285" s="39">
        <f t="shared" si="197"/>
        <v>0</v>
      </c>
      <c r="AF285" s="39">
        <f t="shared" si="198"/>
        <v>0</v>
      </c>
      <c r="AG285" s="39">
        <f t="shared" si="199"/>
        <v>0</v>
      </c>
      <c r="AH285" s="39">
        <f t="shared" si="200"/>
        <v>0</v>
      </c>
      <c r="AI285" s="39">
        <f t="shared" si="201"/>
        <v>0</v>
      </c>
      <c r="AJ285" s="39">
        <f t="shared" si="202"/>
        <v>0</v>
      </c>
      <c r="AK285" s="39">
        <f t="shared" si="203"/>
        <v>0</v>
      </c>
      <c r="AL285" s="43"/>
      <c r="AM285" s="39">
        <f t="shared" si="204"/>
        <v>0</v>
      </c>
      <c r="AN285" s="39">
        <f t="shared" si="205"/>
        <v>0</v>
      </c>
      <c r="AO285" s="39">
        <f t="shared" si="206"/>
        <v>0</v>
      </c>
      <c r="AP285" s="40">
        <f t="shared" si="207"/>
        <v>0</v>
      </c>
      <c r="AR285" s="39">
        <f t="shared" si="208"/>
        <v>0</v>
      </c>
      <c r="AS285" s="39">
        <f t="shared" si="209"/>
        <v>0</v>
      </c>
      <c r="AT285" s="39">
        <f t="shared" si="210"/>
        <v>0</v>
      </c>
      <c r="AU285" s="40">
        <f t="shared" si="211"/>
        <v>0</v>
      </c>
      <c r="AV285" s="40"/>
      <c r="AW285" s="52">
        <f t="shared" si="212"/>
        <v>0</v>
      </c>
      <c r="AY285" s="52">
        <f t="shared" si="213"/>
        <v>0</v>
      </c>
      <c r="AZ285" s="70"/>
    </row>
    <row r="286" spans="1:52" ht="12" customHeight="1">
      <c r="A286" s="44">
        <f t="shared" si="214"/>
        <v>45444</v>
      </c>
      <c r="B286" s="66">
        <f t="shared" si="215"/>
        <v>2868.8524590163934</v>
      </c>
      <c r="C286" s="67"/>
      <c r="D286" s="68">
        <f t="shared" si="182"/>
        <v>2868.8524590163934</v>
      </c>
      <c r="E286" s="35">
        <f t="shared" si="183"/>
        <v>0</v>
      </c>
      <c r="F286" s="35">
        <f t="shared" si="184"/>
        <v>0</v>
      </c>
      <c r="G286" s="55">
        <f t="shared" si="217"/>
        <v>5.67</v>
      </c>
      <c r="H286" s="69">
        <f t="shared" si="217"/>
        <v>5.67</v>
      </c>
      <c r="I286" s="72">
        <f t="shared" si="216"/>
        <v>0</v>
      </c>
      <c r="J286" s="55">
        <f t="shared" si="218"/>
        <v>-0.01</v>
      </c>
      <c r="K286" s="69">
        <f t="shared" si="218"/>
        <v>-0.06</v>
      </c>
      <c r="L286" s="72">
        <v>0</v>
      </c>
      <c r="M286" s="55">
        <f t="shared" si="219"/>
        <v>7.4999999999999997E-3</v>
      </c>
      <c r="N286" s="69">
        <f t="shared" si="219"/>
        <v>0</v>
      </c>
      <c r="O286" s="72">
        <v>0</v>
      </c>
      <c r="P286" s="7"/>
      <c r="Q286" s="72">
        <f t="shared" si="185"/>
        <v>5.6674999999999995</v>
      </c>
      <c r="R286" s="72">
        <f t="shared" si="186"/>
        <v>5.61</v>
      </c>
      <c r="S286" s="72">
        <f t="shared" si="187"/>
        <v>0</v>
      </c>
      <c r="T286" s="7"/>
      <c r="U286" s="5">
        <f t="shared" si="188"/>
        <v>30</v>
      </c>
      <c r="V286" s="45">
        <f t="shared" si="189"/>
        <v>45444</v>
      </c>
      <c r="W286" s="5">
        <f t="shared" si="190"/>
        <v>8528</v>
      </c>
      <c r="X286" s="55">
        <f t="shared" si="191"/>
        <v>5.3904348595426005E-2</v>
      </c>
      <c r="Y286" s="47">
        <f t="shared" si="192"/>
        <v>0.28882976129457971</v>
      </c>
      <c r="Z286" s="5">
        <f t="shared" si="193"/>
        <v>0</v>
      </c>
      <c r="AA286" s="5">
        <f t="shared" si="194"/>
        <v>0</v>
      </c>
      <c r="AC286" s="39">
        <f t="shared" si="195"/>
        <v>0</v>
      </c>
      <c r="AD286" s="39">
        <f t="shared" si="196"/>
        <v>0</v>
      </c>
      <c r="AE286" s="39">
        <f t="shared" si="197"/>
        <v>0</v>
      </c>
      <c r="AF286" s="39">
        <f t="shared" si="198"/>
        <v>0</v>
      </c>
      <c r="AG286" s="39">
        <f t="shared" si="199"/>
        <v>0</v>
      </c>
      <c r="AH286" s="39">
        <f t="shared" si="200"/>
        <v>0</v>
      </c>
      <c r="AI286" s="39">
        <f t="shared" si="201"/>
        <v>0</v>
      </c>
      <c r="AJ286" s="39">
        <f t="shared" si="202"/>
        <v>0</v>
      </c>
      <c r="AK286" s="39">
        <f t="shared" si="203"/>
        <v>0</v>
      </c>
      <c r="AL286" s="43"/>
      <c r="AM286" s="39">
        <f t="shared" si="204"/>
        <v>0</v>
      </c>
      <c r="AN286" s="39">
        <f t="shared" si="205"/>
        <v>0</v>
      </c>
      <c r="AO286" s="39">
        <f t="shared" si="206"/>
        <v>0</v>
      </c>
      <c r="AP286" s="40">
        <f t="shared" si="207"/>
        <v>0</v>
      </c>
      <c r="AR286" s="39">
        <f t="shared" si="208"/>
        <v>0</v>
      </c>
      <c r="AS286" s="39">
        <f t="shared" si="209"/>
        <v>0</v>
      </c>
      <c r="AT286" s="39">
        <f t="shared" si="210"/>
        <v>0</v>
      </c>
      <c r="AU286" s="40">
        <f t="shared" si="211"/>
        <v>0</v>
      </c>
      <c r="AV286" s="40"/>
      <c r="AW286" s="52">
        <f t="shared" si="212"/>
        <v>0</v>
      </c>
      <c r="AY286" s="52">
        <f t="shared" si="213"/>
        <v>0</v>
      </c>
      <c r="AZ286" s="70"/>
    </row>
    <row r="287" spans="1:52" ht="12" customHeight="1">
      <c r="A287" s="44">
        <f t="shared" si="214"/>
        <v>45474</v>
      </c>
      <c r="B287" s="66">
        <f t="shared" si="215"/>
        <v>2868.8524590163934</v>
      </c>
      <c r="C287" s="67"/>
      <c r="D287" s="68">
        <f t="shared" si="182"/>
        <v>2868.8524590163934</v>
      </c>
      <c r="E287" s="35">
        <f t="shared" si="183"/>
        <v>0</v>
      </c>
      <c r="F287" s="35">
        <f t="shared" si="184"/>
        <v>0</v>
      </c>
      <c r="G287" s="55">
        <f t="shared" si="217"/>
        <v>5.67</v>
      </c>
      <c r="H287" s="69">
        <f t="shared" si="217"/>
        <v>5.67</v>
      </c>
      <c r="I287" s="72">
        <f t="shared" si="216"/>
        <v>0</v>
      </c>
      <c r="J287" s="55">
        <f t="shared" si="218"/>
        <v>-0.01</v>
      </c>
      <c r="K287" s="69">
        <f t="shared" si="218"/>
        <v>-0.06</v>
      </c>
      <c r="L287" s="72">
        <v>0</v>
      </c>
      <c r="M287" s="55">
        <f t="shared" si="219"/>
        <v>7.4999999999999997E-3</v>
      </c>
      <c r="N287" s="69">
        <f t="shared" si="219"/>
        <v>0</v>
      </c>
      <c r="O287" s="72">
        <v>0</v>
      </c>
      <c r="P287" s="7"/>
      <c r="Q287" s="72">
        <f t="shared" si="185"/>
        <v>5.6674999999999995</v>
      </c>
      <c r="R287" s="72">
        <f t="shared" si="186"/>
        <v>5.61</v>
      </c>
      <c r="S287" s="72">
        <f t="shared" si="187"/>
        <v>0</v>
      </c>
      <c r="T287" s="7"/>
      <c r="U287" s="5">
        <f t="shared" si="188"/>
        <v>31</v>
      </c>
      <c r="V287" s="45">
        <f t="shared" si="189"/>
        <v>45474</v>
      </c>
      <c r="W287" s="5">
        <f t="shared" si="190"/>
        <v>8558</v>
      </c>
      <c r="X287" s="55">
        <f t="shared" si="191"/>
        <v>5.3904348595426005E-2</v>
      </c>
      <c r="Y287" s="47">
        <f t="shared" si="192"/>
        <v>0.28757066041535623</v>
      </c>
      <c r="Z287" s="5">
        <f t="shared" si="193"/>
        <v>0</v>
      </c>
      <c r="AA287" s="5">
        <f t="shared" si="194"/>
        <v>0</v>
      </c>
      <c r="AC287" s="39">
        <f t="shared" si="195"/>
        <v>0</v>
      </c>
      <c r="AD287" s="39">
        <f t="shared" si="196"/>
        <v>0</v>
      </c>
      <c r="AE287" s="39">
        <f t="shared" si="197"/>
        <v>0</v>
      </c>
      <c r="AF287" s="39">
        <f t="shared" si="198"/>
        <v>0</v>
      </c>
      <c r="AG287" s="39">
        <f t="shared" si="199"/>
        <v>0</v>
      </c>
      <c r="AH287" s="39">
        <f t="shared" si="200"/>
        <v>0</v>
      </c>
      <c r="AI287" s="39">
        <f t="shared" si="201"/>
        <v>0</v>
      </c>
      <c r="AJ287" s="39">
        <f t="shared" si="202"/>
        <v>0</v>
      </c>
      <c r="AK287" s="39">
        <f t="shared" si="203"/>
        <v>0</v>
      </c>
      <c r="AL287" s="43"/>
      <c r="AM287" s="39">
        <f t="shared" si="204"/>
        <v>0</v>
      </c>
      <c r="AN287" s="39">
        <f t="shared" si="205"/>
        <v>0</v>
      </c>
      <c r="AO287" s="39">
        <f t="shared" si="206"/>
        <v>0</v>
      </c>
      <c r="AP287" s="40">
        <f t="shared" si="207"/>
        <v>0</v>
      </c>
      <c r="AR287" s="39">
        <f t="shared" si="208"/>
        <v>0</v>
      </c>
      <c r="AS287" s="39">
        <f t="shared" si="209"/>
        <v>0</v>
      </c>
      <c r="AT287" s="39">
        <f t="shared" si="210"/>
        <v>0</v>
      </c>
      <c r="AU287" s="40">
        <f t="shared" si="211"/>
        <v>0</v>
      </c>
      <c r="AV287" s="40"/>
      <c r="AW287" s="52">
        <f t="shared" si="212"/>
        <v>0</v>
      </c>
      <c r="AY287" s="52">
        <f t="shared" si="213"/>
        <v>0</v>
      </c>
      <c r="AZ287" s="70"/>
    </row>
    <row r="288" spans="1:52" ht="12" customHeight="1">
      <c r="A288" s="44">
        <f t="shared" si="214"/>
        <v>45505</v>
      </c>
      <c r="B288" s="66">
        <f t="shared" si="215"/>
        <v>2868.8524590163934</v>
      </c>
      <c r="C288" s="67"/>
      <c r="D288" s="68">
        <f t="shared" si="182"/>
        <v>2868.8524590163934</v>
      </c>
      <c r="E288" s="35">
        <f t="shared" si="183"/>
        <v>0</v>
      </c>
      <c r="F288" s="35">
        <f t="shared" si="184"/>
        <v>0</v>
      </c>
      <c r="G288" s="55">
        <f t="shared" si="217"/>
        <v>5.67</v>
      </c>
      <c r="H288" s="69">
        <f t="shared" si="217"/>
        <v>5.67</v>
      </c>
      <c r="I288" s="72">
        <f t="shared" si="216"/>
        <v>0</v>
      </c>
      <c r="J288" s="55">
        <f t="shared" si="218"/>
        <v>-0.01</v>
      </c>
      <c r="K288" s="69">
        <f t="shared" si="218"/>
        <v>-0.06</v>
      </c>
      <c r="L288" s="72">
        <v>0</v>
      </c>
      <c r="M288" s="55">
        <f t="shared" si="219"/>
        <v>7.4999999999999997E-3</v>
      </c>
      <c r="N288" s="69">
        <f t="shared" si="219"/>
        <v>0</v>
      </c>
      <c r="O288" s="72">
        <v>0</v>
      </c>
      <c r="P288" s="7"/>
      <c r="Q288" s="72">
        <f t="shared" si="185"/>
        <v>5.6674999999999995</v>
      </c>
      <c r="R288" s="72">
        <f t="shared" si="186"/>
        <v>5.61</v>
      </c>
      <c r="S288" s="72">
        <f t="shared" si="187"/>
        <v>0</v>
      </c>
      <c r="T288" s="7"/>
      <c r="U288" s="5">
        <f t="shared" si="188"/>
        <v>31</v>
      </c>
      <c r="V288" s="45">
        <f t="shared" si="189"/>
        <v>45505</v>
      </c>
      <c r="W288" s="5">
        <f t="shared" si="190"/>
        <v>8589</v>
      </c>
      <c r="X288" s="55">
        <f t="shared" si="191"/>
        <v>5.3904348595426005E-2</v>
      </c>
      <c r="Y288" s="47">
        <f t="shared" si="192"/>
        <v>0.28627535553922306</v>
      </c>
      <c r="Z288" s="5">
        <f t="shared" si="193"/>
        <v>0</v>
      </c>
      <c r="AA288" s="5">
        <f t="shared" si="194"/>
        <v>0</v>
      </c>
      <c r="AC288" s="39">
        <f t="shared" si="195"/>
        <v>0</v>
      </c>
      <c r="AD288" s="39">
        <f t="shared" si="196"/>
        <v>0</v>
      </c>
      <c r="AE288" s="39">
        <f t="shared" si="197"/>
        <v>0</v>
      </c>
      <c r="AF288" s="39">
        <f t="shared" si="198"/>
        <v>0</v>
      </c>
      <c r="AG288" s="39">
        <f t="shared" si="199"/>
        <v>0</v>
      </c>
      <c r="AH288" s="39">
        <f t="shared" si="200"/>
        <v>0</v>
      </c>
      <c r="AI288" s="39">
        <f t="shared" si="201"/>
        <v>0</v>
      </c>
      <c r="AJ288" s="39">
        <f t="shared" si="202"/>
        <v>0</v>
      </c>
      <c r="AK288" s="39">
        <f t="shared" si="203"/>
        <v>0</v>
      </c>
      <c r="AL288" s="43"/>
      <c r="AM288" s="39">
        <f t="shared" si="204"/>
        <v>0</v>
      </c>
      <c r="AN288" s="39">
        <f t="shared" si="205"/>
        <v>0</v>
      </c>
      <c r="AO288" s="39">
        <f t="shared" si="206"/>
        <v>0</v>
      </c>
      <c r="AP288" s="40">
        <f t="shared" si="207"/>
        <v>0</v>
      </c>
      <c r="AR288" s="39">
        <f t="shared" si="208"/>
        <v>0</v>
      </c>
      <c r="AS288" s="39">
        <f t="shared" si="209"/>
        <v>0</v>
      </c>
      <c r="AT288" s="39">
        <f t="shared" si="210"/>
        <v>0</v>
      </c>
      <c r="AU288" s="40">
        <f t="shared" si="211"/>
        <v>0</v>
      </c>
      <c r="AV288" s="40"/>
      <c r="AW288" s="52">
        <f t="shared" si="212"/>
        <v>0</v>
      </c>
      <c r="AY288" s="52">
        <f t="shared" si="213"/>
        <v>0</v>
      </c>
      <c r="AZ288" s="70"/>
    </row>
    <row r="289" spans="1:52" ht="12" customHeight="1">
      <c r="A289" s="44">
        <f t="shared" si="214"/>
        <v>45536</v>
      </c>
      <c r="B289" s="66">
        <f t="shared" si="215"/>
        <v>2868.8524590163934</v>
      </c>
      <c r="C289" s="67"/>
      <c r="D289" s="68">
        <f t="shared" si="182"/>
        <v>2868.8524590163934</v>
      </c>
      <c r="E289" s="35">
        <f t="shared" si="183"/>
        <v>0</v>
      </c>
      <c r="F289" s="35">
        <f t="shared" si="184"/>
        <v>0</v>
      </c>
      <c r="G289" s="55">
        <f t="shared" si="217"/>
        <v>5.67</v>
      </c>
      <c r="H289" s="69">
        <f t="shared" si="217"/>
        <v>5.67</v>
      </c>
      <c r="I289" s="72">
        <f t="shared" si="216"/>
        <v>0</v>
      </c>
      <c r="J289" s="55">
        <f t="shared" si="218"/>
        <v>-0.01</v>
      </c>
      <c r="K289" s="69">
        <f t="shared" si="218"/>
        <v>-0.06</v>
      </c>
      <c r="L289" s="72">
        <v>0</v>
      </c>
      <c r="M289" s="55">
        <f t="shared" si="219"/>
        <v>7.4999999999999997E-3</v>
      </c>
      <c r="N289" s="69">
        <f t="shared" si="219"/>
        <v>0</v>
      </c>
      <c r="O289" s="72">
        <v>0</v>
      </c>
      <c r="P289" s="7"/>
      <c r="Q289" s="72">
        <f t="shared" si="185"/>
        <v>5.6674999999999995</v>
      </c>
      <c r="R289" s="72">
        <f t="shared" si="186"/>
        <v>5.61</v>
      </c>
      <c r="S289" s="72">
        <f t="shared" si="187"/>
        <v>0</v>
      </c>
      <c r="T289" s="7"/>
      <c r="U289" s="5">
        <f t="shared" si="188"/>
        <v>30</v>
      </c>
      <c r="V289" s="45">
        <f t="shared" si="189"/>
        <v>45536</v>
      </c>
      <c r="W289" s="5">
        <f t="shared" si="190"/>
        <v>8620</v>
      </c>
      <c r="X289" s="55">
        <f t="shared" si="191"/>
        <v>5.3904348595426005E-2</v>
      </c>
      <c r="Y289" s="47">
        <f t="shared" si="192"/>
        <v>0.28498588510642187</v>
      </c>
      <c r="Z289" s="5">
        <f t="shared" si="193"/>
        <v>0</v>
      </c>
      <c r="AA289" s="5">
        <f t="shared" si="194"/>
        <v>0</v>
      </c>
      <c r="AC289" s="39">
        <f t="shared" si="195"/>
        <v>0</v>
      </c>
      <c r="AD289" s="39">
        <f t="shared" si="196"/>
        <v>0</v>
      </c>
      <c r="AE289" s="39">
        <f t="shared" si="197"/>
        <v>0</v>
      </c>
      <c r="AF289" s="39">
        <f t="shared" si="198"/>
        <v>0</v>
      </c>
      <c r="AG289" s="39">
        <f t="shared" si="199"/>
        <v>0</v>
      </c>
      <c r="AH289" s="39">
        <f t="shared" si="200"/>
        <v>0</v>
      </c>
      <c r="AI289" s="39">
        <f t="shared" si="201"/>
        <v>0</v>
      </c>
      <c r="AJ289" s="39">
        <f t="shared" si="202"/>
        <v>0</v>
      </c>
      <c r="AK289" s="39">
        <f t="shared" si="203"/>
        <v>0</v>
      </c>
      <c r="AL289" s="43"/>
      <c r="AM289" s="39">
        <f t="shared" si="204"/>
        <v>0</v>
      </c>
      <c r="AN289" s="39">
        <f t="shared" si="205"/>
        <v>0</v>
      </c>
      <c r="AO289" s="39">
        <f t="shared" si="206"/>
        <v>0</v>
      </c>
      <c r="AP289" s="40">
        <f t="shared" si="207"/>
        <v>0</v>
      </c>
      <c r="AR289" s="39">
        <f t="shared" si="208"/>
        <v>0</v>
      </c>
      <c r="AS289" s="39">
        <f t="shared" si="209"/>
        <v>0</v>
      </c>
      <c r="AT289" s="39">
        <f t="shared" si="210"/>
        <v>0</v>
      </c>
      <c r="AU289" s="40">
        <f t="shared" si="211"/>
        <v>0</v>
      </c>
      <c r="AV289" s="40"/>
      <c r="AW289" s="52">
        <f t="shared" si="212"/>
        <v>0</v>
      </c>
      <c r="AY289" s="52">
        <f t="shared" si="213"/>
        <v>0</v>
      </c>
      <c r="AZ289" s="70"/>
    </row>
    <row r="290" spans="1:52" ht="12" customHeight="1">
      <c r="A290" s="44">
        <f t="shared" si="214"/>
        <v>45566</v>
      </c>
      <c r="B290" s="66">
        <f t="shared" si="215"/>
        <v>2868.8524590163934</v>
      </c>
      <c r="C290" s="67"/>
      <c r="D290" s="68">
        <f t="shared" si="182"/>
        <v>2868.8524590163934</v>
      </c>
      <c r="E290" s="35">
        <f t="shared" si="183"/>
        <v>0</v>
      </c>
      <c r="F290" s="35">
        <f t="shared" si="184"/>
        <v>0</v>
      </c>
      <c r="G290" s="55">
        <f t="shared" ref="G290:H309" si="220">VLOOKUP($A290,Table,MATCH(G$4,Curves,0))</f>
        <v>5.67</v>
      </c>
      <c r="H290" s="69">
        <f t="shared" si="220"/>
        <v>5.67</v>
      </c>
      <c r="I290" s="72">
        <f t="shared" si="216"/>
        <v>0</v>
      </c>
      <c r="J290" s="55">
        <f t="shared" ref="J290:K309" si="221">VLOOKUP($A290,Table,MATCH(J$4,Curves,0))</f>
        <v>-0.01</v>
      </c>
      <c r="K290" s="69">
        <f t="shared" si="221"/>
        <v>-0.06</v>
      </c>
      <c r="L290" s="72">
        <v>0</v>
      </c>
      <c r="M290" s="55">
        <f t="shared" ref="M290:N309" si="222">VLOOKUP($A290,Table,MATCH(M$4,Curves,0))</f>
        <v>7.4999999999999997E-3</v>
      </c>
      <c r="N290" s="69">
        <f t="shared" si="222"/>
        <v>0</v>
      </c>
      <c r="O290" s="72">
        <v>0</v>
      </c>
      <c r="P290" s="7"/>
      <c r="Q290" s="72">
        <f t="shared" si="185"/>
        <v>5.6674999999999995</v>
      </c>
      <c r="R290" s="72">
        <f t="shared" si="186"/>
        <v>5.61</v>
      </c>
      <c r="S290" s="72">
        <f t="shared" si="187"/>
        <v>0</v>
      </c>
      <c r="T290" s="7"/>
      <c r="U290" s="5">
        <f t="shared" si="188"/>
        <v>31</v>
      </c>
      <c r="V290" s="45">
        <f t="shared" si="189"/>
        <v>45566</v>
      </c>
      <c r="W290" s="5">
        <f t="shared" si="190"/>
        <v>8650</v>
      </c>
      <c r="X290" s="55">
        <f t="shared" si="191"/>
        <v>5.3904348595426005E-2</v>
      </c>
      <c r="Y290" s="47">
        <f t="shared" si="192"/>
        <v>0.28374354090721099</v>
      </c>
      <c r="Z290" s="5">
        <f t="shared" si="193"/>
        <v>0</v>
      </c>
      <c r="AA290" s="5">
        <f t="shared" si="194"/>
        <v>0</v>
      </c>
      <c r="AC290" s="39">
        <f t="shared" si="195"/>
        <v>0</v>
      </c>
      <c r="AD290" s="39">
        <f t="shared" si="196"/>
        <v>0</v>
      </c>
      <c r="AE290" s="39">
        <f t="shared" si="197"/>
        <v>0</v>
      </c>
      <c r="AF290" s="39">
        <f t="shared" si="198"/>
        <v>0</v>
      </c>
      <c r="AG290" s="39">
        <f t="shared" si="199"/>
        <v>0</v>
      </c>
      <c r="AH290" s="39">
        <f t="shared" si="200"/>
        <v>0</v>
      </c>
      <c r="AI290" s="39">
        <f t="shared" si="201"/>
        <v>0</v>
      </c>
      <c r="AJ290" s="39">
        <f t="shared" si="202"/>
        <v>0</v>
      </c>
      <c r="AK290" s="39">
        <f t="shared" si="203"/>
        <v>0</v>
      </c>
      <c r="AL290" s="43"/>
      <c r="AM290" s="39">
        <f t="shared" si="204"/>
        <v>0</v>
      </c>
      <c r="AN290" s="39">
        <f t="shared" si="205"/>
        <v>0</v>
      </c>
      <c r="AO290" s="39">
        <f t="shared" si="206"/>
        <v>0</v>
      </c>
      <c r="AP290" s="40">
        <f t="shared" si="207"/>
        <v>0</v>
      </c>
      <c r="AR290" s="39">
        <f t="shared" si="208"/>
        <v>0</v>
      </c>
      <c r="AS290" s="39">
        <f t="shared" si="209"/>
        <v>0</v>
      </c>
      <c r="AT290" s="39">
        <f t="shared" si="210"/>
        <v>0</v>
      </c>
      <c r="AU290" s="40">
        <f t="shared" si="211"/>
        <v>0</v>
      </c>
      <c r="AV290" s="40"/>
      <c r="AW290" s="52">
        <f t="shared" si="212"/>
        <v>0</v>
      </c>
      <c r="AY290" s="52">
        <f t="shared" si="213"/>
        <v>0</v>
      </c>
      <c r="AZ290" s="70"/>
    </row>
    <row r="291" spans="1:52" ht="12" customHeight="1">
      <c r="A291" s="44">
        <f t="shared" si="214"/>
        <v>45597</v>
      </c>
      <c r="B291" s="66">
        <f t="shared" si="215"/>
        <v>2868.8524590163934</v>
      </c>
      <c r="C291" s="67"/>
      <c r="D291" s="68">
        <f t="shared" si="182"/>
        <v>2868.8524590163934</v>
      </c>
      <c r="E291" s="35">
        <f t="shared" si="183"/>
        <v>0</v>
      </c>
      <c r="F291" s="35">
        <f t="shared" si="184"/>
        <v>0</v>
      </c>
      <c r="G291" s="55">
        <f t="shared" si="220"/>
        <v>5.67</v>
      </c>
      <c r="H291" s="69">
        <f t="shared" si="220"/>
        <v>5.67</v>
      </c>
      <c r="I291" s="72">
        <f t="shared" si="216"/>
        <v>0</v>
      </c>
      <c r="J291" s="55">
        <f t="shared" si="221"/>
        <v>-0.01</v>
      </c>
      <c r="K291" s="69">
        <f t="shared" si="221"/>
        <v>-0.06</v>
      </c>
      <c r="L291" s="72">
        <v>0</v>
      </c>
      <c r="M291" s="55">
        <f t="shared" si="222"/>
        <v>7.4999999999999997E-3</v>
      </c>
      <c r="N291" s="69">
        <f t="shared" si="222"/>
        <v>0</v>
      </c>
      <c r="O291" s="72">
        <v>0</v>
      </c>
      <c r="P291" s="7"/>
      <c r="Q291" s="72">
        <f t="shared" si="185"/>
        <v>5.6674999999999995</v>
      </c>
      <c r="R291" s="72">
        <f t="shared" si="186"/>
        <v>5.61</v>
      </c>
      <c r="S291" s="72">
        <f t="shared" si="187"/>
        <v>0</v>
      </c>
      <c r="T291" s="7"/>
      <c r="U291" s="5">
        <f t="shared" si="188"/>
        <v>30</v>
      </c>
      <c r="V291" s="45">
        <f t="shared" si="189"/>
        <v>45597</v>
      </c>
      <c r="W291" s="5">
        <f t="shared" si="190"/>
        <v>8681</v>
      </c>
      <c r="X291" s="55">
        <f t="shared" si="191"/>
        <v>5.3904348595426005E-2</v>
      </c>
      <c r="Y291" s="47">
        <f t="shared" si="192"/>
        <v>0.28246547453014192</v>
      </c>
      <c r="Z291" s="5">
        <f t="shared" si="193"/>
        <v>0</v>
      </c>
      <c r="AA291" s="5">
        <f t="shared" si="194"/>
        <v>0</v>
      </c>
      <c r="AC291" s="39">
        <f t="shared" si="195"/>
        <v>0</v>
      </c>
      <c r="AD291" s="39">
        <f t="shared" si="196"/>
        <v>0</v>
      </c>
      <c r="AE291" s="39">
        <f t="shared" si="197"/>
        <v>0</v>
      </c>
      <c r="AF291" s="39">
        <f t="shared" si="198"/>
        <v>0</v>
      </c>
      <c r="AG291" s="39">
        <f t="shared" si="199"/>
        <v>0</v>
      </c>
      <c r="AH291" s="39">
        <f t="shared" si="200"/>
        <v>0</v>
      </c>
      <c r="AI291" s="39">
        <f t="shared" si="201"/>
        <v>0</v>
      </c>
      <c r="AJ291" s="39">
        <f t="shared" si="202"/>
        <v>0</v>
      </c>
      <c r="AK291" s="39">
        <f t="shared" si="203"/>
        <v>0</v>
      </c>
      <c r="AL291" s="43"/>
      <c r="AM291" s="39">
        <f t="shared" si="204"/>
        <v>0</v>
      </c>
      <c r="AN291" s="39">
        <f t="shared" si="205"/>
        <v>0</v>
      </c>
      <c r="AO291" s="39">
        <f t="shared" si="206"/>
        <v>0</v>
      </c>
      <c r="AP291" s="40">
        <f t="shared" si="207"/>
        <v>0</v>
      </c>
      <c r="AR291" s="39">
        <f t="shared" si="208"/>
        <v>0</v>
      </c>
      <c r="AS291" s="39">
        <f t="shared" si="209"/>
        <v>0</v>
      </c>
      <c r="AT291" s="39">
        <f t="shared" si="210"/>
        <v>0</v>
      </c>
      <c r="AU291" s="40">
        <f t="shared" si="211"/>
        <v>0</v>
      </c>
      <c r="AV291" s="40"/>
      <c r="AW291" s="52">
        <f t="shared" si="212"/>
        <v>0</v>
      </c>
      <c r="AY291" s="52">
        <f t="shared" si="213"/>
        <v>0</v>
      </c>
      <c r="AZ291" s="70"/>
    </row>
    <row r="292" spans="1:52" ht="12" customHeight="1">
      <c r="A292" s="44">
        <f t="shared" si="214"/>
        <v>45627</v>
      </c>
      <c r="B292" s="66">
        <f t="shared" si="215"/>
        <v>2868.8524590163934</v>
      </c>
      <c r="C292" s="67"/>
      <c r="D292" s="68">
        <f t="shared" si="182"/>
        <v>2868.8524590163934</v>
      </c>
      <c r="E292" s="35">
        <f t="shared" si="183"/>
        <v>0</v>
      </c>
      <c r="F292" s="35">
        <f t="shared" si="184"/>
        <v>0</v>
      </c>
      <c r="G292" s="55">
        <f t="shared" si="220"/>
        <v>5.67</v>
      </c>
      <c r="H292" s="69">
        <f t="shared" si="220"/>
        <v>5.67</v>
      </c>
      <c r="I292" s="72">
        <f t="shared" si="216"/>
        <v>0</v>
      </c>
      <c r="J292" s="55">
        <f t="shared" si="221"/>
        <v>-0.01</v>
      </c>
      <c r="K292" s="69">
        <f t="shared" si="221"/>
        <v>-0.06</v>
      </c>
      <c r="L292" s="72">
        <v>0</v>
      </c>
      <c r="M292" s="55">
        <f t="shared" si="222"/>
        <v>7.4999999999999997E-3</v>
      </c>
      <c r="N292" s="69">
        <f t="shared" si="222"/>
        <v>0</v>
      </c>
      <c r="O292" s="72">
        <v>0</v>
      </c>
      <c r="P292" s="7"/>
      <c r="Q292" s="72">
        <f t="shared" si="185"/>
        <v>5.6674999999999995</v>
      </c>
      <c r="R292" s="72">
        <f t="shared" si="186"/>
        <v>5.61</v>
      </c>
      <c r="S292" s="72">
        <f t="shared" si="187"/>
        <v>0</v>
      </c>
      <c r="T292" s="7"/>
      <c r="U292" s="5">
        <f t="shared" si="188"/>
        <v>31</v>
      </c>
      <c r="V292" s="45">
        <f t="shared" si="189"/>
        <v>45627</v>
      </c>
      <c r="W292" s="5">
        <f t="shared" si="190"/>
        <v>8711</v>
      </c>
      <c r="X292" s="55">
        <f t="shared" si="191"/>
        <v>5.3904348595426005E-2</v>
      </c>
      <c r="Y292" s="47">
        <f t="shared" si="192"/>
        <v>0.28123411760301276</v>
      </c>
      <c r="Z292" s="5">
        <f t="shared" si="193"/>
        <v>0</v>
      </c>
      <c r="AA292" s="5">
        <f t="shared" si="194"/>
        <v>0</v>
      </c>
      <c r="AC292" s="39">
        <f t="shared" si="195"/>
        <v>0</v>
      </c>
      <c r="AD292" s="39">
        <f t="shared" si="196"/>
        <v>0</v>
      </c>
      <c r="AE292" s="39">
        <f t="shared" si="197"/>
        <v>0</v>
      </c>
      <c r="AF292" s="39">
        <f t="shared" si="198"/>
        <v>0</v>
      </c>
      <c r="AG292" s="39">
        <f t="shared" si="199"/>
        <v>0</v>
      </c>
      <c r="AH292" s="39">
        <f t="shared" si="200"/>
        <v>0</v>
      </c>
      <c r="AI292" s="39">
        <f t="shared" si="201"/>
        <v>0</v>
      </c>
      <c r="AJ292" s="39">
        <f t="shared" si="202"/>
        <v>0</v>
      </c>
      <c r="AK292" s="39">
        <f t="shared" si="203"/>
        <v>0</v>
      </c>
      <c r="AL292" s="43"/>
      <c r="AM292" s="39">
        <f t="shared" si="204"/>
        <v>0</v>
      </c>
      <c r="AN292" s="39">
        <f t="shared" si="205"/>
        <v>0</v>
      </c>
      <c r="AO292" s="39">
        <f t="shared" si="206"/>
        <v>0</v>
      </c>
      <c r="AP292" s="40">
        <f t="shared" si="207"/>
        <v>0</v>
      </c>
      <c r="AR292" s="39">
        <f t="shared" si="208"/>
        <v>0</v>
      </c>
      <c r="AS292" s="39">
        <f t="shared" si="209"/>
        <v>0</v>
      </c>
      <c r="AT292" s="39">
        <f t="shared" si="210"/>
        <v>0</v>
      </c>
      <c r="AU292" s="40">
        <f t="shared" si="211"/>
        <v>0</v>
      </c>
      <c r="AV292" s="40"/>
      <c r="AW292" s="52">
        <f t="shared" si="212"/>
        <v>0</v>
      </c>
      <c r="AY292" s="52">
        <f t="shared" si="213"/>
        <v>0</v>
      </c>
      <c r="AZ292" s="70"/>
    </row>
    <row r="293" spans="1:52" ht="12" customHeight="1">
      <c r="A293" s="44">
        <f t="shared" si="214"/>
        <v>45658</v>
      </c>
      <c r="B293" s="66">
        <f t="shared" si="215"/>
        <v>2868.8524590163934</v>
      </c>
      <c r="C293" s="67"/>
      <c r="D293" s="68">
        <f t="shared" si="182"/>
        <v>2868.8524590163934</v>
      </c>
      <c r="E293" s="35">
        <f t="shared" si="183"/>
        <v>0</v>
      </c>
      <c r="F293" s="35">
        <f t="shared" si="184"/>
        <v>0</v>
      </c>
      <c r="G293" s="55">
        <f t="shared" si="220"/>
        <v>5.67</v>
      </c>
      <c r="H293" s="69">
        <f t="shared" si="220"/>
        <v>5.67</v>
      </c>
      <c r="I293" s="72">
        <f t="shared" si="216"/>
        <v>0</v>
      </c>
      <c r="J293" s="55">
        <f t="shared" si="221"/>
        <v>-0.01</v>
      </c>
      <c r="K293" s="69">
        <f t="shared" si="221"/>
        <v>-0.06</v>
      </c>
      <c r="L293" s="72">
        <v>0</v>
      </c>
      <c r="M293" s="55">
        <f t="shared" si="222"/>
        <v>7.4999999999999997E-3</v>
      </c>
      <c r="N293" s="69">
        <f t="shared" si="222"/>
        <v>0</v>
      </c>
      <c r="O293" s="72">
        <v>0</v>
      </c>
      <c r="P293" s="7"/>
      <c r="Q293" s="72">
        <f t="shared" si="185"/>
        <v>5.6674999999999995</v>
      </c>
      <c r="R293" s="72">
        <f t="shared" si="186"/>
        <v>5.61</v>
      </c>
      <c r="S293" s="72">
        <f t="shared" si="187"/>
        <v>0</v>
      </c>
      <c r="T293" s="7"/>
      <c r="U293" s="5">
        <f t="shared" si="188"/>
        <v>31</v>
      </c>
      <c r="V293" s="45">
        <f t="shared" si="189"/>
        <v>45658</v>
      </c>
      <c r="W293" s="5">
        <f t="shared" si="190"/>
        <v>8742</v>
      </c>
      <c r="X293" s="55">
        <f t="shared" si="191"/>
        <v>5.3904348595426005E-2</v>
      </c>
      <c r="Y293" s="47">
        <f t="shared" si="192"/>
        <v>0.27996735442439069</v>
      </c>
      <c r="Z293" s="5">
        <f t="shared" si="193"/>
        <v>0</v>
      </c>
      <c r="AA293" s="5">
        <f t="shared" si="194"/>
        <v>0</v>
      </c>
      <c r="AC293" s="39">
        <f t="shared" si="195"/>
        <v>0</v>
      </c>
      <c r="AD293" s="39">
        <f t="shared" si="196"/>
        <v>0</v>
      </c>
      <c r="AE293" s="39">
        <f t="shared" si="197"/>
        <v>0</v>
      </c>
      <c r="AF293" s="39">
        <f t="shared" si="198"/>
        <v>0</v>
      </c>
      <c r="AG293" s="39">
        <f t="shared" si="199"/>
        <v>0</v>
      </c>
      <c r="AH293" s="39">
        <f t="shared" si="200"/>
        <v>0</v>
      </c>
      <c r="AI293" s="39">
        <f t="shared" si="201"/>
        <v>0</v>
      </c>
      <c r="AJ293" s="39">
        <f t="shared" si="202"/>
        <v>0</v>
      </c>
      <c r="AK293" s="39">
        <f t="shared" si="203"/>
        <v>0</v>
      </c>
      <c r="AL293" s="43"/>
      <c r="AM293" s="39">
        <f t="shared" si="204"/>
        <v>0</v>
      </c>
      <c r="AN293" s="39">
        <f t="shared" si="205"/>
        <v>0</v>
      </c>
      <c r="AO293" s="39">
        <f t="shared" si="206"/>
        <v>0</v>
      </c>
      <c r="AP293" s="40">
        <f t="shared" si="207"/>
        <v>0</v>
      </c>
      <c r="AR293" s="39">
        <f t="shared" si="208"/>
        <v>0</v>
      </c>
      <c r="AS293" s="39">
        <f t="shared" si="209"/>
        <v>0</v>
      </c>
      <c r="AT293" s="39">
        <f t="shared" si="210"/>
        <v>0</v>
      </c>
      <c r="AU293" s="40">
        <f t="shared" si="211"/>
        <v>0</v>
      </c>
      <c r="AV293" s="40"/>
      <c r="AW293" s="52">
        <f t="shared" si="212"/>
        <v>0</v>
      </c>
      <c r="AY293" s="52">
        <f t="shared" si="213"/>
        <v>0</v>
      </c>
      <c r="AZ293" s="70"/>
    </row>
    <row r="294" spans="1:52" ht="12" customHeight="1">
      <c r="A294" s="44">
        <f t="shared" si="214"/>
        <v>45689</v>
      </c>
      <c r="B294" s="66">
        <f t="shared" si="215"/>
        <v>2868.8524590163934</v>
      </c>
      <c r="C294" s="67"/>
      <c r="D294" s="68">
        <f t="shared" si="182"/>
        <v>2868.8524590163934</v>
      </c>
      <c r="E294" s="35">
        <f t="shared" si="183"/>
        <v>0</v>
      </c>
      <c r="F294" s="35">
        <f t="shared" si="184"/>
        <v>0</v>
      </c>
      <c r="G294" s="55">
        <f t="shared" si="220"/>
        <v>5.67</v>
      </c>
      <c r="H294" s="69">
        <f t="shared" si="220"/>
        <v>5.67</v>
      </c>
      <c r="I294" s="72">
        <f t="shared" si="216"/>
        <v>0</v>
      </c>
      <c r="J294" s="55">
        <f t="shared" si="221"/>
        <v>-0.01</v>
      </c>
      <c r="K294" s="69">
        <f t="shared" si="221"/>
        <v>-0.06</v>
      </c>
      <c r="L294" s="72">
        <v>0</v>
      </c>
      <c r="M294" s="55">
        <f t="shared" si="222"/>
        <v>7.4999999999999997E-3</v>
      </c>
      <c r="N294" s="69">
        <f t="shared" si="222"/>
        <v>0</v>
      </c>
      <c r="O294" s="72">
        <v>0</v>
      </c>
      <c r="P294" s="7"/>
      <c r="Q294" s="72">
        <f t="shared" si="185"/>
        <v>5.6674999999999995</v>
      </c>
      <c r="R294" s="72">
        <f t="shared" si="186"/>
        <v>5.61</v>
      </c>
      <c r="S294" s="72">
        <f t="shared" si="187"/>
        <v>0</v>
      </c>
      <c r="T294" s="7"/>
      <c r="U294" s="5">
        <f t="shared" si="188"/>
        <v>28</v>
      </c>
      <c r="V294" s="45">
        <f t="shared" si="189"/>
        <v>45689</v>
      </c>
      <c r="W294" s="5">
        <f t="shared" si="190"/>
        <v>8773</v>
      </c>
      <c r="X294" s="55">
        <f t="shared" si="191"/>
        <v>5.3904348595426005E-2</v>
      </c>
      <c r="Y294" s="47">
        <f t="shared" si="192"/>
        <v>0.27870629712869777</v>
      </c>
      <c r="Z294" s="5">
        <f t="shared" si="193"/>
        <v>0</v>
      </c>
      <c r="AA294" s="5">
        <f t="shared" si="194"/>
        <v>0</v>
      </c>
      <c r="AC294" s="39">
        <f t="shared" si="195"/>
        <v>0</v>
      </c>
      <c r="AD294" s="39">
        <f t="shared" si="196"/>
        <v>0</v>
      </c>
      <c r="AE294" s="39">
        <f t="shared" si="197"/>
        <v>0</v>
      </c>
      <c r="AF294" s="39">
        <f t="shared" si="198"/>
        <v>0</v>
      </c>
      <c r="AG294" s="39">
        <f t="shared" si="199"/>
        <v>0</v>
      </c>
      <c r="AH294" s="39">
        <f t="shared" si="200"/>
        <v>0</v>
      </c>
      <c r="AI294" s="39">
        <f t="shared" si="201"/>
        <v>0</v>
      </c>
      <c r="AJ294" s="39">
        <f t="shared" si="202"/>
        <v>0</v>
      </c>
      <c r="AK294" s="39">
        <f t="shared" si="203"/>
        <v>0</v>
      </c>
      <c r="AL294" s="43"/>
      <c r="AM294" s="39">
        <f t="shared" si="204"/>
        <v>0</v>
      </c>
      <c r="AN294" s="39">
        <f t="shared" si="205"/>
        <v>0</v>
      </c>
      <c r="AO294" s="39">
        <f t="shared" si="206"/>
        <v>0</v>
      </c>
      <c r="AP294" s="40">
        <f t="shared" si="207"/>
        <v>0</v>
      </c>
      <c r="AR294" s="39">
        <f t="shared" si="208"/>
        <v>0</v>
      </c>
      <c r="AS294" s="39">
        <f t="shared" si="209"/>
        <v>0</v>
      </c>
      <c r="AT294" s="39">
        <f t="shared" si="210"/>
        <v>0</v>
      </c>
      <c r="AU294" s="40">
        <f t="shared" si="211"/>
        <v>0</v>
      </c>
      <c r="AV294" s="40"/>
      <c r="AW294" s="52">
        <f t="shared" si="212"/>
        <v>0</v>
      </c>
      <c r="AY294" s="52">
        <f t="shared" si="213"/>
        <v>0</v>
      </c>
      <c r="AZ294" s="70"/>
    </row>
    <row r="295" spans="1:52" ht="12" customHeight="1">
      <c r="A295" s="44">
        <f t="shared" si="214"/>
        <v>45717</v>
      </c>
      <c r="B295" s="66">
        <f t="shared" si="215"/>
        <v>2868.8524590163934</v>
      </c>
      <c r="C295" s="67"/>
      <c r="D295" s="68">
        <f t="shared" si="182"/>
        <v>2868.8524590163934</v>
      </c>
      <c r="E295" s="35">
        <f t="shared" si="183"/>
        <v>0</v>
      </c>
      <c r="F295" s="35">
        <f t="shared" si="184"/>
        <v>0</v>
      </c>
      <c r="G295" s="55">
        <f t="shared" si="220"/>
        <v>5.67</v>
      </c>
      <c r="H295" s="69">
        <f t="shared" si="220"/>
        <v>5.67</v>
      </c>
      <c r="I295" s="72">
        <f t="shared" si="216"/>
        <v>0</v>
      </c>
      <c r="J295" s="55">
        <f t="shared" si="221"/>
        <v>-0.01</v>
      </c>
      <c r="K295" s="69">
        <f t="shared" si="221"/>
        <v>-0.06</v>
      </c>
      <c r="L295" s="72">
        <v>0</v>
      </c>
      <c r="M295" s="55">
        <f t="shared" si="222"/>
        <v>7.4999999999999997E-3</v>
      </c>
      <c r="N295" s="69">
        <f t="shared" si="222"/>
        <v>0</v>
      </c>
      <c r="O295" s="72">
        <v>0</v>
      </c>
      <c r="P295" s="7"/>
      <c r="Q295" s="72">
        <f t="shared" si="185"/>
        <v>5.6674999999999995</v>
      </c>
      <c r="R295" s="72">
        <f t="shared" si="186"/>
        <v>5.61</v>
      </c>
      <c r="S295" s="72">
        <f t="shared" si="187"/>
        <v>0</v>
      </c>
      <c r="T295" s="7"/>
      <c r="U295" s="5">
        <f t="shared" si="188"/>
        <v>31</v>
      </c>
      <c r="V295" s="45">
        <f t="shared" si="189"/>
        <v>45717</v>
      </c>
      <c r="W295" s="5">
        <f t="shared" si="190"/>
        <v>8801</v>
      </c>
      <c r="X295" s="55">
        <f t="shared" si="191"/>
        <v>5.3904348595426005E-2</v>
      </c>
      <c r="Y295" s="47">
        <f t="shared" si="192"/>
        <v>0.27757216058360501</v>
      </c>
      <c r="Z295" s="5">
        <f t="shared" si="193"/>
        <v>0</v>
      </c>
      <c r="AA295" s="5">
        <f t="shared" si="194"/>
        <v>0</v>
      </c>
      <c r="AC295" s="39">
        <f t="shared" si="195"/>
        <v>0</v>
      </c>
      <c r="AD295" s="39">
        <f t="shared" si="196"/>
        <v>0</v>
      </c>
      <c r="AE295" s="39">
        <f t="shared" si="197"/>
        <v>0</v>
      </c>
      <c r="AF295" s="39">
        <f t="shared" si="198"/>
        <v>0</v>
      </c>
      <c r="AG295" s="39">
        <f t="shared" si="199"/>
        <v>0</v>
      </c>
      <c r="AH295" s="39">
        <f t="shared" si="200"/>
        <v>0</v>
      </c>
      <c r="AI295" s="39">
        <f t="shared" si="201"/>
        <v>0</v>
      </c>
      <c r="AJ295" s="39">
        <f t="shared" si="202"/>
        <v>0</v>
      </c>
      <c r="AK295" s="39">
        <f t="shared" si="203"/>
        <v>0</v>
      </c>
      <c r="AL295" s="43"/>
      <c r="AM295" s="39">
        <f t="shared" si="204"/>
        <v>0</v>
      </c>
      <c r="AN295" s="39">
        <f t="shared" si="205"/>
        <v>0</v>
      </c>
      <c r="AO295" s="39">
        <f t="shared" si="206"/>
        <v>0</v>
      </c>
      <c r="AP295" s="40">
        <f t="shared" si="207"/>
        <v>0</v>
      </c>
      <c r="AR295" s="39">
        <f t="shared" si="208"/>
        <v>0</v>
      </c>
      <c r="AS295" s="39">
        <f t="shared" si="209"/>
        <v>0</v>
      </c>
      <c r="AT295" s="39">
        <f t="shared" si="210"/>
        <v>0</v>
      </c>
      <c r="AU295" s="40">
        <f t="shared" si="211"/>
        <v>0</v>
      </c>
      <c r="AV295" s="40"/>
      <c r="AW295" s="52">
        <f t="shared" si="212"/>
        <v>0</v>
      </c>
      <c r="AY295" s="52">
        <f t="shared" si="213"/>
        <v>0</v>
      </c>
      <c r="AZ295" s="70"/>
    </row>
    <row r="296" spans="1:52" ht="12" customHeight="1">
      <c r="A296" s="44">
        <f t="shared" si="214"/>
        <v>45748</v>
      </c>
      <c r="B296" s="66">
        <f t="shared" si="215"/>
        <v>2868.8524590163934</v>
      </c>
      <c r="C296" s="67"/>
      <c r="D296" s="68">
        <f t="shared" si="182"/>
        <v>2868.8524590163934</v>
      </c>
      <c r="E296" s="35">
        <f t="shared" si="183"/>
        <v>0</v>
      </c>
      <c r="F296" s="35">
        <f t="shared" si="184"/>
        <v>0</v>
      </c>
      <c r="G296" s="55">
        <f t="shared" si="220"/>
        <v>5.67</v>
      </c>
      <c r="H296" s="69">
        <f t="shared" si="220"/>
        <v>5.67</v>
      </c>
      <c r="I296" s="72">
        <f t="shared" si="216"/>
        <v>0</v>
      </c>
      <c r="J296" s="55">
        <f t="shared" si="221"/>
        <v>-0.01</v>
      </c>
      <c r="K296" s="69">
        <f t="shared" si="221"/>
        <v>-0.06</v>
      </c>
      <c r="L296" s="72">
        <v>0</v>
      </c>
      <c r="M296" s="55">
        <f t="shared" si="222"/>
        <v>7.4999999999999997E-3</v>
      </c>
      <c r="N296" s="69">
        <f t="shared" si="222"/>
        <v>0</v>
      </c>
      <c r="O296" s="72">
        <v>0</v>
      </c>
      <c r="P296" s="7"/>
      <c r="Q296" s="72">
        <f t="shared" si="185"/>
        <v>5.6674999999999995</v>
      </c>
      <c r="R296" s="72">
        <f t="shared" si="186"/>
        <v>5.61</v>
      </c>
      <c r="S296" s="72">
        <f t="shared" si="187"/>
        <v>0</v>
      </c>
      <c r="T296" s="7"/>
      <c r="U296" s="5">
        <f t="shared" si="188"/>
        <v>30</v>
      </c>
      <c r="V296" s="45">
        <f t="shared" si="189"/>
        <v>45748</v>
      </c>
      <c r="W296" s="5">
        <f t="shared" si="190"/>
        <v>8832</v>
      </c>
      <c r="X296" s="55">
        <f t="shared" si="191"/>
        <v>5.3904348595426005E-2</v>
      </c>
      <c r="Y296" s="47">
        <f t="shared" si="192"/>
        <v>0.27632189196244783</v>
      </c>
      <c r="Z296" s="5">
        <f t="shared" si="193"/>
        <v>0</v>
      </c>
      <c r="AA296" s="5">
        <f t="shared" si="194"/>
        <v>0</v>
      </c>
      <c r="AC296" s="39">
        <f t="shared" si="195"/>
        <v>0</v>
      </c>
      <c r="AD296" s="39">
        <f t="shared" si="196"/>
        <v>0</v>
      </c>
      <c r="AE296" s="39">
        <f t="shared" si="197"/>
        <v>0</v>
      </c>
      <c r="AF296" s="39">
        <f t="shared" si="198"/>
        <v>0</v>
      </c>
      <c r="AG296" s="39">
        <f t="shared" si="199"/>
        <v>0</v>
      </c>
      <c r="AH296" s="39">
        <f t="shared" si="200"/>
        <v>0</v>
      </c>
      <c r="AI296" s="39">
        <f t="shared" si="201"/>
        <v>0</v>
      </c>
      <c r="AJ296" s="39">
        <f t="shared" si="202"/>
        <v>0</v>
      </c>
      <c r="AK296" s="39">
        <f t="shared" si="203"/>
        <v>0</v>
      </c>
      <c r="AL296" s="43"/>
      <c r="AM296" s="39">
        <f t="shared" si="204"/>
        <v>0</v>
      </c>
      <c r="AN296" s="39">
        <f t="shared" si="205"/>
        <v>0</v>
      </c>
      <c r="AO296" s="39">
        <f t="shared" si="206"/>
        <v>0</v>
      </c>
      <c r="AP296" s="40">
        <f t="shared" si="207"/>
        <v>0</v>
      </c>
      <c r="AR296" s="39">
        <f t="shared" si="208"/>
        <v>0</v>
      </c>
      <c r="AS296" s="39">
        <f t="shared" si="209"/>
        <v>0</v>
      </c>
      <c r="AT296" s="39">
        <f t="shared" si="210"/>
        <v>0</v>
      </c>
      <c r="AU296" s="40">
        <f t="shared" si="211"/>
        <v>0</v>
      </c>
      <c r="AV296" s="40"/>
      <c r="AW296" s="52">
        <f t="shared" si="212"/>
        <v>0</v>
      </c>
      <c r="AY296" s="52">
        <f t="shared" si="213"/>
        <v>0</v>
      </c>
      <c r="AZ296" s="70"/>
    </row>
    <row r="297" spans="1:52" ht="12" customHeight="1">
      <c r="A297" s="44">
        <f t="shared" si="214"/>
        <v>45778</v>
      </c>
      <c r="B297" s="66">
        <f t="shared" si="215"/>
        <v>2868.8524590163934</v>
      </c>
      <c r="C297" s="67"/>
      <c r="D297" s="68">
        <f t="shared" si="182"/>
        <v>2868.8524590163934</v>
      </c>
      <c r="E297" s="35">
        <f t="shared" si="183"/>
        <v>0</v>
      </c>
      <c r="F297" s="35">
        <f t="shared" si="184"/>
        <v>0</v>
      </c>
      <c r="G297" s="55">
        <f t="shared" si="220"/>
        <v>5.67</v>
      </c>
      <c r="H297" s="69">
        <f t="shared" si="220"/>
        <v>5.67</v>
      </c>
      <c r="I297" s="72">
        <f t="shared" si="216"/>
        <v>0</v>
      </c>
      <c r="J297" s="55">
        <f t="shared" si="221"/>
        <v>-0.01</v>
      </c>
      <c r="K297" s="69">
        <f t="shared" si="221"/>
        <v>-0.06</v>
      </c>
      <c r="L297" s="72">
        <v>0</v>
      </c>
      <c r="M297" s="55">
        <f t="shared" si="222"/>
        <v>7.4999999999999997E-3</v>
      </c>
      <c r="N297" s="69">
        <f t="shared" si="222"/>
        <v>0</v>
      </c>
      <c r="O297" s="72">
        <v>0</v>
      </c>
      <c r="P297" s="7"/>
      <c r="Q297" s="72">
        <f t="shared" si="185"/>
        <v>5.6674999999999995</v>
      </c>
      <c r="R297" s="72">
        <f t="shared" si="186"/>
        <v>5.61</v>
      </c>
      <c r="S297" s="72">
        <f t="shared" si="187"/>
        <v>0</v>
      </c>
      <c r="T297" s="7"/>
      <c r="U297" s="5">
        <f t="shared" si="188"/>
        <v>31</v>
      </c>
      <c r="V297" s="45">
        <f t="shared" si="189"/>
        <v>45778</v>
      </c>
      <c r="W297" s="5">
        <f t="shared" si="190"/>
        <v>8862</v>
      </c>
      <c r="X297" s="55">
        <f t="shared" si="191"/>
        <v>5.3904348595426005E-2</v>
      </c>
      <c r="Y297" s="47">
        <f t="shared" si="192"/>
        <v>0.27511731686755747</v>
      </c>
      <c r="Z297" s="5">
        <f t="shared" si="193"/>
        <v>0</v>
      </c>
      <c r="AA297" s="5">
        <f t="shared" si="194"/>
        <v>0</v>
      </c>
      <c r="AC297" s="39">
        <f t="shared" si="195"/>
        <v>0</v>
      </c>
      <c r="AD297" s="39">
        <f t="shared" si="196"/>
        <v>0</v>
      </c>
      <c r="AE297" s="39">
        <f t="shared" si="197"/>
        <v>0</v>
      </c>
      <c r="AF297" s="39">
        <f t="shared" si="198"/>
        <v>0</v>
      </c>
      <c r="AG297" s="39">
        <f t="shared" si="199"/>
        <v>0</v>
      </c>
      <c r="AH297" s="39">
        <f t="shared" si="200"/>
        <v>0</v>
      </c>
      <c r="AI297" s="39">
        <f t="shared" si="201"/>
        <v>0</v>
      </c>
      <c r="AJ297" s="39">
        <f t="shared" si="202"/>
        <v>0</v>
      </c>
      <c r="AK297" s="39">
        <f t="shared" si="203"/>
        <v>0</v>
      </c>
      <c r="AL297" s="43"/>
      <c r="AM297" s="39">
        <f t="shared" si="204"/>
        <v>0</v>
      </c>
      <c r="AN297" s="39">
        <f t="shared" si="205"/>
        <v>0</v>
      </c>
      <c r="AO297" s="39">
        <f t="shared" si="206"/>
        <v>0</v>
      </c>
      <c r="AP297" s="40">
        <f t="shared" si="207"/>
        <v>0</v>
      </c>
      <c r="AR297" s="39">
        <f t="shared" si="208"/>
        <v>0</v>
      </c>
      <c r="AS297" s="39">
        <f t="shared" si="209"/>
        <v>0</v>
      </c>
      <c r="AT297" s="39">
        <f t="shared" si="210"/>
        <v>0</v>
      </c>
      <c r="AU297" s="40">
        <f t="shared" si="211"/>
        <v>0</v>
      </c>
      <c r="AV297" s="40"/>
      <c r="AW297" s="52">
        <f t="shared" si="212"/>
        <v>0</v>
      </c>
      <c r="AY297" s="52">
        <f t="shared" si="213"/>
        <v>0</v>
      </c>
      <c r="AZ297" s="70"/>
    </row>
    <row r="298" spans="1:52" ht="12" customHeight="1">
      <c r="A298" s="44">
        <f t="shared" si="214"/>
        <v>45809</v>
      </c>
      <c r="B298" s="66">
        <f t="shared" si="215"/>
        <v>2868.8524590163934</v>
      </c>
      <c r="C298" s="67"/>
      <c r="D298" s="68">
        <f t="shared" si="182"/>
        <v>2868.8524590163934</v>
      </c>
      <c r="E298" s="35">
        <f t="shared" si="183"/>
        <v>0</v>
      </c>
      <c r="F298" s="35">
        <f t="shared" si="184"/>
        <v>0</v>
      </c>
      <c r="G298" s="55">
        <f t="shared" si="220"/>
        <v>5.67</v>
      </c>
      <c r="H298" s="69">
        <f t="shared" si="220"/>
        <v>5.67</v>
      </c>
      <c r="I298" s="72">
        <f t="shared" si="216"/>
        <v>0</v>
      </c>
      <c r="J298" s="55">
        <f t="shared" si="221"/>
        <v>-0.01</v>
      </c>
      <c r="K298" s="69">
        <f t="shared" si="221"/>
        <v>-0.06</v>
      </c>
      <c r="L298" s="72">
        <v>0</v>
      </c>
      <c r="M298" s="55">
        <f t="shared" si="222"/>
        <v>7.4999999999999997E-3</v>
      </c>
      <c r="N298" s="69">
        <f t="shared" si="222"/>
        <v>0</v>
      </c>
      <c r="O298" s="72">
        <v>0</v>
      </c>
      <c r="P298" s="7"/>
      <c r="Q298" s="72">
        <f t="shared" si="185"/>
        <v>5.6674999999999995</v>
      </c>
      <c r="R298" s="72">
        <f t="shared" si="186"/>
        <v>5.61</v>
      </c>
      <c r="S298" s="72">
        <f t="shared" si="187"/>
        <v>0</v>
      </c>
      <c r="T298" s="7"/>
      <c r="U298" s="5">
        <f t="shared" si="188"/>
        <v>30</v>
      </c>
      <c r="V298" s="45">
        <f t="shared" si="189"/>
        <v>45809</v>
      </c>
      <c r="W298" s="5">
        <f t="shared" si="190"/>
        <v>8893</v>
      </c>
      <c r="X298" s="55">
        <f t="shared" si="191"/>
        <v>5.3904348595426005E-2</v>
      </c>
      <c r="Y298" s="47">
        <f t="shared" si="192"/>
        <v>0.27387810560194181</v>
      </c>
      <c r="Z298" s="5">
        <f t="shared" si="193"/>
        <v>0</v>
      </c>
      <c r="AA298" s="5">
        <f t="shared" si="194"/>
        <v>0</v>
      </c>
      <c r="AC298" s="39">
        <f t="shared" si="195"/>
        <v>0</v>
      </c>
      <c r="AD298" s="39">
        <f t="shared" si="196"/>
        <v>0</v>
      </c>
      <c r="AE298" s="39">
        <f t="shared" si="197"/>
        <v>0</v>
      </c>
      <c r="AF298" s="39">
        <f t="shared" si="198"/>
        <v>0</v>
      </c>
      <c r="AG298" s="39">
        <f t="shared" si="199"/>
        <v>0</v>
      </c>
      <c r="AH298" s="39">
        <f t="shared" si="200"/>
        <v>0</v>
      </c>
      <c r="AI298" s="39">
        <f t="shared" si="201"/>
        <v>0</v>
      </c>
      <c r="AJ298" s="39">
        <f t="shared" si="202"/>
        <v>0</v>
      </c>
      <c r="AK298" s="39">
        <f t="shared" si="203"/>
        <v>0</v>
      </c>
      <c r="AL298" s="43"/>
      <c r="AM298" s="39">
        <f t="shared" si="204"/>
        <v>0</v>
      </c>
      <c r="AN298" s="39">
        <f t="shared" si="205"/>
        <v>0</v>
      </c>
      <c r="AO298" s="39">
        <f t="shared" si="206"/>
        <v>0</v>
      </c>
      <c r="AP298" s="40">
        <f t="shared" si="207"/>
        <v>0</v>
      </c>
      <c r="AR298" s="39">
        <f t="shared" si="208"/>
        <v>0</v>
      </c>
      <c r="AS298" s="39">
        <f t="shared" si="209"/>
        <v>0</v>
      </c>
      <c r="AT298" s="39">
        <f t="shared" si="210"/>
        <v>0</v>
      </c>
      <c r="AU298" s="40">
        <f t="shared" si="211"/>
        <v>0</v>
      </c>
      <c r="AV298" s="40"/>
      <c r="AW298" s="52">
        <f t="shared" si="212"/>
        <v>0</v>
      </c>
      <c r="AY298" s="52">
        <f t="shared" si="213"/>
        <v>0</v>
      </c>
      <c r="AZ298" s="70"/>
    </row>
    <row r="299" spans="1:52" ht="12" customHeight="1">
      <c r="A299" s="44">
        <f t="shared" si="214"/>
        <v>45839</v>
      </c>
      <c r="B299" s="66">
        <f t="shared" si="215"/>
        <v>2868.8524590163934</v>
      </c>
      <c r="C299" s="67"/>
      <c r="D299" s="68">
        <f t="shared" si="182"/>
        <v>2868.8524590163934</v>
      </c>
      <c r="E299" s="35">
        <f t="shared" si="183"/>
        <v>0</v>
      </c>
      <c r="F299" s="35">
        <f t="shared" si="184"/>
        <v>0</v>
      </c>
      <c r="G299" s="55">
        <f t="shared" si="220"/>
        <v>5.67</v>
      </c>
      <c r="H299" s="69">
        <f t="shared" si="220"/>
        <v>5.67</v>
      </c>
      <c r="I299" s="72">
        <f t="shared" si="216"/>
        <v>0</v>
      </c>
      <c r="J299" s="55">
        <f t="shared" si="221"/>
        <v>-0.01</v>
      </c>
      <c r="K299" s="69">
        <f t="shared" si="221"/>
        <v>-0.06</v>
      </c>
      <c r="L299" s="72">
        <v>0</v>
      </c>
      <c r="M299" s="55">
        <f t="shared" si="222"/>
        <v>7.4999999999999997E-3</v>
      </c>
      <c r="N299" s="69">
        <f t="shared" si="222"/>
        <v>0</v>
      </c>
      <c r="O299" s="72">
        <v>0</v>
      </c>
      <c r="P299" s="7"/>
      <c r="Q299" s="72">
        <f t="shared" si="185"/>
        <v>5.6674999999999995</v>
      </c>
      <c r="R299" s="72">
        <f t="shared" si="186"/>
        <v>5.61</v>
      </c>
      <c r="S299" s="72">
        <f t="shared" si="187"/>
        <v>0</v>
      </c>
      <c r="T299" s="7"/>
      <c r="U299" s="5">
        <f t="shared" si="188"/>
        <v>31</v>
      </c>
      <c r="V299" s="45">
        <f t="shared" si="189"/>
        <v>45839</v>
      </c>
      <c r="W299" s="5">
        <f t="shared" si="190"/>
        <v>8923</v>
      </c>
      <c r="X299" s="55">
        <f t="shared" si="191"/>
        <v>5.3904348595426005E-2</v>
      </c>
      <c r="Y299" s="47">
        <f t="shared" si="192"/>
        <v>0.27268418374978287</v>
      </c>
      <c r="Z299" s="5">
        <f t="shared" si="193"/>
        <v>0</v>
      </c>
      <c r="AA299" s="5">
        <f t="shared" si="194"/>
        <v>0</v>
      </c>
      <c r="AC299" s="39">
        <f t="shared" si="195"/>
        <v>0</v>
      </c>
      <c r="AD299" s="39">
        <f t="shared" si="196"/>
        <v>0</v>
      </c>
      <c r="AE299" s="39">
        <f t="shared" si="197"/>
        <v>0</v>
      </c>
      <c r="AF299" s="39">
        <f t="shared" si="198"/>
        <v>0</v>
      </c>
      <c r="AG299" s="39">
        <f t="shared" si="199"/>
        <v>0</v>
      </c>
      <c r="AH299" s="39">
        <f t="shared" si="200"/>
        <v>0</v>
      </c>
      <c r="AI299" s="39">
        <f t="shared" si="201"/>
        <v>0</v>
      </c>
      <c r="AJ299" s="39">
        <f t="shared" si="202"/>
        <v>0</v>
      </c>
      <c r="AK299" s="39">
        <f t="shared" si="203"/>
        <v>0</v>
      </c>
      <c r="AL299" s="43"/>
      <c r="AM299" s="39">
        <f t="shared" si="204"/>
        <v>0</v>
      </c>
      <c r="AN299" s="39">
        <f t="shared" si="205"/>
        <v>0</v>
      </c>
      <c r="AO299" s="39">
        <f t="shared" si="206"/>
        <v>0</v>
      </c>
      <c r="AP299" s="40">
        <f t="shared" si="207"/>
        <v>0</v>
      </c>
      <c r="AR299" s="39">
        <f t="shared" si="208"/>
        <v>0</v>
      </c>
      <c r="AS299" s="39">
        <f t="shared" si="209"/>
        <v>0</v>
      </c>
      <c r="AT299" s="39">
        <f t="shared" si="210"/>
        <v>0</v>
      </c>
      <c r="AU299" s="40">
        <f t="shared" si="211"/>
        <v>0</v>
      </c>
      <c r="AV299" s="40"/>
      <c r="AW299" s="52">
        <f t="shared" si="212"/>
        <v>0</v>
      </c>
      <c r="AY299" s="52">
        <f t="shared" si="213"/>
        <v>0</v>
      </c>
      <c r="AZ299" s="70"/>
    </row>
    <row r="300" spans="1:52" ht="12" customHeight="1">
      <c r="A300" s="44">
        <f t="shared" si="214"/>
        <v>45870</v>
      </c>
      <c r="B300" s="66">
        <f t="shared" si="215"/>
        <v>2868.8524590163934</v>
      </c>
      <c r="C300" s="67"/>
      <c r="D300" s="68">
        <f t="shared" si="182"/>
        <v>2868.8524590163934</v>
      </c>
      <c r="E300" s="35">
        <f t="shared" si="183"/>
        <v>0</v>
      </c>
      <c r="F300" s="35">
        <f t="shared" si="184"/>
        <v>0</v>
      </c>
      <c r="G300" s="55">
        <f t="shared" si="220"/>
        <v>5.67</v>
      </c>
      <c r="H300" s="69">
        <f t="shared" si="220"/>
        <v>5.67</v>
      </c>
      <c r="I300" s="72">
        <f t="shared" si="216"/>
        <v>0</v>
      </c>
      <c r="J300" s="55">
        <f t="shared" si="221"/>
        <v>-0.01</v>
      </c>
      <c r="K300" s="69">
        <f t="shared" si="221"/>
        <v>-0.06</v>
      </c>
      <c r="L300" s="72">
        <v>0</v>
      </c>
      <c r="M300" s="55">
        <f t="shared" si="222"/>
        <v>7.4999999999999997E-3</v>
      </c>
      <c r="N300" s="69">
        <f t="shared" si="222"/>
        <v>0</v>
      </c>
      <c r="O300" s="72">
        <v>0</v>
      </c>
      <c r="P300" s="7"/>
      <c r="Q300" s="72">
        <f t="shared" si="185"/>
        <v>5.6674999999999995</v>
      </c>
      <c r="R300" s="72">
        <f t="shared" si="186"/>
        <v>5.61</v>
      </c>
      <c r="S300" s="72">
        <f t="shared" si="187"/>
        <v>0</v>
      </c>
      <c r="T300" s="7"/>
      <c r="U300" s="5">
        <f t="shared" si="188"/>
        <v>31</v>
      </c>
      <c r="V300" s="45">
        <f t="shared" si="189"/>
        <v>45870</v>
      </c>
      <c r="W300" s="5">
        <f t="shared" si="190"/>
        <v>8954</v>
      </c>
      <c r="X300" s="55">
        <f t="shared" si="191"/>
        <v>5.3904348595426005E-2</v>
      </c>
      <c r="Y300" s="47">
        <f t="shared" si="192"/>
        <v>0.27145593204863455</v>
      </c>
      <c r="Z300" s="5">
        <f t="shared" si="193"/>
        <v>0</v>
      </c>
      <c r="AA300" s="5">
        <f t="shared" si="194"/>
        <v>0</v>
      </c>
      <c r="AC300" s="39">
        <f t="shared" si="195"/>
        <v>0</v>
      </c>
      <c r="AD300" s="39">
        <f t="shared" si="196"/>
        <v>0</v>
      </c>
      <c r="AE300" s="39">
        <f t="shared" si="197"/>
        <v>0</v>
      </c>
      <c r="AF300" s="39">
        <f t="shared" si="198"/>
        <v>0</v>
      </c>
      <c r="AG300" s="39">
        <f t="shared" si="199"/>
        <v>0</v>
      </c>
      <c r="AH300" s="39">
        <f t="shared" si="200"/>
        <v>0</v>
      </c>
      <c r="AI300" s="39">
        <f t="shared" si="201"/>
        <v>0</v>
      </c>
      <c r="AJ300" s="39">
        <f t="shared" si="202"/>
        <v>0</v>
      </c>
      <c r="AK300" s="39">
        <f t="shared" si="203"/>
        <v>0</v>
      </c>
      <c r="AL300" s="43"/>
      <c r="AM300" s="39">
        <f t="shared" si="204"/>
        <v>0</v>
      </c>
      <c r="AN300" s="39">
        <f t="shared" si="205"/>
        <v>0</v>
      </c>
      <c r="AO300" s="39">
        <f t="shared" si="206"/>
        <v>0</v>
      </c>
      <c r="AP300" s="40">
        <f t="shared" si="207"/>
        <v>0</v>
      </c>
      <c r="AR300" s="39">
        <f t="shared" si="208"/>
        <v>0</v>
      </c>
      <c r="AS300" s="39">
        <f t="shared" si="209"/>
        <v>0</v>
      </c>
      <c r="AT300" s="39">
        <f t="shared" si="210"/>
        <v>0</v>
      </c>
      <c r="AU300" s="40">
        <f t="shared" si="211"/>
        <v>0</v>
      </c>
      <c r="AV300" s="40"/>
      <c r="AW300" s="52">
        <f t="shared" si="212"/>
        <v>0</v>
      </c>
      <c r="AY300" s="52">
        <f t="shared" si="213"/>
        <v>0</v>
      </c>
      <c r="AZ300" s="70"/>
    </row>
    <row r="301" spans="1:52" ht="12" customHeight="1">
      <c r="A301" s="44">
        <f t="shared" si="214"/>
        <v>45901</v>
      </c>
      <c r="B301" s="66">
        <f t="shared" si="215"/>
        <v>2868.8524590163934</v>
      </c>
      <c r="C301" s="67"/>
      <c r="D301" s="68">
        <f t="shared" si="182"/>
        <v>2868.8524590163934</v>
      </c>
      <c r="E301" s="35">
        <f t="shared" si="183"/>
        <v>0</v>
      </c>
      <c r="F301" s="35">
        <f t="shared" si="184"/>
        <v>0</v>
      </c>
      <c r="G301" s="55">
        <f t="shared" si="220"/>
        <v>5.67</v>
      </c>
      <c r="H301" s="69">
        <f t="shared" si="220"/>
        <v>5.67</v>
      </c>
      <c r="I301" s="72">
        <f t="shared" si="216"/>
        <v>0</v>
      </c>
      <c r="J301" s="55">
        <f t="shared" si="221"/>
        <v>-0.01</v>
      </c>
      <c r="K301" s="69">
        <f t="shared" si="221"/>
        <v>-0.06</v>
      </c>
      <c r="L301" s="72">
        <v>0</v>
      </c>
      <c r="M301" s="55">
        <f t="shared" si="222"/>
        <v>7.4999999999999997E-3</v>
      </c>
      <c r="N301" s="69">
        <f t="shared" si="222"/>
        <v>0</v>
      </c>
      <c r="O301" s="72">
        <v>0</v>
      </c>
      <c r="P301" s="7"/>
      <c r="Q301" s="72">
        <f t="shared" si="185"/>
        <v>5.6674999999999995</v>
      </c>
      <c r="R301" s="72">
        <f t="shared" si="186"/>
        <v>5.61</v>
      </c>
      <c r="S301" s="72">
        <f t="shared" si="187"/>
        <v>0</v>
      </c>
      <c r="T301" s="7"/>
      <c r="U301" s="5">
        <f t="shared" si="188"/>
        <v>30</v>
      </c>
      <c r="V301" s="45">
        <f t="shared" si="189"/>
        <v>45901</v>
      </c>
      <c r="W301" s="5">
        <f t="shared" si="190"/>
        <v>8985</v>
      </c>
      <c r="X301" s="55">
        <f t="shared" si="191"/>
        <v>5.3904348595426005E-2</v>
      </c>
      <c r="Y301" s="47">
        <f t="shared" si="192"/>
        <v>0.27023321276312057</v>
      </c>
      <c r="Z301" s="5">
        <f t="shared" si="193"/>
        <v>0</v>
      </c>
      <c r="AA301" s="5">
        <f t="shared" si="194"/>
        <v>0</v>
      </c>
      <c r="AC301" s="39">
        <f t="shared" si="195"/>
        <v>0</v>
      </c>
      <c r="AD301" s="39">
        <f t="shared" si="196"/>
        <v>0</v>
      </c>
      <c r="AE301" s="39">
        <f t="shared" si="197"/>
        <v>0</v>
      </c>
      <c r="AF301" s="39">
        <f t="shared" si="198"/>
        <v>0</v>
      </c>
      <c r="AG301" s="39">
        <f t="shared" si="199"/>
        <v>0</v>
      </c>
      <c r="AH301" s="39">
        <f t="shared" si="200"/>
        <v>0</v>
      </c>
      <c r="AI301" s="39">
        <f t="shared" si="201"/>
        <v>0</v>
      </c>
      <c r="AJ301" s="39">
        <f t="shared" si="202"/>
        <v>0</v>
      </c>
      <c r="AK301" s="39">
        <f t="shared" si="203"/>
        <v>0</v>
      </c>
      <c r="AL301" s="43"/>
      <c r="AM301" s="39">
        <f t="shared" si="204"/>
        <v>0</v>
      </c>
      <c r="AN301" s="39">
        <f t="shared" si="205"/>
        <v>0</v>
      </c>
      <c r="AO301" s="39">
        <f t="shared" si="206"/>
        <v>0</v>
      </c>
      <c r="AP301" s="40">
        <f t="shared" si="207"/>
        <v>0</v>
      </c>
      <c r="AR301" s="39">
        <f t="shared" si="208"/>
        <v>0</v>
      </c>
      <c r="AS301" s="39">
        <f t="shared" si="209"/>
        <v>0</v>
      </c>
      <c r="AT301" s="39">
        <f t="shared" si="210"/>
        <v>0</v>
      </c>
      <c r="AU301" s="40">
        <f t="shared" si="211"/>
        <v>0</v>
      </c>
      <c r="AV301" s="40"/>
      <c r="AW301" s="52">
        <f t="shared" si="212"/>
        <v>0</v>
      </c>
      <c r="AY301" s="52">
        <f t="shared" si="213"/>
        <v>0</v>
      </c>
      <c r="AZ301" s="70"/>
    </row>
    <row r="302" spans="1:52" ht="12" customHeight="1">
      <c r="A302" s="44">
        <f t="shared" si="214"/>
        <v>45931</v>
      </c>
      <c r="B302" s="66">
        <f t="shared" si="215"/>
        <v>2868.8524590163934</v>
      </c>
      <c r="C302" s="67"/>
      <c r="D302" s="68">
        <f t="shared" si="182"/>
        <v>2868.8524590163934</v>
      </c>
      <c r="E302" s="35">
        <f t="shared" si="183"/>
        <v>0</v>
      </c>
      <c r="F302" s="35">
        <f t="shared" si="184"/>
        <v>0</v>
      </c>
      <c r="G302" s="55">
        <f t="shared" si="220"/>
        <v>5.67</v>
      </c>
      <c r="H302" s="69">
        <f t="shared" si="220"/>
        <v>5.67</v>
      </c>
      <c r="I302" s="72">
        <f t="shared" si="216"/>
        <v>0</v>
      </c>
      <c r="J302" s="55">
        <f t="shared" si="221"/>
        <v>-0.01</v>
      </c>
      <c r="K302" s="69">
        <f t="shared" si="221"/>
        <v>-0.06</v>
      </c>
      <c r="L302" s="72">
        <v>0</v>
      </c>
      <c r="M302" s="55">
        <f t="shared" si="222"/>
        <v>7.4999999999999997E-3</v>
      </c>
      <c r="N302" s="69">
        <f t="shared" si="222"/>
        <v>0</v>
      </c>
      <c r="O302" s="72">
        <v>0</v>
      </c>
      <c r="P302" s="7"/>
      <c r="Q302" s="72">
        <f t="shared" si="185"/>
        <v>5.6674999999999995</v>
      </c>
      <c r="R302" s="72">
        <f t="shared" si="186"/>
        <v>5.61</v>
      </c>
      <c r="S302" s="72">
        <f t="shared" si="187"/>
        <v>0</v>
      </c>
      <c r="T302" s="7"/>
      <c r="U302" s="5">
        <f t="shared" si="188"/>
        <v>31</v>
      </c>
      <c r="V302" s="45">
        <f t="shared" si="189"/>
        <v>45931</v>
      </c>
      <c r="W302" s="5">
        <f t="shared" si="190"/>
        <v>9015</v>
      </c>
      <c r="X302" s="55">
        <f t="shared" si="191"/>
        <v>5.3904348595426005E-2</v>
      </c>
      <c r="Y302" s="47">
        <f t="shared" si="192"/>
        <v>0.26905518015920754</v>
      </c>
      <c r="Z302" s="5">
        <f t="shared" si="193"/>
        <v>0</v>
      </c>
      <c r="AA302" s="5">
        <f t="shared" si="194"/>
        <v>0</v>
      </c>
      <c r="AC302" s="39">
        <f t="shared" si="195"/>
        <v>0</v>
      </c>
      <c r="AD302" s="39">
        <f t="shared" si="196"/>
        <v>0</v>
      </c>
      <c r="AE302" s="39">
        <f t="shared" si="197"/>
        <v>0</v>
      </c>
      <c r="AF302" s="39">
        <f t="shared" si="198"/>
        <v>0</v>
      </c>
      <c r="AG302" s="39">
        <f t="shared" si="199"/>
        <v>0</v>
      </c>
      <c r="AH302" s="39">
        <f t="shared" si="200"/>
        <v>0</v>
      </c>
      <c r="AI302" s="39">
        <f t="shared" si="201"/>
        <v>0</v>
      </c>
      <c r="AJ302" s="39">
        <f t="shared" si="202"/>
        <v>0</v>
      </c>
      <c r="AK302" s="39">
        <f t="shared" si="203"/>
        <v>0</v>
      </c>
      <c r="AL302" s="43"/>
      <c r="AM302" s="39">
        <f t="shared" si="204"/>
        <v>0</v>
      </c>
      <c r="AN302" s="39">
        <f t="shared" si="205"/>
        <v>0</v>
      </c>
      <c r="AO302" s="39">
        <f t="shared" si="206"/>
        <v>0</v>
      </c>
      <c r="AP302" s="40">
        <f t="shared" si="207"/>
        <v>0</v>
      </c>
      <c r="AR302" s="39">
        <f t="shared" si="208"/>
        <v>0</v>
      </c>
      <c r="AS302" s="39">
        <f t="shared" si="209"/>
        <v>0</v>
      </c>
      <c r="AT302" s="39">
        <f t="shared" si="210"/>
        <v>0</v>
      </c>
      <c r="AU302" s="40">
        <f t="shared" si="211"/>
        <v>0</v>
      </c>
      <c r="AV302" s="40"/>
      <c r="AW302" s="52">
        <f t="shared" si="212"/>
        <v>0</v>
      </c>
      <c r="AY302" s="52">
        <f t="shared" si="213"/>
        <v>0</v>
      </c>
      <c r="AZ302" s="70"/>
    </row>
    <row r="303" spans="1:52" ht="12" customHeight="1">
      <c r="A303" s="44">
        <f t="shared" si="214"/>
        <v>45962</v>
      </c>
      <c r="B303" s="66">
        <f t="shared" si="215"/>
        <v>2868.8524590163934</v>
      </c>
      <c r="C303" s="67"/>
      <c r="D303" s="68">
        <f t="shared" si="182"/>
        <v>2868.8524590163934</v>
      </c>
      <c r="E303" s="35">
        <f t="shared" si="183"/>
        <v>0</v>
      </c>
      <c r="F303" s="35">
        <f t="shared" si="184"/>
        <v>0</v>
      </c>
      <c r="G303" s="55">
        <f t="shared" si="220"/>
        <v>5.67</v>
      </c>
      <c r="H303" s="69">
        <f t="shared" si="220"/>
        <v>5.67</v>
      </c>
      <c r="I303" s="72">
        <f t="shared" si="216"/>
        <v>0</v>
      </c>
      <c r="J303" s="55">
        <f t="shared" si="221"/>
        <v>-0.01</v>
      </c>
      <c r="K303" s="69">
        <f t="shared" si="221"/>
        <v>-0.06</v>
      </c>
      <c r="L303" s="72">
        <v>0</v>
      </c>
      <c r="M303" s="55">
        <f t="shared" si="222"/>
        <v>7.4999999999999997E-3</v>
      </c>
      <c r="N303" s="69">
        <f t="shared" si="222"/>
        <v>0</v>
      </c>
      <c r="O303" s="72">
        <v>0</v>
      </c>
      <c r="P303" s="7"/>
      <c r="Q303" s="72">
        <f t="shared" si="185"/>
        <v>5.6674999999999995</v>
      </c>
      <c r="R303" s="72">
        <f t="shared" si="186"/>
        <v>5.61</v>
      </c>
      <c r="S303" s="72">
        <f t="shared" si="187"/>
        <v>0</v>
      </c>
      <c r="T303" s="7"/>
      <c r="U303" s="5">
        <f t="shared" si="188"/>
        <v>30</v>
      </c>
      <c r="V303" s="45">
        <f t="shared" si="189"/>
        <v>45962</v>
      </c>
      <c r="W303" s="5">
        <f t="shared" si="190"/>
        <v>9046</v>
      </c>
      <c r="X303" s="55">
        <f t="shared" si="191"/>
        <v>5.3904348595426005E-2</v>
      </c>
      <c r="Y303" s="47">
        <f t="shared" si="192"/>
        <v>0.26784327458335444</v>
      </c>
      <c r="Z303" s="5">
        <f t="shared" si="193"/>
        <v>0</v>
      </c>
      <c r="AA303" s="5">
        <f t="shared" si="194"/>
        <v>0</v>
      </c>
      <c r="AC303" s="39">
        <f t="shared" si="195"/>
        <v>0</v>
      </c>
      <c r="AD303" s="39">
        <f t="shared" si="196"/>
        <v>0</v>
      </c>
      <c r="AE303" s="39">
        <f t="shared" si="197"/>
        <v>0</v>
      </c>
      <c r="AF303" s="39">
        <f t="shared" si="198"/>
        <v>0</v>
      </c>
      <c r="AG303" s="39">
        <f t="shared" si="199"/>
        <v>0</v>
      </c>
      <c r="AH303" s="39">
        <f t="shared" si="200"/>
        <v>0</v>
      </c>
      <c r="AI303" s="39">
        <f t="shared" si="201"/>
        <v>0</v>
      </c>
      <c r="AJ303" s="39">
        <f t="shared" si="202"/>
        <v>0</v>
      </c>
      <c r="AK303" s="39">
        <f t="shared" si="203"/>
        <v>0</v>
      </c>
      <c r="AL303" s="43"/>
      <c r="AM303" s="39">
        <f t="shared" si="204"/>
        <v>0</v>
      </c>
      <c r="AN303" s="39">
        <f t="shared" si="205"/>
        <v>0</v>
      </c>
      <c r="AO303" s="39">
        <f t="shared" si="206"/>
        <v>0</v>
      </c>
      <c r="AP303" s="40">
        <f t="shared" si="207"/>
        <v>0</v>
      </c>
      <c r="AR303" s="39">
        <f t="shared" si="208"/>
        <v>0</v>
      </c>
      <c r="AS303" s="39">
        <f t="shared" si="209"/>
        <v>0</v>
      </c>
      <c r="AT303" s="39">
        <f t="shared" si="210"/>
        <v>0</v>
      </c>
      <c r="AU303" s="40">
        <f t="shared" si="211"/>
        <v>0</v>
      </c>
      <c r="AV303" s="40"/>
      <c r="AW303" s="52">
        <f t="shared" si="212"/>
        <v>0</v>
      </c>
      <c r="AY303" s="52">
        <f t="shared" si="213"/>
        <v>0</v>
      </c>
      <c r="AZ303" s="70"/>
    </row>
    <row r="304" spans="1:52" ht="12" customHeight="1">
      <c r="A304" s="44">
        <f t="shared" si="214"/>
        <v>45992</v>
      </c>
      <c r="B304" s="66">
        <f t="shared" si="215"/>
        <v>2868.8524590163934</v>
      </c>
      <c r="C304" s="67"/>
      <c r="D304" s="68">
        <f t="shared" si="182"/>
        <v>2868.8524590163934</v>
      </c>
      <c r="E304" s="35">
        <f t="shared" si="183"/>
        <v>0</v>
      </c>
      <c r="F304" s="35">
        <f t="shared" si="184"/>
        <v>0</v>
      </c>
      <c r="G304" s="55">
        <f t="shared" si="220"/>
        <v>5.67</v>
      </c>
      <c r="H304" s="69">
        <f t="shared" si="220"/>
        <v>5.67</v>
      </c>
      <c r="I304" s="72">
        <f t="shared" si="216"/>
        <v>0</v>
      </c>
      <c r="J304" s="55">
        <f t="shared" si="221"/>
        <v>-0.01</v>
      </c>
      <c r="K304" s="69">
        <f t="shared" si="221"/>
        <v>-0.06</v>
      </c>
      <c r="L304" s="72">
        <v>0</v>
      </c>
      <c r="M304" s="55">
        <f t="shared" si="222"/>
        <v>7.4999999999999997E-3</v>
      </c>
      <c r="N304" s="69">
        <f t="shared" si="222"/>
        <v>0</v>
      </c>
      <c r="O304" s="72">
        <v>0</v>
      </c>
      <c r="P304" s="7"/>
      <c r="Q304" s="72">
        <f t="shared" si="185"/>
        <v>5.6674999999999995</v>
      </c>
      <c r="R304" s="72">
        <f t="shared" si="186"/>
        <v>5.61</v>
      </c>
      <c r="S304" s="72">
        <f t="shared" si="187"/>
        <v>0</v>
      </c>
      <c r="T304" s="7"/>
      <c r="U304" s="5">
        <f t="shared" si="188"/>
        <v>31</v>
      </c>
      <c r="V304" s="45">
        <f t="shared" si="189"/>
        <v>45992</v>
      </c>
      <c r="W304" s="5">
        <f t="shared" si="190"/>
        <v>9076</v>
      </c>
      <c r="X304" s="55">
        <f t="shared" si="191"/>
        <v>5.3904348595426005E-2</v>
      </c>
      <c r="Y304" s="47">
        <f t="shared" si="192"/>
        <v>0.26667566048081043</v>
      </c>
      <c r="Z304" s="5">
        <f t="shared" si="193"/>
        <v>0</v>
      </c>
      <c r="AA304" s="5">
        <f t="shared" si="194"/>
        <v>0</v>
      </c>
      <c r="AC304" s="39">
        <f t="shared" si="195"/>
        <v>0</v>
      </c>
      <c r="AD304" s="39">
        <f t="shared" si="196"/>
        <v>0</v>
      </c>
      <c r="AE304" s="39">
        <f t="shared" si="197"/>
        <v>0</v>
      </c>
      <c r="AF304" s="39">
        <f t="shared" si="198"/>
        <v>0</v>
      </c>
      <c r="AG304" s="39">
        <f t="shared" si="199"/>
        <v>0</v>
      </c>
      <c r="AH304" s="39">
        <f t="shared" si="200"/>
        <v>0</v>
      </c>
      <c r="AI304" s="39">
        <f t="shared" si="201"/>
        <v>0</v>
      </c>
      <c r="AJ304" s="39">
        <f t="shared" si="202"/>
        <v>0</v>
      </c>
      <c r="AK304" s="39">
        <f t="shared" si="203"/>
        <v>0</v>
      </c>
      <c r="AL304" s="43"/>
      <c r="AM304" s="39">
        <f t="shared" si="204"/>
        <v>0</v>
      </c>
      <c r="AN304" s="39">
        <f t="shared" si="205"/>
        <v>0</v>
      </c>
      <c r="AO304" s="39">
        <f t="shared" si="206"/>
        <v>0</v>
      </c>
      <c r="AP304" s="40">
        <f t="shared" si="207"/>
        <v>0</v>
      </c>
      <c r="AR304" s="39">
        <f t="shared" si="208"/>
        <v>0</v>
      </c>
      <c r="AS304" s="39">
        <f t="shared" si="209"/>
        <v>0</v>
      </c>
      <c r="AT304" s="39">
        <f t="shared" si="210"/>
        <v>0</v>
      </c>
      <c r="AU304" s="40">
        <f t="shared" si="211"/>
        <v>0</v>
      </c>
      <c r="AV304" s="40"/>
      <c r="AW304" s="52">
        <f t="shared" si="212"/>
        <v>0</v>
      </c>
      <c r="AY304" s="52">
        <f t="shared" si="213"/>
        <v>0</v>
      </c>
      <c r="AZ304" s="70"/>
    </row>
    <row r="305" spans="1:52" ht="12" customHeight="1">
      <c r="A305" s="44">
        <f t="shared" si="214"/>
        <v>46023</v>
      </c>
      <c r="B305" s="66">
        <f t="shared" si="215"/>
        <v>2868.8524590163934</v>
      </c>
      <c r="C305" s="67"/>
      <c r="D305" s="68">
        <f t="shared" si="182"/>
        <v>2868.8524590163934</v>
      </c>
      <c r="E305" s="35">
        <f t="shared" si="183"/>
        <v>0</v>
      </c>
      <c r="F305" s="35">
        <f t="shared" si="184"/>
        <v>0</v>
      </c>
      <c r="G305" s="55">
        <f t="shared" si="220"/>
        <v>5.67</v>
      </c>
      <c r="H305" s="69">
        <f t="shared" si="220"/>
        <v>5.67</v>
      </c>
      <c r="I305" s="72">
        <f t="shared" si="216"/>
        <v>0</v>
      </c>
      <c r="J305" s="55">
        <f t="shared" si="221"/>
        <v>-0.01</v>
      </c>
      <c r="K305" s="69">
        <f t="shared" si="221"/>
        <v>-0.06</v>
      </c>
      <c r="L305" s="72">
        <v>0</v>
      </c>
      <c r="M305" s="55">
        <f t="shared" si="222"/>
        <v>7.4999999999999997E-3</v>
      </c>
      <c r="N305" s="69">
        <f t="shared" si="222"/>
        <v>0</v>
      </c>
      <c r="O305" s="72">
        <v>0</v>
      </c>
      <c r="P305" s="7"/>
      <c r="Q305" s="72">
        <f t="shared" si="185"/>
        <v>5.6674999999999995</v>
      </c>
      <c r="R305" s="72">
        <f t="shared" si="186"/>
        <v>5.61</v>
      </c>
      <c r="S305" s="72">
        <f t="shared" si="187"/>
        <v>0</v>
      </c>
      <c r="T305" s="7"/>
      <c r="U305" s="5">
        <f t="shared" si="188"/>
        <v>31</v>
      </c>
      <c r="V305" s="45">
        <f t="shared" si="189"/>
        <v>46023</v>
      </c>
      <c r="W305" s="5">
        <f t="shared" si="190"/>
        <v>9107</v>
      </c>
      <c r="X305" s="55">
        <f t="shared" si="191"/>
        <v>5.3904348595426005E-2</v>
      </c>
      <c r="Y305" s="47">
        <f t="shared" si="192"/>
        <v>0.26547447297834442</v>
      </c>
      <c r="Z305" s="5">
        <f t="shared" si="193"/>
        <v>0</v>
      </c>
      <c r="AA305" s="5">
        <f t="shared" si="194"/>
        <v>0</v>
      </c>
      <c r="AC305" s="39">
        <f t="shared" si="195"/>
        <v>0</v>
      </c>
      <c r="AD305" s="39">
        <f t="shared" si="196"/>
        <v>0</v>
      </c>
      <c r="AE305" s="39">
        <f t="shared" si="197"/>
        <v>0</v>
      </c>
      <c r="AF305" s="39">
        <f t="shared" si="198"/>
        <v>0</v>
      </c>
      <c r="AG305" s="39">
        <f t="shared" si="199"/>
        <v>0</v>
      </c>
      <c r="AH305" s="39">
        <f t="shared" si="200"/>
        <v>0</v>
      </c>
      <c r="AI305" s="39">
        <f t="shared" si="201"/>
        <v>0</v>
      </c>
      <c r="AJ305" s="39">
        <f t="shared" si="202"/>
        <v>0</v>
      </c>
      <c r="AK305" s="39">
        <f t="shared" si="203"/>
        <v>0</v>
      </c>
      <c r="AL305" s="43"/>
      <c r="AM305" s="39">
        <f t="shared" si="204"/>
        <v>0</v>
      </c>
      <c r="AN305" s="39">
        <f t="shared" si="205"/>
        <v>0</v>
      </c>
      <c r="AO305" s="39">
        <f t="shared" si="206"/>
        <v>0</v>
      </c>
      <c r="AP305" s="40">
        <f t="shared" si="207"/>
        <v>0</v>
      </c>
      <c r="AR305" s="39">
        <f t="shared" si="208"/>
        <v>0</v>
      </c>
      <c r="AS305" s="39">
        <f t="shared" si="209"/>
        <v>0</v>
      </c>
      <c r="AT305" s="39">
        <f t="shared" si="210"/>
        <v>0</v>
      </c>
      <c r="AU305" s="40">
        <f t="shared" si="211"/>
        <v>0</v>
      </c>
      <c r="AV305" s="40"/>
      <c r="AW305" s="52">
        <f t="shared" si="212"/>
        <v>0</v>
      </c>
      <c r="AY305" s="52">
        <f t="shared" si="213"/>
        <v>0</v>
      </c>
      <c r="AZ305" s="70"/>
    </row>
    <row r="306" spans="1:52" ht="12" customHeight="1">
      <c r="A306" s="44">
        <f t="shared" si="214"/>
        <v>46054</v>
      </c>
      <c r="B306" s="66">
        <f t="shared" si="215"/>
        <v>2868.8524590163934</v>
      </c>
      <c r="C306" s="67"/>
      <c r="D306" s="68">
        <f t="shared" si="182"/>
        <v>2868.8524590163934</v>
      </c>
      <c r="E306" s="35">
        <f t="shared" si="183"/>
        <v>0</v>
      </c>
      <c r="F306" s="35">
        <f t="shared" si="184"/>
        <v>0</v>
      </c>
      <c r="G306" s="55">
        <f t="shared" si="220"/>
        <v>5.67</v>
      </c>
      <c r="H306" s="69">
        <f t="shared" si="220"/>
        <v>5.67</v>
      </c>
      <c r="I306" s="72">
        <f t="shared" si="216"/>
        <v>0</v>
      </c>
      <c r="J306" s="55">
        <f t="shared" si="221"/>
        <v>-0.01</v>
      </c>
      <c r="K306" s="69">
        <f t="shared" si="221"/>
        <v>-0.06</v>
      </c>
      <c r="L306" s="72">
        <v>0</v>
      </c>
      <c r="M306" s="55">
        <f t="shared" si="222"/>
        <v>7.4999999999999997E-3</v>
      </c>
      <c r="N306" s="69">
        <f t="shared" si="222"/>
        <v>0</v>
      </c>
      <c r="O306" s="72">
        <v>0</v>
      </c>
      <c r="P306" s="7"/>
      <c r="Q306" s="72">
        <f t="shared" si="185"/>
        <v>5.6674999999999995</v>
      </c>
      <c r="R306" s="72">
        <f t="shared" si="186"/>
        <v>5.61</v>
      </c>
      <c r="S306" s="72">
        <f t="shared" si="187"/>
        <v>0</v>
      </c>
      <c r="T306" s="7"/>
      <c r="U306" s="5">
        <f t="shared" si="188"/>
        <v>28</v>
      </c>
      <c r="V306" s="45">
        <f t="shared" si="189"/>
        <v>46054</v>
      </c>
      <c r="W306" s="5">
        <f t="shared" si="190"/>
        <v>9138</v>
      </c>
      <c r="X306" s="55">
        <f t="shared" si="191"/>
        <v>5.3904348595426005E-2</v>
      </c>
      <c r="Y306" s="47">
        <f t="shared" si="192"/>
        <v>0.2642786959862094</v>
      </c>
      <c r="Z306" s="5">
        <f t="shared" si="193"/>
        <v>0</v>
      </c>
      <c r="AA306" s="5">
        <f t="shared" si="194"/>
        <v>0</v>
      </c>
      <c r="AC306" s="39">
        <f t="shared" si="195"/>
        <v>0</v>
      </c>
      <c r="AD306" s="39">
        <f t="shared" si="196"/>
        <v>0</v>
      </c>
      <c r="AE306" s="39">
        <f t="shared" si="197"/>
        <v>0</v>
      </c>
      <c r="AF306" s="39">
        <f t="shared" si="198"/>
        <v>0</v>
      </c>
      <c r="AG306" s="39">
        <f t="shared" si="199"/>
        <v>0</v>
      </c>
      <c r="AH306" s="39">
        <f t="shared" si="200"/>
        <v>0</v>
      </c>
      <c r="AI306" s="39">
        <f t="shared" si="201"/>
        <v>0</v>
      </c>
      <c r="AJ306" s="39">
        <f t="shared" si="202"/>
        <v>0</v>
      </c>
      <c r="AK306" s="39">
        <f t="shared" si="203"/>
        <v>0</v>
      </c>
      <c r="AL306" s="43"/>
      <c r="AM306" s="39">
        <f t="shared" si="204"/>
        <v>0</v>
      </c>
      <c r="AN306" s="39">
        <f t="shared" si="205"/>
        <v>0</v>
      </c>
      <c r="AO306" s="39">
        <f t="shared" si="206"/>
        <v>0</v>
      </c>
      <c r="AP306" s="40">
        <f t="shared" si="207"/>
        <v>0</v>
      </c>
      <c r="AR306" s="39">
        <f t="shared" si="208"/>
        <v>0</v>
      </c>
      <c r="AS306" s="39">
        <f t="shared" si="209"/>
        <v>0</v>
      </c>
      <c r="AT306" s="39">
        <f t="shared" si="210"/>
        <v>0</v>
      </c>
      <c r="AU306" s="40">
        <f t="shared" si="211"/>
        <v>0</v>
      </c>
      <c r="AV306" s="40"/>
      <c r="AW306" s="52">
        <f t="shared" si="212"/>
        <v>0</v>
      </c>
      <c r="AY306" s="52">
        <f t="shared" si="213"/>
        <v>0</v>
      </c>
      <c r="AZ306" s="70"/>
    </row>
    <row r="307" spans="1:52" ht="12" customHeight="1">
      <c r="A307" s="44">
        <f t="shared" si="214"/>
        <v>46082</v>
      </c>
      <c r="B307" s="66">
        <f t="shared" si="215"/>
        <v>2868.8524590163934</v>
      </c>
      <c r="C307" s="67"/>
      <c r="D307" s="68">
        <f t="shared" si="182"/>
        <v>2868.8524590163934</v>
      </c>
      <c r="E307" s="35">
        <f t="shared" si="183"/>
        <v>0</v>
      </c>
      <c r="F307" s="35">
        <f t="shared" si="184"/>
        <v>0</v>
      </c>
      <c r="G307" s="55">
        <f t="shared" si="220"/>
        <v>5.67</v>
      </c>
      <c r="H307" s="69">
        <f t="shared" si="220"/>
        <v>5.67</v>
      </c>
      <c r="I307" s="72">
        <f t="shared" si="216"/>
        <v>0</v>
      </c>
      <c r="J307" s="55">
        <f t="shared" si="221"/>
        <v>-0.01</v>
      </c>
      <c r="K307" s="69">
        <f t="shared" si="221"/>
        <v>-0.06</v>
      </c>
      <c r="L307" s="72">
        <v>0</v>
      </c>
      <c r="M307" s="55">
        <f t="shared" si="222"/>
        <v>7.4999999999999997E-3</v>
      </c>
      <c r="N307" s="69">
        <f t="shared" si="222"/>
        <v>0</v>
      </c>
      <c r="O307" s="72">
        <v>0</v>
      </c>
      <c r="P307" s="7"/>
      <c r="Q307" s="72">
        <f t="shared" si="185"/>
        <v>5.6674999999999995</v>
      </c>
      <c r="R307" s="72">
        <f t="shared" si="186"/>
        <v>5.61</v>
      </c>
      <c r="S307" s="72">
        <f t="shared" si="187"/>
        <v>0</v>
      </c>
      <c r="T307" s="7"/>
      <c r="U307" s="5">
        <f t="shared" si="188"/>
        <v>31</v>
      </c>
      <c r="V307" s="45">
        <f t="shared" si="189"/>
        <v>46082</v>
      </c>
      <c r="W307" s="5">
        <f t="shared" si="190"/>
        <v>9166</v>
      </c>
      <c r="X307" s="55">
        <f t="shared" si="191"/>
        <v>5.3904348595426005E-2</v>
      </c>
      <c r="Y307" s="47">
        <f t="shared" si="192"/>
        <v>0.26320326952367423</v>
      </c>
      <c r="Z307" s="5">
        <f t="shared" si="193"/>
        <v>0</v>
      </c>
      <c r="AA307" s="5">
        <f t="shared" si="194"/>
        <v>0</v>
      </c>
      <c r="AC307" s="39">
        <f t="shared" si="195"/>
        <v>0</v>
      </c>
      <c r="AD307" s="39">
        <f t="shared" si="196"/>
        <v>0</v>
      </c>
      <c r="AE307" s="39">
        <f t="shared" si="197"/>
        <v>0</v>
      </c>
      <c r="AF307" s="39">
        <f t="shared" si="198"/>
        <v>0</v>
      </c>
      <c r="AG307" s="39">
        <f t="shared" si="199"/>
        <v>0</v>
      </c>
      <c r="AH307" s="39">
        <f t="shared" si="200"/>
        <v>0</v>
      </c>
      <c r="AI307" s="39">
        <f t="shared" si="201"/>
        <v>0</v>
      </c>
      <c r="AJ307" s="39">
        <f t="shared" si="202"/>
        <v>0</v>
      </c>
      <c r="AK307" s="39">
        <f t="shared" si="203"/>
        <v>0</v>
      </c>
      <c r="AL307" s="43"/>
      <c r="AM307" s="39">
        <f t="shared" si="204"/>
        <v>0</v>
      </c>
      <c r="AN307" s="39">
        <f t="shared" si="205"/>
        <v>0</v>
      </c>
      <c r="AO307" s="39">
        <f t="shared" si="206"/>
        <v>0</v>
      </c>
      <c r="AP307" s="40">
        <f t="shared" si="207"/>
        <v>0</v>
      </c>
      <c r="AR307" s="39">
        <f t="shared" si="208"/>
        <v>0</v>
      </c>
      <c r="AS307" s="39">
        <f t="shared" si="209"/>
        <v>0</v>
      </c>
      <c r="AT307" s="39">
        <f t="shared" si="210"/>
        <v>0</v>
      </c>
      <c r="AU307" s="40">
        <f t="shared" si="211"/>
        <v>0</v>
      </c>
      <c r="AV307" s="40"/>
      <c r="AW307" s="52">
        <f t="shared" si="212"/>
        <v>0</v>
      </c>
      <c r="AY307" s="52">
        <f t="shared" si="213"/>
        <v>0</v>
      </c>
      <c r="AZ307" s="70"/>
    </row>
    <row r="308" spans="1:52" ht="12" customHeight="1">
      <c r="A308" s="44">
        <f t="shared" si="214"/>
        <v>46113</v>
      </c>
      <c r="B308" s="66">
        <f t="shared" si="215"/>
        <v>2868.8524590163934</v>
      </c>
      <c r="C308" s="67"/>
      <c r="D308" s="68">
        <f t="shared" si="182"/>
        <v>2868.8524590163934</v>
      </c>
      <c r="E308" s="35">
        <f t="shared" si="183"/>
        <v>0</v>
      </c>
      <c r="F308" s="35">
        <f t="shared" si="184"/>
        <v>0</v>
      </c>
      <c r="G308" s="55">
        <f t="shared" si="220"/>
        <v>5.67</v>
      </c>
      <c r="H308" s="69">
        <f t="shared" si="220"/>
        <v>5.67</v>
      </c>
      <c r="I308" s="72">
        <f t="shared" si="216"/>
        <v>0</v>
      </c>
      <c r="J308" s="55">
        <f t="shared" si="221"/>
        <v>-0.01</v>
      </c>
      <c r="K308" s="69">
        <f t="shared" si="221"/>
        <v>-0.06</v>
      </c>
      <c r="L308" s="72">
        <v>0</v>
      </c>
      <c r="M308" s="55">
        <f t="shared" si="222"/>
        <v>7.4999999999999997E-3</v>
      </c>
      <c r="N308" s="69">
        <f t="shared" si="222"/>
        <v>0</v>
      </c>
      <c r="O308" s="72">
        <v>0</v>
      </c>
      <c r="P308" s="7"/>
      <c r="Q308" s="72">
        <f t="shared" si="185"/>
        <v>5.6674999999999995</v>
      </c>
      <c r="R308" s="72">
        <f t="shared" si="186"/>
        <v>5.61</v>
      </c>
      <c r="S308" s="72">
        <f t="shared" si="187"/>
        <v>0</v>
      </c>
      <c r="T308" s="7"/>
      <c r="U308" s="5">
        <f t="shared" si="188"/>
        <v>30</v>
      </c>
      <c r="V308" s="45">
        <f t="shared" si="189"/>
        <v>46113</v>
      </c>
      <c r="W308" s="5">
        <f t="shared" si="190"/>
        <v>9197</v>
      </c>
      <c r="X308" s="55">
        <f t="shared" si="191"/>
        <v>5.3904348595426005E-2</v>
      </c>
      <c r="Y308" s="47">
        <f t="shared" si="192"/>
        <v>0.26201772271602775</v>
      </c>
      <c r="Z308" s="5">
        <f t="shared" si="193"/>
        <v>0</v>
      </c>
      <c r="AA308" s="5">
        <f t="shared" si="194"/>
        <v>0</v>
      </c>
      <c r="AC308" s="39">
        <f t="shared" si="195"/>
        <v>0</v>
      </c>
      <c r="AD308" s="39">
        <f t="shared" si="196"/>
        <v>0</v>
      </c>
      <c r="AE308" s="39">
        <f t="shared" si="197"/>
        <v>0</v>
      </c>
      <c r="AF308" s="39">
        <f t="shared" si="198"/>
        <v>0</v>
      </c>
      <c r="AG308" s="39">
        <f t="shared" si="199"/>
        <v>0</v>
      </c>
      <c r="AH308" s="39">
        <f t="shared" si="200"/>
        <v>0</v>
      </c>
      <c r="AI308" s="39">
        <f t="shared" si="201"/>
        <v>0</v>
      </c>
      <c r="AJ308" s="39">
        <f t="shared" si="202"/>
        <v>0</v>
      </c>
      <c r="AK308" s="39">
        <f t="shared" si="203"/>
        <v>0</v>
      </c>
      <c r="AL308" s="43"/>
      <c r="AM308" s="39">
        <f t="shared" si="204"/>
        <v>0</v>
      </c>
      <c r="AN308" s="39">
        <f t="shared" si="205"/>
        <v>0</v>
      </c>
      <c r="AO308" s="39">
        <f t="shared" si="206"/>
        <v>0</v>
      </c>
      <c r="AP308" s="40">
        <f t="shared" si="207"/>
        <v>0</v>
      </c>
      <c r="AR308" s="39">
        <f t="shared" si="208"/>
        <v>0</v>
      </c>
      <c r="AS308" s="39">
        <f t="shared" si="209"/>
        <v>0</v>
      </c>
      <c r="AT308" s="39">
        <f t="shared" si="210"/>
        <v>0</v>
      </c>
      <c r="AU308" s="40">
        <f t="shared" si="211"/>
        <v>0</v>
      </c>
      <c r="AV308" s="40"/>
      <c r="AW308" s="52">
        <f t="shared" si="212"/>
        <v>0</v>
      </c>
      <c r="AY308" s="52">
        <f t="shared" si="213"/>
        <v>0</v>
      </c>
      <c r="AZ308" s="70"/>
    </row>
    <row r="309" spans="1:52" ht="12" customHeight="1">
      <c r="A309" s="44">
        <f t="shared" si="214"/>
        <v>46143</v>
      </c>
      <c r="B309" s="66">
        <f t="shared" si="215"/>
        <v>2868.8524590163934</v>
      </c>
      <c r="C309" s="67"/>
      <c r="D309" s="68">
        <f t="shared" si="182"/>
        <v>2868.8524590163934</v>
      </c>
      <c r="E309" s="35">
        <f t="shared" si="183"/>
        <v>0</v>
      </c>
      <c r="F309" s="35">
        <f t="shared" si="184"/>
        <v>0</v>
      </c>
      <c r="G309" s="55">
        <f t="shared" si="220"/>
        <v>5.67</v>
      </c>
      <c r="H309" s="69">
        <f t="shared" si="220"/>
        <v>5.67</v>
      </c>
      <c r="I309" s="72">
        <f t="shared" si="216"/>
        <v>0</v>
      </c>
      <c r="J309" s="55">
        <f t="shared" si="221"/>
        <v>-0.01</v>
      </c>
      <c r="K309" s="69">
        <f t="shared" si="221"/>
        <v>-0.06</v>
      </c>
      <c r="L309" s="72">
        <v>0</v>
      </c>
      <c r="M309" s="55">
        <f t="shared" si="222"/>
        <v>7.4999999999999997E-3</v>
      </c>
      <c r="N309" s="69">
        <f t="shared" si="222"/>
        <v>0</v>
      </c>
      <c r="O309" s="72">
        <v>0</v>
      </c>
      <c r="P309" s="7"/>
      <c r="Q309" s="72">
        <f t="shared" si="185"/>
        <v>5.6674999999999995</v>
      </c>
      <c r="R309" s="72">
        <f t="shared" si="186"/>
        <v>5.61</v>
      </c>
      <c r="S309" s="72">
        <f t="shared" si="187"/>
        <v>0</v>
      </c>
      <c r="T309" s="7"/>
      <c r="U309" s="5">
        <f t="shared" si="188"/>
        <v>31</v>
      </c>
      <c r="V309" s="45">
        <f t="shared" si="189"/>
        <v>46143</v>
      </c>
      <c r="W309" s="5">
        <f t="shared" si="190"/>
        <v>9227</v>
      </c>
      <c r="X309" s="55">
        <f t="shared" si="191"/>
        <v>5.3904348595426005E-2</v>
      </c>
      <c r="Y309" s="47">
        <f t="shared" si="192"/>
        <v>0.26087550404865362</v>
      </c>
      <c r="Z309" s="5">
        <f t="shared" si="193"/>
        <v>0</v>
      </c>
      <c r="AA309" s="5">
        <f t="shared" si="194"/>
        <v>0</v>
      </c>
      <c r="AC309" s="39">
        <f t="shared" si="195"/>
        <v>0</v>
      </c>
      <c r="AD309" s="39">
        <f t="shared" si="196"/>
        <v>0</v>
      </c>
      <c r="AE309" s="39">
        <f t="shared" si="197"/>
        <v>0</v>
      </c>
      <c r="AF309" s="39">
        <f t="shared" si="198"/>
        <v>0</v>
      </c>
      <c r="AG309" s="39">
        <f t="shared" si="199"/>
        <v>0</v>
      </c>
      <c r="AH309" s="39">
        <f t="shared" si="200"/>
        <v>0</v>
      </c>
      <c r="AI309" s="39">
        <f t="shared" si="201"/>
        <v>0</v>
      </c>
      <c r="AJ309" s="39">
        <f t="shared" si="202"/>
        <v>0</v>
      </c>
      <c r="AK309" s="39">
        <f t="shared" si="203"/>
        <v>0</v>
      </c>
      <c r="AL309" s="43"/>
      <c r="AM309" s="39">
        <f t="shared" si="204"/>
        <v>0</v>
      </c>
      <c r="AN309" s="39">
        <f t="shared" si="205"/>
        <v>0</v>
      </c>
      <c r="AO309" s="39">
        <f t="shared" si="206"/>
        <v>0</v>
      </c>
      <c r="AP309" s="40">
        <f t="shared" si="207"/>
        <v>0</v>
      </c>
      <c r="AR309" s="39">
        <f t="shared" si="208"/>
        <v>0</v>
      </c>
      <c r="AS309" s="39">
        <f t="shared" si="209"/>
        <v>0</v>
      </c>
      <c r="AT309" s="39">
        <f t="shared" si="210"/>
        <v>0</v>
      </c>
      <c r="AU309" s="40">
        <f t="shared" si="211"/>
        <v>0</v>
      </c>
      <c r="AV309" s="40"/>
      <c r="AW309" s="52">
        <f t="shared" si="212"/>
        <v>0</v>
      </c>
      <c r="AY309" s="52">
        <f t="shared" si="213"/>
        <v>0</v>
      </c>
      <c r="AZ309" s="70"/>
    </row>
    <row r="310" spans="1:52" ht="12" customHeight="1">
      <c r="A310" s="44">
        <f t="shared" si="214"/>
        <v>46174</v>
      </c>
      <c r="B310" s="66">
        <f t="shared" si="215"/>
        <v>2868.8524590163934</v>
      </c>
      <c r="C310" s="67"/>
      <c r="D310" s="68">
        <f t="shared" si="182"/>
        <v>2868.8524590163934</v>
      </c>
      <c r="E310" s="35">
        <f t="shared" si="183"/>
        <v>0</v>
      </c>
      <c r="F310" s="35">
        <f t="shared" si="184"/>
        <v>0</v>
      </c>
      <c r="G310" s="55">
        <f t="shared" ref="G310:H329" si="223">VLOOKUP($A310,Table,MATCH(G$4,Curves,0))</f>
        <v>5.67</v>
      </c>
      <c r="H310" s="69">
        <f t="shared" si="223"/>
        <v>5.67</v>
      </c>
      <c r="I310" s="72">
        <f t="shared" si="216"/>
        <v>0</v>
      </c>
      <c r="J310" s="55">
        <f t="shared" ref="J310:K329" si="224">VLOOKUP($A310,Table,MATCH(J$4,Curves,0))</f>
        <v>-0.01</v>
      </c>
      <c r="K310" s="69">
        <f t="shared" si="224"/>
        <v>-0.06</v>
      </c>
      <c r="L310" s="72">
        <v>0</v>
      </c>
      <c r="M310" s="55">
        <f t="shared" ref="M310:N329" si="225">VLOOKUP($A310,Table,MATCH(M$4,Curves,0))</f>
        <v>7.4999999999999997E-3</v>
      </c>
      <c r="N310" s="69">
        <f t="shared" si="225"/>
        <v>0</v>
      </c>
      <c r="O310" s="72">
        <v>0</v>
      </c>
      <c r="P310" s="7"/>
      <c r="Q310" s="72">
        <f t="shared" si="185"/>
        <v>5.6674999999999995</v>
      </c>
      <c r="R310" s="72">
        <f t="shared" si="186"/>
        <v>5.61</v>
      </c>
      <c r="S310" s="72">
        <f t="shared" si="187"/>
        <v>0</v>
      </c>
      <c r="T310" s="7"/>
      <c r="U310" s="5">
        <f t="shared" si="188"/>
        <v>30</v>
      </c>
      <c r="V310" s="45">
        <f t="shared" si="189"/>
        <v>46174</v>
      </c>
      <c r="W310" s="5">
        <f t="shared" si="190"/>
        <v>9258</v>
      </c>
      <c r="X310" s="55">
        <f t="shared" si="191"/>
        <v>5.3904348595426005E-2</v>
      </c>
      <c r="Y310" s="47">
        <f t="shared" si="192"/>
        <v>0.25970044219787286</v>
      </c>
      <c r="Z310" s="5">
        <f t="shared" si="193"/>
        <v>0</v>
      </c>
      <c r="AA310" s="5">
        <f t="shared" si="194"/>
        <v>0</v>
      </c>
      <c r="AC310" s="39">
        <f t="shared" si="195"/>
        <v>0</v>
      </c>
      <c r="AD310" s="39">
        <f t="shared" si="196"/>
        <v>0</v>
      </c>
      <c r="AE310" s="39">
        <f t="shared" si="197"/>
        <v>0</v>
      </c>
      <c r="AF310" s="39">
        <f t="shared" si="198"/>
        <v>0</v>
      </c>
      <c r="AG310" s="39">
        <f t="shared" si="199"/>
        <v>0</v>
      </c>
      <c r="AH310" s="39">
        <f t="shared" si="200"/>
        <v>0</v>
      </c>
      <c r="AI310" s="39">
        <f t="shared" si="201"/>
        <v>0</v>
      </c>
      <c r="AJ310" s="39">
        <f t="shared" si="202"/>
        <v>0</v>
      </c>
      <c r="AK310" s="39">
        <f t="shared" si="203"/>
        <v>0</v>
      </c>
      <c r="AL310" s="43"/>
      <c r="AM310" s="39">
        <f t="shared" si="204"/>
        <v>0</v>
      </c>
      <c r="AN310" s="39">
        <f t="shared" si="205"/>
        <v>0</v>
      </c>
      <c r="AO310" s="39">
        <f t="shared" si="206"/>
        <v>0</v>
      </c>
      <c r="AP310" s="40">
        <f t="shared" si="207"/>
        <v>0</v>
      </c>
      <c r="AR310" s="39">
        <f t="shared" si="208"/>
        <v>0</v>
      </c>
      <c r="AS310" s="39">
        <f t="shared" si="209"/>
        <v>0</v>
      </c>
      <c r="AT310" s="39">
        <f t="shared" si="210"/>
        <v>0</v>
      </c>
      <c r="AU310" s="40">
        <f t="shared" si="211"/>
        <v>0</v>
      </c>
      <c r="AV310" s="40"/>
      <c r="AW310" s="52">
        <f t="shared" si="212"/>
        <v>0</v>
      </c>
      <c r="AY310" s="52">
        <f t="shared" si="213"/>
        <v>0</v>
      </c>
      <c r="AZ310" s="70"/>
    </row>
    <row r="311" spans="1:52" ht="12" customHeight="1">
      <c r="A311" s="44">
        <f t="shared" si="214"/>
        <v>46204</v>
      </c>
      <c r="B311" s="66">
        <f t="shared" si="215"/>
        <v>2868.8524590163934</v>
      </c>
      <c r="C311" s="67"/>
      <c r="D311" s="68">
        <f t="shared" si="182"/>
        <v>2868.8524590163934</v>
      </c>
      <c r="E311" s="35">
        <f t="shared" si="183"/>
        <v>0</v>
      </c>
      <c r="F311" s="35">
        <f t="shared" si="184"/>
        <v>0</v>
      </c>
      <c r="G311" s="55">
        <f t="shared" si="223"/>
        <v>5.67</v>
      </c>
      <c r="H311" s="69">
        <f t="shared" si="223"/>
        <v>5.67</v>
      </c>
      <c r="I311" s="72">
        <f t="shared" si="216"/>
        <v>0</v>
      </c>
      <c r="J311" s="55">
        <f t="shared" si="224"/>
        <v>-0.01</v>
      </c>
      <c r="K311" s="69">
        <f t="shared" si="224"/>
        <v>-0.06</v>
      </c>
      <c r="L311" s="72">
        <v>0</v>
      </c>
      <c r="M311" s="55">
        <f t="shared" si="225"/>
        <v>7.4999999999999997E-3</v>
      </c>
      <c r="N311" s="69">
        <f t="shared" si="225"/>
        <v>0</v>
      </c>
      <c r="O311" s="72">
        <v>0</v>
      </c>
      <c r="P311" s="7"/>
      <c r="Q311" s="72">
        <f t="shared" si="185"/>
        <v>5.6674999999999995</v>
      </c>
      <c r="R311" s="72">
        <f t="shared" si="186"/>
        <v>5.61</v>
      </c>
      <c r="S311" s="72">
        <f t="shared" si="187"/>
        <v>0</v>
      </c>
      <c r="T311" s="7"/>
      <c r="U311" s="5">
        <f t="shared" si="188"/>
        <v>31</v>
      </c>
      <c r="V311" s="45">
        <f t="shared" si="189"/>
        <v>46204</v>
      </c>
      <c r="W311" s="5">
        <f t="shared" si="190"/>
        <v>9288</v>
      </c>
      <c r="X311" s="55">
        <f t="shared" si="191"/>
        <v>5.3904348595426005E-2</v>
      </c>
      <c r="Y311" s="47">
        <f t="shared" si="192"/>
        <v>0.25856832529398999</v>
      </c>
      <c r="Z311" s="5">
        <f t="shared" si="193"/>
        <v>0</v>
      </c>
      <c r="AA311" s="5">
        <f t="shared" si="194"/>
        <v>0</v>
      </c>
      <c r="AC311" s="39">
        <f t="shared" si="195"/>
        <v>0</v>
      </c>
      <c r="AD311" s="39">
        <f t="shared" si="196"/>
        <v>0</v>
      </c>
      <c r="AE311" s="39">
        <f t="shared" si="197"/>
        <v>0</v>
      </c>
      <c r="AF311" s="39">
        <f t="shared" si="198"/>
        <v>0</v>
      </c>
      <c r="AG311" s="39">
        <f t="shared" si="199"/>
        <v>0</v>
      </c>
      <c r="AH311" s="39">
        <f t="shared" si="200"/>
        <v>0</v>
      </c>
      <c r="AI311" s="39">
        <f t="shared" si="201"/>
        <v>0</v>
      </c>
      <c r="AJ311" s="39">
        <f t="shared" si="202"/>
        <v>0</v>
      </c>
      <c r="AK311" s="39">
        <f t="shared" si="203"/>
        <v>0</v>
      </c>
      <c r="AL311" s="43"/>
      <c r="AM311" s="39">
        <f t="shared" si="204"/>
        <v>0</v>
      </c>
      <c r="AN311" s="39">
        <f t="shared" si="205"/>
        <v>0</v>
      </c>
      <c r="AO311" s="39">
        <f t="shared" si="206"/>
        <v>0</v>
      </c>
      <c r="AP311" s="40">
        <f t="shared" si="207"/>
        <v>0</v>
      </c>
      <c r="AR311" s="39">
        <f t="shared" si="208"/>
        <v>0</v>
      </c>
      <c r="AS311" s="39">
        <f t="shared" si="209"/>
        <v>0</v>
      </c>
      <c r="AT311" s="39">
        <f t="shared" si="210"/>
        <v>0</v>
      </c>
      <c r="AU311" s="40">
        <f t="shared" si="211"/>
        <v>0</v>
      </c>
      <c r="AV311" s="40"/>
      <c r="AW311" s="52">
        <f t="shared" si="212"/>
        <v>0</v>
      </c>
      <c r="AY311" s="52">
        <f t="shared" si="213"/>
        <v>0</v>
      </c>
      <c r="AZ311" s="70"/>
    </row>
    <row r="312" spans="1:52" ht="12" customHeight="1">
      <c r="A312" s="44">
        <f t="shared" si="214"/>
        <v>46235</v>
      </c>
      <c r="B312" s="66">
        <f t="shared" si="215"/>
        <v>2868.8524590163934</v>
      </c>
      <c r="C312" s="67"/>
      <c r="D312" s="68">
        <f t="shared" si="182"/>
        <v>2868.8524590163934</v>
      </c>
      <c r="E312" s="35">
        <f t="shared" si="183"/>
        <v>0</v>
      </c>
      <c r="F312" s="35">
        <f t="shared" si="184"/>
        <v>0</v>
      </c>
      <c r="G312" s="55">
        <f t="shared" si="223"/>
        <v>5.67</v>
      </c>
      <c r="H312" s="69">
        <f t="shared" si="223"/>
        <v>5.67</v>
      </c>
      <c r="I312" s="72">
        <f t="shared" si="216"/>
        <v>0</v>
      </c>
      <c r="J312" s="55">
        <f t="shared" si="224"/>
        <v>-0.01</v>
      </c>
      <c r="K312" s="69">
        <f t="shared" si="224"/>
        <v>-0.06</v>
      </c>
      <c r="L312" s="72">
        <v>0</v>
      </c>
      <c r="M312" s="55">
        <f t="shared" si="225"/>
        <v>7.4999999999999997E-3</v>
      </c>
      <c r="N312" s="69">
        <f t="shared" si="225"/>
        <v>0</v>
      </c>
      <c r="O312" s="72">
        <v>0</v>
      </c>
      <c r="P312" s="7"/>
      <c r="Q312" s="72">
        <f t="shared" si="185"/>
        <v>5.6674999999999995</v>
      </c>
      <c r="R312" s="72">
        <f t="shared" si="186"/>
        <v>5.61</v>
      </c>
      <c r="S312" s="72">
        <f t="shared" si="187"/>
        <v>0</v>
      </c>
      <c r="T312" s="7"/>
      <c r="U312" s="5">
        <f t="shared" si="188"/>
        <v>31</v>
      </c>
      <c r="V312" s="45">
        <f t="shared" si="189"/>
        <v>46235</v>
      </c>
      <c r="W312" s="5">
        <f t="shared" si="190"/>
        <v>9319</v>
      </c>
      <c r="X312" s="55">
        <f t="shared" si="191"/>
        <v>5.3904348595426005E-2</v>
      </c>
      <c r="Y312" s="47">
        <f t="shared" si="192"/>
        <v>0.25740365567128526</v>
      </c>
      <c r="Z312" s="5">
        <f t="shared" si="193"/>
        <v>0</v>
      </c>
      <c r="AA312" s="5">
        <f t="shared" si="194"/>
        <v>0</v>
      </c>
      <c r="AC312" s="39">
        <f t="shared" si="195"/>
        <v>0</v>
      </c>
      <c r="AD312" s="39">
        <f t="shared" si="196"/>
        <v>0</v>
      </c>
      <c r="AE312" s="39">
        <f t="shared" si="197"/>
        <v>0</v>
      </c>
      <c r="AF312" s="39">
        <f t="shared" si="198"/>
        <v>0</v>
      </c>
      <c r="AG312" s="39">
        <f t="shared" si="199"/>
        <v>0</v>
      </c>
      <c r="AH312" s="39">
        <f t="shared" si="200"/>
        <v>0</v>
      </c>
      <c r="AI312" s="39">
        <f t="shared" si="201"/>
        <v>0</v>
      </c>
      <c r="AJ312" s="39">
        <f t="shared" si="202"/>
        <v>0</v>
      </c>
      <c r="AK312" s="39">
        <f t="shared" si="203"/>
        <v>0</v>
      </c>
      <c r="AL312" s="43"/>
      <c r="AM312" s="39">
        <f t="shared" si="204"/>
        <v>0</v>
      </c>
      <c r="AN312" s="39">
        <f t="shared" si="205"/>
        <v>0</v>
      </c>
      <c r="AO312" s="39">
        <f t="shared" si="206"/>
        <v>0</v>
      </c>
      <c r="AP312" s="40">
        <f t="shared" si="207"/>
        <v>0</v>
      </c>
      <c r="AR312" s="39">
        <f t="shared" si="208"/>
        <v>0</v>
      </c>
      <c r="AS312" s="39">
        <f t="shared" si="209"/>
        <v>0</v>
      </c>
      <c r="AT312" s="39">
        <f t="shared" si="210"/>
        <v>0</v>
      </c>
      <c r="AU312" s="40">
        <f t="shared" si="211"/>
        <v>0</v>
      </c>
      <c r="AV312" s="40"/>
      <c r="AW312" s="52">
        <f t="shared" si="212"/>
        <v>0</v>
      </c>
      <c r="AY312" s="52">
        <f t="shared" si="213"/>
        <v>0</v>
      </c>
      <c r="AZ312" s="70"/>
    </row>
    <row r="313" spans="1:52" ht="12" customHeight="1">
      <c r="A313" s="44">
        <f t="shared" si="214"/>
        <v>46266</v>
      </c>
      <c r="B313" s="66">
        <f t="shared" si="215"/>
        <v>2868.8524590163934</v>
      </c>
      <c r="C313" s="67"/>
      <c r="D313" s="68">
        <f t="shared" si="182"/>
        <v>2868.8524590163934</v>
      </c>
      <c r="E313" s="35">
        <f t="shared" si="183"/>
        <v>0</v>
      </c>
      <c r="F313" s="35">
        <f t="shared" si="184"/>
        <v>0</v>
      </c>
      <c r="G313" s="55">
        <f t="shared" si="223"/>
        <v>5.67</v>
      </c>
      <c r="H313" s="69">
        <f t="shared" si="223"/>
        <v>5.67</v>
      </c>
      <c r="I313" s="72">
        <f t="shared" si="216"/>
        <v>0</v>
      </c>
      <c r="J313" s="55">
        <f t="shared" si="224"/>
        <v>-0.01</v>
      </c>
      <c r="K313" s="69">
        <f t="shared" si="224"/>
        <v>-0.06</v>
      </c>
      <c r="L313" s="72">
        <v>0</v>
      </c>
      <c r="M313" s="55">
        <f t="shared" si="225"/>
        <v>7.4999999999999997E-3</v>
      </c>
      <c r="N313" s="69">
        <f t="shared" si="225"/>
        <v>0</v>
      </c>
      <c r="O313" s="72">
        <v>0</v>
      </c>
      <c r="P313" s="7"/>
      <c r="Q313" s="72">
        <f t="shared" si="185"/>
        <v>5.6674999999999995</v>
      </c>
      <c r="R313" s="72">
        <f t="shared" si="186"/>
        <v>5.61</v>
      </c>
      <c r="S313" s="72">
        <f t="shared" si="187"/>
        <v>0</v>
      </c>
      <c r="T313" s="7"/>
      <c r="U313" s="5">
        <f t="shared" si="188"/>
        <v>30</v>
      </c>
      <c r="V313" s="45">
        <f t="shared" si="189"/>
        <v>46266</v>
      </c>
      <c r="W313" s="5">
        <f t="shared" si="190"/>
        <v>9350</v>
      </c>
      <c r="X313" s="55">
        <f t="shared" si="191"/>
        <v>5.3904348595426005E-2</v>
      </c>
      <c r="Y313" s="47">
        <f t="shared" si="192"/>
        <v>0.25624423207138131</v>
      </c>
      <c r="Z313" s="5">
        <f t="shared" si="193"/>
        <v>0</v>
      </c>
      <c r="AA313" s="5">
        <f t="shared" si="194"/>
        <v>0</v>
      </c>
      <c r="AC313" s="39">
        <f t="shared" si="195"/>
        <v>0</v>
      </c>
      <c r="AD313" s="39">
        <f t="shared" si="196"/>
        <v>0</v>
      </c>
      <c r="AE313" s="39">
        <f t="shared" si="197"/>
        <v>0</v>
      </c>
      <c r="AF313" s="39">
        <f t="shared" si="198"/>
        <v>0</v>
      </c>
      <c r="AG313" s="39">
        <f t="shared" si="199"/>
        <v>0</v>
      </c>
      <c r="AH313" s="39">
        <f t="shared" si="200"/>
        <v>0</v>
      </c>
      <c r="AI313" s="39">
        <f t="shared" si="201"/>
        <v>0</v>
      </c>
      <c r="AJ313" s="39">
        <f t="shared" si="202"/>
        <v>0</v>
      </c>
      <c r="AK313" s="39">
        <f t="shared" si="203"/>
        <v>0</v>
      </c>
      <c r="AL313" s="43"/>
      <c r="AM313" s="39">
        <f t="shared" si="204"/>
        <v>0</v>
      </c>
      <c r="AN313" s="39">
        <f t="shared" si="205"/>
        <v>0</v>
      </c>
      <c r="AO313" s="39">
        <f t="shared" si="206"/>
        <v>0</v>
      </c>
      <c r="AP313" s="40">
        <f t="shared" si="207"/>
        <v>0</v>
      </c>
      <c r="AR313" s="39">
        <f t="shared" si="208"/>
        <v>0</v>
      </c>
      <c r="AS313" s="39">
        <f t="shared" si="209"/>
        <v>0</v>
      </c>
      <c r="AT313" s="39">
        <f t="shared" si="210"/>
        <v>0</v>
      </c>
      <c r="AU313" s="40">
        <f t="shared" si="211"/>
        <v>0</v>
      </c>
      <c r="AV313" s="40"/>
      <c r="AW313" s="52">
        <f t="shared" si="212"/>
        <v>0</v>
      </c>
      <c r="AY313" s="52">
        <f t="shared" si="213"/>
        <v>0</v>
      </c>
      <c r="AZ313" s="70"/>
    </row>
    <row r="314" spans="1:52" ht="12" customHeight="1">
      <c r="A314" s="44">
        <f t="shared" si="214"/>
        <v>46296</v>
      </c>
      <c r="B314" s="66">
        <f t="shared" si="215"/>
        <v>2868.8524590163934</v>
      </c>
      <c r="C314" s="67"/>
      <c r="D314" s="68">
        <f t="shared" si="182"/>
        <v>2868.8524590163934</v>
      </c>
      <c r="E314" s="35">
        <f t="shared" si="183"/>
        <v>0</v>
      </c>
      <c r="F314" s="35">
        <f t="shared" si="184"/>
        <v>0</v>
      </c>
      <c r="G314" s="55">
        <f t="shared" si="223"/>
        <v>5.67</v>
      </c>
      <c r="H314" s="69">
        <f t="shared" si="223"/>
        <v>5.67</v>
      </c>
      <c r="I314" s="72">
        <f t="shared" si="216"/>
        <v>0</v>
      </c>
      <c r="J314" s="55">
        <f t="shared" si="224"/>
        <v>-0.01</v>
      </c>
      <c r="K314" s="69">
        <f t="shared" si="224"/>
        <v>-0.06</v>
      </c>
      <c r="L314" s="72">
        <v>0</v>
      </c>
      <c r="M314" s="55">
        <f t="shared" si="225"/>
        <v>7.4999999999999997E-3</v>
      </c>
      <c r="N314" s="69">
        <f t="shared" si="225"/>
        <v>0</v>
      </c>
      <c r="O314" s="72">
        <v>0</v>
      </c>
      <c r="P314" s="7"/>
      <c r="Q314" s="72">
        <f t="shared" si="185"/>
        <v>5.6674999999999995</v>
      </c>
      <c r="R314" s="72">
        <f t="shared" si="186"/>
        <v>5.61</v>
      </c>
      <c r="S314" s="72">
        <f t="shared" si="187"/>
        <v>0</v>
      </c>
      <c r="T314" s="7"/>
      <c r="U314" s="5">
        <f t="shared" si="188"/>
        <v>31</v>
      </c>
      <c r="V314" s="45">
        <f t="shared" si="189"/>
        <v>46296</v>
      </c>
      <c r="W314" s="5">
        <f t="shared" si="190"/>
        <v>9380</v>
      </c>
      <c r="X314" s="55">
        <f t="shared" si="191"/>
        <v>5.3904348595426005E-2</v>
      </c>
      <c r="Y314" s="47">
        <f t="shared" si="192"/>
        <v>0.25512718188773365</v>
      </c>
      <c r="Z314" s="5">
        <f t="shared" si="193"/>
        <v>0</v>
      </c>
      <c r="AA314" s="5">
        <f t="shared" si="194"/>
        <v>0</v>
      </c>
      <c r="AC314" s="39">
        <f t="shared" si="195"/>
        <v>0</v>
      </c>
      <c r="AD314" s="39">
        <f t="shared" si="196"/>
        <v>0</v>
      </c>
      <c r="AE314" s="39">
        <f t="shared" si="197"/>
        <v>0</v>
      </c>
      <c r="AF314" s="39">
        <f t="shared" si="198"/>
        <v>0</v>
      </c>
      <c r="AG314" s="39">
        <f t="shared" si="199"/>
        <v>0</v>
      </c>
      <c r="AH314" s="39">
        <f t="shared" si="200"/>
        <v>0</v>
      </c>
      <c r="AI314" s="39">
        <f t="shared" si="201"/>
        <v>0</v>
      </c>
      <c r="AJ314" s="39">
        <f t="shared" si="202"/>
        <v>0</v>
      </c>
      <c r="AK314" s="39">
        <f t="shared" si="203"/>
        <v>0</v>
      </c>
      <c r="AL314" s="43"/>
      <c r="AM314" s="39">
        <f t="shared" si="204"/>
        <v>0</v>
      </c>
      <c r="AN314" s="39">
        <f t="shared" si="205"/>
        <v>0</v>
      </c>
      <c r="AO314" s="39">
        <f t="shared" si="206"/>
        <v>0</v>
      </c>
      <c r="AP314" s="40">
        <f t="shared" si="207"/>
        <v>0</v>
      </c>
      <c r="AR314" s="39">
        <f t="shared" si="208"/>
        <v>0</v>
      </c>
      <c r="AS314" s="39">
        <f t="shared" si="209"/>
        <v>0</v>
      </c>
      <c r="AT314" s="39">
        <f t="shared" si="210"/>
        <v>0</v>
      </c>
      <c r="AU314" s="40">
        <f t="shared" si="211"/>
        <v>0</v>
      </c>
      <c r="AV314" s="40"/>
      <c r="AW314" s="52">
        <f t="shared" si="212"/>
        <v>0</v>
      </c>
      <c r="AY314" s="52">
        <f t="shared" si="213"/>
        <v>0</v>
      </c>
      <c r="AZ314" s="70"/>
    </row>
    <row r="315" spans="1:52" ht="12" customHeight="1">
      <c r="A315" s="44">
        <f t="shared" si="214"/>
        <v>46327</v>
      </c>
      <c r="B315" s="66">
        <f t="shared" si="215"/>
        <v>2868.8524590163934</v>
      </c>
      <c r="C315" s="67"/>
      <c r="D315" s="68">
        <f t="shared" si="182"/>
        <v>2868.8524590163934</v>
      </c>
      <c r="E315" s="35">
        <f t="shared" si="183"/>
        <v>0</v>
      </c>
      <c r="F315" s="35">
        <f t="shared" si="184"/>
        <v>0</v>
      </c>
      <c r="G315" s="55">
        <f t="shared" si="223"/>
        <v>5.67</v>
      </c>
      <c r="H315" s="69">
        <f t="shared" si="223"/>
        <v>5.67</v>
      </c>
      <c r="I315" s="72">
        <f t="shared" si="216"/>
        <v>0</v>
      </c>
      <c r="J315" s="55">
        <f t="shared" si="224"/>
        <v>-0.01</v>
      </c>
      <c r="K315" s="69">
        <f t="shared" si="224"/>
        <v>-0.06</v>
      </c>
      <c r="L315" s="72">
        <v>0</v>
      </c>
      <c r="M315" s="55">
        <f t="shared" si="225"/>
        <v>7.4999999999999997E-3</v>
      </c>
      <c r="N315" s="69">
        <f t="shared" si="225"/>
        <v>0</v>
      </c>
      <c r="O315" s="72">
        <v>0</v>
      </c>
      <c r="P315" s="7"/>
      <c r="Q315" s="72">
        <f t="shared" si="185"/>
        <v>5.6674999999999995</v>
      </c>
      <c r="R315" s="72">
        <f t="shared" si="186"/>
        <v>5.61</v>
      </c>
      <c r="S315" s="72">
        <f t="shared" si="187"/>
        <v>0</v>
      </c>
      <c r="T315" s="7"/>
      <c r="U315" s="5">
        <f t="shared" si="188"/>
        <v>30</v>
      </c>
      <c r="V315" s="45">
        <f t="shared" si="189"/>
        <v>46327</v>
      </c>
      <c r="W315" s="5">
        <f t="shared" si="190"/>
        <v>9411</v>
      </c>
      <c r="X315" s="55">
        <f t="shared" si="191"/>
        <v>5.3904348595426005E-2</v>
      </c>
      <c r="Y315" s="47">
        <f t="shared" si="192"/>
        <v>0.25397801221146704</v>
      </c>
      <c r="Z315" s="5">
        <f t="shared" si="193"/>
        <v>0</v>
      </c>
      <c r="AA315" s="5">
        <f t="shared" si="194"/>
        <v>0</v>
      </c>
      <c r="AC315" s="39">
        <f t="shared" si="195"/>
        <v>0</v>
      </c>
      <c r="AD315" s="39">
        <f t="shared" si="196"/>
        <v>0</v>
      </c>
      <c r="AE315" s="39">
        <f t="shared" si="197"/>
        <v>0</v>
      </c>
      <c r="AF315" s="39">
        <f t="shared" si="198"/>
        <v>0</v>
      </c>
      <c r="AG315" s="39">
        <f t="shared" si="199"/>
        <v>0</v>
      </c>
      <c r="AH315" s="39">
        <f t="shared" si="200"/>
        <v>0</v>
      </c>
      <c r="AI315" s="39">
        <f t="shared" si="201"/>
        <v>0</v>
      </c>
      <c r="AJ315" s="39">
        <f t="shared" si="202"/>
        <v>0</v>
      </c>
      <c r="AK315" s="39">
        <f t="shared" si="203"/>
        <v>0</v>
      </c>
      <c r="AL315" s="43"/>
      <c r="AM315" s="39">
        <f t="shared" si="204"/>
        <v>0</v>
      </c>
      <c r="AN315" s="39">
        <f t="shared" si="205"/>
        <v>0</v>
      </c>
      <c r="AO315" s="39">
        <f t="shared" si="206"/>
        <v>0</v>
      </c>
      <c r="AP315" s="40">
        <f t="shared" si="207"/>
        <v>0</v>
      </c>
      <c r="AR315" s="39">
        <f t="shared" si="208"/>
        <v>0</v>
      </c>
      <c r="AS315" s="39">
        <f t="shared" si="209"/>
        <v>0</v>
      </c>
      <c r="AT315" s="39">
        <f t="shared" si="210"/>
        <v>0</v>
      </c>
      <c r="AU315" s="40">
        <f t="shared" si="211"/>
        <v>0</v>
      </c>
      <c r="AV315" s="40"/>
      <c r="AW315" s="52">
        <f t="shared" si="212"/>
        <v>0</v>
      </c>
      <c r="AY315" s="52">
        <f t="shared" si="213"/>
        <v>0</v>
      </c>
      <c r="AZ315" s="70"/>
    </row>
    <row r="316" spans="1:52" ht="12" customHeight="1">
      <c r="A316" s="44">
        <f t="shared" si="214"/>
        <v>46357</v>
      </c>
      <c r="B316" s="66">
        <f t="shared" si="215"/>
        <v>2868.8524590163934</v>
      </c>
      <c r="C316" s="67"/>
      <c r="D316" s="68">
        <f t="shared" si="182"/>
        <v>2868.8524590163934</v>
      </c>
      <c r="E316" s="35">
        <f t="shared" si="183"/>
        <v>0</v>
      </c>
      <c r="F316" s="35">
        <f t="shared" si="184"/>
        <v>0</v>
      </c>
      <c r="G316" s="55">
        <f t="shared" si="223"/>
        <v>5.67</v>
      </c>
      <c r="H316" s="69">
        <f t="shared" si="223"/>
        <v>5.67</v>
      </c>
      <c r="I316" s="72">
        <f t="shared" si="216"/>
        <v>0</v>
      </c>
      <c r="J316" s="55">
        <f t="shared" si="224"/>
        <v>-0.01</v>
      </c>
      <c r="K316" s="69">
        <f t="shared" si="224"/>
        <v>-0.06</v>
      </c>
      <c r="L316" s="72">
        <v>0</v>
      </c>
      <c r="M316" s="55">
        <f t="shared" si="225"/>
        <v>7.4999999999999997E-3</v>
      </c>
      <c r="N316" s="69">
        <f t="shared" si="225"/>
        <v>0</v>
      </c>
      <c r="O316" s="72">
        <v>0</v>
      </c>
      <c r="P316" s="7"/>
      <c r="Q316" s="72">
        <f t="shared" si="185"/>
        <v>5.6674999999999995</v>
      </c>
      <c r="R316" s="72">
        <f t="shared" si="186"/>
        <v>5.61</v>
      </c>
      <c r="S316" s="72">
        <f t="shared" si="187"/>
        <v>0</v>
      </c>
      <c r="T316" s="7"/>
      <c r="U316" s="5">
        <f t="shared" si="188"/>
        <v>31</v>
      </c>
      <c r="V316" s="45">
        <f t="shared" si="189"/>
        <v>46357</v>
      </c>
      <c r="W316" s="5">
        <f t="shared" si="190"/>
        <v>9441</v>
      </c>
      <c r="X316" s="55">
        <f t="shared" si="191"/>
        <v>5.3904348595426005E-2</v>
      </c>
      <c r="Y316" s="47">
        <f t="shared" si="192"/>
        <v>0.25287084120164605</v>
      </c>
      <c r="Z316" s="5">
        <f t="shared" si="193"/>
        <v>0</v>
      </c>
      <c r="AA316" s="5">
        <f t="shared" si="194"/>
        <v>0</v>
      </c>
      <c r="AC316" s="39">
        <f t="shared" si="195"/>
        <v>0</v>
      </c>
      <c r="AD316" s="39">
        <f t="shared" si="196"/>
        <v>0</v>
      </c>
      <c r="AE316" s="39">
        <f t="shared" si="197"/>
        <v>0</v>
      </c>
      <c r="AF316" s="39">
        <f t="shared" si="198"/>
        <v>0</v>
      </c>
      <c r="AG316" s="39">
        <f t="shared" si="199"/>
        <v>0</v>
      </c>
      <c r="AH316" s="39">
        <f t="shared" si="200"/>
        <v>0</v>
      </c>
      <c r="AI316" s="39">
        <f t="shared" si="201"/>
        <v>0</v>
      </c>
      <c r="AJ316" s="39">
        <f t="shared" si="202"/>
        <v>0</v>
      </c>
      <c r="AK316" s="39">
        <f t="shared" si="203"/>
        <v>0</v>
      </c>
      <c r="AL316" s="43"/>
      <c r="AM316" s="39">
        <f t="shared" si="204"/>
        <v>0</v>
      </c>
      <c r="AN316" s="39">
        <f t="shared" si="205"/>
        <v>0</v>
      </c>
      <c r="AO316" s="39">
        <f t="shared" si="206"/>
        <v>0</v>
      </c>
      <c r="AP316" s="40">
        <f t="shared" si="207"/>
        <v>0</v>
      </c>
      <c r="AR316" s="39">
        <f t="shared" si="208"/>
        <v>0</v>
      </c>
      <c r="AS316" s="39">
        <f t="shared" si="209"/>
        <v>0</v>
      </c>
      <c r="AT316" s="39">
        <f t="shared" si="210"/>
        <v>0</v>
      </c>
      <c r="AU316" s="40">
        <f t="shared" si="211"/>
        <v>0</v>
      </c>
      <c r="AV316" s="40"/>
      <c r="AW316" s="52">
        <f t="shared" si="212"/>
        <v>0</v>
      </c>
      <c r="AY316" s="52">
        <f t="shared" si="213"/>
        <v>0</v>
      </c>
      <c r="AZ316" s="70"/>
    </row>
    <row r="317" spans="1:52" ht="12" customHeight="1">
      <c r="A317" s="44">
        <f t="shared" si="214"/>
        <v>46388</v>
      </c>
      <c r="B317" s="66">
        <f t="shared" si="215"/>
        <v>2868.8524590163934</v>
      </c>
      <c r="C317" s="67"/>
      <c r="D317" s="68">
        <f t="shared" si="182"/>
        <v>2868.8524590163934</v>
      </c>
      <c r="E317" s="35">
        <f t="shared" si="183"/>
        <v>0</v>
      </c>
      <c r="F317" s="35">
        <f t="shared" si="184"/>
        <v>0</v>
      </c>
      <c r="G317" s="55">
        <f t="shared" si="223"/>
        <v>5.67</v>
      </c>
      <c r="H317" s="69">
        <f t="shared" si="223"/>
        <v>5.67</v>
      </c>
      <c r="I317" s="72">
        <f t="shared" si="216"/>
        <v>0</v>
      </c>
      <c r="J317" s="55">
        <f t="shared" si="224"/>
        <v>-0.01</v>
      </c>
      <c r="K317" s="69">
        <f t="shared" si="224"/>
        <v>-0.06</v>
      </c>
      <c r="L317" s="72">
        <v>0</v>
      </c>
      <c r="M317" s="55">
        <f t="shared" si="225"/>
        <v>7.4999999999999997E-3</v>
      </c>
      <c r="N317" s="69">
        <f t="shared" si="225"/>
        <v>0</v>
      </c>
      <c r="O317" s="72">
        <v>0</v>
      </c>
      <c r="P317" s="7"/>
      <c r="Q317" s="72">
        <f t="shared" si="185"/>
        <v>5.6674999999999995</v>
      </c>
      <c r="R317" s="72">
        <f t="shared" si="186"/>
        <v>5.61</v>
      </c>
      <c r="S317" s="72">
        <f t="shared" si="187"/>
        <v>0</v>
      </c>
      <c r="T317" s="7"/>
      <c r="U317" s="5">
        <f t="shared" si="188"/>
        <v>31</v>
      </c>
      <c r="V317" s="45">
        <f t="shared" si="189"/>
        <v>46388</v>
      </c>
      <c r="W317" s="5">
        <f t="shared" si="190"/>
        <v>9472</v>
      </c>
      <c r="X317" s="55">
        <f t="shared" si="191"/>
        <v>5.3904348595426005E-2</v>
      </c>
      <c r="Y317" s="47">
        <f t="shared" si="192"/>
        <v>0.25173183476348121</v>
      </c>
      <c r="Z317" s="5">
        <f t="shared" si="193"/>
        <v>0</v>
      </c>
      <c r="AA317" s="5">
        <f t="shared" si="194"/>
        <v>0</v>
      </c>
      <c r="AC317" s="39">
        <f t="shared" si="195"/>
        <v>0</v>
      </c>
      <c r="AD317" s="39">
        <f t="shared" si="196"/>
        <v>0</v>
      </c>
      <c r="AE317" s="39">
        <f t="shared" si="197"/>
        <v>0</v>
      </c>
      <c r="AF317" s="39">
        <f t="shared" si="198"/>
        <v>0</v>
      </c>
      <c r="AG317" s="39">
        <f t="shared" si="199"/>
        <v>0</v>
      </c>
      <c r="AH317" s="39">
        <f t="shared" si="200"/>
        <v>0</v>
      </c>
      <c r="AI317" s="39">
        <f t="shared" si="201"/>
        <v>0</v>
      </c>
      <c r="AJ317" s="39">
        <f t="shared" si="202"/>
        <v>0</v>
      </c>
      <c r="AK317" s="39">
        <f t="shared" si="203"/>
        <v>0</v>
      </c>
      <c r="AL317" s="43"/>
      <c r="AM317" s="39">
        <f t="shared" si="204"/>
        <v>0</v>
      </c>
      <c r="AN317" s="39">
        <f t="shared" si="205"/>
        <v>0</v>
      </c>
      <c r="AO317" s="39">
        <f t="shared" si="206"/>
        <v>0</v>
      </c>
      <c r="AP317" s="40">
        <f t="shared" si="207"/>
        <v>0</v>
      </c>
      <c r="AR317" s="39">
        <f t="shared" si="208"/>
        <v>0</v>
      </c>
      <c r="AS317" s="39">
        <f t="shared" si="209"/>
        <v>0</v>
      </c>
      <c r="AT317" s="39">
        <f t="shared" si="210"/>
        <v>0</v>
      </c>
      <c r="AU317" s="40">
        <f t="shared" si="211"/>
        <v>0</v>
      </c>
      <c r="AV317" s="40"/>
      <c r="AW317" s="52">
        <f t="shared" si="212"/>
        <v>0</v>
      </c>
      <c r="AY317" s="52">
        <f t="shared" si="213"/>
        <v>0</v>
      </c>
      <c r="AZ317" s="70"/>
    </row>
    <row r="318" spans="1:52" ht="12" customHeight="1">
      <c r="A318" s="44">
        <f t="shared" si="214"/>
        <v>46419</v>
      </c>
      <c r="B318" s="66">
        <f t="shared" si="215"/>
        <v>2868.8524590163934</v>
      </c>
      <c r="C318" s="67"/>
      <c r="D318" s="68">
        <f t="shared" si="182"/>
        <v>2868.8524590163934</v>
      </c>
      <c r="E318" s="35">
        <f t="shared" si="183"/>
        <v>0</v>
      </c>
      <c r="F318" s="35">
        <f t="shared" si="184"/>
        <v>0</v>
      </c>
      <c r="G318" s="55">
        <f t="shared" si="223"/>
        <v>5.67</v>
      </c>
      <c r="H318" s="69">
        <f t="shared" si="223"/>
        <v>5.67</v>
      </c>
      <c r="I318" s="72">
        <f t="shared" si="216"/>
        <v>0</v>
      </c>
      <c r="J318" s="55">
        <f t="shared" si="224"/>
        <v>-0.01</v>
      </c>
      <c r="K318" s="69">
        <f t="shared" si="224"/>
        <v>-0.06</v>
      </c>
      <c r="L318" s="72">
        <v>0</v>
      </c>
      <c r="M318" s="55">
        <f t="shared" si="225"/>
        <v>7.4999999999999997E-3</v>
      </c>
      <c r="N318" s="69">
        <f t="shared" si="225"/>
        <v>0</v>
      </c>
      <c r="O318" s="72">
        <v>0</v>
      </c>
      <c r="P318" s="7"/>
      <c r="Q318" s="72">
        <f t="shared" si="185"/>
        <v>5.6674999999999995</v>
      </c>
      <c r="R318" s="72">
        <f t="shared" si="186"/>
        <v>5.61</v>
      </c>
      <c r="S318" s="72">
        <f t="shared" si="187"/>
        <v>0</v>
      </c>
      <c r="T318" s="7"/>
      <c r="U318" s="5">
        <f t="shared" si="188"/>
        <v>28</v>
      </c>
      <c r="V318" s="45">
        <f t="shared" si="189"/>
        <v>46419</v>
      </c>
      <c r="W318" s="5">
        <f t="shared" si="190"/>
        <v>9503</v>
      </c>
      <c r="X318" s="55">
        <f t="shared" si="191"/>
        <v>5.3904348595426005E-2</v>
      </c>
      <c r="Y318" s="47">
        <f t="shared" si="192"/>
        <v>0.25059795875340385</v>
      </c>
      <c r="Z318" s="5">
        <f t="shared" si="193"/>
        <v>0</v>
      </c>
      <c r="AA318" s="5">
        <f t="shared" si="194"/>
        <v>0</v>
      </c>
      <c r="AC318" s="39">
        <f t="shared" si="195"/>
        <v>0</v>
      </c>
      <c r="AD318" s="39">
        <f t="shared" si="196"/>
        <v>0</v>
      </c>
      <c r="AE318" s="39">
        <f t="shared" si="197"/>
        <v>0</v>
      </c>
      <c r="AF318" s="39">
        <f t="shared" si="198"/>
        <v>0</v>
      </c>
      <c r="AG318" s="39">
        <f t="shared" si="199"/>
        <v>0</v>
      </c>
      <c r="AH318" s="39">
        <f t="shared" si="200"/>
        <v>0</v>
      </c>
      <c r="AI318" s="39">
        <f t="shared" si="201"/>
        <v>0</v>
      </c>
      <c r="AJ318" s="39">
        <f t="shared" si="202"/>
        <v>0</v>
      </c>
      <c r="AK318" s="39">
        <f t="shared" si="203"/>
        <v>0</v>
      </c>
      <c r="AL318" s="43"/>
      <c r="AM318" s="39">
        <f t="shared" si="204"/>
        <v>0</v>
      </c>
      <c r="AN318" s="39">
        <f t="shared" si="205"/>
        <v>0</v>
      </c>
      <c r="AO318" s="39">
        <f t="shared" si="206"/>
        <v>0</v>
      </c>
      <c r="AP318" s="40">
        <f t="shared" si="207"/>
        <v>0</v>
      </c>
      <c r="AR318" s="39">
        <f t="shared" si="208"/>
        <v>0</v>
      </c>
      <c r="AS318" s="39">
        <f t="shared" si="209"/>
        <v>0</v>
      </c>
      <c r="AT318" s="39">
        <f t="shared" si="210"/>
        <v>0</v>
      </c>
      <c r="AU318" s="40">
        <f t="shared" si="211"/>
        <v>0</v>
      </c>
      <c r="AV318" s="40"/>
      <c r="AW318" s="52">
        <f t="shared" si="212"/>
        <v>0</v>
      </c>
      <c r="AY318" s="52">
        <f t="shared" si="213"/>
        <v>0</v>
      </c>
      <c r="AZ318" s="70"/>
    </row>
    <row r="319" spans="1:52" ht="12" customHeight="1">
      <c r="A319" s="44">
        <f t="shared" si="214"/>
        <v>46447</v>
      </c>
      <c r="B319" s="66">
        <f t="shared" si="215"/>
        <v>2868.8524590163934</v>
      </c>
      <c r="C319" s="67"/>
      <c r="D319" s="68">
        <f t="shared" si="182"/>
        <v>2868.8524590163934</v>
      </c>
      <c r="E319" s="35">
        <f t="shared" si="183"/>
        <v>0</v>
      </c>
      <c r="F319" s="35">
        <f t="shared" si="184"/>
        <v>0</v>
      </c>
      <c r="G319" s="55">
        <f t="shared" si="223"/>
        <v>5.67</v>
      </c>
      <c r="H319" s="69">
        <f t="shared" si="223"/>
        <v>5.67</v>
      </c>
      <c r="I319" s="72">
        <f t="shared" si="216"/>
        <v>0</v>
      </c>
      <c r="J319" s="55">
        <f t="shared" si="224"/>
        <v>-0.01</v>
      </c>
      <c r="K319" s="69">
        <f t="shared" si="224"/>
        <v>-0.06</v>
      </c>
      <c r="L319" s="72">
        <v>0</v>
      </c>
      <c r="M319" s="55">
        <f t="shared" si="225"/>
        <v>7.4999999999999997E-3</v>
      </c>
      <c r="N319" s="69">
        <f t="shared" si="225"/>
        <v>0</v>
      </c>
      <c r="O319" s="72">
        <v>0</v>
      </c>
      <c r="P319" s="7"/>
      <c r="Q319" s="72">
        <f t="shared" si="185"/>
        <v>5.6674999999999995</v>
      </c>
      <c r="R319" s="72">
        <f t="shared" si="186"/>
        <v>5.61</v>
      </c>
      <c r="S319" s="72">
        <f t="shared" si="187"/>
        <v>0</v>
      </c>
      <c r="T319" s="7"/>
      <c r="U319" s="5">
        <f t="shared" si="188"/>
        <v>31</v>
      </c>
      <c r="V319" s="45">
        <f t="shared" si="189"/>
        <v>46447</v>
      </c>
      <c r="W319" s="5">
        <f t="shared" si="190"/>
        <v>9531</v>
      </c>
      <c r="X319" s="55">
        <f t="shared" si="191"/>
        <v>5.3904348595426005E-2</v>
      </c>
      <c r="Y319" s="47">
        <f t="shared" si="192"/>
        <v>0.2495782031681304</v>
      </c>
      <c r="Z319" s="5">
        <f t="shared" si="193"/>
        <v>0</v>
      </c>
      <c r="AA319" s="5">
        <f t="shared" si="194"/>
        <v>0</v>
      </c>
      <c r="AC319" s="39">
        <f t="shared" si="195"/>
        <v>0</v>
      </c>
      <c r="AD319" s="39">
        <f t="shared" si="196"/>
        <v>0</v>
      </c>
      <c r="AE319" s="39">
        <f t="shared" si="197"/>
        <v>0</v>
      </c>
      <c r="AF319" s="39">
        <f t="shared" si="198"/>
        <v>0</v>
      </c>
      <c r="AG319" s="39">
        <f t="shared" si="199"/>
        <v>0</v>
      </c>
      <c r="AH319" s="39">
        <f t="shared" si="200"/>
        <v>0</v>
      </c>
      <c r="AI319" s="39">
        <f t="shared" si="201"/>
        <v>0</v>
      </c>
      <c r="AJ319" s="39">
        <f t="shared" si="202"/>
        <v>0</v>
      </c>
      <c r="AK319" s="39">
        <f t="shared" si="203"/>
        <v>0</v>
      </c>
      <c r="AL319" s="43"/>
      <c r="AM319" s="39">
        <f t="shared" si="204"/>
        <v>0</v>
      </c>
      <c r="AN319" s="39">
        <f t="shared" si="205"/>
        <v>0</v>
      </c>
      <c r="AO319" s="39">
        <f t="shared" si="206"/>
        <v>0</v>
      </c>
      <c r="AP319" s="40">
        <f t="shared" si="207"/>
        <v>0</v>
      </c>
      <c r="AR319" s="39">
        <f t="shared" si="208"/>
        <v>0</v>
      </c>
      <c r="AS319" s="39">
        <f t="shared" si="209"/>
        <v>0</v>
      </c>
      <c r="AT319" s="39">
        <f t="shared" si="210"/>
        <v>0</v>
      </c>
      <c r="AU319" s="40">
        <f t="shared" si="211"/>
        <v>0</v>
      </c>
      <c r="AV319" s="40"/>
      <c r="AW319" s="52">
        <f t="shared" si="212"/>
        <v>0</v>
      </c>
      <c r="AY319" s="52">
        <f t="shared" si="213"/>
        <v>0</v>
      </c>
      <c r="AZ319" s="70"/>
    </row>
    <row r="320" spans="1:52" ht="12" customHeight="1">
      <c r="A320" s="44">
        <f t="shared" si="214"/>
        <v>46478</v>
      </c>
      <c r="B320" s="66">
        <f t="shared" si="215"/>
        <v>2868.8524590163934</v>
      </c>
      <c r="C320" s="67"/>
      <c r="D320" s="68">
        <f t="shared" si="182"/>
        <v>2868.8524590163934</v>
      </c>
      <c r="E320" s="35">
        <f t="shared" si="183"/>
        <v>0</v>
      </c>
      <c r="F320" s="35">
        <f t="shared" si="184"/>
        <v>0</v>
      </c>
      <c r="G320" s="55">
        <f t="shared" si="223"/>
        <v>5.67</v>
      </c>
      <c r="H320" s="69">
        <f t="shared" si="223"/>
        <v>5.67</v>
      </c>
      <c r="I320" s="72">
        <f t="shared" si="216"/>
        <v>0</v>
      </c>
      <c r="J320" s="55">
        <f t="shared" si="224"/>
        <v>-0.01</v>
      </c>
      <c r="K320" s="69">
        <f t="shared" si="224"/>
        <v>-0.06</v>
      </c>
      <c r="L320" s="72">
        <v>0</v>
      </c>
      <c r="M320" s="55">
        <f t="shared" si="225"/>
        <v>7.4999999999999997E-3</v>
      </c>
      <c r="N320" s="69">
        <f t="shared" si="225"/>
        <v>0</v>
      </c>
      <c r="O320" s="72">
        <v>0</v>
      </c>
      <c r="P320" s="7"/>
      <c r="Q320" s="72">
        <f t="shared" si="185"/>
        <v>5.6674999999999995</v>
      </c>
      <c r="R320" s="72">
        <f t="shared" si="186"/>
        <v>5.61</v>
      </c>
      <c r="S320" s="72">
        <f t="shared" si="187"/>
        <v>0</v>
      </c>
      <c r="T320" s="7"/>
      <c r="U320" s="5">
        <f t="shared" si="188"/>
        <v>30</v>
      </c>
      <c r="V320" s="45">
        <f t="shared" si="189"/>
        <v>46478</v>
      </c>
      <c r="W320" s="5">
        <f t="shared" si="190"/>
        <v>9562</v>
      </c>
      <c r="X320" s="55">
        <f t="shared" si="191"/>
        <v>5.3904348595426005E-2</v>
      </c>
      <c r="Y320" s="47">
        <f t="shared" si="192"/>
        <v>0.24845402776347231</v>
      </c>
      <c r="Z320" s="5">
        <f t="shared" si="193"/>
        <v>0</v>
      </c>
      <c r="AA320" s="5">
        <f t="shared" si="194"/>
        <v>0</v>
      </c>
      <c r="AC320" s="39">
        <f t="shared" si="195"/>
        <v>0</v>
      </c>
      <c r="AD320" s="39">
        <f t="shared" si="196"/>
        <v>0</v>
      </c>
      <c r="AE320" s="39">
        <f t="shared" si="197"/>
        <v>0</v>
      </c>
      <c r="AF320" s="39">
        <f t="shared" si="198"/>
        <v>0</v>
      </c>
      <c r="AG320" s="39">
        <f t="shared" si="199"/>
        <v>0</v>
      </c>
      <c r="AH320" s="39">
        <f t="shared" si="200"/>
        <v>0</v>
      </c>
      <c r="AI320" s="39">
        <f t="shared" si="201"/>
        <v>0</v>
      </c>
      <c r="AJ320" s="39">
        <f t="shared" si="202"/>
        <v>0</v>
      </c>
      <c r="AK320" s="39">
        <f t="shared" si="203"/>
        <v>0</v>
      </c>
      <c r="AL320" s="43"/>
      <c r="AM320" s="39">
        <f t="shared" si="204"/>
        <v>0</v>
      </c>
      <c r="AN320" s="39">
        <f t="shared" si="205"/>
        <v>0</v>
      </c>
      <c r="AO320" s="39">
        <f t="shared" si="206"/>
        <v>0</v>
      </c>
      <c r="AP320" s="40">
        <f t="shared" si="207"/>
        <v>0</v>
      </c>
      <c r="AR320" s="39">
        <f t="shared" si="208"/>
        <v>0</v>
      </c>
      <c r="AS320" s="39">
        <f t="shared" si="209"/>
        <v>0</v>
      </c>
      <c r="AT320" s="39">
        <f t="shared" si="210"/>
        <v>0</v>
      </c>
      <c r="AU320" s="40">
        <f t="shared" si="211"/>
        <v>0</v>
      </c>
      <c r="AV320" s="40"/>
      <c r="AW320" s="52">
        <f t="shared" si="212"/>
        <v>0</v>
      </c>
      <c r="AY320" s="52">
        <f t="shared" si="213"/>
        <v>0</v>
      </c>
      <c r="AZ320" s="70"/>
    </row>
    <row r="321" spans="1:52" ht="12" customHeight="1">
      <c r="A321" s="44">
        <f t="shared" si="214"/>
        <v>46508</v>
      </c>
      <c r="B321" s="66">
        <f t="shared" si="215"/>
        <v>2868.8524590163934</v>
      </c>
      <c r="C321" s="67"/>
      <c r="D321" s="68">
        <f t="shared" si="182"/>
        <v>2868.8524590163934</v>
      </c>
      <c r="E321" s="35">
        <f t="shared" si="183"/>
        <v>0</v>
      </c>
      <c r="F321" s="35">
        <f t="shared" si="184"/>
        <v>0</v>
      </c>
      <c r="G321" s="55">
        <f t="shared" si="223"/>
        <v>5.67</v>
      </c>
      <c r="H321" s="69">
        <f t="shared" si="223"/>
        <v>5.67</v>
      </c>
      <c r="I321" s="72">
        <f t="shared" si="216"/>
        <v>0</v>
      </c>
      <c r="J321" s="55">
        <f t="shared" si="224"/>
        <v>-0.01</v>
      </c>
      <c r="K321" s="69">
        <f t="shared" si="224"/>
        <v>-0.06</v>
      </c>
      <c r="L321" s="72">
        <v>0</v>
      </c>
      <c r="M321" s="55">
        <f t="shared" si="225"/>
        <v>7.4999999999999997E-3</v>
      </c>
      <c r="N321" s="69">
        <f t="shared" si="225"/>
        <v>0</v>
      </c>
      <c r="O321" s="72">
        <v>0</v>
      </c>
      <c r="P321" s="7"/>
      <c r="Q321" s="72">
        <f t="shared" si="185"/>
        <v>5.6674999999999995</v>
      </c>
      <c r="R321" s="72">
        <f t="shared" si="186"/>
        <v>5.61</v>
      </c>
      <c r="S321" s="72">
        <f t="shared" si="187"/>
        <v>0</v>
      </c>
      <c r="T321" s="7"/>
      <c r="U321" s="5">
        <f t="shared" si="188"/>
        <v>31</v>
      </c>
      <c r="V321" s="45">
        <f t="shared" si="189"/>
        <v>46508</v>
      </c>
      <c r="W321" s="5">
        <f t="shared" si="190"/>
        <v>9592</v>
      </c>
      <c r="X321" s="55">
        <f t="shared" si="191"/>
        <v>5.3904348595426005E-2</v>
      </c>
      <c r="Y321" s="47">
        <f t="shared" si="192"/>
        <v>0.24737093756043552</v>
      </c>
      <c r="Z321" s="5">
        <f t="shared" si="193"/>
        <v>0</v>
      </c>
      <c r="AA321" s="5">
        <f t="shared" si="194"/>
        <v>0</v>
      </c>
      <c r="AC321" s="39">
        <f t="shared" si="195"/>
        <v>0</v>
      </c>
      <c r="AD321" s="39">
        <f t="shared" si="196"/>
        <v>0</v>
      </c>
      <c r="AE321" s="39">
        <f t="shared" si="197"/>
        <v>0</v>
      </c>
      <c r="AF321" s="39">
        <f t="shared" si="198"/>
        <v>0</v>
      </c>
      <c r="AG321" s="39">
        <f t="shared" si="199"/>
        <v>0</v>
      </c>
      <c r="AH321" s="39">
        <f t="shared" si="200"/>
        <v>0</v>
      </c>
      <c r="AI321" s="39">
        <f t="shared" si="201"/>
        <v>0</v>
      </c>
      <c r="AJ321" s="39">
        <f t="shared" si="202"/>
        <v>0</v>
      </c>
      <c r="AK321" s="39">
        <f t="shared" si="203"/>
        <v>0</v>
      </c>
      <c r="AL321" s="43"/>
      <c r="AM321" s="39">
        <f t="shared" si="204"/>
        <v>0</v>
      </c>
      <c r="AN321" s="39">
        <f t="shared" si="205"/>
        <v>0</v>
      </c>
      <c r="AO321" s="39">
        <f t="shared" si="206"/>
        <v>0</v>
      </c>
      <c r="AP321" s="40">
        <f t="shared" si="207"/>
        <v>0</v>
      </c>
      <c r="AR321" s="39">
        <f t="shared" si="208"/>
        <v>0</v>
      </c>
      <c r="AS321" s="39">
        <f t="shared" si="209"/>
        <v>0</v>
      </c>
      <c r="AT321" s="39">
        <f t="shared" si="210"/>
        <v>0</v>
      </c>
      <c r="AU321" s="40">
        <f t="shared" si="211"/>
        <v>0</v>
      </c>
      <c r="AV321" s="40"/>
      <c r="AW321" s="52">
        <f t="shared" si="212"/>
        <v>0</v>
      </c>
      <c r="AY321" s="52">
        <f t="shared" si="213"/>
        <v>0</v>
      </c>
      <c r="AZ321" s="70"/>
    </row>
    <row r="322" spans="1:52" ht="12" customHeight="1">
      <c r="A322" s="44">
        <f t="shared" si="214"/>
        <v>46539</v>
      </c>
      <c r="B322" s="66">
        <f t="shared" si="215"/>
        <v>2868.8524590163934</v>
      </c>
      <c r="C322" s="67"/>
      <c r="D322" s="68">
        <f t="shared" si="182"/>
        <v>2868.8524590163934</v>
      </c>
      <c r="E322" s="35">
        <f t="shared" si="183"/>
        <v>0</v>
      </c>
      <c r="F322" s="35">
        <f t="shared" si="184"/>
        <v>0</v>
      </c>
      <c r="G322" s="55">
        <f t="shared" si="223"/>
        <v>5.67</v>
      </c>
      <c r="H322" s="69">
        <f t="shared" si="223"/>
        <v>5.67</v>
      </c>
      <c r="I322" s="72">
        <f t="shared" si="216"/>
        <v>0</v>
      </c>
      <c r="J322" s="55">
        <f t="shared" si="224"/>
        <v>-0.01</v>
      </c>
      <c r="K322" s="69">
        <f t="shared" si="224"/>
        <v>-0.06</v>
      </c>
      <c r="L322" s="72">
        <v>0</v>
      </c>
      <c r="M322" s="55">
        <f t="shared" si="225"/>
        <v>7.4999999999999997E-3</v>
      </c>
      <c r="N322" s="69">
        <f t="shared" si="225"/>
        <v>0</v>
      </c>
      <c r="O322" s="72">
        <v>0</v>
      </c>
      <c r="P322" s="7"/>
      <c r="Q322" s="72">
        <f t="shared" si="185"/>
        <v>5.6674999999999995</v>
      </c>
      <c r="R322" s="72">
        <f t="shared" si="186"/>
        <v>5.61</v>
      </c>
      <c r="S322" s="72">
        <f t="shared" si="187"/>
        <v>0</v>
      </c>
      <c r="T322" s="7"/>
      <c r="U322" s="5">
        <f t="shared" si="188"/>
        <v>30</v>
      </c>
      <c r="V322" s="45">
        <f t="shared" si="189"/>
        <v>46539</v>
      </c>
      <c r="W322" s="5">
        <f t="shared" si="190"/>
        <v>9623</v>
      </c>
      <c r="X322" s="55">
        <f t="shared" si="191"/>
        <v>5.3904348595426005E-2</v>
      </c>
      <c r="Y322" s="47">
        <f t="shared" si="192"/>
        <v>0.24625670434494384</v>
      </c>
      <c r="Z322" s="5">
        <f t="shared" si="193"/>
        <v>0</v>
      </c>
      <c r="AA322" s="5">
        <f t="shared" si="194"/>
        <v>0</v>
      </c>
      <c r="AC322" s="39">
        <f t="shared" si="195"/>
        <v>0</v>
      </c>
      <c r="AD322" s="39">
        <f t="shared" si="196"/>
        <v>0</v>
      </c>
      <c r="AE322" s="39">
        <f t="shared" si="197"/>
        <v>0</v>
      </c>
      <c r="AF322" s="39">
        <f t="shared" si="198"/>
        <v>0</v>
      </c>
      <c r="AG322" s="39">
        <f t="shared" si="199"/>
        <v>0</v>
      </c>
      <c r="AH322" s="39">
        <f t="shared" si="200"/>
        <v>0</v>
      </c>
      <c r="AI322" s="39">
        <f t="shared" si="201"/>
        <v>0</v>
      </c>
      <c r="AJ322" s="39">
        <f t="shared" si="202"/>
        <v>0</v>
      </c>
      <c r="AK322" s="39">
        <f t="shared" si="203"/>
        <v>0</v>
      </c>
      <c r="AL322" s="43"/>
      <c r="AM322" s="39">
        <f t="shared" si="204"/>
        <v>0</v>
      </c>
      <c r="AN322" s="39">
        <f t="shared" si="205"/>
        <v>0</v>
      </c>
      <c r="AO322" s="39">
        <f t="shared" si="206"/>
        <v>0</v>
      </c>
      <c r="AP322" s="40">
        <f t="shared" si="207"/>
        <v>0</v>
      </c>
      <c r="AR322" s="39">
        <f t="shared" si="208"/>
        <v>0</v>
      </c>
      <c r="AS322" s="39">
        <f t="shared" si="209"/>
        <v>0</v>
      </c>
      <c r="AT322" s="39">
        <f t="shared" si="210"/>
        <v>0</v>
      </c>
      <c r="AU322" s="40">
        <f t="shared" si="211"/>
        <v>0</v>
      </c>
      <c r="AV322" s="40"/>
      <c r="AW322" s="52">
        <f t="shared" si="212"/>
        <v>0</v>
      </c>
      <c r="AY322" s="52">
        <f t="shared" si="213"/>
        <v>0</v>
      </c>
      <c r="AZ322" s="70"/>
    </row>
    <row r="323" spans="1:52" ht="12" customHeight="1">
      <c r="A323" s="44">
        <f t="shared" si="214"/>
        <v>46569</v>
      </c>
      <c r="B323" s="66">
        <f t="shared" si="215"/>
        <v>2868.8524590163934</v>
      </c>
      <c r="C323" s="67"/>
      <c r="D323" s="68">
        <f t="shared" si="182"/>
        <v>2868.8524590163934</v>
      </c>
      <c r="E323" s="35">
        <f t="shared" si="183"/>
        <v>0</v>
      </c>
      <c r="F323" s="35">
        <f t="shared" si="184"/>
        <v>0</v>
      </c>
      <c r="G323" s="55">
        <f t="shared" si="223"/>
        <v>5.67</v>
      </c>
      <c r="H323" s="69">
        <f t="shared" si="223"/>
        <v>5.67</v>
      </c>
      <c r="I323" s="72">
        <f t="shared" si="216"/>
        <v>0</v>
      </c>
      <c r="J323" s="55">
        <f t="shared" si="224"/>
        <v>-0.01</v>
      </c>
      <c r="K323" s="69">
        <f t="shared" si="224"/>
        <v>-0.06</v>
      </c>
      <c r="L323" s="72">
        <v>0</v>
      </c>
      <c r="M323" s="55">
        <f t="shared" si="225"/>
        <v>7.4999999999999997E-3</v>
      </c>
      <c r="N323" s="69">
        <f t="shared" si="225"/>
        <v>0</v>
      </c>
      <c r="O323" s="72">
        <v>0</v>
      </c>
      <c r="P323" s="7"/>
      <c r="Q323" s="72">
        <f t="shared" si="185"/>
        <v>5.6674999999999995</v>
      </c>
      <c r="R323" s="72">
        <f t="shared" si="186"/>
        <v>5.61</v>
      </c>
      <c r="S323" s="72">
        <f t="shared" si="187"/>
        <v>0</v>
      </c>
      <c r="T323" s="7"/>
      <c r="U323" s="5">
        <f t="shared" si="188"/>
        <v>31</v>
      </c>
      <c r="V323" s="45">
        <f t="shared" si="189"/>
        <v>46569</v>
      </c>
      <c r="W323" s="5">
        <f t="shared" si="190"/>
        <v>9653</v>
      </c>
      <c r="X323" s="55">
        <f t="shared" si="191"/>
        <v>5.3904348595426005E-2</v>
      </c>
      <c r="Y323" s="47">
        <f t="shared" si="192"/>
        <v>0.24518319297421237</v>
      </c>
      <c r="Z323" s="5">
        <f t="shared" si="193"/>
        <v>0</v>
      </c>
      <c r="AA323" s="5">
        <f t="shared" si="194"/>
        <v>0</v>
      </c>
      <c r="AC323" s="39">
        <f t="shared" si="195"/>
        <v>0</v>
      </c>
      <c r="AD323" s="39">
        <f t="shared" si="196"/>
        <v>0</v>
      </c>
      <c r="AE323" s="39">
        <f t="shared" si="197"/>
        <v>0</v>
      </c>
      <c r="AF323" s="39">
        <f t="shared" si="198"/>
        <v>0</v>
      </c>
      <c r="AG323" s="39">
        <f t="shared" si="199"/>
        <v>0</v>
      </c>
      <c r="AH323" s="39">
        <f t="shared" si="200"/>
        <v>0</v>
      </c>
      <c r="AI323" s="39">
        <f t="shared" si="201"/>
        <v>0</v>
      </c>
      <c r="AJ323" s="39">
        <f t="shared" si="202"/>
        <v>0</v>
      </c>
      <c r="AK323" s="39">
        <f t="shared" si="203"/>
        <v>0</v>
      </c>
      <c r="AL323" s="43"/>
      <c r="AM323" s="39">
        <f t="shared" si="204"/>
        <v>0</v>
      </c>
      <c r="AN323" s="39">
        <f t="shared" si="205"/>
        <v>0</v>
      </c>
      <c r="AO323" s="39">
        <f t="shared" si="206"/>
        <v>0</v>
      </c>
      <c r="AP323" s="40">
        <f t="shared" si="207"/>
        <v>0</v>
      </c>
      <c r="AR323" s="39">
        <f t="shared" si="208"/>
        <v>0</v>
      </c>
      <c r="AS323" s="39">
        <f t="shared" si="209"/>
        <v>0</v>
      </c>
      <c r="AT323" s="39">
        <f t="shared" si="210"/>
        <v>0</v>
      </c>
      <c r="AU323" s="40">
        <f t="shared" si="211"/>
        <v>0</v>
      </c>
      <c r="AV323" s="40"/>
      <c r="AW323" s="52">
        <f t="shared" si="212"/>
        <v>0</v>
      </c>
      <c r="AY323" s="52">
        <f t="shared" si="213"/>
        <v>0</v>
      </c>
      <c r="AZ323" s="70"/>
    </row>
    <row r="324" spans="1:52" ht="12" customHeight="1">
      <c r="A324" s="44">
        <f t="shared" si="214"/>
        <v>46600</v>
      </c>
      <c r="B324" s="66">
        <f t="shared" si="215"/>
        <v>2868.8524590163934</v>
      </c>
      <c r="C324" s="67"/>
      <c r="D324" s="68">
        <f t="shared" si="182"/>
        <v>2868.8524590163934</v>
      </c>
      <c r="E324" s="35">
        <f t="shared" si="183"/>
        <v>0</v>
      </c>
      <c r="F324" s="35">
        <f t="shared" si="184"/>
        <v>0</v>
      </c>
      <c r="G324" s="55">
        <f t="shared" si="223"/>
        <v>5.67</v>
      </c>
      <c r="H324" s="69">
        <f t="shared" si="223"/>
        <v>5.67</v>
      </c>
      <c r="I324" s="72">
        <f t="shared" si="216"/>
        <v>0</v>
      </c>
      <c r="J324" s="55">
        <f t="shared" si="224"/>
        <v>-0.01</v>
      </c>
      <c r="K324" s="69">
        <f t="shared" si="224"/>
        <v>-0.06</v>
      </c>
      <c r="L324" s="72">
        <v>0</v>
      </c>
      <c r="M324" s="55">
        <f t="shared" si="225"/>
        <v>7.4999999999999997E-3</v>
      </c>
      <c r="N324" s="69">
        <f t="shared" si="225"/>
        <v>0</v>
      </c>
      <c r="O324" s="72">
        <v>0</v>
      </c>
      <c r="P324" s="7"/>
      <c r="Q324" s="72">
        <f t="shared" si="185"/>
        <v>5.6674999999999995</v>
      </c>
      <c r="R324" s="72">
        <f t="shared" si="186"/>
        <v>5.61</v>
      </c>
      <c r="S324" s="72">
        <f t="shared" si="187"/>
        <v>0</v>
      </c>
      <c r="T324" s="7"/>
      <c r="U324" s="5">
        <f t="shared" si="188"/>
        <v>31</v>
      </c>
      <c r="V324" s="45">
        <f t="shared" si="189"/>
        <v>46600</v>
      </c>
      <c r="W324" s="5">
        <f t="shared" si="190"/>
        <v>9684</v>
      </c>
      <c r="X324" s="55">
        <f t="shared" si="191"/>
        <v>5.3904348595426005E-2</v>
      </c>
      <c r="Y324" s="47">
        <f t="shared" si="192"/>
        <v>0.24407881401932635</v>
      </c>
      <c r="Z324" s="5">
        <f t="shared" si="193"/>
        <v>0</v>
      </c>
      <c r="AA324" s="5">
        <f t="shared" si="194"/>
        <v>0</v>
      </c>
      <c r="AC324" s="39">
        <f t="shared" si="195"/>
        <v>0</v>
      </c>
      <c r="AD324" s="39">
        <f t="shared" si="196"/>
        <v>0</v>
      </c>
      <c r="AE324" s="39">
        <f t="shared" si="197"/>
        <v>0</v>
      </c>
      <c r="AF324" s="39">
        <f t="shared" si="198"/>
        <v>0</v>
      </c>
      <c r="AG324" s="39">
        <f t="shared" si="199"/>
        <v>0</v>
      </c>
      <c r="AH324" s="39">
        <f t="shared" si="200"/>
        <v>0</v>
      </c>
      <c r="AI324" s="39">
        <f t="shared" si="201"/>
        <v>0</v>
      </c>
      <c r="AJ324" s="39">
        <f t="shared" si="202"/>
        <v>0</v>
      </c>
      <c r="AK324" s="39">
        <f t="shared" si="203"/>
        <v>0</v>
      </c>
      <c r="AL324" s="43"/>
      <c r="AM324" s="39">
        <f t="shared" si="204"/>
        <v>0</v>
      </c>
      <c r="AN324" s="39">
        <f t="shared" si="205"/>
        <v>0</v>
      </c>
      <c r="AO324" s="39">
        <f t="shared" si="206"/>
        <v>0</v>
      </c>
      <c r="AP324" s="40">
        <f t="shared" si="207"/>
        <v>0</v>
      </c>
      <c r="AR324" s="39">
        <f t="shared" si="208"/>
        <v>0</v>
      </c>
      <c r="AS324" s="39">
        <f t="shared" si="209"/>
        <v>0</v>
      </c>
      <c r="AT324" s="39">
        <f t="shared" si="210"/>
        <v>0</v>
      </c>
      <c r="AU324" s="40">
        <f t="shared" si="211"/>
        <v>0</v>
      </c>
      <c r="AV324" s="40"/>
      <c r="AW324" s="52">
        <f t="shared" si="212"/>
        <v>0</v>
      </c>
      <c r="AY324" s="52">
        <f t="shared" si="213"/>
        <v>0</v>
      </c>
      <c r="AZ324" s="70"/>
    </row>
    <row r="325" spans="1:52" ht="12" customHeight="1">
      <c r="A325" s="44">
        <f t="shared" si="214"/>
        <v>46631</v>
      </c>
      <c r="B325" s="66">
        <f t="shared" si="215"/>
        <v>2868.8524590163934</v>
      </c>
      <c r="C325" s="67"/>
      <c r="D325" s="68">
        <f t="shared" si="182"/>
        <v>2868.8524590163934</v>
      </c>
      <c r="E325" s="35">
        <f t="shared" si="183"/>
        <v>0</v>
      </c>
      <c r="F325" s="35">
        <f t="shared" si="184"/>
        <v>0</v>
      </c>
      <c r="G325" s="55">
        <f t="shared" si="223"/>
        <v>5.67</v>
      </c>
      <c r="H325" s="69">
        <f t="shared" si="223"/>
        <v>5.67</v>
      </c>
      <c r="I325" s="72">
        <f t="shared" si="216"/>
        <v>0</v>
      </c>
      <c r="J325" s="55">
        <f t="shared" si="224"/>
        <v>-0.01</v>
      </c>
      <c r="K325" s="69">
        <f t="shared" si="224"/>
        <v>-0.06</v>
      </c>
      <c r="L325" s="72">
        <v>0</v>
      </c>
      <c r="M325" s="55">
        <f t="shared" si="225"/>
        <v>7.4999999999999997E-3</v>
      </c>
      <c r="N325" s="69">
        <f t="shared" si="225"/>
        <v>0</v>
      </c>
      <c r="O325" s="72">
        <v>0</v>
      </c>
      <c r="P325" s="7"/>
      <c r="Q325" s="72">
        <f t="shared" si="185"/>
        <v>5.6674999999999995</v>
      </c>
      <c r="R325" s="72">
        <f t="shared" si="186"/>
        <v>5.61</v>
      </c>
      <c r="S325" s="72">
        <f t="shared" si="187"/>
        <v>0</v>
      </c>
      <c r="T325" s="7"/>
      <c r="U325" s="5">
        <f t="shared" si="188"/>
        <v>30</v>
      </c>
      <c r="V325" s="45">
        <f t="shared" si="189"/>
        <v>46631</v>
      </c>
      <c r="W325" s="5">
        <f t="shared" si="190"/>
        <v>9715</v>
      </c>
      <c r="X325" s="55">
        <f t="shared" si="191"/>
        <v>5.3904348595426005E-2</v>
      </c>
      <c r="Y325" s="47">
        <f t="shared" si="192"/>
        <v>0.24297940951991256</v>
      </c>
      <c r="Z325" s="5">
        <f t="shared" si="193"/>
        <v>0</v>
      </c>
      <c r="AA325" s="5">
        <f t="shared" si="194"/>
        <v>0</v>
      </c>
      <c r="AC325" s="39">
        <f t="shared" si="195"/>
        <v>0</v>
      </c>
      <c r="AD325" s="39">
        <f t="shared" si="196"/>
        <v>0</v>
      </c>
      <c r="AE325" s="39">
        <f t="shared" si="197"/>
        <v>0</v>
      </c>
      <c r="AF325" s="39">
        <f t="shared" si="198"/>
        <v>0</v>
      </c>
      <c r="AG325" s="39">
        <f t="shared" si="199"/>
        <v>0</v>
      </c>
      <c r="AH325" s="39">
        <f t="shared" si="200"/>
        <v>0</v>
      </c>
      <c r="AI325" s="39">
        <f t="shared" si="201"/>
        <v>0</v>
      </c>
      <c r="AJ325" s="39">
        <f t="shared" si="202"/>
        <v>0</v>
      </c>
      <c r="AK325" s="39">
        <f t="shared" si="203"/>
        <v>0</v>
      </c>
      <c r="AL325" s="43"/>
      <c r="AM325" s="39">
        <f t="shared" si="204"/>
        <v>0</v>
      </c>
      <c r="AN325" s="39">
        <f t="shared" si="205"/>
        <v>0</v>
      </c>
      <c r="AO325" s="39">
        <f t="shared" si="206"/>
        <v>0</v>
      </c>
      <c r="AP325" s="40">
        <f t="shared" si="207"/>
        <v>0</v>
      </c>
      <c r="AR325" s="39">
        <f t="shared" si="208"/>
        <v>0</v>
      </c>
      <c r="AS325" s="39">
        <f t="shared" si="209"/>
        <v>0</v>
      </c>
      <c r="AT325" s="39">
        <f t="shared" si="210"/>
        <v>0</v>
      </c>
      <c r="AU325" s="40">
        <f t="shared" si="211"/>
        <v>0</v>
      </c>
      <c r="AV325" s="40"/>
      <c r="AW325" s="52">
        <f t="shared" si="212"/>
        <v>0</v>
      </c>
      <c r="AY325" s="52">
        <f t="shared" si="213"/>
        <v>0</v>
      </c>
      <c r="AZ325" s="70"/>
    </row>
    <row r="326" spans="1:52" ht="12" customHeight="1">
      <c r="A326" s="44">
        <f t="shared" si="214"/>
        <v>46661</v>
      </c>
      <c r="B326" s="66">
        <f t="shared" si="215"/>
        <v>2868.8524590163934</v>
      </c>
      <c r="C326" s="67"/>
      <c r="D326" s="68">
        <f t="shared" si="182"/>
        <v>2868.8524590163934</v>
      </c>
      <c r="E326" s="35">
        <f t="shared" si="183"/>
        <v>0</v>
      </c>
      <c r="F326" s="35">
        <f t="shared" si="184"/>
        <v>0</v>
      </c>
      <c r="G326" s="55">
        <f t="shared" si="223"/>
        <v>5.67</v>
      </c>
      <c r="H326" s="69">
        <f t="shared" si="223"/>
        <v>5.67</v>
      </c>
      <c r="I326" s="72">
        <f t="shared" si="216"/>
        <v>0</v>
      </c>
      <c r="J326" s="55">
        <f t="shared" si="224"/>
        <v>-0.01</v>
      </c>
      <c r="K326" s="69">
        <f t="shared" si="224"/>
        <v>-0.06</v>
      </c>
      <c r="L326" s="72">
        <v>0</v>
      </c>
      <c r="M326" s="55">
        <f t="shared" si="225"/>
        <v>7.4999999999999997E-3</v>
      </c>
      <c r="N326" s="69">
        <f t="shared" si="225"/>
        <v>0</v>
      </c>
      <c r="O326" s="72">
        <v>0</v>
      </c>
      <c r="P326" s="7"/>
      <c r="Q326" s="72">
        <f t="shared" si="185"/>
        <v>5.6674999999999995</v>
      </c>
      <c r="R326" s="72">
        <f t="shared" si="186"/>
        <v>5.61</v>
      </c>
      <c r="S326" s="72">
        <f t="shared" si="187"/>
        <v>0</v>
      </c>
      <c r="T326" s="7"/>
      <c r="U326" s="5">
        <f t="shared" si="188"/>
        <v>31</v>
      </c>
      <c r="V326" s="45">
        <f t="shared" si="189"/>
        <v>46661</v>
      </c>
      <c r="W326" s="5">
        <f t="shared" si="190"/>
        <v>9745</v>
      </c>
      <c r="X326" s="55">
        <f t="shared" si="191"/>
        <v>5.3904348595426005E-2</v>
      </c>
      <c r="Y326" s="47">
        <f t="shared" si="192"/>
        <v>0.24192018492065906</v>
      </c>
      <c r="Z326" s="5">
        <f t="shared" si="193"/>
        <v>0</v>
      </c>
      <c r="AA326" s="5">
        <f t="shared" si="194"/>
        <v>0</v>
      </c>
      <c r="AC326" s="39">
        <f t="shared" si="195"/>
        <v>0</v>
      </c>
      <c r="AD326" s="39">
        <f t="shared" si="196"/>
        <v>0</v>
      </c>
      <c r="AE326" s="39">
        <f t="shared" si="197"/>
        <v>0</v>
      </c>
      <c r="AF326" s="39">
        <f t="shared" si="198"/>
        <v>0</v>
      </c>
      <c r="AG326" s="39">
        <f t="shared" si="199"/>
        <v>0</v>
      </c>
      <c r="AH326" s="39">
        <f t="shared" si="200"/>
        <v>0</v>
      </c>
      <c r="AI326" s="39">
        <f t="shared" si="201"/>
        <v>0</v>
      </c>
      <c r="AJ326" s="39">
        <f t="shared" si="202"/>
        <v>0</v>
      </c>
      <c r="AK326" s="39">
        <f t="shared" si="203"/>
        <v>0</v>
      </c>
      <c r="AL326" s="43"/>
      <c r="AM326" s="39">
        <f t="shared" si="204"/>
        <v>0</v>
      </c>
      <c r="AN326" s="39">
        <f t="shared" si="205"/>
        <v>0</v>
      </c>
      <c r="AO326" s="39">
        <f t="shared" si="206"/>
        <v>0</v>
      </c>
      <c r="AP326" s="40">
        <f t="shared" si="207"/>
        <v>0</v>
      </c>
      <c r="AR326" s="39">
        <f t="shared" si="208"/>
        <v>0</v>
      </c>
      <c r="AS326" s="39">
        <f t="shared" si="209"/>
        <v>0</v>
      </c>
      <c r="AT326" s="39">
        <f t="shared" si="210"/>
        <v>0</v>
      </c>
      <c r="AU326" s="40">
        <f t="shared" si="211"/>
        <v>0</v>
      </c>
      <c r="AV326" s="40"/>
      <c r="AW326" s="52">
        <f t="shared" si="212"/>
        <v>0</v>
      </c>
      <c r="AY326" s="52">
        <f t="shared" si="213"/>
        <v>0</v>
      </c>
      <c r="AZ326" s="70"/>
    </row>
    <row r="327" spans="1:52" ht="12" customHeight="1">
      <c r="A327" s="44">
        <f t="shared" si="214"/>
        <v>46692</v>
      </c>
      <c r="B327" s="66">
        <f t="shared" si="215"/>
        <v>2868.8524590163934</v>
      </c>
      <c r="C327" s="67"/>
      <c r="D327" s="68">
        <f t="shared" si="182"/>
        <v>2868.8524590163934</v>
      </c>
      <c r="E327" s="35">
        <f t="shared" si="183"/>
        <v>0</v>
      </c>
      <c r="F327" s="35">
        <f t="shared" si="184"/>
        <v>0</v>
      </c>
      <c r="G327" s="55">
        <f t="shared" si="223"/>
        <v>5.67</v>
      </c>
      <c r="H327" s="69">
        <f t="shared" si="223"/>
        <v>5.67</v>
      </c>
      <c r="I327" s="72">
        <f t="shared" si="216"/>
        <v>0</v>
      </c>
      <c r="J327" s="55">
        <f t="shared" si="224"/>
        <v>-0.01</v>
      </c>
      <c r="K327" s="69">
        <f t="shared" si="224"/>
        <v>-0.06</v>
      </c>
      <c r="L327" s="72">
        <v>0</v>
      </c>
      <c r="M327" s="55">
        <f t="shared" si="225"/>
        <v>7.4999999999999997E-3</v>
      </c>
      <c r="N327" s="69">
        <f t="shared" si="225"/>
        <v>0</v>
      </c>
      <c r="O327" s="72">
        <v>0</v>
      </c>
      <c r="P327" s="7"/>
      <c r="Q327" s="72">
        <f t="shared" si="185"/>
        <v>5.6674999999999995</v>
      </c>
      <c r="R327" s="72">
        <f t="shared" si="186"/>
        <v>5.61</v>
      </c>
      <c r="S327" s="72">
        <f t="shared" si="187"/>
        <v>0</v>
      </c>
      <c r="T327" s="7"/>
      <c r="U327" s="5">
        <f t="shared" si="188"/>
        <v>30</v>
      </c>
      <c r="V327" s="45">
        <f t="shared" si="189"/>
        <v>46692</v>
      </c>
      <c r="W327" s="5">
        <f t="shared" si="190"/>
        <v>9776</v>
      </c>
      <c r="X327" s="55">
        <f t="shared" si="191"/>
        <v>5.3904348595426005E-2</v>
      </c>
      <c r="Y327" s="47">
        <f t="shared" si="192"/>
        <v>0.24083050353692487</v>
      </c>
      <c r="Z327" s="5">
        <f t="shared" si="193"/>
        <v>0</v>
      </c>
      <c r="AA327" s="5">
        <f t="shared" si="194"/>
        <v>0</v>
      </c>
      <c r="AC327" s="39">
        <f t="shared" si="195"/>
        <v>0</v>
      </c>
      <c r="AD327" s="39">
        <f t="shared" si="196"/>
        <v>0</v>
      </c>
      <c r="AE327" s="39">
        <f t="shared" si="197"/>
        <v>0</v>
      </c>
      <c r="AF327" s="39">
        <f t="shared" si="198"/>
        <v>0</v>
      </c>
      <c r="AG327" s="39">
        <f t="shared" si="199"/>
        <v>0</v>
      </c>
      <c r="AH327" s="39">
        <f t="shared" si="200"/>
        <v>0</v>
      </c>
      <c r="AI327" s="39">
        <f t="shared" si="201"/>
        <v>0</v>
      </c>
      <c r="AJ327" s="39">
        <f t="shared" si="202"/>
        <v>0</v>
      </c>
      <c r="AK327" s="39">
        <f t="shared" si="203"/>
        <v>0</v>
      </c>
      <c r="AL327" s="43"/>
      <c r="AM327" s="39">
        <f t="shared" si="204"/>
        <v>0</v>
      </c>
      <c r="AN327" s="39">
        <f t="shared" si="205"/>
        <v>0</v>
      </c>
      <c r="AO327" s="39">
        <f t="shared" si="206"/>
        <v>0</v>
      </c>
      <c r="AP327" s="40">
        <f t="shared" si="207"/>
        <v>0</v>
      </c>
      <c r="AR327" s="39">
        <f t="shared" si="208"/>
        <v>0</v>
      </c>
      <c r="AS327" s="39">
        <f t="shared" si="209"/>
        <v>0</v>
      </c>
      <c r="AT327" s="39">
        <f t="shared" si="210"/>
        <v>0</v>
      </c>
      <c r="AU327" s="40">
        <f t="shared" si="211"/>
        <v>0</v>
      </c>
      <c r="AV327" s="40"/>
      <c r="AW327" s="52">
        <f t="shared" si="212"/>
        <v>0</v>
      </c>
      <c r="AY327" s="52">
        <f t="shared" si="213"/>
        <v>0</v>
      </c>
      <c r="AZ327" s="70"/>
    </row>
    <row r="328" spans="1:52" ht="12" customHeight="1">
      <c r="A328" s="44">
        <f t="shared" si="214"/>
        <v>46722</v>
      </c>
      <c r="B328" s="66">
        <f t="shared" si="215"/>
        <v>2868.8524590163934</v>
      </c>
      <c r="C328" s="67"/>
      <c r="D328" s="68">
        <f t="shared" si="182"/>
        <v>2868.8524590163934</v>
      </c>
      <c r="E328" s="35">
        <f t="shared" si="183"/>
        <v>0</v>
      </c>
      <c r="F328" s="35">
        <f t="shared" si="184"/>
        <v>0</v>
      </c>
      <c r="G328" s="55">
        <f t="shared" si="223"/>
        <v>5.67</v>
      </c>
      <c r="H328" s="69">
        <f t="shared" si="223"/>
        <v>5.67</v>
      </c>
      <c r="I328" s="72">
        <f t="shared" si="216"/>
        <v>0</v>
      </c>
      <c r="J328" s="55">
        <f t="shared" si="224"/>
        <v>-0.01</v>
      </c>
      <c r="K328" s="69">
        <f t="shared" si="224"/>
        <v>-0.06</v>
      </c>
      <c r="L328" s="72">
        <v>0</v>
      </c>
      <c r="M328" s="55">
        <f t="shared" si="225"/>
        <v>7.4999999999999997E-3</v>
      </c>
      <c r="N328" s="69">
        <f t="shared" si="225"/>
        <v>0</v>
      </c>
      <c r="O328" s="72">
        <v>0</v>
      </c>
      <c r="P328" s="7"/>
      <c r="Q328" s="72">
        <f t="shared" si="185"/>
        <v>5.6674999999999995</v>
      </c>
      <c r="R328" s="72">
        <f t="shared" si="186"/>
        <v>5.61</v>
      </c>
      <c r="S328" s="72">
        <f t="shared" si="187"/>
        <v>0</v>
      </c>
      <c r="T328" s="7"/>
      <c r="U328" s="5">
        <f t="shared" si="188"/>
        <v>31</v>
      </c>
      <c r="V328" s="45">
        <f t="shared" si="189"/>
        <v>46722</v>
      </c>
      <c r="W328" s="5">
        <f t="shared" si="190"/>
        <v>9806</v>
      </c>
      <c r="X328" s="55">
        <f t="shared" si="191"/>
        <v>5.3904348595426005E-2</v>
      </c>
      <c r="Y328" s="47">
        <f t="shared" si="192"/>
        <v>0.23978064670296134</v>
      </c>
      <c r="Z328" s="5">
        <f t="shared" si="193"/>
        <v>0</v>
      </c>
      <c r="AA328" s="5">
        <f t="shared" si="194"/>
        <v>0</v>
      </c>
      <c r="AC328" s="39">
        <f t="shared" si="195"/>
        <v>0</v>
      </c>
      <c r="AD328" s="39">
        <f t="shared" si="196"/>
        <v>0</v>
      </c>
      <c r="AE328" s="39">
        <f t="shared" si="197"/>
        <v>0</v>
      </c>
      <c r="AF328" s="39">
        <f t="shared" si="198"/>
        <v>0</v>
      </c>
      <c r="AG328" s="39">
        <f t="shared" si="199"/>
        <v>0</v>
      </c>
      <c r="AH328" s="39">
        <f t="shared" si="200"/>
        <v>0</v>
      </c>
      <c r="AI328" s="39">
        <f t="shared" si="201"/>
        <v>0</v>
      </c>
      <c r="AJ328" s="39">
        <f t="shared" si="202"/>
        <v>0</v>
      </c>
      <c r="AK328" s="39">
        <f t="shared" si="203"/>
        <v>0</v>
      </c>
      <c r="AL328" s="43"/>
      <c r="AM328" s="39">
        <f t="shared" si="204"/>
        <v>0</v>
      </c>
      <c r="AN328" s="39">
        <f t="shared" si="205"/>
        <v>0</v>
      </c>
      <c r="AO328" s="39">
        <f t="shared" si="206"/>
        <v>0</v>
      </c>
      <c r="AP328" s="40">
        <f t="shared" si="207"/>
        <v>0</v>
      </c>
      <c r="AR328" s="39">
        <f t="shared" si="208"/>
        <v>0</v>
      </c>
      <c r="AS328" s="39">
        <f t="shared" si="209"/>
        <v>0</v>
      </c>
      <c r="AT328" s="39">
        <f t="shared" si="210"/>
        <v>0</v>
      </c>
      <c r="AU328" s="40">
        <f t="shared" si="211"/>
        <v>0</v>
      </c>
      <c r="AV328" s="40"/>
      <c r="AW328" s="52">
        <f t="shared" si="212"/>
        <v>0</v>
      </c>
      <c r="AY328" s="52">
        <f t="shared" si="213"/>
        <v>0</v>
      </c>
      <c r="AZ328" s="70"/>
    </row>
    <row r="329" spans="1:52" ht="12" customHeight="1">
      <c r="A329" s="44">
        <f t="shared" si="214"/>
        <v>46753</v>
      </c>
      <c r="B329" s="66">
        <f t="shared" si="215"/>
        <v>2868.8524590163934</v>
      </c>
      <c r="C329" s="67"/>
      <c r="D329" s="68">
        <f t="shared" si="182"/>
        <v>2868.8524590163934</v>
      </c>
      <c r="E329" s="35">
        <f t="shared" si="183"/>
        <v>0</v>
      </c>
      <c r="F329" s="35">
        <f t="shared" si="184"/>
        <v>0</v>
      </c>
      <c r="G329" s="55">
        <f t="shared" si="223"/>
        <v>5.67</v>
      </c>
      <c r="H329" s="69">
        <f t="shared" si="223"/>
        <v>5.67</v>
      </c>
      <c r="I329" s="72">
        <f t="shared" si="216"/>
        <v>0</v>
      </c>
      <c r="J329" s="55">
        <f t="shared" si="224"/>
        <v>-0.01</v>
      </c>
      <c r="K329" s="69">
        <f t="shared" si="224"/>
        <v>-0.06</v>
      </c>
      <c r="L329" s="72">
        <v>0</v>
      </c>
      <c r="M329" s="55">
        <f t="shared" si="225"/>
        <v>7.4999999999999997E-3</v>
      </c>
      <c r="N329" s="69">
        <f t="shared" si="225"/>
        <v>0</v>
      </c>
      <c r="O329" s="72">
        <v>0</v>
      </c>
      <c r="P329" s="7"/>
      <c r="Q329" s="72">
        <f t="shared" si="185"/>
        <v>5.6674999999999995</v>
      </c>
      <c r="R329" s="72">
        <f t="shared" si="186"/>
        <v>5.61</v>
      </c>
      <c r="S329" s="72">
        <f t="shared" si="187"/>
        <v>0</v>
      </c>
      <c r="T329" s="7"/>
      <c r="U329" s="5">
        <f t="shared" si="188"/>
        <v>31</v>
      </c>
      <c r="V329" s="45">
        <f t="shared" si="189"/>
        <v>46753</v>
      </c>
      <c r="W329" s="5">
        <f t="shared" si="190"/>
        <v>9837</v>
      </c>
      <c r="X329" s="55">
        <f t="shared" si="191"/>
        <v>5.3904348595426005E-2</v>
      </c>
      <c r="Y329" s="47">
        <f t="shared" si="192"/>
        <v>0.23870060244382829</v>
      </c>
      <c r="Z329" s="5">
        <f t="shared" si="193"/>
        <v>0</v>
      </c>
      <c r="AA329" s="5">
        <f t="shared" si="194"/>
        <v>0</v>
      </c>
      <c r="AC329" s="39">
        <f t="shared" si="195"/>
        <v>0</v>
      </c>
      <c r="AD329" s="39">
        <f t="shared" si="196"/>
        <v>0</v>
      </c>
      <c r="AE329" s="39">
        <f t="shared" si="197"/>
        <v>0</v>
      </c>
      <c r="AF329" s="39">
        <f t="shared" si="198"/>
        <v>0</v>
      </c>
      <c r="AG329" s="39">
        <f t="shared" si="199"/>
        <v>0</v>
      </c>
      <c r="AH329" s="39">
        <f t="shared" si="200"/>
        <v>0</v>
      </c>
      <c r="AI329" s="39">
        <f t="shared" si="201"/>
        <v>0</v>
      </c>
      <c r="AJ329" s="39">
        <f t="shared" si="202"/>
        <v>0</v>
      </c>
      <c r="AK329" s="39">
        <f t="shared" si="203"/>
        <v>0</v>
      </c>
      <c r="AL329" s="43"/>
      <c r="AM329" s="39">
        <f t="shared" si="204"/>
        <v>0</v>
      </c>
      <c r="AN329" s="39">
        <f t="shared" si="205"/>
        <v>0</v>
      </c>
      <c r="AO329" s="39">
        <f t="shared" si="206"/>
        <v>0</v>
      </c>
      <c r="AP329" s="40">
        <f t="shared" si="207"/>
        <v>0</v>
      </c>
      <c r="AR329" s="39">
        <f t="shared" si="208"/>
        <v>0</v>
      </c>
      <c r="AS329" s="39">
        <f t="shared" si="209"/>
        <v>0</v>
      </c>
      <c r="AT329" s="39">
        <f t="shared" si="210"/>
        <v>0</v>
      </c>
      <c r="AU329" s="40">
        <f t="shared" si="211"/>
        <v>0</v>
      </c>
      <c r="AV329" s="40"/>
      <c r="AW329" s="52">
        <f t="shared" si="212"/>
        <v>0</v>
      </c>
      <c r="AY329" s="52">
        <f t="shared" si="213"/>
        <v>0</v>
      </c>
      <c r="AZ329" s="70"/>
    </row>
    <row r="330" spans="1:52" ht="12" customHeight="1">
      <c r="A330" s="44">
        <f t="shared" si="214"/>
        <v>46784</v>
      </c>
      <c r="B330" s="66">
        <f t="shared" si="215"/>
        <v>2868.8524590163934</v>
      </c>
      <c r="C330" s="67"/>
      <c r="D330" s="68">
        <f t="shared" ref="D330:D369" si="226">B330+C330</f>
        <v>2868.8524590163934</v>
      </c>
      <c r="E330" s="35">
        <f t="shared" ref="E330:E369" si="227">IF(Z330=0,0,IF(AND(Z330=1,$H$3=1),D330*U330,IF($H$3=2,D330,"N/A")))</f>
        <v>0</v>
      </c>
      <c r="F330" s="35">
        <f t="shared" ref="F330:F369" si="228">E330*Y330</f>
        <v>0</v>
      </c>
      <c r="G330" s="55">
        <f t="shared" ref="G330:H349" si="229">VLOOKUP($A330,Table,MATCH(G$4,Curves,0))</f>
        <v>5.67</v>
      </c>
      <c r="H330" s="69">
        <f t="shared" si="229"/>
        <v>5.67</v>
      </c>
      <c r="I330" s="72">
        <f t="shared" si="216"/>
        <v>0</v>
      </c>
      <c r="J330" s="55">
        <f t="shared" ref="J330:K349" si="230">VLOOKUP($A330,Table,MATCH(J$4,Curves,0))</f>
        <v>-0.01</v>
      </c>
      <c r="K330" s="69">
        <f t="shared" si="230"/>
        <v>-0.06</v>
      </c>
      <c r="L330" s="72">
        <v>0</v>
      </c>
      <c r="M330" s="55">
        <f t="shared" ref="M330:N349" si="231">VLOOKUP($A330,Table,MATCH(M$4,Curves,0))</f>
        <v>7.4999999999999997E-3</v>
      </c>
      <c r="N330" s="69">
        <f t="shared" si="231"/>
        <v>0</v>
      </c>
      <c r="O330" s="72">
        <v>0</v>
      </c>
      <c r="P330" s="7"/>
      <c r="Q330" s="72">
        <f t="shared" ref="Q330:Q369" si="232">M330+J330+G330</f>
        <v>5.6674999999999995</v>
      </c>
      <c r="R330" s="72">
        <f t="shared" ref="R330:R369" si="233">N330+K330+H330</f>
        <v>5.61</v>
      </c>
      <c r="S330" s="72">
        <f t="shared" ref="S330:S369" si="234">O330+L330+I330</f>
        <v>0</v>
      </c>
      <c r="T330" s="7"/>
      <c r="U330" s="5">
        <f t="shared" ref="U330:U369" si="235">A331-A330</f>
        <v>29</v>
      </c>
      <c r="V330" s="45">
        <f t="shared" ref="V330:V369" si="236">CHOOSE(F$3,A331+24,A330)</f>
        <v>46784</v>
      </c>
      <c r="W330" s="5">
        <f t="shared" ref="W330:W369" si="237">V330-C$3</f>
        <v>9868</v>
      </c>
      <c r="X330" s="55">
        <f t="shared" ref="X330:X370" si="238">VLOOKUP($A330,Table,MATCH(X$4,Curves,0))</f>
        <v>5.3904348595426005E-2</v>
      </c>
      <c r="Y330" s="47">
        <f t="shared" ref="Y330:Y369" si="239">1/(1+CHOOSE(F$3,(X331+($K$3/10000))/2,(X330+($K$3/10000))/2))^(2*W330/365.25)</f>
        <v>0.23762542302936768</v>
      </c>
      <c r="Z330" s="5">
        <f t="shared" ref="Z330:Z369" si="240">IF(AND(mthbeg&lt;=A330,mthend&gt;=A330),1,0)</f>
        <v>0</v>
      </c>
      <c r="AA330" s="5">
        <f t="shared" ref="AA330:AA369" si="241">U330*Z330</f>
        <v>0</v>
      </c>
      <c r="AC330" s="39">
        <f t="shared" ref="AC330:AC369" si="242">F330*G330</f>
        <v>0</v>
      </c>
      <c r="AD330" s="39">
        <f t="shared" ref="AD330:AD369" si="243">$F330*H330</f>
        <v>0</v>
      </c>
      <c r="AE330" s="39">
        <f t="shared" ref="AE330:AE369" si="244">$F330*I330</f>
        <v>0</v>
      </c>
      <c r="AF330" s="39">
        <f t="shared" ref="AF330:AF369" si="245">$F330*J330</f>
        <v>0</v>
      </c>
      <c r="AG330" s="39">
        <f t="shared" ref="AG330:AG369" si="246">$F330*K330</f>
        <v>0</v>
      </c>
      <c r="AH330" s="39">
        <f t="shared" ref="AH330:AH369" si="247">$F330*L330</f>
        <v>0</v>
      </c>
      <c r="AI330" s="39">
        <f t="shared" ref="AI330:AI369" si="248">$F330*M330</f>
        <v>0</v>
      </c>
      <c r="AJ330" s="39">
        <f t="shared" ref="AJ330:AJ369" si="249">$F330*N330</f>
        <v>0</v>
      </c>
      <c r="AK330" s="39">
        <f t="shared" ref="AK330:AK369" si="250">F330*O330</f>
        <v>0</v>
      </c>
      <c r="AL330" s="43"/>
      <c r="AM330" s="39">
        <f t="shared" ref="AM330:AM369" si="251">CHOOSE($G$3,AD330-AE330,AE330-AD330)</f>
        <v>0</v>
      </c>
      <c r="AN330" s="39">
        <f t="shared" ref="AN330:AN369" si="252">CHOOSE($G$3,AG330-AH330,AH330-AG330)</f>
        <v>0</v>
      </c>
      <c r="AO330" s="39">
        <f t="shared" ref="AO330:AO369" si="253">CHOOSE($G$3,AJ330-AK330,AK330-AJ330)</f>
        <v>0</v>
      </c>
      <c r="AP330" s="40">
        <f t="shared" ref="AP330:AP369" si="254">SUM(AM330:AO330)</f>
        <v>0</v>
      </c>
      <c r="AR330" s="39">
        <f t="shared" ref="AR330:AR369" si="255">CHOOSE($G$3,AC330-AD330,AD330-AC330)</f>
        <v>0</v>
      </c>
      <c r="AS330" s="39">
        <f t="shared" ref="AS330:AS369" si="256">CHOOSE($G$3,AF330-AG330,AG330-AF330)</f>
        <v>0</v>
      </c>
      <c r="AT330" s="39">
        <f t="shared" ref="AT330:AT369" si="257">CHOOSE($G$3,AI330-AJ330,AJ330-AI330)</f>
        <v>0</v>
      </c>
      <c r="AU330" s="40">
        <f t="shared" ref="AU330:AU369" si="258">AR330+AS330+AT330</f>
        <v>0</v>
      </c>
      <c r="AV330" s="40"/>
      <c r="AW330" s="52">
        <f t="shared" ref="AW330:AW369" si="259">AU330+AP330</f>
        <v>0</v>
      </c>
      <c r="AY330" s="52">
        <f t="shared" ref="AY330:AY369" si="260">AK330+AH330+AE330</f>
        <v>0</v>
      </c>
      <c r="AZ330" s="70"/>
    </row>
    <row r="331" spans="1:52" ht="12" customHeight="1">
      <c r="A331" s="44">
        <f t="shared" ref="A331:A370" si="261">EDATE(A330,1)</f>
        <v>46813</v>
      </c>
      <c r="B331" s="66">
        <f t="shared" ref="B331:B369" si="262">B330</f>
        <v>2868.8524590163934</v>
      </c>
      <c r="C331" s="67"/>
      <c r="D331" s="68">
        <f t="shared" si="226"/>
        <v>2868.8524590163934</v>
      </c>
      <c r="E331" s="35">
        <f t="shared" si="227"/>
        <v>0</v>
      </c>
      <c r="F331" s="35">
        <f t="shared" si="228"/>
        <v>0</v>
      </c>
      <c r="G331" s="55">
        <f t="shared" si="229"/>
        <v>5.67</v>
      </c>
      <c r="H331" s="69">
        <f t="shared" si="229"/>
        <v>5.67</v>
      </c>
      <c r="I331" s="72">
        <f t="shared" ref="I331:I369" si="263">I330</f>
        <v>0</v>
      </c>
      <c r="J331" s="55">
        <f t="shared" si="230"/>
        <v>-0.01</v>
      </c>
      <c r="K331" s="69">
        <f t="shared" si="230"/>
        <v>-0.06</v>
      </c>
      <c r="L331" s="72">
        <v>0</v>
      </c>
      <c r="M331" s="55">
        <f t="shared" si="231"/>
        <v>7.4999999999999997E-3</v>
      </c>
      <c r="N331" s="69">
        <f t="shared" si="231"/>
        <v>0</v>
      </c>
      <c r="O331" s="72">
        <v>0</v>
      </c>
      <c r="P331" s="7"/>
      <c r="Q331" s="72">
        <f t="shared" si="232"/>
        <v>5.6674999999999995</v>
      </c>
      <c r="R331" s="72">
        <f t="shared" si="233"/>
        <v>5.61</v>
      </c>
      <c r="S331" s="72">
        <f t="shared" si="234"/>
        <v>0</v>
      </c>
      <c r="T331" s="7"/>
      <c r="U331" s="5">
        <f t="shared" si="235"/>
        <v>31</v>
      </c>
      <c r="V331" s="45">
        <f t="shared" si="236"/>
        <v>46813</v>
      </c>
      <c r="W331" s="5">
        <f t="shared" si="237"/>
        <v>9897</v>
      </c>
      <c r="X331" s="55">
        <f t="shared" si="238"/>
        <v>5.3904348595426005E-2</v>
      </c>
      <c r="Y331" s="47">
        <f t="shared" si="239"/>
        <v>0.23662399479400575</v>
      </c>
      <c r="Z331" s="5">
        <f t="shared" si="240"/>
        <v>0</v>
      </c>
      <c r="AA331" s="5">
        <f t="shared" si="241"/>
        <v>0</v>
      </c>
      <c r="AC331" s="39">
        <f t="shared" si="242"/>
        <v>0</v>
      </c>
      <c r="AD331" s="39">
        <f t="shared" si="243"/>
        <v>0</v>
      </c>
      <c r="AE331" s="39">
        <f t="shared" si="244"/>
        <v>0</v>
      </c>
      <c r="AF331" s="39">
        <f t="shared" si="245"/>
        <v>0</v>
      </c>
      <c r="AG331" s="39">
        <f t="shared" si="246"/>
        <v>0</v>
      </c>
      <c r="AH331" s="39">
        <f t="shared" si="247"/>
        <v>0</v>
      </c>
      <c r="AI331" s="39">
        <f t="shared" si="248"/>
        <v>0</v>
      </c>
      <c r="AJ331" s="39">
        <f t="shared" si="249"/>
        <v>0</v>
      </c>
      <c r="AK331" s="39">
        <f t="shared" si="250"/>
        <v>0</v>
      </c>
      <c r="AL331" s="43"/>
      <c r="AM331" s="39">
        <f t="shared" si="251"/>
        <v>0</v>
      </c>
      <c r="AN331" s="39">
        <f t="shared" si="252"/>
        <v>0</v>
      </c>
      <c r="AO331" s="39">
        <f t="shared" si="253"/>
        <v>0</v>
      </c>
      <c r="AP331" s="40">
        <f t="shared" si="254"/>
        <v>0</v>
      </c>
      <c r="AR331" s="39">
        <f t="shared" si="255"/>
        <v>0</v>
      </c>
      <c r="AS331" s="39">
        <f t="shared" si="256"/>
        <v>0</v>
      </c>
      <c r="AT331" s="39">
        <f t="shared" si="257"/>
        <v>0</v>
      </c>
      <c r="AU331" s="40">
        <f t="shared" si="258"/>
        <v>0</v>
      </c>
      <c r="AV331" s="40"/>
      <c r="AW331" s="52">
        <f t="shared" si="259"/>
        <v>0</v>
      </c>
      <c r="AY331" s="52">
        <f t="shared" si="260"/>
        <v>0</v>
      </c>
      <c r="AZ331" s="70"/>
    </row>
    <row r="332" spans="1:52" ht="12" customHeight="1">
      <c r="A332" s="44">
        <f t="shared" si="261"/>
        <v>46844</v>
      </c>
      <c r="B332" s="66">
        <f t="shared" si="262"/>
        <v>2868.8524590163934</v>
      </c>
      <c r="C332" s="67"/>
      <c r="D332" s="68">
        <f t="shared" si="226"/>
        <v>2868.8524590163934</v>
      </c>
      <c r="E332" s="35">
        <f t="shared" si="227"/>
        <v>0</v>
      </c>
      <c r="F332" s="35">
        <f t="shared" si="228"/>
        <v>0</v>
      </c>
      <c r="G332" s="55">
        <f t="shared" si="229"/>
        <v>5.67</v>
      </c>
      <c r="H332" s="69">
        <f t="shared" si="229"/>
        <v>5.67</v>
      </c>
      <c r="I332" s="72">
        <f t="shared" si="263"/>
        <v>0</v>
      </c>
      <c r="J332" s="55">
        <f t="shared" si="230"/>
        <v>-0.01</v>
      </c>
      <c r="K332" s="69">
        <f t="shared" si="230"/>
        <v>-0.06</v>
      </c>
      <c r="L332" s="72">
        <v>0</v>
      </c>
      <c r="M332" s="55">
        <f t="shared" si="231"/>
        <v>7.4999999999999997E-3</v>
      </c>
      <c r="N332" s="69">
        <f t="shared" si="231"/>
        <v>0</v>
      </c>
      <c r="O332" s="72">
        <v>0</v>
      </c>
      <c r="P332" s="7"/>
      <c r="Q332" s="72">
        <f t="shared" si="232"/>
        <v>5.6674999999999995</v>
      </c>
      <c r="R332" s="72">
        <f t="shared" si="233"/>
        <v>5.61</v>
      </c>
      <c r="S332" s="72">
        <f t="shared" si="234"/>
        <v>0</v>
      </c>
      <c r="T332" s="7"/>
      <c r="U332" s="5">
        <f t="shared" si="235"/>
        <v>30</v>
      </c>
      <c r="V332" s="45">
        <f t="shared" si="236"/>
        <v>46844</v>
      </c>
      <c r="W332" s="5">
        <f t="shared" si="237"/>
        <v>9928</v>
      </c>
      <c r="X332" s="55">
        <f t="shared" si="238"/>
        <v>5.3904348595426005E-2</v>
      </c>
      <c r="Y332" s="47">
        <f t="shared" si="239"/>
        <v>0.23555816904591281</v>
      </c>
      <c r="Z332" s="5">
        <f t="shared" si="240"/>
        <v>0</v>
      </c>
      <c r="AA332" s="5">
        <f t="shared" si="241"/>
        <v>0</v>
      </c>
      <c r="AC332" s="39">
        <f t="shared" si="242"/>
        <v>0</v>
      </c>
      <c r="AD332" s="39">
        <f t="shared" si="243"/>
        <v>0</v>
      </c>
      <c r="AE332" s="39">
        <f t="shared" si="244"/>
        <v>0</v>
      </c>
      <c r="AF332" s="39">
        <f t="shared" si="245"/>
        <v>0</v>
      </c>
      <c r="AG332" s="39">
        <f t="shared" si="246"/>
        <v>0</v>
      </c>
      <c r="AH332" s="39">
        <f t="shared" si="247"/>
        <v>0</v>
      </c>
      <c r="AI332" s="39">
        <f t="shared" si="248"/>
        <v>0</v>
      </c>
      <c r="AJ332" s="39">
        <f t="shared" si="249"/>
        <v>0</v>
      </c>
      <c r="AK332" s="39">
        <f t="shared" si="250"/>
        <v>0</v>
      </c>
      <c r="AL332" s="43"/>
      <c r="AM332" s="39">
        <f t="shared" si="251"/>
        <v>0</v>
      </c>
      <c r="AN332" s="39">
        <f t="shared" si="252"/>
        <v>0</v>
      </c>
      <c r="AO332" s="39">
        <f t="shared" si="253"/>
        <v>0</v>
      </c>
      <c r="AP332" s="40">
        <f t="shared" si="254"/>
        <v>0</v>
      </c>
      <c r="AR332" s="39">
        <f t="shared" si="255"/>
        <v>0</v>
      </c>
      <c r="AS332" s="39">
        <f t="shared" si="256"/>
        <v>0</v>
      </c>
      <c r="AT332" s="39">
        <f t="shared" si="257"/>
        <v>0</v>
      </c>
      <c r="AU332" s="40">
        <f t="shared" si="258"/>
        <v>0</v>
      </c>
      <c r="AV332" s="40"/>
      <c r="AW332" s="52">
        <f t="shared" si="259"/>
        <v>0</v>
      </c>
      <c r="AY332" s="52">
        <f t="shared" si="260"/>
        <v>0</v>
      </c>
      <c r="AZ332" s="70"/>
    </row>
    <row r="333" spans="1:52" ht="12" customHeight="1">
      <c r="A333" s="44">
        <f t="shared" si="261"/>
        <v>46874</v>
      </c>
      <c r="B333" s="66">
        <f t="shared" si="262"/>
        <v>2868.8524590163934</v>
      </c>
      <c r="C333" s="67"/>
      <c r="D333" s="68">
        <f t="shared" si="226"/>
        <v>2868.8524590163934</v>
      </c>
      <c r="E333" s="35">
        <f t="shared" si="227"/>
        <v>0</v>
      </c>
      <c r="F333" s="35">
        <f t="shared" si="228"/>
        <v>0</v>
      </c>
      <c r="G333" s="55">
        <f t="shared" si="229"/>
        <v>5.67</v>
      </c>
      <c r="H333" s="69">
        <f t="shared" si="229"/>
        <v>5.67</v>
      </c>
      <c r="I333" s="72">
        <f t="shared" si="263"/>
        <v>0</v>
      </c>
      <c r="J333" s="55">
        <f t="shared" si="230"/>
        <v>-0.01</v>
      </c>
      <c r="K333" s="69">
        <f t="shared" si="230"/>
        <v>-0.06</v>
      </c>
      <c r="L333" s="72">
        <v>0</v>
      </c>
      <c r="M333" s="55">
        <f t="shared" si="231"/>
        <v>7.4999999999999997E-3</v>
      </c>
      <c r="N333" s="69">
        <f t="shared" si="231"/>
        <v>0</v>
      </c>
      <c r="O333" s="72">
        <v>0</v>
      </c>
      <c r="P333" s="7"/>
      <c r="Q333" s="72">
        <f t="shared" si="232"/>
        <v>5.6674999999999995</v>
      </c>
      <c r="R333" s="72">
        <f t="shared" si="233"/>
        <v>5.61</v>
      </c>
      <c r="S333" s="72">
        <f t="shared" si="234"/>
        <v>0</v>
      </c>
      <c r="T333" s="7"/>
      <c r="U333" s="5">
        <f t="shared" si="235"/>
        <v>31</v>
      </c>
      <c r="V333" s="45">
        <f t="shared" si="236"/>
        <v>46874</v>
      </c>
      <c r="W333" s="5">
        <f t="shared" si="237"/>
        <v>9958</v>
      </c>
      <c r="X333" s="55">
        <f t="shared" si="238"/>
        <v>5.3904348595426005E-2</v>
      </c>
      <c r="Y333" s="47">
        <f t="shared" si="239"/>
        <v>0.23453129599645764</v>
      </c>
      <c r="Z333" s="5">
        <f t="shared" si="240"/>
        <v>0</v>
      </c>
      <c r="AA333" s="5">
        <f t="shared" si="241"/>
        <v>0</v>
      </c>
      <c r="AC333" s="39">
        <f t="shared" si="242"/>
        <v>0</v>
      </c>
      <c r="AD333" s="39">
        <f t="shared" si="243"/>
        <v>0</v>
      </c>
      <c r="AE333" s="39">
        <f t="shared" si="244"/>
        <v>0</v>
      </c>
      <c r="AF333" s="39">
        <f t="shared" si="245"/>
        <v>0</v>
      </c>
      <c r="AG333" s="39">
        <f t="shared" si="246"/>
        <v>0</v>
      </c>
      <c r="AH333" s="39">
        <f t="shared" si="247"/>
        <v>0</v>
      </c>
      <c r="AI333" s="39">
        <f t="shared" si="248"/>
        <v>0</v>
      </c>
      <c r="AJ333" s="39">
        <f t="shared" si="249"/>
        <v>0</v>
      </c>
      <c r="AK333" s="39">
        <f t="shared" si="250"/>
        <v>0</v>
      </c>
      <c r="AL333" s="43"/>
      <c r="AM333" s="39">
        <f t="shared" si="251"/>
        <v>0</v>
      </c>
      <c r="AN333" s="39">
        <f t="shared" si="252"/>
        <v>0</v>
      </c>
      <c r="AO333" s="39">
        <f t="shared" si="253"/>
        <v>0</v>
      </c>
      <c r="AP333" s="40">
        <f t="shared" si="254"/>
        <v>0</v>
      </c>
      <c r="AR333" s="39">
        <f t="shared" si="255"/>
        <v>0</v>
      </c>
      <c r="AS333" s="39">
        <f t="shared" si="256"/>
        <v>0</v>
      </c>
      <c r="AT333" s="39">
        <f t="shared" si="257"/>
        <v>0</v>
      </c>
      <c r="AU333" s="40">
        <f t="shared" si="258"/>
        <v>0</v>
      </c>
      <c r="AV333" s="40"/>
      <c r="AW333" s="52">
        <f t="shared" si="259"/>
        <v>0</v>
      </c>
      <c r="AY333" s="52">
        <f t="shared" si="260"/>
        <v>0</v>
      </c>
      <c r="AZ333" s="70"/>
    </row>
    <row r="334" spans="1:52" ht="12" customHeight="1">
      <c r="A334" s="44">
        <f t="shared" si="261"/>
        <v>46905</v>
      </c>
      <c r="B334" s="66">
        <f t="shared" si="262"/>
        <v>2868.8524590163934</v>
      </c>
      <c r="C334" s="67"/>
      <c r="D334" s="68">
        <f t="shared" si="226"/>
        <v>2868.8524590163934</v>
      </c>
      <c r="E334" s="35">
        <f t="shared" si="227"/>
        <v>0</v>
      </c>
      <c r="F334" s="35">
        <f t="shared" si="228"/>
        <v>0</v>
      </c>
      <c r="G334" s="55">
        <f t="shared" si="229"/>
        <v>5.67</v>
      </c>
      <c r="H334" s="69">
        <f t="shared" si="229"/>
        <v>5.67</v>
      </c>
      <c r="I334" s="72">
        <f t="shared" si="263"/>
        <v>0</v>
      </c>
      <c r="J334" s="55">
        <f t="shared" si="230"/>
        <v>-0.01</v>
      </c>
      <c r="K334" s="69">
        <f t="shared" si="230"/>
        <v>-0.06</v>
      </c>
      <c r="L334" s="72">
        <v>0</v>
      </c>
      <c r="M334" s="55">
        <f t="shared" si="231"/>
        <v>7.4999999999999997E-3</v>
      </c>
      <c r="N334" s="69">
        <f t="shared" si="231"/>
        <v>0</v>
      </c>
      <c r="O334" s="72">
        <v>0</v>
      </c>
      <c r="P334" s="7"/>
      <c r="Q334" s="72">
        <f t="shared" si="232"/>
        <v>5.6674999999999995</v>
      </c>
      <c r="R334" s="72">
        <f t="shared" si="233"/>
        <v>5.61</v>
      </c>
      <c r="S334" s="72">
        <f t="shared" si="234"/>
        <v>0</v>
      </c>
      <c r="T334" s="7"/>
      <c r="U334" s="5">
        <f t="shared" si="235"/>
        <v>30</v>
      </c>
      <c r="V334" s="45">
        <f t="shared" si="236"/>
        <v>46905</v>
      </c>
      <c r="W334" s="5">
        <f t="shared" si="237"/>
        <v>9989</v>
      </c>
      <c r="X334" s="55">
        <f t="shared" si="238"/>
        <v>5.3904348595426005E-2</v>
      </c>
      <c r="Y334" s="47">
        <f t="shared" si="239"/>
        <v>0.23347489639410851</v>
      </c>
      <c r="Z334" s="5">
        <f t="shared" si="240"/>
        <v>0</v>
      </c>
      <c r="AA334" s="5">
        <f t="shared" si="241"/>
        <v>0</v>
      </c>
      <c r="AC334" s="39">
        <f t="shared" si="242"/>
        <v>0</v>
      </c>
      <c r="AD334" s="39">
        <f t="shared" si="243"/>
        <v>0</v>
      </c>
      <c r="AE334" s="39">
        <f t="shared" si="244"/>
        <v>0</v>
      </c>
      <c r="AF334" s="39">
        <f t="shared" si="245"/>
        <v>0</v>
      </c>
      <c r="AG334" s="39">
        <f t="shared" si="246"/>
        <v>0</v>
      </c>
      <c r="AH334" s="39">
        <f t="shared" si="247"/>
        <v>0</v>
      </c>
      <c r="AI334" s="39">
        <f t="shared" si="248"/>
        <v>0</v>
      </c>
      <c r="AJ334" s="39">
        <f t="shared" si="249"/>
        <v>0</v>
      </c>
      <c r="AK334" s="39">
        <f t="shared" si="250"/>
        <v>0</v>
      </c>
      <c r="AL334" s="43"/>
      <c r="AM334" s="39">
        <f t="shared" si="251"/>
        <v>0</v>
      </c>
      <c r="AN334" s="39">
        <f t="shared" si="252"/>
        <v>0</v>
      </c>
      <c r="AO334" s="39">
        <f t="shared" si="253"/>
        <v>0</v>
      </c>
      <c r="AP334" s="40">
        <f t="shared" si="254"/>
        <v>0</v>
      </c>
      <c r="AR334" s="39">
        <f t="shared" si="255"/>
        <v>0</v>
      </c>
      <c r="AS334" s="39">
        <f t="shared" si="256"/>
        <v>0</v>
      </c>
      <c r="AT334" s="39">
        <f t="shared" si="257"/>
        <v>0</v>
      </c>
      <c r="AU334" s="40">
        <f t="shared" si="258"/>
        <v>0</v>
      </c>
      <c r="AV334" s="40"/>
      <c r="AW334" s="52">
        <f t="shared" si="259"/>
        <v>0</v>
      </c>
      <c r="AY334" s="52">
        <f t="shared" si="260"/>
        <v>0</v>
      </c>
      <c r="AZ334" s="70"/>
    </row>
    <row r="335" spans="1:52" ht="12" customHeight="1">
      <c r="A335" s="44">
        <f t="shared" si="261"/>
        <v>46935</v>
      </c>
      <c r="B335" s="66">
        <f t="shared" si="262"/>
        <v>2868.8524590163934</v>
      </c>
      <c r="C335" s="67"/>
      <c r="D335" s="68">
        <f t="shared" si="226"/>
        <v>2868.8524590163934</v>
      </c>
      <c r="E335" s="35">
        <f t="shared" si="227"/>
        <v>0</v>
      </c>
      <c r="F335" s="35">
        <f t="shared" si="228"/>
        <v>0</v>
      </c>
      <c r="G335" s="55">
        <f t="shared" si="229"/>
        <v>5.67</v>
      </c>
      <c r="H335" s="69">
        <f t="shared" si="229"/>
        <v>5.67</v>
      </c>
      <c r="I335" s="72">
        <f t="shared" si="263"/>
        <v>0</v>
      </c>
      <c r="J335" s="55">
        <f t="shared" si="230"/>
        <v>-0.01</v>
      </c>
      <c r="K335" s="69">
        <f t="shared" si="230"/>
        <v>-0.06</v>
      </c>
      <c r="L335" s="72">
        <v>0</v>
      </c>
      <c r="M335" s="55">
        <f t="shared" si="231"/>
        <v>7.4999999999999997E-3</v>
      </c>
      <c r="N335" s="69">
        <f t="shared" si="231"/>
        <v>0</v>
      </c>
      <c r="O335" s="72">
        <v>0</v>
      </c>
      <c r="P335" s="7"/>
      <c r="Q335" s="72">
        <f t="shared" si="232"/>
        <v>5.6674999999999995</v>
      </c>
      <c r="R335" s="72">
        <f t="shared" si="233"/>
        <v>5.61</v>
      </c>
      <c r="S335" s="72">
        <f t="shared" si="234"/>
        <v>0</v>
      </c>
      <c r="T335" s="7"/>
      <c r="U335" s="5">
        <f t="shared" si="235"/>
        <v>31</v>
      </c>
      <c r="V335" s="45">
        <f t="shared" si="236"/>
        <v>46935</v>
      </c>
      <c r="W335" s="5">
        <f t="shared" si="237"/>
        <v>10019</v>
      </c>
      <c r="X335" s="55">
        <f t="shared" si="238"/>
        <v>5.3904348595426005E-2</v>
      </c>
      <c r="Y335" s="47">
        <f t="shared" si="239"/>
        <v>0.23245710499335806</v>
      </c>
      <c r="Z335" s="5">
        <f t="shared" si="240"/>
        <v>0</v>
      </c>
      <c r="AA335" s="5">
        <f t="shared" si="241"/>
        <v>0</v>
      </c>
      <c r="AC335" s="39">
        <f t="shared" si="242"/>
        <v>0</v>
      </c>
      <c r="AD335" s="39">
        <f t="shared" si="243"/>
        <v>0</v>
      </c>
      <c r="AE335" s="39">
        <f t="shared" si="244"/>
        <v>0</v>
      </c>
      <c r="AF335" s="39">
        <f t="shared" si="245"/>
        <v>0</v>
      </c>
      <c r="AG335" s="39">
        <f t="shared" si="246"/>
        <v>0</v>
      </c>
      <c r="AH335" s="39">
        <f t="shared" si="247"/>
        <v>0</v>
      </c>
      <c r="AI335" s="39">
        <f t="shared" si="248"/>
        <v>0</v>
      </c>
      <c r="AJ335" s="39">
        <f t="shared" si="249"/>
        <v>0</v>
      </c>
      <c r="AK335" s="39">
        <f t="shared" si="250"/>
        <v>0</v>
      </c>
      <c r="AL335" s="43"/>
      <c r="AM335" s="39">
        <f t="shared" si="251"/>
        <v>0</v>
      </c>
      <c r="AN335" s="39">
        <f t="shared" si="252"/>
        <v>0</v>
      </c>
      <c r="AO335" s="39">
        <f t="shared" si="253"/>
        <v>0</v>
      </c>
      <c r="AP335" s="40">
        <f t="shared" si="254"/>
        <v>0</v>
      </c>
      <c r="AR335" s="39">
        <f t="shared" si="255"/>
        <v>0</v>
      </c>
      <c r="AS335" s="39">
        <f t="shared" si="256"/>
        <v>0</v>
      </c>
      <c r="AT335" s="39">
        <f t="shared" si="257"/>
        <v>0</v>
      </c>
      <c r="AU335" s="40">
        <f t="shared" si="258"/>
        <v>0</v>
      </c>
      <c r="AV335" s="40"/>
      <c r="AW335" s="52">
        <f t="shared" si="259"/>
        <v>0</v>
      </c>
      <c r="AY335" s="52">
        <f t="shared" si="260"/>
        <v>0</v>
      </c>
      <c r="AZ335" s="70"/>
    </row>
    <row r="336" spans="1:52" ht="12" customHeight="1">
      <c r="A336" s="44">
        <f t="shared" si="261"/>
        <v>46966</v>
      </c>
      <c r="B336" s="66">
        <f t="shared" si="262"/>
        <v>2868.8524590163934</v>
      </c>
      <c r="C336" s="67"/>
      <c r="D336" s="68">
        <f t="shared" si="226"/>
        <v>2868.8524590163934</v>
      </c>
      <c r="E336" s="35">
        <f t="shared" si="227"/>
        <v>0</v>
      </c>
      <c r="F336" s="35">
        <f t="shared" si="228"/>
        <v>0</v>
      </c>
      <c r="G336" s="55">
        <f t="shared" si="229"/>
        <v>5.67</v>
      </c>
      <c r="H336" s="69">
        <f t="shared" si="229"/>
        <v>5.67</v>
      </c>
      <c r="I336" s="72">
        <f t="shared" si="263"/>
        <v>0</v>
      </c>
      <c r="J336" s="55">
        <f t="shared" si="230"/>
        <v>-0.01</v>
      </c>
      <c r="K336" s="69">
        <f t="shared" si="230"/>
        <v>-0.06</v>
      </c>
      <c r="L336" s="72">
        <v>0</v>
      </c>
      <c r="M336" s="55">
        <f t="shared" si="231"/>
        <v>7.4999999999999997E-3</v>
      </c>
      <c r="N336" s="69">
        <f t="shared" si="231"/>
        <v>0</v>
      </c>
      <c r="O336" s="72">
        <v>0</v>
      </c>
      <c r="P336" s="7"/>
      <c r="Q336" s="72">
        <f t="shared" si="232"/>
        <v>5.6674999999999995</v>
      </c>
      <c r="R336" s="72">
        <f t="shared" si="233"/>
        <v>5.61</v>
      </c>
      <c r="S336" s="72">
        <f t="shared" si="234"/>
        <v>0</v>
      </c>
      <c r="T336" s="7"/>
      <c r="U336" s="5">
        <f t="shared" si="235"/>
        <v>31</v>
      </c>
      <c r="V336" s="45">
        <f t="shared" si="236"/>
        <v>46966</v>
      </c>
      <c r="W336" s="5">
        <f t="shared" si="237"/>
        <v>10050</v>
      </c>
      <c r="X336" s="55">
        <f t="shared" si="238"/>
        <v>5.3904348595426005E-2</v>
      </c>
      <c r="Y336" s="47">
        <f t="shared" si="239"/>
        <v>0.23141004817207181</v>
      </c>
      <c r="Z336" s="5">
        <f t="shared" si="240"/>
        <v>0</v>
      </c>
      <c r="AA336" s="5">
        <f t="shared" si="241"/>
        <v>0</v>
      </c>
      <c r="AC336" s="39">
        <f t="shared" si="242"/>
        <v>0</v>
      </c>
      <c r="AD336" s="39">
        <f t="shared" si="243"/>
        <v>0</v>
      </c>
      <c r="AE336" s="39">
        <f t="shared" si="244"/>
        <v>0</v>
      </c>
      <c r="AF336" s="39">
        <f t="shared" si="245"/>
        <v>0</v>
      </c>
      <c r="AG336" s="39">
        <f t="shared" si="246"/>
        <v>0</v>
      </c>
      <c r="AH336" s="39">
        <f t="shared" si="247"/>
        <v>0</v>
      </c>
      <c r="AI336" s="39">
        <f t="shared" si="248"/>
        <v>0</v>
      </c>
      <c r="AJ336" s="39">
        <f t="shared" si="249"/>
        <v>0</v>
      </c>
      <c r="AK336" s="39">
        <f t="shared" si="250"/>
        <v>0</v>
      </c>
      <c r="AL336" s="43"/>
      <c r="AM336" s="39">
        <f t="shared" si="251"/>
        <v>0</v>
      </c>
      <c r="AN336" s="39">
        <f t="shared" si="252"/>
        <v>0</v>
      </c>
      <c r="AO336" s="39">
        <f t="shared" si="253"/>
        <v>0</v>
      </c>
      <c r="AP336" s="40">
        <f t="shared" si="254"/>
        <v>0</v>
      </c>
      <c r="AR336" s="39">
        <f t="shared" si="255"/>
        <v>0</v>
      </c>
      <c r="AS336" s="39">
        <f t="shared" si="256"/>
        <v>0</v>
      </c>
      <c r="AT336" s="39">
        <f t="shared" si="257"/>
        <v>0</v>
      </c>
      <c r="AU336" s="40">
        <f t="shared" si="258"/>
        <v>0</v>
      </c>
      <c r="AV336" s="40"/>
      <c r="AW336" s="52">
        <f t="shared" si="259"/>
        <v>0</v>
      </c>
      <c r="AY336" s="52">
        <f t="shared" si="260"/>
        <v>0</v>
      </c>
      <c r="AZ336" s="70"/>
    </row>
    <row r="337" spans="1:52" ht="12" customHeight="1">
      <c r="A337" s="44">
        <f t="shared" si="261"/>
        <v>46997</v>
      </c>
      <c r="B337" s="66">
        <f t="shared" si="262"/>
        <v>2868.8524590163934</v>
      </c>
      <c r="C337" s="67"/>
      <c r="D337" s="68">
        <f t="shared" si="226"/>
        <v>2868.8524590163934</v>
      </c>
      <c r="E337" s="35">
        <f t="shared" si="227"/>
        <v>0</v>
      </c>
      <c r="F337" s="35">
        <f t="shared" si="228"/>
        <v>0</v>
      </c>
      <c r="G337" s="55">
        <f t="shared" si="229"/>
        <v>5.67</v>
      </c>
      <c r="H337" s="69">
        <f t="shared" si="229"/>
        <v>5.67</v>
      </c>
      <c r="I337" s="72">
        <f t="shared" si="263"/>
        <v>0</v>
      </c>
      <c r="J337" s="55">
        <f t="shared" si="230"/>
        <v>-0.01</v>
      </c>
      <c r="K337" s="69">
        <f t="shared" si="230"/>
        <v>-0.06</v>
      </c>
      <c r="L337" s="72">
        <v>0</v>
      </c>
      <c r="M337" s="55">
        <f t="shared" si="231"/>
        <v>7.4999999999999997E-3</v>
      </c>
      <c r="N337" s="69">
        <f t="shared" si="231"/>
        <v>0</v>
      </c>
      <c r="O337" s="72">
        <v>0</v>
      </c>
      <c r="P337" s="7"/>
      <c r="Q337" s="72">
        <f t="shared" si="232"/>
        <v>5.6674999999999995</v>
      </c>
      <c r="R337" s="72">
        <f t="shared" si="233"/>
        <v>5.61</v>
      </c>
      <c r="S337" s="72">
        <f t="shared" si="234"/>
        <v>0</v>
      </c>
      <c r="T337" s="7"/>
      <c r="U337" s="5">
        <f t="shared" si="235"/>
        <v>30</v>
      </c>
      <c r="V337" s="45">
        <f t="shared" si="236"/>
        <v>46997</v>
      </c>
      <c r="W337" s="5">
        <f t="shared" si="237"/>
        <v>10081</v>
      </c>
      <c r="X337" s="55">
        <f t="shared" si="238"/>
        <v>5.3904348595426005E-2</v>
      </c>
      <c r="Y337" s="47">
        <f t="shared" si="239"/>
        <v>0.23036770761010156</v>
      </c>
      <c r="Z337" s="5">
        <f t="shared" si="240"/>
        <v>0</v>
      </c>
      <c r="AA337" s="5">
        <f t="shared" si="241"/>
        <v>0</v>
      </c>
      <c r="AC337" s="39">
        <f t="shared" si="242"/>
        <v>0</v>
      </c>
      <c r="AD337" s="39">
        <f t="shared" si="243"/>
        <v>0</v>
      </c>
      <c r="AE337" s="39">
        <f t="shared" si="244"/>
        <v>0</v>
      </c>
      <c r="AF337" s="39">
        <f t="shared" si="245"/>
        <v>0</v>
      </c>
      <c r="AG337" s="39">
        <f t="shared" si="246"/>
        <v>0</v>
      </c>
      <c r="AH337" s="39">
        <f t="shared" si="247"/>
        <v>0</v>
      </c>
      <c r="AI337" s="39">
        <f t="shared" si="248"/>
        <v>0</v>
      </c>
      <c r="AJ337" s="39">
        <f t="shared" si="249"/>
        <v>0</v>
      </c>
      <c r="AK337" s="39">
        <f t="shared" si="250"/>
        <v>0</v>
      </c>
      <c r="AL337" s="43"/>
      <c r="AM337" s="39">
        <f t="shared" si="251"/>
        <v>0</v>
      </c>
      <c r="AN337" s="39">
        <f t="shared" si="252"/>
        <v>0</v>
      </c>
      <c r="AO337" s="39">
        <f t="shared" si="253"/>
        <v>0</v>
      </c>
      <c r="AP337" s="40">
        <f t="shared" si="254"/>
        <v>0</v>
      </c>
      <c r="AR337" s="39">
        <f t="shared" si="255"/>
        <v>0</v>
      </c>
      <c r="AS337" s="39">
        <f t="shared" si="256"/>
        <v>0</v>
      </c>
      <c r="AT337" s="39">
        <f t="shared" si="257"/>
        <v>0</v>
      </c>
      <c r="AU337" s="40">
        <f t="shared" si="258"/>
        <v>0</v>
      </c>
      <c r="AV337" s="40"/>
      <c r="AW337" s="52">
        <f t="shared" si="259"/>
        <v>0</v>
      </c>
      <c r="AY337" s="52">
        <f t="shared" si="260"/>
        <v>0</v>
      </c>
      <c r="AZ337" s="70"/>
    </row>
    <row r="338" spans="1:52" ht="12" customHeight="1">
      <c r="A338" s="44">
        <f t="shared" si="261"/>
        <v>47027</v>
      </c>
      <c r="B338" s="66">
        <f t="shared" si="262"/>
        <v>2868.8524590163934</v>
      </c>
      <c r="C338" s="67"/>
      <c r="D338" s="68">
        <f t="shared" si="226"/>
        <v>2868.8524590163934</v>
      </c>
      <c r="E338" s="35">
        <f t="shared" si="227"/>
        <v>0</v>
      </c>
      <c r="F338" s="35">
        <f t="shared" si="228"/>
        <v>0</v>
      </c>
      <c r="G338" s="55">
        <f t="shared" si="229"/>
        <v>5.67</v>
      </c>
      <c r="H338" s="69">
        <f t="shared" si="229"/>
        <v>5.67</v>
      </c>
      <c r="I338" s="72">
        <f t="shared" si="263"/>
        <v>0</v>
      </c>
      <c r="J338" s="55">
        <f t="shared" si="230"/>
        <v>-0.01</v>
      </c>
      <c r="K338" s="69">
        <f t="shared" si="230"/>
        <v>-0.06</v>
      </c>
      <c r="L338" s="72">
        <v>0</v>
      </c>
      <c r="M338" s="55">
        <f t="shared" si="231"/>
        <v>7.4999999999999997E-3</v>
      </c>
      <c r="N338" s="69">
        <f t="shared" si="231"/>
        <v>0</v>
      </c>
      <c r="O338" s="72">
        <v>0</v>
      </c>
      <c r="P338" s="7"/>
      <c r="Q338" s="72">
        <f t="shared" si="232"/>
        <v>5.6674999999999995</v>
      </c>
      <c r="R338" s="72">
        <f t="shared" si="233"/>
        <v>5.61</v>
      </c>
      <c r="S338" s="72">
        <f t="shared" si="234"/>
        <v>0</v>
      </c>
      <c r="T338" s="7"/>
      <c r="U338" s="5">
        <f t="shared" si="235"/>
        <v>31</v>
      </c>
      <c r="V338" s="45">
        <f t="shared" si="236"/>
        <v>47027</v>
      </c>
      <c r="W338" s="5">
        <f t="shared" si="237"/>
        <v>10111</v>
      </c>
      <c r="X338" s="55">
        <f t="shared" si="238"/>
        <v>5.3904348595426005E-2</v>
      </c>
      <c r="Y338" s="47">
        <f t="shared" si="239"/>
        <v>0.22936346143444258</v>
      </c>
      <c r="Z338" s="5">
        <f t="shared" si="240"/>
        <v>0</v>
      </c>
      <c r="AA338" s="5">
        <f t="shared" si="241"/>
        <v>0</v>
      </c>
      <c r="AC338" s="39">
        <f t="shared" si="242"/>
        <v>0</v>
      </c>
      <c r="AD338" s="39">
        <f t="shared" si="243"/>
        <v>0</v>
      </c>
      <c r="AE338" s="39">
        <f t="shared" si="244"/>
        <v>0</v>
      </c>
      <c r="AF338" s="39">
        <f t="shared" si="245"/>
        <v>0</v>
      </c>
      <c r="AG338" s="39">
        <f t="shared" si="246"/>
        <v>0</v>
      </c>
      <c r="AH338" s="39">
        <f t="shared" si="247"/>
        <v>0</v>
      </c>
      <c r="AI338" s="39">
        <f t="shared" si="248"/>
        <v>0</v>
      </c>
      <c r="AJ338" s="39">
        <f t="shared" si="249"/>
        <v>0</v>
      </c>
      <c r="AK338" s="39">
        <f t="shared" si="250"/>
        <v>0</v>
      </c>
      <c r="AL338" s="43"/>
      <c r="AM338" s="39">
        <f t="shared" si="251"/>
        <v>0</v>
      </c>
      <c r="AN338" s="39">
        <f t="shared" si="252"/>
        <v>0</v>
      </c>
      <c r="AO338" s="39">
        <f t="shared" si="253"/>
        <v>0</v>
      </c>
      <c r="AP338" s="40">
        <f t="shared" si="254"/>
        <v>0</v>
      </c>
      <c r="AR338" s="39">
        <f t="shared" si="255"/>
        <v>0</v>
      </c>
      <c r="AS338" s="39">
        <f t="shared" si="256"/>
        <v>0</v>
      </c>
      <c r="AT338" s="39">
        <f t="shared" si="257"/>
        <v>0</v>
      </c>
      <c r="AU338" s="40">
        <f t="shared" si="258"/>
        <v>0</v>
      </c>
      <c r="AV338" s="40"/>
      <c r="AW338" s="52">
        <f t="shared" si="259"/>
        <v>0</v>
      </c>
      <c r="AY338" s="52">
        <f t="shared" si="260"/>
        <v>0</v>
      </c>
      <c r="AZ338" s="70"/>
    </row>
    <row r="339" spans="1:52" ht="12" customHeight="1">
      <c r="A339" s="44">
        <f t="shared" si="261"/>
        <v>47058</v>
      </c>
      <c r="B339" s="66">
        <f t="shared" si="262"/>
        <v>2868.8524590163934</v>
      </c>
      <c r="C339" s="67"/>
      <c r="D339" s="68">
        <f t="shared" si="226"/>
        <v>2868.8524590163934</v>
      </c>
      <c r="E339" s="35">
        <f t="shared" si="227"/>
        <v>0</v>
      </c>
      <c r="F339" s="35">
        <f t="shared" si="228"/>
        <v>0</v>
      </c>
      <c r="G339" s="55">
        <f t="shared" si="229"/>
        <v>5.67</v>
      </c>
      <c r="H339" s="69">
        <f t="shared" si="229"/>
        <v>5.67</v>
      </c>
      <c r="I339" s="72">
        <f t="shared" si="263"/>
        <v>0</v>
      </c>
      <c r="J339" s="55">
        <f t="shared" si="230"/>
        <v>-0.01</v>
      </c>
      <c r="K339" s="69">
        <f t="shared" si="230"/>
        <v>-0.06</v>
      </c>
      <c r="L339" s="72">
        <v>0</v>
      </c>
      <c r="M339" s="55">
        <f t="shared" si="231"/>
        <v>7.4999999999999997E-3</v>
      </c>
      <c r="N339" s="69">
        <f t="shared" si="231"/>
        <v>0</v>
      </c>
      <c r="O339" s="72">
        <v>0</v>
      </c>
      <c r="P339" s="7"/>
      <c r="Q339" s="72">
        <f t="shared" si="232"/>
        <v>5.6674999999999995</v>
      </c>
      <c r="R339" s="72">
        <f t="shared" si="233"/>
        <v>5.61</v>
      </c>
      <c r="S339" s="72">
        <f t="shared" si="234"/>
        <v>0</v>
      </c>
      <c r="T339" s="7"/>
      <c r="U339" s="5">
        <f t="shared" si="235"/>
        <v>30</v>
      </c>
      <c r="V339" s="45">
        <f t="shared" si="236"/>
        <v>47058</v>
      </c>
      <c r="W339" s="5">
        <f t="shared" si="237"/>
        <v>10142</v>
      </c>
      <c r="X339" s="55">
        <f t="shared" si="238"/>
        <v>5.3904348595426005E-2</v>
      </c>
      <c r="Y339" s="47">
        <f t="shared" si="239"/>
        <v>0.2283303393156085</v>
      </c>
      <c r="Z339" s="5">
        <f t="shared" si="240"/>
        <v>0</v>
      </c>
      <c r="AA339" s="5">
        <f t="shared" si="241"/>
        <v>0</v>
      </c>
      <c r="AC339" s="39">
        <f t="shared" si="242"/>
        <v>0</v>
      </c>
      <c r="AD339" s="39">
        <f t="shared" si="243"/>
        <v>0</v>
      </c>
      <c r="AE339" s="39">
        <f t="shared" si="244"/>
        <v>0</v>
      </c>
      <c r="AF339" s="39">
        <f t="shared" si="245"/>
        <v>0</v>
      </c>
      <c r="AG339" s="39">
        <f t="shared" si="246"/>
        <v>0</v>
      </c>
      <c r="AH339" s="39">
        <f t="shared" si="247"/>
        <v>0</v>
      </c>
      <c r="AI339" s="39">
        <f t="shared" si="248"/>
        <v>0</v>
      </c>
      <c r="AJ339" s="39">
        <f t="shared" si="249"/>
        <v>0</v>
      </c>
      <c r="AK339" s="39">
        <f t="shared" si="250"/>
        <v>0</v>
      </c>
      <c r="AL339" s="43"/>
      <c r="AM339" s="39">
        <f t="shared" si="251"/>
        <v>0</v>
      </c>
      <c r="AN339" s="39">
        <f t="shared" si="252"/>
        <v>0</v>
      </c>
      <c r="AO339" s="39">
        <f t="shared" si="253"/>
        <v>0</v>
      </c>
      <c r="AP339" s="40">
        <f t="shared" si="254"/>
        <v>0</v>
      </c>
      <c r="AR339" s="39">
        <f t="shared" si="255"/>
        <v>0</v>
      </c>
      <c r="AS339" s="39">
        <f t="shared" si="256"/>
        <v>0</v>
      </c>
      <c r="AT339" s="39">
        <f t="shared" si="257"/>
        <v>0</v>
      </c>
      <c r="AU339" s="40">
        <f t="shared" si="258"/>
        <v>0</v>
      </c>
      <c r="AV339" s="40"/>
      <c r="AW339" s="52">
        <f t="shared" si="259"/>
        <v>0</v>
      </c>
      <c r="AY339" s="52">
        <f t="shared" si="260"/>
        <v>0</v>
      </c>
      <c r="AZ339" s="70"/>
    </row>
    <row r="340" spans="1:52" ht="12" customHeight="1">
      <c r="A340" s="44">
        <f t="shared" si="261"/>
        <v>47088</v>
      </c>
      <c r="B340" s="66">
        <f t="shared" si="262"/>
        <v>2868.8524590163934</v>
      </c>
      <c r="C340" s="67"/>
      <c r="D340" s="68">
        <f t="shared" si="226"/>
        <v>2868.8524590163934</v>
      </c>
      <c r="E340" s="35">
        <f t="shared" si="227"/>
        <v>0</v>
      </c>
      <c r="F340" s="35">
        <f t="shared" si="228"/>
        <v>0</v>
      </c>
      <c r="G340" s="55">
        <f t="shared" si="229"/>
        <v>5.67</v>
      </c>
      <c r="H340" s="69">
        <f t="shared" si="229"/>
        <v>5.67</v>
      </c>
      <c r="I340" s="72">
        <f t="shared" si="263"/>
        <v>0</v>
      </c>
      <c r="J340" s="55">
        <f t="shared" si="230"/>
        <v>-0.01</v>
      </c>
      <c r="K340" s="69">
        <f t="shared" si="230"/>
        <v>-0.06</v>
      </c>
      <c r="L340" s="72">
        <v>0</v>
      </c>
      <c r="M340" s="55">
        <f t="shared" si="231"/>
        <v>7.4999999999999997E-3</v>
      </c>
      <c r="N340" s="69">
        <f t="shared" si="231"/>
        <v>0</v>
      </c>
      <c r="O340" s="72">
        <v>0</v>
      </c>
      <c r="P340" s="7"/>
      <c r="Q340" s="72">
        <f t="shared" si="232"/>
        <v>5.6674999999999995</v>
      </c>
      <c r="R340" s="72">
        <f t="shared" si="233"/>
        <v>5.61</v>
      </c>
      <c r="S340" s="72">
        <f t="shared" si="234"/>
        <v>0</v>
      </c>
      <c r="T340" s="7"/>
      <c r="U340" s="5">
        <f t="shared" si="235"/>
        <v>31</v>
      </c>
      <c r="V340" s="45">
        <f t="shared" si="236"/>
        <v>47088</v>
      </c>
      <c r="W340" s="5">
        <f t="shared" si="237"/>
        <v>10172</v>
      </c>
      <c r="X340" s="55">
        <f t="shared" si="238"/>
        <v>5.3904348595426005E-2</v>
      </c>
      <c r="Y340" s="47">
        <f t="shared" si="239"/>
        <v>0.22733497467694705</v>
      </c>
      <c r="Z340" s="5">
        <f t="shared" si="240"/>
        <v>0</v>
      </c>
      <c r="AA340" s="5">
        <f t="shared" si="241"/>
        <v>0</v>
      </c>
      <c r="AC340" s="39">
        <f t="shared" si="242"/>
        <v>0</v>
      </c>
      <c r="AD340" s="39">
        <f t="shared" si="243"/>
        <v>0</v>
      </c>
      <c r="AE340" s="39">
        <f t="shared" si="244"/>
        <v>0</v>
      </c>
      <c r="AF340" s="39">
        <f t="shared" si="245"/>
        <v>0</v>
      </c>
      <c r="AG340" s="39">
        <f t="shared" si="246"/>
        <v>0</v>
      </c>
      <c r="AH340" s="39">
        <f t="shared" si="247"/>
        <v>0</v>
      </c>
      <c r="AI340" s="39">
        <f t="shared" si="248"/>
        <v>0</v>
      </c>
      <c r="AJ340" s="39">
        <f t="shared" si="249"/>
        <v>0</v>
      </c>
      <c r="AK340" s="39">
        <f t="shared" si="250"/>
        <v>0</v>
      </c>
      <c r="AL340" s="43"/>
      <c r="AM340" s="39">
        <f t="shared" si="251"/>
        <v>0</v>
      </c>
      <c r="AN340" s="39">
        <f t="shared" si="252"/>
        <v>0</v>
      </c>
      <c r="AO340" s="39">
        <f t="shared" si="253"/>
        <v>0</v>
      </c>
      <c r="AP340" s="40">
        <f t="shared" si="254"/>
        <v>0</v>
      </c>
      <c r="AR340" s="39">
        <f t="shared" si="255"/>
        <v>0</v>
      </c>
      <c r="AS340" s="39">
        <f t="shared" si="256"/>
        <v>0</v>
      </c>
      <c r="AT340" s="39">
        <f t="shared" si="257"/>
        <v>0</v>
      </c>
      <c r="AU340" s="40">
        <f t="shared" si="258"/>
        <v>0</v>
      </c>
      <c r="AV340" s="40"/>
      <c r="AW340" s="52">
        <f t="shared" si="259"/>
        <v>0</v>
      </c>
      <c r="AY340" s="52">
        <f t="shared" si="260"/>
        <v>0</v>
      </c>
      <c r="AZ340" s="70"/>
    </row>
    <row r="341" spans="1:52" ht="12" customHeight="1">
      <c r="A341" s="44">
        <f t="shared" si="261"/>
        <v>47119</v>
      </c>
      <c r="B341" s="66">
        <f t="shared" si="262"/>
        <v>2868.8524590163934</v>
      </c>
      <c r="C341" s="67"/>
      <c r="D341" s="68">
        <f t="shared" si="226"/>
        <v>2868.8524590163934</v>
      </c>
      <c r="E341" s="35">
        <f t="shared" si="227"/>
        <v>0</v>
      </c>
      <c r="F341" s="35">
        <f t="shared" si="228"/>
        <v>0</v>
      </c>
      <c r="G341" s="55">
        <f t="shared" si="229"/>
        <v>5.67</v>
      </c>
      <c r="H341" s="69">
        <f t="shared" si="229"/>
        <v>5.67</v>
      </c>
      <c r="I341" s="72">
        <f t="shared" si="263"/>
        <v>0</v>
      </c>
      <c r="J341" s="55">
        <f t="shared" si="230"/>
        <v>-0.01</v>
      </c>
      <c r="K341" s="69">
        <f t="shared" si="230"/>
        <v>-0.06</v>
      </c>
      <c r="L341" s="72">
        <v>0</v>
      </c>
      <c r="M341" s="55">
        <f t="shared" si="231"/>
        <v>7.4999999999999997E-3</v>
      </c>
      <c r="N341" s="69">
        <f t="shared" si="231"/>
        <v>0</v>
      </c>
      <c r="O341" s="72">
        <v>0</v>
      </c>
      <c r="P341" s="7"/>
      <c r="Q341" s="72">
        <f t="shared" si="232"/>
        <v>5.6674999999999995</v>
      </c>
      <c r="R341" s="72">
        <f t="shared" si="233"/>
        <v>5.61</v>
      </c>
      <c r="S341" s="72">
        <f t="shared" si="234"/>
        <v>0</v>
      </c>
      <c r="T341" s="7"/>
      <c r="U341" s="5">
        <f t="shared" si="235"/>
        <v>31</v>
      </c>
      <c r="V341" s="45">
        <f t="shared" si="236"/>
        <v>47119</v>
      </c>
      <c r="W341" s="5">
        <f t="shared" si="237"/>
        <v>10203</v>
      </c>
      <c r="X341" s="55">
        <f t="shared" si="238"/>
        <v>5.3904348595426005E-2</v>
      </c>
      <c r="Y341" s="47">
        <f t="shared" si="239"/>
        <v>0.22631098947348663</v>
      </c>
      <c r="Z341" s="5">
        <f t="shared" si="240"/>
        <v>0</v>
      </c>
      <c r="AA341" s="5">
        <f t="shared" si="241"/>
        <v>0</v>
      </c>
      <c r="AC341" s="39">
        <f t="shared" si="242"/>
        <v>0</v>
      </c>
      <c r="AD341" s="39">
        <f t="shared" si="243"/>
        <v>0</v>
      </c>
      <c r="AE341" s="39">
        <f t="shared" si="244"/>
        <v>0</v>
      </c>
      <c r="AF341" s="39">
        <f t="shared" si="245"/>
        <v>0</v>
      </c>
      <c r="AG341" s="39">
        <f t="shared" si="246"/>
        <v>0</v>
      </c>
      <c r="AH341" s="39">
        <f t="shared" si="247"/>
        <v>0</v>
      </c>
      <c r="AI341" s="39">
        <f t="shared" si="248"/>
        <v>0</v>
      </c>
      <c r="AJ341" s="39">
        <f t="shared" si="249"/>
        <v>0</v>
      </c>
      <c r="AK341" s="39">
        <f t="shared" si="250"/>
        <v>0</v>
      </c>
      <c r="AL341" s="43"/>
      <c r="AM341" s="39">
        <f t="shared" si="251"/>
        <v>0</v>
      </c>
      <c r="AN341" s="39">
        <f t="shared" si="252"/>
        <v>0</v>
      </c>
      <c r="AO341" s="39">
        <f t="shared" si="253"/>
        <v>0</v>
      </c>
      <c r="AP341" s="40">
        <f t="shared" si="254"/>
        <v>0</v>
      </c>
      <c r="AR341" s="39">
        <f t="shared" si="255"/>
        <v>0</v>
      </c>
      <c r="AS341" s="39">
        <f t="shared" si="256"/>
        <v>0</v>
      </c>
      <c r="AT341" s="39">
        <f t="shared" si="257"/>
        <v>0</v>
      </c>
      <c r="AU341" s="40">
        <f t="shared" si="258"/>
        <v>0</v>
      </c>
      <c r="AV341" s="40"/>
      <c r="AW341" s="52">
        <f t="shared" si="259"/>
        <v>0</v>
      </c>
      <c r="AY341" s="52">
        <f t="shared" si="260"/>
        <v>0</v>
      </c>
      <c r="AZ341" s="70"/>
    </row>
    <row r="342" spans="1:52" ht="12" customHeight="1">
      <c r="A342" s="44">
        <f t="shared" si="261"/>
        <v>47150</v>
      </c>
      <c r="B342" s="66">
        <f t="shared" si="262"/>
        <v>2868.8524590163934</v>
      </c>
      <c r="C342" s="67"/>
      <c r="D342" s="68">
        <f t="shared" si="226"/>
        <v>2868.8524590163934</v>
      </c>
      <c r="E342" s="35">
        <f t="shared" si="227"/>
        <v>0</v>
      </c>
      <c r="F342" s="35">
        <f t="shared" si="228"/>
        <v>0</v>
      </c>
      <c r="G342" s="55">
        <f t="shared" si="229"/>
        <v>5.67</v>
      </c>
      <c r="H342" s="69">
        <f t="shared" si="229"/>
        <v>5.67</v>
      </c>
      <c r="I342" s="72">
        <f t="shared" si="263"/>
        <v>0</v>
      </c>
      <c r="J342" s="55">
        <f t="shared" si="230"/>
        <v>-0.01</v>
      </c>
      <c r="K342" s="69">
        <f t="shared" si="230"/>
        <v>-0.06</v>
      </c>
      <c r="L342" s="72">
        <v>0</v>
      </c>
      <c r="M342" s="55">
        <f t="shared" si="231"/>
        <v>7.4999999999999997E-3</v>
      </c>
      <c r="N342" s="69">
        <f t="shared" si="231"/>
        <v>0</v>
      </c>
      <c r="O342" s="72">
        <v>0</v>
      </c>
      <c r="P342" s="7"/>
      <c r="Q342" s="72">
        <f t="shared" si="232"/>
        <v>5.6674999999999995</v>
      </c>
      <c r="R342" s="72">
        <f t="shared" si="233"/>
        <v>5.61</v>
      </c>
      <c r="S342" s="72">
        <f t="shared" si="234"/>
        <v>0</v>
      </c>
      <c r="T342" s="7"/>
      <c r="U342" s="5">
        <f t="shared" si="235"/>
        <v>28</v>
      </c>
      <c r="V342" s="45">
        <f t="shared" si="236"/>
        <v>47150</v>
      </c>
      <c r="W342" s="5">
        <f t="shared" si="237"/>
        <v>10234</v>
      </c>
      <c r="X342" s="55">
        <f t="shared" si="238"/>
        <v>5.3904348595426005E-2</v>
      </c>
      <c r="Y342" s="47">
        <f t="shared" si="239"/>
        <v>0.2252916166078259</v>
      </c>
      <c r="Z342" s="5">
        <f t="shared" si="240"/>
        <v>0</v>
      </c>
      <c r="AA342" s="5">
        <f t="shared" si="241"/>
        <v>0</v>
      </c>
      <c r="AC342" s="39">
        <f t="shared" si="242"/>
        <v>0</v>
      </c>
      <c r="AD342" s="39">
        <f t="shared" si="243"/>
        <v>0</v>
      </c>
      <c r="AE342" s="39">
        <f t="shared" si="244"/>
        <v>0</v>
      </c>
      <c r="AF342" s="39">
        <f t="shared" si="245"/>
        <v>0</v>
      </c>
      <c r="AG342" s="39">
        <f t="shared" si="246"/>
        <v>0</v>
      </c>
      <c r="AH342" s="39">
        <f t="shared" si="247"/>
        <v>0</v>
      </c>
      <c r="AI342" s="39">
        <f t="shared" si="248"/>
        <v>0</v>
      </c>
      <c r="AJ342" s="39">
        <f t="shared" si="249"/>
        <v>0</v>
      </c>
      <c r="AK342" s="39">
        <f t="shared" si="250"/>
        <v>0</v>
      </c>
      <c r="AL342" s="43"/>
      <c r="AM342" s="39">
        <f t="shared" si="251"/>
        <v>0</v>
      </c>
      <c r="AN342" s="39">
        <f t="shared" si="252"/>
        <v>0</v>
      </c>
      <c r="AO342" s="39">
        <f t="shared" si="253"/>
        <v>0</v>
      </c>
      <c r="AP342" s="40">
        <f t="shared" si="254"/>
        <v>0</v>
      </c>
      <c r="AR342" s="39">
        <f t="shared" si="255"/>
        <v>0</v>
      </c>
      <c r="AS342" s="39">
        <f t="shared" si="256"/>
        <v>0</v>
      </c>
      <c r="AT342" s="39">
        <f t="shared" si="257"/>
        <v>0</v>
      </c>
      <c r="AU342" s="40">
        <f t="shared" si="258"/>
        <v>0</v>
      </c>
      <c r="AV342" s="40"/>
      <c r="AW342" s="52">
        <f t="shared" si="259"/>
        <v>0</v>
      </c>
      <c r="AY342" s="52">
        <f t="shared" si="260"/>
        <v>0</v>
      </c>
      <c r="AZ342" s="70"/>
    </row>
    <row r="343" spans="1:52" ht="12" customHeight="1">
      <c r="A343" s="44">
        <f t="shared" si="261"/>
        <v>47178</v>
      </c>
      <c r="B343" s="66">
        <f t="shared" si="262"/>
        <v>2868.8524590163934</v>
      </c>
      <c r="C343" s="67"/>
      <c r="D343" s="68">
        <f t="shared" si="226"/>
        <v>2868.8524590163934</v>
      </c>
      <c r="E343" s="35">
        <f t="shared" si="227"/>
        <v>0</v>
      </c>
      <c r="F343" s="35">
        <f t="shared" si="228"/>
        <v>0</v>
      </c>
      <c r="G343" s="55">
        <f t="shared" si="229"/>
        <v>5.67</v>
      </c>
      <c r="H343" s="69">
        <f t="shared" si="229"/>
        <v>5.67</v>
      </c>
      <c r="I343" s="72">
        <f t="shared" si="263"/>
        <v>0</v>
      </c>
      <c r="J343" s="55">
        <f t="shared" si="230"/>
        <v>-0.01</v>
      </c>
      <c r="K343" s="69">
        <f t="shared" si="230"/>
        <v>-0.06</v>
      </c>
      <c r="L343" s="72">
        <v>0</v>
      </c>
      <c r="M343" s="55">
        <f t="shared" si="231"/>
        <v>7.4999999999999997E-3</v>
      </c>
      <c r="N343" s="69">
        <f t="shared" si="231"/>
        <v>0</v>
      </c>
      <c r="O343" s="72">
        <v>0</v>
      </c>
      <c r="P343" s="7"/>
      <c r="Q343" s="72">
        <f t="shared" si="232"/>
        <v>5.6674999999999995</v>
      </c>
      <c r="R343" s="72">
        <f t="shared" si="233"/>
        <v>5.61</v>
      </c>
      <c r="S343" s="72">
        <f t="shared" si="234"/>
        <v>0</v>
      </c>
      <c r="T343" s="7"/>
      <c r="U343" s="5">
        <f t="shared" si="235"/>
        <v>31</v>
      </c>
      <c r="V343" s="45">
        <f t="shared" si="236"/>
        <v>47178</v>
      </c>
      <c r="W343" s="5">
        <f t="shared" si="237"/>
        <v>10262</v>
      </c>
      <c r="X343" s="55">
        <f t="shared" si="238"/>
        <v>5.3904348595426005E-2</v>
      </c>
      <c r="Y343" s="47">
        <f t="shared" si="239"/>
        <v>0.2243748398491725</v>
      </c>
      <c r="Z343" s="5">
        <f t="shared" si="240"/>
        <v>0</v>
      </c>
      <c r="AA343" s="5">
        <f t="shared" si="241"/>
        <v>0</v>
      </c>
      <c r="AC343" s="39">
        <f t="shared" si="242"/>
        <v>0</v>
      </c>
      <c r="AD343" s="39">
        <f t="shared" si="243"/>
        <v>0</v>
      </c>
      <c r="AE343" s="39">
        <f t="shared" si="244"/>
        <v>0</v>
      </c>
      <c r="AF343" s="39">
        <f t="shared" si="245"/>
        <v>0</v>
      </c>
      <c r="AG343" s="39">
        <f t="shared" si="246"/>
        <v>0</v>
      </c>
      <c r="AH343" s="39">
        <f t="shared" si="247"/>
        <v>0</v>
      </c>
      <c r="AI343" s="39">
        <f t="shared" si="248"/>
        <v>0</v>
      </c>
      <c r="AJ343" s="39">
        <f t="shared" si="249"/>
        <v>0</v>
      </c>
      <c r="AK343" s="39">
        <f t="shared" si="250"/>
        <v>0</v>
      </c>
      <c r="AL343" s="43"/>
      <c r="AM343" s="39">
        <f t="shared" si="251"/>
        <v>0</v>
      </c>
      <c r="AN343" s="39">
        <f t="shared" si="252"/>
        <v>0</v>
      </c>
      <c r="AO343" s="39">
        <f t="shared" si="253"/>
        <v>0</v>
      </c>
      <c r="AP343" s="40">
        <f t="shared" si="254"/>
        <v>0</v>
      </c>
      <c r="AR343" s="39">
        <f t="shared" si="255"/>
        <v>0</v>
      </c>
      <c r="AS343" s="39">
        <f t="shared" si="256"/>
        <v>0</v>
      </c>
      <c r="AT343" s="39">
        <f t="shared" si="257"/>
        <v>0</v>
      </c>
      <c r="AU343" s="40">
        <f t="shared" si="258"/>
        <v>0</v>
      </c>
      <c r="AV343" s="40"/>
      <c r="AW343" s="52">
        <f t="shared" si="259"/>
        <v>0</v>
      </c>
      <c r="AY343" s="52">
        <f t="shared" si="260"/>
        <v>0</v>
      </c>
      <c r="AZ343" s="70"/>
    </row>
    <row r="344" spans="1:52" ht="12" customHeight="1">
      <c r="A344" s="44">
        <f t="shared" si="261"/>
        <v>47209</v>
      </c>
      <c r="B344" s="66">
        <f t="shared" si="262"/>
        <v>2868.8524590163934</v>
      </c>
      <c r="C344" s="67"/>
      <c r="D344" s="68">
        <f t="shared" si="226"/>
        <v>2868.8524590163934</v>
      </c>
      <c r="E344" s="35">
        <f t="shared" si="227"/>
        <v>0</v>
      </c>
      <c r="F344" s="35">
        <f t="shared" si="228"/>
        <v>0</v>
      </c>
      <c r="G344" s="55">
        <f t="shared" si="229"/>
        <v>5.67</v>
      </c>
      <c r="H344" s="69">
        <f t="shared" si="229"/>
        <v>5.67</v>
      </c>
      <c r="I344" s="72">
        <f t="shared" si="263"/>
        <v>0</v>
      </c>
      <c r="J344" s="55">
        <f t="shared" si="230"/>
        <v>-0.01</v>
      </c>
      <c r="K344" s="69">
        <f t="shared" si="230"/>
        <v>-0.06</v>
      </c>
      <c r="L344" s="72">
        <v>0</v>
      </c>
      <c r="M344" s="55">
        <f t="shared" si="231"/>
        <v>7.4999999999999997E-3</v>
      </c>
      <c r="N344" s="69">
        <f t="shared" si="231"/>
        <v>0</v>
      </c>
      <c r="O344" s="72">
        <v>0</v>
      </c>
      <c r="P344" s="7"/>
      <c r="Q344" s="72">
        <f t="shared" si="232"/>
        <v>5.6674999999999995</v>
      </c>
      <c r="R344" s="72">
        <f t="shared" si="233"/>
        <v>5.61</v>
      </c>
      <c r="S344" s="72">
        <f t="shared" si="234"/>
        <v>0</v>
      </c>
      <c r="T344" s="7"/>
      <c r="U344" s="5">
        <f t="shared" si="235"/>
        <v>30</v>
      </c>
      <c r="V344" s="45">
        <f t="shared" si="236"/>
        <v>47209</v>
      </c>
      <c r="W344" s="5">
        <f t="shared" si="237"/>
        <v>10293</v>
      </c>
      <c r="X344" s="55">
        <f t="shared" si="238"/>
        <v>5.3904348595426005E-2</v>
      </c>
      <c r="Y344" s="47">
        <f t="shared" si="239"/>
        <v>0.22336418798462393</v>
      </c>
      <c r="Z344" s="5">
        <f t="shared" si="240"/>
        <v>0</v>
      </c>
      <c r="AA344" s="5">
        <f t="shared" si="241"/>
        <v>0</v>
      </c>
      <c r="AC344" s="39">
        <f t="shared" si="242"/>
        <v>0</v>
      </c>
      <c r="AD344" s="39">
        <f t="shared" si="243"/>
        <v>0</v>
      </c>
      <c r="AE344" s="39">
        <f t="shared" si="244"/>
        <v>0</v>
      </c>
      <c r="AF344" s="39">
        <f t="shared" si="245"/>
        <v>0</v>
      </c>
      <c r="AG344" s="39">
        <f t="shared" si="246"/>
        <v>0</v>
      </c>
      <c r="AH344" s="39">
        <f t="shared" si="247"/>
        <v>0</v>
      </c>
      <c r="AI344" s="39">
        <f t="shared" si="248"/>
        <v>0</v>
      </c>
      <c r="AJ344" s="39">
        <f t="shared" si="249"/>
        <v>0</v>
      </c>
      <c r="AK344" s="39">
        <f t="shared" si="250"/>
        <v>0</v>
      </c>
      <c r="AL344" s="43"/>
      <c r="AM344" s="39">
        <f t="shared" si="251"/>
        <v>0</v>
      </c>
      <c r="AN344" s="39">
        <f t="shared" si="252"/>
        <v>0</v>
      </c>
      <c r="AO344" s="39">
        <f t="shared" si="253"/>
        <v>0</v>
      </c>
      <c r="AP344" s="40">
        <f t="shared" si="254"/>
        <v>0</v>
      </c>
      <c r="AR344" s="39">
        <f t="shared" si="255"/>
        <v>0</v>
      </c>
      <c r="AS344" s="39">
        <f t="shared" si="256"/>
        <v>0</v>
      </c>
      <c r="AT344" s="39">
        <f t="shared" si="257"/>
        <v>0</v>
      </c>
      <c r="AU344" s="40">
        <f t="shared" si="258"/>
        <v>0</v>
      </c>
      <c r="AV344" s="40"/>
      <c r="AW344" s="52">
        <f t="shared" si="259"/>
        <v>0</v>
      </c>
      <c r="AY344" s="52">
        <f t="shared" si="260"/>
        <v>0</v>
      </c>
      <c r="AZ344" s="70"/>
    </row>
    <row r="345" spans="1:52" ht="12" customHeight="1">
      <c r="A345" s="44">
        <f t="shared" si="261"/>
        <v>47239</v>
      </c>
      <c r="B345" s="66">
        <f t="shared" si="262"/>
        <v>2868.8524590163934</v>
      </c>
      <c r="C345" s="67"/>
      <c r="D345" s="68">
        <f t="shared" si="226"/>
        <v>2868.8524590163934</v>
      </c>
      <c r="E345" s="35">
        <f t="shared" si="227"/>
        <v>0</v>
      </c>
      <c r="F345" s="35">
        <f t="shared" si="228"/>
        <v>0</v>
      </c>
      <c r="G345" s="55">
        <f t="shared" si="229"/>
        <v>5.67</v>
      </c>
      <c r="H345" s="69">
        <f t="shared" si="229"/>
        <v>5.67</v>
      </c>
      <c r="I345" s="72">
        <f t="shared" si="263"/>
        <v>0</v>
      </c>
      <c r="J345" s="55">
        <f t="shared" si="230"/>
        <v>-0.01</v>
      </c>
      <c r="K345" s="69">
        <f t="shared" si="230"/>
        <v>-0.06</v>
      </c>
      <c r="L345" s="72">
        <v>0</v>
      </c>
      <c r="M345" s="55">
        <f t="shared" si="231"/>
        <v>7.4999999999999997E-3</v>
      </c>
      <c r="N345" s="69">
        <f t="shared" si="231"/>
        <v>0</v>
      </c>
      <c r="O345" s="72">
        <v>0</v>
      </c>
      <c r="P345" s="7"/>
      <c r="Q345" s="72">
        <f t="shared" si="232"/>
        <v>5.6674999999999995</v>
      </c>
      <c r="R345" s="72">
        <f t="shared" si="233"/>
        <v>5.61</v>
      </c>
      <c r="S345" s="72">
        <f t="shared" si="234"/>
        <v>0</v>
      </c>
      <c r="T345" s="7"/>
      <c r="U345" s="5">
        <f t="shared" si="235"/>
        <v>31</v>
      </c>
      <c r="V345" s="45">
        <f t="shared" si="236"/>
        <v>47239</v>
      </c>
      <c r="W345" s="5">
        <f t="shared" si="237"/>
        <v>10323</v>
      </c>
      <c r="X345" s="55">
        <f t="shared" si="238"/>
        <v>5.3904348595426005E-2</v>
      </c>
      <c r="Y345" s="47">
        <f t="shared" si="239"/>
        <v>0.22239047238060194</v>
      </c>
      <c r="Z345" s="5">
        <f t="shared" si="240"/>
        <v>0</v>
      </c>
      <c r="AA345" s="5">
        <f t="shared" si="241"/>
        <v>0</v>
      </c>
      <c r="AC345" s="39">
        <f t="shared" si="242"/>
        <v>0</v>
      </c>
      <c r="AD345" s="39">
        <f t="shared" si="243"/>
        <v>0</v>
      </c>
      <c r="AE345" s="39">
        <f t="shared" si="244"/>
        <v>0</v>
      </c>
      <c r="AF345" s="39">
        <f t="shared" si="245"/>
        <v>0</v>
      </c>
      <c r="AG345" s="39">
        <f t="shared" si="246"/>
        <v>0</v>
      </c>
      <c r="AH345" s="39">
        <f t="shared" si="247"/>
        <v>0</v>
      </c>
      <c r="AI345" s="39">
        <f t="shared" si="248"/>
        <v>0</v>
      </c>
      <c r="AJ345" s="39">
        <f t="shared" si="249"/>
        <v>0</v>
      </c>
      <c r="AK345" s="39">
        <f t="shared" si="250"/>
        <v>0</v>
      </c>
      <c r="AL345" s="43"/>
      <c r="AM345" s="39">
        <f t="shared" si="251"/>
        <v>0</v>
      </c>
      <c r="AN345" s="39">
        <f t="shared" si="252"/>
        <v>0</v>
      </c>
      <c r="AO345" s="39">
        <f t="shared" si="253"/>
        <v>0</v>
      </c>
      <c r="AP345" s="40">
        <f t="shared" si="254"/>
        <v>0</v>
      </c>
      <c r="AR345" s="39">
        <f t="shared" si="255"/>
        <v>0</v>
      </c>
      <c r="AS345" s="39">
        <f t="shared" si="256"/>
        <v>0</v>
      </c>
      <c r="AT345" s="39">
        <f t="shared" si="257"/>
        <v>0</v>
      </c>
      <c r="AU345" s="40">
        <f t="shared" si="258"/>
        <v>0</v>
      </c>
      <c r="AV345" s="40"/>
      <c r="AW345" s="52">
        <f t="shared" si="259"/>
        <v>0</v>
      </c>
      <c r="AY345" s="52">
        <f t="shared" si="260"/>
        <v>0</v>
      </c>
      <c r="AZ345" s="70"/>
    </row>
    <row r="346" spans="1:52" ht="12" customHeight="1">
      <c r="A346" s="44">
        <f t="shared" si="261"/>
        <v>47270</v>
      </c>
      <c r="B346" s="66">
        <f t="shared" si="262"/>
        <v>2868.8524590163934</v>
      </c>
      <c r="C346" s="67"/>
      <c r="D346" s="68">
        <f t="shared" si="226"/>
        <v>2868.8524590163934</v>
      </c>
      <c r="E346" s="35">
        <f t="shared" si="227"/>
        <v>0</v>
      </c>
      <c r="F346" s="35">
        <f t="shared" si="228"/>
        <v>0</v>
      </c>
      <c r="G346" s="55">
        <f t="shared" si="229"/>
        <v>5.67</v>
      </c>
      <c r="H346" s="69">
        <f t="shared" si="229"/>
        <v>5.67</v>
      </c>
      <c r="I346" s="72">
        <f t="shared" si="263"/>
        <v>0</v>
      </c>
      <c r="J346" s="55">
        <f t="shared" si="230"/>
        <v>-0.01</v>
      </c>
      <c r="K346" s="69">
        <f t="shared" si="230"/>
        <v>-0.06</v>
      </c>
      <c r="L346" s="72">
        <v>0</v>
      </c>
      <c r="M346" s="55">
        <f t="shared" si="231"/>
        <v>7.4999999999999997E-3</v>
      </c>
      <c r="N346" s="69">
        <f t="shared" si="231"/>
        <v>0</v>
      </c>
      <c r="O346" s="72">
        <v>0</v>
      </c>
      <c r="P346" s="7"/>
      <c r="Q346" s="72">
        <f t="shared" si="232"/>
        <v>5.6674999999999995</v>
      </c>
      <c r="R346" s="72">
        <f t="shared" si="233"/>
        <v>5.61</v>
      </c>
      <c r="S346" s="72">
        <f t="shared" si="234"/>
        <v>0</v>
      </c>
      <c r="T346" s="7"/>
      <c r="U346" s="5">
        <f t="shared" si="235"/>
        <v>30</v>
      </c>
      <c r="V346" s="45">
        <f t="shared" si="236"/>
        <v>47270</v>
      </c>
      <c r="W346" s="5">
        <f t="shared" si="237"/>
        <v>10354</v>
      </c>
      <c r="X346" s="55">
        <f t="shared" si="238"/>
        <v>5.3904348595426005E-2</v>
      </c>
      <c r="Y346" s="47">
        <f t="shared" si="239"/>
        <v>0.22138875870486024</v>
      </c>
      <c r="Z346" s="5">
        <f t="shared" si="240"/>
        <v>0</v>
      </c>
      <c r="AA346" s="5">
        <f t="shared" si="241"/>
        <v>0</v>
      </c>
      <c r="AC346" s="39">
        <f t="shared" si="242"/>
        <v>0</v>
      </c>
      <c r="AD346" s="39">
        <f t="shared" si="243"/>
        <v>0</v>
      </c>
      <c r="AE346" s="39">
        <f t="shared" si="244"/>
        <v>0</v>
      </c>
      <c r="AF346" s="39">
        <f t="shared" si="245"/>
        <v>0</v>
      </c>
      <c r="AG346" s="39">
        <f t="shared" si="246"/>
        <v>0</v>
      </c>
      <c r="AH346" s="39">
        <f t="shared" si="247"/>
        <v>0</v>
      </c>
      <c r="AI346" s="39">
        <f t="shared" si="248"/>
        <v>0</v>
      </c>
      <c r="AJ346" s="39">
        <f t="shared" si="249"/>
        <v>0</v>
      </c>
      <c r="AK346" s="39">
        <f t="shared" si="250"/>
        <v>0</v>
      </c>
      <c r="AL346" s="43"/>
      <c r="AM346" s="39">
        <f t="shared" si="251"/>
        <v>0</v>
      </c>
      <c r="AN346" s="39">
        <f t="shared" si="252"/>
        <v>0</v>
      </c>
      <c r="AO346" s="39">
        <f t="shared" si="253"/>
        <v>0</v>
      </c>
      <c r="AP346" s="40">
        <f t="shared" si="254"/>
        <v>0</v>
      </c>
      <c r="AR346" s="39">
        <f t="shared" si="255"/>
        <v>0</v>
      </c>
      <c r="AS346" s="39">
        <f t="shared" si="256"/>
        <v>0</v>
      </c>
      <c r="AT346" s="39">
        <f t="shared" si="257"/>
        <v>0</v>
      </c>
      <c r="AU346" s="40">
        <f t="shared" si="258"/>
        <v>0</v>
      </c>
      <c r="AV346" s="40"/>
      <c r="AW346" s="52">
        <f t="shared" si="259"/>
        <v>0</v>
      </c>
      <c r="AY346" s="52">
        <f t="shared" si="260"/>
        <v>0</v>
      </c>
      <c r="AZ346" s="70"/>
    </row>
    <row r="347" spans="1:52" ht="12" customHeight="1">
      <c r="A347" s="44">
        <f t="shared" si="261"/>
        <v>47300</v>
      </c>
      <c r="B347" s="66">
        <f t="shared" si="262"/>
        <v>2868.8524590163934</v>
      </c>
      <c r="C347" s="67"/>
      <c r="D347" s="68">
        <f t="shared" si="226"/>
        <v>2868.8524590163934</v>
      </c>
      <c r="E347" s="35">
        <f t="shared" si="227"/>
        <v>0</v>
      </c>
      <c r="F347" s="35">
        <f t="shared" si="228"/>
        <v>0</v>
      </c>
      <c r="G347" s="55">
        <f t="shared" si="229"/>
        <v>5.67</v>
      </c>
      <c r="H347" s="69">
        <f t="shared" si="229"/>
        <v>5.67</v>
      </c>
      <c r="I347" s="72">
        <f t="shared" si="263"/>
        <v>0</v>
      </c>
      <c r="J347" s="55">
        <f t="shared" si="230"/>
        <v>-0.01</v>
      </c>
      <c r="K347" s="69">
        <f t="shared" si="230"/>
        <v>-0.06</v>
      </c>
      <c r="L347" s="72">
        <v>0</v>
      </c>
      <c r="M347" s="55">
        <f t="shared" si="231"/>
        <v>7.4999999999999997E-3</v>
      </c>
      <c r="N347" s="69">
        <f t="shared" si="231"/>
        <v>0</v>
      </c>
      <c r="O347" s="72">
        <v>0</v>
      </c>
      <c r="P347" s="7"/>
      <c r="Q347" s="72">
        <f t="shared" si="232"/>
        <v>5.6674999999999995</v>
      </c>
      <c r="R347" s="72">
        <f t="shared" si="233"/>
        <v>5.61</v>
      </c>
      <c r="S347" s="72">
        <f t="shared" si="234"/>
        <v>0</v>
      </c>
      <c r="T347" s="7"/>
      <c r="U347" s="5">
        <f t="shared" si="235"/>
        <v>31</v>
      </c>
      <c r="V347" s="45">
        <f t="shared" si="236"/>
        <v>47300</v>
      </c>
      <c r="W347" s="5">
        <f t="shared" si="237"/>
        <v>10384</v>
      </c>
      <c r="X347" s="55">
        <f t="shared" si="238"/>
        <v>5.3904348595426005E-2</v>
      </c>
      <c r="Y347" s="47">
        <f t="shared" si="239"/>
        <v>0.22042365462595204</v>
      </c>
      <c r="Z347" s="5">
        <f t="shared" si="240"/>
        <v>0</v>
      </c>
      <c r="AA347" s="5">
        <f t="shared" si="241"/>
        <v>0</v>
      </c>
      <c r="AC347" s="39">
        <f t="shared" si="242"/>
        <v>0</v>
      </c>
      <c r="AD347" s="39">
        <f t="shared" si="243"/>
        <v>0</v>
      </c>
      <c r="AE347" s="39">
        <f t="shared" si="244"/>
        <v>0</v>
      </c>
      <c r="AF347" s="39">
        <f t="shared" si="245"/>
        <v>0</v>
      </c>
      <c r="AG347" s="39">
        <f t="shared" si="246"/>
        <v>0</v>
      </c>
      <c r="AH347" s="39">
        <f t="shared" si="247"/>
        <v>0</v>
      </c>
      <c r="AI347" s="39">
        <f t="shared" si="248"/>
        <v>0</v>
      </c>
      <c r="AJ347" s="39">
        <f t="shared" si="249"/>
        <v>0</v>
      </c>
      <c r="AK347" s="39">
        <f t="shared" si="250"/>
        <v>0</v>
      </c>
      <c r="AL347" s="43"/>
      <c r="AM347" s="39">
        <f t="shared" si="251"/>
        <v>0</v>
      </c>
      <c r="AN347" s="39">
        <f t="shared" si="252"/>
        <v>0</v>
      </c>
      <c r="AO347" s="39">
        <f t="shared" si="253"/>
        <v>0</v>
      </c>
      <c r="AP347" s="40">
        <f t="shared" si="254"/>
        <v>0</v>
      </c>
      <c r="AR347" s="39">
        <f t="shared" si="255"/>
        <v>0</v>
      </c>
      <c r="AS347" s="39">
        <f t="shared" si="256"/>
        <v>0</v>
      </c>
      <c r="AT347" s="39">
        <f t="shared" si="257"/>
        <v>0</v>
      </c>
      <c r="AU347" s="40">
        <f t="shared" si="258"/>
        <v>0</v>
      </c>
      <c r="AV347" s="40"/>
      <c r="AW347" s="52">
        <f t="shared" si="259"/>
        <v>0</v>
      </c>
      <c r="AY347" s="52">
        <f t="shared" si="260"/>
        <v>0</v>
      </c>
      <c r="AZ347" s="70"/>
    </row>
    <row r="348" spans="1:52" ht="12" customHeight="1">
      <c r="A348" s="44">
        <f t="shared" si="261"/>
        <v>47331</v>
      </c>
      <c r="B348" s="66">
        <f t="shared" si="262"/>
        <v>2868.8524590163934</v>
      </c>
      <c r="C348" s="67"/>
      <c r="D348" s="68">
        <f t="shared" si="226"/>
        <v>2868.8524590163934</v>
      </c>
      <c r="E348" s="35">
        <f t="shared" si="227"/>
        <v>0</v>
      </c>
      <c r="F348" s="35">
        <f t="shared" si="228"/>
        <v>0</v>
      </c>
      <c r="G348" s="55">
        <f t="shared" si="229"/>
        <v>5.67</v>
      </c>
      <c r="H348" s="69">
        <f t="shared" si="229"/>
        <v>5.67</v>
      </c>
      <c r="I348" s="72">
        <f t="shared" si="263"/>
        <v>0</v>
      </c>
      <c r="J348" s="55">
        <f t="shared" si="230"/>
        <v>-0.01</v>
      </c>
      <c r="K348" s="69">
        <f t="shared" si="230"/>
        <v>-0.06</v>
      </c>
      <c r="L348" s="72">
        <v>0</v>
      </c>
      <c r="M348" s="55">
        <f t="shared" si="231"/>
        <v>7.4999999999999997E-3</v>
      </c>
      <c r="N348" s="69">
        <f t="shared" si="231"/>
        <v>0</v>
      </c>
      <c r="O348" s="72">
        <v>0</v>
      </c>
      <c r="P348" s="7"/>
      <c r="Q348" s="72">
        <f t="shared" si="232"/>
        <v>5.6674999999999995</v>
      </c>
      <c r="R348" s="72">
        <f t="shared" si="233"/>
        <v>5.61</v>
      </c>
      <c r="S348" s="72">
        <f t="shared" si="234"/>
        <v>0</v>
      </c>
      <c r="T348" s="7"/>
      <c r="U348" s="5">
        <f t="shared" si="235"/>
        <v>31</v>
      </c>
      <c r="V348" s="45">
        <f t="shared" si="236"/>
        <v>47331</v>
      </c>
      <c r="W348" s="5">
        <f t="shared" si="237"/>
        <v>10415</v>
      </c>
      <c r="X348" s="55">
        <f t="shared" si="238"/>
        <v>5.3904348595426005E-2</v>
      </c>
      <c r="Y348" s="47">
        <f t="shared" si="239"/>
        <v>0.21943080008981919</v>
      </c>
      <c r="Z348" s="5">
        <f t="shared" si="240"/>
        <v>0</v>
      </c>
      <c r="AA348" s="5">
        <f t="shared" si="241"/>
        <v>0</v>
      </c>
      <c r="AC348" s="39">
        <f t="shared" si="242"/>
        <v>0</v>
      </c>
      <c r="AD348" s="39">
        <f t="shared" si="243"/>
        <v>0</v>
      </c>
      <c r="AE348" s="39">
        <f t="shared" si="244"/>
        <v>0</v>
      </c>
      <c r="AF348" s="39">
        <f t="shared" si="245"/>
        <v>0</v>
      </c>
      <c r="AG348" s="39">
        <f t="shared" si="246"/>
        <v>0</v>
      </c>
      <c r="AH348" s="39">
        <f t="shared" si="247"/>
        <v>0</v>
      </c>
      <c r="AI348" s="39">
        <f t="shared" si="248"/>
        <v>0</v>
      </c>
      <c r="AJ348" s="39">
        <f t="shared" si="249"/>
        <v>0</v>
      </c>
      <c r="AK348" s="39">
        <f t="shared" si="250"/>
        <v>0</v>
      </c>
      <c r="AL348" s="43"/>
      <c r="AM348" s="39">
        <f t="shared" si="251"/>
        <v>0</v>
      </c>
      <c r="AN348" s="39">
        <f t="shared" si="252"/>
        <v>0</v>
      </c>
      <c r="AO348" s="39">
        <f t="shared" si="253"/>
        <v>0</v>
      </c>
      <c r="AP348" s="40">
        <f t="shared" si="254"/>
        <v>0</v>
      </c>
      <c r="AR348" s="39">
        <f t="shared" si="255"/>
        <v>0</v>
      </c>
      <c r="AS348" s="39">
        <f t="shared" si="256"/>
        <v>0</v>
      </c>
      <c r="AT348" s="39">
        <f t="shared" si="257"/>
        <v>0</v>
      </c>
      <c r="AU348" s="40">
        <f t="shared" si="258"/>
        <v>0</v>
      </c>
      <c r="AV348" s="40"/>
      <c r="AW348" s="52">
        <f t="shared" si="259"/>
        <v>0</v>
      </c>
      <c r="AY348" s="52">
        <f t="shared" si="260"/>
        <v>0</v>
      </c>
      <c r="AZ348" s="70"/>
    </row>
    <row r="349" spans="1:52" ht="12" customHeight="1">
      <c r="A349" s="44">
        <f t="shared" si="261"/>
        <v>47362</v>
      </c>
      <c r="B349" s="66">
        <f t="shared" si="262"/>
        <v>2868.8524590163934</v>
      </c>
      <c r="C349" s="67"/>
      <c r="D349" s="68">
        <f t="shared" si="226"/>
        <v>2868.8524590163934</v>
      </c>
      <c r="E349" s="35">
        <f t="shared" si="227"/>
        <v>0</v>
      </c>
      <c r="F349" s="35">
        <f t="shared" si="228"/>
        <v>0</v>
      </c>
      <c r="G349" s="55">
        <f t="shared" si="229"/>
        <v>5.67</v>
      </c>
      <c r="H349" s="69">
        <f t="shared" si="229"/>
        <v>5.67</v>
      </c>
      <c r="I349" s="72">
        <f t="shared" si="263"/>
        <v>0</v>
      </c>
      <c r="J349" s="55">
        <f t="shared" si="230"/>
        <v>-0.01</v>
      </c>
      <c r="K349" s="69">
        <f t="shared" si="230"/>
        <v>-0.06</v>
      </c>
      <c r="L349" s="72">
        <v>0</v>
      </c>
      <c r="M349" s="55">
        <f t="shared" si="231"/>
        <v>7.4999999999999997E-3</v>
      </c>
      <c r="N349" s="69">
        <f t="shared" si="231"/>
        <v>0</v>
      </c>
      <c r="O349" s="72">
        <v>0</v>
      </c>
      <c r="P349" s="7"/>
      <c r="Q349" s="72">
        <f t="shared" si="232"/>
        <v>5.6674999999999995</v>
      </c>
      <c r="R349" s="72">
        <f t="shared" si="233"/>
        <v>5.61</v>
      </c>
      <c r="S349" s="72">
        <f t="shared" si="234"/>
        <v>0</v>
      </c>
      <c r="T349" s="7"/>
      <c r="U349" s="5">
        <f t="shared" si="235"/>
        <v>30</v>
      </c>
      <c r="V349" s="45">
        <f t="shared" si="236"/>
        <v>47362</v>
      </c>
      <c r="W349" s="5">
        <f t="shared" si="237"/>
        <v>10446</v>
      </c>
      <c r="X349" s="55">
        <f t="shared" si="238"/>
        <v>5.3904348595426005E-2</v>
      </c>
      <c r="Y349" s="47">
        <f t="shared" si="239"/>
        <v>0.21844241766958339</v>
      </c>
      <c r="Z349" s="5">
        <f t="shared" si="240"/>
        <v>0</v>
      </c>
      <c r="AA349" s="5">
        <f t="shared" si="241"/>
        <v>0</v>
      </c>
      <c r="AC349" s="39">
        <f t="shared" si="242"/>
        <v>0</v>
      </c>
      <c r="AD349" s="39">
        <f t="shared" si="243"/>
        <v>0</v>
      </c>
      <c r="AE349" s="39">
        <f t="shared" si="244"/>
        <v>0</v>
      </c>
      <c r="AF349" s="39">
        <f t="shared" si="245"/>
        <v>0</v>
      </c>
      <c r="AG349" s="39">
        <f t="shared" si="246"/>
        <v>0</v>
      </c>
      <c r="AH349" s="39">
        <f t="shared" si="247"/>
        <v>0</v>
      </c>
      <c r="AI349" s="39">
        <f t="shared" si="248"/>
        <v>0</v>
      </c>
      <c r="AJ349" s="39">
        <f t="shared" si="249"/>
        <v>0</v>
      </c>
      <c r="AK349" s="39">
        <f t="shared" si="250"/>
        <v>0</v>
      </c>
      <c r="AL349" s="43"/>
      <c r="AM349" s="39">
        <f t="shared" si="251"/>
        <v>0</v>
      </c>
      <c r="AN349" s="39">
        <f t="shared" si="252"/>
        <v>0</v>
      </c>
      <c r="AO349" s="39">
        <f t="shared" si="253"/>
        <v>0</v>
      </c>
      <c r="AP349" s="40">
        <f t="shared" si="254"/>
        <v>0</v>
      </c>
      <c r="AR349" s="39">
        <f t="shared" si="255"/>
        <v>0</v>
      </c>
      <c r="AS349" s="39">
        <f t="shared" si="256"/>
        <v>0</v>
      </c>
      <c r="AT349" s="39">
        <f t="shared" si="257"/>
        <v>0</v>
      </c>
      <c r="AU349" s="40">
        <f t="shared" si="258"/>
        <v>0</v>
      </c>
      <c r="AV349" s="40"/>
      <c r="AW349" s="52">
        <f t="shared" si="259"/>
        <v>0</v>
      </c>
      <c r="AY349" s="52">
        <f t="shared" si="260"/>
        <v>0</v>
      </c>
      <c r="AZ349" s="70"/>
    </row>
    <row r="350" spans="1:52" ht="12" customHeight="1">
      <c r="A350" s="44">
        <f t="shared" si="261"/>
        <v>47392</v>
      </c>
      <c r="B350" s="66">
        <f t="shared" si="262"/>
        <v>2868.8524590163934</v>
      </c>
      <c r="C350" s="67"/>
      <c r="D350" s="68">
        <f t="shared" si="226"/>
        <v>2868.8524590163934</v>
      </c>
      <c r="E350" s="35">
        <f t="shared" si="227"/>
        <v>0</v>
      </c>
      <c r="F350" s="35">
        <f t="shared" si="228"/>
        <v>0</v>
      </c>
      <c r="G350" s="55">
        <f t="shared" ref="G350:H369" si="264">VLOOKUP($A350,Table,MATCH(G$4,Curves,0))</f>
        <v>5.67</v>
      </c>
      <c r="H350" s="69">
        <f t="shared" si="264"/>
        <v>5.67</v>
      </c>
      <c r="I350" s="72">
        <f t="shared" si="263"/>
        <v>0</v>
      </c>
      <c r="J350" s="55">
        <f t="shared" ref="J350:K369" si="265">VLOOKUP($A350,Table,MATCH(J$4,Curves,0))</f>
        <v>-0.01</v>
      </c>
      <c r="K350" s="69">
        <f t="shared" si="265"/>
        <v>-0.06</v>
      </c>
      <c r="L350" s="72">
        <v>0</v>
      </c>
      <c r="M350" s="55">
        <f t="shared" ref="M350:N369" si="266">VLOOKUP($A350,Table,MATCH(M$4,Curves,0))</f>
        <v>7.4999999999999997E-3</v>
      </c>
      <c r="N350" s="69">
        <f t="shared" si="266"/>
        <v>0</v>
      </c>
      <c r="O350" s="72">
        <v>0</v>
      </c>
      <c r="P350" s="7"/>
      <c r="Q350" s="72">
        <f t="shared" si="232"/>
        <v>5.6674999999999995</v>
      </c>
      <c r="R350" s="72">
        <f t="shared" si="233"/>
        <v>5.61</v>
      </c>
      <c r="S350" s="72">
        <f t="shared" si="234"/>
        <v>0</v>
      </c>
      <c r="T350" s="7"/>
      <c r="U350" s="5">
        <f t="shared" si="235"/>
        <v>31</v>
      </c>
      <c r="V350" s="45">
        <f t="shared" si="236"/>
        <v>47392</v>
      </c>
      <c r="W350" s="5">
        <f t="shared" si="237"/>
        <v>10476</v>
      </c>
      <c r="X350" s="55">
        <f t="shared" si="238"/>
        <v>5.3904348595426005E-2</v>
      </c>
      <c r="Y350" s="47">
        <f t="shared" si="239"/>
        <v>0.21749015762922366</v>
      </c>
      <c r="Z350" s="5">
        <f t="shared" si="240"/>
        <v>0</v>
      </c>
      <c r="AA350" s="5">
        <f t="shared" si="241"/>
        <v>0</v>
      </c>
      <c r="AC350" s="39">
        <f t="shared" si="242"/>
        <v>0</v>
      </c>
      <c r="AD350" s="39">
        <f t="shared" si="243"/>
        <v>0</v>
      </c>
      <c r="AE350" s="39">
        <f t="shared" si="244"/>
        <v>0</v>
      </c>
      <c r="AF350" s="39">
        <f t="shared" si="245"/>
        <v>0</v>
      </c>
      <c r="AG350" s="39">
        <f t="shared" si="246"/>
        <v>0</v>
      </c>
      <c r="AH350" s="39">
        <f t="shared" si="247"/>
        <v>0</v>
      </c>
      <c r="AI350" s="39">
        <f t="shared" si="248"/>
        <v>0</v>
      </c>
      <c r="AJ350" s="39">
        <f t="shared" si="249"/>
        <v>0</v>
      </c>
      <c r="AK350" s="39">
        <f t="shared" si="250"/>
        <v>0</v>
      </c>
      <c r="AL350" s="43"/>
      <c r="AM350" s="39">
        <f t="shared" si="251"/>
        <v>0</v>
      </c>
      <c r="AN350" s="39">
        <f t="shared" si="252"/>
        <v>0</v>
      </c>
      <c r="AO350" s="39">
        <f t="shared" si="253"/>
        <v>0</v>
      </c>
      <c r="AP350" s="40">
        <f t="shared" si="254"/>
        <v>0</v>
      </c>
      <c r="AR350" s="39">
        <f t="shared" si="255"/>
        <v>0</v>
      </c>
      <c r="AS350" s="39">
        <f t="shared" si="256"/>
        <v>0</v>
      </c>
      <c r="AT350" s="39">
        <f t="shared" si="257"/>
        <v>0</v>
      </c>
      <c r="AU350" s="40">
        <f t="shared" si="258"/>
        <v>0</v>
      </c>
      <c r="AV350" s="40"/>
      <c r="AW350" s="52">
        <f t="shared" si="259"/>
        <v>0</v>
      </c>
      <c r="AY350" s="52">
        <f t="shared" si="260"/>
        <v>0</v>
      </c>
      <c r="AZ350" s="70"/>
    </row>
    <row r="351" spans="1:52" ht="12" customHeight="1">
      <c r="A351" s="44">
        <f t="shared" si="261"/>
        <v>47423</v>
      </c>
      <c r="B351" s="66">
        <f t="shared" si="262"/>
        <v>2868.8524590163934</v>
      </c>
      <c r="C351" s="67"/>
      <c r="D351" s="68">
        <f t="shared" si="226"/>
        <v>2868.8524590163934</v>
      </c>
      <c r="E351" s="35">
        <f t="shared" si="227"/>
        <v>0</v>
      </c>
      <c r="F351" s="35">
        <f t="shared" si="228"/>
        <v>0</v>
      </c>
      <c r="G351" s="55">
        <f t="shared" si="264"/>
        <v>5.67</v>
      </c>
      <c r="H351" s="69">
        <f t="shared" si="264"/>
        <v>5.67</v>
      </c>
      <c r="I351" s="72">
        <f t="shared" si="263"/>
        <v>0</v>
      </c>
      <c r="J351" s="55">
        <f t="shared" si="265"/>
        <v>-0.01</v>
      </c>
      <c r="K351" s="69">
        <f t="shared" si="265"/>
        <v>-0.06</v>
      </c>
      <c r="L351" s="72">
        <v>0</v>
      </c>
      <c r="M351" s="55">
        <f t="shared" si="266"/>
        <v>7.4999999999999997E-3</v>
      </c>
      <c r="N351" s="69">
        <f t="shared" si="266"/>
        <v>0</v>
      </c>
      <c r="O351" s="72">
        <v>0</v>
      </c>
      <c r="P351" s="7"/>
      <c r="Q351" s="72">
        <f t="shared" si="232"/>
        <v>5.6674999999999995</v>
      </c>
      <c r="R351" s="72">
        <f t="shared" si="233"/>
        <v>5.61</v>
      </c>
      <c r="S351" s="72">
        <f t="shared" si="234"/>
        <v>0</v>
      </c>
      <c r="T351" s="7"/>
      <c r="U351" s="5">
        <f t="shared" si="235"/>
        <v>30</v>
      </c>
      <c r="V351" s="45">
        <f t="shared" si="236"/>
        <v>47423</v>
      </c>
      <c r="W351" s="5">
        <f t="shared" si="237"/>
        <v>10507</v>
      </c>
      <c r="X351" s="55">
        <f t="shared" si="238"/>
        <v>5.3904348595426005E-2</v>
      </c>
      <c r="Y351" s="47">
        <f t="shared" si="239"/>
        <v>0.21651051644718786</v>
      </c>
      <c r="Z351" s="5">
        <f t="shared" si="240"/>
        <v>0</v>
      </c>
      <c r="AA351" s="5">
        <f t="shared" si="241"/>
        <v>0</v>
      </c>
      <c r="AC351" s="39">
        <f t="shared" si="242"/>
        <v>0</v>
      </c>
      <c r="AD351" s="39">
        <f t="shared" si="243"/>
        <v>0</v>
      </c>
      <c r="AE351" s="39">
        <f t="shared" si="244"/>
        <v>0</v>
      </c>
      <c r="AF351" s="39">
        <f t="shared" si="245"/>
        <v>0</v>
      </c>
      <c r="AG351" s="39">
        <f t="shared" si="246"/>
        <v>0</v>
      </c>
      <c r="AH351" s="39">
        <f t="shared" si="247"/>
        <v>0</v>
      </c>
      <c r="AI351" s="39">
        <f t="shared" si="248"/>
        <v>0</v>
      </c>
      <c r="AJ351" s="39">
        <f t="shared" si="249"/>
        <v>0</v>
      </c>
      <c r="AK351" s="39">
        <f t="shared" si="250"/>
        <v>0</v>
      </c>
      <c r="AL351" s="43"/>
      <c r="AM351" s="39">
        <f t="shared" si="251"/>
        <v>0</v>
      </c>
      <c r="AN351" s="39">
        <f t="shared" si="252"/>
        <v>0</v>
      </c>
      <c r="AO351" s="39">
        <f t="shared" si="253"/>
        <v>0</v>
      </c>
      <c r="AP351" s="40">
        <f t="shared" si="254"/>
        <v>0</v>
      </c>
      <c r="AR351" s="39">
        <f t="shared" si="255"/>
        <v>0</v>
      </c>
      <c r="AS351" s="39">
        <f t="shared" si="256"/>
        <v>0</v>
      </c>
      <c r="AT351" s="39">
        <f t="shared" si="257"/>
        <v>0</v>
      </c>
      <c r="AU351" s="40">
        <f t="shared" si="258"/>
        <v>0</v>
      </c>
      <c r="AV351" s="40"/>
      <c r="AW351" s="52">
        <f t="shared" si="259"/>
        <v>0</v>
      </c>
      <c r="AY351" s="52">
        <f t="shared" si="260"/>
        <v>0</v>
      </c>
      <c r="AZ351" s="70"/>
    </row>
    <row r="352" spans="1:52" ht="12" customHeight="1">
      <c r="A352" s="44">
        <f t="shared" si="261"/>
        <v>47453</v>
      </c>
      <c r="B352" s="66">
        <f t="shared" si="262"/>
        <v>2868.8524590163934</v>
      </c>
      <c r="C352" s="67"/>
      <c r="D352" s="68">
        <f t="shared" si="226"/>
        <v>2868.8524590163934</v>
      </c>
      <c r="E352" s="35">
        <f t="shared" si="227"/>
        <v>0</v>
      </c>
      <c r="F352" s="35">
        <f t="shared" si="228"/>
        <v>0</v>
      </c>
      <c r="G352" s="55">
        <f t="shared" si="264"/>
        <v>5.67</v>
      </c>
      <c r="H352" s="69">
        <f t="shared" si="264"/>
        <v>5.67</v>
      </c>
      <c r="I352" s="72">
        <f t="shared" si="263"/>
        <v>0</v>
      </c>
      <c r="J352" s="55">
        <f t="shared" si="265"/>
        <v>-0.01</v>
      </c>
      <c r="K352" s="69">
        <f t="shared" si="265"/>
        <v>-0.06</v>
      </c>
      <c r="L352" s="72">
        <v>0</v>
      </c>
      <c r="M352" s="55">
        <f t="shared" si="266"/>
        <v>7.4999999999999997E-3</v>
      </c>
      <c r="N352" s="69">
        <f t="shared" si="266"/>
        <v>0</v>
      </c>
      <c r="O352" s="72">
        <v>0</v>
      </c>
      <c r="P352" s="7"/>
      <c r="Q352" s="72">
        <f t="shared" si="232"/>
        <v>5.6674999999999995</v>
      </c>
      <c r="R352" s="72">
        <f t="shared" si="233"/>
        <v>5.61</v>
      </c>
      <c r="S352" s="72">
        <f t="shared" si="234"/>
        <v>0</v>
      </c>
      <c r="T352" s="7"/>
      <c r="U352" s="5">
        <f t="shared" si="235"/>
        <v>31</v>
      </c>
      <c r="V352" s="45">
        <f t="shared" si="236"/>
        <v>47453</v>
      </c>
      <c r="W352" s="5">
        <f t="shared" si="237"/>
        <v>10537</v>
      </c>
      <c r="X352" s="55">
        <f t="shared" si="238"/>
        <v>5.3904348595426005E-2</v>
      </c>
      <c r="Y352" s="47">
        <f t="shared" si="239"/>
        <v>0.2155666781792826</v>
      </c>
      <c r="Z352" s="5">
        <f t="shared" si="240"/>
        <v>0</v>
      </c>
      <c r="AA352" s="5">
        <f t="shared" si="241"/>
        <v>0</v>
      </c>
      <c r="AC352" s="39">
        <f t="shared" si="242"/>
        <v>0</v>
      </c>
      <c r="AD352" s="39">
        <f t="shared" si="243"/>
        <v>0</v>
      </c>
      <c r="AE352" s="39">
        <f t="shared" si="244"/>
        <v>0</v>
      </c>
      <c r="AF352" s="39">
        <f t="shared" si="245"/>
        <v>0</v>
      </c>
      <c r="AG352" s="39">
        <f t="shared" si="246"/>
        <v>0</v>
      </c>
      <c r="AH352" s="39">
        <f t="shared" si="247"/>
        <v>0</v>
      </c>
      <c r="AI352" s="39">
        <f t="shared" si="248"/>
        <v>0</v>
      </c>
      <c r="AJ352" s="39">
        <f t="shared" si="249"/>
        <v>0</v>
      </c>
      <c r="AK352" s="39">
        <f t="shared" si="250"/>
        <v>0</v>
      </c>
      <c r="AL352" s="43"/>
      <c r="AM352" s="39">
        <f t="shared" si="251"/>
        <v>0</v>
      </c>
      <c r="AN352" s="39">
        <f t="shared" si="252"/>
        <v>0</v>
      </c>
      <c r="AO352" s="39">
        <f t="shared" si="253"/>
        <v>0</v>
      </c>
      <c r="AP352" s="40">
        <f t="shared" si="254"/>
        <v>0</v>
      </c>
      <c r="AR352" s="39">
        <f t="shared" si="255"/>
        <v>0</v>
      </c>
      <c r="AS352" s="39">
        <f t="shared" si="256"/>
        <v>0</v>
      </c>
      <c r="AT352" s="39">
        <f t="shared" si="257"/>
        <v>0</v>
      </c>
      <c r="AU352" s="40">
        <f t="shared" si="258"/>
        <v>0</v>
      </c>
      <c r="AV352" s="40"/>
      <c r="AW352" s="52">
        <f t="shared" si="259"/>
        <v>0</v>
      </c>
      <c r="AY352" s="52">
        <f t="shared" si="260"/>
        <v>0</v>
      </c>
      <c r="AZ352" s="70"/>
    </row>
    <row r="353" spans="1:52" ht="12" customHeight="1">
      <c r="A353" s="44">
        <f t="shared" si="261"/>
        <v>47484</v>
      </c>
      <c r="B353" s="66">
        <f t="shared" si="262"/>
        <v>2868.8524590163934</v>
      </c>
      <c r="C353" s="67"/>
      <c r="D353" s="68">
        <f t="shared" si="226"/>
        <v>2868.8524590163934</v>
      </c>
      <c r="E353" s="35">
        <f t="shared" si="227"/>
        <v>0</v>
      </c>
      <c r="F353" s="35">
        <f t="shared" si="228"/>
        <v>0</v>
      </c>
      <c r="G353" s="55">
        <f t="shared" si="264"/>
        <v>5.67</v>
      </c>
      <c r="H353" s="69">
        <f t="shared" si="264"/>
        <v>5.67</v>
      </c>
      <c r="I353" s="72">
        <f t="shared" si="263"/>
        <v>0</v>
      </c>
      <c r="J353" s="55">
        <f t="shared" si="265"/>
        <v>-0.01</v>
      </c>
      <c r="K353" s="69">
        <f t="shared" si="265"/>
        <v>-0.06</v>
      </c>
      <c r="L353" s="72">
        <v>0</v>
      </c>
      <c r="M353" s="55">
        <f t="shared" si="266"/>
        <v>7.4999999999999997E-3</v>
      </c>
      <c r="N353" s="69">
        <f t="shared" si="266"/>
        <v>0</v>
      </c>
      <c r="O353" s="72">
        <v>0</v>
      </c>
      <c r="P353" s="7"/>
      <c r="Q353" s="72">
        <f t="shared" si="232"/>
        <v>5.6674999999999995</v>
      </c>
      <c r="R353" s="72">
        <f t="shared" si="233"/>
        <v>5.61</v>
      </c>
      <c r="S353" s="72">
        <f t="shared" si="234"/>
        <v>0</v>
      </c>
      <c r="T353" s="7"/>
      <c r="U353" s="5">
        <f t="shared" si="235"/>
        <v>31</v>
      </c>
      <c r="V353" s="45">
        <f t="shared" si="236"/>
        <v>47484</v>
      </c>
      <c r="W353" s="5">
        <f t="shared" si="237"/>
        <v>10568</v>
      </c>
      <c r="X353" s="55">
        <f t="shared" si="238"/>
        <v>5.3904348595426005E-2</v>
      </c>
      <c r="Y353" s="47">
        <f t="shared" si="239"/>
        <v>0.21459570092807706</v>
      </c>
      <c r="Z353" s="5">
        <f t="shared" si="240"/>
        <v>0</v>
      </c>
      <c r="AA353" s="5">
        <f t="shared" si="241"/>
        <v>0</v>
      </c>
      <c r="AC353" s="39">
        <f t="shared" si="242"/>
        <v>0</v>
      </c>
      <c r="AD353" s="39">
        <f t="shared" si="243"/>
        <v>0</v>
      </c>
      <c r="AE353" s="39">
        <f t="shared" si="244"/>
        <v>0</v>
      </c>
      <c r="AF353" s="39">
        <f t="shared" si="245"/>
        <v>0</v>
      </c>
      <c r="AG353" s="39">
        <f t="shared" si="246"/>
        <v>0</v>
      </c>
      <c r="AH353" s="39">
        <f t="shared" si="247"/>
        <v>0</v>
      </c>
      <c r="AI353" s="39">
        <f t="shared" si="248"/>
        <v>0</v>
      </c>
      <c r="AJ353" s="39">
        <f t="shared" si="249"/>
        <v>0</v>
      </c>
      <c r="AK353" s="39">
        <f t="shared" si="250"/>
        <v>0</v>
      </c>
      <c r="AL353" s="43"/>
      <c r="AM353" s="39">
        <f t="shared" si="251"/>
        <v>0</v>
      </c>
      <c r="AN353" s="39">
        <f t="shared" si="252"/>
        <v>0</v>
      </c>
      <c r="AO353" s="39">
        <f t="shared" si="253"/>
        <v>0</v>
      </c>
      <c r="AP353" s="40">
        <f t="shared" si="254"/>
        <v>0</v>
      </c>
      <c r="AR353" s="39">
        <f t="shared" si="255"/>
        <v>0</v>
      </c>
      <c r="AS353" s="39">
        <f t="shared" si="256"/>
        <v>0</v>
      </c>
      <c r="AT353" s="39">
        <f t="shared" si="257"/>
        <v>0</v>
      </c>
      <c r="AU353" s="40">
        <f t="shared" si="258"/>
        <v>0</v>
      </c>
      <c r="AV353" s="40"/>
      <c r="AW353" s="52">
        <f t="shared" si="259"/>
        <v>0</v>
      </c>
      <c r="AY353" s="52">
        <f t="shared" si="260"/>
        <v>0</v>
      </c>
      <c r="AZ353" s="70"/>
    </row>
    <row r="354" spans="1:52" ht="12" customHeight="1">
      <c r="A354" s="44">
        <f t="shared" si="261"/>
        <v>47515</v>
      </c>
      <c r="B354" s="66">
        <f t="shared" si="262"/>
        <v>2868.8524590163934</v>
      </c>
      <c r="C354" s="67"/>
      <c r="D354" s="68">
        <f t="shared" si="226"/>
        <v>2868.8524590163934</v>
      </c>
      <c r="E354" s="35">
        <f t="shared" si="227"/>
        <v>0</v>
      </c>
      <c r="F354" s="35">
        <f t="shared" si="228"/>
        <v>0</v>
      </c>
      <c r="G354" s="55">
        <f t="shared" si="264"/>
        <v>5.67</v>
      </c>
      <c r="H354" s="69">
        <f t="shared" si="264"/>
        <v>5.67</v>
      </c>
      <c r="I354" s="72">
        <f t="shared" si="263"/>
        <v>0</v>
      </c>
      <c r="J354" s="55">
        <f t="shared" si="265"/>
        <v>-0.01</v>
      </c>
      <c r="K354" s="69">
        <f t="shared" si="265"/>
        <v>-0.06</v>
      </c>
      <c r="L354" s="72">
        <v>0</v>
      </c>
      <c r="M354" s="55">
        <f t="shared" si="266"/>
        <v>7.4999999999999997E-3</v>
      </c>
      <c r="N354" s="69">
        <f t="shared" si="266"/>
        <v>0</v>
      </c>
      <c r="O354" s="72">
        <v>0</v>
      </c>
      <c r="P354" s="7"/>
      <c r="Q354" s="72">
        <f t="shared" si="232"/>
        <v>5.6674999999999995</v>
      </c>
      <c r="R354" s="72">
        <f t="shared" si="233"/>
        <v>5.61</v>
      </c>
      <c r="S354" s="72">
        <f t="shared" si="234"/>
        <v>0</v>
      </c>
      <c r="T354" s="7"/>
      <c r="U354" s="5">
        <f t="shared" si="235"/>
        <v>28</v>
      </c>
      <c r="V354" s="45">
        <f t="shared" si="236"/>
        <v>47515</v>
      </c>
      <c r="W354" s="5">
        <f t="shared" si="237"/>
        <v>10599</v>
      </c>
      <c r="X354" s="55">
        <f t="shared" si="238"/>
        <v>5.3904348595426005E-2</v>
      </c>
      <c r="Y354" s="47">
        <f t="shared" si="239"/>
        <v>0.21362909725088733</v>
      </c>
      <c r="Z354" s="5">
        <f t="shared" si="240"/>
        <v>0</v>
      </c>
      <c r="AA354" s="5">
        <f t="shared" si="241"/>
        <v>0</v>
      </c>
      <c r="AC354" s="39">
        <f t="shared" si="242"/>
        <v>0</v>
      </c>
      <c r="AD354" s="39">
        <f t="shared" si="243"/>
        <v>0</v>
      </c>
      <c r="AE354" s="39">
        <f t="shared" si="244"/>
        <v>0</v>
      </c>
      <c r="AF354" s="39">
        <f t="shared" si="245"/>
        <v>0</v>
      </c>
      <c r="AG354" s="39">
        <f t="shared" si="246"/>
        <v>0</v>
      </c>
      <c r="AH354" s="39">
        <f t="shared" si="247"/>
        <v>0</v>
      </c>
      <c r="AI354" s="39">
        <f t="shared" si="248"/>
        <v>0</v>
      </c>
      <c r="AJ354" s="39">
        <f t="shared" si="249"/>
        <v>0</v>
      </c>
      <c r="AK354" s="39">
        <f t="shared" si="250"/>
        <v>0</v>
      </c>
      <c r="AL354" s="43"/>
      <c r="AM354" s="39">
        <f t="shared" si="251"/>
        <v>0</v>
      </c>
      <c r="AN354" s="39">
        <f t="shared" si="252"/>
        <v>0</v>
      </c>
      <c r="AO354" s="39">
        <f t="shared" si="253"/>
        <v>0</v>
      </c>
      <c r="AP354" s="40">
        <f t="shared" si="254"/>
        <v>0</v>
      </c>
      <c r="AR354" s="39">
        <f t="shared" si="255"/>
        <v>0</v>
      </c>
      <c r="AS354" s="39">
        <f t="shared" si="256"/>
        <v>0</v>
      </c>
      <c r="AT354" s="39">
        <f t="shared" si="257"/>
        <v>0</v>
      </c>
      <c r="AU354" s="40">
        <f t="shared" si="258"/>
        <v>0</v>
      </c>
      <c r="AV354" s="40"/>
      <c r="AW354" s="52">
        <f t="shared" si="259"/>
        <v>0</v>
      </c>
      <c r="AY354" s="52">
        <f t="shared" si="260"/>
        <v>0</v>
      </c>
      <c r="AZ354" s="70"/>
    </row>
    <row r="355" spans="1:52" ht="12" customHeight="1">
      <c r="A355" s="44">
        <f t="shared" si="261"/>
        <v>47543</v>
      </c>
      <c r="B355" s="66">
        <f t="shared" si="262"/>
        <v>2868.8524590163934</v>
      </c>
      <c r="C355" s="67"/>
      <c r="D355" s="68">
        <f t="shared" si="226"/>
        <v>2868.8524590163934</v>
      </c>
      <c r="E355" s="35">
        <f t="shared" si="227"/>
        <v>0</v>
      </c>
      <c r="F355" s="35">
        <f t="shared" si="228"/>
        <v>0</v>
      </c>
      <c r="G355" s="55">
        <f t="shared" si="264"/>
        <v>5.67</v>
      </c>
      <c r="H355" s="69">
        <f t="shared" si="264"/>
        <v>5.67</v>
      </c>
      <c r="I355" s="72">
        <f t="shared" si="263"/>
        <v>0</v>
      </c>
      <c r="J355" s="55">
        <f t="shared" si="265"/>
        <v>-0.01</v>
      </c>
      <c r="K355" s="69">
        <f t="shared" si="265"/>
        <v>-0.06</v>
      </c>
      <c r="L355" s="72">
        <v>0</v>
      </c>
      <c r="M355" s="55">
        <f t="shared" si="266"/>
        <v>7.4999999999999997E-3</v>
      </c>
      <c r="N355" s="69">
        <f t="shared" si="266"/>
        <v>0</v>
      </c>
      <c r="O355" s="72">
        <v>0</v>
      </c>
      <c r="P355" s="7"/>
      <c r="Q355" s="72">
        <f t="shared" si="232"/>
        <v>5.6674999999999995</v>
      </c>
      <c r="R355" s="72">
        <f t="shared" si="233"/>
        <v>5.61</v>
      </c>
      <c r="S355" s="72">
        <f t="shared" si="234"/>
        <v>0</v>
      </c>
      <c r="T355" s="7"/>
      <c r="U355" s="5">
        <f t="shared" si="235"/>
        <v>31</v>
      </c>
      <c r="V355" s="45">
        <f t="shared" si="236"/>
        <v>47543</v>
      </c>
      <c r="W355" s="5">
        <f t="shared" si="237"/>
        <v>10627</v>
      </c>
      <c r="X355" s="55">
        <f t="shared" si="238"/>
        <v>5.3904348595426005E-2</v>
      </c>
      <c r="Y355" s="47">
        <f t="shared" si="239"/>
        <v>0.21275977865714382</v>
      </c>
      <c r="Z355" s="5">
        <f t="shared" si="240"/>
        <v>0</v>
      </c>
      <c r="AA355" s="5">
        <f t="shared" si="241"/>
        <v>0</v>
      </c>
      <c r="AC355" s="39">
        <f t="shared" si="242"/>
        <v>0</v>
      </c>
      <c r="AD355" s="39">
        <f t="shared" si="243"/>
        <v>0</v>
      </c>
      <c r="AE355" s="39">
        <f t="shared" si="244"/>
        <v>0</v>
      </c>
      <c r="AF355" s="39">
        <f t="shared" si="245"/>
        <v>0</v>
      </c>
      <c r="AG355" s="39">
        <f t="shared" si="246"/>
        <v>0</v>
      </c>
      <c r="AH355" s="39">
        <f t="shared" si="247"/>
        <v>0</v>
      </c>
      <c r="AI355" s="39">
        <f t="shared" si="248"/>
        <v>0</v>
      </c>
      <c r="AJ355" s="39">
        <f t="shared" si="249"/>
        <v>0</v>
      </c>
      <c r="AK355" s="39">
        <f t="shared" si="250"/>
        <v>0</v>
      </c>
      <c r="AL355" s="43"/>
      <c r="AM355" s="39">
        <f t="shared" si="251"/>
        <v>0</v>
      </c>
      <c r="AN355" s="39">
        <f t="shared" si="252"/>
        <v>0</v>
      </c>
      <c r="AO355" s="39">
        <f t="shared" si="253"/>
        <v>0</v>
      </c>
      <c r="AP355" s="40">
        <f t="shared" si="254"/>
        <v>0</v>
      </c>
      <c r="AR355" s="39">
        <f t="shared" si="255"/>
        <v>0</v>
      </c>
      <c r="AS355" s="39">
        <f t="shared" si="256"/>
        <v>0</v>
      </c>
      <c r="AT355" s="39">
        <f t="shared" si="257"/>
        <v>0</v>
      </c>
      <c r="AU355" s="40">
        <f t="shared" si="258"/>
        <v>0</v>
      </c>
      <c r="AV355" s="40"/>
      <c r="AW355" s="52">
        <f t="shared" si="259"/>
        <v>0</v>
      </c>
      <c r="AY355" s="52">
        <f t="shared" si="260"/>
        <v>0</v>
      </c>
      <c r="AZ355" s="70"/>
    </row>
    <row r="356" spans="1:52" ht="12" customHeight="1">
      <c r="A356" s="44">
        <f t="shared" si="261"/>
        <v>47574</v>
      </c>
      <c r="B356" s="66">
        <f t="shared" si="262"/>
        <v>2868.8524590163934</v>
      </c>
      <c r="C356" s="67"/>
      <c r="D356" s="68">
        <f t="shared" si="226"/>
        <v>2868.8524590163934</v>
      </c>
      <c r="E356" s="35">
        <f t="shared" si="227"/>
        <v>0</v>
      </c>
      <c r="F356" s="35">
        <f t="shared" si="228"/>
        <v>0</v>
      </c>
      <c r="G356" s="55">
        <f t="shared" si="264"/>
        <v>5.67</v>
      </c>
      <c r="H356" s="69">
        <f t="shared" si="264"/>
        <v>5.67</v>
      </c>
      <c r="I356" s="72">
        <f t="shared" si="263"/>
        <v>0</v>
      </c>
      <c r="J356" s="55">
        <f t="shared" si="265"/>
        <v>-0.01</v>
      </c>
      <c r="K356" s="69">
        <f t="shared" si="265"/>
        <v>-0.06</v>
      </c>
      <c r="L356" s="72">
        <v>0</v>
      </c>
      <c r="M356" s="55">
        <f t="shared" si="266"/>
        <v>7.4999999999999997E-3</v>
      </c>
      <c r="N356" s="69">
        <f t="shared" si="266"/>
        <v>0</v>
      </c>
      <c r="O356" s="72">
        <v>0</v>
      </c>
      <c r="P356" s="7"/>
      <c r="Q356" s="72">
        <f t="shared" si="232"/>
        <v>5.6674999999999995</v>
      </c>
      <c r="R356" s="72">
        <f t="shared" si="233"/>
        <v>5.61</v>
      </c>
      <c r="S356" s="72">
        <f t="shared" si="234"/>
        <v>0</v>
      </c>
      <c r="T356" s="7"/>
      <c r="U356" s="5">
        <f t="shared" si="235"/>
        <v>30</v>
      </c>
      <c r="V356" s="45">
        <f t="shared" si="236"/>
        <v>47574</v>
      </c>
      <c r="W356" s="5">
        <f t="shared" si="237"/>
        <v>10658</v>
      </c>
      <c r="X356" s="55">
        <f t="shared" si="238"/>
        <v>5.3904348595426005E-2</v>
      </c>
      <c r="Y356" s="47">
        <f t="shared" si="239"/>
        <v>0.21180144452687624</v>
      </c>
      <c r="Z356" s="5">
        <f t="shared" si="240"/>
        <v>0</v>
      </c>
      <c r="AA356" s="5">
        <f t="shared" si="241"/>
        <v>0</v>
      </c>
      <c r="AC356" s="39">
        <f t="shared" si="242"/>
        <v>0</v>
      </c>
      <c r="AD356" s="39">
        <f t="shared" si="243"/>
        <v>0</v>
      </c>
      <c r="AE356" s="39">
        <f t="shared" si="244"/>
        <v>0</v>
      </c>
      <c r="AF356" s="39">
        <f t="shared" si="245"/>
        <v>0</v>
      </c>
      <c r="AG356" s="39">
        <f t="shared" si="246"/>
        <v>0</v>
      </c>
      <c r="AH356" s="39">
        <f t="shared" si="247"/>
        <v>0</v>
      </c>
      <c r="AI356" s="39">
        <f t="shared" si="248"/>
        <v>0</v>
      </c>
      <c r="AJ356" s="39">
        <f t="shared" si="249"/>
        <v>0</v>
      </c>
      <c r="AK356" s="39">
        <f t="shared" si="250"/>
        <v>0</v>
      </c>
      <c r="AL356" s="43"/>
      <c r="AM356" s="39">
        <f t="shared" si="251"/>
        <v>0</v>
      </c>
      <c r="AN356" s="39">
        <f t="shared" si="252"/>
        <v>0</v>
      </c>
      <c r="AO356" s="39">
        <f t="shared" si="253"/>
        <v>0</v>
      </c>
      <c r="AP356" s="40">
        <f t="shared" si="254"/>
        <v>0</v>
      </c>
      <c r="AR356" s="39">
        <f t="shared" si="255"/>
        <v>0</v>
      </c>
      <c r="AS356" s="39">
        <f t="shared" si="256"/>
        <v>0</v>
      </c>
      <c r="AT356" s="39">
        <f t="shared" si="257"/>
        <v>0</v>
      </c>
      <c r="AU356" s="40">
        <f t="shared" si="258"/>
        <v>0</v>
      </c>
      <c r="AV356" s="40"/>
      <c r="AW356" s="52">
        <f t="shared" si="259"/>
        <v>0</v>
      </c>
      <c r="AY356" s="52">
        <f t="shared" si="260"/>
        <v>0</v>
      </c>
      <c r="AZ356" s="70"/>
    </row>
    <row r="357" spans="1:52" ht="12" customHeight="1">
      <c r="A357" s="44">
        <f t="shared" si="261"/>
        <v>47604</v>
      </c>
      <c r="B357" s="66">
        <f t="shared" si="262"/>
        <v>2868.8524590163934</v>
      </c>
      <c r="C357" s="67"/>
      <c r="D357" s="68">
        <f t="shared" si="226"/>
        <v>2868.8524590163934</v>
      </c>
      <c r="E357" s="35">
        <f t="shared" si="227"/>
        <v>0</v>
      </c>
      <c r="F357" s="35">
        <f t="shared" si="228"/>
        <v>0</v>
      </c>
      <c r="G357" s="55">
        <f t="shared" si="264"/>
        <v>5.67</v>
      </c>
      <c r="H357" s="69">
        <f t="shared" si="264"/>
        <v>5.67</v>
      </c>
      <c r="I357" s="72">
        <f t="shared" si="263"/>
        <v>0</v>
      </c>
      <c r="J357" s="55">
        <f t="shared" si="265"/>
        <v>-0.01</v>
      </c>
      <c r="K357" s="69">
        <f t="shared" si="265"/>
        <v>-0.06</v>
      </c>
      <c r="L357" s="72">
        <v>0</v>
      </c>
      <c r="M357" s="55">
        <f t="shared" si="266"/>
        <v>7.4999999999999997E-3</v>
      </c>
      <c r="N357" s="69">
        <f t="shared" si="266"/>
        <v>0</v>
      </c>
      <c r="O357" s="72">
        <v>0</v>
      </c>
      <c r="P357" s="7"/>
      <c r="Q357" s="72">
        <f t="shared" si="232"/>
        <v>5.6674999999999995</v>
      </c>
      <c r="R357" s="72">
        <f t="shared" si="233"/>
        <v>5.61</v>
      </c>
      <c r="S357" s="72">
        <f t="shared" si="234"/>
        <v>0</v>
      </c>
      <c r="T357" s="7"/>
      <c r="U357" s="5">
        <f t="shared" si="235"/>
        <v>31</v>
      </c>
      <c r="V357" s="45">
        <f t="shared" si="236"/>
        <v>47604</v>
      </c>
      <c r="W357" s="5">
        <f t="shared" si="237"/>
        <v>10688</v>
      </c>
      <c r="X357" s="55">
        <f t="shared" si="238"/>
        <v>5.3904348595426005E-2</v>
      </c>
      <c r="Y357" s="47">
        <f t="shared" si="239"/>
        <v>0.21087813460261742</v>
      </c>
      <c r="Z357" s="5">
        <f t="shared" si="240"/>
        <v>0</v>
      </c>
      <c r="AA357" s="5">
        <f t="shared" si="241"/>
        <v>0</v>
      </c>
      <c r="AC357" s="39">
        <f t="shared" si="242"/>
        <v>0</v>
      </c>
      <c r="AD357" s="39">
        <f t="shared" si="243"/>
        <v>0</v>
      </c>
      <c r="AE357" s="39">
        <f t="shared" si="244"/>
        <v>0</v>
      </c>
      <c r="AF357" s="39">
        <f t="shared" si="245"/>
        <v>0</v>
      </c>
      <c r="AG357" s="39">
        <f t="shared" si="246"/>
        <v>0</v>
      </c>
      <c r="AH357" s="39">
        <f t="shared" si="247"/>
        <v>0</v>
      </c>
      <c r="AI357" s="39">
        <f t="shared" si="248"/>
        <v>0</v>
      </c>
      <c r="AJ357" s="39">
        <f t="shared" si="249"/>
        <v>0</v>
      </c>
      <c r="AK357" s="39">
        <f t="shared" si="250"/>
        <v>0</v>
      </c>
      <c r="AL357" s="43"/>
      <c r="AM357" s="39">
        <f t="shared" si="251"/>
        <v>0</v>
      </c>
      <c r="AN357" s="39">
        <f t="shared" si="252"/>
        <v>0</v>
      </c>
      <c r="AO357" s="39">
        <f t="shared" si="253"/>
        <v>0</v>
      </c>
      <c r="AP357" s="40">
        <f t="shared" si="254"/>
        <v>0</v>
      </c>
      <c r="AR357" s="39">
        <f t="shared" si="255"/>
        <v>0</v>
      </c>
      <c r="AS357" s="39">
        <f t="shared" si="256"/>
        <v>0</v>
      </c>
      <c r="AT357" s="39">
        <f t="shared" si="257"/>
        <v>0</v>
      </c>
      <c r="AU357" s="40">
        <f t="shared" si="258"/>
        <v>0</v>
      </c>
      <c r="AV357" s="40"/>
      <c r="AW357" s="52">
        <f t="shared" si="259"/>
        <v>0</v>
      </c>
      <c r="AY357" s="52">
        <f t="shared" si="260"/>
        <v>0</v>
      </c>
      <c r="AZ357" s="70"/>
    </row>
    <row r="358" spans="1:52" ht="12" customHeight="1">
      <c r="A358" s="44">
        <f t="shared" si="261"/>
        <v>47635</v>
      </c>
      <c r="B358" s="66">
        <f t="shared" si="262"/>
        <v>2868.8524590163934</v>
      </c>
      <c r="C358" s="67"/>
      <c r="D358" s="68">
        <f t="shared" si="226"/>
        <v>2868.8524590163934</v>
      </c>
      <c r="E358" s="35">
        <f t="shared" si="227"/>
        <v>0</v>
      </c>
      <c r="F358" s="35">
        <f t="shared" si="228"/>
        <v>0</v>
      </c>
      <c r="G358" s="55">
        <f t="shared" si="264"/>
        <v>5.67</v>
      </c>
      <c r="H358" s="69">
        <f t="shared" si="264"/>
        <v>5.67</v>
      </c>
      <c r="I358" s="72">
        <f t="shared" si="263"/>
        <v>0</v>
      </c>
      <c r="J358" s="55">
        <f t="shared" si="265"/>
        <v>-0.01</v>
      </c>
      <c r="K358" s="69">
        <f t="shared" si="265"/>
        <v>-0.06</v>
      </c>
      <c r="L358" s="72">
        <v>0</v>
      </c>
      <c r="M358" s="55">
        <f t="shared" si="266"/>
        <v>7.4999999999999997E-3</v>
      </c>
      <c r="N358" s="69">
        <f t="shared" si="266"/>
        <v>0</v>
      </c>
      <c r="O358" s="72">
        <v>0</v>
      </c>
      <c r="P358" s="7"/>
      <c r="Q358" s="72">
        <f t="shared" si="232"/>
        <v>5.6674999999999995</v>
      </c>
      <c r="R358" s="72">
        <f t="shared" si="233"/>
        <v>5.61</v>
      </c>
      <c r="S358" s="72">
        <f t="shared" si="234"/>
        <v>0</v>
      </c>
      <c r="T358" s="7"/>
      <c r="U358" s="5">
        <f t="shared" si="235"/>
        <v>30</v>
      </c>
      <c r="V358" s="45">
        <f t="shared" si="236"/>
        <v>47635</v>
      </c>
      <c r="W358" s="5">
        <f t="shared" si="237"/>
        <v>10719</v>
      </c>
      <c r="X358" s="55">
        <f t="shared" si="238"/>
        <v>5.3904348595426005E-2</v>
      </c>
      <c r="Y358" s="47">
        <f t="shared" si="239"/>
        <v>0.20992827596395758</v>
      </c>
      <c r="Z358" s="5">
        <f t="shared" si="240"/>
        <v>0</v>
      </c>
      <c r="AA358" s="5">
        <f t="shared" si="241"/>
        <v>0</v>
      </c>
      <c r="AC358" s="39">
        <f t="shared" si="242"/>
        <v>0</v>
      </c>
      <c r="AD358" s="39">
        <f t="shared" si="243"/>
        <v>0</v>
      </c>
      <c r="AE358" s="39">
        <f t="shared" si="244"/>
        <v>0</v>
      </c>
      <c r="AF358" s="39">
        <f t="shared" si="245"/>
        <v>0</v>
      </c>
      <c r="AG358" s="39">
        <f t="shared" si="246"/>
        <v>0</v>
      </c>
      <c r="AH358" s="39">
        <f t="shared" si="247"/>
        <v>0</v>
      </c>
      <c r="AI358" s="39">
        <f t="shared" si="248"/>
        <v>0</v>
      </c>
      <c r="AJ358" s="39">
        <f t="shared" si="249"/>
        <v>0</v>
      </c>
      <c r="AK358" s="39">
        <f t="shared" si="250"/>
        <v>0</v>
      </c>
      <c r="AL358" s="43"/>
      <c r="AM358" s="39">
        <f t="shared" si="251"/>
        <v>0</v>
      </c>
      <c r="AN358" s="39">
        <f t="shared" si="252"/>
        <v>0</v>
      </c>
      <c r="AO358" s="39">
        <f t="shared" si="253"/>
        <v>0</v>
      </c>
      <c r="AP358" s="40">
        <f t="shared" si="254"/>
        <v>0</v>
      </c>
      <c r="AR358" s="39">
        <f t="shared" si="255"/>
        <v>0</v>
      </c>
      <c r="AS358" s="39">
        <f t="shared" si="256"/>
        <v>0</v>
      </c>
      <c r="AT358" s="39">
        <f t="shared" si="257"/>
        <v>0</v>
      </c>
      <c r="AU358" s="40">
        <f t="shared" si="258"/>
        <v>0</v>
      </c>
      <c r="AV358" s="40"/>
      <c r="AW358" s="52">
        <f t="shared" si="259"/>
        <v>0</v>
      </c>
      <c r="AY358" s="52">
        <f t="shared" si="260"/>
        <v>0</v>
      </c>
      <c r="AZ358" s="70"/>
    </row>
    <row r="359" spans="1:52" ht="12" customHeight="1">
      <c r="A359" s="44">
        <f t="shared" si="261"/>
        <v>47665</v>
      </c>
      <c r="B359" s="66">
        <f t="shared" si="262"/>
        <v>2868.8524590163934</v>
      </c>
      <c r="C359" s="67"/>
      <c r="D359" s="68">
        <f t="shared" si="226"/>
        <v>2868.8524590163934</v>
      </c>
      <c r="E359" s="35">
        <f t="shared" si="227"/>
        <v>0</v>
      </c>
      <c r="F359" s="35">
        <f t="shared" si="228"/>
        <v>0</v>
      </c>
      <c r="G359" s="55">
        <f t="shared" si="264"/>
        <v>5.67</v>
      </c>
      <c r="H359" s="69">
        <f t="shared" si="264"/>
        <v>5.67</v>
      </c>
      <c r="I359" s="72">
        <f t="shared" si="263"/>
        <v>0</v>
      </c>
      <c r="J359" s="55">
        <f t="shared" si="265"/>
        <v>-0.01</v>
      </c>
      <c r="K359" s="69">
        <f t="shared" si="265"/>
        <v>-0.06</v>
      </c>
      <c r="L359" s="72">
        <v>0</v>
      </c>
      <c r="M359" s="55">
        <f t="shared" si="266"/>
        <v>7.4999999999999997E-3</v>
      </c>
      <c r="N359" s="69">
        <f t="shared" si="266"/>
        <v>0</v>
      </c>
      <c r="O359" s="72">
        <v>0</v>
      </c>
      <c r="P359" s="7"/>
      <c r="Q359" s="72">
        <f t="shared" si="232"/>
        <v>5.6674999999999995</v>
      </c>
      <c r="R359" s="72">
        <f t="shared" si="233"/>
        <v>5.61</v>
      </c>
      <c r="S359" s="72">
        <f t="shared" si="234"/>
        <v>0</v>
      </c>
      <c r="T359" s="7"/>
      <c r="U359" s="5">
        <f t="shared" si="235"/>
        <v>31</v>
      </c>
      <c r="V359" s="45">
        <f t="shared" si="236"/>
        <v>47665</v>
      </c>
      <c r="W359" s="5">
        <f t="shared" si="237"/>
        <v>10749</v>
      </c>
      <c r="X359" s="55">
        <f t="shared" si="238"/>
        <v>5.3904348595426005E-2</v>
      </c>
      <c r="Y359" s="47">
        <f t="shared" si="239"/>
        <v>0.2090131317777929</v>
      </c>
      <c r="Z359" s="5">
        <f t="shared" si="240"/>
        <v>0</v>
      </c>
      <c r="AA359" s="5">
        <f t="shared" si="241"/>
        <v>0</v>
      </c>
      <c r="AC359" s="39">
        <f t="shared" si="242"/>
        <v>0</v>
      </c>
      <c r="AD359" s="39">
        <f t="shared" si="243"/>
        <v>0</v>
      </c>
      <c r="AE359" s="39">
        <f t="shared" si="244"/>
        <v>0</v>
      </c>
      <c r="AF359" s="39">
        <f t="shared" si="245"/>
        <v>0</v>
      </c>
      <c r="AG359" s="39">
        <f t="shared" si="246"/>
        <v>0</v>
      </c>
      <c r="AH359" s="39">
        <f t="shared" si="247"/>
        <v>0</v>
      </c>
      <c r="AI359" s="39">
        <f t="shared" si="248"/>
        <v>0</v>
      </c>
      <c r="AJ359" s="39">
        <f t="shared" si="249"/>
        <v>0</v>
      </c>
      <c r="AK359" s="39">
        <f t="shared" si="250"/>
        <v>0</v>
      </c>
      <c r="AL359" s="43"/>
      <c r="AM359" s="39">
        <f t="shared" si="251"/>
        <v>0</v>
      </c>
      <c r="AN359" s="39">
        <f t="shared" si="252"/>
        <v>0</v>
      </c>
      <c r="AO359" s="39">
        <f t="shared" si="253"/>
        <v>0</v>
      </c>
      <c r="AP359" s="40">
        <f t="shared" si="254"/>
        <v>0</v>
      </c>
      <c r="AR359" s="39">
        <f t="shared" si="255"/>
        <v>0</v>
      </c>
      <c r="AS359" s="39">
        <f t="shared" si="256"/>
        <v>0</v>
      </c>
      <c r="AT359" s="39">
        <f t="shared" si="257"/>
        <v>0</v>
      </c>
      <c r="AU359" s="40">
        <f t="shared" si="258"/>
        <v>0</v>
      </c>
      <c r="AV359" s="40"/>
      <c r="AW359" s="52">
        <f t="shared" si="259"/>
        <v>0</v>
      </c>
      <c r="AY359" s="52">
        <f t="shared" si="260"/>
        <v>0</v>
      </c>
      <c r="AZ359" s="70"/>
    </row>
    <row r="360" spans="1:52" ht="12" customHeight="1">
      <c r="A360" s="44">
        <f t="shared" si="261"/>
        <v>47696</v>
      </c>
      <c r="B360" s="66">
        <f t="shared" si="262"/>
        <v>2868.8524590163934</v>
      </c>
      <c r="C360" s="67"/>
      <c r="D360" s="68">
        <f t="shared" si="226"/>
        <v>2868.8524590163934</v>
      </c>
      <c r="E360" s="35">
        <f t="shared" si="227"/>
        <v>0</v>
      </c>
      <c r="F360" s="35">
        <f t="shared" si="228"/>
        <v>0</v>
      </c>
      <c r="G360" s="55">
        <f t="shared" si="264"/>
        <v>5.67</v>
      </c>
      <c r="H360" s="69">
        <f t="shared" si="264"/>
        <v>5.67</v>
      </c>
      <c r="I360" s="72">
        <f t="shared" si="263"/>
        <v>0</v>
      </c>
      <c r="J360" s="55">
        <f t="shared" si="265"/>
        <v>-0.01</v>
      </c>
      <c r="K360" s="69">
        <f t="shared" si="265"/>
        <v>-0.06</v>
      </c>
      <c r="L360" s="72">
        <v>0</v>
      </c>
      <c r="M360" s="55">
        <f t="shared" si="266"/>
        <v>7.4999999999999997E-3</v>
      </c>
      <c r="N360" s="69">
        <f t="shared" si="266"/>
        <v>0</v>
      </c>
      <c r="O360" s="72">
        <v>0</v>
      </c>
      <c r="P360" s="7"/>
      <c r="Q360" s="72">
        <f t="shared" si="232"/>
        <v>5.6674999999999995</v>
      </c>
      <c r="R360" s="72">
        <f t="shared" si="233"/>
        <v>5.61</v>
      </c>
      <c r="S360" s="72">
        <f t="shared" si="234"/>
        <v>0</v>
      </c>
      <c r="T360" s="7"/>
      <c r="U360" s="5">
        <f t="shared" si="235"/>
        <v>31</v>
      </c>
      <c r="V360" s="45">
        <f t="shared" si="236"/>
        <v>47696</v>
      </c>
      <c r="W360" s="5">
        <f t="shared" si="237"/>
        <v>10780</v>
      </c>
      <c r="X360" s="55">
        <f t="shared" si="238"/>
        <v>5.3904348595426005E-2</v>
      </c>
      <c r="Y360" s="47">
        <f t="shared" si="239"/>
        <v>0.20807167367362958</v>
      </c>
      <c r="Z360" s="5">
        <f t="shared" si="240"/>
        <v>0</v>
      </c>
      <c r="AA360" s="5">
        <f t="shared" si="241"/>
        <v>0</v>
      </c>
      <c r="AC360" s="39">
        <f t="shared" si="242"/>
        <v>0</v>
      </c>
      <c r="AD360" s="39">
        <f t="shared" si="243"/>
        <v>0</v>
      </c>
      <c r="AE360" s="39">
        <f t="shared" si="244"/>
        <v>0</v>
      </c>
      <c r="AF360" s="39">
        <f t="shared" si="245"/>
        <v>0</v>
      </c>
      <c r="AG360" s="39">
        <f t="shared" si="246"/>
        <v>0</v>
      </c>
      <c r="AH360" s="39">
        <f t="shared" si="247"/>
        <v>0</v>
      </c>
      <c r="AI360" s="39">
        <f t="shared" si="248"/>
        <v>0</v>
      </c>
      <c r="AJ360" s="39">
        <f t="shared" si="249"/>
        <v>0</v>
      </c>
      <c r="AK360" s="39">
        <f t="shared" si="250"/>
        <v>0</v>
      </c>
      <c r="AL360" s="43"/>
      <c r="AM360" s="39">
        <f t="shared" si="251"/>
        <v>0</v>
      </c>
      <c r="AN360" s="39">
        <f t="shared" si="252"/>
        <v>0</v>
      </c>
      <c r="AO360" s="39">
        <f t="shared" si="253"/>
        <v>0</v>
      </c>
      <c r="AP360" s="40">
        <f t="shared" si="254"/>
        <v>0</v>
      </c>
      <c r="AR360" s="39">
        <f t="shared" si="255"/>
        <v>0</v>
      </c>
      <c r="AS360" s="39">
        <f t="shared" si="256"/>
        <v>0</v>
      </c>
      <c r="AT360" s="39">
        <f t="shared" si="257"/>
        <v>0</v>
      </c>
      <c r="AU360" s="40">
        <f t="shared" si="258"/>
        <v>0</v>
      </c>
      <c r="AV360" s="40"/>
      <c r="AW360" s="52">
        <f t="shared" si="259"/>
        <v>0</v>
      </c>
      <c r="AY360" s="52">
        <f t="shared" si="260"/>
        <v>0</v>
      </c>
      <c r="AZ360" s="70"/>
    </row>
    <row r="361" spans="1:52" ht="12" customHeight="1">
      <c r="A361" s="44">
        <f t="shared" si="261"/>
        <v>47727</v>
      </c>
      <c r="B361" s="66">
        <f t="shared" si="262"/>
        <v>2868.8524590163934</v>
      </c>
      <c r="C361" s="67"/>
      <c r="D361" s="68">
        <f t="shared" si="226"/>
        <v>2868.8524590163934</v>
      </c>
      <c r="E361" s="35">
        <f t="shared" si="227"/>
        <v>0</v>
      </c>
      <c r="F361" s="35">
        <f t="shared" si="228"/>
        <v>0</v>
      </c>
      <c r="G361" s="55">
        <f t="shared" si="264"/>
        <v>5.67</v>
      </c>
      <c r="H361" s="69">
        <f t="shared" si="264"/>
        <v>5.67</v>
      </c>
      <c r="I361" s="72">
        <f t="shared" si="263"/>
        <v>0</v>
      </c>
      <c r="J361" s="55">
        <f t="shared" si="265"/>
        <v>-0.01</v>
      </c>
      <c r="K361" s="69">
        <f t="shared" si="265"/>
        <v>-0.06</v>
      </c>
      <c r="L361" s="72">
        <v>0</v>
      </c>
      <c r="M361" s="55">
        <f t="shared" si="266"/>
        <v>7.4999999999999997E-3</v>
      </c>
      <c r="N361" s="69">
        <f t="shared" si="266"/>
        <v>0</v>
      </c>
      <c r="O361" s="72">
        <v>0</v>
      </c>
      <c r="P361" s="7"/>
      <c r="Q361" s="72">
        <f t="shared" si="232"/>
        <v>5.6674999999999995</v>
      </c>
      <c r="R361" s="72">
        <f t="shared" si="233"/>
        <v>5.61</v>
      </c>
      <c r="S361" s="72">
        <f t="shared" si="234"/>
        <v>0</v>
      </c>
      <c r="T361" s="7"/>
      <c r="U361" s="5">
        <f t="shared" si="235"/>
        <v>30</v>
      </c>
      <c r="V361" s="45">
        <f t="shared" si="236"/>
        <v>47727</v>
      </c>
      <c r="W361" s="5">
        <f t="shared" si="237"/>
        <v>10811</v>
      </c>
      <c r="X361" s="55">
        <f t="shared" si="238"/>
        <v>5.3904348595426005E-2</v>
      </c>
      <c r="Y361" s="47">
        <f t="shared" si="239"/>
        <v>0.20713445618035201</v>
      </c>
      <c r="Z361" s="5">
        <f t="shared" si="240"/>
        <v>0</v>
      </c>
      <c r="AA361" s="5">
        <f t="shared" si="241"/>
        <v>0</v>
      </c>
      <c r="AC361" s="39">
        <f t="shared" si="242"/>
        <v>0</v>
      </c>
      <c r="AD361" s="39">
        <f t="shared" si="243"/>
        <v>0</v>
      </c>
      <c r="AE361" s="39">
        <f t="shared" si="244"/>
        <v>0</v>
      </c>
      <c r="AF361" s="39">
        <f t="shared" si="245"/>
        <v>0</v>
      </c>
      <c r="AG361" s="39">
        <f t="shared" si="246"/>
        <v>0</v>
      </c>
      <c r="AH361" s="39">
        <f t="shared" si="247"/>
        <v>0</v>
      </c>
      <c r="AI361" s="39">
        <f t="shared" si="248"/>
        <v>0</v>
      </c>
      <c r="AJ361" s="39">
        <f t="shared" si="249"/>
        <v>0</v>
      </c>
      <c r="AK361" s="39">
        <f t="shared" si="250"/>
        <v>0</v>
      </c>
      <c r="AL361" s="43"/>
      <c r="AM361" s="39">
        <f t="shared" si="251"/>
        <v>0</v>
      </c>
      <c r="AN361" s="39">
        <f t="shared" si="252"/>
        <v>0</v>
      </c>
      <c r="AO361" s="39">
        <f t="shared" si="253"/>
        <v>0</v>
      </c>
      <c r="AP361" s="40">
        <f t="shared" si="254"/>
        <v>0</v>
      </c>
      <c r="AR361" s="39">
        <f t="shared" si="255"/>
        <v>0</v>
      </c>
      <c r="AS361" s="39">
        <f t="shared" si="256"/>
        <v>0</v>
      </c>
      <c r="AT361" s="39">
        <f t="shared" si="257"/>
        <v>0</v>
      </c>
      <c r="AU361" s="40">
        <f t="shared" si="258"/>
        <v>0</v>
      </c>
      <c r="AV361" s="40"/>
      <c r="AW361" s="52">
        <f t="shared" si="259"/>
        <v>0</v>
      </c>
      <c r="AY361" s="52">
        <f t="shared" si="260"/>
        <v>0</v>
      </c>
      <c r="AZ361" s="70"/>
    </row>
    <row r="362" spans="1:52" ht="12" customHeight="1">
      <c r="A362" s="44">
        <f t="shared" si="261"/>
        <v>47757</v>
      </c>
      <c r="B362" s="66">
        <f t="shared" si="262"/>
        <v>2868.8524590163934</v>
      </c>
      <c r="C362" s="67"/>
      <c r="D362" s="68">
        <f t="shared" si="226"/>
        <v>2868.8524590163934</v>
      </c>
      <c r="E362" s="35">
        <f t="shared" si="227"/>
        <v>0</v>
      </c>
      <c r="F362" s="35">
        <f t="shared" si="228"/>
        <v>0</v>
      </c>
      <c r="G362" s="55">
        <f t="shared" si="264"/>
        <v>5.67</v>
      </c>
      <c r="H362" s="69">
        <f t="shared" si="264"/>
        <v>5.67</v>
      </c>
      <c r="I362" s="72">
        <f t="shared" si="263"/>
        <v>0</v>
      </c>
      <c r="J362" s="55">
        <f t="shared" si="265"/>
        <v>-0.01</v>
      </c>
      <c r="K362" s="69">
        <f t="shared" si="265"/>
        <v>-0.06</v>
      </c>
      <c r="L362" s="72">
        <v>0</v>
      </c>
      <c r="M362" s="55">
        <f t="shared" si="266"/>
        <v>7.4999999999999997E-3</v>
      </c>
      <c r="N362" s="69">
        <f t="shared" si="266"/>
        <v>0</v>
      </c>
      <c r="O362" s="72">
        <v>0</v>
      </c>
      <c r="P362" s="7"/>
      <c r="Q362" s="72">
        <f t="shared" si="232"/>
        <v>5.6674999999999995</v>
      </c>
      <c r="R362" s="72">
        <f t="shared" si="233"/>
        <v>5.61</v>
      </c>
      <c r="S362" s="72">
        <f t="shared" si="234"/>
        <v>0</v>
      </c>
      <c r="T362" s="7"/>
      <c r="U362" s="5">
        <f t="shared" si="235"/>
        <v>31</v>
      </c>
      <c r="V362" s="45">
        <f t="shared" si="236"/>
        <v>47757</v>
      </c>
      <c r="W362" s="5">
        <f t="shared" si="237"/>
        <v>10841</v>
      </c>
      <c r="X362" s="55">
        <f t="shared" si="238"/>
        <v>5.3904348595426005E-2</v>
      </c>
      <c r="Y362" s="47">
        <f t="shared" si="239"/>
        <v>0.20623149114404413</v>
      </c>
      <c r="Z362" s="5">
        <f t="shared" si="240"/>
        <v>0</v>
      </c>
      <c r="AA362" s="5">
        <f t="shared" si="241"/>
        <v>0</v>
      </c>
      <c r="AC362" s="39">
        <f t="shared" si="242"/>
        <v>0</v>
      </c>
      <c r="AD362" s="39">
        <f t="shared" si="243"/>
        <v>0</v>
      </c>
      <c r="AE362" s="39">
        <f t="shared" si="244"/>
        <v>0</v>
      </c>
      <c r="AF362" s="39">
        <f t="shared" si="245"/>
        <v>0</v>
      </c>
      <c r="AG362" s="39">
        <f t="shared" si="246"/>
        <v>0</v>
      </c>
      <c r="AH362" s="39">
        <f t="shared" si="247"/>
        <v>0</v>
      </c>
      <c r="AI362" s="39">
        <f t="shared" si="248"/>
        <v>0</v>
      </c>
      <c r="AJ362" s="39">
        <f t="shared" si="249"/>
        <v>0</v>
      </c>
      <c r="AK362" s="39">
        <f t="shared" si="250"/>
        <v>0</v>
      </c>
      <c r="AL362" s="43"/>
      <c r="AM362" s="39">
        <f t="shared" si="251"/>
        <v>0</v>
      </c>
      <c r="AN362" s="39">
        <f t="shared" si="252"/>
        <v>0</v>
      </c>
      <c r="AO362" s="39">
        <f t="shared" si="253"/>
        <v>0</v>
      </c>
      <c r="AP362" s="40">
        <f t="shared" si="254"/>
        <v>0</v>
      </c>
      <c r="AR362" s="39">
        <f t="shared" si="255"/>
        <v>0</v>
      </c>
      <c r="AS362" s="39">
        <f t="shared" si="256"/>
        <v>0</v>
      </c>
      <c r="AT362" s="39">
        <f t="shared" si="257"/>
        <v>0</v>
      </c>
      <c r="AU362" s="40">
        <f t="shared" si="258"/>
        <v>0</v>
      </c>
      <c r="AV362" s="40"/>
      <c r="AW362" s="52">
        <f t="shared" si="259"/>
        <v>0</v>
      </c>
      <c r="AY362" s="52">
        <f t="shared" si="260"/>
        <v>0</v>
      </c>
      <c r="AZ362" s="70"/>
    </row>
    <row r="363" spans="1:52" ht="12" customHeight="1">
      <c r="A363" s="44">
        <f t="shared" si="261"/>
        <v>47788</v>
      </c>
      <c r="B363" s="66">
        <f t="shared" si="262"/>
        <v>2868.8524590163934</v>
      </c>
      <c r="C363" s="67"/>
      <c r="D363" s="68">
        <f t="shared" si="226"/>
        <v>2868.8524590163934</v>
      </c>
      <c r="E363" s="35">
        <f t="shared" si="227"/>
        <v>0</v>
      </c>
      <c r="F363" s="35">
        <f t="shared" si="228"/>
        <v>0</v>
      </c>
      <c r="G363" s="55">
        <f t="shared" si="264"/>
        <v>5.67</v>
      </c>
      <c r="H363" s="69">
        <f t="shared" si="264"/>
        <v>5.67</v>
      </c>
      <c r="I363" s="72">
        <f t="shared" si="263"/>
        <v>0</v>
      </c>
      <c r="J363" s="55">
        <f t="shared" si="265"/>
        <v>-0.01</v>
      </c>
      <c r="K363" s="69">
        <f t="shared" si="265"/>
        <v>-0.06</v>
      </c>
      <c r="L363" s="72">
        <v>0</v>
      </c>
      <c r="M363" s="55">
        <f t="shared" si="266"/>
        <v>7.4999999999999997E-3</v>
      </c>
      <c r="N363" s="69">
        <f t="shared" si="266"/>
        <v>0</v>
      </c>
      <c r="O363" s="72">
        <v>0</v>
      </c>
      <c r="P363" s="7"/>
      <c r="Q363" s="72">
        <f t="shared" si="232"/>
        <v>5.6674999999999995</v>
      </c>
      <c r="R363" s="72">
        <f t="shared" si="233"/>
        <v>5.61</v>
      </c>
      <c r="S363" s="72">
        <f t="shared" si="234"/>
        <v>0</v>
      </c>
      <c r="T363" s="7"/>
      <c r="U363" s="5">
        <f t="shared" si="235"/>
        <v>30</v>
      </c>
      <c r="V363" s="45">
        <f t="shared" si="236"/>
        <v>47788</v>
      </c>
      <c r="W363" s="5">
        <f t="shared" si="237"/>
        <v>10872</v>
      </c>
      <c r="X363" s="55">
        <f t="shared" si="238"/>
        <v>5.3904348595426005E-2</v>
      </c>
      <c r="Y363" s="47">
        <f t="shared" si="239"/>
        <v>0.20530256238717703</v>
      </c>
      <c r="Z363" s="5">
        <f t="shared" si="240"/>
        <v>0</v>
      </c>
      <c r="AA363" s="5">
        <f t="shared" si="241"/>
        <v>0</v>
      </c>
      <c r="AC363" s="39">
        <f t="shared" si="242"/>
        <v>0</v>
      </c>
      <c r="AD363" s="39">
        <f t="shared" si="243"/>
        <v>0</v>
      </c>
      <c r="AE363" s="39">
        <f t="shared" si="244"/>
        <v>0</v>
      </c>
      <c r="AF363" s="39">
        <f t="shared" si="245"/>
        <v>0</v>
      </c>
      <c r="AG363" s="39">
        <f t="shared" si="246"/>
        <v>0</v>
      </c>
      <c r="AH363" s="39">
        <f t="shared" si="247"/>
        <v>0</v>
      </c>
      <c r="AI363" s="39">
        <f t="shared" si="248"/>
        <v>0</v>
      </c>
      <c r="AJ363" s="39">
        <f t="shared" si="249"/>
        <v>0</v>
      </c>
      <c r="AK363" s="39">
        <f t="shared" si="250"/>
        <v>0</v>
      </c>
      <c r="AL363" s="43"/>
      <c r="AM363" s="39">
        <f t="shared" si="251"/>
        <v>0</v>
      </c>
      <c r="AN363" s="39">
        <f t="shared" si="252"/>
        <v>0</v>
      </c>
      <c r="AO363" s="39">
        <f t="shared" si="253"/>
        <v>0</v>
      </c>
      <c r="AP363" s="40">
        <f t="shared" si="254"/>
        <v>0</v>
      </c>
      <c r="AR363" s="39">
        <f t="shared" si="255"/>
        <v>0</v>
      </c>
      <c r="AS363" s="39">
        <f t="shared" si="256"/>
        <v>0</v>
      </c>
      <c r="AT363" s="39">
        <f t="shared" si="257"/>
        <v>0</v>
      </c>
      <c r="AU363" s="40">
        <f t="shared" si="258"/>
        <v>0</v>
      </c>
      <c r="AV363" s="40"/>
      <c r="AW363" s="52">
        <f t="shared" si="259"/>
        <v>0</v>
      </c>
      <c r="AY363" s="52">
        <f t="shared" si="260"/>
        <v>0</v>
      </c>
      <c r="AZ363" s="70"/>
    </row>
    <row r="364" spans="1:52" ht="12" customHeight="1">
      <c r="A364" s="44">
        <f t="shared" si="261"/>
        <v>47818</v>
      </c>
      <c r="B364" s="66">
        <f t="shared" si="262"/>
        <v>2868.8524590163934</v>
      </c>
      <c r="C364" s="67"/>
      <c r="D364" s="68">
        <f t="shared" si="226"/>
        <v>2868.8524590163934</v>
      </c>
      <c r="E364" s="35">
        <f t="shared" si="227"/>
        <v>0</v>
      </c>
      <c r="F364" s="35">
        <f t="shared" si="228"/>
        <v>0</v>
      </c>
      <c r="G364" s="55">
        <f t="shared" si="264"/>
        <v>5.67</v>
      </c>
      <c r="H364" s="69">
        <f t="shared" si="264"/>
        <v>5.67</v>
      </c>
      <c r="I364" s="72">
        <f t="shared" si="263"/>
        <v>0</v>
      </c>
      <c r="J364" s="55">
        <f t="shared" si="265"/>
        <v>-0.01</v>
      </c>
      <c r="K364" s="69">
        <f t="shared" si="265"/>
        <v>-0.06</v>
      </c>
      <c r="L364" s="72">
        <v>0</v>
      </c>
      <c r="M364" s="55">
        <f t="shared" si="266"/>
        <v>7.4999999999999997E-3</v>
      </c>
      <c r="N364" s="69">
        <f t="shared" si="266"/>
        <v>0</v>
      </c>
      <c r="O364" s="72">
        <v>0</v>
      </c>
      <c r="P364" s="7"/>
      <c r="Q364" s="72">
        <f t="shared" si="232"/>
        <v>5.6674999999999995</v>
      </c>
      <c r="R364" s="72">
        <f t="shared" si="233"/>
        <v>5.61</v>
      </c>
      <c r="S364" s="72">
        <f t="shared" si="234"/>
        <v>0</v>
      </c>
      <c r="T364" s="7"/>
      <c r="U364" s="5">
        <f t="shared" si="235"/>
        <v>31</v>
      </c>
      <c r="V364" s="45">
        <f t="shared" si="236"/>
        <v>47818</v>
      </c>
      <c r="W364" s="5">
        <f t="shared" si="237"/>
        <v>10902</v>
      </c>
      <c r="X364" s="55">
        <f t="shared" si="238"/>
        <v>5.3904348595426005E-2</v>
      </c>
      <c r="Y364" s="47">
        <f t="shared" si="239"/>
        <v>0.20440758315910199</v>
      </c>
      <c r="Z364" s="5">
        <f t="shared" si="240"/>
        <v>0</v>
      </c>
      <c r="AA364" s="5">
        <f t="shared" si="241"/>
        <v>0</v>
      </c>
      <c r="AC364" s="39">
        <f t="shared" si="242"/>
        <v>0</v>
      </c>
      <c r="AD364" s="39">
        <f t="shared" si="243"/>
        <v>0</v>
      </c>
      <c r="AE364" s="39">
        <f t="shared" si="244"/>
        <v>0</v>
      </c>
      <c r="AF364" s="39">
        <f t="shared" si="245"/>
        <v>0</v>
      </c>
      <c r="AG364" s="39">
        <f t="shared" si="246"/>
        <v>0</v>
      </c>
      <c r="AH364" s="39">
        <f t="shared" si="247"/>
        <v>0</v>
      </c>
      <c r="AI364" s="39">
        <f t="shared" si="248"/>
        <v>0</v>
      </c>
      <c r="AJ364" s="39">
        <f t="shared" si="249"/>
        <v>0</v>
      </c>
      <c r="AK364" s="39">
        <f t="shared" si="250"/>
        <v>0</v>
      </c>
      <c r="AL364" s="43"/>
      <c r="AM364" s="39">
        <f t="shared" si="251"/>
        <v>0</v>
      </c>
      <c r="AN364" s="39">
        <f t="shared" si="252"/>
        <v>0</v>
      </c>
      <c r="AO364" s="39">
        <f t="shared" si="253"/>
        <v>0</v>
      </c>
      <c r="AP364" s="40">
        <f t="shared" si="254"/>
        <v>0</v>
      </c>
      <c r="AR364" s="39">
        <f t="shared" si="255"/>
        <v>0</v>
      </c>
      <c r="AS364" s="39">
        <f t="shared" si="256"/>
        <v>0</v>
      </c>
      <c r="AT364" s="39">
        <f t="shared" si="257"/>
        <v>0</v>
      </c>
      <c r="AU364" s="40">
        <f t="shared" si="258"/>
        <v>0</v>
      </c>
      <c r="AV364" s="40"/>
      <c r="AW364" s="52">
        <f t="shared" si="259"/>
        <v>0</v>
      </c>
      <c r="AY364" s="52">
        <f t="shared" si="260"/>
        <v>0</v>
      </c>
      <c r="AZ364" s="70"/>
    </row>
    <row r="365" spans="1:52" ht="12" customHeight="1">
      <c r="A365" s="44">
        <f t="shared" si="261"/>
        <v>47849</v>
      </c>
      <c r="B365" s="66">
        <f t="shared" si="262"/>
        <v>2868.8524590163934</v>
      </c>
      <c r="C365" s="67"/>
      <c r="D365" s="68">
        <f t="shared" si="226"/>
        <v>2868.8524590163934</v>
      </c>
      <c r="E365" s="35">
        <f t="shared" si="227"/>
        <v>0</v>
      </c>
      <c r="F365" s="35">
        <f t="shared" si="228"/>
        <v>0</v>
      </c>
      <c r="G365" s="55">
        <f t="shared" si="264"/>
        <v>5.67</v>
      </c>
      <c r="H365" s="69">
        <f t="shared" si="264"/>
        <v>5.67</v>
      </c>
      <c r="I365" s="72">
        <f t="shared" si="263"/>
        <v>0</v>
      </c>
      <c r="J365" s="55">
        <f t="shared" si="265"/>
        <v>-0.01</v>
      </c>
      <c r="K365" s="69">
        <f t="shared" si="265"/>
        <v>-0.06</v>
      </c>
      <c r="L365" s="72">
        <v>0</v>
      </c>
      <c r="M365" s="55">
        <f t="shared" si="266"/>
        <v>7.4999999999999997E-3</v>
      </c>
      <c r="N365" s="69">
        <f t="shared" si="266"/>
        <v>0</v>
      </c>
      <c r="O365" s="72">
        <v>0</v>
      </c>
      <c r="P365" s="7"/>
      <c r="Q365" s="72">
        <f t="shared" si="232"/>
        <v>5.6674999999999995</v>
      </c>
      <c r="R365" s="72">
        <f t="shared" si="233"/>
        <v>5.61</v>
      </c>
      <c r="S365" s="72">
        <f t="shared" si="234"/>
        <v>0</v>
      </c>
      <c r="T365" s="7"/>
      <c r="U365" s="5">
        <f t="shared" si="235"/>
        <v>31</v>
      </c>
      <c r="V365" s="45">
        <f t="shared" si="236"/>
        <v>47849</v>
      </c>
      <c r="W365" s="5">
        <f t="shared" si="237"/>
        <v>10933</v>
      </c>
      <c r="X365" s="55">
        <f t="shared" si="238"/>
        <v>5.3904348595426005E-2</v>
      </c>
      <c r="Y365" s="47">
        <f t="shared" si="239"/>
        <v>0.20348686983319397</v>
      </c>
      <c r="Z365" s="5">
        <f t="shared" si="240"/>
        <v>0</v>
      </c>
      <c r="AA365" s="5">
        <f t="shared" si="241"/>
        <v>0</v>
      </c>
      <c r="AC365" s="39">
        <f t="shared" si="242"/>
        <v>0</v>
      </c>
      <c r="AD365" s="39">
        <f t="shared" si="243"/>
        <v>0</v>
      </c>
      <c r="AE365" s="39">
        <f t="shared" si="244"/>
        <v>0</v>
      </c>
      <c r="AF365" s="39">
        <f t="shared" si="245"/>
        <v>0</v>
      </c>
      <c r="AG365" s="39">
        <f t="shared" si="246"/>
        <v>0</v>
      </c>
      <c r="AH365" s="39">
        <f t="shared" si="247"/>
        <v>0</v>
      </c>
      <c r="AI365" s="39">
        <f t="shared" si="248"/>
        <v>0</v>
      </c>
      <c r="AJ365" s="39">
        <f t="shared" si="249"/>
        <v>0</v>
      </c>
      <c r="AK365" s="39">
        <f t="shared" si="250"/>
        <v>0</v>
      </c>
      <c r="AL365" s="43"/>
      <c r="AM365" s="39">
        <f t="shared" si="251"/>
        <v>0</v>
      </c>
      <c r="AN365" s="39">
        <f t="shared" si="252"/>
        <v>0</v>
      </c>
      <c r="AO365" s="39">
        <f t="shared" si="253"/>
        <v>0</v>
      </c>
      <c r="AP365" s="40">
        <f t="shared" si="254"/>
        <v>0</v>
      </c>
      <c r="AR365" s="39">
        <f t="shared" si="255"/>
        <v>0</v>
      </c>
      <c r="AS365" s="39">
        <f t="shared" si="256"/>
        <v>0</v>
      </c>
      <c r="AT365" s="39">
        <f t="shared" si="257"/>
        <v>0</v>
      </c>
      <c r="AU365" s="40">
        <f t="shared" si="258"/>
        <v>0</v>
      </c>
      <c r="AV365" s="40"/>
      <c r="AW365" s="52">
        <f t="shared" si="259"/>
        <v>0</v>
      </c>
      <c r="AY365" s="52">
        <f t="shared" si="260"/>
        <v>0</v>
      </c>
      <c r="AZ365" s="70"/>
    </row>
    <row r="366" spans="1:52" ht="12" customHeight="1">
      <c r="A366" s="44">
        <f t="shared" si="261"/>
        <v>47880</v>
      </c>
      <c r="B366" s="66">
        <f t="shared" si="262"/>
        <v>2868.8524590163934</v>
      </c>
      <c r="C366" s="67"/>
      <c r="D366" s="68">
        <f t="shared" si="226"/>
        <v>2868.8524590163934</v>
      </c>
      <c r="E366" s="35">
        <f t="shared" si="227"/>
        <v>0</v>
      </c>
      <c r="F366" s="35">
        <f t="shared" si="228"/>
        <v>0</v>
      </c>
      <c r="G366" s="55">
        <f t="shared" si="264"/>
        <v>5.67</v>
      </c>
      <c r="H366" s="69">
        <f t="shared" si="264"/>
        <v>5.67</v>
      </c>
      <c r="I366" s="72">
        <f t="shared" si="263"/>
        <v>0</v>
      </c>
      <c r="J366" s="55">
        <f t="shared" si="265"/>
        <v>-0.01</v>
      </c>
      <c r="K366" s="69">
        <f t="shared" si="265"/>
        <v>-0.06</v>
      </c>
      <c r="L366" s="72">
        <v>0</v>
      </c>
      <c r="M366" s="55">
        <f t="shared" si="266"/>
        <v>7.4999999999999997E-3</v>
      </c>
      <c r="N366" s="69">
        <f t="shared" si="266"/>
        <v>0</v>
      </c>
      <c r="O366" s="72">
        <v>0</v>
      </c>
      <c r="P366" s="7"/>
      <c r="Q366" s="72">
        <f t="shared" si="232"/>
        <v>5.6674999999999995</v>
      </c>
      <c r="R366" s="72">
        <f t="shared" si="233"/>
        <v>5.61</v>
      </c>
      <c r="S366" s="72">
        <f t="shared" si="234"/>
        <v>0</v>
      </c>
      <c r="T366" s="7"/>
      <c r="U366" s="5">
        <f t="shared" si="235"/>
        <v>28</v>
      </c>
      <c r="V366" s="45">
        <f t="shared" si="236"/>
        <v>47880</v>
      </c>
      <c r="W366" s="5">
        <f t="shared" si="237"/>
        <v>10964</v>
      </c>
      <c r="X366" s="55">
        <f t="shared" si="238"/>
        <v>5.3904348595426005E-2</v>
      </c>
      <c r="Y366" s="47">
        <f t="shared" si="239"/>
        <v>0.20257030367744178</v>
      </c>
      <c r="Z366" s="5">
        <f t="shared" si="240"/>
        <v>0</v>
      </c>
      <c r="AA366" s="5">
        <f t="shared" si="241"/>
        <v>0</v>
      </c>
      <c r="AC366" s="39">
        <f t="shared" si="242"/>
        <v>0</v>
      </c>
      <c r="AD366" s="39">
        <f t="shared" si="243"/>
        <v>0</v>
      </c>
      <c r="AE366" s="39">
        <f t="shared" si="244"/>
        <v>0</v>
      </c>
      <c r="AF366" s="39">
        <f t="shared" si="245"/>
        <v>0</v>
      </c>
      <c r="AG366" s="39">
        <f t="shared" si="246"/>
        <v>0</v>
      </c>
      <c r="AH366" s="39">
        <f t="shared" si="247"/>
        <v>0</v>
      </c>
      <c r="AI366" s="39">
        <f t="shared" si="248"/>
        <v>0</v>
      </c>
      <c r="AJ366" s="39">
        <f t="shared" si="249"/>
        <v>0</v>
      </c>
      <c r="AK366" s="39">
        <f t="shared" si="250"/>
        <v>0</v>
      </c>
      <c r="AL366" s="43"/>
      <c r="AM366" s="39">
        <f t="shared" si="251"/>
        <v>0</v>
      </c>
      <c r="AN366" s="39">
        <f t="shared" si="252"/>
        <v>0</v>
      </c>
      <c r="AO366" s="39">
        <f t="shared" si="253"/>
        <v>0</v>
      </c>
      <c r="AP366" s="40">
        <f t="shared" si="254"/>
        <v>0</v>
      </c>
      <c r="AR366" s="39">
        <f t="shared" si="255"/>
        <v>0</v>
      </c>
      <c r="AS366" s="39">
        <f t="shared" si="256"/>
        <v>0</v>
      </c>
      <c r="AT366" s="39">
        <f t="shared" si="257"/>
        <v>0</v>
      </c>
      <c r="AU366" s="40">
        <f t="shared" si="258"/>
        <v>0</v>
      </c>
      <c r="AV366" s="40"/>
      <c r="AW366" s="52">
        <f t="shared" si="259"/>
        <v>0</v>
      </c>
      <c r="AY366" s="52">
        <f t="shared" si="260"/>
        <v>0</v>
      </c>
      <c r="AZ366" s="70"/>
    </row>
    <row r="367" spans="1:52" ht="12" customHeight="1">
      <c r="A367" s="44">
        <f t="shared" si="261"/>
        <v>47908</v>
      </c>
      <c r="B367" s="66">
        <f t="shared" si="262"/>
        <v>2868.8524590163934</v>
      </c>
      <c r="C367" s="67"/>
      <c r="D367" s="68">
        <f t="shared" si="226"/>
        <v>2868.8524590163934</v>
      </c>
      <c r="E367" s="35">
        <f t="shared" si="227"/>
        <v>0</v>
      </c>
      <c r="F367" s="35">
        <f t="shared" si="228"/>
        <v>0</v>
      </c>
      <c r="G367" s="55">
        <f t="shared" si="264"/>
        <v>5.67</v>
      </c>
      <c r="H367" s="69">
        <f t="shared" si="264"/>
        <v>5.67</v>
      </c>
      <c r="I367" s="72">
        <f t="shared" si="263"/>
        <v>0</v>
      </c>
      <c r="J367" s="55">
        <f t="shared" si="265"/>
        <v>-0.01</v>
      </c>
      <c r="K367" s="69">
        <f t="shared" si="265"/>
        <v>-0.06</v>
      </c>
      <c r="L367" s="72">
        <v>0</v>
      </c>
      <c r="M367" s="55">
        <f t="shared" si="266"/>
        <v>7.4999999999999997E-3</v>
      </c>
      <c r="N367" s="69">
        <f t="shared" si="266"/>
        <v>0</v>
      </c>
      <c r="O367" s="72">
        <v>0</v>
      </c>
      <c r="P367" s="7"/>
      <c r="Q367" s="72">
        <f t="shared" si="232"/>
        <v>5.6674999999999995</v>
      </c>
      <c r="R367" s="72">
        <f t="shared" si="233"/>
        <v>5.61</v>
      </c>
      <c r="S367" s="72">
        <f t="shared" si="234"/>
        <v>0</v>
      </c>
      <c r="T367" s="7"/>
      <c r="U367" s="5">
        <f t="shared" si="235"/>
        <v>31</v>
      </c>
      <c r="V367" s="45">
        <f t="shared" si="236"/>
        <v>47908</v>
      </c>
      <c r="W367" s="5">
        <f t="shared" si="237"/>
        <v>10992</v>
      </c>
      <c r="X367" s="55">
        <f t="shared" si="238"/>
        <v>5.3904348595426005E-2</v>
      </c>
      <c r="Y367" s="47">
        <f t="shared" si="239"/>
        <v>0.20174598651375381</v>
      </c>
      <c r="Z367" s="5">
        <f t="shared" si="240"/>
        <v>0</v>
      </c>
      <c r="AA367" s="5">
        <f t="shared" si="241"/>
        <v>0</v>
      </c>
      <c r="AC367" s="39">
        <f t="shared" si="242"/>
        <v>0</v>
      </c>
      <c r="AD367" s="39">
        <f t="shared" si="243"/>
        <v>0</v>
      </c>
      <c r="AE367" s="39">
        <f t="shared" si="244"/>
        <v>0</v>
      </c>
      <c r="AF367" s="39">
        <f t="shared" si="245"/>
        <v>0</v>
      </c>
      <c r="AG367" s="39">
        <f t="shared" si="246"/>
        <v>0</v>
      </c>
      <c r="AH367" s="39">
        <f t="shared" si="247"/>
        <v>0</v>
      </c>
      <c r="AI367" s="39">
        <f t="shared" si="248"/>
        <v>0</v>
      </c>
      <c r="AJ367" s="39">
        <f t="shared" si="249"/>
        <v>0</v>
      </c>
      <c r="AK367" s="39">
        <f t="shared" si="250"/>
        <v>0</v>
      </c>
      <c r="AL367" s="43"/>
      <c r="AM367" s="39">
        <f t="shared" si="251"/>
        <v>0</v>
      </c>
      <c r="AN367" s="39">
        <f t="shared" si="252"/>
        <v>0</v>
      </c>
      <c r="AO367" s="39">
        <f t="shared" si="253"/>
        <v>0</v>
      </c>
      <c r="AP367" s="40">
        <f t="shared" si="254"/>
        <v>0</v>
      </c>
      <c r="AR367" s="39">
        <f t="shared" si="255"/>
        <v>0</v>
      </c>
      <c r="AS367" s="39">
        <f t="shared" si="256"/>
        <v>0</v>
      </c>
      <c r="AT367" s="39">
        <f t="shared" si="257"/>
        <v>0</v>
      </c>
      <c r="AU367" s="40">
        <f t="shared" si="258"/>
        <v>0</v>
      </c>
      <c r="AV367" s="40"/>
      <c r="AW367" s="52">
        <f t="shared" si="259"/>
        <v>0</v>
      </c>
      <c r="AY367" s="52">
        <f t="shared" si="260"/>
        <v>0</v>
      </c>
      <c r="AZ367" s="70"/>
    </row>
    <row r="368" spans="1:52" ht="12" customHeight="1">
      <c r="A368" s="44">
        <f t="shared" si="261"/>
        <v>47939</v>
      </c>
      <c r="B368" s="66">
        <f t="shared" si="262"/>
        <v>2868.8524590163934</v>
      </c>
      <c r="C368" s="67"/>
      <c r="D368" s="68">
        <f t="shared" si="226"/>
        <v>2868.8524590163934</v>
      </c>
      <c r="E368" s="35">
        <f t="shared" si="227"/>
        <v>0</v>
      </c>
      <c r="F368" s="35">
        <f t="shared" si="228"/>
        <v>0</v>
      </c>
      <c r="G368" s="55">
        <f t="shared" si="264"/>
        <v>5.67</v>
      </c>
      <c r="H368" s="69">
        <f t="shared" si="264"/>
        <v>5.67</v>
      </c>
      <c r="I368" s="72">
        <f t="shared" si="263"/>
        <v>0</v>
      </c>
      <c r="J368" s="55">
        <f t="shared" si="265"/>
        <v>-0.01</v>
      </c>
      <c r="K368" s="69">
        <f t="shared" si="265"/>
        <v>-0.06</v>
      </c>
      <c r="L368" s="72">
        <v>0</v>
      </c>
      <c r="M368" s="55">
        <f t="shared" si="266"/>
        <v>7.4999999999999997E-3</v>
      </c>
      <c r="N368" s="69">
        <f t="shared" si="266"/>
        <v>0</v>
      </c>
      <c r="O368" s="72">
        <v>0</v>
      </c>
      <c r="P368" s="7"/>
      <c r="Q368" s="72">
        <f t="shared" si="232"/>
        <v>5.6674999999999995</v>
      </c>
      <c r="R368" s="72">
        <f t="shared" si="233"/>
        <v>5.61</v>
      </c>
      <c r="S368" s="72">
        <f t="shared" si="234"/>
        <v>0</v>
      </c>
      <c r="T368" s="7"/>
      <c r="U368" s="5">
        <f t="shared" si="235"/>
        <v>30</v>
      </c>
      <c r="V368" s="45">
        <f t="shared" si="236"/>
        <v>47939</v>
      </c>
      <c r="W368" s="5">
        <f t="shared" si="237"/>
        <v>11023</v>
      </c>
      <c r="X368" s="55">
        <f t="shared" si="238"/>
        <v>5.3904348595426005E-2</v>
      </c>
      <c r="Y368" s="47">
        <f t="shared" si="239"/>
        <v>0.20083726182085881</v>
      </c>
      <c r="Z368" s="5">
        <f t="shared" si="240"/>
        <v>0</v>
      </c>
      <c r="AA368" s="5">
        <f t="shared" si="241"/>
        <v>0</v>
      </c>
      <c r="AC368" s="39">
        <f t="shared" si="242"/>
        <v>0</v>
      </c>
      <c r="AD368" s="39">
        <f t="shared" si="243"/>
        <v>0</v>
      </c>
      <c r="AE368" s="39">
        <f t="shared" si="244"/>
        <v>0</v>
      </c>
      <c r="AF368" s="39">
        <f t="shared" si="245"/>
        <v>0</v>
      </c>
      <c r="AG368" s="39">
        <f t="shared" si="246"/>
        <v>0</v>
      </c>
      <c r="AH368" s="39">
        <f t="shared" si="247"/>
        <v>0</v>
      </c>
      <c r="AI368" s="39">
        <f t="shared" si="248"/>
        <v>0</v>
      </c>
      <c r="AJ368" s="39">
        <f t="shared" si="249"/>
        <v>0</v>
      </c>
      <c r="AK368" s="39">
        <f t="shared" si="250"/>
        <v>0</v>
      </c>
      <c r="AL368" s="43"/>
      <c r="AM368" s="39">
        <f t="shared" si="251"/>
        <v>0</v>
      </c>
      <c r="AN368" s="39">
        <f t="shared" si="252"/>
        <v>0</v>
      </c>
      <c r="AO368" s="39">
        <f t="shared" si="253"/>
        <v>0</v>
      </c>
      <c r="AP368" s="40">
        <f t="shared" si="254"/>
        <v>0</v>
      </c>
      <c r="AR368" s="39">
        <f t="shared" si="255"/>
        <v>0</v>
      </c>
      <c r="AS368" s="39">
        <f t="shared" si="256"/>
        <v>0</v>
      </c>
      <c r="AT368" s="39">
        <f t="shared" si="257"/>
        <v>0</v>
      </c>
      <c r="AU368" s="40">
        <f t="shared" si="258"/>
        <v>0</v>
      </c>
      <c r="AV368" s="40"/>
      <c r="AW368" s="52">
        <f t="shared" si="259"/>
        <v>0</v>
      </c>
      <c r="AY368" s="52">
        <f t="shared" si="260"/>
        <v>0</v>
      </c>
      <c r="AZ368" s="70"/>
    </row>
    <row r="369" spans="1:52" ht="12" customHeight="1" thickBot="1">
      <c r="A369" s="44">
        <f t="shared" si="261"/>
        <v>47969</v>
      </c>
      <c r="B369" s="66">
        <f t="shared" si="262"/>
        <v>2868.8524590163934</v>
      </c>
      <c r="C369" s="67"/>
      <c r="D369" s="68">
        <f t="shared" si="226"/>
        <v>2868.8524590163934</v>
      </c>
      <c r="E369" s="35">
        <f t="shared" si="227"/>
        <v>0</v>
      </c>
      <c r="F369" s="35">
        <f t="shared" si="228"/>
        <v>0</v>
      </c>
      <c r="G369" s="55">
        <f t="shared" si="264"/>
        <v>5.67</v>
      </c>
      <c r="H369" s="69">
        <f t="shared" si="264"/>
        <v>5.67</v>
      </c>
      <c r="I369" s="72">
        <f t="shared" si="263"/>
        <v>0</v>
      </c>
      <c r="J369" s="55">
        <f t="shared" si="265"/>
        <v>-0.01</v>
      </c>
      <c r="K369" s="69">
        <f t="shared" si="265"/>
        <v>-0.06</v>
      </c>
      <c r="L369" s="72">
        <v>0</v>
      </c>
      <c r="M369" s="55">
        <f t="shared" si="266"/>
        <v>7.4999999999999997E-3</v>
      </c>
      <c r="N369" s="69">
        <f t="shared" si="266"/>
        <v>0</v>
      </c>
      <c r="O369" s="72">
        <v>0</v>
      </c>
      <c r="P369" s="7"/>
      <c r="Q369" s="72">
        <f t="shared" si="232"/>
        <v>5.6674999999999995</v>
      </c>
      <c r="R369" s="72">
        <f t="shared" si="233"/>
        <v>5.61</v>
      </c>
      <c r="S369" s="72">
        <f t="shared" si="234"/>
        <v>0</v>
      </c>
      <c r="T369" s="7"/>
      <c r="U369" s="5">
        <f t="shared" si="235"/>
        <v>31</v>
      </c>
      <c r="V369" s="45">
        <f t="shared" si="236"/>
        <v>47969</v>
      </c>
      <c r="W369" s="5">
        <f t="shared" si="237"/>
        <v>11053</v>
      </c>
      <c r="X369" s="55">
        <f t="shared" si="238"/>
        <v>5.3904348595426005E-2</v>
      </c>
      <c r="Y369" s="47">
        <f t="shared" si="239"/>
        <v>0.19996174825949292</v>
      </c>
      <c r="Z369" s="5">
        <f t="shared" si="240"/>
        <v>0</v>
      </c>
      <c r="AA369" s="5">
        <f t="shared" si="241"/>
        <v>0</v>
      </c>
      <c r="AC369" s="39">
        <f t="shared" si="242"/>
        <v>0</v>
      </c>
      <c r="AD369" s="39">
        <f t="shared" si="243"/>
        <v>0</v>
      </c>
      <c r="AE369" s="39">
        <f t="shared" si="244"/>
        <v>0</v>
      </c>
      <c r="AF369" s="39">
        <f t="shared" si="245"/>
        <v>0</v>
      </c>
      <c r="AG369" s="39">
        <f t="shared" si="246"/>
        <v>0</v>
      </c>
      <c r="AH369" s="39">
        <f t="shared" si="247"/>
        <v>0</v>
      </c>
      <c r="AI369" s="39">
        <f t="shared" si="248"/>
        <v>0</v>
      </c>
      <c r="AJ369" s="39">
        <f t="shared" si="249"/>
        <v>0</v>
      </c>
      <c r="AK369" s="39">
        <f t="shared" si="250"/>
        <v>0</v>
      </c>
      <c r="AL369" s="43"/>
      <c r="AM369" s="39">
        <f t="shared" si="251"/>
        <v>0</v>
      </c>
      <c r="AN369" s="39">
        <f t="shared" si="252"/>
        <v>0</v>
      </c>
      <c r="AO369" s="39">
        <f t="shared" si="253"/>
        <v>0</v>
      </c>
      <c r="AP369" s="40">
        <f t="shared" si="254"/>
        <v>0</v>
      </c>
      <c r="AR369" s="39">
        <f t="shared" si="255"/>
        <v>0</v>
      </c>
      <c r="AS369" s="39">
        <f t="shared" si="256"/>
        <v>0</v>
      </c>
      <c r="AT369" s="39">
        <f t="shared" si="257"/>
        <v>0</v>
      </c>
      <c r="AU369" s="40">
        <f t="shared" si="258"/>
        <v>0</v>
      </c>
      <c r="AV369" s="40"/>
      <c r="AW369" s="73">
        <f t="shared" si="259"/>
        <v>0</v>
      </c>
      <c r="AY369" s="73">
        <f t="shared" si="260"/>
        <v>0</v>
      </c>
      <c r="AZ369" s="70"/>
    </row>
    <row r="370" spans="1:52">
      <c r="A370" s="44">
        <f t="shared" si="261"/>
        <v>48000</v>
      </c>
      <c r="X370" s="55">
        <f t="shared" si="238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"/>
  <dimension ref="A1:BC370"/>
  <sheetViews>
    <sheetView zoomScale="75" workbookViewId="0">
      <selection activeCell="K4" sqref="K4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52" width="9.140625" style="2"/>
    <col min="53" max="53" width="11.7109375" style="2" bestFit="1" customWidth="1"/>
    <col min="54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S2" s="8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Summary!B17</f>
        <v>37043</v>
      </c>
      <c r="B3" s="79">
        <f>Summary!C17</f>
        <v>37135</v>
      </c>
      <c r="C3" s="15">
        <f>Summary!C4</f>
        <v>36916</v>
      </c>
      <c r="D3" s="15">
        <f ca="1">IF(WEEKDAY(TODAY())=2,TODAY()-3,TODAY()-1)</f>
        <v>41884</v>
      </c>
      <c r="E3" s="16" t="str">
        <f>CONCATENATE(INT(Z8/12)," Y - ",Z8-INT(Z8/12)*12," M")</f>
        <v>0 Y - 4 M</v>
      </c>
      <c r="F3" s="77">
        <f>'FGT Z1 Supply'!F3</f>
        <v>2</v>
      </c>
      <c r="G3" s="77">
        <v>2</v>
      </c>
      <c r="H3" s="76">
        <v>1</v>
      </c>
      <c r="I3" s="75" t="s">
        <v>65</v>
      </c>
      <c r="J3" s="75" t="s">
        <v>65</v>
      </c>
      <c r="K3" s="75">
        <f>Summary!F5</f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70</v>
      </c>
      <c r="I4" s="18"/>
      <c r="J4" s="63" t="str">
        <f>CONCATENATE(I3,"-","D")</f>
        <v>IF-FGT/Z3-D</v>
      </c>
      <c r="K4" s="18" t="str">
        <f>CONCATENATE(I3,"-","D b/o")</f>
        <v>IF-FGT/Z3-D b/o</v>
      </c>
      <c r="L4" s="18" t="str">
        <f>I3</f>
        <v>IF-FGT/Z3</v>
      </c>
      <c r="M4" s="63" t="str">
        <f>CONCATENATE(J3,"-","I")</f>
        <v>IF-FGT/Z3-I</v>
      </c>
      <c r="N4" s="18" t="str">
        <f>CONCATENATE(J3,"-","I b/o")</f>
        <v>IF-FGT/Z3-I b/o</v>
      </c>
      <c r="O4" s="18" t="str">
        <f>J3</f>
        <v>IF-FGT/Z3</v>
      </c>
      <c r="Q4" s="18" t="str">
        <f>K4</f>
        <v>IF-FGT/Z3-D b/o</v>
      </c>
      <c r="R4" s="18" t="str">
        <f>J4</f>
        <v>IF-FGT/Z3-D</v>
      </c>
      <c r="S4" s="18" t="str">
        <f>K4</f>
        <v>IF-FGT/Z3-D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IF-FGT/Z3-D b/o</v>
      </c>
      <c r="AG4" s="20" t="str">
        <f>AF4</f>
        <v>IF-FGT/Z3-D b/o</v>
      </c>
      <c r="AH4" s="20" t="str">
        <f>AG4</f>
        <v>IF-FGT/Z3-D b/o</v>
      </c>
      <c r="AI4" s="20" t="str">
        <f>AH4</f>
        <v>IF-FGT/Z3-D b/o</v>
      </c>
      <c r="AJ4" s="20" t="str">
        <f>AI4</f>
        <v>IF-FGT/Z3-D b/o</v>
      </c>
      <c r="AK4" s="20" t="str">
        <f>AJ4</f>
        <v>IF-FGT/Z3-D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1652459.0163934352</v>
      </c>
      <c r="E8" s="35">
        <f>SUM(E10:E370)</f>
        <v>560000</v>
      </c>
      <c r="F8" s="35">
        <f>SUM(F10:F370)</f>
        <v>545683.24255867489</v>
      </c>
      <c r="G8" s="36">
        <f t="shared" ref="G8:O8" si="1">AC8/$F$8</f>
        <v>5.4977369729289798</v>
      </c>
      <c r="H8" s="36">
        <f t="shared" si="1"/>
        <v>5.5900000000000007</v>
      </c>
      <c r="I8" s="36">
        <f t="shared" si="1"/>
        <v>0</v>
      </c>
      <c r="J8" s="36">
        <f t="shared" si="1"/>
        <v>-3.5250000000000004E-2</v>
      </c>
      <c r="K8" s="36">
        <f t="shared" si="1"/>
        <v>-7.4999999999999997E-3</v>
      </c>
      <c r="L8" s="36">
        <f t="shared" si="1"/>
        <v>0</v>
      </c>
      <c r="M8" s="65">
        <f t="shared" si="1"/>
        <v>7.5199999999999998E-3</v>
      </c>
      <c r="N8" s="36">
        <f t="shared" si="1"/>
        <v>0</v>
      </c>
      <c r="O8" s="36">
        <f t="shared" si="1"/>
        <v>0</v>
      </c>
      <c r="Q8" s="36">
        <f>(AC8+AF8+AI8)/F8</f>
        <v>5.4700069729289789</v>
      </c>
      <c r="R8" s="36">
        <f>(AD8+AG8+AJ8)/F8</f>
        <v>5.5825000000000005</v>
      </c>
      <c r="S8" s="36">
        <f>AY8/$F$8</f>
        <v>0</v>
      </c>
      <c r="X8" s="37"/>
      <c r="Y8" s="14"/>
      <c r="Z8" s="38">
        <f>SUM(Z10:Z370)</f>
        <v>4</v>
      </c>
      <c r="AA8" s="38">
        <f>SUM(AA10:AA370)</f>
        <v>122</v>
      </c>
      <c r="AC8" s="39">
        <f t="shared" ref="AC8:AK8" si="2">SUM(AC10:AC370)</f>
        <v>3000022.9381225994</v>
      </c>
      <c r="AD8" s="39">
        <f t="shared" si="2"/>
        <v>3050369.3259029929</v>
      </c>
      <c r="AE8" s="39">
        <f t="shared" si="2"/>
        <v>0</v>
      </c>
      <c r="AF8" s="39">
        <f t="shared" si="2"/>
        <v>-19235.334300193292</v>
      </c>
      <c r="AG8" s="39">
        <f t="shared" si="2"/>
        <v>-4092.6243191900617</v>
      </c>
      <c r="AH8" s="39">
        <f t="shared" si="2"/>
        <v>0</v>
      </c>
      <c r="AI8" s="39">
        <f t="shared" si="2"/>
        <v>4103.5379840412352</v>
      </c>
      <c r="AJ8" s="39">
        <f t="shared" si="2"/>
        <v>0</v>
      </c>
      <c r="AK8" s="39">
        <f t="shared" si="2"/>
        <v>0</v>
      </c>
      <c r="AL8" s="39"/>
      <c r="AM8" s="39">
        <f>SUM(AM10:AM370)</f>
        <v>-3050369.3259029929</v>
      </c>
      <c r="AN8" s="39">
        <f>SUM(AN10:AN370)</f>
        <v>4092.6243191900617</v>
      </c>
      <c r="AO8" s="39">
        <f>SUM(AO10:AO370)</f>
        <v>0</v>
      </c>
      <c r="AP8" s="39">
        <f>SUM(AP10:AP370)</f>
        <v>-3046276.7015838032</v>
      </c>
      <c r="AR8" s="39">
        <f>SUM(AR10:AR370)</f>
        <v>50346.387780393939</v>
      </c>
      <c r="AS8" s="39">
        <f>SUM(AS10:AS370)</f>
        <v>15142.709981003229</v>
      </c>
      <c r="AT8" s="39">
        <f>SUM(AT10:AT370)</f>
        <v>-4103.5379840412352</v>
      </c>
      <c r="AU8" s="39">
        <f>SUM(AU10:AU370)</f>
        <v>61385.559777355928</v>
      </c>
      <c r="AV8" s="39"/>
      <c r="AW8" s="52">
        <f>SUM(AW10:AW370)</f>
        <v>-2984891.1418064469</v>
      </c>
      <c r="AY8" s="52">
        <f>SUM(AY10:AY370)</f>
        <v>0</v>
      </c>
      <c r="BA8" s="70"/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37043</v>
      </c>
      <c r="B10" s="66">
        <f>Summary!D17</f>
        <v>4590.1639344262294</v>
      </c>
      <c r="C10" s="80"/>
      <c r="D10" s="68">
        <f t="shared" ref="D10:D73" si="3">B10+C10</f>
        <v>4590.1639344262294</v>
      </c>
      <c r="E10" s="35">
        <f t="shared" ref="E10:E73" si="4">IF(Z10=0,0,IF(AND(Z10=1,$H$3=1),D10*U10,IF($H$3=2,D10,"N/A")))</f>
        <v>137704.91803278687</v>
      </c>
      <c r="F10" s="35">
        <f t="shared" ref="F10:F73" si="5">E10*Y10</f>
        <v>135060.6759614099</v>
      </c>
      <c r="G10" s="55">
        <f t="shared" ref="G10:H29" si="6">VLOOKUP($A10,Table,MATCH(G$4,Curves,0))</f>
        <v>5.4950000000000001</v>
      </c>
      <c r="H10" s="69">
        <f t="shared" si="6"/>
        <v>5.59</v>
      </c>
      <c r="I10" s="72">
        <f>Summary!H17</f>
        <v>0</v>
      </c>
      <c r="J10" s="55">
        <f t="shared" ref="J10:K29" si="7">VLOOKUP($A10,Table,MATCH(J$4,Curves,0))</f>
        <v>-3.5249999999999997E-2</v>
      </c>
      <c r="K10" s="69">
        <f t="shared" si="7"/>
        <v>-7.4999999999999997E-3</v>
      </c>
      <c r="L10" s="72">
        <v>0</v>
      </c>
      <c r="M10" s="55">
        <f t="shared" ref="M10:N29" si="8">VLOOKUP($A10,Table,MATCH(M$4,Curves,0))</f>
        <v>7.5199999999999998E-3</v>
      </c>
      <c r="N10" s="69">
        <f t="shared" si="8"/>
        <v>0</v>
      </c>
      <c r="O10" s="72">
        <v>0</v>
      </c>
      <c r="P10" s="7"/>
      <c r="Q10" s="72">
        <f t="shared" ref="Q10:Q73" si="9">M10+J10+G10</f>
        <v>5.4672700000000001</v>
      </c>
      <c r="R10" s="72">
        <f t="shared" ref="R10:R73" si="10">N10+K10+H10</f>
        <v>5.5824999999999996</v>
      </c>
      <c r="S10" s="72">
        <f t="shared" ref="S10:S73" si="11">O10+L10+I10</f>
        <v>0</v>
      </c>
      <c r="T10" s="7"/>
      <c r="U10" s="5">
        <f t="shared" ref="U10:U73" si="12">A11-A10</f>
        <v>30</v>
      </c>
      <c r="V10" s="45">
        <f t="shared" ref="V10:V73" si="13">CHOOSE(F$3,A11+24,A10)</f>
        <v>37043</v>
      </c>
      <c r="W10" s="5">
        <f t="shared" ref="W10:W73" si="14">V10-C$3</f>
        <v>127</v>
      </c>
      <c r="X10" s="55">
        <f t="shared" ref="X10:X73" si="15">VLOOKUP($A10,Table,MATCH(X$4,Curves,0))</f>
        <v>5.6547072099687998E-2</v>
      </c>
      <c r="Y10" s="47">
        <f t="shared" ref="Y10:Y73" si="16">1/(1+CHOOSE(F$3,(X11+($K$3/10000))/2,(X10+($K$3/10000))/2))^(2*W10/365.25)</f>
        <v>0.98079776591023871</v>
      </c>
      <c r="Z10" s="5">
        <f t="shared" ref="Z10:Z73" si="17">IF(AND(mthbeg&lt;=A10,mthend&gt;=A10),1,0)</f>
        <v>1</v>
      </c>
      <c r="AA10" s="5">
        <f t="shared" ref="AA10:AA73" si="18">U10*Z10</f>
        <v>30</v>
      </c>
      <c r="AC10" s="39">
        <f t="shared" ref="AC10:AC73" si="19">F10*G10</f>
        <v>742158.41440794745</v>
      </c>
      <c r="AD10" s="39">
        <f t="shared" ref="AD10:AD73" si="20">$F10*H10</f>
        <v>754989.17862428131</v>
      </c>
      <c r="AE10" s="39">
        <f t="shared" ref="AE10:AE73" si="21">$F10*I10</f>
        <v>0</v>
      </c>
      <c r="AF10" s="39">
        <f t="shared" ref="AF10:AF73" si="22">$F10*J10</f>
        <v>-4760.8888276396983</v>
      </c>
      <c r="AG10" s="39">
        <f t="shared" ref="AG10:AG73" si="23">$F10*K10</f>
        <v>-1012.9550697105742</v>
      </c>
      <c r="AH10" s="39">
        <f t="shared" ref="AH10:AH73" si="24">$F10*L10</f>
        <v>0</v>
      </c>
      <c r="AI10" s="39">
        <f t="shared" ref="AI10:AI73" si="25">$F10*M10</f>
        <v>1015.6562832298024</v>
      </c>
      <c r="AJ10" s="39">
        <f t="shared" ref="AJ10:AJ73" si="26">$F10*N10</f>
        <v>0</v>
      </c>
      <c r="AK10" s="39">
        <f t="shared" ref="AK10:AK73" si="27">F10*O10</f>
        <v>0</v>
      </c>
      <c r="AL10" s="43"/>
      <c r="AM10" s="39">
        <f t="shared" ref="AM10:AM73" si="28">CHOOSE($G$3,AD10-AE10,AE10-AD10)</f>
        <v>-754989.17862428131</v>
      </c>
      <c r="AN10" s="39">
        <f t="shared" ref="AN10:AN73" si="29">CHOOSE($G$3,AG10-AH10,AH10-AG10)</f>
        <v>1012.9550697105742</v>
      </c>
      <c r="AO10" s="39">
        <f t="shared" ref="AO10:AO73" si="30">CHOOSE($G$3,AJ10-AK10,AK10-AJ10)</f>
        <v>0</v>
      </c>
      <c r="AP10" s="40">
        <f t="shared" ref="AP10:AP73" si="31">SUM(AM10:AO10)</f>
        <v>-753976.22355457069</v>
      </c>
      <c r="AR10" s="39">
        <f t="shared" ref="AR10:AR73" si="32">CHOOSE($G$3,AC10-AD10,AD10-AC10)</f>
        <v>12830.764216333861</v>
      </c>
      <c r="AS10" s="39">
        <f t="shared" ref="AS10:AS73" si="33">CHOOSE($G$3,AF10-AG10,AG10-AF10)</f>
        <v>3747.9337579291241</v>
      </c>
      <c r="AT10" s="39">
        <f t="shared" ref="AT10:AT73" si="34">CHOOSE($G$3,AI10-AJ10,AJ10-AI10)</f>
        <v>-1015.6562832298024</v>
      </c>
      <c r="AU10" s="40">
        <f t="shared" ref="AU10:AU73" si="35">AR10+AS10+AT10</f>
        <v>15563.041691033182</v>
      </c>
      <c r="AV10" s="40"/>
      <c r="AW10" s="52">
        <f t="shared" ref="AW10:AW73" si="36">AU10+AP10</f>
        <v>-738413.18186353752</v>
      </c>
      <c r="AY10" s="52">
        <f t="shared" ref="AY10:AY73" si="37">AK10+AH10+AE10</f>
        <v>0</v>
      </c>
      <c r="AZ10" s="70"/>
      <c r="BA10" s="70"/>
      <c r="BC10" s="71"/>
    </row>
    <row r="11" spans="1:55">
      <c r="A11" s="44">
        <f t="shared" ref="A11:A74" si="38">EDATE(A10,1)</f>
        <v>37073</v>
      </c>
      <c r="B11" s="66">
        <f t="shared" ref="B11:B74" si="39">B10</f>
        <v>4590.1639344262294</v>
      </c>
      <c r="C11" s="67"/>
      <c r="D11" s="68">
        <f t="shared" si="3"/>
        <v>4590.1639344262294</v>
      </c>
      <c r="E11" s="35">
        <f t="shared" si="4"/>
        <v>142295.0819672131</v>
      </c>
      <c r="F11" s="35">
        <f t="shared" si="5"/>
        <v>138962.94354046028</v>
      </c>
      <c r="G11" s="55">
        <f t="shared" si="6"/>
        <v>5.51</v>
      </c>
      <c r="H11" s="69">
        <f t="shared" si="6"/>
        <v>5.59</v>
      </c>
      <c r="I11" s="72">
        <f t="shared" ref="I11:I74" si="40">I10</f>
        <v>0</v>
      </c>
      <c r="J11" s="55">
        <f t="shared" si="7"/>
        <v>-3.5249999999999997E-2</v>
      </c>
      <c r="K11" s="69">
        <f t="shared" si="7"/>
        <v>-7.4999999999999997E-3</v>
      </c>
      <c r="L11" s="72">
        <v>0</v>
      </c>
      <c r="M11" s="55">
        <f t="shared" si="8"/>
        <v>7.5199999999999998E-3</v>
      </c>
      <c r="N11" s="69">
        <f t="shared" si="8"/>
        <v>0</v>
      </c>
      <c r="O11" s="72">
        <v>0</v>
      </c>
      <c r="P11" s="7"/>
      <c r="Q11" s="72">
        <f t="shared" si="9"/>
        <v>5.4822699999999998</v>
      </c>
      <c r="R11" s="72">
        <f t="shared" si="10"/>
        <v>5.5824999999999996</v>
      </c>
      <c r="S11" s="72">
        <f t="shared" si="11"/>
        <v>0</v>
      </c>
      <c r="T11" s="7"/>
      <c r="U11" s="5">
        <f t="shared" si="12"/>
        <v>31</v>
      </c>
      <c r="V11" s="45">
        <f t="shared" si="13"/>
        <v>37073</v>
      </c>
      <c r="W11" s="5">
        <f t="shared" si="14"/>
        <v>157</v>
      </c>
      <c r="X11" s="55">
        <f t="shared" si="15"/>
        <v>5.5893076000179009E-2</v>
      </c>
      <c r="Y11" s="47">
        <f t="shared" si="16"/>
        <v>0.97658289815300448</v>
      </c>
      <c r="Z11" s="5">
        <f t="shared" si="17"/>
        <v>1</v>
      </c>
      <c r="AA11" s="5">
        <f t="shared" si="18"/>
        <v>31</v>
      </c>
      <c r="AC11" s="39">
        <f t="shared" si="19"/>
        <v>765685.8189079361</v>
      </c>
      <c r="AD11" s="39">
        <f t="shared" si="20"/>
        <v>776802.85439117299</v>
      </c>
      <c r="AE11" s="39">
        <f t="shared" si="21"/>
        <v>0</v>
      </c>
      <c r="AF11" s="39">
        <f t="shared" si="22"/>
        <v>-4898.4437598012246</v>
      </c>
      <c r="AG11" s="39">
        <f t="shared" si="23"/>
        <v>-1042.2220765534521</v>
      </c>
      <c r="AH11" s="39">
        <f t="shared" si="24"/>
        <v>0</v>
      </c>
      <c r="AI11" s="39">
        <f t="shared" si="25"/>
        <v>1045.0013354242612</v>
      </c>
      <c r="AJ11" s="39">
        <f t="shared" si="26"/>
        <v>0</v>
      </c>
      <c r="AK11" s="39">
        <f t="shared" si="27"/>
        <v>0</v>
      </c>
      <c r="AL11" s="43"/>
      <c r="AM11" s="39">
        <f t="shared" si="28"/>
        <v>-776802.85439117299</v>
      </c>
      <c r="AN11" s="39">
        <f t="shared" si="29"/>
        <v>1042.2220765534521</v>
      </c>
      <c r="AO11" s="39">
        <f t="shared" si="30"/>
        <v>0</v>
      </c>
      <c r="AP11" s="40">
        <f t="shared" si="31"/>
        <v>-775760.63231461949</v>
      </c>
      <c r="AR11" s="39">
        <f t="shared" si="32"/>
        <v>11117.03548323689</v>
      </c>
      <c r="AS11" s="39">
        <f t="shared" si="33"/>
        <v>3856.2216832477725</v>
      </c>
      <c r="AT11" s="39">
        <f t="shared" si="34"/>
        <v>-1045.0013354242612</v>
      </c>
      <c r="AU11" s="40">
        <f t="shared" si="35"/>
        <v>13928.2558310604</v>
      </c>
      <c r="AV11" s="40"/>
      <c r="AW11" s="52">
        <f t="shared" si="36"/>
        <v>-761832.37648355914</v>
      </c>
      <c r="AY11" s="52">
        <f t="shared" si="37"/>
        <v>0</v>
      </c>
      <c r="AZ11" s="70"/>
    </row>
    <row r="12" spans="1:55">
      <c r="A12" s="44">
        <f t="shared" si="38"/>
        <v>37104</v>
      </c>
      <c r="B12" s="66">
        <f t="shared" si="39"/>
        <v>4590.1639344262294</v>
      </c>
      <c r="C12" s="67"/>
      <c r="D12" s="68">
        <f t="shared" si="3"/>
        <v>4590.1639344262294</v>
      </c>
      <c r="E12" s="35">
        <f t="shared" si="4"/>
        <v>142295.0819672131</v>
      </c>
      <c r="F12" s="35">
        <f t="shared" si="5"/>
        <v>138350.53059169539</v>
      </c>
      <c r="G12" s="55">
        <f t="shared" si="6"/>
        <v>5.51</v>
      </c>
      <c r="H12" s="69">
        <f t="shared" si="6"/>
        <v>5.59</v>
      </c>
      <c r="I12" s="72">
        <f t="shared" si="40"/>
        <v>0</v>
      </c>
      <c r="J12" s="55">
        <f t="shared" si="7"/>
        <v>-3.5249999999999997E-2</v>
      </c>
      <c r="K12" s="69">
        <f t="shared" si="7"/>
        <v>-7.4999999999999997E-3</v>
      </c>
      <c r="L12" s="72">
        <v>0</v>
      </c>
      <c r="M12" s="55">
        <f t="shared" si="8"/>
        <v>7.5199999999999998E-3</v>
      </c>
      <c r="N12" s="69">
        <f t="shared" si="8"/>
        <v>0</v>
      </c>
      <c r="O12" s="72">
        <v>0</v>
      </c>
      <c r="P12" s="7"/>
      <c r="Q12" s="72">
        <f t="shared" si="9"/>
        <v>5.4822699999999998</v>
      </c>
      <c r="R12" s="72">
        <f t="shared" si="10"/>
        <v>5.5824999999999996</v>
      </c>
      <c r="S12" s="72">
        <f t="shared" si="11"/>
        <v>0</v>
      </c>
      <c r="T12" s="7"/>
      <c r="U12" s="5">
        <f t="shared" si="12"/>
        <v>31</v>
      </c>
      <c r="V12" s="45">
        <f t="shared" si="13"/>
        <v>37104</v>
      </c>
      <c r="W12" s="5">
        <f t="shared" si="14"/>
        <v>188</v>
      </c>
      <c r="X12" s="55">
        <f t="shared" si="15"/>
        <v>5.5369911069327017E-2</v>
      </c>
      <c r="Y12" s="47">
        <f t="shared" si="16"/>
        <v>0.97227907443472583</v>
      </c>
      <c r="Z12" s="5">
        <f t="shared" si="17"/>
        <v>1</v>
      </c>
      <c r="AA12" s="5">
        <f t="shared" si="18"/>
        <v>31</v>
      </c>
      <c r="AC12" s="39">
        <f t="shared" si="19"/>
        <v>762311.42356024159</v>
      </c>
      <c r="AD12" s="39">
        <f t="shared" si="20"/>
        <v>773379.46600757726</v>
      </c>
      <c r="AE12" s="39">
        <f t="shared" si="21"/>
        <v>0</v>
      </c>
      <c r="AF12" s="39">
        <f t="shared" si="22"/>
        <v>-4876.8562033572625</v>
      </c>
      <c r="AG12" s="39">
        <f t="shared" si="23"/>
        <v>-1037.6289794377153</v>
      </c>
      <c r="AH12" s="39">
        <f t="shared" si="24"/>
        <v>0</v>
      </c>
      <c r="AI12" s="39">
        <f t="shared" si="25"/>
        <v>1040.3959900495493</v>
      </c>
      <c r="AJ12" s="39">
        <f t="shared" si="26"/>
        <v>0</v>
      </c>
      <c r="AK12" s="39">
        <f t="shared" si="27"/>
        <v>0</v>
      </c>
      <c r="AL12" s="43"/>
      <c r="AM12" s="39">
        <f t="shared" si="28"/>
        <v>-773379.46600757726</v>
      </c>
      <c r="AN12" s="39">
        <f t="shared" si="29"/>
        <v>1037.6289794377153</v>
      </c>
      <c r="AO12" s="39">
        <f t="shared" si="30"/>
        <v>0</v>
      </c>
      <c r="AP12" s="40">
        <f t="shared" si="31"/>
        <v>-772341.8370281395</v>
      </c>
      <c r="AR12" s="39">
        <f t="shared" si="32"/>
        <v>11068.042447335669</v>
      </c>
      <c r="AS12" s="39">
        <f t="shared" si="33"/>
        <v>3839.2272239195472</v>
      </c>
      <c r="AT12" s="39">
        <f t="shared" si="34"/>
        <v>-1040.3959900495493</v>
      </c>
      <c r="AU12" s="40">
        <f t="shared" si="35"/>
        <v>13866.873681205667</v>
      </c>
      <c r="AV12" s="40"/>
      <c r="AW12" s="52">
        <f t="shared" si="36"/>
        <v>-758474.96334693383</v>
      </c>
      <c r="AY12" s="52">
        <f t="shared" si="37"/>
        <v>0</v>
      </c>
      <c r="AZ12" s="70"/>
      <c r="BA12" s="82"/>
    </row>
    <row r="13" spans="1:55">
      <c r="A13" s="44">
        <f t="shared" si="38"/>
        <v>37135</v>
      </c>
      <c r="B13" s="66">
        <f t="shared" si="39"/>
        <v>4590.1639344262294</v>
      </c>
      <c r="C13" s="67"/>
      <c r="D13" s="68">
        <f t="shared" si="3"/>
        <v>4590.1639344262294</v>
      </c>
      <c r="E13" s="35">
        <f t="shared" si="4"/>
        <v>137704.91803278687</v>
      </c>
      <c r="F13" s="35">
        <f t="shared" si="5"/>
        <v>133309.09246510937</v>
      </c>
      <c r="G13" s="55">
        <f t="shared" si="6"/>
        <v>5.4749999999999996</v>
      </c>
      <c r="H13" s="69">
        <f t="shared" si="6"/>
        <v>5.59</v>
      </c>
      <c r="I13" s="72">
        <f t="shared" si="40"/>
        <v>0</v>
      </c>
      <c r="J13" s="55">
        <f t="shared" si="7"/>
        <v>-3.5249999999999997E-2</v>
      </c>
      <c r="K13" s="69">
        <f t="shared" si="7"/>
        <v>-7.4999999999999997E-3</v>
      </c>
      <c r="L13" s="72">
        <v>0</v>
      </c>
      <c r="M13" s="55">
        <f t="shared" si="8"/>
        <v>7.5199999999999998E-3</v>
      </c>
      <c r="N13" s="69">
        <f t="shared" si="8"/>
        <v>0</v>
      </c>
      <c r="O13" s="72">
        <v>0</v>
      </c>
      <c r="P13" s="7"/>
      <c r="Q13" s="72">
        <f t="shared" si="9"/>
        <v>5.4472699999999996</v>
      </c>
      <c r="R13" s="72">
        <f t="shared" si="10"/>
        <v>5.5824999999999996</v>
      </c>
      <c r="S13" s="72">
        <f t="shared" si="11"/>
        <v>0</v>
      </c>
      <c r="T13" s="7"/>
      <c r="U13" s="5">
        <f t="shared" si="12"/>
        <v>30</v>
      </c>
      <c r="V13" s="45">
        <f t="shared" si="13"/>
        <v>37135</v>
      </c>
      <c r="W13" s="5">
        <f t="shared" si="14"/>
        <v>219</v>
      </c>
      <c r="X13" s="55">
        <f t="shared" si="15"/>
        <v>5.4846746229620012E-2</v>
      </c>
      <c r="Y13" s="47">
        <f t="shared" si="16"/>
        <v>0.96807793337758008</v>
      </c>
      <c r="Z13" s="5">
        <f t="shared" si="17"/>
        <v>1</v>
      </c>
      <c r="AA13" s="5">
        <f t="shared" si="18"/>
        <v>30</v>
      </c>
      <c r="AC13" s="39">
        <f t="shared" si="19"/>
        <v>729867.28124647378</v>
      </c>
      <c r="AD13" s="39">
        <f t="shared" si="20"/>
        <v>745197.8268799613</v>
      </c>
      <c r="AE13" s="39">
        <f t="shared" si="21"/>
        <v>0</v>
      </c>
      <c r="AF13" s="39">
        <f t="shared" si="22"/>
        <v>-4699.1455093951045</v>
      </c>
      <c r="AG13" s="39">
        <f t="shared" si="23"/>
        <v>-999.81819348832016</v>
      </c>
      <c r="AH13" s="39">
        <f t="shared" si="24"/>
        <v>0</v>
      </c>
      <c r="AI13" s="39">
        <f t="shared" si="25"/>
        <v>1002.4843753376224</v>
      </c>
      <c r="AJ13" s="39">
        <f t="shared" si="26"/>
        <v>0</v>
      </c>
      <c r="AK13" s="39">
        <f t="shared" si="27"/>
        <v>0</v>
      </c>
      <c r="AL13" s="43"/>
      <c r="AM13" s="39">
        <f t="shared" si="28"/>
        <v>-745197.8268799613</v>
      </c>
      <c r="AN13" s="39">
        <f t="shared" si="29"/>
        <v>999.81819348832016</v>
      </c>
      <c r="AO13" s="39">
        <f t="shared" si="30"/>
        <v>0</v>
      </c>
      <c r="AP13" s="40">
        <f t="shared" si="31"/>
        <v>-744198.00868647301</v>
      </c>
      <c r="AR13" s="39">
        <f t="shared" si="32"/>
        <v>15330.54563348752</v>
      </c>
      <c r="AS13" s="39">
        <f t="shared" si="33"/>
        <v>3699.3273159067844</v>
      </c>
      <c r="AT13" s="39">
        <f t="shared" si="34"/>
        <v>-1002.4843753376224</v>
      </c>
      <c r="AU13" s="40">
        <f t="shared" si="35"/>
        <v>18027.38857405668</v>
      </c>
      <c r="AV13" s="40"/>
      <c r="AW13" s="52">
        <f t="shared" si="36"/>
        <v>-726170.62011241633</v>
      </c>
      <c r="AY13" s="52">
        <f t="shared" si="37"/>
        <v>0</v>
      </c>
      <c r="AZ13" s="70"/>
    </row>
    <row r="14" spans="1:55">
      <c r="A14" s="44">
        <f t="shared" si="38"/>
        <v>37165</v>
      </c>
      <c r="B14" s="66">
        <f t="shared" si="39"/>
        <v>4590.1639344262294</v>
      </c>
      <c r="C14" s="67"/>
      <c r="D14" s="68">
        <f t="shared" si="3"/>
        <v>4590.1639344262294</v>
      </c>
      <c r="E14" s="35">
        <f t="shared" si="4"/>
        <v>0</v>
      </c>
      <c r="F14" s="35">
        <f t="shared" si="5"/>
        <v>0</v>
      </c>
      <c r="G14" s="55">
        <f t="shared" si="6"/>
        <v>5.4649999999999999</v>
      </c>
      <c r="H14" s="69">
        <f t="shared" si="6"/>
        <v>5.4649999999999999</v>
      </c>
      <c r="I14" s="72">
        <f t="shared" si="40"/>
        <v>0</v>
      </c>
      <c r="J14" s="55">
        <f t="shared" si="7"/>
        <v>-3.5249999999999997E-2</v>
      </c>
      <c r="K14" s="69">
        <f t="shared" si="7"/>
        <v>-4.5250000000000005E-2</v>
      </c>
      <c r="L14" s="72">
        <v>0</v>
      </c>
      <c r="M14" s="55">
        <f t="shared" si="8"/>
        <v>7.5199999999999998E-3</v>
      </c>
      <c r="N14" s="69">
        <f t="shared" si="8"/>
        <v>0</v>
      </c>
      <c r="O14" s="72">
        <v>0</v>
      </c>
      <c r="P14" s="7"/>
      <c r="Q14" s="72">
        <f t="shared" si="9"/>
        <v>5.4372699999999998</v>
      </c>
      <c r="R14" s="72">
        <f t="shared" si="10"/>
        <v>5.4197499999999996</v>
      </c>
      <c r="S14" s="72">
        <f t="shared" si="11"/>
        <v>0</v>
      </c>
      <c r="T14" s="7"/>
      <c r="U14" s="5">
        <f t="shared" si="12"/>
        <v>31</v>
      </c>
      <c r="V14" s="45">
        <f t="shared" si="13"/>
        <v>37165</v>
      </c>
      <c r="W14" s="5">
        <f t="shared" si="14"/>
        <v>249</v>
      </c>
      <c r="X14" s="55">
        <f t="shared" si="15"/>
        <v>5.4435878078851009E-2</v>
      </c>
      <c r="Y14" s="47">
        <f t="shared" si="16"/>
        <v>0.96404795604980609</v>
      </c>
      <c r="Z14" s="5">
        <f t="shared" si="17"/>
        <v>0</v>
      </c>
      <c r="AA14" s="5">
        <f t="shared" si="18"/>
        <v>0</v>
      </c>
      <c r="AC14" s="39">
        <f t="shared" si="19"/>
        <v>0</v>
      </c>
      <c r="AD14" s="39">
        <f t="shared" si="20"/>
        <v>0</v>
      </c>
      <c r="AE14" s="39">
        <f t="shared" si="21"/>
        <v>0</v>
      </c>
      <c r="AF14" s="39">
        <f t="shared" si="22"/>
        <v>0</v>
      </c>
      <c r="AG14" s="39">
        <f t="shared" si="23"/>
        <v>0</v>
      </c>
      <c r="AH14" s="39">
        <f t="shared" si="24"/>
        <v>0</v>
      </c>
      <c r="AI14" s="39">
        <f t="shared" si="25"/>
        <v>0</v>
      </c>
      <c r="AJ14" s="39">
        <f t="shared" si="26"/>
        <v>0</v>
      </c>
      <c r="AK14" s="39">
        <f t="shared" si="27"/>
        <v>0</v>
      </c>
      <c r="AL14" s="43"/>
      <c r="AM14" s="39">
        <f t="shared" si="28"/>
        <v>0</v>
      </c>
      <c r="AN14" s="39">
        <f t="shared" si="29"/>
        <v>0</v>
      </c>
      <c r="AO14" s="39">
        <f t="shared" si="30"/>
        <v>0</v>
      </c>
      <c r="AP14" s="40">
        <f t="shared" si="31"/>
        <v>0</v>
      </c>
      <c r="AR14" s="39">
        <f t="shared" si="32"/>
        <v>0</v>
      </c>
      <c r="AS14" s="39">
        <f t="shared" si="33"/>
        <v>0</v>
      </c>
      <c r="AT14" s="39">
        <f t="shared" si="34"/>
        <v>0</v>
      </c>
      <c r="AU14" s="40">
        <f t="shared" si="35"/>
        <v>0</v>
      </c>
      <c r="AV14" s="40"/>
      <c r="AW14" s="52">
        <f t="shared" si="36"/>
        <v>0</v>
      </c>
      <c r="AY14" s="52">
        <f t="shared" si="37"/>
        <v>0</v>
      </c>
      <c r="AZ14" s="70"/>
    </row>
    <row r="15" spans="1:55">
      <c r="A15" s="44">
        <f t="shared" si="38"/>
        <v>37196</v>
      </c>
      <c r="B15" s="66">
        <f t="shared" si="39"/>
        <v>4590.1639344262294</v>
      </c>
      <c r="C15" s="67"/>
      <c r="D15" s="68">
        <f t="shared" si="3"/>
        <v>4590.1639344262294</v>
      </c>
      <c r="E15" s="35">
        <f t="shared" si="4"/>
        <v>0</v>
      </c>
      <c r="F15" s="35">
        <f t="shared" si="5"/>
        <v>0</v>
      </c>
      <c r="G15" s="55">
        <f t="shared" si="6"/>
        <v>5.5449999999999999</v>
      </c>
      <c r="H15" s="69">
        <f t="shared" si="6"/>
        <v>5.5449999999999999</v>
      </c>
      <c r="I15" s="72">
        <f t="shared" si="40"/>
        <v>0</v>
      </c>
      <c r="J15" s="55">
        <f t="shared" si="7"/>
        <v>-4.7500000000000001E-2</v>
      </c>
      <c r="K15" s="69">
        <f t="shared" si="7"/>
        <v>-0.06</v>
      </c>
      <c r="L15" s="72">
        <v>0</v>
      </c>
      <c r="M15" s="55">
        <f t="shared" si="8"/>
        <v>0.01</v>
      </c>
      <c r="N15" s="69">
        <f t="shared" si="8"/>
        <v>0</v>
      </c>
      <c r="O15" s="72">
        <v>0</v>
      </c>
      <c r="P15" s="7"/>
      <c r="Q15" s="72">
        <f t="shared" si="9"/>
        <v>5.5075000000000003</v>
      </c>
      <c r="R15" s="72">
        <f t="shared" si="10"/>
        <v>5.4850000000000003</v>
      </c>
      <c r="S15" s="72">
        <f t="shared" si="11"/>
        <v>0</v>
      </c>
      <c r="T15" s="7"/>
      <c r="U15" s="5">
        <f t="shared" si="12"/>
        <v>30</v>
      </c>
      <c r="V15" s="45">
        <f t="shared" si="13"/>
        <v>37196</v>
      </c>
      <c r="W15" s="5">
        <f t="shared" si="14"/>
        <v>280</v>
      </c>
      <c r="X15" s="55">
        <f t="shared" si="15"/>
        <v>5.4165756526329004E-2</v>
      </c>
      <c r="Y15" s="47">
        <f t="shared" si="16"/>
        <v>0.95985693015708418</v>
      </c>
      <c r="Z15" s="5">
        <f t="shared" si="17"/>
        <v>0</v>
      </c>
      <c r="AA15" s="5">
        <f t="shared" si="18"/>
        <v>0</v>
      </c>
      <c r="AC15" s="39">
        <f t="shared" si="19"/>
        <v>0</v>
      </c>
      <c r="AD15" s="39">
        <f t="shared" si="20"/>
        <v>0</v>
      </c>
      <c r="AE15" s="39">
        <f t="shared" si="21"/>
        <v>0</v>
      </c>
      <c r="AF15" s="39">
        <f t="shared" si="22"/>
        <v>0</v>
      </c>
      <c r="AG15" s="39">
        <f t="shared" si="23"/>
        <v>0</v>
      </c>
      <c r="AH15" s="39">
        <f t="shared" si="24"/>
        <v>0</v>
      </c>
      <c r="AI15" s="39">
        <f t="shared" si="25"/>
        <v>0</v>
      </c>
      <c r="AJ15" s="39">
        <f t="shared" si="26"/>
        <v>0</v>
      </c>
      <c r="AK15" s="39">
        <f t="shared" si="27"/>
        <v>0</v>
      </c>
      <c r="AL15" s="43"/>
      <c r="AM15" s="39">
        <f t="shared" si="28"/>
        <v>0</v>
      </c>
      <c r="AN15" s="39">
        <f t="shared" si="29"/>
        <v>0</v>
      </c>
      <c r="AO15" s="39">
        <f t="shared" si="30"/>
        <v>0</v>
      </c>
      <c r="AP15" s="40">
        <f t="shared" si="31"/>
        <v>0</v>
      </c>
      <c r="AR15" s="39">
        <f t="shared" si="32"/>
        <v>0</v>
      </c>
      <c r="AS15" s="39">
        <f t="shared" si="33"/>
        <v>0</v>
      </c>
      <c r="AT15" s="39">
        <f t="shared" si="34"/>
        <v>0</v>
      </c>
      <c r="AU15" s="40">
        <f t="shared" si="35"/>
        <v>0</v>
      </c>
      <c r="AV15" s="40"/>
      <c r="AW15" s="52">
        <f t="shared" si="36"/>
        <v>0</v>
      </c>
      <c r="AY15" s="52">
        <f t="shared" si="37"/>
        <v>0</v>
      </c>
      <c r="AZ15" s="70"/>
    </row>
    <row r="16" spans="1:55">
      <c r="A16" s="44">
        <f t="shared" si="38"/>
        <v>37226</v>
      </c>
      <c r="B16" s="66">
        <f t="shared" si="39"/>
        <v>4590.1639344262294</v>
      </c>
      <c r="C16" s="67"/>
      <c r="D16" s="68">
        <f t="shared" si="3"/>
        <v>4590.1639344262294</v>
      </c>
      <c r="E16" s="35">
        <f t="shared" si="4"/>
        <v>0</v>
      </c>
      <c r="F16" s="35">
        <f t="shared" si="5"/>
        <v>0</v>
      </c>
      <c r="G16" s="55">
        <f t="shared" si="6"/>
        <v>5.67</v>
      </c>
      <c r="H16" s="69">
        <f t="shared" si="6"/>
        <v>5.67</v>
      </c>
      <c r="I16" s="72">
        <f t="shared" si="40"/>
        <v>0</v>
      </c>
      <c r="J16" s="55">
        <f t="shared" si="7"/>
        <v>-4.7500000000000001E-2</v>
      </c>
      <c r="K16" s="69">
        <f t="shared" si="7"/>
        <v>-0.06</v>
      </c>
      <c r="L16" s="72">
        <v>0</v>
      </c>
      <c r="M16" s="55">
        <f t="shared" si="8"/>
        <v>0.01</v>
      </c>
      <c r="N16" s="69">
        <f t="shared" si="8"/>
        <v>0</v>
      </c>
      <c r="O16" s="72">
        <v>0</v>
      </c>
      <c r="P16" s="7"/>
      <c r="Q16" s="72">
        <f t="shared" si="9"/>
        <v>5.6325000000000003</v>
      </c>
      <c r="R16" s="72">
        <f t="shared" si="10"/>
        <v>5.61</v>
      </c>
      <c r="S16" s="72">
        <f t="shared" si="11"/>
        <v>0</v>
      </c>
      <c r="T16" s="7"/>
      <c r="U16" s="5">
        <f t="shared" si="12"/>
        <v>31</v>
      </c>
      <c r="V16" s="45">
        <f t="shared" si="13"/>
        <v>37226</v>
      </c>
      <c r="W16" s="5">
        <f t="shared" si="14"/>
        <v>310</v>
      </c>
      <c r="X16" s="55">
        <f t="shared" si="15"/>
        <v>5.3904348595426005E-2</v>
      </c>
      <c r="Y16" s="47">
        <f t="shared" si="16"/>
        <v>0.95585910023184772</v>
      </c>
      <c r="Z16" s="5">
        <f t="shared" si="17"/>
        <v>0</v>
      </c>
      <c r="AA16" s="5">
        <f t="shared" si="18"/>
        <v>0</v>
      </c>
      <c r="AC16" s="39">
        <f t="shared" si="19"/>
        <v>0</v>
      </c>
      <c r="AD16" s="39">
        <f t="shared" si="20"/>
        <v>0</v>
      </c>
      <c r="AE16" s="39">
        <f t="shared" si="21"/>
        <v>0</v>
      </c>
      <c r="AF16" s="39">
        <f t="shared" si="22"/>
        <v>0</v>
      </c>
      <c r="AG16" s="39">
        <f t="shared" si="23"/>
        <v>0</v>
      </c>
      <c r="AH16" s="39">
        <f t="shared" si="24"/>
        <v>0</v>
      </c>
      <c r="AI16" s="39">
        <f t="shared" si="25"/>
        <v>0</v>
      </c>
      <c r="AJ16" s="39">
        <f t="shared" si="26"/>
        <v>0</v>
      </c>
      <c r="AK16" s="39">
        <f t="shared" si="27"/>
        <v>0</v>
      </c>
      <c r="AL16" s="43"/>
      <c r="AM16" s="39">
        <f t="shared" si="28"/>
        <v>0</v>
      </c>
      <c r="AN16" s="39">
        <f t="shared" si="29"/>
        <v>0</v>
      </c>
      <c r="AO16" s="39">
        <f t="shared" si="30"/>
        <v>0</v>
      </c>
      <c r="AP16" s="40">
        <f t="shared" si="31"/>
        <v>0</v>
      </c>
      <c r="AR16" s="39">
        <f t="shared" si="32"/>
        <v>0</v>
      </c>
      <c r="AS16" s="39">
        <f t="shared" si="33"/>
        <v>0</v>
      </c>
      <c r="AT16" s="39">
        <f t="shared" si="34"/>
        <v>0</v>
      </c>
      <c r="AU16" s="40">
        <f t="shared" si="35"/>
        <v>0</v>
      </c>
      <c r="AV16" s="40"/>
      <c r="AW16" s="52">
        <f t="shared" si="36"/>
        <v>0</v>
      </c>
      <c r="AY16" s="52">
        <f t="shared" si="37"/>
        <v>0</v>
      </c>
      <c r="AZ16" s="70"/>
    </row>
    <row r="17" spans="1:52">
      <c r="A17" s="44">
        <f t="shared" si="38"/>
        <v>37257</v>
      </c>
      <c r="B17" s="66">
        <f t="shared" si="39"/>
        <v>4590.1639344262294</v>
      </c>
      <c r="C17" s="67"/>
      <c r="D17" s="68">
        <f t="shared" si="3"/>
        <v>4590.1639344262294</v>
      </c>
      <c r="E17" s="35">
        <f t="shared" si="4"/>
        <v>0</v>
      </c>
      <c r="F17" s="35">
        <f t="shared" si="5"/>
        <v>0</v>
      </c>
      <c r="G17" s="55">
        <f t="shared" si="6"/>
        <v>5.67</v>
      </c>
      <c r="H17" s="69">
        <f t="shared" si="6"/>
        <v>5.67</v>
      </c>
      <c r="I17" s="72">
        <f t="shared" si="40"/>
        <v>0</v>
      </c>
      <c r="J17" s="55">
        <f t="shared" si="7"/>
        <v>-4.7500000000000001E-2</v>
      </c>
      <c r="K17" s="69">
        <f t="shared" si="7"/>
        <v>-0.06</v>
      </c>
      <c r="L17" s="72">
        <v>0</v>
      </c>
      <c r="M17" s="55">
        <f t="shared" si="8"/>
        <v>0.01</v>
      </c>
      <c r="N17" s="69">
        <f t="shared" si="8"/>
        <v>0</v>
      </c>
      <c r="O17" s="72">
        <v>0</v>
      </c>
      <c r="P17" s="7"/>
      <c r="Q17" s="72">
        <f t="shared" si="9"/>
        <v>5.6325000000000003</v>
      </c>
      <c r="R17" s="72">
        <f t="shared" si="10"/>
        <v>5.61</v>
      </c>
      <c r="S17" s="72">
        <f t="shared" si="11"/>
        <v>0</v>
      </c>
      <c r="T17" s="7"/>
      <c r="U17" s="5">
        <f t="shared" si="12"/>
        <v>31</v>
      </c>
      <c r="V17" s="45">
        <f t="shared" si="13"/>
        <v>37257</v>
      </c>
      <c r="W17" s="5">
        <f t="shared" si="14"/>
        <v>341</v>
      </c>
      <c r="X17" s="55">
        <f t="shared" si="15"/>
        <v>5.3904348595426005E-2</v>
      </c>
      <c r="Y17" s="47">
        <f t="shared" si="16"/>
        <v>0.9515536229218946</v>
      </c>
      <c r="Z17" s="5">
        <f t="shared" si="17"/>
        <v>0</v>
      </c>
      <c r="AA17" s="5">
        <f t="shared" si="18"/>
        <v>0</v>
      </c>
      <c r="AC17" s="39">
        <f t="shared" si="19"/>
        <v>0</v>
      </c>
      <c r="AD17" s="39">
        <f t="shared" si="20"/>
        <v>0</v>
      </c>
      <c r="AE17" s="39">
        <f t="shared" si="21"/>
        <v>0</v>
      </c>
      <c r="AF17" s="39">
        <f t="shared" si="22"/>
        <v>0</v>
      </c>
      <c r="AG17" s="39">
        <f t="shared" si="23"/>
        <v>0</v>
      </c>
      <c r="AH17" s="39">
        <f t="shared" si="24"/>
        <v>0</v>
      </c>
      <c r="AI17" s="39">
        <f t="shared" si="25"/>
        <v>0</v>
      </c>
      <c r="AJ17" s="39">
        <f t="shared" si="26"/>
        <v>0</v>
      </c>
      <c r="AK17" s="39">
        <f t="shared" si="27"/>
        <v>0</v>
      </c>
      <c r="AL17" s="43"/>
      <c r="AM17" s="39">
        <f t="shared" si="28"/>
        <v>0</v>
      </c>
      <c r="AN17" s="39">
        <f t="shared" si="29"/>
        <v>0</v>
      </c>
      <c r="AO17" s="39">
        <f t="shared" si="30"/>
        <v>0</v>
      </c>
      <c r="AP17" s="40">
        <f t="shared" si="31"/>
        <v>0</v>
      </c>
      <c r="AR17" s="39">
        <f t="shared" si="32"/>
        <v>0</v>
      </c>
      <c r="AS17" s="39">
        <f t="shared" si="33"/>
        <v>0</v>
      </c>
      <c r="AT17" s="39">
        <f t="shared" si="34"/>
        <v>0</v>
      </c>
      <c r="AU17" s="40">
        <f t="shared" si="35"/>
        <v>0</v>
      </c>
      <c r="AV17" s="40"/>
      <c r="AW17" s="52">
        <f t="shared" si="36"/>
        <v>0</v>
      </c>
      <c r="AY17" s="52">
        <f t="shared" si="37"/>
        <v>0</v>
      </c>
      <c r="AZ17" s="70"/>
    </row>
    <row r="18" spans="1:52">
      <c r="A18" s="44">
        <f t="shared" si="38"/>
        <v>37288</v>
      </c>
      <c r="B18" s="66">
        <f t="shared" si="39"/>
        <v>4590.1639344262294</v>
      </c>
      <c r="C18" s="67"/>
      <c r="D18" s="68">
        <f t="shared" si="3"/>
        <v>4590.1639344262294</v>
      </c>
      <c r="E18" s="35">
        <f t="shared" si="4"/>
        <v>0</v>
      </c>
      <c r="F18" s="35">
        <f t="shared" si="5"/>
        <v>0</v>
      </c>
      <c r="G18" s="55">
        <f t="shared" si="6"/>
        <v>5.67</v>
      </c>
      <c r="H18" s="69">
        <f t="shared" si="6"/>
        <v>5.67</v>
      </c>
      <c r="I18" s="72">
        <f t="shared" si="40"/>
        <v>0</v>
      </c>
      <c r="J18" s="55">
        <f t="shared" si="7"/>
        <v>-4.7500000000000001E-2</v>
      </c>
      <c r="K18" s="69">
        <f t="shared" si="7"/>
        <v>-0.06</v>
      </c>
      <c r="L18" s="72">
        <v>0</v>
      </c>
      <c r="M18" s="55">
        <f t="shared" si="8"/>
        <v>0.01</v>
      </c>
      <c r="N18" s="69">
        <f t="shared" si="8"/>
        <v>0</v>
      </c>
      <c r="O18" s="72">
        <v>0</v>
      </c>
      <c r="P18" s="7"/>
      <c r="Q18" s="72">
        <f t="shared" si="9"/>
        <v>5.6325000000000003</v>
      </c>
      <c r="R18" s="72">
        <f t="shared" si="10"/>
        <v>5.61</v>
      </c>
      <c r="S18" s="72">
        <f t="shared" si="11"/>
        <v>0</v>
      </c>
      <c r="T18" s="7"/>
      <c r="U18" s="5">
        <f t="shared" si="12"/>
        <v>28</v>
      </c>
      <c r="V18" s="45">
        <f t="shared" si="13"/>
        <v>37288</v>
      </c>
      <c r="W18" s="5">
        <f t="shared" si="14"/>
        <v>372</v>
      </c>
      <c r="X18" s="55">
        <f t="shared" si="15"/>
        <v>5.3904348595426005E-2</v>
      </c>
      <c r="Y18" s="47">
        <f t="shared" si="16"/>
        <v>0.94726753877863512</v>
      </c>
      <c r="Z18" s="5">
        <f t="shared" si="17"/>
        <v>0</v>
      </c>
      <c r="AA18" s="5">
        <f t="shared" si="18"/>
        <v>0</v>
      </c>
      <c r="AC18" s="39">
        <f t="shared" si="19"/>
        <v>0</v>
      </c>
      <c r="AD18" s="39">
        <f t="shared" si="20"/>
        <v>0</v>
      </c>
      <c r="AE18" s="39">
        <f t="shared" si="21"/>
        <v>0</v>
      </c>
      <c r="AF18" s="39">
        <f t="shared" si="22"/>
        <v>0</v>
      </c>
      <c r="AG18" s="39">
        <f t="shared" si="23"/>
        <v>0</v>
      </c>
      <c r="AH18" s="39">
        <f t="shared" si="24"/>
        <v>0</v>
      </c>
      <c r="AI18" s="39">
        <f t="shared" si="25"/>
        <v>0</v>
      </c>
      <c r="AJ18" s="39">
        <f t="shared" si="26"/>
        <v>0</v>
      </c>
      <c r="AK18" s="39">
        <f t="shared" si="27"/>
        <v>0</v>
      </c>
      <c r="AL18" s="43"/>
      <c r="AM18" s="39">
        <f t="shared" si="28"/>
        <v>0</v>
      </c>
      <c r="AN18" s="39">
        <f t="shared" si="29"/>
        <v>0</v>
      </c>
      <c r="AO18" s="39">
        <f t="shared" si="30"/>
        <v>0</v>
      </c>
      <c r="AP18" s="40">
        <f t="shared" si="31"/>
        <v>0</v>
      </c>
      <c r="AR18" s="39">
        <f t="shared" si="32"/>
        <v>0</v>
      </c>
      <c r="AS18" s="39">
        <f t="shared" si="33"/>
        <v>0</v>
      </c>
      <c r="AT18" s="39">
        <f t="shared" si="34"/>
        <v>0</v>
      </c>
      <c r="AU18" s="40">
        <f t="shared" si="35"/>
        <v>0</v>
      </c>
      <c r="AV18" s="40"/>
      <c r="AW18" s="52">
        <f t="shared" si="36"/>
        <v>0</v>
      </c>
      <c r="AY18" s="52">
        <f t="shared" si="37"/>
        <v>0</v>
      </c>
      <c r="AZ18" s="70"/>
    </row>
    <row r="19" spans="1:52">
      <c r="A19" s="44">
        <f t="shared" si="38"/>
        <v>37316</v>
      </c>
      <c r="B19" s="66">
        <f t="shared" si="39"/>
        <v>4590.1639344262294</v>
      </c>
      <c r="C19" s="67"/>
      <c r="D19" s="68">
        <f t="shared" si="3"/>
        <v>4590.1639344262294</v>
      </c>
      <c r="E19" s="35">
        <f t="shared" si="4"/>
        <v>0</v>
      </c>
      <c r="F19" s="35">
        <f t="shared" si="5"/>
        <v>0</v>
      </c>
      <c r="G19" s="55">
        <f t="shared" si="6"/>
        <v>5.67</v>
      </c>
      <c r="H19" s="69">
        <f t="shared" si="6"/>
        <v>5.67</v>
      </c>
      <c r="I19" s="72">
        <f t="shared" si="40"/>
        <v>0</v>
      </c>
      <c r="J19" s="55">
        <f t="shared" si="7"/>
        <v>-4.7500000000000001E-2</v>
      </c>
      <c r="K19" s="69">
        <f t="shared" si="7"/>
        <v>-0.06</v>
      </c>
      <c r="L19" s="72">
        <v>0</v>
      </c>
      <c r="M19" s="55">
        <f t="shared" si="8"/>
        <v>0.01</v>
      </c>
      <c r="N19" s="69">
        <f t="shared" si="8"/>
        <v>0</v>
      </c>
      <c r="O19" s="72">
        <v>0</v>
      </c>
      <c r="P19" s="7"/>
      <c r="Q19" s="72">
        <f t="shared" si="9"/>
        <v>5.6325000000000003</v>
      </c>
      <c r="R19" s="72">
        <f t="shared" si="10"/>
        <v>5.61</v>
      </c>
      <c r="S19" s="72">
        <f t="shared" si="11"/>
        <v>0</v>
      </c>
      <c r="T19" s="7"/>
      <c r="U19" s="5">
        <f t="shared" si="12"/>
        <v>31</v>
      </c>
      <c r="V19" s="45">
        <f t="shared" si="13"/>
        <v>37316</v>
      </c>
      <c r="W19" s="5">
        <f t="shared" si="14"/>
        <v>400</v>
      </c>
      <c r="X19" s="55">
        <f t="shared" si="15"/>
        <v>5.3904348595426005E-2</v>
      </c>
      <c r="Y19" s="47">
        <f t="shared" si="16"/>
        <v>0.94341283314486601</v>
      </c>
      <c r="Z19" s="5">
        <f t="shared" si="17"/>
        <v>0</v>
      </c>
      <c r="AA19" s="5">
        <f t="shared" si="18"/>
        <v>0</v>
      </c>
      <c r="AC19" s="39">
        <f t="shared" si="19"/>
        <v>0</v>
      </c>
      <c r="AD19" s="39">
        <f t="shared" si="20"/>
        <v>0</v>
      </c>
      <c r="AE19" s="39">
        <f t="shared" si="21"/>
        <v>0</v>
      </c>
      <c r="AF19" s="39">
        <f t="shared" si="22"/>
        <v>0</v>
      </c>
      <c r="AG19" s="39">
        <f t="shared" si="23"/>
        <v>0</v>
      </c>
      <c r="AH19" s="39">
        <f t="shared" si="24"/>
        <v>0</v>
      </c>
      <c r="AI19" s="39">
        <f t="shared" si="25"/>
        <v>0</v>
      </c>
      <c r="AJ19" s="39">
        <f t="shared" si="26"/>
        <v>0</v>
      </c>
      <c r="AK19" s="39">
        <f t="shared" si="27"/>
        <v>0</v>
      </c>
      <c r="AL19" s="43"/>
      <c r="AM19" s="39">
        <f t="shared" si="28"/>
        <v>0</v>
      </c>
      <c r="AN19" s="39">
        <f t="shared" si="29"/>
        <v>0</v>
      </c>
      <c r="AO19" s="39">
        <f t="shared" si="30"/>
        <v>0</v>
      </c>
      <c r="AP19" s="40">
        <f t="shared" si="31"/>
        <v>0</v>
      </c>
      <c r="AR19" s="39">
        <f t="shared" si="32"/>
        <v>0</v>
      </c>
      <c r="AS19" s="39">
        <f t="shared" si="33"/>
        <v>0</v>
      </c>
      <c r="AT19" s="39">
        <f t="shared" si="34"/>
        <v>0</v>
      </c>
      <c r="AU19" s="40">
        <f t="shared" si="35"/>
        <v>0</v>
      </c>
      <c r="AV19" s="40"/>
      <c r="AW19" s="52">
        <f t="shared" si="36"/>
        <v>0</v>
      </c>
      <c r="AY19" s="52">
        <f t="shared" si="37"/>
        <v>0</v>
      </c>
      <c r="AZ19" s="70"/>
    </row>
    <row r="20" spans="1:52">
      <c r="A20" s="44">
        <f t="shared" si="38"/>
        <v>37347</v>
      </c>
      <c r="B20" s="66">
        <f t="shared" si="39"/>
        <v>4590.1639344262294</v>
      </c>
      <c r="C20" s="67"/>
      <c r="D20" s="68">
        <f t="shared" si="3"/>
        <v>4590.1639344262294</v>
      </c>
      <c r="E20" s="35">
        <f t="shared" si="4"/>
        <v>0</v>
      </c>
      <c r="F20" s="35">
        <f t="shared" si="5"/>
        <v>0</v>
      </c>
      <c r="G20" s="55">
        <f t="shared" si="6"/>
        <v>5.67</v>
      </c>
      <c r="H20" s="69">
        <f t="shared" si="6"/>
        <v>5.67</v>
      </c>
      <c r="I20" s="72">
        <f t="shared" si="40"/>
        <v>0</v>
      </c>
      <c r="J20" s="55">
        <f t="shared" si="7"/>
        <v>-4.7500000000000001E-2</v>
      </c>
      <c r="K20" s="69">
        <f t="shared" si="7"/>
        <v>-0.06</v>
      </c>
      <c r="L20" s="72">
        <v>0</v>
      </c>
      <c r="M20" s="55">
        <f t="shared" si="8"/>
        <v>0.01</v>
      </c>
      <c r="N20" s="69">
        <f t="shared" si="8"/>
        <v>0</v>
      </c>
      <c r="O20" s="72">
        <v>0</v>
      </c>
      <c r="P20" s="7"/>
      <c r="Q20" s="72">
        <f t="shared" si="9"/>
        <v>5.6325000000000003</v>
      </c>
      <c r="R20" s="72">
        <f t="shared" si="10"/>
        <v>5.61</v>
      </c>
      <c r="S20" s="72">
        <f t="shared" si="11"/>
        <v>0</v>
      </c>
      <c r="T20" s="7"/>
      <c r="U20" s="5">
        <f t="shared" si="12"/>
        <v>30</v>
      </c>
      <c r="V20" s="45">
        <f t="shared" si="13"/>
        <v>37347</v>
      </c>
      <c r="W20" s="5">
        <f t="shared" si="14"/>
        <v>431</v>
      </c>
      <c r="X20" s="55">
        <f t="shared" si="15"/>
        <v>5.3904348595426005E-2</v>
      </c>
      <c r="Y20" s="47">
        <f t="shared" si="16"/>
        <v>0.93916341757091937</v>
      </c>
      <c r="Z20" s="5">
        <f t="shared" si="17"/>
        <v>0</v>
      </c>
      <c r="AA20" s="5">
        <f t="shared" si="18"/>
        <v>0</v>
      </c>
      <c r="AC20" s="39">
        <f t="shared" si="19"/>
        <v>0</v>
      </c>
      <c r="AD20" s="39">
        <f t="shared" si="20"/>
        <v>0</v>
      </c>
      <c r="AE20" s="39">
        <f t="shared" si="21"/>
        <v>0</v>
      </c>
      <c r="AF20" s="39">
        <f t="shared" si="22"/>
        <v>0</v>
      </c>
      <c r="AG20" s="39">
        <f t="shared" si="23"/>
        <v>0</v>
      </c>
      <c r="AH20" s="39">
        <f t="shared" si="24"/>
        <v>0</v>
      </c>
      <c r="AI20" s="39">
        <f t="shared" si="25"/>
        <v>0</v>
      </c>
      <c r="AJ20" s="39">
        <f t="shared" si="26"/>
        <v>0</v>
      </c>
      <c r="AK20" s="39">
        <f t="shared" si="27"/>
        <v>0</v>
      </c>
      <c r="AL20" s="43"/>
      <c r="AM20" s="39">
        <f t="shared" si="28"/>
        <v>0</v>
      </c>
      <c r="AN20" s="39">
        <f t="shared" si="29"/>
        <v>0</v>
      </c>
      <c r="AO20" s="39">
        <f t="shared" si="30"/>
        <v>0</v>
      </c>
      <c r="AP20" s="40">
        <f t="shared" si="31"/>
        <v>0</v>
      </c>
      <c r="AR20" s="39">
        <f t="shared" si="32"/>
        <v>0</v>
      </c>
      <c r="AS20" s="39">
        <f t="shared" si="33"/>
        <v>0</v>
      </c>
      <c r="AT20" s="39">
        <f t="shared" si="34"/>
        <v>0</v>
      </c>
      <c r="AU20" s="40">
        <f t="shared" si="35"/>
        <v>0</v>
      </c>
      <c r="AV20" s="40"/>
      <c r="AW20" s="52">
        <f t="shared" si="36"/>
        <v>0</v>
      </c>
      <c r="AY20" s="52">
        <f t="shared" si="37"/>
        <v>0</v>
      </c>
      <c r="AZ20" s="70"/>
    </row>
    <row r="21" spans="1:52">
      <c r="A21" s="44">
        <f t="shared" si="38"/>
        <v>37377</v>
      </c>
      <c r="B21" s="66">
        <f t="shared" si="39"/>
        <v>4590.1639344262294</v>
      </c>
      <c r="C21" s="67"/>
      <c r="D21" s="68">
        <f t="shared" si="3"/>
        <v>4590.1639344262294</v>
      </c>
      <c r="E21" s="35">
        <f t="shared" si="4"/>
        <v>0</v>
      </c>
      <c r="F21" s="35">
        <f t="shared" si="5"/>
        <v>0</v>
      </c>
      <c r="G21" s="55">
        <f t="shared" si="6"/>
        <v>5.67</v>
      </c>
      <c r="H21" s="69">
        <f t="shared" si="6"/>
        <v>5.67</v>
      </c>
      <c r="I21" s="72">
        <f t="shared" si="40"/>
        <v>0</v>
      </c>
      <c r="J21" s="55">
        <f t="shared" si="7"/>
        <v>-4.7500000000000001E-2</v>
      </c>
      <c r="K21" s="69">
        <f t="shared" si="7"/>
        <v>-0.06</v>
      </c>
      <c r="L21" s="72">
        <v>0</v>
      </c>
      <c r="M21" s="55">
        <f t="shared" si="8"/>
        <v>0.01</v>
      </c>
      <c r="N21" s="69">
        <f t="shared" si="8"/>
        <v>0</v>
      </c>
      <c r="O21" s="72">
        <v>0</v>
      </c>
      <c r="P21" s="7"/>
      <c r="Q21" s="72">
        <f t="shared" si="9"/>
        <v>5.6325000000000003</v>
      </c>
      <c r="R21" s="72">
        <f t="shared" si="10"/>
        <v>5.61</v>
      </c>
      <c r="S21" s="72">
        <f t="shared" si="11"/>
        <v>0</v>
      </c>
      <c r="T21" s="7"/>
      <c r="U21" s="5">
        <f t="shared" si="12"/>
        <v>31</v>
      </c>
      <c r="V21" s="45">
        <f t="shared" si="13"/>
        <v>37377</v>
      </c>
      <c r="W21" s="5">
        <f t="shared" si="14"/>
        <v>461</v>
      </c>
      <c r="X21" s="55">
        <f t="shared" si="15"/>
        <v>5.3904348595426005E-2</v>
      </c>
      <c r="Y21" s="47">
        <f t="shared" si="16"/>
        <v>0.93506930524849829</v>
      </c>
      <c r="Z21" s="5">
        <f t="shared" si="17"/>
        <v>0</v>
      </c>
      <c r="AA21" s="5">
        <f t="shared" si="18"/>
        <v>0</v>
      </c>
      <c r="AC21" s="39">
        <f t="shared" si="19"/>
        <v>0</v>
      </c>
      <c r="AD21" s="39">
        <f t="shared" si="20"/>
        <v>0</v>
      </c>
      <c r="AE21" s="39">
        <f t="shared" si="21"/>
        <v>0</v>
      </c>
      <c r="AF21" s="39">
        <f t="shared" si="22"/>
        <v>0</v>
      </c>
      <c r="AG21" s="39">
        <f t="shared" si="23"/>
        <v>0</v>
      </c>
      <c r="AH21" s="39">
        <f t="shared" si="24"/>
        <v>0</v>
      </c>
      <c r="AI21" s="39">
        <f t="shared" si="25"/>
        <v>0</v>
      </c>
      <c r="AJ21" s="39">
        <f t="shared" si="26"/>
        <v>0</v>
      </c>
      <c r="AK21" s="39">
        <f t="shared" si="27"/>
        <v>0</v>
      </c>
      <c r="AL21" s="43"/>
      <c r="AM21" s="39">
        <f t="shared" si="28"/>
        <v>0</v>
      </c>
      <c r="AN21" s="39">
        <f t="shared" si="29"/>
        <v>0</v>
      </c>
      <c r="AO21" s="39">
        <f t="shared" si="30"/>
        <v>0</v>
      </c>
      <c r="AP21" s="40">
        <f t="shared" si="31"/>
        <v>0</v>
      </c>
      <c r="AR21" s="39">
        <f t="shared" si="32"/>
        <v>0</v>
      </c>
      <c r="AS21" s="39">
        <f t="shared" si="33"/>
        <v>0</v>
      </c>
      <c r="AT21" s="39">
        <f t="shared" si="34"/>
        <v>0</v>
      </c>
      <c r="AU21" s="40">
        <f t="shared" si="35"/>
        <v>0</v>
      </c>
      <c r="AV21" s="40"/>
      <c r="AW21" s="52">
        <f t="shared" si="36"/>
        <v>0</v>
      </c>
      <c r="AY21" s="52">
        <f t="shared" si="37"/>
        <v>0</v>
      </c>
      <c r="AZ21" s="70"/>
    </row>
    <row r="22" spans="1:52">
      <c r="A22" s="44">
        <f t="shared" si="38"/>
        <v>37408</v>
      </c>
      <c r="B22" s="66">
        <f t="shared" si="39"/>
        <v>4590.1639344262294</v>
      </c>
      <c r="C22" s="67"/>
      <c r="D22" s="68">
        <f t="shared" si="3"/>
        <v>4590.1639344262294</v>
      </c>
      <c r="E22" s="35">
        <f t="shared" si="4"/>
        <v>0</v>
      </c>
      <c r="F22" s="35">
        <f t="shared" si="5"/>
        <v>0</v>
      </c>
      <c r="G22" s="55">
        <f t="shared" si="6"/>
        <v>5.67</v>
      </c>
      <c r="H22" s="69">
        <f t="shared" si="6"/>
        <v>5.67</v>
      </c>
      <c r="I22" s="72">
        <f t="shared" si="40"/>
        <v>0</v>
      </c>
      <c r="J22" s="55">
        <f t="shared" si="7"/>
        <v>-4.7500000000000001E-2</v>
      </c>
      <c r="K22" s="69">
        <f t="shared" si="7"/>
        <v>-0.06</v>
      </c>
      <c r="L22" s="72">
        <v>0</v>
      </c>
      <c r="M22" s="55">
        <f t="shared" si="8"/>
        <v>0.01</v>
      </c>
      <c r="N22" s="69">
        <f t="shared" si="8"/>
        <v>0</v>
      </c>
      <c r="O22" s="72">
        <v>0</v>
      </c>
      <c r="P22" s="7"/>
      <c r="Q22" s="72">
        <f t="shared" si="9"/>
        <v>5.6325000000000003</v>
      </c>
      <c r="R22" s="72">
        <f t="shared" si="10"/>
        <v>5.61</v>
      </c>
      <c r="S22" s="72">
        <f t="shared" si="11"/>
        <v>0</v>
      </c>
      <c r="T22" s="7"/>
      <c r="U22" s="5">
        <f t="shared" si="12"/>
        <v>30</v>
      </c>
      <c r="V22" s="45">
        <f t="shared" si="13"/>
        <v>37408</v>
      </c>
      <c r="W22" s="5">
        <f t="shared" si="14"/>
        <v>492</v>
      </c>
      <c r="X22" s="55">
        <f t="shared" si="15"/>
        <v>5.3904348595426005E-2</v>
      </c>
      <c r="Y22" s="47">
        <f t="shared" si="16"/>
        <v>0.93085747143742248</v>
      </c>
      <c r="Z22" s="5">
        <f t="shared" si="17"/>
        <v>0</v>
      </c>
      <c r="AA22" s="5">
        <f t="shared" si="18"/>
        <v>0</v>
      </c>
      <c r="AC22" s="39">
        <f t="shared" si="19"/>
        <v>0</v>
      </c>
      <c r="AD22" s="39">
        <f t="shared" si="20"/>
        <v>0</v>
      </c>
      <c r="AE22" s="39">
        <f t="shared" si="21"/>
        <v>0</v>
      </c>
      <c r="AF22" s="39">
        <f t="shared" si="22"/>
        <v>0</v>
      </c>
      <c r="AG22" s="39">
        <f t="shared" si="23"/>
        <v>0</v>
      </c>
      <c r="AH22" s="39">
        <f t="shared" si="24"/>
        <v>0</v>
      </c>
      <c r="AI22" s="39">
        <f t="shared" si="25"/>
        <v>0</v>
      </c>
      <c r="AJ22" s="39">
        <f t="shared" si="26"/>
        <v>0</v>
      </c>
      <c r="AK22" s="39">
        <f t="shared" si="27"/>
        <v>0</v>
      </c>
      <c r="AL22" s="43"/>
      <c r="AM22" s="39">
        <f t="shared" si="28"/>
        <v>0</v>
      </c>
      <c r="AN22" s="39">
        <f t="shared" si="29"/>
        <v>0</v>
      </c>
      <c r="AO22" s="39">
        <f t="shared" si="30"/>
        <v>0</v>
      </c>
      <c r="AP22" s="40">
        <f t="shared" si="31"/>
        <v>0</v>
      </c>
      <c r="AR22" s="39">
        <f t="shared" si="32"/>
        <v>0</v>
      </c>
      <c r="AS22" s="39">
        <f t="shared" si="33"/>
        <v>0</v>
      </c>
      <c r="AT22" s="39">
        <f t="shared" si="34"/>
        <v>0</v>
      </c>
      <c r="AU22" s="40">
        <f t="shared" si="35"/>
        <v>0</v>
      </c>
      <c r="AV22" s="40"/>
      <c r="AW22" s="52">
        <f t="shared" si="36"/>
        <v>0</v>
      </c>
      <c r="AY22" s="52">
        <f t="shared" si="37"/>
        <v>0</v>
      </c>
      <c r="AZ22" s="70"/>
    </row>
    <row r="23" spans="1:52">
      <c r="A23" s="44">
        <f t="shared" si="38"/>
        <v>37438</v>
      </c>
      <c r="B23" s="66">
        <f t="shared" si="39"/>
        <v>4590.1639344262294</v>
      </c>
      <c r="C23" s="67"/>
      <c r="D23" s="68">
        <f t="shared" si="3"/>
        <v>4590.1639344262294</v>
      </c>
      <c r="E23" s="35">
        <f t="shared" si="4"/>
        <v>0</v>
      </c>
      <c r="F23" s="35">
        <f t="shared" si="5"/>
        <v>0</v>
      </c>
      <c r="G23" s="55">
        <f t="shared" si="6"/>
        <v>5.67</v>
      </c>
      <c r="H23" s="69">
        <f t="shared" si="6"/>
        <v>5.67</v>
      </c>
      <c r="I23" s="72">
        <f t="shared" si="40"/>
        <v>0</v>
      </c>
      <c r="J23" s="55">
        <f t="shared" si="7"/>
        <v>-4.7500000000000001E-2</v>
      </c>
      <c r="K23" s="69">
        <f t="shared" si="7"/>
        <v>-0.06</v>
      </c>
      <c r="L23" s="72">
        <v>0</v>
      </c>
      <c r="M23" s="55">
        <f t="shared" si="8"/>
        <v>0.01</v>
      </c>
      <c r="N23" s="69">
        <f t="shared" si="8"/>
        <v>0</v>
      </c>
      <c r="O23" s="72">
        <v>0</v>
      </c>
      <c r="P23" s="7"/>
      <c r="Q23" s="72">
        <f t="shared" si="9"/>
        <v>5.6325000000000003</v>
      </c>
      <c r="R23" s="72">
        <f t="shared" si="10"/>
        <v>5.61</v>
      </c>
      <c r="S23" s="72">
        <f t="shared" si="11"/>
        <v>0</v>
      </c>
      <c r="T23" s="7"/>
      <c r="U23" s="5">
        <f t="shared" si="12"/>
        <v>31</v>
      </c>
      <c r="V23" s="45">
        <f t="shared" si="13"/>
        <v>37438</v>
      </c>
      <c r="W23" s="5">
        <f t="shared" si="14"/>
        <v>522</v>
      </c>
      <c r="X23" s="55">
        <f t="shared" si="15"/>
        <v>5.3904348595426005E-2</v>
      </c>
      <c r="Y23" s="47">
        <f t="shared" si="16"/>
        <v>0.92679956737841784</v>
      </c>
      <c r="Z23" s="5">
        <f t="shared" si="17"/>
        <v>0</v>
      </c>
      <c r="AA23" s="5">
        <f t="shared" si="18"/>
        <v>0</v>
      </c>
      <c r="AC23" s="39">
        <f t="shared" si="19"/>
        <v>0</v>
      </c>
      <c r="AD23" s="39">
        <f t="shared" si="20"/>
        <v>0</v>
      </c>
      <c r="AE23" s="39">
        <f t="shared" si="21"/>
        <v>0</v>
      </c>
      <c r="AF23" s="39">
        <f t="shared" si="22"/>
        <v>0</v>
      </c>
      <c r="AG23" s="39">
        <f t="shared" si="23"/>
        <v>0</v>
      </c>
      <c r="AH23" s="39">
        <f t="shared" si="24"/>
        <v>0</v>
      </c>
      <c r="AI23" s="39">
        <f t="shared" si="25"/>
        <v>0</v>
      </c>
      <c r="AJ23" s="39">
        <f t="shared" si="26"/>
        <v>0</v>
      </c>
      <c r="AK23" s="39">
        <f t="shared" si="27"/>
        <v>0</v>
      </c>
      <c r="AL23" s="43"/>
      <c r="AM23" s="39">
        <f t="shared" si="28"/>
        <v>0</v>
      </c>
      <c r="AN23" s="39">
        <f t="shared" si="29"/>
        <v>0</v>
      </c>
      <c r="AO23" s="39">
        <f t="shared" si="30"/>
        <v>0</v>
      </c>
      <c r="AP23" s="40">
        <f t="shared" si="31"/>
        <v>0</v>
      </c>
      <c r="AR23" s="39">
        <f t="shared" si="32"/>
        <v>0</v>
      </c>
      <c r="AS23" s="39">
        <f t="shared" si="33"/>
        <v>0</v>
      </c>
      <c r="AT23" s="39">
        <f t="shared" si="34"/>
        <v>0</v>
      </c>
      <c r="AU23" s="40">
        <f t="shared" si="35"/>
        <v>0</v>
      </c>
      <c r="AV23" s="40"/>
      <c r="AW23" s="52">
        <f t="shared" si="36"/>
        <v>0</v>
      </c>
      <c r="AY23" s="52">
        <f t="shared" si="37"/>
        <v>0</v>
      </c>
      <c r="AZ23" s="70"/>
    </row>
    <row r="24" spans="1:52">
      <c r="A24" s="44">
        <f t="shared" si="38"/>
        <v>37469</v>
      </c>
      <c r="B24" s="66">
        <f t="shared" si="39"/>
        <v>4590.1639344262294</v>
      </c>
      <c r="C24" s="67"/>
      <c r="D24" s="68">
        <f t="shared" si="3"/>
        <v>4590.1639344262294</v>
      </c>
      <c r="E24" s="35">
        <f t="shared" si="4"/>
        <v>0</v>
      </c>
      <c r="F24" s="35">
        <f t="shared" si="5"/>
        <v>0</v>
      </c>
      <c r="G24" s="55">
        <f t="shared" si="6"/>
        <v>5.67</v>
      </c>
      <c r="H24" s="69">
        <f t="shared" si="6"/>
        <v>5.67</v>
      </c>
      <c r="I24" s="72">
        <f t="shared" si="40"/>
        <v>0</v>
      </c>
      <c r="J24" s="55">
        <f t="shared" si="7"/>
        <v>-4.7500000000000001E-2</v>
      </c>
      <c r="K24" s="69">
        <f t="shared" si="7"/>
        <v>-0.06</v>
      </c>
      <c r="L24" s="72">
        <v>0</v>
      </c>
      <c r="M24" s="55">
        <f t="shared" si="8"/>
        <v>0.01</v>
      </c>
      <c r="N24" s="69">
        <f t="shared" si="8"/>
        <v>0</v>
      </c>
      <c r="O24" s="72">
        <v>0</v>
      </c>
      <c r="P24" s="7"/>
      <c r="Q24" s="72">
        <f t="shared" si="9"/>
        <v>5.6325000000000003</v>
      </c>
      <c r="R24" s="72">
        <f t="shared" si="10"/>
        <v>5.61</v>
      </c>
      <c r="S24" s="72">
        <f t="shared" si="11"/>
        <v>0</v>
      </c>
      <c r="T24" s="7"/>
      <c r="U24" s="5">
        <f t="shared" si="12"/>
        <v>31</v>
      </c>
      <c r="V24" s="45">
        <f t="shared" si="13"/>
        <v>37469</v>
      </c>
      <c r="W24" s="5">
        <f t="shared" si="14"/>
        <v>553</v>
      </c>
      <c r="X24" s="55">
        <f t="shared" si="15"/>
        <v>5.3904348595426005E-2</v>
      </c>
      <c r="Y24" s="47">
        <f t="shared" si="16"/>
        <v>0.92262498295770734</v>
      </c>
      <c r="Z24" s="5">
        <f t="shared" si="17"/>
        <v>0</v>
      </c>
      <c r="AA24" s="5">
        <f t="shared" si="18"/>
        <v>0</v>
      </c>
      <c r="AC24" s="39">
        <f t="shared" si="19"/>
        <v>0</v>
      </c>
      <c r="AD24" s="39">
        <f t="shared" si="20"/>
        <v>0</v>
      </c>
      <c r="AE24" s="39">
        <f t="shared" si="21"/>
        <v>0</v>
      </c>
      <c r="AF24" s="39">
        <f t="shared" si="22"/>
        <v>0</v>
      </c>
      <c r="AG24" s="39">
        <f t="shared" si="23"/>
        <v>0</v>
      </c>
      <c r="AH24" s="39">
        <f t="shared" si="24"/>
        <v>0</v>
      </c>
      <c r="AI24" s="39">
        <f t="shared" si="25"/>
        <v>0</v>
      </c>
      <c r="AJ24" s="39">
        <f t="shared" si="26"/>
        <v>0</v>
      </c>
      <c r="AK24" s="39">
        <f t="shared" si="27"/>
        <v>0</v>
      </c>
      <c r="AL24" s="43"/>
      <c r="AM24" s="39">
        <f t="shared" si="28"/>
        <v>0</v>
      </c>
      <c r="AN24" s="39">
        <f t="shared" si="29"/>
        <v>0</v>
      </c>
      <c r="AO24" s="39">
        <f t="shared" si="30"/>
        <v>0</v>
      </c>
      <c r="AP24" s="40">
        <f t="shared" si="31"/>
        <v>0</v>
      </c>
      <c r="AR24" s="39">
        <f t="shared" si="32"/>
        <v>0</v>
      </c>
      <c r="AS24" s="39">
        <f t="shared" si="33"/>
        <v>0</v>
      </c>
      <c r="AT24" s="39">
        <f t="shared" si="34"/>
        <v>0</v>
      </c>
      <c r="AU24" s="40">
        <f t="shared" si="35"/>
        <v>0</v>
      </c>
      <c r="AV24" s="40"/>
      <c r="AW24" s="52">
        <f t="shared" si="36"/>
        <v>0</v>
      </c>
      <c r="AY24" s="52">
        <f t="shared" si="37"/>
        <v>0</v>
      </c>
      <c r="AZ24" s="70"/>
    </row>
    <row r="25" spans="1:52">
      <c r="A25" s="44">
        <f t="shared" si="38"/>
        <v>37500</v>
      </c>
      <c r="B25" s="66">
        <f t="shared" si="39"/>
        <v>4590.1639344262294</v>
      </c>
      <c r="C25" s="67"/>
      <c r="D25" s="68">
        <f t="shared" si="3"/>
        <v>4590.1639344262294</v>
      </c>
      <c r="E25" s="35">
        <f t="shared" si="4"/>
        <v>0</v>
      </c>
      <c r="F25" s="35">
        <f t="shared" si="5"/>
        <v>0</v>
      </c>
      <c r="G25" s="55">
        <f t="shared" si="6"/>
        <v>5.67</v>
      </c>
      <c r="H25" s="69">
        <f t="shared" si="6"/>
        <v>5.67</v>
      </c>
      <c r="I25" s="72">
        <f t="shared" si="40"/>
        <v>0</v>
      </c>
      <c r="J25" s="55">
        <f t="shared" si="7"/>
        <v>-4.7500000000000001E-2</v>
      </c>
      <c r="K25" s="69">
        <f t="shared" si="7"/>
        <v>-0.06</v>
      </c>
      <c r="L25" s="72">
        <v>0</v>
      </c>
      <c r="M25" s="55">
        <f t="shared" si="8"/>
        <v>0.01</v>
      </c>
      <c r="N25" s="69">
        <f t="shared" si="8"/>
        <v>0</v>
      </c>
      <c r="O25" s="72">
        <v>0</v>
      </c>
      <c r="P25" s="7"/>
      <c r="Q25" s="72">
        <f t="shared" si="9"/>
        <v>5.6325000000000003</v>
      </c>
      <c r="R25" s="72">
        <f t="shared" si="10"/>
        <v>5.61</v>
      </c>
      <c r="S25" s="72">
        <f t="shared" si="11"/>
        <v>0</v>
      </c>
      <c r="T25" s="7"/>
      <c r="U25" s="5">
        <f t="shared" si="12"/>
        <v>30</v>
      </c>
      <c r="V25" s="45">
        <f t="shared" si="13"/>
        <v>37500</v>
      </c>
      <c r="W25" s="5">
        <f t="shared" si="14"/>
        <v>584</v>
      </c>
      <c r="X25" s="55">
        <f t="shared" si="15"/>
        <v>5.3904348595426005E-2</v>
      </c>
      <c r="Y25" s="47">
        <f t="shared" si="16"/>
        <v>0.91846920212269012</v>
      </c>
      <c r="Z25" s="5">
        <f t="shared" si="17"/>
        <v>0</v>
      </c>
      <c r="AA25" s="5">
        <f t="shared" si="18"/>
        <v>0</v>
      </c>
      <c r="AC25" s="39">
        <f t="shared" si="19"/>
        <v>0</v>
      </c>
      <c r="AD25" s="39">
        <f t="shared" si="20"/>
        <v>0</v>
      </c>
      <c r="AE25" s="39">
        <f t="shared" si="21"/>
        <v>0</v>
      </c>
      <c r="AF25" s="39">
        <f t="shared" si="22"/>
        <v>0</v>
      </c>
      <c r="AG25" s="39">
        <f t="shared" si="23"/>
        <v>0</v>
      </c>
      <c r="AH25" s="39">
        <f t="shared" si="24"/>
        <v>0</v>
      </c>
      <c r="AI25" s="39">
        <f t="shared" si="25"/>
        <v>0</v>
      </c>
      <c r="AJ25" s="39">
        <f t="shared" si="26"/>
        <v>0</v>
      </c>
      <c r="AK25" s="39">
        <f t="shared" si="27"/>
        <v>0</v>
      </c>
      <c r="AL25" s="43"/>
      <c r="AM25" s="39">
        <f t="shared" si="28"/>
        <v>0</v>
      </c>
      <c r="AN25" s="39">
        <f t="shared" si="29"/>
        <v>0</v>
      </c>
      <c r="AO25" s="39">
        <f t="shared" si="30"/>
        <v>0</v>
      </c>
      <c r="AP25" s="40">
        <f t="shared" si="31"/>
        <v>0</v>
      </c>
      <c r="AR25" s="39">
        <f t="shared" si="32"/>
        <v>0</v>
      </c>
      <c r="AS25" s="39">
        <f t="shared" si="33"/>
        <v>0</v>
      </c>
      <c r="AT25" s="39">
        <f t="shared" si="34"/>
        <v>0</v>
      </c>
      <c r="AU25" s="40">
        <f t="shared" si="35"/>
        <v>0</v>
      </c>
      <c r="AV25" s="40"/>
      <c r="AW25" s="52">
        <f t="shared" si="36"/>
        <v>0</v>
      </c>
      <c r="AY25" s="52">
        <f t="shared" si="37"/>
        <v>0</v>
      </c>
      <c r="AZ25" s="70"/>
    </row>
    <row r="26" spans="1:52">
      <c r="A26" s="44">
        <f t="shared" si="38"/>
        <v>37530</v>
      </c>
      <c r="B26" s="66">
        <f t="shared" si="39"/>
        <v>4590.1639344262294</v>
      </c>
      <c r="C26" s="67"/>
      <c r="D26" s="68">
        <f t="shared" si="3"/>
        <v>4590.1639344262294</v>
      </c>
      <c r="E26" s="35">
        <f t="shared" si="4"/>
        <v>0</v>
      </c>
      <c r="F26" s="35">
        <f t="shared" si="5"/>
        <v>0</v>
      </c>
      <c r="G26" s="55">
        <f t="shared" si="6"/>
        <v>5.67</v>
      </c>
      <c r="H26" s="69">
        <f t="shared" si="6"/>
        <v>5.67</v>
      </c>
      <c r="I26" s="72">
        <f t="shared" si="40"/>
        <v>0</v>
      </c>
      <c r="J26" s="55">
        <f t="shared" si="7"/>
        <v>-4.7500000000000001E-2</v>
      </c>
      <c r="K26" s="69">
        <f t="shared" si="7"/>
        <v>-0.06</v>
      </c>
      <c r="L26" s="72">
        <v>0</v>
      </c>
      <c r="M26" s="55">
        <f t="shared" si="8"/>
        <v>0.01</v>
      </c>
      <c r="N26" s="69">
        <f t="shared" si="8"/>
        <v>0</v>
      </c>
      <c r="O26" s="72">
        <v>0</v>
      </c>
      <c r="P26" s="7"/>
      <c r="Q26" s="72">
        <f t="shared" si="9"/>
        <v>5.6325000000000003</v>
      </c>
      <c r="R26" s="72">
        <f t="shared" si="10"/>
        <v>5.61</v>
      </c>
      <c r="S26" s="72">
        <f t="shared" si="11"/>
        <v>0</v>
      </c>
      <c r="T26" s="7"/>
      <c r="U26" s="5">
        <f t="shared" si="12"/>
        <v>31</v>
      </c>
      <c r="V26" s="45">
        <f t="shared" si="13"/>
        <v>37530</v>
      </c>
      <c r="W26" s="5">
        <f t="shared" si="14"/>
        <v>614</v>
      </c>
      <c r="X26" s="55">
        <f t="shared" si="15"/>
        <v>5.3904348595426005E-2</v>
      </c>
      <c r="Y26" s="47">
        <f t="shared" si="16"/>
        <v>0.91446530247346769</v>
      </c>
      <c r="Z26" s="5">
        <f t="shared" si="17"/>
        <v>0</v>
      </c>
      <c r="AA26" s="5">
        <f t="shared" si="18"/>
        <v>0</v>
      </c>
      <c r="AC26" s="39">
        <f t="shared" si="19"/>
        <v>0</v>
      </c>
      <c r="AD26" s="39">
        <f t="shared" si="20"/>
        <v>0</v>
      </c>
      <c r="AE26" s="39">
        <f t="shared" si="21"/>
        <v>0</v>
      </c>
      <c r="AF26" s="39">
        <f t="shared" si="22"/>
        <v>0</v>
      </c>
      <c r="AG26" s="39">
        <f t="shared" si="23"/>
        <v>0</v>
      </c>
      <c r="AH26" s="39">
        <f t="shared" si="24"/>
        <v>0</v>
      </c>
      <c r="AI26" s="39">
        <f t="shared" si="25"/>
        <v>0</v>
      </c>
      <c r="AJ26" s="39">
        <f t="shared" si="26"/>
        <v>0</v>
      </c>
      <c r="AK26" s="39">
        <f t="shared" si="27"/>
        <v>0</v>
      </c>
      <c r="AL26" s="43"/>
      <c r="AM26" s="39">
        <f t="shared" si="28"/>
        <v>0</v>
      </c>
      <c r="AN26" s="39">
        <f t="shared" si="29"/>
        <v>0</v>
      </c>
      <c r="AO26" s="39">
        <f t="shared" si="30"/>
        <v>0</v>
      </c>
      <c r="AP26" s="40">
        <f t="shared" si="31"/>
        <v>0</v>
      </c>
      <c r="AR26" s="39">
        <f t="shared" si="32"/>
        <v>0</v>
      </c>
      <c r="AS26" s="39">
        <f t="shared" si="33"/>
        <v>0</v>
      </c>
      <c r="AT26" s="39">
        <f t="shared" si="34"/>
        <v>0</v>
      </c>
      <c r="AU26" s="40">
        <f t="shared" si="35"/>
        <v>0</v>
      </c>
      <c r="AV26" s="40"/>
      <c r="AW26" s="52">
        <f t="shared" si="36"/>
        <v>0</v>
      </c>
      <c r="AY26" s="52">
        <f t="shared" si="37"/>
        <v>0</v>
      </c>
      <c r="AZ26" s="70"/>
    </row>
    <row r="27" spans="1:52">
      <c r="A27" s="44">
        <f t="shared" si="38"/>
        <v>37561</v>
      </c>
      <c r="B27" s="66">
        <f t="shared" si="39"/>
        <v>4590.1639344262294</v>
      </c>
      <c r="C27" s="67"/>
      <c r="D27" s="68">
        <f t="shared" si="3"/>
        <v>4590.1639344262294</v>
      </c>
      <c r="E27" s="35">
        <f t="shared" si="4"/>
        <v>0</v>
      </c>
      <c r="F27" s="35">
        <f t="shared" si="5"/>
        <v>0</v>
      </c>
      <c r="G27" s="55">
        <f t="shared" si="6"/>
        <v>5.67</v>
      </c>
      <c r="H27" s="69">
        <f t="shared" si="6"/>
        <v>5.67</v>
      </c>
      <c r="I27" s="72">
        <f t="shared" si="40"/>
        <v>0</v>
      </c>
      <c r="J27" s="55">
        <f t="shared" si="7"/>
        <v>-4.7500000000000001E-2</v>
      </c>
      <c r="K27" s="69">
        <f t="shared" si="7"/>
        <v>-0.06</v>
      </c>
      <c r="L27" s="72">
        <v>0</v>
      </c>
      <c r="M27" s="55">
        <f t="shared" si="8"/>
        <v>0.01</v>
      </c>
      <c r="N27" s="69">
        <f t="shared" si="8"/>
        <v>0</v>
      </c>
      <c r="O27" s="72">
        <v>0</v>
      </c>
      <c r="P27" s="7"/>
      <c r="Q27" s="72">
        <f t="shared" si="9"/>
        <v>5.6325000000000003</v>
      </c>
      <c r="R27" s="72">
        <f t="shared" si="10"/>
        <v>5.61</v>
      </c>
      <c r="S27" s="72">
        <f t="shared" si="11"/>
        <v>0</v>
      </c>
      <c r="T27" s="7"/>
      <c r="U27" s="5">
        <f t="shared" si="12"/>
        <v>30</v>
      </c>
      <c r="V27" s="45">
        <f t="shared" si="13"/>
        <v>37561</v>
      </c>
      <c r="W27" s="5">
        <f t="shared" si="14"/>
        <v>645</v>
      </c>
      <c r="X27" s="55">
        <f t="shared" si="15"/>
        <v>5.3904348595426005E-2</v>
      </c>
      <c r="Y27" s="47">
        <f t="shared" si="16"/>
        <v>0.91034627529719869</v>
      </c>
      <c r="Z27" s="5">
        <f t="shared" si="17"/>
        <v>0</v>
      </c>
      <c r="AA27" s="5">
        <f t="shared" si="18"/>
        <v>0</v>
      </c>
      <c r="AC27" s="39">
        <f t="shared" si="19"/>
        <v>0</v>
      </c>
      <c r="AD27" s="39">
        <f t="shared" si="20"/>
        <v>0</v>
      </c>
      <c r="AE27" s="39">
        <f t="shared" si="21"/>
        <v>0</v>
      </c>
      <c r="AF27" s="39">
        <f t="shared" si="22"/>
        <v>0</v>
      </c>
      <c r="AG27" s="39">
        <f t="shared" si="23"/>
        <v>0</v>
      </c>
      <c r="AH27" s="39">
        <f t="shared" si="24"/>
        <v>0</v>
      </c>
      <c r="AI27" s="39">
        <f t="shared" si="25"/>
        <v>0</v>
      </c>
      <c r="AJ27" s="39">
        <f t="shared" si="26"/>
        <v>0</v>
      </c>
      <c r="AK27" s="39">
        <f t="shared" si="27"/>
        <v>0</v>
      </c>
      <c r="AL27" s="43"/>
      <c r="AM27" s="39">
        <f t="shared" si="28"/>
        <v>0</v>
      </c>
      <c r="AN27" s="39">
        <f t="shared" si="29"/>
        <v>0</v>
      </c>
      <c r="AO27" s="39">
        <f t="shared" si="30"/>
        <v>0</v>
      </c>
      <c r="AP27" s="40">
        <f t="shared" si="31"/>
        <v>0</v>
      </c>
      <c r="AR27" s="39">
        <f t="shared" si="32"/>
        <v>0</v>
      </c>
      <c r="AS27" s="39">
        <f t="shared" si="33"/>
        <v>0</v>
      </c>
      <c r="AT27" s="39">
        <f t="shared" si="34"/>
        <v>0</v>
      </c>
      <c r="AU27" s="40">
        <f t="shared" si="35"/>
        <v>0</v>
      </c>
      <c r="AV27" s="40"/>
      <c r="AW27" s="52">
        <f t="shared" si="36"/>
        <v>0</v>
      </c>
      <c r="AY27" s="52">
        <f t="shared" si="37"/>
        <v>0</v>
      </c>
      <c r="AZ27" s="70"/>
    </row>
    <row r="28" spans="1:52">
      <c r="A28" s="44">
        <f t="shared" si="38"/>
        <v>37591</v>
      </c>
      <c r="B28" s="66">
        <f t="shared" si="39"/>
        <v>4590.1639344262294</v>
      </c>
      <c r="C28" s="67"/>
      <c r="D28" s="68">
        <f t="shared" si="3"/>
        <v>4590.1639344262294</v>
      </c>
      <c r="E28" s="35">
        <f t="shared" si="4"/>
        <v>0</v>
      </c>
      <c r="F28" s="35">
        <f t="shared" si="5"/>
        <v>0</v>
      </c>
      <c r="G28" s="55">
        <f t="shared" si="6"/>
        <v>5.67</v>
      </c>
      <c r="H28" s="69">
        <f t="shared" si="6"/>
        <v>5.67</v>
      </c>
      <c r="I28" s="72">
        <f t="shared" si="40"/>
        <v>0</v>
      </c>
      <c r="J28" s="55">
        <f t="shared" si="7"/>
        <v>-4.7500000000000001E-2</v>
      </c>
      <c r="K28" s="69">
        <f t="shared" si="7"/>
        <v>-0.06</v>
      </c>
      <c r="L28" s="72">
        <v>0</v>
      </c>
      <c r="M28" s="55">
        <f t="shared" si="8"/>
        <v>0.01</v>
      </c>
      <c r="N28" s="69">
        <f t="shared" si="8"/>
        <v>0</v>
      </c>
      <c r="O28" s="72">
        <v>0</v>
      </c>
      <c r="P28" s="7"/>
      <c r="Q28" s="72">
        <f t="shared" si="9"/>
        <v>5.6325000000000003</v>
      </c>
      <c r="R28" s="72">
        <f t="shared" si="10"/>
        <v>5.61</v>
      </c>
      <c r="S28" s="72">
        <f t="shared" si="11"/>
        <v>0</v>
      </c>
      <c r="T28" s="7"/>
      <c r="U28" s="5">
        <f t="shared" si="12"/>
        <v>31</v>
      </c>
      <c r="V28" s="45">
        <f t="shared" si="13"/>
        <v>37591</v>
      </c>
      <c r="W28" s="5">
        <f t="shared" si="14"/>
        <v>675</v>
      </c>
      <c r="X28" s="55">
        <f t="shared" si="15"/>
        <v>5.3904348595426005E-2</v>
      </c>
      <c r="Y28" s="47">
        <f t="shared" si="16"/>
        <v>0.90637778607196451</v>
      </c>
      <c r="Z28" s="5">
        <f t="shared" si="17"/>
        <v>0</v>
      </c>
      <c r="AA28" s="5">
        <f t="shared" si="18"/>
        <v>0</v>
      </c>
      <c r="AC28" s="39">
        <f t="shared" si="19"/>
        <v>0</v>
      </c>
      <c r="AD28" s="39">
        <f t="shared" si="20"/>
        <v>0</v>
      </c>
      <c r="AE28" s="39">
        <f t="shared" si="21"/>
        <v>0</v>
      </c>
      <c r="AF28" s="39">
        <f t="shared" si="22"/>
        <v>0</v>
      </c>
      <c r="AG28" s="39">
        <f t="shared" si="23"/>
        <v>0</v>
      </c>
      <c r="AH28" s="39">
        <f t="shared" si="24"/>
        <v>0</v>
      </c>
      <c r="AI28" s="39">
        <f t="shared" si="25"/>
        <v>0</v>
      </c>
      <c r="AJ28" s="39">
        <f t="shared" si="26"/>
        <v>0</v>
      </c>
      <c r="AK28" s="39">
        <f t="shared" si="27"/>
        <v>0</v>
      </c>
      <c r="AL28" s="43"/>
      <c r="AM28" s="39">
        <f t="shared" si="28"/>
        <v>0</v>
      </c>
      <c r="AN28" s="39">
        <f t="shared" si="29"/>
        <v>0</v>
      </c>
      <c r="AO28" s="39">
        <f t="shared" si="30"/>
        <v>0</v>
      </c>
      <c r="AP28" s="40">
        <f t="shared" si="31"/>
        <v>0</v>
      </c>
      <c r="AR28" s="39">
        <f t="shared" si="32"/>
        <v>0</v>
      </c>
      <c r="AS28" s="39">
        <f t="shared" si="33"/>
        <v>0</v>
      </c>
      <c r="AT28" s="39">
        <f t="shared" si="34"/>
        <v>0</v>
      </c>
      <c r="AU28" s="40">
        <f t="shared" si="35"/>
        <v>0</v>
      </c>
      <c r="AV28" s="40"/>
      <c r="AW28" s="52">
        <f t="shared" si="36"/>
        <v>0</v>
      </c>
      <c r="AY28" s="52">
        <f t="shared" si="37"/>
        <v>0</v>
      </c>
      <c r="AZ28" s="70"/>
    </row>
    <row r="29" spans="1:52">
      <c r="A29" s="44">
        <f t="shared" si="38"/>
        <v>37622</v>
      </c>
      <c r="B29" s="66">
        <f t="shared" si="39"/>
        <v>4590.1639344262294</v>
      </c>
      <c r="C29" s="67"/>
      <c r="D29" s="68">
        <f t="shared" si="3"/>
        <v>4590.1639344262294</v>
      </c>
      <c r="E29" s="35">
        <f t="shared" si="4"/>
        <v>0</v>
      </c>
      <c r="F29" s="35">
        <f t="shared" si="5"/>
        <v>0</v>
      </c>
      <c r="G29" s="55">
        <f t="shared" si="6"/>
        <v>5.67</v>
      </c>
      <c r="H29" s="69">
        <f t="shared" si="6"/>
        <v>5.67</v>
      </c>
      <c r="I29" s="72">
        <f t="shared" si="40"/>
        <v>0</v>
      </c>
      <c r="J29" s="55">
        <f t="shared" si="7"/>
        <v>-4.7500000000000001E-2</v>
      </c>
      <c r="K29" s="69">
        <f t="shared" si="7"/>
        <v>-0.06</v>
      </c>
      <c r="L29" s="72">
        <v>0</v>
      </c>
      <c r="M29" s="55">
        <f t="shared" si="8"/>
        <v>0.01</v>
      </c>
      <c r="N29" s="69">
        <f t="shared" si="8"/>
        <v>0</v>
      </c>
      <c r="O29" s="72">
        <v>0</v>
      </c>
      <c r="P29" s="7"/>
      <c r="Q29" s="72">
        <f t="shared" si="9"/>
        <v>5.6325000000000003</v>
      </c>
      <c r="R29" s="72">
        <f t="shared" si="10"/>
        <v>5.61</v>
      </c>
      <c r="S29" s="72">
        <f t="shared" si="11"/>
        <v>0</v>
      </c>
      <c r="T29" s="7"/>
      <c r="U29" s="5">
        <f t="shared" si="12"/>
        <v>31</v>
      </c>
      <c r="V29" s="45">
        <f t="shared" si="13"/>
        <v>37622</v>
      </c>
      <c r="W29" s="5">
        <f t="shared" si="14"/>
        <v>706</v>
      </c>
      <c r="X29" s="55">
        <f t="shared" si="15"/>
        <v>5.3904348595426005E-2</v>
      </c>
      <c r="Y29" s="47">
        <f t="shared" si="16"/>
        <v>0.90229518750567794</v>
      </c>
      <c r="Z29" s="5">
        <f t="shared" si="17"/>
        <v>0</v>
      </c>
      <c r="AA29" s="5">
        <f t="shared" si="18"/>
        <v>0</v>
      </c>
      <c r="AC29" s="39">
        <f t="shared" si="19"/>
        <v>0</v>
      </c>
      <c r="AD29" s="39">
        <f t="shared" si="20"/>
        <v>0</v>
      </c>
      <c r="AE29" s="39">
        <f t="shared" si="21"/>
        <v>0</v>
      </c>
      <c r="AF29" s="39">
        <f t="shared" si="22"/>
        <v>0</v>
      </c>
      <c r="AG29" s="39">
        <f t="shared" si="23"/>
        <v>0</v>
      </c>
      <c r="AH29" s="39">
        <f t="shared" si="24"/>
        <v>0</v>
      </c>
      <c r="AI29" s="39">
        <f t="shared" si="25"/>
        <v>0</v>
      </c>
      <c r="AJ29" s="39">
        <f t="shared" si="26"/>
        <v>0</v>
      </c>
      <c r="AK29" s="39">
        <f t="shared" si="27"/>
        <v>0</v>
      </c>
      <c r="AL29" s="43"/>
      <c r="AM29" s="39">
        <f t="shared" si="28"/>
        <v>0</v>
      </c>
      <c r="AN29" s="39">
        <f t="shared" si="29"/>
        <v>0</v>
      </c>
      <c r="AO29" s="39">
        <f t="shared" si="30"/>
        <v>0</v>
      </c>
      <c r="AP29" s="40">
        <f t="shared" si="31"/>
        <v>0</v>
      </c>
      <c r="AR29" s="39">
        <f t="shared" si="32"/>
        <v>0</v>
      </c>
      <c r="AS29" s="39">
        <f t="shared" si="33"/>
        <v>0</v>
      </c>
      <c r="AT29" s="39">
        <f t="shared" si="34"/>
        <v>0</v>
      </c>
      <c r="AU29" s="40">
        <f t="shared" si="35"/>
        <v>0</v>
      </c>
      <c r="AV29" s="40"/>
      <c r="AW29" s="52">
        <f t="shared" si="36"/>
        <v>0</v>
      </c>
      <c r="AY29" s="52">
        <f t="shared" si="37"/>
        <v>0</v>
      </c>
      <c r="AZ29" s="70"/>
    </row>
    <row r="30" spans="1:52">
      <c r="A30" s="44">
        <f t="shared" si="38"/>
        <v>37653</v>
      </c>
      <c r="B30" s="66">
        <f t="shared" si="39"/>
        <v>4590.1639344262294</v>
      </c>
      <c r="C30" s="67"/>
      <c r="D30" s="68">
        <f t="shared" si="3"/>
        <v>4590.1639344262294</v>
      </c>
      <c r="E30" s="35">
        <f t="shared" si="4"/>
        <v>0</v>
      </c>
      <c r="F30" s="35">
        <f t="shared" si="5"/>
        <v>0</v>
      </c>
      <c r="G30" s="55">
        <f t="shared" ref="G30:H49" si="41">VLOOKUP($A30,Table,MATCH(G$4,Curves,0))</f>
        <v>5.67</v>
      </c>
      <c r="H30" s="69">
        <f t="shared" si="41"/>
        <v>5.67</v>
      </c>
      <c r="I30" s="72">
        <f t="shared" si="40"/>
        <v>0</v>
      </c>
      <c r="J30" s="55">
        <f t="shared" ref="J30:K49" si="42">VLOOKUP($A30,Table,MATCH(J$4,Curves,0))</f>
        <v>-4.7500000000000001E-2</v>
      </c>
      <c r="K30" s="69">
        <f t="shared" si="42"/>
        <v>-0.06</v>
      </c>
      <c r="L30" s="72">
        <v>0</v>
      </c>
      <c r="M30" s="55">
        <f t="shared" ref="M30:N49" si="43">VLOOKUP($A30,Table,MATCH(M$4,Curves,0))</f>
        <v>0.01</v>
      </c>
      <c r="N30" s="69">
        <f t="shared" si="43"/>
        <v>0</v>
      </c>
      <c r="O30" s="72">
        <v>0</v>
      </c>
      <c r="P30" s="7"/>
      <c r="Q30" s="72">
        <f t="shared" si="9"/>
        <v>5.6325000000000003</v>
      </c>
      <c r="R30" s="72">
        <f t="shared" si="10"/>
        <v>5.61</v>
      </c>
      <c r="S30" s="72">
        <f t="shared" si="11"/>
        <v>0</v>
      </c>
      <c r="T30" s="7"/>
      <c r="U30" s="5">
        <f t="shared" si="12"/>
        <v>28</v>
      </c>
      <c r="V30" s="45">
        <f t="shared" si="13"/>
        <v>37653</v>
      </c>
      <c r="W30" s="5">
        <f t="shared" si="14"/>
        <v>737</v>
      </c>
      <c r="X30" s="55">
        <f t="shared" si="15"/>
        <v>5.3904348595426005E-2</v>
      </c>
      <c r="Y30" s="47">
        <f t="shared" si="16"/>
        <v>0.8982309781930885</v>
      </c>
      <c r="Z30" s="5">
        <f t="shared" si="17"/>
        <v>0</v>
      </c>
      <c r="AA30" s="5">
        <f t="shared" si="18"/>
        <v>0</v>
      </c>
      <c r="AC30" s="39">
        <f t="shared" si="19"/>
        <v>0</v>
      </c>
      <c r="AD30" s="39">
        <f t="shared" si="20"/>
        <v>0</v>
      </c>
      <c r="AE30" s="39">
        <f t="shared" si="21"/>
        <v>0</v>
      </c>
      <c r="AF30" s="39">
        <f t="shared" si="22"/>
        <v>0</v>
      </c>
      <c r="AG30" s="39">
        <f t="shared" si="23"/>
        <v>0</v>
      </c>
      <c r="AH30" s="39">
        <f t="shared" si="24"/>
        <v>0</v>
      </c>
      <c r="AI30" s="39">
        <f t="shared" si="25"/>
        <v>0</v>
      </c>
      <c r="AJ30" s="39">
        <f t="shared" si="26"/>
        <v>0</v>
      </c>
      <c r="AK30" s="39">
        <f t="shared" si="27"/>
        <v>0</v>
      </c>
      <c r="AL30" s="43"/>
      <c r="AM30" s="39">
        <f t="shared" si="28"/>
        <v>0</v>
      </c>
      <c r="AN30" s="39">
        <f t="shared" si="29"/>
        <v>0</v>
      </c>
      <c r="AO30" s="39">
        <f t="shared" si="30"/>
        <v>0</v>
      </c>
      <c r="AP30" s="40">
        <f t="shared" si="31"/>
        <v>0</v>
      </c>
      <c r="AR30" s="39">
        <f t="shared" si="32"/>
        <v>0</v>
      </c>
      <c r="AS30" s="39">
        <f t="shared" si="33"/>
        <v>0</v>
      </c>
      <c r="AT30" s="39">
        <f t="shared" si="34"/>
        <v>0</v>
      </c>
      <c r="AU30" s="40">
        <f t="shared" si="35"/>
        <v>0</v>
      </c>
      <c r="AV30" s="40"/>
      <c r="AW30" s="52">
        <f t="shared" si="36"/>
        <v>0</v>
      </c>
      <c r="AY30" s="52">
        <f t="shared" si="37"/>
        <v>0</v>
      </c>
      <c r="AZ30" s="70"/>
    </row>
    <row r="31" spans="1:52">
      <c r="A31" s="44">
        <f t="shared" si="38"/>
        <v>37681</v>
      </c>
      <c r="B31" s="66">
        <f t="shared" si="39"/>
        <v>4590.1639344262294</v>
      </c>
      <c r="C31" s="67"/>
      <c r="D31" s="68">
        <f t="shared" si="3"/>
        <v>4590.1639344262294</v>
      </c>
      <c r="E31" s="35">
        <f t="shared" si="4"/>
        <v>0</v>
      </c>
      <c r="F31" s="35">
        <f t="shared" si="5"/>
        <v>0</v>
      </c>
      <c r="G31" s="55">
        <f t="shared" si="41"/>
        <v>5.67</v>
      </c>
      <c r="H31" s="69">
        <f t="shared" si="41"/>
        <v>5.67</v>
      </c>
      <c r="I31" s="72">
        <f t="shared" si="40"/>
        <v>0</v>
      </c>
      <c r="J31" s="55">
        <f t="shared" si="42"/>
        <v>-4.7500000000000001E-2</v>
      </c>
      <c r="K31" s="69">
        <f t="shared" si="42"/>
        <v>-0.06</v>
      </c>
      <c r="L31" s="72">
        <v>0</v>
      </c>
      <c r="M31" s="55">
        <f t="shared" si="43"/>
        <v>0.01</v>
      </c>
      <c r="N31" s="69">
        <f t="shared" si="43"/>
        <v>0</v>
      </c>
      <c r="O31" s="72">
        <v>0</v>
      </c>
      <c r="P31" s="7"/>
      <c r="Q31" s="72">
        <f t="shared" si="9"/>
        <v>5.6325000000000003</v>
      </c>
      <c r="R31" s="72">
        <f t="shared" si="10"/>
        <v>5.61</v>
      </c>
      <c r="S31" s="72">
        <f t="shared" si="11"/>
        <v>0</v>
      </c>
      <c r="T31" s="7"/>
      <c r="U31" s="5">
        <f t="shared" si="12"/>
        <v>31</v>
      </c>
      <c r="V31" s="45">
        <f t="shared" si="13"/>
        <v>37681</v>
      </c>
      <c r="W31" s="5">
        <f t="shared" si="14"/>
        <v>765</v>
      </c>
      <c r="X31" s="55">
        <f t="shared" si="15"/>
        <v>5.3904348595426005E-2</v>
      </c>
      <c r="Y31" s="47">
        <f t="shared" si="16"/>
        <v>0.89457581650927209</v>
      </c>
      <c r="Z31" s="5">
        <f t="shared" si="17"/>
        <v>0</v>
      </c>
      <c r="AA31" s="5">
        <f t="shared" si="18"/>
        <v>0</v>
      </c>
      <c r="AC31" s="39">
        <f t="shared" si="19"/>
        <v>0</v>
      </c>
      <c r="AD31" s="39">
        <f t="shared" si="20"/>
        <v>0</v>
      </c>
      <c r="AE31" s="39">
        <f t="shared" si="21"/>
        <v>0</v>
      </c>
      <c r="AF31" s="39">
        <f t="shared" si="22"/>
        <v>0</v>
      </c>
      <c r="AG31" s="39">
        <f t="shared" si="23"/>
        <v>0</v>
      </c>
      <c r="AH31" s="39">
        <f t="shared" si="24"/>
        <v>0</v>
      </c>
      <c r="AI31" s="39">
        <f t="shared" si="25"/>
        <v>0</v>
      </c>
      <c r="AJ31" s="39">
        <f t="shared" si="26"/>
        <v>0</v>
      </c>
      <c r="AK31" s="39">
        <f t="shared" si="27"/>
        <v>0</v>
      </c>
      <c r="AL31" s="43"/>
      <c r="AM31" s="39">
        <f t="shared" si="28"/>
        <v>0</v>
      </c>
      <c r="AN31" s="39">
        <f t="shared" si="29"/>
        <v>0</v>
      </c>
      <c r="AO31" s="39">
        <f t="shared" si="30"/>
        <v>0</v>
      </c>
      <c r="AP31" s="40">
        <f t="shared" si="31"/>
        <v>0</v>
      </c>
      <c r="AR31" s="39">
        <f t="shared" si="32"/>
        <v>0</v>
      </c>
      <c r="AS31" s="39">
        <f t="shared" si="33"/>
        <v>0</v>
      </c>
      <c r="AT31" s="39">
        <f t="shared" si="34"/>
        <v>0</v>
      </c>
      <c r="AU31" s="40">
        <f t="shared" si="35"/>
        <v>0</v>
      </c>
      <c r="AV31" s="40"/>
      <c r="AW31" s="52">
        <f t="shared" si="36"/>
        <v>0</v>
      </c>
      <c r="AY31" s="52">
        <f t="shared" si="37"/>
        <v>0</v>
      </c>
      <c r="AZ31" s="70"/>
    </row>
    <row r="32" spans="1:52">
      <c r="A32" s="44">
        <f t="shared" si="38"/>
        <v>37712</v>
      </c>
      <c r="B32" s="66">
        <f t="shared" si="39"/>
        <v>4590.1639344262294</v>
      </c>
      <c r="C32" s="67"/>
      <c r="D32" s="68">
        <f t="shared" si="3"/>
        <v>4590.1639344262294</v>
      </c>
      <c r="E32" s="35">
        <f t="shared" si="4"/>
        <v>0</v>
      </c>
      <c r="F32" s="35">
        <f t="shared" si="5"/>
        <v>0</v>
      </c>
      <c r="G32" s="55">
        <f t="shared" si="41"/>
        <v>5.67</v>
      </c>
      <c r="H32" s="69">
        <f t="shared" si="41"/>
        <v>5.67</v>
      </c>
      <c r="I32" s="72">
        <f t="shared" si="40"/>
        <v>0</v>
      </c>
      <c r="J32" s="55">
        <f t="shared" si="42"/>
        <v>-4.7500000000000001E-2</v>
      </c>
      <c r="K32" s="69">
        <f t="shared" si="42"/>
        <v>-0.06</v>
      </c>
      <c r="L32" s="72">
        <v>0</v>
      </c>
      <c r="M32" s="55">
        <f t="shared" si="43"/>
        <v>0.01</v>
      </c>
      <c r="N32" s="69">
        <f t="shared" si="43"/>
        <v>0</v>
      </c>
      <c r="O32" s="72">
        <v>0</v>
      </c>
      <c r="P32" s="7"/>
      <c r="Q32" s="72">
        <f t="shared" si="9"/>
        <v>5.6325000000000003</v>
      </c>
      <c r="R32" s="72">
        <f t="shared" si="10"/>
        <v>5.61</v>
      </c>
      <c r="S32" s="72">
        <f t="shared" si="11"/>
        <v>0</v>
      </c>
      <c r="T32" s="7"/>
      <c r="U32" s="5">
        <f t="shared" si="12"/>
        <v>30</v>
      </c>
      <c r="V32" s="45">
        <f t="shared" si="13"/>
        <v>37712</v>
      </c>
      <c r="W32" s="5">
        <f t="shared" si="14"/>
        <v>796</v>
      </c>
      <c r="X32" s="55">
        <f t="shared" si="15"/>
        <v>5.3904348595426005E-2</v>
      </c>
      <c r="Y32" s="47">
        <f t="shared" si="16"/>
        <v>0.89054637756886834</v>
      </c>
      <c r="Z32" s="5">
        <f t="shared" si="17"/>
        <v>0</v>
      </c>
      <c r="AA32" s="5">
        <f t="shared" si="18"/>
        <v>0</v>
      </c>
      <c r="AC32" s="39">
        <f t="shared" si="19"/>
        <v>0</v>
      </c>
      <c r="AD32" s="39">
        <f t="shared" si="20"/>
        <v>0</v>
      </c>
      <c r="AE32" s="39">
        <f t="shared" si="21"/>
        <v>0</v>
      </c>
      <c r="AF32" s="39">
        <f t="shared" si="22"/>
        <v>0</v>
      </c>
      <c r="AG32" s="39">
        <f t="shared" si="23"/>
        <v>0</v>
      </c>
      <c r="AH32" s="39">
        <f t="shared" si="24"/>
        <v>0</v>
      </c>
      <c r="AI32" s="39">
        <f t="shared" si="25"/>
        <v>0</v>
      </c>
      <c r="AJ32" s="39">
        <f t="shared" si="26"/>
        <v>0</v>
      </c>
      <c r="AK32" s="39">
        <f t="shared" si="27"/>
        <v>0</v>
      </c>
      <c r="AL32" s="43"/>
      <c r="AM32" s="39">
        <f t="shared" si="28"/>
        <v>0</v>
      </c>
      <c r="AN32" s="39">
        <f t="shared" si="29"/>
        <v>0</v>
      </c>
      <c r="AO32" s="39">
        <f t="shared" si="30"/>
        <v>0</v>
      </c>
      <c r="AP32" s="40">
        <f t="shared" si="31"/>
        <v>0</v>
      </c>
      <c r="AR32" s="39">
        <f t="shared" si="32"/>
        <v>0</v>
      </c>
      <c r="AS32" s="39">
        <f t="shared" si="33"/>
        <v>0</v>
      </c>
      <c r="AT32" s="39">
        <f t="shared" si="34"/>
        <v>0</v>
      </c>
      <c r="AU32" s="40">
        <f t="shared" si="35"/>
        <v>0</v>
      </c>
      <c r="AV32" s="40"/>
      <c r="AW32" s="52">
        <f t="shared" si="36"/>
        <v>0</v>
      </c>
      <c r="AY32" s="52">
        <f t="shared" si="37"/>
        <v>0</v>
      </c>
      <c r="AZ32" s="70"/>
    </row>
    <row r="33" spans="1:52">
      <c r="A33" s="44">
        <f t="shared" si="38"/>
        <v>37742</v>
      </c>
      <c r="B33" s="66">
        <f t="shared" si="39"/>
        <v>4590.1639344262294</v>
      </c>
      <c r="C33" s="67"/>
      <c r="D33" s="68">
        <f t="shared" si="3"/>
        <v>4590.1639344262294</v>
      </c>
      <c r="E33" s="35">
        <f t="shared" si="4"/>
        <v>0</v>
      </c>
      <c r="F33" s="35">
        <f t="shared" si="5"/>
        <v>0</v>
      </c>
      <c r="G33" s="55">
        <f t="shared" si="41"/>
        <v>5.67</v>
      </c>
      <c r="H33" s="69">
        <f t="shared" si="41"/>
        <v>5.67</v>
      </c>
      <c r="I33" s="72">
        <f t="shared" si="40"/>
        <v>0</v>
      </c>
      <c r="J33" s="55">
        <f t="shared" si="42"/>
        <v>-4.7500000000000001E-2</v>
      </c>
      <c r="K33" s="69">
        <f t="shared" si="42"/>
        <v>-0.06</v>
      </c>
      <c r="L33" s="72">
        <v>0</v>
      </c>
      <c r="M33" s="55">
        <f t="shared" si="43"/>
        <v>0.01</v>
      </c>
      <c r="N33" s="69">
        <f t="shared" si="43"/>
        <v>0</v>
      </c>
      <c r="O33" s="72">
        <v>0</v>
      </c>
      <c r="P33" s="7"/>
      <c r="Q33" s="72">
        <f t="shared" si="9"/>
        <v>5.6325000000000003</v>
      </c>
      <c r="R33" s="72">
        <f t="shared" si="10"/>
        <v>5.61</v>
      </c>
      <c r="S33" s="72">
        <f t="shared" si="11"/>
        <v>0</v>
      </c>
      <c r="T33" s="7"/>
      <c r="U33" s="5">
        <f t="shared" si="12"/>
        <v>31</v>
      </c>
      <c r="V33" s="45">
        <f t="shared" si="13"/>
        <v>37742</v>
      </c>
      <c r="W33" s="5">
        <f t="shared" si="14"/>
        <v>826</v>
      </c>
      <c r="X33" s="55">
        <f t="shared" si="15"/>
        <v>5.3904348595426005E-2</v>
      </c>
      <c r="Y33" s="47">
        <f t="shared" si="16"/>
        <v>0.88666420240118315</v>
      </c>
      <c r="Z33" s="5">
        <f t="shared" si="17"/>
        <v>0</v>
      </c>
      <c r="AA33" s="5">
        <f t="shared" si="18"/>
        <v>0</v>
      </c>
      <c r="AC33" s="39">
        <f t="shared" si="19"/>
        <v>0</v>
      </c>
      <c r="AD33" s="39">
        <f t="shared" si="20"/>
        <v>0</v>
      </c>
      <c r="AE33" s="39">
        <f t="shared" si="21"/>
        <v>0</v>
      </c>
      <c r="AF33" s="39">
        <f t="shared" si="22"/>
        <v>0</v>
      </c>
      <c r="AG33" s="39">
        <f t="shared" si="23"/>
        <v>0</v>
      </c>
      <c r="AH33" s="39">
        <f t="shared" si="24"/>
        <v>0</v>
      </c>
      <c r="AI33" s="39">
        <f t="shared" si="25"/>
        <v>0</v>
      </c>
      <c r="AJ33" s="39">
        <f t="shared" si="26"/>
        <v>0</v>
      </c>
      <c r="AK33" s="39">
        <f t="shared" si="27"/>
        <v>0</v>
      </c>
      <c r="AL33" s="43"/>
      <c r="AM33" s="39">
        <f t="shared" si="28"/>
        <v>0</v>
      </c>
      <c r="AN33" s="39">
        <f t="shared" si="29"/>
        <v>0</v>
      </c>
      <c r="AO33" s="39">
        <f t="shared" si="30"/>
        <v>0</v>
      </c>
      <c r="AP33" s="40">
        <f t="shared" si="31"/>
        <v>0</v>
      </c>
      <c r="AR33" s="39">
        <f t="shared" si="32"/>
        <v>0</v>
      </c>
      <c r="AS33" s="39">
        <f t="shared" si="33"/>
        <v>0</v>
      </c>
      <c r="AT33" s="39">
        <f t="shared" si="34"/>
        <v>0</v>
      </c>
      <c r="AU33" s="40">
        <f t="shared" si="35"/>
        <v>0</v>
      </c>
      <c r="AV33" s="40"/>
      <c r="AW33" s="52">
        <f t="shared" si="36"/>
        <v>0</v>
      </c>
      <c r="AY33" s="52">
        <f t="shared" si="37"/>
        <v>0</v>
      </c>
      <c r="AZ33" s="70"/>
    </row>
    <row r="34" spans="1:52">
      <c r="A34" s="44">
        <f t="shared" si="38"/>
        <v>37773</v>
      </c>
      <c r="B34" s="66">
        <f t="shared" si="39"/>
        <v>4590.1639344262294</v>
      </c>
      <c r="C34" s="67"/>
      <c r="D34" s="68">
        <f t="shared" si="3"/>
        <v>4590.1639344262294</v>
      </c>
      <c r="E34" s="35">
        <f t="shared" si="4"/>
        <v>0</v>
      </c>
      <c r="F34" s="35">
        <f t="shared" si="5"/>
        <v>0</v>
      </c>
      <c r="G34" s="55">
        <f t="shared" si="41"/>
        <v>5.67</v>
      </c>
      <c r="H34" s="69">
        <f t="shared" si="41"/>
        <v>5.67</v>
      </c>
      <c r="I34" s="72">
        <f t="shared" si="40"/>
        <v>0</v>
      </c>
      <c r="J34" s="55">
        <f t="shared" si="42"/>
        <v>-4.7500000000000001E-2</v>
      </c>
      <c r="K34" s="69">
        <f t="shared" si="42"/>
        <v>-0.06</v>
      </c>
      <c r="L34" s="72">
        <v>0</v>
      </c>
      <c r="M34" s="55">
        <f t="shared" si="43"/>
        <v>0.01</v>
      </c>
      <c r="N34" s="69">
        <f t="shared" si="43"/>
        <v>0</v>
      </c>
      <c r="O34" s="72">
        <v>0</v>
      </c>
      <c r="P34" s="7"/>
      <c r="Q34" s="72">
        <f t="shared" si="9"/>
        <v>5.6325000000000003</v>
      </c>
      <c r="R34" s="72">
        <f t="shared" si="10"/>
        <v>5.61</v>
      </c>
      <c r="S34" s="72">
        <f t="shared" si="11"/>
        <v>0</v>
      </c>
      <c r="T34" s="7"/>
      <c r="U34" s="5">
        <f t="shared" si="12"/>
        <v>30</v>
      </c>
      <c r="V34" s="45">
        <f t="shared" si="13"/>
        <v>37773</v>
      </c>
      <c r="W34" s="5">
        <f t="shared" si="14"/>
        <v>857</v>
      </c>
      <c r="X34" s="55">
        <f t="shared" si="15"/>
        <v>5.3904348595426005E-2</v>
      </c>
      <c r="Y34" s="47">
        <f t="shared" si="16"/>
        <v>0.8826703997538472</v>
      </c>
      <c r="Z34" s="5">
        <f t="shared" si="17"/>
        <v>0</v>
      </c>
      <c r="AA34" s="5">
        <f t="shared" si="18"/>
        <v>0</v>
      </c>
      <c r="AC34" s="39">
        <f t="shared" si="19"/>
        <v>0</v>
      </c>
      <c r="AD34" s="39">
        <f t="shared" si="20"/>
        <v>0</v>
      </c>
      <c r="AE34" s="39">
        <f t="shared" si="21"/>
        <v>0</v>
      </c>
      <c r="AF34" s="39">
        <f t="shared" si="22"/>
        <v>0</v>
      </c>
      <c r="AG34" s="39">
        <f t="shared" si="23"/>
        <v>0</v>
      </c>
      <c r="AH34" s="39">
        <f t="shared" si="24"/>
        <v>0</v>
      </c>
      <c r="AI34" s="39">
        <f t="shared" si="25"/>
        <v>0</v>
      </c>
      <c r="AJ34" s="39">
        <f t="shared" si="26"/>
        <v>0</v>
      </c>
      <c r="AK34" s="39">
        <f t="shared" si="27"/>
        <v>0</v>
      </c>
      <c r="AL34" s="43"/>
      <c r="AM34" s="39">
        <f t="shared" si="28"/>
        <v>0</v>
      </c>
      <c r="AN34" s="39">
        <f t="shared" si="29"/>
        <v>0</v>
      </c>
      <c r="AO34" s="39">
        <f t="shared" si="30"/>
        <v>0</v>
      </c>
      <c r="AP34" s="40">
        <f t="shared" si="31"/>
        <v>0</v>
      </c>
      <c r="AR34" s="39">
        <f t="shared" si="32"/>
        <v>0</v>
      </c>
      <c r="AS34" s="39">
        <f t="shared" si="33"/>
        <v>0</v>
      </c>
      <c r="AT34" s="39">
        <f t="shared" si="34"/>
        <v>0</v>
      </c>
      <c r="AU34" s="40">
        <f t="shared" si="35"/>
        <v>0</v>
      </c>
      <c r="AV34" s="40"/>
      <c r="AW34" s="52">
        <f t="shared" si="36"/>
        <v>0</v>
      </c>
      <c r="AY34" s="52">
        <f t="shared" si="37"/>
        <v>0</v>
      </c>
      <c r="AZ34" s="70"/>
    </row>
    <row r="35" spans="1:52">
      <c r="A35" s="44">
        <f t="shared" si="38"/>
        <v>37803</v>
      </c>
      <c r="B35" s="66">
        <f t="shared" si="39"/>
        <v>4590.1639344262294</v>
      </c>
      <c r="C35" s="67"/>
      <c r="D35" s="68">
        <f t="shared" si="3"/>
        <v>4590.1639344262294</v>
      </c>
      <c r="E35" s="35">
        <f t="shared" si="4"/>
        <v>0</v>
      </c>
      <c r="F35" s="35">
        <f t="shared" si="5"/>
        <v>0</v>
      </c>
      <c r="G35" s="55">
        <f t="shared" si="41"/>
        <v>5.67</v>
      </c>
      <c r="H35" s="69">
        <f t="shared" si="41"/>
        <v>5.67</v>
      </c>
      <c r="I35" s="72">
        <f t="shared" si="40"/>
        <v>0</v>
      </c>
      <c r="J35" s="55">
        <f t="shared" si="42"/>
        <v>-4.7500000000000001E-2</v>
      </c>
      <c r="K35" s="69">
        <f t="shared" si="42"/>
        <v>-0.06</v>
      </c>
      <c r="L35" s="72">
        <v>0</v>
      </c>
      <c r="M35" s="55">
        <f t="shared" si="43"/>
        <v>0.01</v>
      </c>
      <c r="N35" s="69">
        <f t="shared" si="43"/>
        <v>0</v>
      </c>
      <c r="O35" s="72">
        <v>0</v>
      </c>
      <c r="P35" s="7"/>
      <c r="Q35" s="72">
        <f t="shared" si="9"/>
        <v>5.6325000000000003</v>
      </c>
      <c r="R35" s="72">
        <f t="shared" si="10"/>
        <v>5.61</v>
      </c>
      <c r="S35" s="72">
        <f t="shared" si="11"/>
        <v>0</v>
      </c>
      <c r="T35" s="7"/>
      <c r="U35" s="5">
        <f t="shared" si="12"/>
        <v>31</v>
      </c>
      <c r="V35" s="45">
        <f t="shared" si="13"/>
        <v>37803</v>
      </c>
      <c r="W35" s="5">
        <f t="shared" si="14"/>
        <v>887</v>
      </c>
      <c r="X35" s="55">
        <f t="shared" si="15"/>
        <v>5.3904348595426005E-2</v>
      </c>
      <c r="Y35" s="47">
        <f t="shared" si="16"/>
        <v>0.87882255848079682</v>
      </c>
      <c r="Z35" s="5">
        <f t="shared" si="17"/>
        <v>0</v>
      </c>
      <c r="AA35" s="5">
        <f t="shared" si="18"/>
        <v>0</v>
      </c>
      <c r="AC35" s="39">
        <f t="shared" si="19"/>
        <v>0</v>
      </c>
      <c r="AD35" s="39">
        <f t="shared" si="20"/>
        <v>0</v>
      </c>
      <c r="AE35" s="39">
        <f t="shared" si="21"/>
        <v>0</v>
      </c>
      <c r="AF35" s="39">
        <f t="shared" si="22"/>
        <v>0</v>
      </c>
      <c r="AG35" s="39">
        <f t="shared" si="23"/>
        <v>0</v>
      </c>
      <c r="AH35" s="39">
        <f t="shared" si="24"/>
        <v>0</v>
      </c>
      <c r="AI35" s="39">
        <f t="shared" si="25"/>
        <v>0</v>
      </c>
      <c r="AJ35" s="39">
        <f t="shared" si="26"/>
        <v>0</v>
      </c>
      <c r="AK35" s="39">
        <f t="shared" si="27"/>
        <v>0</v>
      </c>
      <c r="AL35" s="43"/>
      <c r="AM35" s="39">
        <f t="shared" si="28"/>
        <v>0</v>
      </c>
      <c r="AN35" s="39">
        <f t="shared" si="29"/>
        <v>0</v>
      </c>
      <c r="AO35" s="39">
        <f t="shared" si="30"/>
        <v>0</v>
      </c>
      <c r="AP35" s="40">
        <f t="shared" si="31"/>
        <v>0</v>
      </c>
      <c r="AR35" s="39">
        <f t="shared" si="32"/>
        <v>0</v>
      </c>
      <c r="AS35" s="39">
        <f t="shared" si="33"/>
        <v>0</v>
      </c>
      <c r="AT35" s="39">
        <f t="shared" si="34"/>
        <v>0</v>
      </c>
      <c r="AU35" s="40">
        <f t="shared" si="35"/>
        <v>0</v>
      </c>
      <c r="AV35" s="40"/>
      <c r="AW35" s="52">
        <f t="shared" si="36"/>
        <v>0</v>
      </c>
      <c r="AY35" s="52">
        <f t="shared" si="37"/>
        <v>0</v>
      </c>
      <c r="AZ35" s="70"/>
    </row>
    <row r="36" spans="1:52">
      <c r="A36" s="44">
        <f t="shared" si="38"/>
        <v>37834</v>
      </c>
      <c r="B36" s="66">
        <f t="shared" si="39"/>
        <v>4590.1639344262294</v>
      </c>
      <c r="C36" s="67"/>
      <c r="D36" s="68">
        <f t="shared" si="3"/>
        <v>4590.1639344262294</v>
      </c>
      <c r="E36" s="35">
        <f t="shared" si="4"/>
        <v>0</v>
      </c>
      <c r="F36" s="35">
        <f t="shared" si="5"/>
        <v>0</v>
      </c>
      <c r="G36" s="55">
        <f t="shared" si="41"/>
        <v>5.67</v>
      </c>
      <c r="H36" s="69">
        <f t="shared" si="41"/>
        <v>5.67</v>
      </c>
      <c r="I36" s="72">
        <f t="shared" si="40"/>
        <v>0</v>
      </c>
      <c r="J36" s="55">
        <f t="shared" si="42"/>
        <v>-4.7500000000000001E-2</v>
      </c>
      <c r="K36" s="69">
        <f t="shared" si="42"/>
        <v>-0.06</v>
      </c>
      <c r="L36" s="72">
        <v>0</v>
      </c>
      <c r="M36" s="55">
        <f t="shared" si="43"/>
        <v>0.01</v>
      </c>
      <c r="N36" s="69">
        <f t="shared" si="43"/>
        <v>0</v>
      </c>
      <c r="O36" s="72">
        <v>0</v>
      </c>
      <c r="P36" s="7"/>
      <c r="Q36" s="72">
        <f t="shared" si="9"/>
        <v>5.6325000000000003</v>
      </c>
      <c r="R36" s="72">
        <f t="shared" si="10"/>
        <v>5.61</v>
      </c>
      <c r="S36" s="72">
        <f t="shared" si="11"/>
        <v>0</v>
      </c>
      <c r="T36" s="7"/>
      <c r="U36" s="5">
        <f t="shared" si="12"/>
        <v>31</v>
      </c>
      <c r="V36" s="45">
        <f t="shared" si="13"/>
        <v>37834</v>
      </c>
      <c r="W36" s="5">
        <f t="shared" si="14"/>
        <v>918</v>
      </c>
      <c r="X36" s="55">
        <f t="shared" si="15"/>
        <v>5.3904348595426005E-2</v>
      </c>
      <c r="Y36" s="47">
        <f t="shared" si="16"/>
        <v>0.87486407695972701</v>
      </c>
      <c r="Z36" s="5">
        <f t="shared" si="17"/>
        <v>0</v>
      </c>
      <c r="AA36" s="5">
        <f t="shared" si="18"/>
        <v>0</v>
      </c>
      <c r="AC36" s="39">
        <f t="shared" si="19"/>
        <v>0</v>
      </c>
      <c r="AD36" s="39">
        <f t="shared" si="20"/>
        <v>0</v>
      </c>
      <c r="AE36" s="39">
        <f t="shared" si="21"/>
        <v>0</v>
      </c>
      <c r="AF36" s="39">
        <f t="shared" si="22"/>
        <v>0</v>
      </c>
      <c r="AG36" s="39">
        <f t="shared" si="23"/>
        <v>0</v>
      </c>
      <c r="AH36" s="39">
        <f t="shared" si="24"/>
        <v>0</v>
      </c>
      <c r="AI36" s="39">
        <f t="shared" si="25"/>
        <v>0</v>
      </c>
      <c r="AJ36" s="39">
        <f t="shared" si="26"/>
        <v>0</v>
      </c>
      <c r="AK36" s="39">
        <f t="shared" si="27"/>
        <v>0</v>
      </c>
      <c r="AL36" s="43"/>
      <c r="AM36" s="39">
        <f t="shared" si="28"/>
        <v>0</v>
      </c>
      <c r="AN36" s="39">
        <f t="shared" si="29"/>
        <v>0</v>
      </c>
      <c r="AO36" s="39">
        <f t="shared" si="30"/>
        <v>0</v>
      </c>
      <c r="AP36" s="40">
        <f t="shared" si="31"/>
        <v>0</v>
      </c>
      <c r="AR36" s="39">
        <f t="shared" si="32"/>
        <v>0</v>
      </c>
      <c r="AS36" s="39">
        <f t="shared" si="33"/>
        <v>0</v>
      </c>
      <c r="AT36" s="39">
        <f t="shared" si="34"/>
        <v>0</v>
      </c>
      <c r="AU36" s="40">
        <f t="shared" si="35"/>
        <v>0</v>
      </c>
      <c r="AV36" s="40"/>
      <c r="AW36" s="52">
        <f t="shared" si="36"/>
        <v>0</v>
      </c>
      <c r="AY36" s="52">
        <f t="shared" si="37"/>
        <v>0</v>
      </c>
      <c r="AZ36" s="70"/>
    </row>
    <row r="37" spans="1:52">
      <c r="A37" s="44">
        <f t="shared" si="38"/>
        <v>37865</v>
      </c>
      <c r="B37" s="66">
        <f t="shared" si="39"/>
        <v>4590.1639344262294</v>
      </c>
      <c r="C37" s="67"/>
      <c r="D37" s="68">
        <f t="shared" si="3"/>
        <v>4590.1639344262294</v>
      </c>
      <c r="E37" s="35">
        <f t="shared" si="4"/>
        <v>0</v>
      </c>
      <c r="F37" s="35">
        <f t="shared" si="5"/>
        <v>0</v>
      </c>
      <c r="G37" s="55">
        <f t="shared" si="41"/>
        <v>5.67</v>
      </c>
      <c r="H37" s="69">
        <f t="shared" si="41"/>
        <v>5.67</v>
      </c>
      <c r="I37" s="72">
        <f t="shared" si="40"/>
        <v>0</v>
      </c>
      <c r="J37" s="55">
        <f t="shared" si="42"/>
        <v>-4.7500000000000001E-2</v>
      </c>
      <c r="K37" s="69">
        <f t="shared" si="42"/>
        <v>-0.06</v>
      </c>
      <c r="L37" s="72">
        <v>0</v>
      </c>
      <c r="M37" s="55">
        <f t="shared" si="43"/>
        <v>0.01</v>
      </c>
      <c r="N37" s="69">
        <f t="shared" si="43"/>
        <v>0</v>
      </c>
      <c r="O37" s="72">
        <v>0</v>
      </c>
      <c r="P37" s="7"/>
      <c r="Q37" s="72">
        <f t="shared" si="9"/>
        <v>5.6325000000000003</v>
      </c>
      <c r="R37" s="72">
        <f t="shared" si="10"/>
        <v>5.61</v>
      </c>
      <c r="S37" s="72">
        <f t="shared" si="11"/>
        <v>0</v>
      </c>
      <c r="T37" s="7"/>
      <c r="U37" s="5">
        <f t="shared" si="12"/>
        <v>30</v>
      </c>
      <c r="V37" s="45">
        <f t="shared" si="13"/>
        <v>37865</v>
      </c>
      <c r="W37" s="5">
        <f t="shared" si="14"/>
        <v>949</v>
      </c>
      <c r="X37" s="55">
        <f t="shared" si="15"/>
        <v>5.3904348595426005E-2</v>
      </c>
      <c r="Y37" s="47">
        <f t="shared" si="16"/>
        <v>0.87092342563179648</v>
      </c>
      <c r="Z37" s="5">
        <f t="shared" si="17"/>
        <v>0</v>
      </c>
      <c r="AA37" s="5">
        <f t="shared" si="18"/>
        <v>0</v>
      </c>
      <c r="AC37" s="39">
        <f t="shared" si="19"/>
        <v>0</v>
      </c>
      <c r="AD37" s="39">
        <f t="shared" si="20"/>
        <v>0</v>
      </c>
      <c r="AE37" s="39">
        <f t="shared" si="21"/>
        <v>0</v>
      </c>
      <c r="AF37" s="39">
        <f t="shared" si="22"/>
        <v>0</v>
      </c>
      <c r="AG37" s="39">
        <f t="shared" si="23"/>
        <v>0</v>
      </c>
      <c r="AH37" s="39">
        <f t="shared" si="24"/>
        <v>0</v>
      </c>
      <c r="AI37" s="39">
        <f t="shared" si="25"/>
        <v>0</v>
      </c>
      <c r="AJ37" s="39">
        <f t="shared" si="26"/>
        <v>0</v>
      </c>
      <c r="AK37" s="39">
        <f t="shared" si="27"/>
        <v>0</v>
      </c>
      <c r="AL37" s="43"/>
      <c r="AM37" s="39">
        <f t="shared" si="28"/>
        <v>0</v>
      </c>
      <c r="AN37" s="39">
        <f t="shared" si="29"/>
        <v>0</v>
      </c>
      <c r="AO37" s="39">
        <f t="shared" si="30"/>
        <v>0</v>
      </c>
      <c r="AP37" s="40">
        <f t="shared" si="31"/>
        <v>0</v>
      </c>
      <c r="AR37" s="39">
        <f t="shared" si="32"/>
        <v>0</v>
      </c>
      <c r="AS37" s="39">
        <f t="shared" si="33"/>
        <v>0</v>
      </c>
      <c r="AT37" s="39">
        <f t="shared" si="34"/>
        <v>0</v>
      </c>
      <c r="AU37" s="40">
        <f t="shared" si="35"/>
        <v>0</v>
      </c>
      <c r="AV37" s="40"/>
      <c r="AW37" s="52">
        <f t="shared" si="36"/>
        <v>0</v>
      </c>
      <c r="AY37" s="52">
        <f t="shared" si="37"/>
        <v>0</v>
      </c>
      <c r="AZ37" s="70"/>
    </row>
    <row r="38" spans="1:52">
      <c r="A38" s="44">
        <f t="shared" si="38"/>
        <v>37895</v>
      </c>
      <c r="B38" s="66">
        <f t="shared" si="39"/>
        <v>4590.1639344262294</v>
      </c>
      <c r="C38" s="67"/>
      <c r="D38" s="68">
        <f t="shared" si="3"/>
        <v>4590.1639344262294</v>
      </c>
      <c r="E38" s="35">
        <f t="shared" si="4"/>
        <v>0</v>
      </c>
      <c r="F38" s="35">
        <f t="shared" si="5"/>
        <v>0</v>
      </c>
      <c r="G38" s="55">
        <f t="shared" si="41"/>
        <v>5.67</v>
      </c>
      <c r="H38" s="69">
        <f t="shared" si="41"/>
        <v>5.67</v>
      </c>
      <c r="I38" s="72">
        <f t="shared" si="40"/>
        <v>0</v>
      </c>
      <c r="J38" s="55">
        <f t="shared" si="42"/>
        <v>-4.7500000000000001E-2</v>
      </c>
      <c r="K38" s="69">
        <f t="shared" si="42"/>
        <v>-0.06</v>
      </c>
      <c r="L38" s="72">
        <v>0</v>
      </c>
      <c r="M38" s="55">
        <f t="shared" si="43"/>
        <v>0.01</v>
      </c>
      <c r="N38" s="69">
        <f t="shared" si="43"/>
        <v>0</v>
      </c>
      <c r="O38" s="72">
        <v>0</v>
      </c>
      <c r="P38" s="7"/>
      <c r="Q38" s="72">
        <f t="shared" si="9"/>
        <v>5.6325000000000003</v>
      </c>
      <c r="R38" s="72">
        <f t="shared" si="10"/>
        <v>5.61</v>
      </c>
      <c r="S38" s="72">
        <f t="shared" si="11"/>
        <v>0</v>
      </c>
      <c r="T38" s="7"/>
      <c r="U38" s="5">
        <f t="shared" si="12"/>
        <v>31</v>
      </c>
      <c r="V38" s="45">
        <f t="shared" si="13"/>
        <v>37895</v>
      </c>
      <c r="W38" s="5">
        <f t="shared" si="14"/>
        <v>979</v>
      </c>
      <c r="X38" s="55">
        <f t="shared" si="15"/>
        <v>5.3904348595426005E-2</v>
      </c>
      <c r="Y38" s="47">
        <f t="shared" si="16"/>
        <v>0.86712679315862506</v>
      </c>
      <c r="Z38" s="5">
        <f t="shared" si="17"/>
        <v>0</v>
      </c>
      <c r="AA38" s="5">
        <f t="shared" si="18"/>
        <v>0</v>
      </c>
      <c r="AC38" s="39">
        <f t="shared" si="19"/>
        <v>0</v>
      </c>
      <c r="AD38" s="39">
        <f t="shared" si="20"/>
        <v>0</v>
      </c>
      <c r="AE38" s="39">
        <f t="shared" si="21"/>
        <v>0</v>
      </c>
      <c r="AF38" s="39">
        <f t="shared" si="22"/>
        <v>0</v>
      </c>
      <c r="AG38" s="39">
        <f t="shared" si="23"/>
        <v>0</v>
      </c>
      <c r="AH38" s="39">
        <f t="shared" si="24"/>
        <v>0</v>
      </c>
      <c r="AI38" s="39">
        <f t="shared" si="25"/>
        <v>0</v>
      </c>
      <c r="AJ38" s="39">
        <f t="shared" si="26"/>
        <v>0</v>
      </c>
      <c r="AK38" s="39">
        <f t="shared" si="27"/>
        <v>0</v>
      </c>
      <c r="AL38" s="43"/>
      <c r="AM38" s="39">
        <f t="shared" si="28"/>
        <v>0</v>
      </c>
      <c r="AN38" s="39">
        <f t="shared" si="29"/>
        <v>0</v>
      </c>
      <c r="AO38" s="39">
        <f t="shared" si="30"/>
        <v>0</v>
      </c>
      <c r="AP38" s="40">
        <f t="shared" si="31"/>
        <v>0</v>
      </c>
      <c r="AR38" s="39">
        <f t="shared" si="32"/>
        <v>0</v>
      </c>
      <c r="AS38" s="39">
        <f t="shared" si="33"/>
        <v>0</v>
      </c>
      <c r="AT38" s="39">
        <f t="shared" si="34"/>
        <v>0</v>
      </c>
      <c r="AU38" s="40">
        <f t="shared" si="35"/>
        <v>0</v>
      </c>
      <c r="AV38" s="40"/>
      <c r="AW38" s="52">
        <f t="shared" si="36"/>
        <v>0</v>
      </c>
      <c r="AY38" s="52">
        <f t="shared" si="37"/>
        <v>0</v>
      </c>
      <c r="AZ38" s="70"/>
    </row>
    <row r="39" spans="1:52">
      <c r="A39" s="44">
        <f t="shared" si="38"/>
        <v>37926</v>
      </c>
      <c r="B39" s="66">
        <f t="shared" si="39"/>
        <v>4590.1639344262294</v>
      </c>
      <c r="C39" s="67"/>
      <c r="D39" s="68">
        <f t="shared" si="3"/>
        <v>4590.1639344262294</v>
      </c>
      <c r="E39" s="35">
        <f t="shared" si="4"/>
        <v>0</v>
      </c>
      <c r="F39" s="35">
        <f t="shared" si="5"/>
        <v>0</v>
      </c>
      <c r="G39" s="55">
        <f t="shared" si="41"/>
        <v>5.67</v>
      </c>
      <c r="H39" s="69">
        <f t="shared" si="41"/>
        <v>5.67</v>
      </c>
      <c r="I39" s="72">
        <f t="shared" si="40"/>
        <v>0</v>
      </c>
      <c r="J39" s="55">
        <f t="shared" si="42"/>
        <v>-4.7500000000000001E-2</v>
      </c>
      <c r="K39" s="69">
        <f t="shared" si="42"/>
        <v>-0.06</v>
      </c>
      <c r="L39" s="72">
        <v>0</v>
      </c>
      <c r="M39" s="55">
        <f t="shared" si="43"/>
        <v>0.01</v>
      </c>
      <c r="N39" s="69">
        <f t="shared" si="43"/>
        <v>0</v>
      </c>
      <c r="O39" s="72">
        <v>0</v>
      </c>
      <c r="P39" s="7"/>
      <c r="Q39" s="72">
        <f t="shared" si="9"/>
        <v>5.6325000000000003</v>
      </c>
      <c r="R39" s="72">
        <f t="shared" si="10"/>
        <v>5.61</v>
      </c>
      <c r="S39" s="72">
        <f t="shared" si="11"/>
        <v>0</v>
      </c>
      <c r="T39" s="7"/>
      <c r="U39" s="5">
        <f t="shared" si="12"/>
        <v>30</v>
      </c>
      <c r="V39" s="45">
        <f t="shared" si="13"/>
        <v>37926</v>
      </c>
      <c r="W39" s="5">
        <f t="shared" si="14"/>
        <v>1010</v>
      </c>
      <c r="X39" s="55">
        <f t="shared" si="15"/>
        <v>5.3904348595426005E-2</v>
      </c>
      <c r="Y39" s="47">
        <f t="shared" si="16"/>
        <v>0.86322099288754817</v>
      </c>
      <c r="Z39" s="5">
        <f t="shared" si="17"/>
        <v>0</v>
      </c>
      <c r="AA39" s="5">
        <f t="shared" si="18"/>
        <v>0</v>
      </c>
      <c r="AC39" s="39">
        <f t="shared" si="19"/>
        <v>0</v>
      </c>
      <c r="AD39" s="39">
        <f t="shared" si="20"/>
        <v>0</v>
      </c>
      <c r="AE39" s="39">
        <f t="shared" si="21"/>
        <v>0</v>
      </c>
      <c r="AF39" s="39">
        <f t="shared" si="22"/>
        <v>0</v>
      </c>
      <c r="AG39" s="39">
        <f t="shared" si="23"/>
        <v>0</v>
      </c>
      <c r="AH39" s="39">
        <f t="shared" si="24"/>
        <v>0</v>
      </c>
      <c r="AI39" s="39">
        <f t="shared" si="25"/>
        <v>0</v>
      </c>
      <c r="AJ39" s="39">
        <f t="shared" si="26"/>
        <v>0</v>
      </c>
      <c r="AK39" s="39">
        <f t="shared" si="27"/>
        <v>0</v>
      </c>
      <c r="AL39" s="43"/>
      <c r="AM39" s="39">
        <f t="shared" si="28"/>
        <v>0</v>
      </c>
      <c r="AN39" s="39">
        <f t="shared" si="29"/>
        <v>0</v>
      </c>
      <c r="AO39" s="39">
        <f t="shared" si="30"/>
        <v>0</v>
      </c>
      <c r="AP39" s="40">
        <f t="shared" si="31"/>
        <v>0</v>
      </c>
      <c r="AR39" s="39">
        <f t="shared" si="32"/>
        <v>0</v>
      </c>
      <c r="AS39" s="39">
        <f t="shared" si="33"/>
        <v>0</v>
      </c>
      <c r="AT39" s="39">
        <f t="shared" si="34"/>
        <v>0</v>
      </c>
      <c r="AU39" s="40">
        <f t="shared" si="35"/>
        <v>0</v>
      </c>
      <c r="AV39" s="40"/>
      <c r="AW39" s="52">
        <f t="shared" si="36"/>
        <v>0</v>
      </c>
      <c r="AY39" s="52">
        <f t="shared" si="37"/>
        <v>0</v>
      </c>
      <c r="AZ39" s="70"/>
    </row>
    <row r="40" spans="1:52">
      <c r="A40" s="44">
        <f t="shared" si="38"/>
        <v>37956</v>
      </c>
      <c r="B40" s="66">
        <f t="shared" si="39"/>
        <v>4590.1639344262294</v>
      </c>
      <c r="C40" s="67"/>
      <c r="D40" s="68">
        <f t="shared" si="3"/>
        <v>4590.1639344262294</v>
      </c>
      <c r="E40" s="35">
        <f t="shared" si="4"/>
        <v>0</v>
      </c>
      <c r="F40" s="35">
        <f t="shared" si="5"/>
        <v>0</v>
      </c>
      <c r="G40" s="55">
        <f t="shared" si="41"/>
        <v>5.67</v>
      </c>
      <c r="H40" s="69">
        <f t="shared" si="41"/>
        <v>5.67</v>
      </c>
      <c r="I40" s="72">
        <f t="shared" si="40"/>
        <v>0</v>
      </c>
      <c r="J40" s="55">
        <f t="shared" si="42"/>
        <v>-4.7500000000000001E-2</v>
      </c>
      <c r="K40" s="69">
        <f t="shared" si="42"/>
        <v>-0.06</v>
      </c>
      <c r="L40" s="72">
        <v>0</v>
      </c>
      <c r="M40" s="55">
        <f t="shared" si="43"/>
        <v>0.01</v>
      </c>
      <c r="N40" s="69">
        <f t="shared" si="43"/>
        <v>0</v>
      </c>
      <c r="O40" s="72">
        <v>0</v>
      </c>
      <c r="P40" s="7"/>
      <c r="Q40" s="72">
        <f t="shared" si="9"/>
        <v>5.6325000000000003</v>
      </c>
      <c r="R40" s="72">
        <f t="shared" si="10"/>
        <v>5.61</v>
      </c>
      <c r="S40" s="72">
        <f t="shared" si="11"/>
        <v>0</v>
      </c>
      <c r="T40" s="7"/>
      <c r="U40" s="5">
        <f t="shared" si="12"/>
        <v>31</v>
      </c>
      <c r="V40" s="45">
        <f t="shared" si="13"/>
        <v>37956</v>
      </c>
      <c r="W40" s="5">
        <f t="shared" si="14"/>
        <v>1040</v>
      </c>
      <c r="X40" s="55">
        <f t="shared" si="15"/>
        <v>5.3904348595426005E-2</v>
      </c>
      <c r="Y40" s="47">
        <f t="shared" si="16"/>
        <v>0.85945793777079948</v>
      </c>
      <c r="Z40" s="5">
        <f t="shared" si="17"/>
        <v>0</v>
      </c>
      <c r="AA40" s="5">
        <f t="shared" si="18"/>
        <v>0</v>
      </c>
      <c r="AC40" s="39">
        <f t="shared" si="19"/>
        <v>0</v>
      </c>
      <c r="AD40" s="39">
        <f t="shared" si="20"/>
        <v>0</v>
      </c>
      <c r="AE40" s="39">
        <f t="shared" si="21"/>
        <v>0</v>
      </c>
      <c r="AF40" s="39">
        <f t="shared" si="22"/>
        <v>0</v>
      </c>
      <c r="AG40" s="39">
        <f t="shared" si="23"/>
        <v>0</v>
      </c>
      <c r="AH40" s="39">
        <f t="shared" si="24"/>
        <v>0</v>
      </c>
      <c r="AI40" s="39">
        <f t="shared" si="25"/>
        <v>0</v>
      </c>
      <c r="AJ40" s="39">
        <f t="shared" si="26"/>
        <v>0</v>
      </c>
      <c r="AK40" s="39">
        <f t="shared" si="27"/>
        <v>0</v>
      </c>
      <c r="AL40" s="43"/>
      <c r="AM40" s="39">
        <f t="shared" si="28"/>
        <v>0</v>
      </c>
      <c r="AN40" s="39">
        <f t="shared" si="29"/>
        <v>0</v>
      </c>
      <c r="AO40" s="39">
        <f t="shared" si="30"/>
        <v>0</v>
      </c>
      <c r="AP40" s="40">
        <f t="shared" si="31"/>
        <v>0</v>
      </c>
      <c r="AR40" s="39">
        <f t="shared" si="32"/>
        <v>0</v>
      </c>
      <c r="AS40" s="39">
        <f t="shared" si="33"/>
        <v>0</v>
      </c>
      <c r="AT40" s="39">
        <f t="shared" si="34"/>
        <v>0</v>
      </c>
      <c r="AU40" s="40">
        <f t="shared" si="35"/>
        <v>0</v>
      </c>
      <c r="AV40" s="40"/>
      <c r="AW40" s="52">
        <f t="shared" si="36"/>
        <v>0</v>
      </c>
      <c r="AY40" s="52">
        <f t="shared" si="37"/>
        <v>0</v>
      </c>
      <c r="AZ40" s="70"/>
    </row>
    <row r="41" spans="1:52">
      <c r="A41" s="44">
        <f t="shared" si="38"/>
        <v>37987</v>
      </c>
      <c r="B41" s="66">
        <f t="shared" si="39"/>
        <v>4590.1639344262294</v>
      </c>
      <c r="C41" s="67"/>
      <c r="D41" s="68">
        <f t="shared" si="3"/>
        <v>4590.1639344262294</v>
      </c>
      <c r="E41" s="35">
        <f t="shared" si="4"/>
        <v>0</v>
      </c>
      <c r="F41" s="35">
        <f t="shared" si="5"/>
        <v>0</v>
      </c>
      <c r="G41" s="55">
        <f t="shared" si="41"/>
        <v>5.67</v>
      </c>
      <c r="H41" s="69">
        <f t="shared" si="41"/>
        <v>5.67</v>
      </c>
      <c r="I41" s="72">
        <f t="shared" si="40"/>
        <v>0</v>
      </c>
      <c r="J41" s="55">
        <f t="shared" si="42"/>
        <v>-4.7500000000000001E-2</v>
      </c>
      <c r="K41" s="69">
        <f t="shared" si="42"/>
        <v>-0.06</v>
      </c>
      <c r="L41" s="72">
        <v>0</v>
      </c>
      <c r="M41" s="55">
        <f t="shared" si="43"/>
        <v>0.01</v>
      </c>
      <c r="N41" s="69">
        <f t="shared" si="43"/>
        <v>0</v>
      </c>
      <c r="O41" s="72">
        <v>0</v>
      </c>
      <c r="P41" s="7"/>
      <c r="Q41" s="72">
        <f t="shared" si="9"/>
        <v>5.6325000000000003</v>
      </c>
      <c r="R41" s="72">
        <f t="shared" si="10"/>
        <v>5.61</v>
      </c>
      <c r="S41" s="72">
        <f t="shared" si="11"/>
        <v>0</v>
      </c>
      <c r="T41" s="7"/>
      <c r="U41" s="5">
        <f t="shared" si="12"/>
        <v>31</v>
      </c>
      <c r="V41" s="45">
        <f t="shared" si="13"/>
        <v>37987</v>
      </c>
      <c r="W41" s="5">
        <f t="shared" si="14"/>
        <v>1071</v>
      </c>
      <c r="X41" s="55">
        <f t="shared" si="15"/>
        <v>5.3904348595426005E-2</v>
      </c>
      <c r="Y41" s="47">
        <f t="shared" si="16"/>
        <v>0.85558668033439089</v>
      </c>
      <c r="Z41" s="5">
        <f t="shared" si="17"/>
        <v>0</v>
      </c>
      <c r="AA41" s="5">
        <f t="shared" si="18"/>
        <v>0</v>
      </c>
      <c r="AC41" s="39">
        <f t="shared" si="19"/>
        <v>0</v>
      </c>
      <c r="AD41" s="39">
        <f t="shared" si="20"/>
        <v>0</v>
      </c>
      <c r="AE41" s="39">
        <f t="shared" si="21"/>
        <v>0</v>
      </c>
      <c r="AF41" s="39">
        <f t="shared" si="22"/>
        <v>0</v>
      </c>
      <c r="AG41" s="39">
        <f t="shared" si="23"/>
        <v>0</v>
      </c>
      <c r="AH41" s="39">
        <f t="shared" si="24"/>
        <v>0</v>
      </c>
      <c r="AI41" s="39">
        <f t="shared" si="25"/>
        <v>0</v>
      </c>
      <c r="AJ41" s="39">
        <f t="shared" si="26"/>
        <v>0</v>
      </c>
      <c r="AK41" s="39">
        <f t="shared" si="27"/>
        <v>0</v>
      </c>
      <c r="AL41" s="43"/>
      <c r="AM41" s="39">
        <f t="shared" si="28"/>
        <v>0</v>
      </c>
      <c r="AN41" s="39">
        <f t="shared" si="29"/>
        <v>0</v>
      </c>
      <c r="AO41" s="39">
        <f t="shared" si="30"/>
        <v>0</v>
      </c>
      <c r="AP41" s="40">
        <f t="shared" si="31"/>
        <v>0</v>
      </c>
      <c r="AR41" s="39">
        <f t="shared" si="32"/>
        <v>0</v>
      </c>
      <c r="AS41" s="39">
        <f t="shared" si="33"/>
        <v>0</v>
      </c>
      <c r="AT41" s="39">
        <f t="shared" si="34"/>
        <v>0</v>
      </c>
      <c r="AU41" s="40">
        <f t="shared" si="35"/>
        <v>0</v>
      </c>
      <c r="AV41" s="40"/>
      <c r="AW41" s="52">
        <f t="shared" si="36"/>
        <v>0</v>
      </c>
      <c r="AY41" s="52">
        <f t="shared" si="37"/>
        <v>0</v>
      </c>
      <c r="AZ41" s="70"/>
    </row>
    <row r="42" spans="1:52">
      <c r="A42" s="44">
        <f t="shared" si="38"/>
        <v>38018</v>
      </c>
      <c r="B42" s="66">
        <f t="shared" si="39"/>
        <v>4590.1639344262294</v>
      </c>
      <c r="C42" s="67"/>
      <c r="D42" s="68">
        <f t="shared" si="3"/>
        <v>4590.1639344262294</v>
      </c>
      <c r="E42" s="35">
        <f t="shared" si="4"/>
        <v>0</v>
      </c>
      <c r="F42" s="35">
        <f t="shared" si="5"/>
        <v>0</v>
      </c>
      <c r="G42" s="55">
        <f t="shared" si="41"/>
        <v>5.67</v>
      </c>
      <c r="H42" s="69">
        <f t="shared" si="41"/>
        <v>5.67</v>
      </c>
      <c r="I42" s="72">
        <f t="shared" si="40"/>
        <v>0</v>
      </c>
      <c r="J42" s="55">
        <f t="shared" si="42"/>
        <v>-4.7500000000000001E-2</v>
      </c>
      <c r="K42" s="69">
        <f t="shared" si="42"/>
        <v>-0.06</v>
      </c>
      <c r="L42" s="72">
        <v>0</v>
      </c>
      <c r="M42" s="55">
        <f t="shared" si="43"/>
        <v>0.01</v>
      </c>
      <c r="N42" s="69">
        <f t="shared" si="43"/>
        <v>0</v>
      </c>
      <c r="O42" s="72">
        <v>0</v>
      </c>
      <c r="P42" s="7"/>
      <c r="Q42" s="72">
        <f t="shared" si="9"/>
        <v>5.6325000000000003</v>
      </c>
      <c r="R42" s="72">
        <f t="shared" si="10"/>
        <v>5.61</v>
      </c>
      <c r="S42" s="72">
        <f t="shared" si="11"/>
        <v>0</v>
      </c>
      <c r="T42" s="7"/>
      <c r="U42" s="5">
        <f t="shared" si="12"/>
        <v>29</v>
      </c>
      <c r="V42" s="45">
        <f t="shared" si="13"/>
        <v>38018</v>
      </c>
      <c r="W42" s="5">
        <f t="shared" si="14"/>
        <v>1102</v>
      </c>
      <c r="X42" s="55">
        <f t="shared" si="15"/>
        <v>5.3904348595426005E-2</v>
      </c>
      <c r="Y42" s="47">
        <f t="shared" si="16"/>
        <v>0.85173286020757044</v>
      </c>
      <c r="Z42" s="5">
        <f t="shared" si="17"/>
        <v>0</v>
      </c>
      <c r="AA42" s="5">
        <f t="shared" si="18"/>
        <v>0</v>
      </c>
      <c r="AC42" s="39">
        <f t="shared" si="19"/>
        <v>0</v>
      </c>
      <c r="AD42" s="39">
        <f t="shared" si="20"/>
        <v>0</v>
      </c>
      <c r="AE42" s="39">
        <f t="shared" si="21"/>
        <v>0</v>
      </c>
      <c r="AF42" s="39">
        <f t="shared" si="22"/>
        <v>0</v>
      </c>
      <c r="AG42" s="39">
        <f t="shared" si="23"/>
        <v>0</v>
      </c>
      <c r="AH42" s="39">
        <f t="shared" si="24"/>
        <v>0</v>
      </c>
      <c r="AI42" s="39">
        <f t="shared" si="25"/>
        <v>0</v>
      </c>
      <c r="AJ42" s="39">
        <f t="shared" si="26"/>
        <v>0</v>
      </c>
      <c r="AK42" s="39">
        <f t="shared" si="27"/>
        <v>0</v>
      </c>
      <c r="AL42" s="43"/>
      <c r="AM42" s="39">
        <f t="shared" si="28"/>
        <v>0</v>
      </c>
      <c r="AN42" s="39">
        <f t="shared" si="29"/>
        <v>0</v>
      </c>
      <c r="AO42" s="39">
        <f t="shared" si="30"/>
        <v>0</v>
      </c>
      <c r="AP42" s="40">
        <f t="shared" si="31"/>
        <v>0</v>
      </c>
      <c r="AR42" s="39">
        <f t="shared" si="32"/>
        <v>0</v>
      </c>
      <c r="AS42" s="39">
        <f t="shared" si="33"/>
        <v>0</v>
      </c>
      <c r="AT42" s="39">
        <f t="shared" si="34"/>
        <v>0</v>
      </c>
      <c r="AU42" s="40">
        <f t="shared" si="35"/>
        <v>0</v>
      </c>
      <c r="AV42" s="40"/>
      <c r="AW42" s="52">
        <f t="shared" si="36"/>
        <v>0</v>
      </c>
      <c r="AY42" s="52">
        <f t="shared" si="37"/>
        <v>0</v>
      </c>
      <c r="AZ42" s="70"/>
    </row>
    <row r="43" spans="1:52">
      <c r="A43" s="44">
        <f t="shared" si="38"/>
        <v>38047</v>
      </c>
      <c r="B43" s="66">
        <f t="shared" si="39"/>
        <v>4590.1639344262294</v>
      </c>
      <c r="C43" s="67"/>
      <c r="D43" s="68">
        <f t="shared" si="3"/>
        <v>4590.1639344262294</v>
      </c>
      <c r="E43" s="35">
        <f t="shared" si="4"/>
        <v>0</v>
      </c>
      <c r="F43" s="35">
        <f t="shared" si="5"/>
        <v>0</v>
      </c>
      <c r="G43" s="55">
        <f t="shared" si="41"/>
        <v>5.67</v>
      </c>
      <c r="H43" s="69">
        <f t="shared" si="41"/>
        <v>5.67</v>
      </c>
      <c r="I43" s="72">
        <f t="shared" si="40"/>
        <v>0</v>
      </c>
      <c r="J43" s="55">
        <f t="shared" si="42"/>
        <v>-4.7500000000000001E-2</v>
      </c>
      <c r="K43" s="69">
        <f t="shared" si="42"/>
        <v>-0.06</v>
      </c>
      <c r="L43" s="72">
        <v>0</v>
      </c>
      <c r="M43" s="55">
        <f t="shared" si="43"/>
        <v>0.01</v>
      </c>
      <c r="N43" s="69">
        <f t="shared" si="43"/>
        <v>0</v>
      </c>
      <c r="O43" s="72">
        <v>0</v>
      </c>
      <c r="P43" s="7"/>
      <c r="Q43" s="72">
        <f t="shared" si="9"/>
        <v>5.6325000000000003</v>
      </c>
      <c r="R43" s="72">
        <f t="shared" si="10"/>
        <v>5.61</v>
      </c>
      <c r="S43" s="72">
        <f t="shared" si="11"/>
        <v>0</v>
      </c>
      <c r="T43" s="7"/>
      <c r="U43" s="5">
        <f t="shared" si="12"/>
        <v>31</v>
      </c>
      <c r="V43" s="45">
        <f t="shared" si="13"/>
        <v>38047</v>
      </c>
      <c r="W43" s="5">
        <f t="shared" si="14"/>
        <v>1131</v>
      </c>
      <c r="X43" s="55">
        <f t="shared" si="15"/>
        <v>5.3904348595426005E-2</v>
      </c>
      <c r="Y43" s="47">
        <f t="shared" si="16"/>
        <v>0.84814339017391982</v>
      </c>
      <c r="Z43" s="5">
        <f t="shared" si="17"/>
        <v>0</v>
      </c>
      <c r="AA43" s="5">
        <f t="shared" si="18"/>
        <v>0</v>
      </c>
      <c r="AC43" s="39">
        <f t="shared" si="19"/>
        <v>0</v>
      </c>
      <c r="AD43" s="39">
        <f t="shared" si="20"/>
        <v>0</v>
      </c>
      <c r="AE43" s="39">
        <f t="shared" si="21"/>
        <v>0</v>
      </c>
      <c r="AF43" s="39">
        <f t="shared" si="22"/>
        <v>0</v>
      </c>
      <c r="AG43" s="39">
        <f t="shared" si="23"/>
        <v>0</v>
      </c>
      <c r="AH43" s="39">
        <f t="shared" si="24"/>
        <v>0</v>
      </c>
      <c r="AI43" s="39">
        <f t="shared" si="25"/>
        <v>0</v>
      </c>
      <c r="AJ43" s="39">
        <f t="shared" si="26"/>
        <v>0</v>
      </c>
      <c r="AK43" s="39">
        <f t="shared" si="27"/>
        <v>0</v>
      </c>
      <c r="AL43" s="43"/>
      <c r="AM43" s="39">
        <f t="shared" si="28"/>
        <v>0</v>
      </c>
      <c r="AN43" s="39">
        <f t="shared" si="29"/>
        <v>0</v>
      </c>
      <c r="AO43" s="39">
        <f t="shared" si="30"/>
        <v>0</v>
      </c>
      <c r="AP43" s="40">
        <f t="shared" si="31"/>
        <v>0</v>
      </c>
      <c r="AR43" s="39">
        <f t="shared" si="32"/>
        <v>0</v>
      </c>
      <c r="AS43" s="39">
        <f t="shared" si="33"/>
        <v>0</v>
      </c>
      <c r="AT43" s="39">
        <f t="shared" si="34"/>
        <v>0</v>
      </c>
      <c r="AU43" s="40">
        <f t="shared" si="35"/>
        <v>0</v>
      </c>
      <c r="AV43" s="40"/>
      <c r="AW43" s="52">
        <f t="shared" si="36"/>
        <v>0</v>
      </c>
      <c r="AY43" s="52">
        <f t="shared" si="37"/>
        <v>0</v>
      </c>
      <c r="AZ43" s="70"/>
    </row>
    <row r="44" spans="1:52">
      <c r="A44" s="44">
        <f t="shared" si="38"/>
        <v>38078</v>
      </c>
      <c r="B44" s="66">
        <f t="shared" si="39"/>
        <v>4590.1639344262294</v>
      </c>
      <c r="C44" s="67"/>
      <c r="D44" s="68">
        <f t="shared" si="3"/>
        <v>4590.1639344262294</v>
      </c>
      <c r="E44" s="35">
        <f t="shared" si="4"/>
        <v>0</v>
      </c>
      <c r="F44" s="35">
        <f t="shared" si="5"/>
        <v>0</v>
      </c>
      <c r="G44" s="55">
        <f t="shared" si="41"/>
        <v>5.67</v>
      </c>
      <c r="H44" s="69">
        <f t="shared" si="41"/>
        <v>5.67</v>
      </c>
      <c r="I44" s="72">
        <f t="shared" si="40"/>
        <v>0</v>
      </c>
      <c r="J44" s="55">
        <f t="shared" si="42"/>
        <v>-4.7500000000000001E-2</v>
      </c>
      <c r="K44" s="69">
        <f t="shared" si="42"/>
        <v>-0.06</v>
      </c>
      <c r="L44" s="72">
        <v>0</v>
      </c>
      <c r="M44" s="55">
        <f t="shared" si="43"/>
        <v>0.01</v>
      </c>
      <c r="N44" s="69">
        <f t="shared" si="43"/>
        <v>0</v>
      </c>
      <c r="O44" s="72">
        <v>0</v>
      </c>
      <c r="P44" s="7"/>
      <c r="Q44" s="72">
        <f t="shared" si="9"/>
        <v>5.6325000000000003</v>
      </c>
      <c r="R44" s="72">
        <f t="shared" si="10"/>
        <v>5.61</v>
      </c>
      <c r="S44" s="72">
        <f t="shared" si="11"/>
        <v>0</v>
      </c>
      <c r="T44" s="7"/>
      <c r="U44" s="5">
        <f t="shared" si="12"/>
        <v>30</v>
      </c>
      <c r="V44" s="45">
        <f t="shared" si="13"/>
        <v>38078</v>
      </c>
      <c r="W44" s="5">
        <f t="shared" si="14"/>
        <v>1162</v>
      </c>
      <c r="X44" s="55">
        <f t="shared" si="15"/>
        <v>5.3904348595426005E-2</v>
      </c>
      <c r="Y44" s="47">
        <f t="shared" si="16"/>
        <v>0.84432309686803941</v>
      </c>
      <c r="Z44" s="5">
        <f t="shared" si="17"/>
        <v>0</v>
      </c>
      <c r="AA44" s="5">
        <f t="shared" si="18"/>
        <v>0</v>
      </c>
      <c r="AC44" s="39">
        <f t="shared" si="19"/>
        <v>0</v>
      </c>
      <c r="AD44" s="39">
        <f t="shared" si="20"/>
        <v>0</v>
      </c>
      <c r="AE44" s="39">
        <f t="shared" si="21"/>
        <v>0</v>
      </c>
      <c r="AF44" s="39">
        <f t="shared" si="22"/>
        <v>0</v>
      </c>
      <c r="AG44" s="39">
        <f t="shared" si="23"/>
        <v>0</v>
      </c>
      <c r="AH44" s="39">
        <f t="shared" si="24"/>
        <v>0</v>
      </c>
      <c r="AI44" s="39">
        <f t="shared" si="25"/>
        <v>0</v>
      </c>
      <c r="AJ44" s="39">
        <f t="shared" si="26"/>
        <v>0</v>
      </c>
      <c r="AK44" s="39">
        <f t="shared" si="27"/>
        <v>0</v>
      </c>
      <c r="AL44" s="43"/>
      <c r="AM44" s="39">
        <f t="shared" si="28"/>
        <v>0</v>
      </c>
      <c r="AN44" s="39">
        <f t="shared" si="29"/>
        <v>0</v>
      </c>
      <c r="AO44" s="39">
        <f t="shared" si="30"/>
        <v>0</v>
      </c>
      <c r="AP44" s="40">
        <f t="shared" si="31"/>
        <v>0</v>
      </c>
      <c r="AR44" s="39">
        <f t="shared" si="32"/>
        <v>0</v>
      </c>
      <c r="AS44" s="39">
        <f t="shared" si="33"/>
        <v>0</v>
      </c>
      <c r="AT44" s="39">
        <f t="shared" si="34"/>
        <v>0</v>
      </c>
      <c r="AU44" s="40">
        <f t="shared" si="35"/>
        <v>0</v>
      </c>
      <c r="AV44" s="40"/>
      <c r="AW44" s="52">
        <f t="shared" si="36"/>
        <v>0</v>
      </c>
      <c r="AY44" s="52">
        <f t="shared" si="37"/>
        <v>0</v>
      </c>
      <c r="AZ44" s="70"/>
    </row>
    <row r="45" spans="1:52">
      <c r="A45" s="44">
        <f t="shared" si="38"/>
        <v>38108</v>
      </c>
      <c r="B45" s="66">
        <f t="shared" si="39"/>
        <v>4590.1639344262294</v>
      </c>
      <c r="C45" s="67"/>
      <c r="D45" s="68">
        <f t="shared" si="3"/>
        <v>4590.1639344262294</v>
      </c>
      <c r="E45" s="35">
        <f t="shared" si="4"/>
        <v>0</v>
      </c>
      <c r="F45" s="35">
        <f t="shared" si="5"/>
        <v>0</v>
      </c>
      <c r="G45" s="55">
        <f t="shared" si="41"/>
        <v>5.67</v>
      </c>
      <c r="H45" s="69">
        <f t="shared" si="41"/>
        <v>5.67</v>
      </c>
      <c r="I45" s="72">
        <f t="shared" si="40"/>
        <v>0</v>
      </c>
      <c r="J45" s="55">
        <f t="shared" si="42"/>
        <v>-4.7500000000000001E-2</v>
      </c>
      <c r="K45" s="69">
        <f t="shared" si="42"/>
        <v>-0.06</v>
      </c>
      <c r="L45" s="72">
        <v>0</v>
      </c>
      <c r="M45" s="55">
        <f t="shared" si="43"/>
        <v>0.01</v>
      </c>
      <c r="N45" s="69">
        <f t="shared" si="43"/>
        <v>0</v>
      </c>
      <c r="O45" s="72">
        <v>0</v>
      </c>
      <c r="P45" s="7"/>
      <c r="Q45" s="72">
        <f t="shared" si="9"/>
        <v>5.6325000000000003</v>
      </c>
      <c r="R45" s="72">
        <f t="shared" si="10"/>
        <v>5.61</v>
      </c>
      <c r="S45" s="72">
        <f t="shared" si="11"/>
        <v>0</v>
      </c>
      <c r="T45" s="7"/>
      <c r="U45" s="5">
        <f t="shared" si="12"/>
        <v>31</v>
      </c>
      <c r="V45" s="45">
        <f t="shared" si="13"/>
        <v>38108</v>
      </c>
      <c r="W45" s="5">
        <f t="shared" si="14"/>
        <v>1192</v>
      </c>
      <c r="X45" s="55">
        <f t="shared" si="15"/>
        <v>5.3904348595426005E-2</v>
      </c>
      <c r="Y45" s="47">
        <f t="shared" si="16"/>
        <v>0.84064242369623632</v>
      </c>
      <c r="Z45" s="5">
        <f t="shared" si="17"/>
        <v>0</v>
      </c>
      <c r="AA45" s="5">
        <f t="shared" si="18"/>
        <v>0</v>
      </c>
      <c r="AC45" s="39">
        <f t="shared" si="19"/>
        <v>0</v>
      </c>
      <c r="AD45" s="39">
        <f t="shared" si="20"/>
        <v>0</v>
      </c>
      <c r="AE45" s="39">
        <f t="shared" si="21"/>
        <v>0</v>
      </c>
      <c r="AF45" s="39">
        <f t="shared" si="22"/>
        <v>0</v>
      </c>
      <c r="AG45" s="39">
        <f t="shared" si="23"/>
        <v>0</v>
      </c>
      <c r="AH45" s="39">
        <f t="shared" si="24"/>
        <v>0</v>
      </c>
      <c r="AI45" s="39">
        <f t="shared" si="25"/>
        <v>0</v>
      </c>
      <c r="AJ45" s="39">
        <f t="shared" si="26"/>
        <v>0</v>
      </c>
      <c r="AK45" s="39">
        <f t="shared" si="27"/>
        <v>0</v>
      </c>
      <c r="AL45" s="43"/>
      <c r="AM45" s="39">
        <f t="shared" si="28"/>
        <v>0</v>
      </c>
      <c r="AN45" s="39">
        <f t="shared" si="29"/>
        <v>0</v>
      </c>
      <c r="AO45" s="39">
        <f t="shared" si="30"/>
        <v>0</v>
      </c>
      <c r="AP45" s="40">
        <f t="shared" si="31"/>
        <v>0</v>
      </c>
      <c r="AR45" s="39">
        <f t="shared" si="32"/>
        <v>0</v>
      </c>
      <c r="AS45" s="39">
        <f t="shared" si="33"/>
        <v>0</v>
      </c>
      <c r="AT45" s="39">
        <f t="shared" si="34"/>
        <v>0</v>
      </c>
      <c r="AU45" s="40">
        <f t="shared" si="35"/>
        <v>0</v>
      </c>
      <c r="AV45" s="40"/>
      <c r="AW45" s="52">
        <f t="shared" si="36"/>
        <v>0</v>
      </c>
      <c r="AY45" s="52">
        <f t="shared" si="37"/>
        <v>0</v>
      </c>
      <c r="AZ45" s="70"/>
    </row>
    <row r="46" spans="1:52">
      <c r="A46" s="44">
        <f t="shared" si="38"/>
        <v>38139</v>
      </c>
      <c r="B46" s="66">
        <f t="shared" si="39"/>
        <v>4590.1639344262294</v>
      </c>
      <c r="C46" s="67"/>
      <c r="D46" s="68">
        <f t="shared" si="3"/>
        <v>4590.1639344262294</v>
      </c>
      <c r="E46" s="35">
        <f t="shared" si="4"/>
        <v>0</v>
      </c>
      <c r="F46" s="35">
        <f t="shared" si="5"/>
        <v>0</v>
      </c>
      <c r="G46" s="55">
        <f t="shared" si="41"/>
        <v>5.67</v>
      </c>
      <c r="H46" s="69">
        <f t="shared" si="41"/>
        <v>5.67</v>
      </c>
      <c r="I46" s="72">
        <f t="shared" si="40"/>
        <v>0</v>
      </c>
      <c r="J46" s="55">
        <f t="shared" si="42"/>
        <v>-4.7500000000000001E-2</v>
      </c>
      <c r="K46" s="69">
        <f t="shared" si="42"/>
        <v>-0.06</v>
      </c>
      <c r="L46" s="72">
        <v>0</v>
      </c>
      <c r="M46" s="55">
        <f t="shared" si="43"/>
        <v>0.01</v>
      </c>
      <c r="N46" s="69">
        <f t="shared" si="43"/>
        <v>0</v>
      </c>
      <c r="O46" s="72">
        <v>0</v>
      </c>
      <c r="P46" s="7"/>
      <c r="Q46" s="72">
        <f t="shared" si="9"/>
        <v>5.6325000000000003</v>
      </c>
      <c r="R46" s="72">
        <f t="shared" si="10"/>
        <v>5.61</v>
      </c>
      <c r="S46" s="72">
        <f t="shared" si="11"/>
        <v>0</v>
      </c>
      <c r="T46" s="7"/>
      <c r="U46" s="5">
        <f t="shared" si="12"/>
        <v>30</v>
      </c>
      <c r="V46" s="45">
        <f t="shared" si="13"/>
        <v>38139</v>
      </c>
      <c r="W46" s="5">
        <f t="shared" si="14"/>
        <v>1223</v>
      </c>
      <c r="X46" s="55">
        <f t="shared" si="15"/>
        <v>5.3904348595426005E-2</v>
      </c>
      <c r="Y46" s="47">
        <f t="shared" si="16"/>
        <v>0.83685591700280171</v>
      </c>
      <c r="Z46" s="5">
        <f t="shared" si="17"/>
        <v>0</v>
      </c>
      <c r="AA46" s="5">
        <f t="shared" si="18"/>
        <v>0</v>
      </c>
      <c r="AC46" s="39">
        <f t="shared" si="19"/>
        <v>0</v>
      </c>
      <c r="AD46" s="39">
        <f t="shared" si="20"/>
        <v>0</v>
      </c>
      <c r="AE46" s="39">
        <f t="shared" si="21"/>
        <v>0</v>
      </c>
      <c r="AF46" s="39">
        <f t="shared" si="22"/>
        <v>0</v>
      </c>
      <c r="AG46" s="39">
        <f t="shared" si="23"/>
        <v>0</v>
      </c>
      <c r="AH46" s="39">
        <f t="shared" si="24"/>
        <v>0</v>
      </c>
      <c r="AI46" s="39">
        <f t="shared" si="25"/>
        <v>0</v>
      </c>
      <c r="AJ46" s="39">
        <f t="shared" si="26"/>
        <v>0</v>
      </c>
      <c r="AK46" s="39">
        <f t="shared" si="27"/>
        <v>0</v>
      </c>
      <c r="AL46" s="43"/>
      <c r="AM46" s="39">
        <f t="shared" si="28"/>
        <v>0</v>
      </c>
      <c r="AN46" s="39">
        <f t="shared" si="29"/>
        <v>0</v>
      </c>
      <c r="AO46" s="39">
        <f t="shared" si="30"/>
        <v>0</v>
      </c>
      <c r="AP46" s="40">
        <f t="shared" si="31"/>
        <v>0</v>
      </c>
      <c r="AR46" s="39">
        <f t="shared" si="32"/>
        <v>0</v>
      </c>
      <c r="AS46" s="39">
        <f t="shared" si="33"/>
        <v>0</v>
      </c>
      <c r="AT46" s="39">
        <f t="shared" si="34"/>
        <v>0</v>
      </c>
      <c r="AU46" s="40">
        <f t="shared" si="35"/>
        <v>0</v>
      </c>
      <c r="AV46" s="40"/>
      <c r="AW46" s="52">
        <f t="shared" si="36"/>
        <v>0</v>
      </c>
      <c r="AY46" s="52">
        <f t="shared" si="37"/>
        <v>0</v>
      </c>
      <c r="AZ46" s="70"/>
    </row>
    <row r="47" spans="1:52">
      <c r="A47" s="44">
        <f t="shared" si="38"/>
        <v>38169</v>
      </c>
      <c r="B47" s="66">
        <f t="shared" si="39"/>
        <v>4590.1639344262294</v>
      </c>
      <c r="C47" s="67"/>
      <c r="D47" s="68">
        <f t="shared" si="3"/>
        <v>4590.1639344262294</v>
      </c>
      <c r="E47" s="35">
        <f t="shared" si="4"/>
        <v>0</v>
      </c>
      <c r="F47" s="35">
        <f t="shared" si="5"/>
        <v>0</v>
      </c>
      <c r="G47" s="55">
        <f t="shared" si="41"/>
        <v>5.67</v>
      </c>
      <c r="H47" s="69">
        <f t="shared" si="41"/>
        <v>5.67</v>
      </c>
      <c r="I47" s="72">
        <f t="shared" si="40"/>
        <v>0</v>
      </c>
      <c r="J47" s="55">
        <f t="shared" si="42"/>
        <v>-4.7500000000000001E-2</v>
      </c>
      <c r="K47" s="69">
        <f t="shared" si="42"/>
        <v>-0.06</v>
      </c>
      <c r="L47" s="72">
        <v>0</v>
      </c>
      <c r="M47" s="55">
        <f t="shared" si="43"/>
        <v>0.01</v>
      </c>
      <c r="N47" s="69">
        <f t="shared" si="43"/>
        <v>0</v>
      </c>
      <c r="O47" s="72">
        <v>0</v>
      </c>
      <c r="P47" s="7"/>
      <c r="Q47" s="72">
        <f t="shared" si="9"/>
        <v>5.6325000000000003</v>
      </c>
      <c r="R47" s="72">
        <f t="shared" si="10"/>
        <v>5.61</v>
      </c>
      <c r="S47" s="72">
        <f t="shared" si="11"/>
        <v>0</v>
      </c>
      <c r="T47" s="7"/>
      <c r="U47" s="5">
        <f t="shared" si="12"/>
        <v>31</v>
      </c>
      <c r="V47" s="45">
        <f t="shared" si="13"/>
        <v>38169</v>
      </c>
      <c r="W47" s="5">
        <f t="shared" si="14"/>
        <v>1253</v>
      </c>
      <c r="X47" s="55">
        <f t="shared" si="15"/>
        <v>5.3904348595426005E-2</v>
      </c>
      <c r="Y47" s="47">
        <f t="shared" si="16"/>
        <v>0.8332077956452284</v>
      </c>
      <c r="Z47" s="5">
        <f t="shared" si="17"/>
        <v>0</v>
      </c>
      <c r="AA47" s="5">
        <f t="shared" si="18"/>
        <v>0</v>
      </c>
      <c r="AC47" s="39">
        <f t="shared" si="19"/>
        <v>0</v>
      </c>
      <c r="AD47" s="39">
        <f t="shared" si="20"/>
        <v>0</v>
      </c>
      <c r="AE47" s="39">
        <f t="shared" si="21"/>
        <v>0</v>
      </c>
      <c r="AF47" s="39">
        <f t="shared" si="22"/>
        <v>0</v>
      </c>
      <c r="AG47" s="39">
        <f t="shared" si="23"/>
        <v>0</v>
      </c>
      <c r="AH47" s="39">
        <f t="shared" si="24"/>
        <v>0</v>
      </c>
      <c r="AI47" s="39">
        <f t="shared" si="25"/>
        <v>0</v>
      </c>
      <c r="AJ47" s="39">
        <f t="shared" si="26"/>
        <v>0</v>
      </c>
      <c r="AK47" s="39">
        <f t="shared" si="27"/>
        <v>0</v>
      </c>
      <c r="AL47" s="43"/>
      <c r="AM47" s="39">
        <f t="shared" si="28"/>
        <v>0</v>
      </c>
      <c r="AN47" s="39">
        <f t="shared" si="29"/>
        <v>0</v>
      </c>
      <c r="AO47" s="39">
        <f t="shared" si="30"/>
        <v>0</v>
      </c>
      <c r="AP47" s="40">
        <f t="shared" si="31"/>
        <v>0</v>
      </c>
      <c r="AR47" s="39">
        <f t="shared" si="32"/>
        <v>0</v>
      </c>
      <c r="AS47" s="39">
        <f t="shared" si="33"/>
        <v>0</v>
      </c>
      <c r="AT47" s="39">
        <f t="shared" si="34"/>
        <v>0</v>
      </c>
      <c r="AU47" s="40">
        <f t="shared" si="35"/>
        <v>0</v>
      </c>
      <c r="AV47" s="40"/>
      <c r="AW47" s="52">
        <f t="shared" si="36"/>
        <v>0</v>
      </c>
      <c r="AY47" s="52">
        <f t="shared" si="37"/>
        <v>0</v>
      </c>
      <c r="AZ47" s="70"/>
    </row>
    <row r="48" spans="1:52">
      <c r="A48" s="44">
        <f t="shared" si="38"/>
        <v>38200</v>
      </c>
      <c r="B48" s="66">
        <f t="shared" si="39"/>
        <v>4590.1639344262294</v>
      </c>
      <c r="C48" s="67"/>
      <c r="D48" s="68">
        <f t="shared" si="3"/>
        <v>4590.1639344262294</v>
      </c>
      <c r="E48" s="35">
        <f t="shared" si="4"/>
        <v>0</v>
      </c>
      <c r="F48" s="35">
        <f t="shared" si="5"/>
        <v>0</v>
      </c>
      <c r="G48" s="55">
        <f t="shared" si="41"/>
        <v>5.67</v>
      </c>
      <c r="H48" s="69">
        <f t="shared" si="41"/>
        <v>5.67</v>
      </c>
      <c r="I48" s="72">
        <f t="shared" si="40"/>
        <v>0</v>
      </c>
      <c r="J48" s="55">
        <f t="shared" si="42"/>
        <v>-4.7500000000000001E-2</v>
      </c>
      <c r="K48" s="69">
        <f t="shared" si="42"/>
        <v>-0.06</v>
      </c>
      <c r="L48" s="72">
        <v>0</v>
      </c>
      <c r="M48" s="55">
        <f t="shared" si="43"/>
        <v>0.01</v>
      </c>
      <c r="N48" s="69">
        <f t="shared" si="43"/>
        <v>0</v>
      </c>
      <c r="O48" s="72">
        <v>0</v>
      </c>
      <c r="P48" s="7"/>
      <c r="Q48" s="72">
        <f t="shared" si="9"/>
        <v>5.6325000000000003</v>
      </c>
      <c r="R48" s="72">
        <f t="shared" si="10"/>
        <v>5.61</v>
      </c>
      <c r="S48" s="72">
        <f t="shared" si="11"/>
        <v>0</v>
      </c>
      <c r="T48" s="7"/>
      <c r="U48" s="5">
        <f t="shared" si="12"/>
        <v>31</v>
      </c>
      <c r="V48" s="45">
        <f t="shared" si="13"/>
        <v>38200</v>
      </c>
      <c r="W48" s="5">
        <f t="shared" si="14"/>
        <v>1284</v>
      </c>
      <c r="X48" s="55">
        <f t="shared" si="15"/>
        <v>5.3904348595426005E-2</v>
      </c>
      <c r="Y48" s="47">
        <f t="shared" si="16"/>
        <v>0.82945477675598356</v>
      </c>
      <c r="Z48" s="5">
        <f t="shared" si="17"/>
        <v>0</v>
      </c>
      <c r="AA48" s="5">
        <f t="shared" si="18"/>
        <v>0</v>
      </c>
      <c r="AC48" s="39">
        <f t="shared" si="19"/>
        <v>0</v>
      </c>
      <c r="AD48" s="39">
        <f t="shared" si="20"/>
        <v>0</v>
      </c>
      <c r="AE48" s="39">
        <f t="shared" si="21"/>
        <v>0</v>
      </c>
      <c r="AF48" s="39">
        <f t="shared" si="22"/>
        <v>0</v>
      </c>
      <c r="AG48" s="39">
        <f t="shared" si="23"/>
        <v>0</v>
      </c>
      <c r="AH48" s="39">
        <f t="shared" si="24"/>
        <v>0</v>
      </c>
      <c r="AI48" s="39">
        <f t="shared" si="25"/>
        <v>0</v>
      </c>
      <c r="AJ48" s="39">
        <f t="shared" si="26"/>
        <v>0</v>
      </c>
      <c r="AK48" s="39">
        <f t="shared" si="27"/>
        <v>0</v>
      </c>
      <c r="AL48" s="43"/>
      <c r="AM48" s="39">
        <f t="shared" si="28"/>
        <v>0</v>
      </c>
      <c r="AN48" s="39">
        <f t="shared" si="29"/>
        <v>0</v>
      </c>
      <c r="AO48" s="39">
        <f t="shared" si="30"/>
        <v>0</v>
      </c>
      <c r="AP48" s="40">
        <f t="shared" si="31"/>
        <v>0</v>
      </c>
      <c r="AR48" s="39">
        <f t="shared" si="32"/>
        <v>0</v>
      </c>
      <c r="AS48" s="39">
        <f t="shared" si="33"/>
        <v>0</v>
      </c>
      <c r="AT48" s="39">
        <f t="shared" si="34"/>
        <v>0</v>
      </c>
      <c r="AU48" s="40">
        <f t="shared" si="35"/>
        <v>0</v>
      </c>
      <c r="AV48" s="40"/>
      <c r="AW48" s="52">
        <f t="shared" si="36"/>
        <v>0</v>
      </c>
      <c r="AY48" s="52">
        <f t="shared" si="37"/>
        <v>0</v>
      </c>
      <c r="AZ48" s="70"/>
    </row>
    <row r="49" spans="1:52">
      <c r="A49" s="44">
        <f t="shared" si="38"/>
        <v>38231</v>
      </c>
      <c r="B49" s="66">
        <f t="shared" si="39"/>
        <v>4590.1639344262294</v>
      </c>
      <c r="C49" s="67"/>
      <c r="D49" s="68">
        <f t="shared" si="3"/>
        <v>4590.1639344262294</v>
      </c>
      <c r="E49" s="35">
        <f t="shared" si="4"/>
        <v>0</v>
      </c>
      <c r="F49" s="35">
        <f t="shared" si="5"/>
        <v>0</v>
      </c>
      <c r="G49" s="55">
        <f t="shared" si="41"/>
        <v>5.67</v>
      </c>
      <c r="H49" s="69">
        <f t="shared" si="41"/>
        <v>5.67</v>
      </c>
      <c r="I49" s="72">
        <f t="shared" si="40"/>
        <v>0</v>
      </c>
      <c r="J49" s="55">
        <f t="shared" si="42"/>
        <v>-4.7500000000000001E-2</v>
      </c>
      <c r="K49" s="69">
        <f t="shared" si="42"/>
        <v>-0.06</v>
      </c>
      <c r="L49" s="72">
        <v>0</v>
      </c>
      <c r="M49" s="55">
        <f t="shared" si="43"/>
        <v>0.01</v>
      </c>
      <c r="N49" s="69">
        <f t="shared" si="43"/>
        <v>0</v>
      </c>
      <c r="O49" s="72">
        <v>0</v>
      </c>
      <c r="P49" s="7"/>
      <c r="Q49" s="72">
        <f t="shared" si="9"/>
        <v>5.6325000000000003</v>
      </c>
      <c r="R49" s="72">
        <f t="shared" si="10"/>
        <v>5.61</v>
      </c>
      <c r="S49" s="72">
        <f t="shared" si="11"/>
        <v>0</v>
      </c>
      <c r="T49" s="7"/>
      <c r="U49" s="5">
        <f t="shared" si="12"/>
        <v>30</v>
      </c>
      <c r="V49" s="45">
        <f t="shared" si="13"/>
        <v>38231</v>
      </c>
      <c r="W49" s="5">
        <f t="shared" si="14"/>
        <v>1315</v>
      </c>
      <c r="X49" s="55">
        <f t="shared" si="15"/>
        <v>5.3904348595426005E-2</v>
      </c>
      <c r="Y49" s="47">
        <f t="shared" si="16"/>
        <v>0.82571866259429483</v>
      </c>
      <c r="Z49" s="5">
        <f t="shared" si="17"/>
        <v>0</v>
      </c>
      <c r="AA49" s="5">
        <f t="shared" si="18"/>
        <v>0</v>
      </c>
      <c r="AC49" s="39">
        <f t="shared" si="19"/>
        <v>0</v>
      </c>
      <c r="AD49" s="39">
        <f t="shared" si="20"/>
        <v>0</v>
      </c>
      <c r="AE49" s="39">
        <f t="shared" si="21"/>
        <v>0</v>
      </c>
      <c r="AF49" s="39">
        <f t="shared" si="22"/>
        <v>0</v>
      </c>
      <c r="AG49" s="39">
        <f t="shared" si="23"/>
        <v>0</v>
      </c>
      <c r="AH49" s="39">
        <f t="shared" si="24"/>
        <v>0</v>
      </c>
      <c r="AI49" s="39">
        <f t="shared" si="25"/>
        <v>0</v>
      </c>
      <c r="AJ49" s="39">
        <f t="shared" si="26"/>
        <v>0</v>
      </c>
      <c r="AK49" s="39">
        <f t="shared" si="27"/>
        <v>0</v>
      </c>
      <c r="AL49" s="43"/>
      <c r="AM49" s="39">
        <f t="shared" si="28"/>
        <v>0</v>
      </c>
      <c r="AN49" s="39">
        <f t="shared" si="29"/>
        <v>0</v>
      </c>
      <c r="AO49" s="39">
        <f t="shared" si="30"/>
        <v>0</v>
      </c>
      <c r="AP49" s="40">
        <f t="shared" si="31"/>
        <v>0</v>
      </c>
      <c r="AR49" s="39">
        <f t="shared" si="32"/>
        <v>0</v>
      </c>
      <c r="AS49" s="39">
        <f t="shared" si="33"/>
        <v>0</v>
      </c>
      <c r="AT49" s="39">
        <f t="shared" si="34"/>
        <v>0</v>
      </c>
      <c r="AU49" s="40">
        <f t="shared" si="35"/>
        <v>0</v>
      </c>
      <c r="AV49" s="40"/>
      <c r="AW49" s="52">
        <f t="shared" si="36"/>
        <v>0</v>
      </c>
      <c r="AY49" s="52">
        <f t="shared" si="37"/>
        <v>0</v>
      </c>
      <c r="AZ49" s="70"/>
    </row>
    <row r="50" spans="1:52">
      <c r="A50" s="44">
        <f t="shared" si="38"/>
        <v>38261</v>
      </c>
      <c r="B50" s="66">
        <f t="shared" si="39"/>
        <v>4590.1639344262294</v>
      </c>
      <c r="C50" s="67"/>
      <c r="D50" s="68">
        <f t="shared" si="3"/>
        <v>4590.1639344262294</v>
      </c>
      <c r="E50" s="35">
        <f t="shared" si="4"/>
        <v>0</v>
      </c>
      <c r="F50" s="35">
        <f t="shared" si="5"/>
        <v>0</v>
      </c>
      <c r="G50" s="55">
        <f t="shared" ref="G50:H69" si="44">VLOOKUP($A50,Table,MATCH(G$4,Curves,0))</f>
        <v>5.67</v>
      </c>
      <c r="H50" s="69">
        <f t="shared" si="44"/>
        <v>5.67</v>
      </c>
      <c r="I50" s="72">
        <f t="shared" si="40"/>
        <v>0</v>
      </c>
      <c r="J50" s="55">
        <f t="shared" ref="J50:K69" si="45">VLOOKUP($A50,Table,MATCH(J$4,Curves,0))</f>
        <v>-4.7500000000000001E-2</v>
      </c>
      <c r="K50" s="69">
        <f t="shared" si="45"/>
        <v>-0.06</v>
      </c>
      <c r="L50" s="72">
        <v>0</v>
      </c>
      <c r="M50" s="55">
        <f t="shared" ref="M50:N69" si="46">VLOOKUP($A50,Table,MATCH(M$4,Curves,0))</f>
        <v>0.01</v>
      </c>
      <c r="N50" s="69">
        <f t="shared" si="46"/>
        <v>0</v>
      </c>
      <c r="O50" s="72">
        <v>0</v>
      </c>
      <c r="P50" s="7"/>
      <c r="Q50" s="72">
        <f t="shared" si="9"/>
        <v>5.6325000000000003</v>
      </c>
      <c r="R50" s="72">
        <f t="shared" si="10"/>
        <v>5.61</v>
      </c>
      <c r="S50" s="72">
        <f t="shared" si="11"/>
        <v>0</v>
      </c>
      <c r="T50" s="7"/>
      <c r="U50" s="5">
        <f t="shared" si="12"/>
        <v>31</v>
      </c>
      <c r="V50" s="45">
        <f t="shared" si="13"/>
        <v>38261</v>
      </c>
      <c r="W50" s="5">
        <f t="shared" si="14"/>
        <v>1345</v>
      </c>
      <c r="X50" s="55">
        <f t="shared" si="15"/>
        <v>5.3904348595426005E-2</v>
      </c>
      <c r="Y50" s="47">
        <f t="shared" si="16"/>
        <v>0.82211909207426337</v>
      </c>
      <c r="Z50" s="5">
        <f t="shared" si="17"/>
        <v>0</v>
      </c>
      <c r="AA50" s="5">
        <f t="shared" si="18"/>
        <v>0</v>
      </c>
      <c r="AC50" s="39">
        <f t="shared" si="19"/>
        <v>0</v>
      </c>
      <c r="AD50" s="39">
        <f t="shared" si="20"/>
        <v>0</v>
      </c>
      <c r="AE50" s="39">
        <f t="shared" si="21"/>
        <v>0</v>
      </c>
      <c r="AF50" s="39">
        <f t="shared" si="22"/>
        <v>0</v>
      </c>
      <c r="AG50" s="39">
        <f t="shared" si="23"/>
        <v>0</v>
      </c>
      <c r="AH50" s="39">
        <f t="shared" si="24"/>
        <v>0</v>
      </c>
      <c r="AI50" s="39">
        <f t="shared" si="25"/>
        <v>0</v>
      </c>
      <c r="AJ50" s="39">
        <f t="shared" si="26"/>
        <v>0</v>
      </c>
      <c r="AK50" s="39">
        <f t="shared" si="27"/>
        <v>0</v>
      </c>
      <c r="AL50" s="43"/>
      <c r="AM50" s="39">
        <f t="shared" si="28"/>
        <v>0</v>
      </c>
      <c r="AN50" s="39">
        <f t="shared" si="29"/>
        <v>0</v>
      </c>
      <c r="AO50" s="39">
        <f t="shared" si="30"/>
        <v>0</v>
      </c>
      <c r="AP50" s="40">
        <f t="shared" si="31"/>
        <v>0</v>
      </c>
      <c r="AR50" s="39">
        <f t="shared" si="32"/>
        <v>0</v>
      </c>
      <c r="AS50" s="39">
        <f t="shared" si="33"/>
        <v>0</v>
      </c>
      <c r="AT50" s="39">
        <f t="shared" si="34"/>
        <v>0</v>
      </c>
      <c r="AU50" s="40">
        <f t="shared" si="35"/>
        <v>0</v>
      </c>
      <c r="AV50" s="40"/>
      <c r="AW50" s="52">
        <f t="shared" si="36"/>
        <v>0</v>
      </c>
      <c r="AY50" s="52">
        <f t="shared" si="37"/>
        <v>0</v>
      </c>
      <c r="AZ50" s="70"/>
    </row>
    <row r="51" spans="1:52">
      <c r="A51" s="44">
        <f t="shared" si="38"/>
        <v>38292</v>
      </c>
      <c r="B51" s="66">
        <f t="shared" si="39"/>
        <v>4590.1639344262294</v>
      </c>
      <c r="C51" s="67"/>
      <c r="D51" s="68">
        <f t="shared" si="3"/>
        <v>4590.1639344262294</v>
      </c>
      <c r="E51" s="35">
        <f t="shared" si="4"/>
        <v>0</v>
      </c>
      <c r="F51" s="35">
        <f t="shared" si="5"/>
        <v>0</v>
      </c>
      <c r="G51" s="55">
        <f t="shared" si="44"/>
        <v>5.67</v>
      </c>
      <c r="H51" s="69">
        <f t="shared" si="44"/>
        <v>5.67</v>
      </c>
      <c r="I51" s="72">
        <f t="shared" si="40"/>
        <v>0</v>
      </c>
      <c r="J51" s="55">
        <f t="shared" si="45"/>
        <v>-4.7500000000000001E-2</v>
      </c>
      <c r="K51" s="69">
        <f t="shared" si="45"/>
        <v>-0.06</v>
      </c>
      <c r="L51" s="72">
        <v>0</v>
      </c>
      <c r="M51" s="55">
        <f t="shared" si="46"/>
        <v>0.01</v>
      </c>
      <c r="N51" s="69">
        <f t="shared" si="46"/>
        <v>0</v>
      </c>
      <c r="O51" s="72">
        <v>0</v>
      </c>
      <c r="P51" s="7"/>
      <c r="Q51" s="72">
        <f t="shared" si="9"/>
        <v>5.6325000000000003</v>
      </c>
      <c r="R51" s="72">
        <f t="shared" si="10"/>
        <v>5.61</v>
      </c>
      <c r="S51" s="72">
        <f t="shared" si="11"/>
        <v>0</v>
      </c>
      <c r="T51" s="7"/>
      <c r="U51" s="5">
        <f t="shared" si="12"/>
        <v>30</v>
      </c>
      <c r="V51" s="45">
        <f t="shared" si="13"/>
        <v>38292</v>
      </c>
      <c r="W51" s="5">
        <f t="shared" si="14"/>
        <v>1376</v>
      </c>
      <c r="X51" s="55">
        <f t="shared" si="15"/>
        <v>5.3904348595426005E-2</v>
      </c>
      <c r="Y51" s="47">
        <f t="shared" si="16"/>
        <v>0.81841602004602565</v>
      </c>
      <c r="Z51" s="5">
        <f t="shared" si="17"/>
        <v>0</v>
      </c>
      <c r="AA51" s="5">
        <f t="shared" si="18"/>
        <v>0</v>
      </c>
      <c r="AC51" s="39">
        <f t="shared" si="19"/>
        <v>0</v>
      </c>
      <c r="AD51" s="39">
        <f t="shared" si="20"/>
        <v>0</v>
      </c>
      <c r="AE51" s="39">
        <f t="shared" si="21"/>
        <v>0</v>
      </c>
      <c r="AF51" s="39">
        <f t="shared" si="22"/>
        <v>0</v>
      </c>
      <c r="AG51" s="39">
        <f t="shared" si="23"/>
        <v>0</v>
      </c>
      <c r="AH51" s="39">
        <f t="shared" si="24"/>
        <v>0</v>
      </c>
      <c r="AI51" s="39">
        <f t="shared" si="25"/>
        <v>0</v>
      </c>
      <c r="AJ51" s="39">
        <f t="shared" si="26"/>
        <v>0</v>
      </c>
      <c r="AK51" s="39">
        <f t="shared" si="27"/>
        <v>0</v>
      </c>
      <c r="AL51" s="43"/>
      <c r="AM51" s="39">
        <f t="shared" si="28"/>
        <v>0</v>
      </c>
      <c r="AN51" s="39">
        <f t="shared" si="29"/>
        <v>0</v>
      </c>
      <c r="AO51" s="39">
        <f t="shared" si="30"/>
        <v>0</v>
      </c>
      <c r="AP51" s="40">
        <f t="shared" si="31"/>
        <v>0</v>
      </c>
      <c r="AR51" s="39">
        <f t="shared" si="32"/>
        <v>0</v>
      </c>
      <c r="AS51" s="39">
        <f t="shared" si="33"/>
        <v>0</v>
      </c>
      <c r="AT51" s="39">
        <f t="shared" si="34"/>
        <v>0</v>
      </c>
      <c r="AU51" s="40">
        <f t="shared" si="35"/>
        <v>0</v>
      </c>
      <c r="AV51" s="40"/>
      <c r="AW51" s="52">
        <f t="shared" si="36"/>
        <v>0</v>
      </c>
      <c r="AY51" s="52">
        <f t="shared" si="37"/>
        <v>0</v>
      </c>
      <c r="AZ51" s="70"/>
    </row>
    <row r="52" spans="1:52">
      <c r="A52" s="44">
        <f t="shared" si="38"/>
        <v>38322</v>
      </c>
      <c r="B52" s="66">
        <f t="shared" si="39"/>
        <v>4590.1639344262294</v>
      </c>
      <c r="C52" s="67"/>
      <c r="D52" s="68">
        <f t="shared" si="3"/>
        <v>4590.1639344262294</v>
      </c>
      <c r="E52" s="35">
        <f t="shared" si="4"/>
        <v>0</v>
      </c>
      <c r="F52" s="35">
        <f t="shared" si="5"/>
        <v>0</v>
      </c>
      <c r="G52" s="55">
        <f t="shared" si="44"/>
        <v>5.67</v>
      </c>
      <c r="H52" s="69">
        <f t="shared" si="44"/>
        <v>5.67</v>
      </c>
      <c r="I52" s="72">
        <f t="shared" si="40"/>
        <v>0</v>
      </c>
      <c r="J52" s="55">
        <f t="shared" si="45"/>
        <v>-4.7500000000000001E-2</v>
      </c>
      <c r="K52" s="69">
        <f t="shared" si="45"/>
        <v>-0.06</v>
      </c>
      <c r="L52" s="72">
        <v>0</v>
      </c>
      <c r="M52" s="55">
        <f t="shared" si="46"/>
        <v>0.01</v>
      </c>
      <c r="N52" s="69">
        <f t="shared" si="46"/>
        <v>0</v>
      </c>
      <c r="O52" s="72">
        <v>0</v>
      </c>
      <c r="P52" s="7"/>
      <c r="Q52" s="72">
        <f t="shared" si="9"/>
        <v>5.6325000000000003</v>
      </c>
      <c r="R52" s="72">
        <f t="shared" si="10"/>
        <v>5.61</v>
      </c>
      <c r="S52" s="72">
        <f t="shared" si="11"/>
        <v>0</v>
      </c>
      <c r="T52" s="7"/>
      <c r="U52" s="5">
        <f t="shared" si="12"/>
        <v>31</v>
      </c>
      <c r="V52" s="45">
        <f t="shared" si="13"/>
        <v>38322</v>
      </c>
      <c r="W52" s="5">
        <f t="shared" si="14"/>
        <v>1406</v>
      </c>
      <c r="X52" s="55">
        <f t="shared" si="15"/>
        <v>5.3904348595426005E-2</v>
      </c>
      <c r="Y52" s="47">
        <f t="shared" si="16"/>
        <v>0.81484828406967824</v>
      </c>
      <c r="Z52" s="5">
        <f t="shared" si="17"/>
        <v>0</v>
      </c>
      <c r="AA52" s="5">
        <f t="shared" si="18"/>
        <v>0</v>
      </c>
      <c r="AC52" s="39">
        <f t="shared" si="19"/>
        <v>0</v>
      </c>
      <c r="AD52" s="39">
        <f t="shared" si="20"/>
        <v>0</v>
      </c>
      <c r="AE52" s="39">
        <f t="shared" si="21"/>
        <v>0</v>
      </c>
      <c r="AF52" s="39">
        <f t="shared" si="22"/>
        <v>0</v>
      </c>
      <c r="AG52" s="39">
        <f t="shared" si="23"/>
        <v>0</v>
      </c>
      <c r="AH52" s="39">
        <f t="shared" si="24"/>
        <v>0</v>
      </c>
      <c r="AI52" s="39">
        <f t="shared" si="25"/>
        <v>0</v>
      </c>
      <c r="AJ52" s="39">
        <f t="shared" si="26"/>
        <v>0</v>
      </c>
      <c r="AK52" s="39">
        <f t="shared" si="27"/>
        <v>0</v>
      </c>
      <c r="AL52" s="43"/>
      <c r="AM52" s="39">
        <f t="shared" si="28"/>
        <v>0</v>
      </c>
      <c r="AN52" s="39">
        <f t="shared" si="29"/>
        <v>0</v>
      </c>
      <c r="AO52" s="39">
        <f t="shared" si="30"/>
        <v>0</v>
      </c>
      <c r="AP52" s="40">
        <f t="shared" si="31"/>
        <v>0</v>
      </c>
      <c r="AR52" s="39">
        <f t="shared" si="32"/>
        <v>0</v>
      </c>
      <c r="AS52" s="39">
        <f t="shared" si="33"/>
        <v>0</v>
      </c>
      <c r="AT52" s="39">
        <f t="shared" si="34"/>
        <v>0</v>
      </c>
      <c r="AU52" s="40">
        <f t="shared" si="35"/>
        <v>0</v>
      </c>
      <c r="AV52" s="40"/>
      <c r="AW52" s="52">
        <f t="shared" si="36"/>
        <v>0</v>
      </c>
      <c r="AY52" s="52">
        <f t="shared" si="37"/>
        <v>0</v>
      </c>
      <c r="AZ52" s="70"/>
    </row>
    <row r="53" spans="1:52">
      <c r="A53" s="44">
        <f t="shared" si="38"/>
        <v>38353</v>
      </c>
      <c r="B53" s="66">
        <f t="shared" si="39"/>
        <v>4590.1639344262294</v>
      </c>
      <c r="C53" s="67"/>
      <c r="D53" s="68">
        <f t="shared" si="3"/>
        <v>4590.1639344262294</v>
      </c>
      <c r="E53" s="35">
        <f t="shared" si="4"/>
        <v>0</v>
      </c>
      <c r="F53" s="35">
        <f t="shared" si="5"/>
        <v>0</v>
      </c>
      <c r="G53" s="55">
        <f t="shared" si="44"/>
        <v>5.67</v>
      </c>
      <c r="H53" s="69">
        <f t="shared" si="44"/>
        <v>5.67</v>
      </c>
      <c r="I53" s="72">
        <f t="shared" si="40"/>
        <v>0</v>
      </c>
      <c r="J53" s="55">
        <f t="shared" si="45"/>
        <v>-4.7500000000000001E-2</v>
      </c>
      <c r="K53" s="69">
        <f t="shared" si="45"/>
        <v>-0.06</v>
      </c>
      <c r="L53" s="72">
        <v>0</v>
      </c>
      <c r="M53" s="55">
        <f t="shared" si="46"/>
        <v>0.01</v>
      </c>
      <c r="N53" s="69">
        <f t="shared" si="46"/>
        <v>0</v>
      </c>
      <c r="O53" s="72">
        <v>0</v>
      </c>
      <c r="P53" s="7"/>
      <c r="Q53" s="72">
        <f t="shared" si="9"/>
        <v>5.6325000000000003</v>
      </c>
      <c r="R53" s="72">
        <f t="shared" si="10"/>
        <v>5.61</v>
      </c>
      <c r="S53" s="72">
        <f t="shared" si="11"/>
        <v>0</v>
      </c>
      <c r="T53" s="7"/>
      <c r="U53" s="5">
        <f t="shared" si="12"/>
        <v>31</v>
      </c>
      <c r="V53" s="45">
        <f t="shared" si="13"/>
        <v>38353</v>
      </c>
      <c r="W53" s="5">
        <f t="shared" si="14"/>
        <v>1437</v>
      </c>
      <c r="X53" s="55">
        <f t="shared" si="15"/>
        <v>5.3904348595426005E-2</v>
      </c>
      <c r="Y53" s="47">
        <f t="shared" si="16"/>
        <v>0.81117796195079539</v>
      </c>
      <c r="Z53" s="5">
        <f t="shared" si="17"/>
        <v>0</v>
      </c>
      <c r="AA53" s="5">
        <f t="shared" si="18"/>
        <v>0</v>
      </c>
      <c r="AC53" s="39">
        <f t="shared" si="19"/>
        <v>0</v>
      </c>
      <c r="AD53" s="39">
        <f t="shared" si="20"/>
        <v>0</v>
      </c>
      <c r="AE53" s="39">
        <f t="shared" si="21"/>
        <v>0</v>
      </c>
      <c r="AF53" s="39">
        <f t="shared" si="22"/>
        <v>0</v>
      </c>
      <c r="AG53" s="39">
        <f t="shared" si="23"/>
        <v>0</v>
      </c>
      <c r="AH53" s="39">
        <f t="shared" si="24"/>
        <v>0</v>
      </c>
      <c r="AI53" s="39">
        <f t="shared" si="25"/>
        <v>0</v>
      </c>
      <c r="AJ53" s="39">
        <f t="shared" si="26"/>
        <v>0</v>
      </c>
      <c r="AK53" s="39">
        <f t="shared" si="27"/>
        <v>0</v>
      </c>
      <c r="AL53" s="43"/>
      <c r="AM53" s="39">
        <f t="shared" si="28"/>
        <v>0</v>
      </c>
      <c r="AN53" s="39">
        <f t="shared" si="29"/>
        <v>0</v>
      </c>
      <c r="AO53" s="39">
        <f t="shared" si="30"/>
        <v>0</v>
      </c>
      <c r="AP53" s="40">
        <f t="shared" si="31"/>
        <v>0</v>
      </c>
      <c r="AR53" s="39">
        <f t="shared" si="32"/>
        <v>0</v>
      </c>
      <c r="AS53" s="39">
        <f t="shared" si="33"/>
        <v>0</v>
      </c>
      <c r="AT53" s="39">
        <f t="shared" si="34"/>
        <v>0</v>
      </c>
      <c r="AU53" s="40">
        <f t="shared" si="35"/>
        <v>0</v>
      </c>
      <c r="AV53" s="40"/>
      <c r="AW53" s="52">
        <f t="shared" si="36"/>
        <v>0</v>
      </c>
      <c r="AY53" s="52">
        <f t="shared" si="37"/>
        <v>0</v>
      </c>
      <c r="AZ53" s="70"/>
    </row>
    <row r="54" spans="1:52">
      <c r="A54" s="44">
        <f t="shared" si="38"/>
        <v>38384</v>
      </c>
      <c r="B54" s="66">
        <f t="shared" si="39"/>
        <v>4590.1639344262294</v>
      </c>
      <c r="C54" s="67"/>
      <c r="D54" s="68">
        <f t="shared" si="3"/>
        <v>4590.1639344262294</v>
      </c>
      <c r="E54" s="35">
        <f t="shared" si="4"/>
        <v>0</v>
      </c>
      <c r="F54" s="35">
        <f t="shared" si="5"/>
        <v>0</v>
      </c>
      <c r="G54" s="55">
        <f t="shared" si="44"/>
        <v>5.67</v>
      </c>
      <c r="H54" s="69">
        <f t="shared" si="44"/>
        <v>5.67</v>
      </c>
      <c r="I54" s="72">
        <f t="shared" si="40"/>
        <v>0</v>
      </c>
      <c r="J54" s="55">
        <f t="shared" si="45"/>
        <v>-4.7500000000000001E-2</v>
      </c>
      <c r="K54" s="69">
        <f t="shared" si="45"/>
        <v>-0.06</v>
      </c>
      <c r="L54" s="72">
        <v>0</v>
      </c>
      <c r="M54" s="55">
        <f t="shared" si="46"/>
        <v>0.01</v>
      </c>
      <c r="N54" s="69">
        <f t="shared" si="46"/>
        <v>0</v>
      </c>
      <c r="O54" s="72">
        <v>0</v>
      </c>
      <c r="P54" s="7"/>
      <c r="Q54" s="72">
        <f t="shared" si="9"/>
        <v>5.6325000000000003</v>
      </c>
      <c r="R54" s="72">
        <f t="shared" si="10"/>
        <v>5.61</v>
      </c>
      <c r="S54" s="72">
        <f t="shared" si="11"/>
        <v>0</v>
      </c>
      <c r="T54" s="7"/>
      <c r="U54" s="5">
        <f t="shared" si="12"/>
        <v>28</v>
      </c>
      <c r="V54" s="45">
        <f t="shared" si="13"/>
        <v>38384</v>
      </c>
      <c r="W54" s="5">
        <f t="shared" si="14"/>
        <v>1468</v>
      </c>
      <c r="X54" s="55">
        <f t="shared" si="15"/>
        <v>5.3904348595426005E-2</v>
      </c>
      <c r="Y54" s="47">
        <f t="shared" si="16"/>
        <v>0.80752417206830529</v>
      </c>
      <c r="Z54" s="5">
        <f t="shared" si="17"/>
        <v>0</v>
      </c>
      <c r="AA54" s="5">
        <f t="shared" si="18"/>
        <v>0</v>
      </c>
      <c r="AC54" s="39">
        <f t="shared" si="19"/>
        <v>0</v>
      </c>
      <c r="AD54" s="39">
        <f t="shared" si="20"/>
        <v>0</v>
      </c>
      <c r="AE54" s="39">
        <f t="shared" si="21"/>
        <v>0</v>
      </c>
      <c r="AF54" s="39">
        <f t="shared" si="22"/>
        <v>0</v>
      </c>
      <c r="AG54" s="39">
        <f t="shared" si="23"/>
        <v>0</v>
      </c>
      <c r="AH54" s="39">
        <f t="shared" si="24"/>
        <v>0</v>
      </c>
      <c r="AI54" s="39">
        <f t="shared" si="25"/>
        <v>0</v>
      </c>
      <c r="AJ54" s="39">
        <f t="shared" si="26"/>
        <v>0</v>
      </c>
      <c r="AK54" s="39">
        <f t="shared" si="27"/>
        <v>0</v>
      </c>
      <c r="AL54" s="43"/>
      <c r="AM54" s="39">
        <f t="shared" si="28"/>
        <v>0</v>
      </c>
      <c r="AN54" s="39">
        <f t="shared" si="29"/>
        <v>0</v>
      </c>
      <c r="AO54" s="39">
        <f t="shared" si="30"/>
        <v>0</v>
      </c>
      <c r="AP54" s="40">
        <f t="shared" si="31"/>
        <v>0</v>
      </c>
      <c r="AR54" s="39">
        <f t="shared" si="32"/>
        <v>0</v>
      </c>
      <c r="AS54" s="39">
        <f t="shared" si="33"/>
        <v>0</v>
      </c>
      <c r="AT54" s="39">
        <f t="shared" si="34"/>
        <v>0</v>
      </c>
      <c r="AU54" s="40">
        <f t="shared" si="35"/>
        <v>0</v>
      </c>
      <c r="AV54" s="40"/>
      <c r="AW54" s="52">
        <f t="shared" si="36"/>
        <v>0</v>
      </c>
      <c r="AY54" s="52">
        <f t="shared" si="37"/>
        <v>0</v>
      </c>
      <c r="AZ54" s="70"/>
    </row>
    <row r="55" spans="1:52">
      <c r="A55" s="44">
        <f t="shared" si="38"/>
        <v>38412</v>
      </c>
      <c r="B55" s="66">
        <f t="shared" si="39"/>
        <v>4590.1639344262294</v>
      </c>
      <c r="C55" s="67"/>
      <c r="D55" s="68">
        <f t="shared" si="3"/>
        <v>4590.1639344262294</v>
      </c>
      <c r="E55" s="35">
        <f t="shared" si="4"/>
        <v>0</v>
      </c>
      <c r="F55" s="35">
        <f t="shared" si="5"/>
        <v>0</v>
      </c>
      <c r="G55" s="55">
        <f t="shared" si="44"/>
        <v>5.67</v>
      </c>
      <c r="H55" s="69">
        <f t="shared" si="44"/>
        <v>5.67</v>
      </c>
      <c r="I55" s="72">
        <f t="shared" si="40"/>
        <v>0</v>
      </c>
      <c r="J55" s="55">
        <f t="shared" si="45"/>
        <v>-4.7500000000000001E-2</v>
      </c>
      <c r="K55" s="69">
        <f t="shared" si="45"/>
        <v>-0.06</v>
      </c>
      <c r="L55" s="72">
        <v>0</v>
      </c>
      <c r="M55" s="55">
        <f t="shared" si="46"/>
        <v>0.01</v>
      </c>
      <c r="N55" s="69">
        <f t="shared" si="46"/>
        <v>0</v>
      </c>
      <c r="O55" s="72">
        <v>0</v>
      </c>
      <c r="P55" s="7"/>
      <c r="Q55" s="72">
        <f t="shared" si="9"/>
        <v>5.6325000000000003</v>
      </c>
      <c r="R55" s="72">
        <f t="shared" si="10"/>
        <v>5.61</v>
      </c>
      <c r="S55" s="72">
        <f t="shared" si="11"/>
        <v>0</v>
      </c>
      <c r="T55" s="7"/>
      <c r="U55" s="5">
        <f t="shared" si="12"/>
        <v>31</v>
      </c>
      <c r="V55" s="45">
        <f t="shared" si="13"/>
        <v>38412</v>
      </c>
      <c r="W55" s="5">
        <f t="shared" si="14"/>
        <v>1496</v>
      </c>
      <c r="X55" s="55">
        <f t="shared" si="15"/>
        <v>5.3904348595426005E-2</v>
      </c>
      <c r="Y55" s="47">
        <f t="shared" si="16"/>
        <v>0.80423812261759808</v>
      </c>
      <c r="Z55" s="5">
        <f t="shared" si="17"/>
        <v>0</v>
      </c>
      <c r="AA55" s="5">
        <f t="shared" si="18"/>
        <v>0</v>
      </c>
      <c r="AC55" s="39">
        <f t="shared" si="19"/>
        <v>0</v>
      </c>
      <c r="AD55" s="39">
        <f t="shared" si="20"/>
        <v>0</v>
      </c>
      <c r="AE55" s="39">
        <f t="shared" si="21"/>
        <v>0</v>
      </c>
      <c r="AF55" s="39">
        <f t="shared" si="22"/>
        <v>0</v>
      </c>
      <c r="AG55" s="39">
        <f t="shared" si="23"/>
        <v>0</v>
      </c>
      <c r="AH55" s="39">
        <f t="shared" si="24"/>
        <v>0</v>
      </c>
      <c r="AI55" s="39">
        <f t="shared" si="25"/>
        <v>0</v>
      </c>
      <c r="AJ55" s="39">
        <f t="shared" si="26"/>
        <v>0</v>
      </c>
      <c r="AK55" s="39">
        <f t="shared" si="27"/>
        <v>0</v>
      </c>
      <c r="AL55" s="43"/>
      <c r="AM55" s="39">
        <f t="shared" si="28"/>
        <v>0</v>
      </c>
      <c r="AN55" s="39">
        <f t="shared" si="29"/>
        <v>0</v>
      </c>
      <c r="AO55" s="39">
        <f t="shared" si="30"/>
        <v>0</v>
      </c>
      <c r="AP55" s="40">
        <f t="shared" si="31"/>
        <v>0</v>
      </c>
      <c r="AR55" s="39">
        <f t="shared" si="32"/>
        <v>0</v>
      </c>
      <c r="AS55" s="39">
        <f t="shared" si="33"/>
        <v>0</v>
      </c>
      <c r="AT55" s="39">
        <f t="shared" si="34"/>
        <v>0</v>
      </c>
      <c r="AU55" s="40">
        <f t="shared" si="35"/>
        <v>0</v>
      </c>
      <c r="AV55" s="40"/>
      <c r="AW55" s="52">
        <f t="shared" si="36"/>
        <v>0</v>
      </c>
      <c r="AY55" s="52">
        <f t="shared" si="37"/>
        <v>0</v>
      </c>
      <c r="AZ55" s="70"/>
    </row>
    <row r="56" spans="1:52">
      <c r="A56" s="44">
        <f t="shared" si="38"/>
        <v>38443</v>
      </c>
      <c r="B56" s="66">
        <f t="shared" si="39"/>
        <v>4590.1639344262294</v>
      </c>
      <c r="C56" s="67"/>
      <c r="D56" s="68">
        <f t="shared" si="3"/>
        <v>4590.1639344262294</v>
      </c>
      <c r="E56" s="35">
        <f t="shared" si="4"/>
        <v>0</v>
      </c>
      <c r="F56" s="35">
        <f t="shared" si="5"/>
        <v>0</v>
      </c>
      <c r="G56" s="55">
        <f t="shared" si="44"/>
        <v>5.67</v>
      </c>
      <c r="H56" s="69">
        <f t="shared" si="44"/>
        <v>5.67</v>
      </c>
      <c r="I56" s="72">
        <f t="shared" si="40"/>
        <v>0</v>
      </c>
      <c r="J56" s="55">
        <f t="shared" si="45"/>
        <v>-4.7500000000000001E-2</v>
      </c>
      <c r="K56" s="69">
        <f t="shared" si="45"/>
        <v>-0.06</v>
      </c>
      <c r="L56" s="72">
        <v>0</v>
      </c>
      <c r="M56" s="55">
        <f t="shared" si="46"/>
        <v>0.01</v>
      </c>
      <c r="N56" s="69">
        <f t="shared" si="46"/>
        <v>0</v>
      </c>
      <c r="O56" s="72">
        <v>0</v>
      </c>
      <c r="P56" s="7"/>
      <c r="Q56" s="72">
        <f t="shared" si="9"/>
        <v>5.6325000000000003</v>
      </c>
      <c r="R56" s="72">
        <f t="shared" si="10"/>
        <v>5.61</v>
      </c>
      <c r="S56" s="72">
        <f t="shared" si="11"/>
        <v>0</v>
      </c>
      <c r="T56" s="7"/>
      <c r="U56" s="5">
        <f t="shared" si="12"/>
        <v>30</v>
      </c>
      <c r="V56" s="45">
        <f t="shared" si="13"/>
        <v>38443</v>
      </c>
      <c r="W56" s="5">
        <f t="shared" si="14"/>
        <v>1527</v>
      </c>
      <c r="X56" s="55">
        <f t="shared" si="15"/>
        <v>5.3904348595426005E-2</v>
      </c>
      <c r="Y56" s="47">
        <f t="shared" si="16"/>
        <v>0.80061559186187314</v>
      </c>
      <c r="Z56" s="5">
        <f t="shared" si="17"/>
        <v>0</v>
      </c>
      <c r="AA56" s="5">
        <f t="shared" si="18"/>
        <v>0</v>
      </c>
      <c r="AC56" s="39">
        <f t="shared" si="19"/>
        <v>0</v>
      </c>
      <c r="AD56" s="39">
        <f t="shared" si="20"/>
        <v>0</v>
      </c>
      <c r="AE56" s="39">
        <f t="shared" si="21"/>
        <v>0</v>
      </c>
      <c r="AF56" s="39">
        <f t="shared" si="22"/>
        <v>0</v>
      </c>
      <c r="AG56" s="39">
        <f t="shared" si="23"/>
        <v>0</v>
      </c>
      <c r="AH56" s="39">
        <f t="shared" si="24"/>
        <v>0</v>
      </c>
      <c r="AI56" s="39">
        <f t="shared" si="25"/>
        <v>0</v>
      </c>
      <c r="AJ56" s="39">
        <f t="shared" si="26"/>
        <v>0</v>
      </c>
      <c r="AK56" s="39">
        <f t="shared" si="27"/>
        <v>0</v>
      </c>
      <c r="AL56" s="43"/>
      <c r="AM56" s="39">
        <f t="shared" si="28"/>
        <v>0</v>
      </c>
      <c r="AN56" s="39">
        <f t="shared" si="29"/>
        <v>0</v>
      </c>
      <c r="AO56" s="39">
        <f t="shared" si="30"/>
        <v>0</v>
      </c>
      <c r="AP56" s="40">
        <f t="shared" si="31"/>
        <v>0</v>
      </c>
      <c r="AR56" s="39">
        <f t="shared" si="32"/>
        <v>0</v>
      </c>
      <c r="AS56" s="39">
        <f t="shared" si="33"/>
        <v>0</v>
      </c>
      <c r="AT56" s="39">
        <f t="shared" si="34"/>
        <v>0</v>
      </c>
      <c r="AU56" s="40">
        <f t="shared" si="35"/>
        <v>0</v>
      </c>
      <c r="AV56" s="40"/>
      <c r="AW56" s="52">
        <f t="shared" si="36"/>
        <v>0</v>
      </c>
      <c r="AY56" s="52">
        <f t="shared" si="37"/>
        <v>0</v>
      </c>
      <c r="AZ56" s="70"/>
    </row>
    <row r="57" spans="1:52">
      <c r="A57" s="44">
        <f t="shared" si="38"/>
        <v>38473</v>
      </c>
      <c r="B57" s="66">
        <f t="shared" si="39"/>
        <v>4590.1639344262294</v>
      </c>
      <c r="C57" s="67"/>
      <c r="D57" s="68">
        <f t="shared" si="3"/>
        <v>4590.1639344262294</v>
      </c>
      <c r="E57" s="35">
        <f t="shared" si="4"/>
        <v>0</v>
      </c>
      <c r="F57" s="35">
        <f t="shared" si="5"/>
        <v>0</v>
      </c>
      <c r="G57" s="55">
        <f t="shared" si="44"/>
        <v>5.67</v>
      </c>
      <c r="H57" s="69">
        <f t="shared" si="44"/>
        <v>5.67</v>
      </c>
      <c r="I57" s="72">
        <f t="shared" si="40"/>
        <v>0</v>
      </c>
      <c r="J57" s="55">
        <f t="shared" si="45"/>
        <v>-4.7500000000000001E-2</v>
      </c>
      <c r="K57" s="69">
        <f t="shared" si="45"/>
        <v>-0.06</v>
      </c>
      <c r="L57" s="72">
        <v>0</v>
      </c>
      <c r="M57" s="55">
        <f t="shared" si="46"/>
        <v>0.01</v>
      </c>
      <c r="N57" s="69">
        <f t="shared" si="46"/>
        <v>0</v>
      </c>
      <c r="O57" s="72">
        <v>0</v>
      </c>
      <c r="P57" s="7"/>
      <c r="Q57" s="72">
        <f t="shared" si="9"/>
        <v>5.6325000000000003</v>
      </c>
      <c r="R57" s="72">
        <f t="shared" si="10"/>
        <v>5.61</v>
      </c>
      <c r="S57" s="72">
        <f t="shared" si="11"/>
        <v>0</v>
      </c>
      <c r="T57" s="7"/>
      <c r="U57" s="5">
        <f t="shared" si="12"/>
        <v>31</v>
      </c>
      <c r="V57" s="45">
        <f t="shared" si="13"/>
        <v>38473</v>
      </c>
      <c r="W57" s="5">
        <f t="shared" si="14"/>
        <v>1557</v>
      </c>
      <c r="X57" s="55">
        <f t="shared" si="15"/>
        <v>5.3904348595426005E-2</v>
      </c>
      <c r="Y57" s="47">
        <f t="shared" si="16"/>
        <v>0.79712545361879517</v>
      </c>
      <c r="Z57" s="5">
        <f t="shared" si="17"/>
        <v>0</v>
      </c>
      <c r="AA57" s="5">
        <f t="shared" si="18"/>
        <v>0</v>
      </c>
      <c r="AC57" s="39">
        <f t="shared" si="19"/>
        <v>0</v>
      </c>
      <c r="AD57" s="39">
        <f t="shared" si="20"/>
        <v>0</v>
      </c>
      <c r="AE57" s="39">
        <f t="shared" si="21"/>
        <v>0</v>
      </c>
      <c r="AF57" s="39">
        <f t="shared" si="22"/>
        <v>0</v>
      </c>
      <c r="AG57" s="39">
        <f t="shared" si="23"/>
        <v>0</v>
      </c>
      <c r="AH57" s="39">
        <f t="shared" si="24"/>
        <v>0</v>
      </c>
      <c r="AI57" s="39">
        <f t="shared" si="25"/>
        <v>0</v>
      </c>
      <c r="AJ57" s="39">
        <f t="shared" si="26"/>
        <v>0</v>
      </c>
      <c r="AK57" s="39">
        <f t="shared" si="27"/>
        <v>0</v>
      </c>
      <c r="AL57" s="43"/>
      <c r="AM57" s="39">
        <f t="shared" si="28"/>
        <v>0</v>
      </c>
      <c r="AN57" s="39">
        <f t="shared" si="29"/>
        <v>0</v>
      </c>
      <c r="AO57" s="39">
        <f t="shared" si="30"/>
        <v>0</v>
      </c>
      <c r="AP57" s="40">
        <f t="shared" si="31"/>
        <v>0</v>
      </c>
      <c r="AR57" s="39">
        <f t="shared" si="32"/>
        <v>0</v>
      </c>
      <c r="AS57" s="39">
        <f t="shared" si="33"/>
        <v>0</v>
      </c>
      <c r="AT57" s="39">
        <f t="shared" si="34"/>
        <v>0</v>
      </c>
      <c r="AU57" s="40">
        <f t="shared" si="35"/>
        <v>0</v>
      </c>
      <c r="AV57" s="40"/>
      <c r="AW57" s="52">
        <f t="shared" si="36"/>
        <v>0</v>
      </c>
      <c r="AY57" s="52">
        <f t="shared" si="37"/>
        <v>0</v>
      </c>
      <c r="AZ57" s="70"/>
    </row>
    <row r="58" spans="1:52">
      <c r="A58" s="44">
        <f t="shared" si="38"/>
        <v>38504</v>
      </c>
      <c r="B58" s="66">
        <f t="shared" si="39"/>
        <v>4590.1639344262294</v>
      </c>
      <c r="C58" s="67"/>
      <c r="D58" s="68">
        <f t="shared" si="3"/>
        <v>4590.1639344262294</v>
      </c>
      <c r="E58" s="35">
        <f t="shared" si="4"/>
        <v>0</v>
      </c>
      <c r="F58" s="35">
        <f t="shared" si="5"/>
        <v>0</v>
      </c>
      <c r="G58" s="55">
        <f t="shared" si="44"/>
        <v>5.67</v>
      </c>
      <c r="H58" s="69">
        <f t="shared" si="44"/>
        <v>5.67</v>
      </c>
      <c r="I58" s="72">
        <f t="shared" si="40"/>
        <v>0</v>
      </c>
      <c r="J58" s="55">
        <f t="shared" si="45"/>
        <v>-4.7500000000000001E-2</v>
      </c>
      <c r="K58" s="69">
        <f t="shared" si="45"/>
        <v>-0.06</v>
      </c>
      <c r="L58" s="72">
        <v>0</v>
      </c>
      <c r="M58" s="55">
        <f t="shared" si="46"/>
        <v>0.01</v>
      </c>
      <c r="N58" s="69">
        <f t="shared" si="46"/>
        <v>0</v>
      </c>
      <c r="O58" s="72">
        <v>0</v>
      </c>
      <c r="P58" s="7"/>
      <c r="Q58" s="72">
        <f t="shared" si="9"/>
        <v>5.6325000000000003</v>
      </c>
      <c r="R58" s="72">
        <f t="shared" si="10"/>
        <v>5.61</v>
      </c>
      <c r="S58" s="72">
        <f t="shared" si="11"/>
        <v>0</v>
      </c>
      <c r="T58" s="7"/>
      <c r="U58" s="5">
        <f t="shared" si="12"/>
        <v>30</v>
      </c>
      <c r="V58" s="45">
        <f t="shared" si="13"/>
        <v>38504</v>
      </c>
      <c r="W58" s="5">
        <f t="shared" si="14"/>
        <v>1588</v>
      </c>
      <c r="X58" s="55">
        <f t="shared" si="15"/>
        <v>5.3904348595426005E-2</v>
      </c>
      <c r="Y58" s="47">
        <f t="shared" si="16"/>
        <v>0.79353496046670879</v>
      </c>
      <c r="Z58" s="5">
        <f t="shared" si="17"/>
        <v>0</v>
      </c>
      <c r="AA58" s="5">
        <f t="shared" si="18"/>
        <v>0</v>
      </c>
      <c r="AC58" s="39">
        <f t="shared" si="19"/>
        <v>0</v>
      </c>
      <c r="AD58" s="39">
        <f t="shared" si="20"/>
        <v>0</v>
      </c>
      <c r="AE58" s="39">
        <f t="shared" si="21"/>
        <v>0</v>
      </c>
      <c r="AF58" s="39">
        <f t="shared" si="22"/>
        <v>0</v>
      </c>
      <c r="AG58" s="39">
        <f t="shared" si="23"/>
        <v>0</v>
      </c>
      <c r="AH58" s="39">
        <f t="shared" si="24"/>
        <v>0</v>
      </c>
      <c r="AI58" s="39">
        <f t="shared" si="25"/>
        <v>0</v>
      </c>
      <c r="AJ58" s="39">
        <f t="shared" si="26"/>
        <v>0</v>
      </c>
      <c r="AK58" s="39">
        <f t="shared" si="27"/>
        <v>0</v>
      </c>
      <c r="AL58" s="43"/>
      <c r="AM58" s="39">
        <f t="shared" si="28"/>
        <v>0</v>
      </c>
      <c r="AN58" s="39">
        <f t="shared" si="29"/>
        <v>0</v>
      </c>
      <c r="AO58" s="39">
        <f t="shared" si="30"/>
        <v>0</v>
      </c>
      <c r="AP58" s="40">
        <f t="shared" si="31"/>
        <v>0</v>
      </c>
      <c r="AR58" s="39">
        <f t="shared" si="32"/>
        <v>0</v>
      </c>
      <c r="AS58" s="39">
        <f t="shared" si="33"/>
        <v>0</v>
      </c>
      <c r="AT58" s="39">
        <f t="shared" si="34"/>
        <v>0</v>
      </c>
      <c r="AU58" s="40">
        <f t="shared" si="35"/>
        <v>0</v>
      </c>
      <c r="AV58" s="40"/>
      <c r="AW58" s="52">
        <f t="shared" si="36"/>
        <v>0</v>
      </c>
      <c r="AY58" s="52">
        <f t="shared" si="37"/>
        <v>0</v>
      </c>
      <c r="AZ58" s="70"/>
    </row>
    <row r="59" spans="1:52">
      <c r="A59" s="44">
        <f t="shared" si="38"/>
        <v>38534</v>
      </c>
      <c r="B59" s="66">
        <f t="shared" si="39"/>
        <v>4590.1639344262294</v>
      </c>
      <c r="C59" s="67"/>
      <c r="D59" s="68">
        <f t="shared" si="3"/>
        <v>4590.1639344262294</v>
      </c>
      <c r="E59" s="35">
        <f t="shared" si="4"/>
        <v>0</v>
      </c>
      <c r="F59" s="35">
        <f t="shared" si="5"/>
        <v>0</v>
      </c>
      <c r="G59" s="55">
        <f t="shared" si="44"/>
        <v>5.67</v>
      </c>
      <c r="H59" s="69">
        <f t="shared" si="44"/>
        <v>5.67</v>
      </c>
      <c r="I59" s="72">
        <f t="shared" si="40"/>
        <v>0</v>
      </c>
      <c r="J59" s="55">
        <f t="shared" si="45"/>
        <v>-4.7500000000000001E-2</v>
      </c>
      <c r="K59" s="69">
        <f t="shared" si="45"/>
        <v>-0.06</v>
      </c>
      <c r="L59" s="72">
        <v>0</v>
      </c>
      <c r="M59" s="55">
        <f t="shared" si="46"/>
        <v>0.01</v>
      </c>
      <c r="N59" s="69">
        <f t="shared" si="46"/>
        <v>0</v>
      </c>
      <c r="O59" s="72">
        <v>0</v>
      </c>
      <c r="P59" s="7"/>
      <c r="Q59" s="72">
        <f t="shared" si="9"/>
        <v>5.6325000000000003</v>
      </c>
      <c r="R59" s="72">
        <f t="shared" si="10"/>
        <v>5.61</v>
      </c>
      <c r="S59" s="72">
        <f t="shared" si="11"/>
        <v>0</v>
      </c>
      <c r="T59" s="7"/>
      <c r="U59" s="5">
        <f t="shared" si="12"/>
        <v>31</v>
      </c>
      <c r="V59" s="45">
        <f t="shared" si="13"/>
        <v>38534</v>
      </c>
      <c r="W59" s="5">
        <f t="shared" si="14"/>
        <v>1618</v>
      </c>
      <c r="X59" s="55">
        <f t="shared" si="15"/>
        <v>5.3904348595426005E-2</v>
      </c>
      <c r="Y59" s="47">
        <f t="shared" si="16"/>
        <v>0.79007568895002056</v>
      </c>
      <c r="Z59" s="5">
        <f t="shared" si="17"/>
        <v>0</v>
      </c>
      <c r="AA59" s="5">
        <f t="shared" si="18"/>
        <v>0</v>
      </c>
      <c r="AC59" s="39">
        <f t="shared" si="19"/>
        <v>0</v>
      </c>
      <c r="AD59" s="39">
        <f t="shared" si="20"/>
        <v>0</v>
      </c>
      <c r="AE59" s="39">
        <f t="shared" si="21"/>
        <v>0</v>
      </c>
      <c r="AF59" s="39">
        <f t="shared" si="22"/>
        <v>0</v>
      </c>
      <c r="AG59" s="39">
        <f t="shared" si="23"/>
        <v>0</v>
      </c>
      <c r="AH59" s="39">
        <f t="shared" si="24"/>
        <v>0</v>
      </c>
      <c r="AI59" s="39">
        <f t="shared" si="25"/>
        <v>0</v>
      </c>
      <c r="AJ59" s="39">
        <f t="shared" si="26"/>
        <v>0</v>
      </c>
      <c r="AK59" s="39">
        <f t="shared" si="27"/>
        <v>0</v>
      </c>
      <c r="AL59" s="43"/>
      <c r="AM59" s="39">
        <f t="shared" si="28"/>
        <v>0</v>
      </c>
      <c r="AN59" s="39">
        <f t="shared" si="29"/>
        <v>0</v>
      </c>
      <c r="AO59" s="39">
        <f t="shared" si="30"/>
        <v>0</v>
      </c>
      <c r="AP59" s="40">
        <f t="shared" si="31"/>
        <v>0</v>
      </c>
      <c r="AR59" s="39">
        <f t="shared" si="32"/>
        <v>0</v>
      </c>
      <c r="AS59" s="39">
        <f t="shared" si="33"/>
        <v>0</v>
      </c>
      <c r="AT59" s="39">
        <f t="shared" si="34"/>
        <v>0</v>
      </c>
      <c r="AU59" s="40">
        <f t="shared" si="35"/>
        <v>0</v>
      </c>
      <c r="AV59" s="40"/>
      <c r="AW59" s="52">
        <f t="shared" si="36"/>
        <v>0</v>
      </c>
      <c r="AY59" s="52">
        <f t="shared" si="37"/>
        <v>0</v>
      </c>
      <c r="AZ59" s="70"/>
    </row>
    <row r="60" spans="1:52">
      <c r="A60" s="44">
        <f t="shared" si="38"/>
        <v>38565</v>
      </c>
      <c r="B60" s="66">
        <f t="shared" si="39"/>
        <v>4590.1639344262294</v>
      </c>
      <c r="C60" s="67"/>
      <c r="D60" s="68">
        <f t="shared" si="3"/>
        <v>4590.1639344262294</v>
      </c>
      <c r="E60" s="35">
        <f t="shared" si="4"/>
        <v>0</v>
      </c>
      <c r="F60" s="35">
        <f t="shared" si="5"/>
        <v>0</v>
      </c>
      <c r="G60" s="55">
        <f t="shared" si="44"/>
        <v>5.67</v>
      </c>
      <c r="H60" s="69">
        <f t="shared" si="44"/>
        <v>5.67</v>
      </c>
      <c r="I60" s="72">
        <f t="shared" si="40"/>
        <v>0</v>
      </c>
      <c r="J60" s="55">
        <f t="shared" si="45"/>
        <v>-4.7500000000000001E-2</v>
      </c>
      <c r="K60" s="69">
        <f t="shared" si="45"/>
        <v>-0.06</v>
      </c>
      <c r="L60" s="72">
        <v>0</v>
      </c>
      <c r="M60" s="55">
        <f t="shared" si="46"/>
        <v>0.01</v>
      </c>
      <c r="N60" s="69">
        <f t="shared" si="46"/>
        <v>0</v>
      </c>
      <c r="O60" s="72">
        <v>0</v>
      </c>
      <c r="P60" s="7"/>
      <c r="Q60" s="72">
        <f t="shared" si="9"/>
        <v>5.6325000000000003</v>
      </c>
      <c r="R60" s="72">
        <f t="shared" si="10"/>
        <v>5.61</v>
      </c>
      <c r="S60" s="72">
        <f t="shared" si="11"/>
        <v>0</v>
      </c>
      <c r="T60" s="7"/>
      <c r="U60" s="5">
        <f t="shared" si="12"/>
        <v>31</v>
      </c>
      <c r="V60" s="45">
        <f t="shared" si="13"/>
        <v>38565</v>
      </c>
      <c r="W60" s="5">
        <f t="shared" si="14"/>
        <v>1649</v>
      </c>
      <c r="X60" s="55">
        <f t="shared" si="15"/>
        <v>5.3904348595426005E-2</v>
      </c>
      <c r="Y60" s="47">
        <f t="shared" si="16"/>
        <v>0.78651695006152245</v>
      </c>
      <c r="Z60" s="5">
        <f t="shared" si="17"/>
        <v>0</v>
      </c>
      <c r="AA60" s="5">
        <f t="shared" si="18"/>
        <v>0</v>
      </c>
      <c r="AC60" s="39">
        <f t="shared" si="19"/>
        <v>0</v>
      </c>
      <c r="AD60" s="39">
        <f t="shared" si="20"/>
        <v>0</v>
      </c>
      <c r="AE60" s="39">
        <f t="shared" si="21"/>
        <v>0</v>
      </c>
      <c r="AF60" s="39">
        <f t="shared" si="22"/>
        <v>0</v>
      </c>
      <c r="AG60" s="39">
        <f t="shared" si="23"/>
        <v>0</v>
      </c>
      <c r="AH60" s="39">
        <f t="shared" si="24"/>
        <v>0</v>
      </c>
      <c r="AI60" s="39">
        <f t="shared" si="25"/>
        <v>0</v>
      </c>
      <c r="AJ60" s="39">
        <f t="shared" si="26"/>
        <v>0</v>
      </c>
      <c r="AK60" s="39">
        <f t="shared" si="27"/>
        <v>0</v>
      </c>
      <c r="AL60" s="43"/>
      <c r="AM60" s="39">
        <f t="shared" si="28"/>
        <v>0</v>
      </c>
      <c r="AN60" s="39">
        <f t="shared" si="29"/>
        <v>0</v>
      </c>
      <c r="AO60" s="39">
        <f t="shared" si="30"/>
        <v>0</v>
      </c>
      <c r="AP60" s="40">
        <f t="shared" si="31"/>
        <v>0</v>
      </c>
      <c r="AR60" s="39">
        <f t="shared" si="32"/>
        <v>0</v>
      </c>
      <c r="AS60" s="39">
        <f t="shared" si="33"/>
        <v>0</v>
      </c>
      <c r="AT60" s="39">
        <f t="shared" si="34"/>
        <v>0</v>
      </c>
      <c r="AU60" s="40">
        <f t="shared" si="35"/>
        <v>0</v>
      </c>
      <c r="AV60" s="40"/>
      <c r="AW60" s="52">
        <f t="shared" si="36"/>
        <v>0</v>
      </c>
      <c r="AY60" s="52">
        <f t="shared" si="37"/>
        <v>0</v>
      </c>
      <c r="AZ60" s="70"/>
    </row>
    <row r="61" spans="1:52">
      <c r="A61" s="44">
        <f t="shared" si="38"/>
        <v>38596</v>
      </c>
      <c r="B61" s="66">
        <f t="shared" si="39"/>
        <v>4590.1639344262294</v>
      </c>
      <c r="C61" s="67"/>
      <c r="D61" s="68">
        <f t="shared" si="3"/>
        <v>4590.1639344262294</v>
      </c>
      <c r="E61" s="35">
        <f t="shared" si="4"/>
        <v>0</v>
      </c>
      <c r="F61" s="35">
        <f t="shared" si="5"/>
        <v>0</v>
      </c>
      <c r="G61" s="55">
        <f t="shared" si="44"/>
        <v>5.67</v>
      </c>
      <c r="H61" s="69">
        <f t="shared" si="44"/>
        <v>5.67</v>
      </c>
      <c r="I61" s="72">
        <f t="shared" si="40"/>
        <v>0</v>
      </c>
      <c r="J61" s="55">
        <f t="shared" si="45"/>
        <v>-4.7500000000000001E-2</v>
      </c>
      <c r="K61" s="69">
        <f t="shared" si="45"/>
        <v>-0.06</v>
      </c>
      <c r="L61" s="72">
        <v>0</v>
      </c>
      <c r="M61" s="55">
        <f t="shared" si="46"/>
        <v>0.01</v>
      </c>
      <c r="N61" s="69">
        <f t="shared" si="46"/>
        <v>0</v>
      </c>
      <c r="O61" s="72">
        <v>0</v>
      </c>
      <c r="P61" s="7"/>
      <c r="Q61" s="72">
        <f t="shared" si="9"/>
        <v>5.6325000000000003</v>
      </c>
      <c r="R61" s="72">
        <f t="shared" si="10"/>
        <v>5.61</v>
      </c>
      <c r="S61" s="72">
        <f t="shared" si="11"/>
        <v>0</v>
      </c>
      <c r="T61" s="7"/>
      <c r="U61" s="5">
        <f t="shared" si="12"/>
        <v>30</v>
      </c>
      <c r="V61" s="45">
        <f t="shared" si="13"/>
        <v>38596</v>
      </c>
      <c r="W61" s="5">
        <f t="shared" si="14"/>
        <v>1680</v>
      </c>
      <c r="X61" s="55">
        <f t="shared" si="15"/>
        <v>5.3904348595426005E-2</v>
      </c>
      <c r="Y61" s="47">
        <f t="shared" si="16"/>
        <v>0.78297424080493627</v>
      </c>
      <c r="Z61" s="5">
        <f t="shared" si="17"/>
        <v>0</v>
      </c>
      <c r="AA61" s="5">
        <f t="shared" si="18"/>
        <v>0</v>
      </c>
      <c r="AC61" s="39">
        <f t="shared" si="19"/>
        <v>0</v>
      </c>
      <c r="AD61" s="39">
        <f t="shared" si="20"/>
        <v>0</v>
      </c>
      <c r="AE61" s="39">
        <f t="shared" si="21"/>
        <v>0</v>
      </c>
      <c r="AF61" s="39">
        <f t="shared" si="22"/>
        <v>0</v>
      </c>
      <c r="AG61" s="39">
        <f t="shared" si="23"/>
        <v>0</v>
      </c>
      <c r="AH61" s="39">
        <f t="shared" si="24"/>
        <v>0</v>
      </c>
      <c r="AI61" s="39">
        <f t="shared" si="25"/>
        <v>0</v>
      </c>
      <c r="AJ61" s="39">
        <f t="shared" si="26"/>
        <v>0</v>
      </c>
      <c r="AK61" s="39">
        <f t="shared" si="27"/>
        <v>0</v>
      </c>
      <c r="AL61" s="43"/>
      <c r="AM61" s="39">
        <f t="shared" si="28"/>
        <v>0</v>
      </c>
      <c r="AN61" s="39">
        <f t="shared" si="29"/>
        <v>0</v>
      </c>
      <c r="AO61" s="39">
        <f t="shared" si="30"/>
        <v>0</v>
      </c>
      <c r="AP61" s="40">
        <f t="shared" si="31"/>
        <v>0</v>
      </c>
      <c r="AR61" s="39">
        <f t="shared" si="32"/>
        <v>0</v>
      </c>
      <c r="AS61" s="39">
        <f t="shared" si="33"/>
        <v>0</v>
      </c>
      <c r="AT61" s="39">
        <f t="shared" si="34"/>
        <v>0</v>
      </c>
      <c r="AU61" s="40">
        <f t="shared" si="35"/>
        <v>0</v>
      </c>
      <c r="AV61" s="40"/>
      <c r="AW61" s="52">
        <f t="shared" si="36"/>
        <v>0</v>
      </c>
      <c r="AY61" s="52">
        <f t="shared" si="37"/>
        <v>0</v>
      </c>
      <c r="AZ61" s="70"/>
    </row>
    <row r="62" spans="1:52">
      <c r="A62" s="44">
        <f t="shared" si="38"/>
        <v>38626</v>
      </c>
      <c r="B62" s="66">
        <f t="shared" si="39"/>
        <v>4590.1639344262294</v>
      </c>
      <c r="C62" s="67"/>
      <c r="D62" s="68">
        <f t="shared" si="3"/>
        <v>4590.1639344262294</v>
      </c>
      <c r="E62" s="35">
        <f t="shared" si="4"/>
        <v>0</v>
      </c>
      <c r="F62" s="35">
        <f t="shared" si="5"/>
        <v>0</v>
      </c>
      <c r="G62" s="55">
        <f t="shared" si="44"/>
        <v>5.67</v>
      </c>
      <c r="H62" s="69">
        <f t="shared" si="44"/>
        <v>5.67</v>
      </c>
      <c r="I62" s="72">
        <f t="shared" si="40"/>
        <v>0</v>
      </c>
      <c r="J62" s="55">
        <f t="shared" si="45"/>
        <v>-4.7500000000000001E-2</v>
      </c>
      <c r="K62" s="69">
        <f t="shared" si="45"/>
        <v>-0.06</v>
      </c>
      <c r="L62" s="72">
        <v>0</v>
      </c>
      <c r="M62" s="55">
        <f t="shared" si="46"/>
        <v>0.01</v>
      </c>
      <c r="N62" s="69">
        <f t="shared" si="46"/>
        <v>0</v>
      </c>
      <c r="O62" s="72">
        <v>0</v>
      </c>
      <c r="P62" s="7"/>
      <c r="Q62" s="72">
        <f t="shared" si="9"/>
        <v>5.6325000000000003</v>
      </c>
      <c r="R62" s="72">
        <f t="shared" si="10"/>
        <v>5.61</v>
      </c>
      <c r="S62" s="72">
        <f t="shared" si="11"/>
        <v>0</v>
      </c>
      <c r="T62" s="7"/>
      <c r="U62" s="5">
        <f t="shared" si="12"/>
        <v>31</v>
      </c>
      <c r="V62" s="45">
        <f t="shared" si="13"/>
        <v>38626</v>
      </c>
      <c r="W62" s="5">
        <f t="shared" si="14"/>
        <v>1710</v>
      </c>
      <c r="X62" s="55">
        <f t="shared" si="15"/>
        <v>5.3904348595426005E-2</v>
      </c>
      <c r="Y62" s="47">
        <f t="shared" si="16"/>
        <v>0.77956100682728757</v>
      </c>
      <c r="Z62" s="5">
        <f t="shared" si="17"/>
        <v>0</v>
      </c>
      <c r="AA62" s="5">
        <f t="shared" si="18"/>
        <v>0</v>
      </c>
      <c r="AC62" s="39">
        <f t="shared" si="19"/>
        <v>0</v>
      </c>
      <c r="AD62" s="39">
        <f t="shared" si="20"/>
        <v>0</v>
      </c>
      <c r="AE62" s="39">
        <f t="shared" si="21"/>
        <v>0</v>
      </c>
      <c r="AF62" s="39">
        <f t="shared" si="22"/>
        <v>0</v>
      </c>
      <c r="AG62" s="39">
        <f t="shared" si="23"/>
        <v>0</v>
      </c>
      <c r="AH62" s="39">
        <f t="shared" si="24"/>
        <v>0</v>
      </c>
      <c r="AI62" s="39">
        <f t="shared" si="25"/>
        <v>0</v>
      </c>
      <c r="AJ62" s="39">
        <f t="shared" si="26"/>
        <v>0</v>
      </c>
      <c r="AK62" s="39">
        <f t="shared" si="27"/>
        <v>0</v>
      </c>
      <c r="AL62" s="43"/>
      <c r="AM62" s="39">
        <f t="shared" si="28"/>
        <v>0</v>
      </c>
      <c r="AN62" s="39">
        <f t="shared" si="29"/>
        <v>0</v>
      </c>
      <c r="AO62" s="39">
        <f t="shared" si="30"/>
        <v>0</v>
      </c>
      <c r="AP62" s="40">
        <f t="shared" si="31"/>
        <v>0</v>
      </c>
      <c r="AR62" s="39">
        <f t="shared" si="32"/>
        <v>0</v>
      </c>
      <c r="AS62" s="39">
        <f t="shared" si="33"/>
        <v>0</v>
      </c>
      <c r="AT62" s="39">
        <f t="shared" si="34"/>
        <v>0</v>
      </c>
      <c r="AU62" s="40">
        <f t="shared" si="35"/>
        <v>0</v>
      </c>
      <c r="AV62" s="40"/>
      <c r="AW62" s="52">
        <f t="shared" si="36"/>
        <v>0</v>
      </c>
      <c r="AY62" s="52">
        <f t="shared" si="37"/>
        <v>0</v>
      </c>
      <c r="AZ62" s="70"/>
    </row>
    <row r="63" spans="1:52">
      <c r="A63" s="44">
        <f t="shared" si="38"/>
        <v>38657</v>
      </c>
      <c r="B63" s="66">
        <f t="shared" si="39"/>
        <v>4590.1639344262294</v>
      </c>
      <c r="C63" s="67"/>
      <c r="D63" s="68">
        <f t="shared" si="3"/>
        <v>4590.1639344262294</v>
      </c>
      <c r="E63" s="35">
        <f t="shared" si="4"/>
        <v>0</v>
      </c>
      <c r="F63" s="35">
        <f t="shared" si="5"/>
        <v>0</v>
      </c>
      <c r="G63" s="55">
        <f t="shared" si="44"/>
        <v>5.67</v>
      </c>
      <c r="H63" s="69">
        <f t="shared" si="44"/>
        <v>5.67</v>
      </c>
      <c r="I63" s="72">
        <f t="shared" si="40"/>
        <v>0</v>
      </c>
      <c r="J63" s="55">
        <f t="shared" si="45"/>
        <v>-4.7500000000000001E-2</v>
      </c>
      <c r="K63" s="69">
        <f t="shared" si="45"/>
        <v>-0.06</v>
      </c>
      <c r="L63" s="72">
        <v>0</v>
      </c>
      <c r="M63" s="55">
        <f t="shared" si="46"/>
        <v>0.01</v>
      </c>
      <c r="N63" s="69">
        <f t="shared" si="46"/>
        <v>0</v>
      </c>
      <c r="O63" s="72">
        <v>0</v>
      </c>
      <c r="P63" s="7"/>
      <c r="Q63" s="72">
        <f t="shared" si="9"/>
        <v>5.6325000000000003</v>
      </c>
      <c r="R63" s="72">
        <f t="shared" si="10"/>
        <v>5.61</v>
      </c>
      <c r="S63" s="72">
        <f t="shared" si="11"/>
        <v>0</v>
      </c>
      <c r="T63" s="7"/>
      <c r="U63" s="5">
        <f t="shared" si="12"/>
        <v>30</v>
      </c>
      <c r="V63" s="45">
        <f t="shared" si="13"/>
        <v>38657</v>
      </c>
      <c r="W63" s="5">
        <f t="shared" si="14"/>
        <v>1741</v>
      </c>
      <c r="X63" s="55">
        <f t="shared" si="15"/>
        <v>5.3904348595426005E-2</v>
      </c>
      <c r="Y63" s="47">
        <f t="shared" si="16"/>
        <v>0.77604962923428755</v>
      </c>
      <c r="Z63" s="5">
        <f t="shared" si="17"/>
        <v>0</v>
      </c>
      <c r="AA63" s="5">
        <f t="shared" si="18"/>
        <v>0</v>
      </c>
      <c r="AC63" s="39">
        <f t="shared" si="19"/>
        <v>0</v>
      </c>
      <c r="AD63" s="39">
        <f t="shared" si="20"/>
        <v>0</v>
      </c>
      <c r="AE63" s="39">
        <f t="shared" si="21"/>
        <v>0</v>
      </c>
      <c r="AF63" s="39">
        <f t="shared" si="22"/>
        <v>0</v>
      </c>
      <c r="AG63" s="39">
        <f t="shared" si="23"/>
        <v>0</v>
      </c>
      <c r="AH63" s="39">
        <f t="shared" si="24"/>
        <v>0</v>
      </c>
      <c r="AI63" s="39">
        <f t="shared" si="25"/>
        <v>0</v>
      </c>
      <c r="AJ63" s="39">
        <f t="shared" si="26"/>
        <v>0</v>
      </c>
      <c r="AK63" s="39">
        <f t="shared" si="27"/>
        <v>0</v>
      </c>
      <c r="AL63" s="43"/>
      <c r="AM63" s="39">
        <f t="shared" si="28"/>
        <v>0</v>
      </c>
      <c r="AN63" s="39">
        <f t="shared" si="29"/>
        <v>0</v>
      </c>
      <c r="AO63" s="39">
        <f t="shared" si="30"/>
        <v>0</v>
      </c>
      <c r="AP63" s="40">
        <f t="shared" si="31"/>
        <v>0</v>
      </c>
      <c r="AR63" s="39">
        <f t="shared" si="32"/>
        <v>0</v>
      </c>
      <c r="AS63" s="39">
        <f t="shared" si="33"/>
        <v>0</v>
      </c>
      <c r="AT63" s="39">
        <f t="shared" si="34"/>
        <v>0</v>
      </c>
      <c r="AU63" s="40">
        <f t="shared" si="35"/>
        <v>0</v>
      </c>
      <c r="AV63" s="40"/>
      <c r="AW63" s="52">
        <f t="shared" si="36"/>
        <v>0</v>
      </c>
      <c r="AY63" s="52">
        <f t="shared" si="37"/>
        <v>0</v>
      </c>
      <c r="AZ63" s="70"/>
    </row>
    <row r="64" spans="1:52">
      <c r="A64" s="44">
        <f t="shared" si="38"/>
        <v>38687</v>
      </c>
      <c r="B64" s="66">
        <f t="shared" si="39"/>
        <v>4590.1639344262294</v>
      </c>
      <c r="C64" s="67"/>
      <c r="D64" s="68">
        <f t="shared" si="3"/>
        <v>4590.1639344262294</v>
      </c>
      <c r="E64" s="35">
        <f t="shared" si="4"/>
        <v>0</v>
      </c>
      <c r="F64" s="35">
        <f t="shared" si="5"/>
        <v>0</v>
      </c>
      <c r="G64" s="55">
        <f t="shared" si="44"/>
        <v>5.67</v>
      </c>
      <c r="H64" s="69">
        <f t="shared" si="44"/>
        <v>5.67</v>
      </c>
      <c r="I64" s="72">
        <f t="shared" si="40"/>
        <v>0</v>
      </c>
      <c r="J64" s="55">
        <f t="shared" si="45"/>
        <v>-4.7500000000000001E-2</v>
      </c>
      <c r="K64" s="69">
        <f t="shared" si="45"/>
        <v>-0.06</v>
      </c>
      <c r="L64" s="72">
        <v>0</v>
      </c>
      <c r="M64" s="55">
        <f t="shared" si="46"/>
        <v>0.01</v>
      </c>
      <c r="N64" s="69">
        <f t="shared" si="46"/>
        <v>0</v>
      </c>
      <c r="O64" s="72">
        <v>0</v>
      </c>
      <c r="P64" s="7"/>
      <c r="Q64" s="72">
        <f t="shared" si="9"/>
        <v>5.6325000000000003</v>
      </c>
      <c r="R64" s="72">
        <f t="shared" si="10"/>
        <v>5.61</v>
      </c>
      <c r="S64" s="72">
        <f t="shared" si="11"/>
        <v>0</v>
      </c>
      <c r="T64" s="7"/>
      <c r="U64" s="5">
        <f t="shared" si="12"/>
        <v>31</v>
      </c>
      <c r="V64" s="45">
        <f t="shared" si="13"/>
        <v>38687</v>
      </c>
      <c r="W64" s="5">
        <f t="shared" si="14"/>
        <v>1771</v>
      </c>
      <c r="X64" s="55">
        <f t="shared" si="15"/>
        <v>5.3904348595426005E-2</v>
      </c>
      <c r="Y64" s="47">
        <f t="shared" si="16"/>
        <v>0.77266658184294434</v>
      </c>
      <c r="Z64" s="5">
        <f t="shared" si="17"/>
        <v>0</v>
      </c>
      <c r="AA64" s="5">
        <f t="shared" si="18"/>
        <v>0</v>
      </c>
      <c r="AC64" s="39">
        <f t="shared" si="19"/>
        <v>0</v>
      </c>
      <c r="AD64" s="39">
        <f t="shared" si="20"/>
        <v>0</v>
      </c>
      <c r="AE64" s="39">
        <f t="shared" si="21"/>
        <v>0</v>
      </c>
      <c r="AF64" s="39">
        <f t="shared" si="22"/>
        <v>0</v>
      </c>
      <c r="AG64" s="39">
        <f t="shared" si="23"/>
        <v>0</v>
      </c>
      <c r="AH64" s="39">
        <f t="shared" si="24"/>
        <v>0</v>
      </c>
      <c r="AI64" s="39">
        <f t="shared" si="25"/>
        <v>0</v>
      </c>
      <c r="AJ64" s="39">
        <f t="shared" si="26"/>
        <v>0</v>
      </c>
      <c r="AK64" s="39">
        <f t="shared" si="27"/>
        <v>0</v>
      </c>
      <c r="AL64" s="43"/>
      <c r="AM64" s="39">
        <f t="shared" si="28"/>
        <v>0</v>
      </c>
      <c r="AN64" s="39">
        <f t="shared" si="29"/>
        <v>0</v>
      </c>
      <c r="AO64" s="39">
        <f t="shared" si="30"/>
        <v>0</v>
      </c>
      <c r="AP64" s="40">
        <f t="shared" si="31"/>
        <v>0</v>
      </c>
      <c r="AR64" s="39">
        <f t="shared" si="32"/>
        <v>0</v>
      </c>
      <c r="AS64" s="39">
        <f t="shared" si="33"/>
        <v>0</v>
      </c>
      <c r="AT64" s="39">
        <f t="shared" si="34"/>
        <v>0</v>
      </c>
      <c r="AU64" s="40">
        <f t="shared" si="35"/>
        <v>0</v>
      </c>
      <c r="AV64" s="40"/>
      <c r="AW64" s="52">
        <f t="shared" si="36"/>
        <v>0</v>
      </c>
      <c r="AY64" s="52">
        <f t="shared" si="37"/>
        <v>0</v>
      </c>
      <c r="AZ64" s="70"/>
    </row>
    <row r="65" spans="1:52">
      <c r="A65" s="44">
        <f t="shared" si="38"/>
        <v>38718</v>
      </c>
      <c r="B65" s="66">
        <f t="shared" si="39"/>
        <v>4590.1639344262294</v>
      </c>
      <c r="C65" s="67"/>
      <c r="D65" s="68">
        <f t="shared" si="3"/>
        <v>4590.1639344262294</v>
      </c>
      <c r="E65" s="35">
        <f t="shared" si="4"/>
        <v>0</v>
      </c>
      <c r="F65" s="35">
        <f t="shared" si="5"/>
        <v>0</v>
      </c>
      <c r="G65" s="55">
        <f t="shared" si="44"/>
        <v>5.67</v>
      </c>
      <c r="H65" s="69">
        <f t="shared" si="44"/>
        <v>5.67</v>
      </c>
      <c r="I65" s="72">
        <f t="shared" si="40"/>
        <v>0</v>
      </c>
      <c r="J65" s="55">
        <f t="shared" si="45"/>
        <v>-4.7500000000000001E-2</v>
      </c>
      <c r="K65" s="69">
        <f t="shared" si="45"/>
        <v>-0.06</v>
      </c>
      <c r="L65" s="72">
        <v>0</v>
      </c>
      <c r="M65" s="55">
        <f t="shared" si="46"/>
        <v>0.01</v>
      </c>
      <c r="N65" s="69">
        <f t="shared" si="46"/>
        <v>0</v>
      </c>
      <c r="O65" s="72">
        <v>0</v>
      </c>
      <c r="P65" s="7"/>
      <c r="Q65" s="72">
        <f t="shared" si="9"/>
        <v>5.6325000000000003</v>
      </c>
      <c r="R65" s="72">
        <f t="shared" si="10"/>
        <v>5.61</v>
      </c>
      <c r="S65" s="72">
        <f t="shared" si="11"/>
        <v>0</v>
      </c>
      <c r="T65" s="7"/>
      <c r="U65" s="5">
        <f t="shared" si="12"/>
        <v>31</v>
      </c>
      <c r="V65" s="45">
        <f t="shared" si="13"/>
        <v>38718</v>
      </c>
      <c r="W65" s="5">
        <f t="shared" si="14"/>
        <v>1802</v>
      </c>
      <c r="X65" s="55">
        <f t="shared" si="15"/>
        <v>5.3904348595426005E-2</v>
      </c>
      <c r="Y65" s="47">
        <f t="shared" si="16"/>
        <v>0.76918625881680269</v>
      </c>
      <c r="Z65" s="5">
        <f t="shared" si="17"/>
        <v>0</v>
      </c>
      <c r="AA65" s="5">
        <f t="shared" si="18"/>
        <v>0</v>
      </c>
      <c r="AC65" s="39">
        <f t="shared" si="19"/>
        <v>0</v>
      </c>
      <c r="AD65" s="39">
        <f t="shared" si="20"/>
        <v>0</v>
      </c>
      <c r="AE65" s="39">
        <f t="shared" si="21"/>
        <v>0</v>
      </c>
      <c r="AF65" s="39">
        <f t="shared" si="22"/>
        <v>0</v>
      </c>
      <c r="AG65" s="39">
        <f t="shared" si="23"/>
        <v>0</v>
      </c>
      <c r="AH65" s="39">
        <f t="shared" si="24"/>
        <v>0</v>
      </c>
      <c r="AI65" s="39">
        <f t="shared" si="25"/>
        <v>0</v>
      </c>
      <c r="AJ65" s="39">
        <f t="shared" si="26"/>
        <v>0</v>
      </c>
      <c r="AK65" s="39">
        <f t="shared" si="27"/>
        <v>0</v>
      </c>
      <c r="AL65" s="43"/>
      <c r="AM65" s="39">
        <f t="shared" si="28"/>
        <v>0</v>
      </c>
      <c r="AN65" s="39">
        <f t="shared" si="29"/>
        <v>0</v>
      </c>
      <c r="AO65" s="39">
        <f t="shared" si="30"/>
        <v>0</v>
      </c>
      <c r="AP65" s="40">
        <f t="shared" si="31"/>
        <v>0</v>
      </c>
      <c r="AR65" s="39">
        <f t="shared" si="32"/>
        <v>0</v>
      </c>
      <c r="AS65" s="39">
        <f t="shared" si="33"/>
        <v>0</v>
      </c>
      <c r="AT65" s="39">
        <f t="shared" si="34"/>
        <v>0</v>
      </c>
      <c r="AU65" s="40">
        <f t="shared" si="35"/>
        <v>0</v>
      </c>
      <c r="AV65" s="40"/>
      <c r="AW65" s="52">
        <f t="shared" si="36"/>
        <v>0</v>
      </c>
      <c r="AY65" s="52">
        <f t="shared" si="37"/>
        <v>0</v>
      </c>
      <c r="AZ65" s="70"/>
    </row>
    <row r="66" spans="1:52">
      <c r="A66" s="44">
        <f t="shared" si="38"/>
        <v>38749</v>
      </c>
      <c r="B66" s="66">
        <f t="shared" si="39"/>
        <v>4590.1639344262294</v>
      </c>
      <c r="C66" s="67"/>
      <c r="D66" s="68">
        <f t="shared" si="3"/>
        <v>4590.1639344262294</v>
      </c>
      <c r="E66" s="35">
        <f t="shared" si="4"/>
        <v>0</v>
      </c>
      <c r="F66" s="35">
        <f t="shared" si="5"/>
        <v>0</v>
      </c>
      <c r="G66" s="55">
        <f t="shared" si="44"/>
        <v>5.67</v>
      </c>
      <c r="H66" s="69">
        <f t="shared" si="44"/>
        <v>5.67</v>
      </c>
      <c r="I66" s="72">
        <f t="shared" si="40"/>
        <v>0</v>
      </c>
      <c r="J66" s="55">
        <f t="shared" si="45"/>
        <v>-4.7500000000000001E-2</v>
      </c>
      <c r="K66" s="69">
        <f t="shared" si="45"/>
        <v>-0.06</v>
      </c>
      <c r="L66" s="72">
        <v>0</v>
      </c>
      <c r="M66" s="55">
        <f t="shared" si="46"/>
        <v>0.01</v>
      </c>
      <c r="N66" s="69">
        <f t="shared" si="46"/>
        <v>0</v>
      </c>
      <c r="O66" s="72">
        <v>0</v>
      </c>
      <c r="P66" s="7"/>
      <c r="Q66" s="72">
        <f t="shared" si="9"/>
        <v>5.6325000000000003</v>
      </c>
      <c r="R66" s="72">
        <f t="shared" si="10"/>
        <v>5.61</v>
      </c>
      <c r="S66" s="72">
        <f t="shared" si="11"/>
        <v>0</v>
      </c>
      <c r="T66" s="7"/>
      <c r="U66" s="5">
        <f t="shared" si="12"/>
        <v>28</v>
      </c>
      <c r="V66" s="45">
        <f t="shared" si="13"/>
        <v>38749</v>
      </c>
      <c r="W66" s="5">
        <f t="shared" si="14"/>
        <v>1833</v>
      </c>
      <c r="X66" s="55">
        <f t="shared" si="15"/>
        <v>5.3904348595426005E-2</v>
      </c>
      <c r="Y66" s="47">
        <f t="shared" si="16"/>
        <v>0.76572161221390878</v>
      </c>
      <c r="Z66" s="5">
        <f t="shared" si="17"/>
        <v>0</v>
      </c>
      <c r="AA66" s="5">
        <f t="shared" si="18"/>
        <v>0</v>
      </c>
      <c r="AC66" s="39">
        <f t="shared" si="19"/>
        <v>0</v>
      </c>
      <c r="AD66" s="39">
        <f t="shared" si="20"/>
        <v>0</v>
      </c>
      <c r="AE66" s="39">
        <f t="shared" si="21"/>
        <v>0</v>
      </c>
      <c r="AF66" s="39">
        <f t="shared" si="22"/>
        <v>0</v>
      </c>
      <c r="AG66" s="39">
        <f t="shared" si="23"/>
        <v>0</v>
      </c>
      <c r="AH66" s="39">
        <f t="shared" si="24"/>
        <v>0</v>
      </c>
      <c r="AI66" s="39">
        <f t="shared" si="25"/>
        <v>0</v>
      </c>
      <c r="AJ66" s="39">
        <f t="shared" si="26"/>
        <v>0</v>
      </c>
      <c r="AK66" s="39">
        <f t="shared" si="27"/>
        <v>0</v>
      </c>
      <c r="AL66" s="43"/>
      <c r="AM66" s="39">
        <f t="shared" si="28"/>
        <v>0</v>
      </c>
      <c r="AN66" s="39">
        <f t="shared" si="29"/>
        <v>0</v>
      </c>
      <c r="AO66" s="39">
        <f t="shared" si="30"/>
        <v>0</v>
      </c>
      <c r="AP66" s="40">
        <f t="shared" si="31"/>
        <v>0</v>
      </c>
      <c r="AR66" s="39">
        <f t="shared" si="32"/>
        <v>0</v>
      </c>
      <c r="AS66" s="39">
        <f t="shared" si="33"/>
        <v>0</v>
      </c>
      <c r="AT66" s="39">
        <f t="shared" si="34"/>
        <v>0</v>
      </c>
      <c r="AU66" s="40">
        <f t="shared" si="35"/>
        <v>0</v>
      </c>
      <c r="AV66" s="40"/>
      <c r="AW66" s="52">
        <f t="shared" si="36"/>
        <v>0</v>
      </c>
      <c r="AY66" s="52">
        <f t="shared" si="37"/>
        <v>0</v>
      </c>
      <c r="AZ66" s="70"/>
    </row>
    <row r="67" spans="1:52">
      <c r="A67" s="44">
        <f t="shared" si="38"/>
        <v>38777</v>
      </c>
      <c r="B67" s="66">
        <f t="shared" si="39"/>
        <v>4590.1639344262294</v>
      </c>
      <c r="C67" s="67"/>
      <c r="D67" s="68">
        <f t="shared" si="3"/>
        <v>4590.1639344262294</v>
      </c>
      <c r="E67" s="35">
        <f t="shared" si="4"/>
        <v>0</v>
      </c>
      <c r="F67" s="35">
        <f t="shared" si="5"/>
        <v>0</v>
      </c>
      <c r="G67" s="55">
        <f t="shared" si="44"/>
        <v>5.67</v>
      </c>
      <c r="H67" s="69">
        <f t="shared" si="44"/>
        <v>5.67</v>
      </c>
      <c r="I67" s="72">
        <f t="shared" si="40"/>
        <v>0</v>
      </c>
      <c r="J67" s="55">
        <f t="shared" si="45"/>
        <v>-4.7500000000000001E-2</v>
      </c>
      <c r="K67" s="69">
        <f t="shared" si="45"/>
        <v>-0.06</v>
      </c>
      <c r="L67" s="72">
        <v>0</v>
      </c>
      <c r="M67" s="55">
        <f t="shared" si="46"/>
        <v>0.01</v>
      </c>
      <c r="N67" s="69">
        <f t="shared" si="46"/>
        <v>0</v>
      </c>
      <c r="O67" s="72">
        <v>0</v>
      </c>
      <c r="P67" s="7"/>
      <c r="Q67" s="72">
        <f t="shared" si="9"/>
        <v>5.6325000000000003</v>
      </c>
      <c r="R67" s="72">
        <f t="shared" si="10"/>
        <v>5.61</v>
      </c>
      <c r="S67" s="72">
        <f t="shared" si="11"/>
        <v>0</v>
      </c>
      <c r="T67" s="7"/>
      <c r="U67" s="5">
        <f t="shared" si="12"/>
        <v>31</v>
      </c>
      <c r="V67" s="45">
        <f t="shared" si="13"/>
        <v>38777</v>
      </c>
      <c r="W67" s="5">
        <f t="shared" si="14"/>
        <v>1861</v>
      </c>
      <c r="X67" s="55">
        <f t="shared" si="15"/>
        <v>5.3904348595426005E-2</v>
      </c>
      <c r="Y67" s="47">
        <f t="shared" si="16"/>
        <v>0.76260566947158137</v>
      </c>
      <c r="Z67" s="5">
        <f t="shared" si="17"/>
        <v>0</v>
      </c>
      <c r="AA67" s="5">
        <f t="shared" si="18"/>
        <v>0</v>
      </c>
      <c r="AC67" s="39">
        <f t="shared" si="19"/>
        <v>0</v>
      </c>
      <c r="AD67" s="39">
        <f t="shared" si="20"/>
        <v>0</v>
      </c>
      <c r="AE67" s="39">
        <f t="shared" si="21"/>
        <v>0</v>
      </c>
      <c r="AF67" s="39">
        <f t="shared" si="22"/>
        <v>0</v>
      </c>
      <c r="AG67" s="39">
        <f t="shared" si="23"/>
        <v>0</v>
      </c>
      <c r="AH67" s="39">
        <f t="shared" si="24"/>
        <v>0</v>
      </c>
      <c r="AI67" s="39">
        <f t="shared" si="25"/>
        <v>0</v>
      </c>
      <c r="AJ67" s="39">
        <f t="shared" si="26"/>
        <v>0</v>
      </c>
      <c r="AK67" s="39">
        <f t="shared" si="27"/>
        <v>0</v>
      </c>
      <c r="AL67" s="43"/>
      <c r="AM67" s="39">
        <f t="shared" si="28"/>
        <v>0</v>
      </c>
      <c r="AN67" s="39">
        <f t="shared" si="29"/>
        <v>0</v>
      </c>
      <c r="AO67" s="39">
        <f t="shared" si="30"/>
        <v>0</v>
      </c>
      <c r="AP67" s="40">
        <f t="shared" si="31"/>
        <v>0</v>
      </c>
      <c r="AR67" s="39">
        <f t="shared" si="32"/>
        <v>0</v>
      </c>
      <c r="AS67" s="39">
        <f t="shared" si="33"/>
        <v>0</v>
      </c>
      <c r="AT67" s="39">
        <f t="shared" si="34"/>
        <v>0</v>
      </c>
      <c r="AU67" s="40">
        <f t="shared" si="35"/>
        <v>0</v>
      </c>
      <c r="AV67" s="40"/>
      <c r="AW67" s="52">
        <f t="shared" si="36"/>
        <v>0</v>
      </c>
      <c r="AY67" s="52">
        <f t="shared" si="37"/>
        <v>0</v>
      </c>
      <c r="AZ67" s="70"/>
    </row>
    <row r="68" spans="1:52">
      <c r="A68" s="44">
        <f t="shared" si="38"/>
        <v>38808</v>
      </c>
      <c r="B68" s="66">
        <f t="shared" si="39"/>
        <v>4590.1639344262294</v>
      </c>
      <c r="C68" s="67"/>
      <c r="D68" s="68">
        <f t="shared" si="3"/>
        <v>4590.1639344262294</v>
      </c>
      <c r="E68" s="35">
        <f t="shared" si="4"/>
        <v>0</v>
      </c>
      <c r="F68" s="35">
        <f t="shared" si="5"/>
        <v>0</v>
      </c>
      <c r="G68" s="55">
        <f t="shared" si="44"/>
        <v>5.67</v>
      </c>
      <c r="H68" s="69">
        <f t="shared" si="44"/>
        <v>5.67</v>
      </c>
      <c r="I68" s="72">
        <f t="shared" si="40"/>
        <v>0</v>
      </c>
      <c r="J68" s="55">
        <f t="shared" si="45"/>
        <v>-4.7500000000000001E-2</v>
      </c>
      <c r="K68" s="69">
        <f t="shared" si="45"/>
        <v>-0.06</v>
      </c>
      <c r="L68" s="72">
        <v>0</v>
      </c>
      <c r="M68" s="55">
        <f t="shared" si="46"/>
        <v>0.01</v>
      </c>
      <c r="N68" s="69">
        <f t="shared" si="46"/>
        <v>0</v>
      </c>
      <c r="O68" s="72">
        <v>0</v>
      </c>
      <c r="P68" s="7"/>
      <c r="Q68" s="72">
        <f t="shared" si="9"/>
        <v>5.6325000000000003</v>
      </c>
      <c r="R68" s="72">
        <f t="shared" si="10"/>
        <v>5.61</v>
      </c>
      <c r="S68" s="72">
        <f t="shared" si="11"/>
        <v>0</v>
      </c>
      <c r="T68" s="7"/>
      <c r="U68" s="5">
        <f t="shared" si="12"/>
        <v>30</v>
      </c>
      <c r="V68" s="45">
        <f t="shared" si="13"/>
        <v>38808</v>
      </c>
      <c r="W68" s="5">
        <f t="shared" si="14"/>
        <v>1892</v>
      </c>
      <c r="X68" s="55">
        <f t="shared" si="15"/>
        <v>5.3904348595426005E-2</v>
      </c>
      <c r="Y68" s="47">
        <f t="shared" si="16"/>
        <v>0.75917066382529397</v>
      </c>
      <c r="Z68" s="5">
        <f t="shared" si="17"/>
        <v>0</v>
      </c>
      <c r="AA68" s="5">
        <f t="shared" si="18"/>
        <v>0</v>
      </c>
      <c r="AC68" s="39">
        <f t="shared" si="19"/>
        <v>0</v>
      </c>
      <c r="AD68" s="39">
        <f t="shared" si="20"/>
        <v>0</v>
      </c>
      <c r="AE68" s="39">
        <f t="shared" si="21"/>
        <v>0</v>
      </c>
      <c r="AF68" s="39">
        <f t="shared" si="22"/>
        <v>0</v>
      </c>
      <c r="AG68" s="39">
        <f t="shared" si="23"/>
        <v>0</v>
      </c>
      <c r="AH68" s="39">
        <f t="shared" si="24"/>
        <v>0</v>
      </c>
      <c r="AI68" s="39">
        <f t="shared" si="25"/>
        <v>0</v>
      </c>
      <c r="AJ68" s="39">
        <f t="shared" si="26"/>
        <v>0</v>
      </c>
      <c r="AK68" s="39">
        <f t="shared" si="27"/>
        <v>0</v>
      </c>
      <c r="AL68" s="43"/>
      <c r="AM68" s="39">
        <f t="shared" si="28"/>
        <v>0</v>
      </c>
      <c r="AN68" s="39">
        <f t="shared" si="29"/>
        <v>0</v>
      </c>
      <c r="AO68" s="39">
        <f t="shared" si="30"/>
        <v>0</v>
      </c>
      <c r="AP68" s="40">
        <f t="shared" si="31"/>
        <v>0</v>
      </c>
      <c r="AR68" s="39">
        <f t="shared" si="32"/>
        <v>0</v>
      </c>
      <c r="AS68" s="39">
        <f t="shared" si="33"/>
        <v>0</v>
      </c>
      <c r="AT68" s="39">
        <f t="shared" si="34"/>
        <v>0</v>
      </c>
      <c r="AU68" s="40">
        <f t="shared" si="35"/>
        <v>0</v>
      </c>
      <c r="AV68" s="40"/>
      <c r="AW68" s="52">
        <f t="shared" si="36"/>
        <v>0</v>
      </c>
      <c r="AY68" s="52">
        <f t="shared" si="37"/>
        <v>0</v>
      </c>
      <c r="AZ68" s="70"/>
    </row>
    <row r="69" spans="1:52">
      <c r="A69" s="44">
        <f t="shared" si="38"/>
        <v>38838</v>
      </c>
      <c r="B69" s="66">
        <f t="shared" si="39"/>
        <v>4590.1639344262294</v>
      </c>
      <c r="C69" s="67"/>
      <c r="D69" s="68">
        <f t="shared" si="3"/>
        <v>4590.1639344262294</v>
      </c>
      <c r="E69" s="35">
        <f t="shared" si="4"/>
        <v>0</v>
      </c>
      <c r="F69" s="35">
        <f t="shared" si="5"/>
        <v>0</v>
      </c>
      <c r="G69" s="55">
        <f t="shared" si="44"/>
        <v>5.67</v>
      </c>
      <c r="H69" s="69">
        <f t="shared" si="44"/>
        <v>5.67</v>
      </c>
      <c r="I69" s="72">
        <f t="shared" si="40"/>
        <v>0</v>
      </c>
      <c r="J69" s="55">
        <f t="shared" si="45"/>
        <v>-4.7500000000000001E-2</v>
      </c>
      <c r="K69" s="69">
        <f t="shared" si="45"/>
        <v>-0.06</v>
      </c>
      <c r="L69" s="72">
        <v>0</v>
      </c>
      <c r="M69" s="55">
        <f t="shared" si="46"/>
        <v>0.01</v>
      </c>
      <c r="N69" s="69">
        <f t="shared" si="46"/>
        <v>0</v>
      </c>
      <c r="O69" s="72">
        <v>0</v>
      </c>
      <c r="P69" s="7"/>
      <c r="Q69" s="72">
        <f t="shared" si="9"/>
        <v>5.6325000000000003</v>
      </c>
      <c r="R69" s="72">
        <f t="shared" si="10"/>
        <v>5.61</v>
      </c>
      <c r="S69" s="72">
        <f t="shared" si="11"/>
        <v>0</v>
      </c>
      <c r="T69" s="7"/>
      <c r="U69" s="5">
        <f t="shared" si="12"/>
        <v>31</v>
      </c>
      <c r="V69" s="45">
        <f t="shared" si="13"/>
        <v>38838</v>
      </c>
      <c r="W69" s="5">
        <f t="shared" si="14"/>
        <v>1922</v>
      </c>
      <c r="X69" s="55">
        <f t="shared" si="15"/>
        <v>5.3904348595426005E-2</v>
      </c>
      <c r="Y69" s="47">
        <f t="shared" si="16"/>
        <v>0.75586119721763301</v>
      </c>
      <c r="Z69" s="5">
        <f t="shared" si="17"/>
        <v>0</v>
      </c>
      <c r="AA69" s="5">
        <f t="shared" si="18"/>
        <v>0</v>
      </c>
      <c r="AC69" s="39">
        <f t="shared" si="19"/>
        <v>0</v>
      </c>
      <c r="AD69" s="39">
        <f t="shared" si="20"/>
        <v>0</v>
      </c>
      <c r="AE69" s="39">
        <f t="shared" si="21"/>
        <v>0</v>
      </c>
      <c r="AF69" s="39">
        <f t="shared" si="22"/>
        <v>0</v>
      </c>
      <c r="AG69" s="39">
        <f t="shared" si="23"/>
        <v>0</v>
      </c>
      <c r="AH69" s="39">
        <f t="shared" si="24"/>
        <v>0</v>
      </c>
      <c r="AI69" s="39">
        <f t="shared" si="25"/>
        <v>0</v>
      </c>
      <c r="AJ69" s="39">
        <f t="shared" si="26"/>
        <v>0</v>
      </c>
      <c r="AK69" s="39">
        <f t="shared" si="27"/>
        <v>0</v>
      </c>
      <c r="AL69" s="43"/>
      <c r="AM69" s="39">
        <f t="shared" si="28"/>
        <v>0</v>
      </c>
      <c r="AN69" s="39">
        <f t="shared" si="29"/>
        <v>0</v>
      </c>
      <c r="AO69" s="39">
        <f t="shared" si="30"/>
        <v>0</v>
      </c>
      <c r="AP69" s="40">
        <f t="shared" si="31"/>
        <v>0</v>
      </c>
      <c r="AR69" s="39">
        <f t="shared" si="32"/>
        <v>0</v>
      </c>
      <c r="AS69" s="39">
        <f t="shared" si="33"/>
        <v>0</v>
      </c>
      <c r="AT69" s="39">
        <f t="shared" si="34"/>
        <v>0</v>
      </c>
      <c r="AU69" s="40">
        <f t="shared" si="35"/>
        <v>0</v>
      </c>
      <c r="AV69" s="40"/>
      <c r="AW69" s="52">
        <f t="shared" si="36"/>
        <v>0</v>
      </c>
      <c r="AY69" s="52">
        <f t="shared" si="37"/>
        <v>0</v>
      </c>
      <c r="AZ69" s="70"/>
    </row>
    <row r="70" spans="1:52">
      <c r="A70" s="44">
        <f t="shared" si="38"/>
        <v>38869</v>
      </c>
      <c r="B70" s="66">
        <f t="shared" si="39"/>
        <v>4590.1639344262294</v>
      </c>
      <c r="C70" s="67"/>
      <c r="D70" s="68">
        <f t="shared" si="3"/>
        <v>4590.1639344262294</v>
      </c>
      <c r="E70" s="35">
        <f t="shared" si="4"/>
        <v>0</v>
      </c>
      <c r="F70" s="35">
        <f t="shared" si="5"/>
        <v>0</v>
      </c>
      <c r="G70" s="55">
        <f t="shared" ref="G70:H89" si="47">VLOOKUP($A70,Table,MATCH(G$4,Curves,0))</f>
        <v>5.67</v>
      </c>
      <c r="H70" s="69">
        <f t="shared" si="47"/>
        <v>5.67</v>
      </c>
      <c r="I70" s="72">
        <f t="shared" si="40"/>
        <v>0</v>
      </c>
      <c r="J70" s="55">
        <f t="shared" ref="J70:K89" si="48">VLOOKUP($A70,Table,MATCH(J$4,Curves,0))</f>
        <v>-4.7500000000000001E-2</v>
      </c>
      <c r="K70" s="69">
        <f t="shared" si="48"/>
        <v>-0.06</v>
      </c>
      <c r="L70" s="72">
        <v>0</v>
      </c>
      <c r="M70" s="55">
        <f t="shared" ref="M70:N89" si="49">VLOOKUP($A70,Table,MATCH(M$4,Curves,0))</f>
        <v>0.01</v>
      </c>
      <c r="N70" s="69">
        <f t="shared" si="49"/>
        <v>0</v>
      </c>
      <c r="O70" s="72">
        <v>0</v>
      </c>
      <c r="P70" s="7"/>
      <c r="Q70" s="72">
        <f t="shared" si="9"/>
        <v>5.6325000000000003</v>
      </c>
      <c r="R70" s="72">
        <f t="shared" si="10"/>
        <v>5.61</v>
      </c>
      <c r="S70" s="72">
        <f t="shared" si="11"/>
        <v>0</v>
      </c>
      <c r="T70" s="7"/>
      <c r="U70" s="5">
        <f t="shared" si="12"/>
        <v>30</v>
      </c>
      <c r="V70" s="45">
        <f t="shared" si="13"/>
        <v>38869</v>
      </c>
      <c r="W70" s="5">
        <f t="shared" si="14"/>
        <v>1953</v>
      </c>
      <c r="X70" s="55">
        <f t="shared" si="15"/>
        <v>5.3904348595426005E-2</v>
      </c>
      <c r="Y70" s="47">
        <f t="shared" si="16"/>
        <v>0.75245657070593763</v>
      </c>
      <c r="Z70" s="5">
        <f t="shared" si="17"/>
        <v>0</v>
      </c>
      <c r="AA70" s="5">
        <f t="shared" si="18"/>
        <v>0</v>
      </c>
      <c r="AC70" s="39">
        <f t="shared" si="19"/>
        <v>0</v>
      </c>
      <c r="AD70" s="39">
        <f t="shared" si="20"/>
        <v>0</v>
      </c>
      <c r="AE70" s="39">
        <f t="shared" si="21"/>
        <v>0</v>
      </c>
      <c r="AF70" s="39">
        <f t="shared" si="22"/>
        <v>0</v>
      </c>
      <c r="AG70" s="39">
        <f t="shared" si="23"/>
        <v>0</v>
      </c>
      <c r="AH70" s="39">
        <f t="shared" si="24"/>
        <v>0</v>
      </c>
      <c r="AI70" s="39">
        <f t="shared" si="25"/>
        <v>0</v>
      </c>
      <c r="AJ70" s="39">
        <f t="shared" si="26"/>
        <v>0</v>
      </c>
      <c r="AK70" s="39">
        <f t="shared" si="27"/>
        <v>0</v>
      </c>
      <c r="AL70" s="43"/>
      <c r="AM70" s="39">
        <f t="shared" si="28"/>
        <v>0</v>
      </c>
      <c r="AN70" s="39">
        <f t="shared" si="29"/>
        <v>0</v>
      </c>
      <c r="AO70" s="39">
        <f t="shared" si="30"/>
        <v>0</v>
      </c>
      <c r="AP70" s="40">
        <f t="shared" si="31"/>
        <v>0</v>
      </c>
      <c r="AR70" s="39">
        <f t="shared" si="32"/>
        <v>0</v>
      </c>
      <c r="AS70" s="39">
        <f t="shared" si="33"/>
        <v>0</v>
      </c>
      <c r="AT70" s="39">
        <f t="shared" si="34"/>
        <v>0</v>
      </c>
      <c r="AU70" s="40">
        <f t="shared" si="35"/>
        <v>0</v>
      </c>
      <c r="AV70" s="40"/>
      <c r="AW70" s="52">
        <f t="shared" si="36"/>
        <v>0</v>
      </c>
      <c r="AY70" s="52">
        <f t="shared" si="37"/>
        <v>0</v>
      </c>
      <c r="AZ70" s="70"/>
    </row>
    <row r="71" spans="1:52">
      <c r="A71" s="44">
        <f t="shared" si="38"/>
        <v>38899</v>
      </c>
      <c r="B71" s="66">
        <f t="shared" si="39"/>
        <v>4590.1639344262294</v>
      </c>
      <c r="C71" s="67"/>
      <c r="D71" s="68">
        <f t="shared" si="3"/>
        <v>4590.1639344262294</v>
      </c>
      <c r="E71" s="35">
        <f t="shared" si="4"/>
        <v>0</v>
      </c>
      <c r="F71" s="35">
        <f t="shared" si="5"/>
        <v>0</v>
      </c>
      <c r="G71" s="55">
        <f t="shared" si="47"/>
        <v>5.67</v>
      </c>
      <c r="H71" s="69">
        <f t="shared" si="47"/>
        <v>5.67</v>
      </c>
      <c r="I71" s="72">
        <f t="shared" si="40"/>
        <v>0</v>
      </c>
      <c r="J71" s="55">
        <f t="shared" si="48"/>
        <v>-4.7500000000000001E-2</v>
      </c>
      <c r="K71" s="69">
        <f t="shared" si="48"/>
        <v>-0.06</v>
      </c>
      <c r="L71" s="72">
        <v>0</v>
      </c>
      <c r="M71" s="55">
        <f t="shared" si="49"/>
        <v>0.01</v>
      </c>
      <c r="N71" s="69">
        <f t="shared" si="49"/>
        <v>0</v>
      </c>
      <c r="O71" s="72">
        <v>0</v>
      </c>
      <c r="P71" s="7"/>
      <c r="Q71" s="72">
        <f t="shared" si="9"/>
        <v>5.6325000000000003</v>
      </c>
      <c r="R71" s="72">
        <f t="shared" si="10"/>
        <v>5.61</v>
      </c>
      <c r="S71" s="72">
        <f t="shared" si="11"/>
        <v>0</v>
      </c>
      <c r="T71" s="7"/>
      <c r="U71" s="5">
        <f t="shared" si="12"/>
        <v>31</v>
      </c>
      <c r="V71" s="45">
        <f t="shared" si="13"/>
        <v>38899</v>
      </c>
      <c r="W71" s="5">
        <f t="shared" si="14"/>
        <v>1983</v>
      </c>
      <c r="X71" s="55">
        <f t="shared" si="15"/>
        <v>5.3904348595426005E-2</v>
      </c>
      <c r="Y71" s="47">
        <f t="shared" si="16"/>
        <v>0.74917637296763384</v>
      </c>
      <c r="Z71" s="5">
        <f t="shared" si="17"/>
        <v>0</v>
      </c>
      <c r="AA71" s="5">
        <f t="shared" si="18"/>
        <v>0</v>
      </c>
      <c r="AC71" s="39">
        <f t="shared" si="19"/>
        <v>0</v>
      </c>
      <c r="AD71" s="39">
        <f t="shared" si="20"/>
        <v>0</v>
      </c>
      <c r="AE71" s="39">
        <f t="shared" si="21"/>
        <v>0</v>
      </c>
      <c r="AF71" s="39">
        <f t="shared" si="22"/>
        <v>0</v>
      </c>
      <c r="AG71" s="39">
        <f t="shared" si="23"/>
        <v>0</v>
      </c>
      <c r="AH71" s="39">
        <f t="shared" si="24"/>
        <v>0</v>
      </c>
      <c r="AI71" s="39">
        <f t="shared" si="25"/>
        <v>0</v>
      </c>
      <c r="AJ71" s="39">
        <f t="shared" si="26"/>
        <v>0</v>
      </c>
      <c r="AK71" s="39">
        <f t="shared" si="27"/>
        <v>0</v>
      </c>
      <c r="AL71" s="43"/>
      <c r="AM71" s="39">
        <f t="shared" si="28"/>
        <v>0</v>
      </c>
      <c r="AN71" s="39">
        <f t="shared" si="29"/>
        <v>0</v>
      </c>
      <c r="AO71" s="39">
        <f t="shared" si="30"/>
        <v>0</v>
      </c>
      <c r="AP71" s="40">
        <f t="shared" si="31"/>
        <v>0</v>
      </c>
      <c r="AR71" s="39">
        <f t="shared" si="32"/>
        <v>0</v>
      </c>
      <c r="AS71" s="39">
        <f t="shared" si="33"/>
        <v>0</v>
      </c>
      <c r="AT71" s="39">
        <f t="shared" si="34"/>
        <v>0</v>
      </c>
      <c r="AU71" s="40">
        <f t="shared" si="35"/>
        <v>0</v>
      </c>
      <c r="AV71" s="40"/>
      <c r="AW71" s="52">
        <f t="shared" si="36"/>
        <v>0</v>
      </c>
      <c r="AY71" s="52">
        <f t="shared" si="37"/>
        <v>0</v>
      </c>
      <c r="AZ71" s="70"/>
    </row>
    <row r="72" spans="1:52">
      <c r="A72" s="44">
        <f t="shared" si="38"/>
        <v>38930</v>
      </c>
      <c r="B72" s="66">
        <f t="shared" si="39"/>
        <v>4590.1639344262294</v>
      </c>
      <c r="C72" s="67"/>
      <c r="D72" s="68">
        <f t="shared" si="3"/>
        <v>4590.1639344262294</v>
      </c>
      <c r="E72" s="35">
        <f t="shared" si="4"/>
        <v>0</v>
      </c>
      <c r="F72" s="35">
        <f t="shared" si="5"/>
        <v>0</v>
      </c>
      <c r="G72" s="55">
        <f t="shared" si="47"/>
        <v>5.67</v>
      </c>
      <c r="H72" s="69">
        <f t="shared" si="47"/>
        <v>5.67</v>
      </c>
      <c r="I72" s="72">
        <f t="shared" si="40"/>
        <v>0</v>
      </c>
      <c r="J72" s="55">
        <f t="shared" si="48"/>
        <v>-4.7500000000000001E-2</v>
      </c>
      <c r="K72" s="69">
        <f t="shared" si="48"/>
        <v>-0.06</v>
      </c>
      <c r="L72" s="72">
        <v>0</v>
      </c>
      <c r="M72" s="55">
        <f t="shared" si="49"/>
        <v>0.01</v>
      </c>
      <c r="N72" s="69">
        <f t="shared" si="49"/>
        <v>0</v>
      </c>
      <c r="O72" s="72">
        <v>0</v>
      </c>
      <c r="P72" s="7"/>
      <c r="Q72" s="72">
        <f t="shared" si="9"/>
        <v>5.6325000000000003</v>
      </c>
      <c r="R72" s="72">
        <f t="shared" si="10"/>
        <v>5.61</v>
      </c>
      <c r="S72" s="72">
        <f t="shared" si="11"/>
        <v>0</v>
      </c>
      <c r="T72" s="7"/>
      <c r="U72" s="5">
        <f t="shared" si="12"/>
        <v>31</v>
      </c>
      <c r="V72" s="45">
        <f t="shared" si="13"/>
        <v>38930</v>
      </c>
      <c r="W72" s="5">
        <f t="shared" si="14"/>
        <v>2014</v>
      </c>
      <c r="X72" s="55">
        <f t="shared" si="15"/>
        <v>5.3904348595426005E-2</v>
      </c>
      <c r="Y72" s="47">
        <f t="shared" si="16"/>
        <v>0.74580185691795364</v>
      </c>
      <c r="Z72" s="5">
        <f t="shared" si="17"/>
        <v>0</v>
      </c>
      <c r="AA72" s="5">
        <f t="shared" si="18"/>
        <v>0</v>
      </c>
      <c r="AC72" s="39">
        <f t="shared" si="19"/>
        <v>0</v>
      </c>
      <c r="AD72" s="39">
        <f t="shared" si="20"/>
        <v>0</v>
      </c>
      <c r="AE72" s="39">
        <f t="shared" si="21"/>
        <v>0</v>
      </c>
      <c r="AF72" s="39">
        <f t="shared" si="22"/>
        <v>0</v>
      </c>
      <c r="AG72" s="39">
        <f t="shared" si="23"/>
        <v>0</v>
      </c>
      <c r="AH72" s="39">
        <f t="shared" si="24"/>
        <v>0</v>
      </c>
      <c r="AI72" s="39">
        <f t="shared" si="25"/>
        <v>0</v>
      </c>
      <c r="AJ72" s="39">
        <f t="shared" si="26"/>
        <v>0</v>
      </c>
      <c r="AK72" s="39">
        <f t="shared" si="27"/>
        <v>0</v>
      </c>
      <c r="AL72" s="43"/>
      <c r="AM72" s="39">
        <f t="shared" si="28"/>
        <v>0</v>
      </c>
      <c r="AN72" s="39">
        <f t="shared" si="29"/>
        <v>0</v>
      </c>
      <c r="AO72" s="39">
        <f t="shared" si="30"/>
        <v>0</v>
      </c>
      <c r="AP72" s="40">
        <f t="shared" si="31"/>
        <v>0</v>
      </c>
      <c r="AR72" s="39">
        <f t="shared" si="32"/>
        <v>0</v>
      </c>
      <c r="AS72" s="39">
        <f t="shared" si="33"/>
        <v>0</v>
      </c>
      <c r="AT72" s="39">
        <f t="shared" si="34"/>
        <v>0</v>
      </c>
      <c r="AU72" s="40">
        <f t="shared" si="35"/>
        <v>0</v>
      </c>
      <c r="AV72" s="40"/>
      <c r="AW72" s="52">
        <f t="shared" si="36"/>
        <v>0</v>
      </c>
      <c r="AY72" s="52">
        <f t="shared" si="37"/>
        <v>0</v>
      </c>
      <c r="AZ72" s="70"/>
    </row>
    <row r="73" spans="1:52">
      <c r="A73" s="44">
        <f t="shared" si="38"/>
        <v>38961</v>
      </c>
      <c r="B73" s="66">
        <f t="shared" si="39"/>
        <v>4590.1639344262294</v>
      </c>
      <c r="C73" s="67"/>
      <c r="D73" s="68">
        <f t="shared" si="3"/>
        <v>4590.1639344262294</v>
      </c>
      <c r="E73" s="35">
        <f t="shared" si="4"/>
        <v>0</v>
      </c>
      <c r="F73" s="35">
        <f t="shared" si="5"/>
        <v>0</v>
      </c>
      <c r="G73" s="55">
        <f t="shared" si="47"/>
        <v>5.67</v>
      </c>
      <c r="H73" s="69">
        <f t="shared" si="47"/>
        <v>5.67</v>
      </c>
      <c r="I73" s="72">
        <f t="shared" si="40"/>
        <v>0</v>
      </c>
      <c r="J73" s="55">
        <f t="shared" si="48"/>
        <v>-4.7500000000000001E-2</v>
      </c>
      <c r="K73" s="69">
        <f t="shared" si="48"/>
        <v>-0.06</v>
      </c>
      <c r="L73" s="72">
        <v>0</v>
      </c>
      <c r="M73" s="55">
        <f t="shared" si="49"/>
        <v>0.01</v>
      </c>
      <c r="N73" s="69">
        <f t="shared" si="49"/>
        <v>0</v>
      </c>
      <c r="O73" s="72">
        <v>0</v>
      </c>
      <c r="P73" s="7"/>
      <c r="Q73" s="72">
        <f t="shared" si="9"/>
        <v>5.6325000000000003</v>
      </c>
      <c r="R73" s="72">
        <f t="shared" si="10"/>
        <v>5.61</v>
      </c>
      <c r="S73" s="72">
        <f t="shared" si="11"/>
        <v>0</v>
      </c>
      <c r="T73" s="7"/>
      <c r="U73" s="5">
        <f t="shared" si="12"/>
        <v>30</v>
      </c>
      <c r="V73" s="45">
        <f t="shared" si="13"/>
        <v>38961</v>
      </c>
      <c r="W73" s="5">
        <f t="shared" si="14"/>
        <v>2045</v>
      </c>
      <c r="X73" s="55">
        <f t="shared" si="15"/>
        <v>5.3904348595426005E-2</v>
      </c>
      <c r="Y73" s="47">
        <f t="shared" si="16"/>
        <v>0.74244254070502813</v>
      </c>
      <c r="Z73" s="5">
        <f t="shared" si="17"/>
        <v>0</v>
      </c>
      <c r="AA73" s="5">
        <f t="shared" si="18"/>
        <v>0</v>
      </c>
      <c r="AC73" s="39">
        <f t="shared" si="19"/>
        <v>0</v>
      </c>
      <c r="AD73" s="39">
        <f t="shared" si="20"/>
        <v>0</v>
      </c>
      <c r="AE73" s="39">
        <f t="shared" si="21"/>
        <v>0</v>
      </c>
      <c r="AF73" s="39">
        <f t="shared" si="22"/>
        <v>0</v>
      </c>
      <c r="AG73" s="39">
        <f t="shared" si="23"/>
        <v>0</v>
      </c>
      <c r="AH73" s="39">
        <f t="shared" si="24"/>
        <v>0</v>
      </c>
      <c r="AI73" s="39">
        <f t="shared" si="25"/>
        <v>0</v>
      </c>
      <c r="AJ73" s="39">
        <f t="shared" si="26"/>
        <v>0</v>
      </c>
      <c r="AK73" s="39">
        <f t="shared" si="27"/>
        <v>0</v>
      </c>
      <c r="AL73" s="43"/>
      <c r="AM73" s="39">
        <f t="shared" si="28"/>
        <v>0</v>
      </c>
      <c r="AN73" s="39">
        <f t="shared" si="29"/>
        <v>0</v>
      </c>
      <c r="AO73" s="39">
        <f t="shared" si="30"/>
        <v>0</v>
      </c>
      <c r="AP73" s="40">
        <f t="shared" si="31"/>
        <v>0</v>
      </c>
      <c r="AR73" s="39">
        <f t="shared" si="32"/>
        <v>0</v>
      </c>
      <c r="AS73" s="39">
        <f t="shared" si="33"/>
        <v>0</v>
      </c>
      <c r="AT73" s="39">
        <f t="shared" si="34"/>
        <v>0</v>
      </c>
      <c r="AU73" s="40">
        <f t="shared" si="35"/>
        <v>0</v>
      </c>
      <c r="AV73" s="40"/>
      <c r="AW73" s="52">
        <f t="shared" si="36"/>
        <v>0</v>
      </c>
      <c r="AY73" s="52">
        <f t="shared" si="37"/>
        <v>0</v>
      </c>
      <c r="AZ73" s="70"/>
    </row>
    <row r="74" spans="1:52">
      <c r="A74" s="44">
        <f t="shared" si="38"/>
        <v>38991</v>
      </c>
      <c r="B74" s="66">
        <f t="shared" si="39"/>
        <v>4590.1639344262294</v>
      </c>
      <c r="C74" s="67"/>
      <c r="D74" s="68">
        <f t="shared" ref="D74:D137" si="50">B74+C74</f>
        <v>4590.1639344262294</v>
      </c>
      <c r="E74" s="35">
        <f t="shared" ref="E74:E137" si="51">IF(Z74=0,0,IF(AND(Z74=1,$H$3=1),D74*U74,IF($H$3=2,D74,"N/A")))</f>
        <v>0</v>
      </c>
      <c r="F74" s="35">
        <f t="shared" ref="F74:F137" si="52">E74*Y74</f>
        <v>0</v>
      </c>
      <c r="G74" s="55">
        <f t="shared" si="47"/>
        <v>5.67</v>
      </c>
      <c r="H74" s="69">
        <f t="shared" si="47"/>
        <v>5.67</v>
      </c>
      <c r="I74" s="72">
        <f t="shared" si="40"/>
        <v>0</v>
      </c>
      <c r="J74" s="55">
        <f t="shared" si="48"/>
        <v>-4.7500000000000001E-2</v>
      </c>
      <c r="K74" s="69">
        <f t="shared" si="48"/>
        <v>-0.06</v>
      </c>
      <c r="L74" s="72">
        <v>0</v>
      </c>
      <c r="M74" s="55">
        <f t="shared" si="49"/>
        <v>0.01</v>
      </c>
      <c r="N74" s="69">
        <f t="shared" si="49"/>
        <v>0</v>
      </c>
      <c r="O74" s="72">
        <v>0</v>
      </c>
      <c r="P74" s="7"/>
      <c r="Q74" s="72">
        <f t="shared" ref="Q74:Q137" si="53">M74+J74+G74</f>
        <v>5.6325000000000003</v>
      </c>
      <c r="R74" s="72">
        <f t="shared" ref="R74:R137" si="54">N74+K74+H74</f>
        <v>5.61</v>
      </c>
      <c r="S74" s="72">
        <f t="shared" ref="S74:S137" si="55">O74+L74+I74</f>
        <v>0</v>
      </c>
      <c r="T74" s="7"/>
      <c r="U74" s="5">
        <f t="shared" ref="U74:U137" si="56">A75-A74</f>
        <v>31</v>
      </c>
      <c r="V74" s="45">
        <f t="shared" ref="V74:V137" si="57">CHOOSE(F$3,A75+24,A74)</f>
        <v>38991</v>
      </c>
      <c r="W74" s="5">
        <f t="shared" ref="W74:W137" si="58">V74-C$3</f>
        <v>2075</v>
      </c>
      <c r="X74" s="55">
        <f t="shared" ref="X74:X137" si="59">VLOOKUP($A74,Table,MATCH(X$4,Curves,0))</f>
        <v>5.3904348595426005E-2</v>
      </c>
      <c r="Y74" s="47">
        <f t="shared" ref="Y74:Y137" si="60">1/(1+CHOOSE(F$3,(X75+($K$3/10000))/2,(X74+($K$3/10000))/2))^(2*W74/365.25)</f>
        <v>0.73920599731149206</v>
      </c>
      <c r="Z74" s="5">
        <f t="shared" ref="Z74:Z137" si="61">IF(AND(mthbeg&lt;=A74,mthend&gt;=A74),1,0)</f>
        <v>0</v>
      </c>
      <c r="AA74" s="5">
        <f t="shared" ref="AA74:AA137" si="62">U74*Z74</f>
        <v>0</v>
      </c>
      <c r="AC74" s="39">
        <f t="shared" ref="AC74:AC137" si="63">F74*G74</f>
        <v>0</v>
      </c>
      <c r="AD74" s="39">
        <f t="shared" ref="AD74:AD137" si="64">$F74*H74</f>
        <v>0</v>
      </c>
      <c r="AE74" s="39">
        <f t="shared" ref="AE74:AE137" si="65">$F74*I74</f>
        <v>0</v>
      </c>
      <c r="AF74" s="39">
        <f t="shared" ref="AF74:AF137" si="66">$F74*J74</f>
        <v>0</v>
      </c>
      <c r="AG74" s="39">
        <f t="shared" ref="AG74:AG137" si="67">$F74*K74</f>
        <v>0</v>
      </c>
      <c r="AH74" s="39">
        <f t="shared" ref="AH74:AH137" si="68">$F74*L74</f>
        <v>0</v>
      </c>
      <c r="AI74" s="39">
        <f t="shared" ref="AI74:AI137" si="69">$F74*M74</f>
        <v>0</v>
      </c>
      <c r="AJ74" s="39">
        <f t="shared" ref="AJ74:AJ137" si="70">$F74*N74</f>
        <v>0</v>
      </c>
      <c r="AK74" s="39">
        <f t="shared" ref="AK74:AK137" si="71">F74*O74</f>
        <v>0</v>
      </c>
      <c r="AL74" s="43"/>
      <c r="AM74" s="39">
        <f t="shared" ref="AM74:AM137" si="72">CHOOSE($G$3,AD74-AE74,AE74-AD74)</f>
        <v>0</v>
      </c>
      <c r="AN74" s="39">
        <f t="shared" ref="AN74:AN137" si="73">CHOOSE($G$3,AG74-AH74,AH74-AG74)</f>
        <v>0</v>
      </c>
      <c r="AO74" s="39">
        <f t="shared" ref="AO74:AO137" si="74">CHOOSE($G$3,AJ74-AK74,AK74-AJ74)</f>
        <v>0</v>
      </c>
      <c r="AP74" s="40">
        <f t="shared" ref="AP74:AP137" si="75">SUM(AM74:AO74)</f>
        <v>0</v>
      </c>
      <c r="AR74" s="39">
        <f t="shared" ref="AR74:AR137" si="76">CHOOSE($G$3,AC74-AD74,AD74-AC74)</f>
        <v>0</v>
      </c>
      <c r="AS74" s="39">
        <f t="shared" ref="AS74:AS137" si="77">CHOOSE($G$3,AF74-AG74,AG74-AF74)</f>
        <v>0</v>
      </c>
      <c r="AT74" s="39">
        <f t="shared" ref="AT74:AT137" si="78">CHOOSE($G$3,AI74-AJ74,AJ74-AI74)</f>
        <v>0</v>
      </c>
      <c r="AU74" s="40">
        <f t="shared" ref="AU74:AU137" si="79">AR74+AS74+AT74</f>
        <v>0</v>
      </c>
      <c r="AV74" s="40"/>
      <c r="AW74" s="52">
        <f t="shared" ref="AW74:AW137" si="80">AU74+AP74</f>
        <v>0</v>
      </c>
      <c r="AY74" s="52">
        <f t="shared" ref="AY74:AY137" si="81">AK74+AH74+AE74</f>
        <v>0</v>
      </c>
      <c r="AZ74" s="70"/>
    </row>
    <row r="75" spans="1:52">
      <c r="A75" s="44">
        <f t="shared" ref="A75:A138" si="82">EDATE(A74,1)</f>
        <v>39022</v>
      </c>
      <c r="B75" s="66">
        <f t="shared" ref="B75:B138" si="83">B74</f>
        <v>4590.1639344262294</v>
      </c>
      <c r="C75" s="67"/>
      <c r="D75" s="68">
        <f t="shared" si="50"/>
        <v>4590.1639344262294</v>
      </c>
      <c r="E75" s="35">
        <f t="shared" si="51"/>
        <v>0</v>
      </c>
      <c r="F75" s="35">
        <f t="shared" si="52"/>
        <v>0</v>
      </c>
      <c r="G75" s="55">
        <f t="shared" si="47"/>
        <v>5.67</v>
      </c>
      <c r="H75" s="69">
        <f t="shared" si="47"/>
        <v>5.67</v>
      </c>
      <c r="I75" s="72">
        <f t="shared" ref="I75:I138" si="84">I74</f>
        <v>0</v>
      </c>
      <c r="J75" s="55">
        <f t="shared" si="48"/>
        <v>-4.7500000000000001E-2</v>
      </c>
      <c r="K75" s="69">
        <f t="shared" si="48"/>
        <v>-0.06</v>
      </c>
      <c r="L75" s="72">
        <v>0</v>
      </c>
      <c r="M75" s="55">
        <f t="shared" si="49"/>
        <v>0.01</v>
      </c>
      <c r="N75" s="69">
        <f t="shared" si="49"/>
        <v>0</v>
      </c>
      <c r="O75" s="72">
        <v>0</v>
      </c>
      <c r="P75" s="7"/>
      <c r="Q75" s="72">
        <f t="shared" si="53"/>
        <v>5.6325000000000003</v>
      </c>
      <c r="R75" s="72">
        <f t="shared" si="54"/>
        <v>5.61</v>
      </c>
      <c r="S75" s="72">
        <f t="shared" si="55"/>
        <v>0</v>
      </c>
      <c r="T75" s="7"/>
      <c r="U75" s="5">
        <f t="shared" si="56"/>
        <v>30</v>
      </c>
      <c r="V75" s="45">
        <f t="shared" si="57"/>
        <v>39022</v>
      </c>
      <c r="W75" s="5">
        <f t="shared" si="58"/>
        <v>2106</v>
      </c>
      <c r="X75" s="55">
        <f t="shared" si="59"/>
        <v>5.3904348595426005E-2</v>
      </c>
      <c r="Y75" s="47">
        <f t="shared" si="60"/>
        <v>0.73587639083702938</v>
      </c>
      <c r="Z75" s="5">
        <f t="shared" si="61"/>
        <v>0</v>
      </c>
      <c r="AA75" s="5">
        <f t="shared" si="62"/>
        <v>0</v>
      </c>
      <c r="AC75" s="39">
        <f t="shared" si="63"/>
        <v>0</v>
      </c>
      <c r="AD75" s="39">
        <f t="shared" si="64"/>
        <v>0</v>
      </c>
      <c r="AE75" s="39">
        <f t="shared" si="65"/>
        <v>0</v>
      </c>
      <c r="AF75" s="39">
        <f t="shared" si="66"/>
        <v>0</v>
      </c>
      <c r="AG75" s="39">
        <f t="shared" si="67"/>
        <v>0</v>
      </c>
      <c r="AH75" s="39">
        <f t="shared" si="68"/>
        <v>0</v>
      </c>
      <c r="AI75" s="39">
        <f t="shared" si="69"/>
        <v>0</v>
      </c>
      <c r="AJ75" s="39">
        <f t="shared" si="70"/>
        <v>0</v>
      </c>
      <c r="AK75" s="39">
        <f t="shared" si="71"/>
        <v>0</v>
      </c>
      <c r="AL75" s="43"/>
      <c r="AM75" s="39">
        <f t="shared" si="72"/>
        <v>0</v>
      </c>
      <c r="AN75" s="39">
        <f t="shared" si="73"/>
        <v>0</v>
      </c>
      <c r="AO75" s="39">
        <f t="shared" si="74"/>
        <v>0</v>
      </c>
      <c r="AP75" s="40">
        <f t="shared" si="75"/>
        <v>0</v>
      </c>
      <c r="AR75" s="39">
        <f t="shared" si="76"/>
        <v>0</v>
      </c>
      <c r="AS75" s="39">
        <f t="shared" si="77"/>
        <v>0</v>
      </c>
      <c r="AT75" s="39">
        <f t="shared" si="78"/>
        <v>0</v>
      </c>
      <c r="AU75" s="40">
        <f t="shared" si="79"/>
        <v>0</v>
      </c>
      <c r="AV75" s="40"/>
      <c r="AW75" s="52">
        <f t="shared" si="80"/>
        <v>0</v>
      </c>
      <c r="AY75" s="52">
        <f t="shared" si="81"/>
        <v>0</v>
      </c>
      <c r="AZ75" s="70"/>
    </row>
    <row r="76" spans="1:52">
      <c r="A76" s="44">
        <f t="shared" si="82"/>
        <v>39052</v>
      </c>
      <c r="B76" s="66">
        <f t="shared" si="83"/>
        <v>4590.1639344262294</v>
      </c>
      <c r="C76" s="67"/>
      <c r="D76" s="68">
        <f t="shared" si="50"/>
        <v>4590.1639344262294</v>
      </c>
      <c r="E76" s="35">
        <f t="shared" si="51"/>
        <v>0</v>
      </c>
      <c r="F76" s="35">
        <f t="shared" si="52"/>
        <v>0</v>
      </c>
      <c r="G76" s="55">
        <f t="shared" si="47"/>
        <v>5.67</v>
      </c>
      <c r="H76" s="69">
        <f t="shared" si="47"/>
        <v>5.67</v>
      </c>
      <c r="I76" s="72">
        <f t="shared" si="84"/>
        <v>0</v>
      </c>
      <c r="J76" s="55">
        <f t="shared" si="48"/>
        <v>-4.7500000000000001E-2</v>
      </c>
      <c r="K76" s="69">
        <f t="shared" si="48"/>
        <v>-0.06</v>
      </c>
      <c r="L76" s="72">
        <v>0</v>
      </c>
      <c r="M76" s="55">
        <f t="shared" si="49"/>
        <v>0.01</v>
      </c>
      <c r="N76" s="69">
        <f t="shared" si="49"/>
        <v>0</v>
      </c>
      <c r="O76" s="72">
        <v>0</v>
      </c>
      <c r="P76" s="7"/>
      <c r="Q76" s="72">
        <f t="shared" si="53"/>
        <v>5.6325000000000003</v>
      </c>
      <c r="R76" s="72">
        <f t="shared" si="54"/>
        <v>5.61</v>
      </c>
      <c r="S76" s="72">
        <f t="shared" si="55"/>
        <v>0</v>
      </c>
      <c r="T76" s="7"/>
      <c r="U76" s="5">
        <f t="shared" si="56"/>
        <v>31</v>
      </c>
      <c r="V76" s="45">
        <f t="shared" si="57"/>
        <v>39052</v>
      </c>
      <c r="W76" s="5">
        <f t="shared" si="58"/>
        <v>2136</v>
      </c>
      <c r="X76" s="55">
        <f t="shared" si="59"/>
        <v>5.3904348595426005E-2</v>
      </c>
      <c r="Y76" s="47">
        <f t="shared" si="60"/>
        <v>0.73266847138111957</v>
      </c>
      <c r="Z76" s="5">
        <f t="shared" si="61"/>
        <v>0</v>
      </c>
      <c r="AA76" s="5">
        <f t="shared" si="62"/>
        <v>0</v>
      </c>
      <c r="AC76" s="39">
        <f t="shared" si="63"/>
        <v>0</v>
      </c>
      <c r="AD76" s="39">
        <f t="shared" si="64"/>
        <v>0</v>
      </c>
      <c r="AE76" s="39">
        <f t="shared" si="65"/>
        <v>0</v>
      </c>
      <c r="AF76" s="39">
        <f t="shared" si="66"/>
        <v>0</v>
      </c>
      <c r="AG76" s="39">
        <f t="shared" si="67"/>
        <v>0</v>
      </c>
      <c r="AH76" s="39">
        <f t="shared" si="68"/>
        <v>0</v>
      </c>
      <c r="AI76" s="39">
        <f t="shared" si="69"/>
        <v>0</v>
      </c>
      <c r="AJ76" s="39">
        <f t="shared" si="70"/>
        <v>0</v>
      </c>
      <c r="AK76" s="39">
        <f t="shared" si="71"/>
        <v>0</v>
      </c>
      <c r="AL76" s="43"/>
      <c r="AM76" s="39">
        <f t="shared" si="72"/>
        <v>0</v>
      </c>
      <c r="AN76" s="39">
        <f t="shared" si="73"/>
        <v>0</v>
      </c>
      <c r="AO76" s="39">
        <f t="shared" si="74"/>
        <v>0</v>
      </c>
      <c r="AP76" s="40">
        <f t="shared" si="75"/>
        <v>0</v>
      </c>
      <c r="AR76" s="39">
        <f t="shared" si="76"/>
        <v>0</v>
      </c>
      <c r="AS76" s="39">
        <f t="shared" si="77"/>
        <v>0</v>
      </c>
      <c r="AT76" s="39">
        <f t="shared" si="78"/>
        <v>0</v>
      </c>
      <c r="AU76" s="40">
        <f t="shared" si="79"/>
        <v>0</v>
      </c>
      <c r="AV76" s="40"/>
      <c r="AW76" s="52">
        <f t="shared" si="80"/>
        <v>0</v>
      </c>
      <c r="AY76" s="52">
        <f t="shared" si="81"/>
        <v>0</v>
      </c>
      <c r="AZ76" s="70"/>
    </row>
    <row r="77" spans="1:52">
      <c r="A77" s="44">
        <f t="shared" si="82"/>
        <v>39083</v>
      </c>
      <c r="B77" s="66">
        <f t="shared" si="83"/>
        <v>4590.1639344262294</v>
      </c>
      <c r="C77" s="67"/>
      <c r="D77" s="68">
        <f t="shared" si="50"/>
        <v>4590.1639344262294</v>
      </c>
      <c r="E77" s="35">
        <f t="shared" si="51"/>
        <v>0</v>
      </c>
      <c r="F77" s="35">
        <f t="shared" si="52"/>
        <v>0</v>
      </c>
      <c r="G77" s="55">
        <f t="shared" si="47"/>
        <v>5.67</v>
      </c>
      <c r="H77" s="69">
        <f t="shared" si="47"/>
        <v>5.67</v>
      </c>
      <c r="I77" s="72">
        <f t="shared" si="84"/>
        <v>0</v>
      </c>
      <c r="J77" s="55">
        <f t="shared" si="48"/>
        <v>-4.7500000000000001E-2</v>
      </c>
      <c r="K77" s="69">
        <f t="shared" si="48"/>
        <v>-0.06</v>
      </c>
      <c r="L77" s="72">
        <v>0</v>
      </c>
      <c r="M77" s="55">
        <f t="shared" si="49"/>
        <v>0.01</v>
      </c>
      <c r="N77" s="69">
        <f t="shared" si="49"/>
        <v>0</v>
      </c>
      <c r="O77" s="72">
        <v>0</v>
      </c>
      <c r="P77" s="7"/>
      <c r="Q77" s="72">
        <f t="shared" si="53"/>
        <v>5.6325000000000003</v>
      </c>
      <c r="R77" s="72">
        <f t="shared" si="54"/>
        <v>5.61</v>
      </c>
      <c r="S77" s="72">
        <f t="shared" si="55"/>
        <v>0</v>
      </c>
      <c r="T77" s="7"/>
      <c r="U77" s="5">
        <f t="shared" si="56"/>
        <v>31</v>
      </c>
      <c r="V77" s="45">
        <f t="shared" si="57"/>
        <v>39083</v>
      </c>
      <c r="W77" s="5">
        <f t="shared" si="58"/>
        <v>2167</v>
      </c>
      <c r="X77" s="55">
        <f t="shared" si="59"/>
        <v>5.3904348595426005E-2</v>
      </c>
      <c r="Y77" s="47">
        <f t="shared" si="60"/>
        <v>0.72936831189267148</v>
      </c>
      <c r="Z77" s="5">
        <f t="shared" si="61"/>
        <v>0</v>
      </c>
      <c r="AA77" s="5">
        <f t="shared" si="62"/>
        <v>0</v>
      </c>
      <c r="AC77" s="39">
        <f t="shared" si="63"/>
        <v>0</v>
      </c>
      <c r="AD77" s="39">
        <f t="shared" si="64"/>
        <v>0</v>
      </c>
      <c r="AE77" s="39">
        <f t="shared" si="65"/>
        <v>0</v>
      </c>
      <c r="AF77" s="39">
        <f t="shared" si="66"/>
        <v>0</v>
      </c>
      <c r="AG77" s="39">
        <f t="shared" si="67"/>
        <v>0</v>
      </c>
      <c r="AH77" s="39">
        <f t="shared" si="68"/>
        <v>0</v>
      </c>
      <c r="AI77" s="39">
        <f t="shared" si="69"/>
        <v>0</v>
      </c>
      <c r="AJ77" s="39">
        <f t="shared" si="70"/>
        <v>0</v>
      </c>
      <c r="AK77" s="39">
        <f t="shared" si="71"/>
        <v>0</v>
      </c>
      <c r="AL77" s="43"/>
      <c r="AM77" s="39">
        <f t="shared" si="72"/>
        <v>0</v>
      </c>
      <c r="AN77" s="39">
        <f t="shared" si="73"/>
        <v>0</v>
      </c>
      <c r="AO77" s="39">
        <f t="shared" si="74"/>
        <v>0</v>
      </c>
      <c r="AP77" s="40">
        <f t="shared" si="75"/>
        <v>0</v>
      </c>
      <c r="AR77" s="39">
        <f t="shared" si="76"/>
        <v>0</v>
      </c>
      <c r="AS77" s="39">
        <f t="shared" si="77"/>
        <v>0</v>
      </c>
      <c r="AT77" s="39">
        <f t="shared" si="78"/>
        <v>0</v>
      </c>
      <c r="AU77" s="40">
        <f t="shared" si="79"/>
        <v>0</v>
      </c>
      <c r="AV77" s="40"/>
      <c r="AW77" s="52">
        <f t="shared" si="80"/>
        <v>0</v>
      </c>
      <c r="AY77" s="52">
        <f t="shared" si="81"/>
        <v>0</v>
      </c>
      <c r="AZ77" s="70"/>
    </row>
    <row r="78" spans="1:52">
      <c r="A78" s="44">
        <f t="shared" si="82"/>
        <v>39114</v>
      </c>
      <c r="B78" s="66">
        <f t="shared" si="83"/>
        <v>4590.1639344262294</v>
      </c>
      <c r="C78" s="67"/>
      <c r="D78" s="68">
        <f t="shared" si="50"/>
        <v>4590.1639344262294</v>
      </c>
      <c r="E78" s="35">
        <f t="shared" si="51"/>
        <v>0</v>
      </c>
      <c r="F78" s="35">
        <f t="shared" si="52"/>
        <v>0</v>
      </c>
      <c r="G78" s="55">
        <f t="shared" si="47"/>
        <v>5.67</v>
      </c>
      <c r="H78" s="69">
        <f t="shared" si="47"/>
        <v>5.67</v>
      </c>
      <c r="I78" s="72">
        <f t="shared" si="84"/>
        <v>0</v>
      </c>
      <c r="J78" s="55">
        <f t="shared" si="48"/>
        <v>-4.7500000000000001E-2</v>
      </c>
      <c r="K78" s="69">
        <f t="shared" si="48"/>
        <v>-0.06</v>
      </c>
      <c r="L78" s="72">
        <v>0</v>
      </c>
      <c r="M78" s="55">
        <f t="shared" si="49"/>
        <v>0.01</v>
      </c>
      <c r="N78" s="69">
        <f t="shared" si="49"/>
        <v>0</v>
      </c>
      <c r="O78" s="72">
        <v>0</v>
      </c>
      <c r="P78" s="7"/>
      <c r="Q78" s="72">
        <f t="shared" si="53"/>
        <v>5.6325000000000003</v>
      </c>
      <c r="R78" s="72">
        <f t="shared" si="54"/>
        <v>5.61</v>
      </c>
      <c r="S78" s="72">
        <f t="shared" si="55"/>
        <v>0</v>
      </c>
      <c r="T78" s="7"/>
      <c r="U78" s="5">
        <f t="shared" si="56"/>
        <v>28</v>
      </c>
      <c r="V78" s="45">
        <f t="shared" si="57"/>
        <v>39114</v>
      </c>
      <c r="W78" s="5">
        <f t="shared" si="58"/>
        <v>2198</v>
      </c>
      <c r="X78" s="55">
        <f t="shared" si="59"/>
        <v>5.3904348595426005E-2</v>
      </c>
      <c r="Y78" s="47">
        <f t="shared" si="60"/>
        <v>0.72608301731662872</v>
      </c>
      <c r="Z78" s="5">
        <f t="shared" si="61"/>
        <v>0</v>
      </c>
      <c r="AA78" s="5">
        <f t="shared" si="62"/>
        <v>0</v>
      </c>
      <c r="AC78" s="39">
        <f t="shared" si="63"/>
        <v>0</v>
      </c>
      <c r="AD78" s="39">
        <f t="shared" si="64"/>
        <v>0</v>
      </c>
      <c r="AE78" s="39">
        <f t="shared" si="65"/>
        <v>0</v>
      </c>
      <c r="AF78" s="39">
        <f t="shared" si="66"/>
        <v>0</v>
      </c>
      <c r="AG78" s="39">
        <f t="shared" si="67"/>
        <v>0</v>
      </c>
      <c r="AH78" s="39">
        <f t="shared" si="68"/>
        <v>0</v>
      </c>
      <c r="AI78" s="39">
        <f t="shared" si="69"/>
        <v>0</v>
      </c>
      <c r="AJ78" s="39">
        <f t="shared" si="70"/>
        <v>0</v>
      </c>
      <c r="AK78" s="39">
        <f t="shared" si="71"/>
        <v>0</v>
      </c>
      <c r="AL78" s="43"/>
      <c r="AM78" s="39">
        <f t="shared" si="72"/>
        <v>0</v>
      </c>
      <c r="AN78" s="39">
        <f t="shared" si="73"/>
        <v>0</v>
      </c>
      <c r="AO78" s="39">
        <f t="shared" si="74"/>
        <v>0</v>
      </c>
      <c r="AP78" s="40">
        <f t="shared" si="75"/>
        <v>0</v>
      </c>
      <c r="AR78" s="39">
        <f t="shared" si="76"/>
        <v>0</v>
      </c>
      <c r="AS78" s="39">
        <f t="shared" si="77"/>
        <v>0</v>
      </c>
      <c r="AT78" s="39">
        <f t="shared" si="78"/>
        <v>0</v>
      </c>
      <c r="AU78" s="40">
        <f t="shared" si="79"/>
        <v>0</v>
      </c>
      <c r="AV78" s="40"/>
      <c r="AW78" s="52">
        <f t="shared" si="80"/>
        <v>0</v>
      </c>
      <c r="AY78" s="52">
        <f t="shared" si="81"/>
        <v>0</v>
      </c>
      <c r="AZ78" s="70"/>
    </row>
    <row r="79" spans="1:52">
      <c r="A79" s="44">
        <f t="shared" si="82"/>
        <v>39142</v>
      </c>
      <c r="B79" s="66">
        <f t="shared" si="83"/>
        <v>4590.1639344262294</v>
      </c>
      <c r="C79" s="67"/>
      <c r="D79" s="68">
        <f t="shared" si="50"/>
        <v>4590.1639344262294</v>
      </c>
      <c r="E79" s="35">
        <f t="shared" si="51"/>
        <v>0</v>
      </c>
      <c r="F79" s="35">
        <f t="shared" si="52"/>
        <v>0</v>
      </c>
      <c r="G79" s="55">
        <f t="shared" si="47"/>
        <v>5.67</v>
      </c>
      <c r="H79" s="69">
        <f t="shared" si="47"/>
        <v>5.67</v>
      </c>
      <c r="I79" s="72">
        <f t="shared" si="84"/>
        <v>0</v>
      </c>
      <c r="J79" s="55">
        <f t="shared" si="48"/>
        <v>-4.7500000000000001E-2</v>
      </c>
      <c r="K79" s="69">
        <f t="shared" si="48"/>
        <v>-0.06</v>
      </c>
      <c r="L79" s="72">
        <v>0</v>
      </c>
      <c r="M79" s="55">
        <f t="shared" si="49"/>
        <v>0.01</v>
      </c>
      <c r="N79" s="69">
        <f t="shared" si="49"/>
        <v>0</v>
      </c>
      <c r="O79" s="72">
        <v>0</v>
      </c>
      <c r="P79" s="7"/>
      <c r="Q79" s="72">
        <f t="shared" si="53"/>
        <v>5.6325000000000003</v>
      </c>
      <c r="R79" s="72">
        <f t="shared" si="54"/>
        <v>5.61</v>
      </c>
      <c r="S79" s="72">
        <f t="shared" si="55"/>
        <v>0</v>
      </c>
      <c r="T79" s="7"/>
      <c r="U79" s="5">
        <f t="shared" si="56"/>
        <v>31</v>
      </c>
      <c r="V79" s="45">
        <f t="shared" si="57"/>
        <v>39142</v>
      </c>
      <c r="W79" s="5">
        <f t="shared" si="58"/>
        <v>2226</v>
      </c>
      <c r="X79" s="55">
        <f t="shared" si="59"/>
        <v>5.3904348595426005E-2</v>
      </c>
      <c r="Y79" s="47">
        <f t="shared" si="60"/>
        <v>0.72312837548329512</v>
      </c>
      <c r="Z79" s="5">
        <f t="shared" si="61"/>
        <v>0</v>
      </c>
      <c r="AA79" s="5">
        <f t="shared" si="62"/>
        <v>0</v>
      </c>
      <c r="AC79" s="39">
        <f t="shared" si="63"/>
        <v>0</v>
      </c>
      <c r="AD79" s="39">
        <f t="shared" si="64"/>
        <v>0</v>
      </c>
      <c r="AE79" s="39">
        <f t="shared" si="65"/>
        <v>0</v>
      </c>
      <c r="AF79" s="39">
        <f t="shared" si="66"/>
        <v>0</v>
      </c>
      <c r="AG79" s="39">
        <f t="shared" si="67"/>
        <v>0</v>
      </c>
      <c r="AH79" s="39">
        <f t="shared" si="68"/>
        <v>0</v>
      </c>
      <c r="AI79" s="39">
        <f t="shared" si="69"/>
        <v>0</v>
      </c>
      <c r="AJ79" s="39">
        <f t="shared" si="70"/>
        <v>0</v>
      </c>
      <c r="AK79" s="39">
        <f t="shared" si="71"/>
        <v>0</v>
      </c>
      <c r="AL79" s="43"/>
      <c r="AM79" s="39">
        <f t="shared" si="72"/>
        <v>0</v>
      </c>
      <c r="AN79" s="39">
        <f t="shared" si="73"/>
        <v>0</v>
      </c>
      <c r="AO79" s="39">
        <f t="shared" si="74"/>
        <v>0</v>
      </c>
      <c r="AP79" s="40">
        <f t="shared" si="75"/>
        <v>0</v>
      </c>
      <c r="AR79" s="39">
        <f t="shared" si="76"/>
        <v>0</v>
      </c>
      <c r="AS79" s="39">
        <f t="shared" si="77"/>
        <v>0</v>
      </c>
      <c r="AT79" s="39">
        <f t="shared" si="78"/>
        <v>0</v>
      </c>
      <c r="AU79" s="40">
        <f t="shared" si="79"/>
        <v>0</v>
      </c>
      <c r="AV79" s="40"/>
      <c r="AW79" s="52">
        <f t="shared" si="80"/>
        <v>0</v>
      </c>
      <c r="AY79" s="52">
        <f t="shared" si="81"/>
        <v>0</v>
      </c>
      <c r="AZ79" s="70"/>
    </row>
    <row r="80" spans="1:52">
      <c r="A80" s="44">
        <f t="shared" si="82"/>
        <v>39173</v>
      </c>
      <c r="B80" s="66">
        <f t="shared" si="83"/>
        <v>4590.1639344262294</v>
      </c>
      <c r="C80" s="67"/>
      <c r="D80" s="68">
        <f t="shared" si="50"/>
        <v>4590.1639344262294</v>
      </c>
      <c r="E80" s="35">
        <f t="shared" si="51"/>
        <v>0</v>
      </c>
      <c r="F80" s="35">
        <f t="shared" si="52"/>
        <v>0</v>
      </c>
      <c r="G80" s="55">
        <f t="shared" si="47"/>
        <v>5.67</v>
      </c>
      <c r="H80" s="69">
        <f t="shared" si="47"/>
        <v>5.67</v>
      </c>
      <c r="I80" s="72">
        <f t="shared" si="84"/>
        <v>0</v>
      </c>
      <c r="J80" s="55">
        <f t="shared" si="48"/>
        <v>-4.7500000000000001E-2</v>
      </c>
      <c r="K80" s="69">
        <f t="shared" si="48"/>
        <v>-0.06</v>
      </c>
      <c r="L80" s="72">
        <v>0</v>
      </c>
      <c r="M80" s="55">
        <f t="shared" si="49"/>
        <v>0.01</v>
      </c>
      <c r="N80" s="69">
        <f t="shared" si="49"/>
        <v>0</v>
      </c>
      <c r="O80" s="72">
        <v>0</v>
      </c>
      <c r="P80" s="7"/>
      <c r="Q80" s="72">
        <f t="shared" si="53"/>
        <v>5.6325000000000003</v>
      </c>
      <c r="R80" s="72">
        <f t="shared" si="54"/>
        <v>5.61</v>
      </c>
      <c r="S80" s="72">
        <f t="shared" si="55"/>
        <v>0</v>
      </c>
      <c r="T80" s="7"/>
      <c r="U80" s="5">
        <f t="shared" si="56"/>
        <v>30</v>
      </c>
      <c r="V80" s="45">
        <f t="shared" si="57"/>
        <v>39173</v>
      </c>
      <c r="W80" s="5">
        <f t="shared" si="58"/>
        <v>2257</v>
      </c>
      <c r="X80" s="55">
        <f t="shared" si="59"/>
        <v>5.3904348595426005E-2</v>
      </c>
      <c r="Y80" s="47">
        <f t="shared" si="60"/>
        <v>0.71987118746042489</v>
      </c>
      <c r="Z80" s="5">
        <f t="shared" si="61"/>
        <v>0</v>
      </c>
      <c r="AA80" s="5">
        <f t="shared" si="62"/>
        <v>0</v>
      </c>
      <c r="AC80" s="39">
        <f t="shared" si="63"/>
        <v>0</v>
      </c>
      <c r="AD80" s="39">
        <f t="shared" si="64"/>
        <v>0</v>
      </c>
      <c r="AE80" s="39">
        <f t="shared" si="65"/>
        <v>0</v>
      </c>
      <c r="AF80" s="39">
        <f t="shared" si="66"/>
        <v>0</v>
      </c>
      <c r="AG80" s="39">
        <f t="shared" si="67"/>
        <v>0</v>
      </c>
      <c r="AH80" s="39">
        <f t="shared" si="68"/>
        <v>0</v>
      </c>
      <c r="AI80" s="39">
        <f t="shared" si="69"/>
        <v>0</v>
      </c>
      <c r="AJ80" s="39">
        <f t="shared" si="70"/>
        <v>0</v>
      </c>
      <c r="AK80" s="39">
        <f t="shared" si="71"/>
        <v>0</v>
      </c>
      <c r="AL80" s="43"/>
      <c r="AM80" s="39">
        <f t="shared" si="72"/>
        <v>0</v>
      </c>
      <c r="AN80" s="39">
        <f t="shared" si="73"/>
        <v>0</v>
      </c>
      <c r="AO80" s="39">
        <f t="shared" si="74"/>
        <v>0</v>
      </c>
      <c r="AP80" s="40">
        <f t="shared" si="75"/>
        <v>0</v>
      </c>
      <c r="AR80" s="39">
        <f t="shared" si="76"/>
        <v>0</v>
      </c>
      <c r="AS80" s="39">
        <f t="shared" si="77"/>
        <v>0</v>
      </c>
      <c r="AT80" s="39">
        <f t="shared" si="78"/>
        <v>0</v>
      </c>
      <c r="AU80" s="40">
        <f t="shared" si="79"/>
        <v>0</v>
      </c>
      <c r="AV80" s="40"/>
      <c r="AW80" s="52">
        <f t="shared" si="80"/>
        <v>0</v>
      </c>
      <c r="AY80" s="52">
        <f t="shared" si="81"/>
        <v>0</v>
      </c>
      <c r="AZ80" s="70"/>
    </row>
    <row r="81" spans="1:52">
      <c r="A81" s="44">
        <f t="shared" si="82"/>
        <v>39203</v>
      </c>
      <c r="B81" s="66">
        <f t="shared" si="83"/>
        <v>4590.1639344262294</v>
      </c>
      <c r="C81" s="67"/>
      <c r="D81" s="68">
        <f t="shared" si="50"/>
        <v>4590.1639344262294</v>
      </c>
      <c r="E81" s="35">
        <f t="shared" si="51"/>
        <v>0</v>
      </c>
      <c r="F81" s="35">
        <f t="shared" si="52"/>
        <v>0</v>
      </c>
      <c r="G81" s="55">
        <f t="shared" si="47"/>
        <v>5.67</v>
      </c>
      <c r="H81" s="69">
        <f t="shared" si="47"/>
        <v>5.67</v>
      </c>
      <c r="I81" s="72">
        <f t="shared" si="84"/>
        <v>0</v>
      </c>
      <c r="J81" s="55">
        <f t="shared" si="48"/>
        <v>-4.7500000000000001E-2</v>
      </c>
      <c r="K81" s="69">
        <f t="shared" si="48"/>
        <v>-0.06</v>
      </c>
      <c r="L81" s="72">
        <v>0</v>
      </c>
      <c r="M81" s="55">
        <f t="shared" si="49"/>
        <v>0.01</v>
      </c>
      <c r="N81" s="69">
        <f t="shared" si="49"/>
        <v>0</v>
      </c>
      <c r="O81" s="72">
        <v>0</v>
      </c>
      <c r="P81" s="7"/>
      <c r="Q81" s="72">
        <f t="shared" si="53"/>
        <v>5.6325000000000003</v>
      </c>
      <c r="R81" s="72">
        <f t="shared" si="54"/>
        <v>5.61</v>
      </c>
      <c r="S81" s="72">
        <f t="shared" si="55"/>
        <v>0</v>
      </c>
      <c r="T81" s="7"/>
      <c r="U81" s="5">
        <f t="shared" si="56"/>
        <v>31</v>
      </c>
      <c r="V81" s="45">
        <f t="shared" si="57"/>
        <v>39203</v>
      </c>
      <c r="W81" s="5">
        <f t="shared" si="58"/>
        <v>2287</v>
      </c>
      <c r="X81" s="55">
        <f t="shared" si="59"/>
        <v>5.3904348595426005E-2</v>
      </c>
      <c r="Y81" s="47">
        <f t="shared" si="60"/>
        <v>0.71673303978133363</v>
      </c>
      <c r="Z81" s="5">
        <f t="shared" si="61"/>
        <v>0</v>
      </c>
      <c r="AA81" s="5">
        <f t="shared" si="62"/>
        <v>0</v>
      </c>
      <c r="AC81" s="39">
        <f t="shared" si="63"/>
        <v>0</v>
      </c>
      <c r="AD81" s="39">
        <f t="shared" si="64"/>
        <v>0</v>
      </c>
      <c r="AE81" s="39">
        <f t="shared" si="65"/>
        <v>0</v>
      </c>
      <c r="AF81" s="39">
        <f t="shared" si="66"/>
        <v>0</v>
      </c>
      <c r="AG81" s="39">
        <f t="shared" si="67"/>
        <v>0</v>
      </c>
      <c r="AH81" s="39">
        <f t="shared" si="68"/>
        <v>0</v>
      </c>
      <c r="AI81" s="39">
        <f t="shared" si="69"/>
        <v>0</v>
      </c>
      <c r="AJ81" s="39">
        <f t="shared" si="70"/>
        <v>0</v>
      </c>
      <c r="AK81" s="39">
        <f t="shared" si="71"/>
        <v>0</v>
      </c>
      <c r="AL81" s="43"/>
      <c r="AM81" s="39">
        <f t="shared" si="72"/>
        <v>0</v>
      </c>
      <c r="AN81" s="39">
        <f t="shared" si="73"/>
        <v>0</v>
      </c>
      <c r="AO81" s="39">
        <f t="shared" si="74"/>
        <v>0</v>
      </c>
      <c r="AP81" s="40">
        <f t="shared" si="75"/>
        <v>0</v>
      </c>
      <c r="AR81" s="39">
        <f t="shared" si="76"/>
        <v>0</v>
      </c>
      <c r="AS81" s="39">
        <f t="shared" si="77"/>
        <v>0</v>
      </c>
      <c r="AT81" s="39">
        <f t="shared" si="78"/>
        <v>0</v>
      </c>
      <c r="AU81" s="40">
        <f t="shared" si="79"/>
        <v>0</v>
      </c>
      <c r="AV81" s="40"/>
      <c r="AW81" s="52">
        <f t="shared" si="80"/>
        <v>0</v>
      </c>
      <c r="AY81" s="52">
        <f t="shared" si="81"/>
        <v>0</v>
      </c>
      <c r="AZ81" s="70"/>
    </row>
    <row r="82" spans="1:52">
      <c r="A82" s="44">
        <f t="shared" si="82"/>
        <v>39234</v>
      </c>
      <c r="B82" s="66">
        <f t="shared" si="83"/>
        <v>4590.1639344262294</v>
      </c>
      <c r="C82" s="67"/>
      <c r="D82" s="68">
        <f t="shared" si="50"/>
        <v>4590.1639344262294</v>
      </c>
      <c r="E82" s="35">
        <f t="shared" si="51"/>
        <v>0</v>
      </c>
      <c r="F82" s="35">
        <f t="shared" si="52"/>
        <v>0</v>
      </c>
      <c r="G82" s="55">
        <f t="shared" si="47"/>
        <v>5.67</v>
      </c>
      <c r="H82" s="69">
        <f t="shared" si="47"/>
        <v>5.67</v>
      </c>
      <c r="I82" s="72">
        <f t="shared" si="84"/>
        <v>0</v>
      </c>
      <c r="J82" s="55">
        <f t="shared" si="48"/>
        <v>-4.7500000000000001E-2</v>
      </c>
      <c r="K82" s="69">
        <f t="shared" si="48"/>
        <v>-0.06</v>
      </c>
      <c r="L82" s="72">
        <v>0</v>
      </c>
      <c r="M82" s="55">
        <f t="shared" si="49"/>
        <v>0.01</v>
      </c>
      <c r="N82" s="69">
        <f t="shared" si="49"/>
        <v>0</v>
      </c>
      <c r="O82" s="72">
        <v>0</v>
      </c>
      <c r="P82" s="7"/>
      <c r="Q82" s="72">
        <f t="shared" si="53"/>
        <v>5.6325000000000003</v>
      </c>
      <c r="R82" s="72">
        <f t="shared" si="54"/>
        <v>5.61</v>
      </c>
      <c r="S82" s="72">
        <f t="shared" si="55"/>
        <v>0</v>
      </c>
      <c r="T82" s="7"/>
      <c r="U82" s="5">
        <f t="shared" si="56"/>
        <v>30</v>
      </c>
      <c r="V82" s="45">
        <f t="shared" si="57"/>
        <v>39234</v>
      </c>
      <c r="W82" s="5">
        <f t="shared" si="58"/>
        <v>2318</v>
      </c>
      <c r="X82" s="55">
        <f t="shared" si="59"/>
        <v>5.3904348595426005E-2</v>
      </c>
      <c r="Y82" s="47">
        <f t="shared" si="60"/>
        <v>0.71350465827685894</v>
      </c>
      <c r="Z82" s="5">
        <f t="shared" si="61"/>
        <v>0</v>
      </c>
      <c r="AA82" s="5">
        <f t="shared" si="62"/>
        <v>0</v>
      </c>
      <c r="AC82" s="39">
        <f t="shared" si="63"/>
        <v>0</v>
      </c>
      <c r="AD82" s="39">
        <f t="shared" si="64"/>
        <v>0</v>
      </c>
      <c r="AE82" s="39">
        <f t="shared" si="65"/>
        <v>0</v>
      </c>
      <c r="AF82" s="39">
        <f t="shared" si="66"/>
        <v>0</v>
      </c>
      <c r="AG82" s="39">
        <f t="shared" si="67"/>
        <v>0</v>
      </c>
      <c r="AH82" s="39">
        <f t="shared" si="68"/>
        <v>0</v>
      </c>
      <c r="AI82" s="39">
        <f t="shared" si="69"/>
        <v>0</v>
      </c>
      <c r="AJ82" s="39">
        <f t="shared" si="70"/>
        <v>0</v>
      </c>
      <c r="AK82" s="39">
        <f t="shared" si="71"/>
        <v>0</v>
      </c>
      <c r="AL82" s="43"/>
      <c r="AM82" s="39">
        <f t="shared" si="72"/>
        <v>0</v>
      </c>
      <c r="AN82" s="39">
        <f t="shared" si="73"/>
        <v>0</v>
      </c>
      <c r="AO82" s="39">
        <f t="shared" si="74"/>
        <v>0</v>
      </c>
      <c r="AP82" s="40">
        <f t="shared" si="75"/>
        <v>0</v>
      </c>
      <c r="AR82" s="39">
        <f t="shared" si="76"/>
        <v>0</v>
      </c>
      <c r="AS82" s="39">
        <f t="shared" si="77"/>
        <v>0</v>
      </c>
      <c r="AT82" s="39">
        <f t="shared" si="78"/>
        <v>0</v>
      </c>
      <c r="AU82" s="40">
        <f t="shared" si="79"/>
        <v>0</v>
      </c>
      <c r="AV82" s="40"/>
      <c r="AW82" s="52">
        <f t="shared" si="80"/>
        <v>0</v>
      </c>
      <c r="AY82" s="52">
        <f t="shared" si="81"/>
        <v>0</v>
      </c>
      <c r="AZ82" s="70"/>
    </row>
    <row r="83" spans="1:52">
      <c r="A83" s="44">
        <f t="shared" si="82"/>
        <v>39264</v>
      </c>
      <c r="B83" s="66">
        <f t="shared" si="83"/>
        <v>4590.1639344262294</v>
      </c>
      <c r="C83" s="67"/>
      <c r="D83" s="68">
        <f t="shared" si="50"/>
        <v>4590.1639344262294</v>
      </c>
      <c r="E83" s="35">
        <f t="shared" si="51"/>
        <v>0</v>
      </c>
      <c r="F83" s="35">
        <f t="shared" si="52"/>
        <v>0</v>
      </c>
      <c r="G83" s="55">
        <f t="shared" si="47"/>
        <v>5.67</v>
      </c>
      <c r="H83" s="69">
        <f t="shared" si="47"/>
        <v>5.67</v>
      </c>
      <c r="I83" s="72">
        <f t="shared" si="84"/>
        <v>0</v>
      </c>
      <c r="J83" s="55">
        <f t="shared" si="48"/>
        <v>-4.7500000000000001E-2</v>
      </c>
      <c r="K83" s="69">
        <f t="shared" si="48"/>
        <v>-0.06</v>
      </c>
      <c r="L83" s="72">
        <v>0</v>
      </c>
      <c r="M83" s="55">
        <f t="shared" si="49"/>
        <v>0.01</v>
      </c>
      <c r="N83" s="69">
        <f t="shared" si="49"/>
        <v>0</v>
      </c>
      <c r="O83" s="72">
        <v>0</v>
      </c>
      <c r="P83" s="7"/>
      <c r="Q83" s="72">
        <f t="shared" si="53"/>
        <v>5.6325000000000003</v>
      </c>
      <c r="R83" s="72">
        <f t="shared" si="54"/>
        <v>5.61</v>
      </c>
      <c r="S83" s="72">
        <f t="shared" si="55"/>
        <v>0</v>
      </c>
      <c r="T83" s="7"/>
      <c r="U83" s="5">
        <f t="shared" si="56"/>
        <v>31</v>
      </c>
      <c r="V83" s="45">
        <f t="shared" si="57"/>
        <v>39264</v>
      </c>
      <c r="W83" s="5">
        <f t="shared" si="58"/>
        <v>2348</v>
      </c>
      <c r="X83" s="55">
        <f t="shared" si="59"/>
        <v>5.3904348595426005E-2</v>
      </c>
      <c r="Y83" s="47">
        <f t="shared" si="60"/>
        <v>0.71039426432528086</v>
      </c>
      <c r="Z83" s="5">
        <f t="shared" si="61"/>
        <v>0</v>
      </c>
      <c r="AA83" s="5">
        <f t="shared" si="62"/>
        <v>0</v>
      </c>
      <c r="AC83" s="39">
        <f t="shared" si="63"/>
        <v>0</v>
      </c>
      <c r="AD83" s="39">
        <f t="shared" si="64"/>
        <v>0</v>
      </c>
      <c r="AE83" s="39">
        <f t="shared" si="65"/>
        <v>0</v>
      </c>
      <c r="AF83" s="39">
        <f t="shared" si="66"/>
        <v>0</v>
      </c>
      <c r="AG83" s="39">
        <f t="shared" si="67"/>
        <v>0</v>
      </c>
      <c r="AH83" s="39">
        <f t="shared" si="68"/>
        <v>0</v>
      </c>
      <c r="AI83" s="39">
        <f t="shared" si="69"/>
        <v>0</v>
      </c>
      <c r="AJ83" s="39">
        <f t="shared" si="70"/>
        <v>0</v>
      </c>
      <c r="AK83" s="39">
        <f t="shared" si="71"/>
        <v>0</v>
      </c>
      <c r="AL83" s="43"/>
      <c r="AM83" s="39">
        <f t="shared" si="72"/>
        <v>0</v>
      </c>
      <c r="AN83" s="39">
        <f t="shared" si="73"/>
        <v>0</v>
      </c>
      <c r="AO83" s="39">
        <f t="shared" si="74"/>
        <v>0</v>
      </c>
      <c r="AP83" s="40">
        <f t="shared" si="75"/>
        <v>0</v>
      </c>
      <c r="AR83" s="39">
        <f t="shared" si="76"/>
        <v>0</v>
      </c>
      <c r="AS83" s="39">
        <f t="shared" si="77"/>
        <v>0</v>
      </c>
      <c r="AT83" s="39">
        <f t="shared" si="78"/>
        <v>0</v>
      </c>
      <c r="AU83" s="40">
        <f t="shared" si="79"/>
        <v>0</v>
      </c>
      <c r="AV83" s="40"/>
      <c r="AW83" s="52">
        <f t="shared" si="80"/>
        <v>0</v>
      </c>
      <c r="AY83" s="52">
        <f t="shared" si="81"/>
        <v>0</v>
      </c>
      <c r="AZ83" s="70"/>
    </row>
    <row r="84" spans="1:52">
      <c r="A84" s="44">
        <f t="shared" si="82"/>
        <v>39295</v>
      </c>
      <c r="B84" s="66">
        <f t="shared" si="83"/>
        <v>4590.1639344262294</v>
      </c>
      <c r="C84" s="67"/>
      <c r="D84" s="68">
        <f t="shared" si="50"/>
        <v>4590.1639344262294</v>
      </c>
      <c r="E84" s="35">
        <f t="shared" si="51"/>
        <v>0</v>
      </c>
      <c r="F84" s="35">
        <f t="shared" si="52"/>
        <v>0</v>
      </c>
      <c r="G84" s="55">
        <f t="shared" si="47"/>
        <v>5.67</v>
      </c>
      <c r="H84" s="69">
        <f t="shared" si="47"/>
        <v>5.67</v>
      </c>
      <c r="I84" s="72">
        <f t="shared" si="84"/>
        <v>0</v>
      </c>
      <c r="J84" s="55">
        <f t="shared" si="48"/>
        <v>-4.7500000000000001E-2</v>
      </c>
      <c r="K84" s="69">
        <f t="shared" si="48"/>
        <v>-0.06</v>
      </c>
      <c r="L84" s="72">
        <v>0</v>
      </c>
      <c r="M84" s="55">
        <f t="shared" si="49"/>
        <v>0.01</v>
      </c>
      <c r="N84" s="69">
        <f t="shared" si="49"/>
        <v>0</v>
      </c>
      <c r="O84" s="72">
        <v>0</v>
      </c>
      <c r="P84" s="7"/>
      <c r="Q84" s="72">
        <f t="shared" si="53"/>
        <v>5.6325000000000003</v>
      </c>
      <c r="R84" s="72">
        <f t="shared" si="54"/>
        <v>5.61</v>
      </c>
      <c r="S84" s="72">
        <f t="shared" si="55"/>
        <v>0</v>
      </c>
      <c r="T84" s="7"/>
      <c r="U84" s="5">
        <f t="shared" si="56"/>
        <v>31</v>
      </c>
      <c r="V84" s="45">
        <f t="shared" si="57"/>
        <v>39295</v>
      </c>
      <c r="W84" s="5">
        <f t="shared" si="58"/>
        <v>2379</v>
      </c>
      <c r="X84" s="55">
        <f t="shared" si="59"/>
        <v>5.3904348595426005E-2</v>
      </c>
      <c r="Y84" s="47">
        <f t="shared" si="60"/>
        <v>0.7071944345748169</v>
      </c>
      <c r="Z84" s="5">
        <f t="shared" si="61"/>
        <v>0</v>
      </c>
      <c r="AA84" s="5">
        <f t="shared" si="62"/>
        <v>0</v>
      </c>
      <c r="AC84" s="39">
        <f t="shared" si="63"/>
        <v>0</v>
      </c>
      <c r="AD84" s="39">
        <f t="shared" si="64"/>
        <v>0</v>
      </c>
      <c r="AE84" s="39">
        <f t="shared" si="65"/>
        <v>0</v>
      </c>
      <c r="AF84" s="39">
        <f t="shared" si="66"/>
        <v>0</v>
      </c>
      <c r="AG84" s="39">
        <f t="shared" si="67"/>
        <v>0</v>
      </c>
      <c r="AH84" s="39">
        <f t="shared" si="68"/>
        <v>0</v>
      </c>
      <c r="AI84" s="39">
        <f t="shared" si="69"/>
        <v>0</v>
      </c>
      <c r="AJ84" s="39">
        <f t="shared" si="70"/>
        <v>0</v>
      </c>
      <c r="AK84" s="39">
        <f t="shared" si="71"/>
        <v>0</v>
      </c>
      <c r="AL84" s="43"/>
      <c r="AM84" s="39">
        <f t="shared" si="72"/>
        <v>0</v>
      </c>
      <c r="AN84" s="39">
        <f t="shared" si="73"/>
        <v>0</v>
      </c>
      <c r="AO84" s="39">
        <f t="shared" si="74"/>
        <v>0</v>
      </c>
      <c r="AP84" s="40">
        <f t="shared" si="75"/>
        <v>0</v>
      </c>
      <c r="AR84" s="39">
        <f t="shared" si="76"/>
        <v>0</v>
      </c>
      <c r="AS84" s="39">
        <f t="shared" si="77"/>
        <v>0</v>
      </c>
      <c r="AT84" s="39">
        <f t="shared" si="78"/>
        <v>0</v>
      </c>
      <c r="AU84" s="40">
        <f t="shared" si="79"/>
        <v>0</v>
      </c>
      <c r="AV84" s="40"/>
      <c r="AW84" s="52">
        <f t="shared" si="80"/>
        <v>0</v>
      </c>
      <c r="AY84" s="52">
        <f t="shared" si="81"/>
        <v>0</v>
      </c>
      <c r="AZ84" s="70"/>
    </row>
    <row r="85" spans="1:52">
      <c r="A85" s="44">
        <f t="shared" si="82"/>
        <v>39326</v>
      </c>
      <c r="B85" s="66">
        <f t="shared" si="83"/>
        <v>4590.1639344262294</v>
      </c>
      <c r="C85" s="67"/>
      <c r="D85" s="68">
        <f t="shared" si="50"/>
        <v>4590.1639344262294</v>
      </c>
      <c r="E85" s="35">
        <f t="shared" si="51"/>
        <v>0</v>
      </c>
      <c r="F85" s="35">
        <f t="shared" si="52"/>
        <v>0</v>
      </c>
      <c r="G85" s="55">
        <f t="shared" si="47"/>
        <v>5.67</v>
      </c>
      <c r="H85" s="69">
        <f t="shared" si="47"/>
        <v>5.67</v>
      </c>
      <c r="I85" s="72">
        <f t="shared" si="84"/>
        <v>0</v>
      </c>
      <c r="J85" s="55">
        <f t="shared" si="48"/>
        <v>-4.7500000000000001E-2</v>
      </c>
      <c r="K85" s="69">
        <f t="shared" si="48"/>
        <v>-0.06</v>
      </c>
      <c r="L85" s="72">
        <v>0</v>
      </c>
      <c r="M85" s="55">
        <f t="shared" si="49"/>
        <v>0.01</v>
      </c>
      <c r="N85" s="69">
        <f t="shared" si="49"/>
        <v>0</v>
      </c>
      <c r="O85" s="72">
        <v>0</v>
      </c>
      <c r="P85" s="7"/>
      <c r="Q85" s="72">
        <f t="shared" si="53"/>
        <v>5.6325000000000003</v>
      </c>
      <c r="R85" s="72">
        <f t="shared" si="54"/>
        <v>5.61</v>
      </c>
      <c r="S85" s="72">
        <f t="shared" si="55"/>
        <v>0</v>
      </c>
      <c r="T85" s="7"/>
      <c r="U85" s="5">
        <f t="shared" si="56"/>
        <v>30</v>
      </c>
      <c r="V85" s="45">
        <f t="shared" si="57"/>
        <v>39326</v>
      </c>
      <c r="W85" s="5">
        <f t="shared" si="58"/>
        <v>2410</v>
      </c>
      <c r="X85" s="55">
        <f t="shared" si="59"/>
        <v>5.3904348595426005E-2</v>
      </c>
      <c r="Y85" s="47">
        <f t="shared" si="60"/>
        <v>0.70400901782139746</v>
      </c>
      <c r="Z85" s="5">
        <f t="shared" si="61"/>
        <v>0</v>
      </c>
      <c r="AA85" s="5">
        <f t="shared" si="62"/>
        <v>0</v>
      </c>
      <c r="AC85" s="39">
        <f t="shared" si="63"/>
        <v>0</v>
      </c>
      <c r="AD85" s="39">
        <f t="shared" si="64"/>
        <v>0</v>
      </c>
      <c r="AE85" s="39">
        <f t="shared" si="65"/>
        <v>0</v>
      </c>
      <c r="AF85" s="39">
        <f t="shared" si="66"/>
        <v>0</v>
      </c>
      <c r="AG85" s="39">
        <f t="shared" si="67"/>
        <v>0</v>
      </c>
      <c r="AH85" s="39">
        <f t="shared" si="68"/>
        <v>0</v>
      </c>
      <c r="AI85" s="39">
        <f t="shared" si="69"/>
        <v>0</v>
      </c>
      <c r="AJ85" s="39">
        <f t="shared" si="70"/>
        <v>0</v>
      </c>
      <c r="AK85" s="39">
        <f t="shared" si="71"/>
        <v>0</v>
      </c>
      <c r="AL85" s="43"/>
      <c r="AM85" s="39">
        <f t="shared" si="72"/>
        <v>0</v>
      </c>
      <c r="AN85" s="39">
        <f t="shared" si="73"/>
        <v>0</v>
      </c>
      <c r="AO85" s="39">
        <f t="shared" si="74"/>
        <v>0</v>
      </c>
      <c r="AP85" s="40">
        <f t="shared" si="75"/>
        <v>0</v>
      </c>
      <c r="AR85" s="39">
        <f t="shared" si="76"/>
        <v>0</v>
      </c>
      <c r="AS85" s="39">
        <f t="shared" si="77"/>
        <v>0</v>
      </c>
      <c r="AT85" s="39">
        <f t="shared" si="78"/>
        <v>0</v>
      </c>
      <c r="AU85" s="40">
        <f t="shared" si="79"/>
        <v>0</v>
      </c>
      <c r="AV85" s="40"/>
      <c r="AW85" s="52">
        <f t="shared" si="80"/>
        <v>0</v>
      </c>
      <c r="AY85" s="52">
        <f t="shared" si="81"/>
        <v>0</v>
      </c>
      <c r="AZ85" s="70"/>
    </row>
    <row r="86" spans="1:52">
      <c r="A86" s="44">
        <f t="shared" si="82"/>
        <v>39356</v>
      </c>
      <c r="B86" s="66">
        <f t="shared" si="83"/>
        <v>4590.1639344262294</v>
      </c>
      <c r="C86" s="67"/>
      <c r="D86" s="68">
        <f t="shared" si="50"/>
        <v>4590.1639344262294</v>
      </c>
      <c r="E86" s="35">
        <f t="shared" si="51"/>
        <v>0</v>
      </c>
      <c r="F86" s="35">
        <f t="shared" si="52"/>
        <v>0</v>
      </c>
      <c r="G86" s="55">
        <f t="shared" si="47"/>
        <v>5.67</v>
      </c>
      <c r="H86" s="69">
        <f t="shared" si="47"/>
        <v>5.67</v>
      </c>
      <c r="I86" s="72">
        <f t="shared" si="84"/>
        <v>0</v>
      </c>
      <c r="J86" s="55">
        <f t="shared" si="48"/>
        <v>-4.7500000000000001E-2</v>
      </c>
      <c r="K86" s="69">
        <f t="shared" si="48"/>
        <v>-0.06</v>
      </c>
      <c r="L86" s="72">
        <v>0</v>
      </c>
      <c r="M86" s="55">
        <f t="shared" si="49"/>
        <v>0.01</v>
      </c>
      <c r="N86" s="69">
        <f t="shared" si="49"/>
        <v>0</v>
      </c>
      <c r="O86" s="72">
        <v>0</v>
      </c>
      <c r="P86" s="7"/>
      <c r="Q86" s="72">
        <f t="shared" si="53"/>
        <v>5.6325000000000003</v>
      </c>
      <c r="R86" s="72">
        <f t="shared" si="54"/>
        <v>5.61</v>
      </c>
      <c r="S86" s="72">
        <f t="shared" si="55"/>
        <v>0</v>
      </c>
      <c r="T86" s="7"/>
      <c r="U86" s="5">
        <f t="shared" si="56"/>
        <v>31</v>
      </c>
      <c r="V86" s="45">
        <f t="shared" si="57"/>
        <v>39356</v>
      </c>
      <c r="W86" s="5">
        <f t="shared" si="58"/>
        <v>2440</v>
      </c>
      <c r="X86" s="55">
        <f t="shared" si="59"/>
        <v>5.3904348595426005E-2</v>
      </c>
      <c r="Y86" s="47">
        <f t="shared" si="60"/>
        <v>0.70094001838952757</v>
      </c>
      <c r="Z86" s="5">
        <f t="shared" si="61"/>
        <v>0</v>
      </c>
      <c r="AA86" s="5">
        <f t="shared" si="62"/>
        <v>0</v>
      </c>
      <c r="AC86" s="39">
        <f t="shared" si="63"/>
        <v>0</v>
      </c>
      <c r="AD86" s="39">
        <f t="shared" si="64"/>
        <v>0</v>
      </c>
      <c r="AE86" s="39">
        <f t="shared" si="65"/>
        <v>0</v>
      </c>
      <c r="AF86" s="39">
        <f t="shared" si="66"/>
        <v>0</v>
      </c>
      <c r="AG86" s="39">
        <f t="shared" si="67"/>
        <v>0</v>
      </c>
      <c r="AH86" s="39">
        <f t="shared" si="68"/>
        <v>0</v>
      </c>
      <c r="AI86" s="39">
        <f t="shared" si="69"/>
        <v>0</v>
      </c>
      <c r="AJ86" s="39">
        <f t="shared" si="70"/>
        <v>0</v>
      </c>
      <c r="AK86" s="39">
        <f t="shared" si="71"/>
        <v>0</v>
      </c>
      <c r="AL86" s="43"/>
      <c r="AM86" s="39">
        <f t="shared" si="72"/>
        <v>0</v>
      </c>
      <c r="AN86" s="39">
        <f t="shared" si="73"/>
        <v>0</v>
      </c>
      <c r="AO86" s="39">
        <f t="shared" si="74"/>
        <v>0</v>
      </c>
      <c r="AP86" s="40">
        <f t="shared" si="75"/>
        <v>0</v>
      </c>
      <c r="AR86" s="39">
        <f t="shared" si="76"/>
        <v>0</v>
      </c>
      <c r="AS86" s="39">
        <f t="shared" si="77"/>
        <v>0</v>
      </c>
      <c r="AT86" s="39">
        <f t="shared" si="78"/>
        <v>0</v>
      </c>
      <c r="AU86" s="40">
        <f t="shared" si="79"/>
        <v>0</v>
      </c>
      <c r="AV86" s="40"/>
      <c r="AW86" s="52">
        <f t="shared" si="80"/>
        <v>0</v>
      </c>
      <c r="AY86" s="52">
        <f t="shared" si="81"/>
        <v>0</v>
      </c>
      <c r="AZ86" s="70"/>
    </row>
    <row r="87" spans="1:52">
      <c r="A87" s="44">
        <f t="shared" si="82"/>
        <v>39387</v>
      </c>
      <c r="B87" s="66">
        <f t="shared" si="83"/>
        <v>4590.1639344262294</v>
      </c>
      <c r="C87" s="67"/>
      <c r="D87" s="68">
        <f t="shared" si="50"/>
        <v>4590.1639344262294</v>
      </c>
      <c r="E87" s="35">
        <f t="shared" si="51"/>
        <v>0</v>
      </c>
      <c r="F87" s="35">
        <f t="shared" si="52"/>
        <v>0</v>
      </c>
      <c r="G87" s="55">
        <f t="shared" si="47"/>
        <v>5.67</v>
      </c>
      <c r="H87" s="69">
        <f t="shared" si="47"/>
        <v>5.67</v>
      </c>
      <c r="I87" s="72">
        <f t="shared" si="84"/>
        <v>0</v>
      </c>
      <c r="J87" s="55">
        <f t="shared" si="48"/>
        <v>-4.7500000000000001E-2</v>
      </c>
      <c r="K87" s="69">
        <f t="shared" si="48"/>
        <v>-0.06</v>
      </c>
      <c r="L87" s="72">
        <v>0</v>
      </c>
      <c r="M87" s="55">
        <f t="shared" si="49"/>
        <v>0.01</v>
      </c>
      <c r="N87" s="69">
        <f t="shared" si="49"/>
        <v>0</v>
      </c>
      <c r="O87" s="72">
        <v>0</v>
      </c>
      <c r="P87" s="7"/>
      <c r="Q87" s="72">
        <f t="shared" si="53"/>
        <v>5.6325000000000003</v>
      </c>
      <c r="R87" s="72">
        <f t="shared" si="54"/>
        <v>5.61</v>
      </c>
      <c r="S87" s="72">
        <f t="shared" si="55"/>
        <v>0</v>
      </c>
      <c r="T87" s="7"/>
      <c r="U87" s="5">
        <f t="shared" si="56"/>
        <v>30</v>
      </c>
      <c r="V87" s="45">
        <f t="shared" si="57"/>
        <v>39387</v>
      </c>
      <c r="W87" s="5">
        <f t="shared" si="58"/>
        <v>2471</v>
      </c>
      <c r="X87" s="55">
        <f t="shared" si="59"/>
        <v>5.3904348595426005E-2</v>
      </c>
      <c r="Y87" s="47">
        <f t="shared" si="60"/>
        <v>0.69778277341055284</v>
      </c>
      <c r="Z87" s="5">
        <f t="shared" si="61"/>
        <v>0</v>
      </c>
      <c r="AA87" s="5">
        <f t="shared" si="62"/>
        <v>0</v>
      </c>
      <c r="AC87" s="39">
        <f t="shared" si="63"/>
        <v>0</v>
      </c>
      <c r="AD87" s="39">
        <f t="shared" si="64"/>
        <v>0</v>
      </c>
      <c r="AE87" s="39">
        <f t="shared" si="65"/>
        <v>0</v>
      </c>
      <c r="AF87" s="39">
        <f t="shared" si="66"/>
        <v>0</v>
      </c>
      <c r="AG87" s="39">
        <f t="shared" si="67"/>
        <v>0</v>
      </c>
      <c r="AH87" s="39">
        <f t="shared" si="68"/>
        <v>0</v>
      </c>
      <c r="AI87" s="39">
        <f t="shared" si="69"/>
        <v>0</v>
      </c>
      <c r="AJ87" s="39">
        <f t="shared" si="70"/>
        <v>0</v>
      </c>
      <c r="AK87" s="39">
        <f t="shared" si="71"/>
        <v>0</v>
      </c>
      <c r="AL87" s="43"/>
      <c r="AM87" s="39">
        <f t="shared" si="72"/>
        <v>0</v>
      </c>
      <c r="AN87" s="39">
        <f t="shared" si="73"/>
        <v>0</v>
      </c>
      <c r="AO87" s="39">
        <f t="shared" si="74"/>
        <v>0</v>
      </c>
      <c r="AP87" s="40">
        <f t="shared" si="75"/>
        <v>0</v>
      </c>
      <c r="AR87" s="39">
        <f t="shared" si="76"/>
        <v>0</v>
      </c>
      <c r="AS87" s="39">
        <f t="shared" si="77"/>
        <v>0</v>
      </c>
      <c r="AT87" s="39">
        <f t="shared" si="78"/>
        <v>0</v>
      </c>
      <c r="AU87" s="40">
        <f t="shared" si="79"/>
        <v>0</v>
      </c>
      <c r="AV87" s="40"/>
      <c r="AW87" s="52">
        <f t="shared" si="80"/>
        <v>0</v>
      </c>
      <c r="AY87" s="52">
        <f t="shared" si="81"/>
        <v>0</v>
      </c>
      <c r="AZ87" s="70"/>
    </row>
    <row r="88" spans="1:52">
      <c r="A88" s="44">
        <f t="shared" si="82"/>
        <v>39417</v>
      </c>
      <c r="B88" s="66">
        <f t="shared" si="83"/>
        <v>4590.1639344262294</v>
      </c>
      <c r="C88" s="67"/>
      <c r="D88" s="68">
        <f t="shared" si="50"/>
        <v>4590.1639344262294</v>
      </c>
      <c r="E88" s="35">
        <f t="shared" si="51"/>
        <v>0</v>
      </c>
      <c r="F88" s="35">
        <f t="shared" si="52"/>
        <v>0</v>
      </c>
      <c r="G88" s="55">
        <f t="shared" si="47"/>
        <v>5.67</v>
      </c>
      <c r="H88" s="69">
        <f t="shared" si="47"/>
        <v>5.67</v>
      </c>
      <c r="I88" s="72">
        <f t="shared" si="84"/>
        <v>0</v>
      </c>
      <c r="J88" s="55">
        <f t="shared" si="48"/>
        <v>-4.7500000000000001E-2</v>
      </c>
      <c r="K88" s="69">
        <f t="shared" si="48"/>
        <v>-0.06</v>
      </c>
      <c r="L88" s="72">
        <v>0</v>
      </c>
      <c r="M88" s="55">
        <f t="shared" si="49"/>
        <v>0.01</v>
      </c>
      <c r="N88" s="69">
        <f t="shared" si="49"/>
        <v>0</v>
      </c>
      <c r="O88" s="72">
        <v>0</v>
      </c>
      <c r="P88" s="7"/>
      <c r="Q88" s="72">
        <f t="shared" si="53"/>
        <v>5.6325000000000003</v>
      </c>
      <c r="R88" s="72">
        <f t="shared" si="54"/>
        <v>5.61</v>
      </c>
      <c r="S88" s="72">
        <f t="shared" si="55"/>
        <v>0</v>
      </c>
      <c r="T88" s="7"/>
      <c r="U88" s="5">
        <f t="shared" si="56"/>
        <v>31</v>
      </c>
      <c r="V88" s="45">
        <f t="shared" si="57"/>
        <v>39417</v>
      </c>
      <c r="W88" s="5">
        <f t="shared" si="58"/>
        <v>2501</v>
      </c>
      <c r="X88" s="55">
        <f t="shared" si="59"/>
        <v>5.3904348595426005E-2</v>
      </c>
      <c r="Y88" s="47">
        <f t="shared" si="60"/>
        <v>0.69474091616021183</v>
      </c>
      <c r="Z88" s="5">
        <f t="shared" si="61"/>
        <v>0</v>
      </c>
      <c r="AA88" s="5">
        <f t="shared" si="62"/>
        <v>0</v>
      </c>
      <c r="AC88" s="39">
        <f t="shared" si="63"/>
        <v>0</v>
      </c>
      <c r="AD88" s="39">
        <f t="shared" si="64"/>
        <v>0</v>
      </c>
      <c r="AE88" s="39">
        <f t="shared" si="65"/>
        <v>0</v>
      </c>
      <c r="AF88" s="39">
        <f t="shared" si="66"/>
        <v>0</v>
      </c>
      <c r="AG88" s="39">
        <f t="shared" si="67"/>
        <v>0</v>
      </c>
      <c r="AH88" s="39">
        <f t="shared" si="68"/>
        <v>0</v>
      </c>
      <c r="AI88" s="39">
        <f t="shared" si="69"/>
        <v>0</v>
      </c>
      <c r="AJ88" s="39">
        <f t="shared" si="70"/>
        <v>0</v>
      </c>
      <c r="AK88" s="39">
        <f t="shared" si="71"/>
        <v>0</v>
      </c>
      <c r="AL88" s="43"/>
      <c r="AM88" s="39">
        <f t="shared" si="72"/>
        <v>0</v>
      </c>
      <c r="AN88" s="39">
        <f t="shared" si="73"/>
        <v>0</v>
      </c>
      <c r="AO88" s="39">
        <f t="shared" si="74"/>
        <v>0</v>
      </c>
      <c r="AP88" s="40">
        <f t="shared" si="75"/>
        <v>0</v>
      </c>
      <c r="AR88" s="39">
        <f t="shared" si="76"/>
        <v>0</v>
      </c>
      <c r="AS88" s="39">
        <f t="shared" si="77"/>
        <v>0</v>
      </c>
      <c r="AT88" s="39">
        <f t="shared" si="78"/>
        <v>0</v>
      </c>
      <c r="AU88" s="40">
        <f t="shared" si="79"/>
        <v>0</v>
      </c>
      <c r="AV88" s="40"/>
      <c r="AW88" s="52">
        <f t="shared" si="80"/>
        <v>0</v>
      </c>
      <c r="AY88" s="52">
        <f t="shared" si="81"/>
        <v>0</v>
      </c>
      <c r="AZ88" s="70"/>
    </row>
    <row r="89" spans="1:52">
      <c r="A89" s="44">
        <f t="shared" si="82"/>
        <v>39448</v>
      </c>
      <c r="B89" s="66">
        <f t="shared" si="83"/>
        <v>4590.1639344262294</v>
      </c>
      <c r="C89" s="67"/>
      <c r="D89" s="68">
        <f t="shared" si="50"/>
        <v>4590.1639344262294</v>
      </c>
      <c r="E89" s="35">
        <f t="shared" si="51"/>
        <v>0</v>
      </c>
      <c r="F89" s="35">
        <f t="shared" si="52"/>
        <v>0</v>
      </c>
      <c r="G89" s="55">
        <f t="shared" si="47"/>
        <v>5.67</v>
      </c>
      <c r="H89" s="69">
        <f t="shared" si="47"/>
        <v>5.67</v>
      </c>
      <c r="I89" s="72">
        <f t="shared" si="84"/>
        <v>0</v>
      </c>
      <c r="J89" s="55">
        <f t="shared" si="48"/>
        <v>-4.7500000000000001E-2</v>
      </c>
      <c r="K89" s="69">
        <f t="shared" si="48"/>
        <v>-0.06</v>
      </c>
      <c r="L89" s="72">
        <v>0</v>
      </c>
      <c r="M89" s="55">
        <f t="shared" si="49"/>
        <v>0.01</v>
      </c>
      <c r="N89" s="69">
        <f t="shared" si="49"/>
        <v>0</v>
      </c>
      <c r="O89" s="72">
        <v>0</v>
      </c>
      <c r="P89" s="7"/>
      <c r="Q89" s="72">
        <f t="shared" si="53"/>
        <v>5.6325000000000003</v>
      </c>
      <c r="R89" s="72">
        <f t="shared" si="54"/>
        <v>5.61</v>
      </c>
      <c r="S89" s="72">
        <f t="shared" si="55"/>
        <v>0</v>
      </c>
      <c r="T89" s="7"/>
      <c r="U89" s="5">
        <f t="shared" si="56"/>
        <v>31</v>
      </c>
      <c r="V89" s="45">
        <f t="shared" si="57"/>
        <v>39448</v>
      </c>
      <c r="W89" s="5">
        <f t="shared" si="58"/>
        <v>2532</v>
      </c>
      <c r="X89" s="55">
        <f t="shared" si="59"/>
        <v>5.3904348595426005E-2</v>
      </c>
      <c r="Y89" s="47">
        <f t="shared" si="60"/>
        <v>0.69161159380496262</v>
      </c>
      <c r="Z89" s="5">
        <f t="shared" si="61"/>
        <v>0</v>
      </c>
      <c r="AA89" s="5">
        <f t="shared" si="62"/>
        <v>0</v>
      </c>
      <c r="AC89" s="39">
        <f t="shared" si="63"/>
        <v>0</v>
      </c>
      <c r="AD89" s="39">
        <f t="shared" si="64"/>
        <v>0</v>
      </c>
      <c r="AE89" s="39">
        <f t="shared" si="65"/>
        <v>0</v>
      </c>
      <c r="AF89" s="39">
        <f t="shared" si="66"/>
        <v>0</v>
      </c>
      <c r="AG89" s="39">
        <f t="shared" si="67"/>
        <v>0</v>
      </c>
      <c r="AH89" s="39">
        <f t="shared" si="68"/>
        <v>0</v>
      </c>
      <c r="AI89" s="39">
        <f t="shared" si="69"/>
        <v>0</v>
      </c>
      <c r="AJ89" s="39">
        <f t="shared" si="70"/>
        <v>0</v>
      </c>
      <c r="AK89" s="39">
        <f t="shared" si="71"/>
        <v>0</v>
      </c>
      <c r="AL89" s="43"/>
      <c r="AM89" s="39">
        <f t="shared" si="72"/>
        <v>0</v>
      </c>
      <c r="AN89" s="39">
        <f t="shared" si="73"/>
        <v>0</v>
      </c>
      <c r="AO89" s="39">
        <f t="shared" si="74"/>
        <v>0</v>
      </c>
      <c r="AP89" s="40">
        <f t="shared" si="75"/>
        <v>0</v>
      </c>
      <c r="AR89" s="39">
        <f t="shared" si="76"/>
        <v>0</v>
      </c>
      <c r="AS89" s="39">
        <f t="shared" si="77"/>
        <v>0</v>
      </c>
      <c r="AT89" s="39">
        <f t="shared" si="78"/>
        <v>0</v>
      </c>
      <c r="AU89" s="40">
        <f t="shared" si="79"/>
        <v>0</v>
      </c>
      <c r="AV89" s="40"/>
      <c r="AW89" s="52">
        <f t="shared" si="80"/>
        <v>0</v>
      </c>
      <c r="AY89" s="52">
        <f t="shared" si="81"/>
        <v>0</v>
      </c>
      <c r="AZ89" s="70"/>
    </row>
    <row r="90" spans="1:52">
      <c r="A90" s="44">
        <f t="shared" si="82"/>
        <v>39479</v>
      </c>
      <c r="B90" s="66">
        <f t="shared" si="83"/>
        <v>4590.1639344262294</v>
      </c>
      <c r="C90" s="67"/>
      <c r="D90" s="68">
        <f t="shared" si="50"/>
        <v>4590.1639344262294</v>
      </c>
      <c r="E90" s="35">
        <f t="shared" si="51"/>
        <v>0</v>
      </c>
      <c r="F90" s="35">
        <f t="shared" si="52"/>
        <v>0</v>
      </c>
      <c r="G90" s="55">
        <f t="shared" ref="G90:H109" si="85">VLOOKUP($A90,Table,MATCH(G$4,Curves,0))</f>
        <v>5.67</v>
      </c>
      <c r="H90" s="69">
        <f t="shared" si="85"/>
        <v>5.67</v>
      </c>
      <c r="I90" s="72">
        <f t="shared" si="84"/>
        <v>0</v>
      </c>
      <c r="J90" s="55">
        <f t="shared" ref="J90:K109" si="86">VLOOKUP($A90,Table,MATCH(J$4,Curves,0))</f>
        <v>-4.7500000000000001E-2</v>
      </c>
      <c r="K90" s="69">
        <f t="shared" si="86"/>
        <v>-0.06</v>
      </c>
      <c r="L90" s="72">
        <v>0</v>
      </c>
      <c r="M90" s="55">
        <f t="shared" ref="M90:N109" si="87">VLOOKUP($A90,Table,MATCH(M$4,Curves,0))</f>
        <v>0.01</v>
      </c>
      <c r="N90" s="69">
        <f t="shared" si="87"/>
        <v>0</v>
      </c>
      <c r="O90" s="72">
        <v>0</v>
      </c>
      <c r="P90" s="7"/>
      <c r="Q90" s="72">
        <f t="shared" si="53"/>
        <v>5.6325000000000003</v>
      </c>
      <c r="R90" s="72">
        <f t="shared" si="54"/>
        <v>5.61</v>
      </c>
      <c r="S90" s="72">
        <f t="shared" si="55"/>
        <v>0</v>
      </c>
      <c r="T90" s="7"/>
      <c r="U90" s="5">
        <f t="shared" si="56"/>
        <v>29</v>
      </c>
      <c r="V90" s="45">
        <f t="shared" si="57"/>
        <v>39479</v>
      </c>
      <c r="W90" s="5">
        <f t="shared" si="58"/>
        <v>2563</v>
      </c>
      <c r="X90" s="55">
        <f t="shared" si="59"/>
        <v>5.3904348595426005E-2</v>
      </c>
      <c r="Y90" s="47">
        <f t="shared" si="60"/>
        <v>0.68849636686021132</v>
      </c>
      <c r="Z90" s="5">
        <f t="shared" si="61"/>
        <v>0</v>
      </c>
      <c r="AA90" s="5">
        <f t="shared" si="62"/>
        <v>0</v>
      </c>
      <c r="AC90" s="39">
        <f t="shared" si="63"/>
        <v>0</v>
      </c>
      <c r="AD90" s="39">
        <f t="shared" si="64"/>
        <v>0</v>
      </c>
      <c r="AE90" s="39">
        <f t="shared" si="65"/>
        <v>0</v>
      </c>
      <c r="AF90" s="39">
        <f t="shared" si="66"/>
        <v>0</v>
      </c>
      <c r="AG90" s="39">
        <f t="shared" si="67"/>
        <v>0</v>
      </c>
      <c r="AH90" s="39">
        <f t="shared" si="68"/>
        <v>0</v>
      </c>
      <c r="AI90" s="39">
        <f t="shared" si="69"/>
        <v>0</v>
      </c>
      <c r="AJ90" s="39">
        <f t="shared" si="70"/>
        <v>0</v>
      </c>
      <c r="AK90" s="39">
        <f t="shared" si="71"/>
        <v>0</v>
      </c>
      <c r="AL90" s="43"/>
      <c r="AM90" s="39">
        <f t="shared" si="72"/>
        <v>0</v>
      </c>
      <c r="AN90" s="39">
        <f t="shared" si="73"/>
        <v>0</v>
      </c>
      <c r="AO90" s="39">
        <f t="shared" si="74"/>
        <v>0</v>
      </c>
      <c r="AP90" s="40">
        <f t="shared" si="75"/>
        <v>0</v>
      </c>
      <c r="AR90" s="39">
        <f t="shared" si="76"/>
        <v>0</v>
      </c>
      <c r="AS90" s="39">
        <f t="shared" si="77"/>
        <v>0</v>
      </c>
      <c r="AT90" s="39">
        <f t="shared" si="78"/>
        <v>0</v>
      </c>
      <c r="AU90" s="40">
        <f t="shared" si="79"/>
        <v>0</v>
      </c>
      <c r="AV90" s="40"/>
      <c r="AW90" s="52">
        <f t="shared" si="80"/>
        <v>0</v>
      </c>
      <c r="AY90" s="52">
        <f t="shared" si="81"/>
        <v>0</v>
      </c>
      <c r="AZ90" s="70"/>
    </row>
    <row r="91" spans="1:52">
      <c r="A91" s="44">
        <f t="shared" si="82"/>
        <v>39508</v>
      </c>
      <c r="B91" s="66">
        <f t="shared" si="83"/>
        <v>4590.1639344262294</v>
      </c>
      <c r="C91" s="67"/>
      <c r="D91" s="68">
        <f t="shared" si="50"/>
        <v>4590.1639344262294</v>
      </c>
      <c r="E91" s="35">
        <f t="shared" si="51"/>
        <v>0</v>
      </c>
      <c r="F91" s="35">
        <f t="shared" si="52"/>
        <v>0</v>
      </c>
      <c r="G91" s="55">
        <f t="shared" si="85"/>
        <v>5.67</v>
      </c>
      <c r="H91" s="69">
        <f t="shared" si="85"/>
        <v>5.67</v>
      </c>
      <c r="I91" s="72">
        <f t="shared" si="84"/>
        <v>0</v>
      </c>
      <c r="J91" s="55">
        <f t="shared" si="86"/>
        <v>-4.7500000000000001E-2</v>
      </c>
      <c r="K91" s="69">
        <f t="shared" si="86"/>
        <v>-0.06</v>
      </c>
      <c r="L91" s="72">
        <v>0</v>
      </c>
      <c r="M91" s="55">
        <f t="shared" si="87"/>
        <v>0.01</v>
      </c>
      <c r="N91" s="69">
        <f t="shared" si="87"/>
        <v>0</v>
      </c>
      <c r="O91" s="72">
        <v>0</v>
      </c>
      <c r="P91" s="7"/>
      <c r="Q91" s="72">
        <f t="shared" si="53"/>
        <v>5.6325000000000003</v>
      </c>
      <c r="R91" s="72">
        <f t="shared" si="54"/>
        <v>5.61</v>
      </c>
      <c r="S91" s="72">
        <f t="shared" si="55"/>
        <v>0</v>
      </c>
      <c r="T91" s="7"/>
      <c r="U91" s="5">
        <f t="shared" si="56"/>
        <v>31</v>
      </c>
      <c r="V91" s="45">
        <f t="shared" si="57"/>
        <v>39508</v>
      </c>
      <c r="W91" s="5">
        <f t="shared" si="58"/>
        <v>2592</v>
      </c>
      <c r="X91" s="55">
        <f t="shared" si="59"/>
        <v>5.3904348595426005E-2</v>
      </c>
      <c r="Y91" s="47">
        <f t="shared" si="60"/>
        <v>0.68559482672646577</v>
      </c>
      <c r="Z91" s="5">
        <f t="shared" si="61"/>
        <v>0</v>
      </c>
      <c r="AA91" s="5">
        <f t="shared" si="62"/>
        <v>0</v>
      </c>
      <c r="AC91" s="39">
        <f t="shared" si="63"/>
        <v>0</v>
      </c>
      <c r="AD91" s="39">
        <f t="shared" si="64"/>
        <v>0</v>
      </c>
      <c r="AE91" s="39">
        <f t="shared" si="65"/>
        <v>0</v>
      </c>
      <c r="AF91" s="39">
        <f t="shared" si="66"/>
        <v>0</v>
      </c>
      <c r="AG91" s="39">
        <f t="shared" si="67"/>
        <v>0</v>
      </c>
      <c r="AH91" s="39">
        <f t="shared" si="68"/>
        <v>0</v>
      </c>
      <c r="AI91" s="39">
        <f t="shared" si="69"/>
        <v>0</v>
      </c>
      <c r="AJ91" s="39">
        <f t="shared" si="70"/>
        <v>0</v>
      </c>
      <c r="AK91" s="39">
        <f t="shared" si="71"/>
        <v>0</v>
      </c>
      <c r="AL91" s="43"/>
      <c r="AM91" s="39">
        <f t="shared" si="72"/>
        <v>0</v>
      </c>
      <c r="AN91" s="39">
        <f t="shared" si="73"/>
        <v>0</v>
      </c>
      <c r="AO91" s="39">
        <f t="shared" si="74"/>
        <v>0</v>
      </c>
      <c r="AP91" s="40">
        <f t="shared" si="75"/>
        <v>0</v>
      </c>
      <c r="AR91" s="39">
        <f t="shared" si="76"/>
        <v>0</v>
      </c>
      <c r="AS91" s="39">
        <f t="shared" si="77"/>
        <v>0</v>
      </c>
      <c r="AT91" s="39">
        <f t="shared" si="78"/>
        <v>0</v>
      </c>
      <c r="AU91" s="40">
        <f t="shared" si="79"/>
        <v>0</v>
      </c>
      <c r="AV91" s="40"/>
      <c r="AW91" s="52">
        <f t="shared" si="80"/>
        <v>0</v>
      </c>
      <c r="AY91" s="52">
        <f t="shared" si="81"/>
        <v>0</v>
      </c>
      <c r="AZ91" s="70"/>
    </row>
    <row r="92" spans="1:52">
      <c r="A92" s="44">
        <f t="shared" si="82"/>
        <v>39539</v>
      </c>
      <c r="B92" s="66">
        <f t="shared" si="83"/>
        <v>4590.1639344262294</v>
      </c>
      <c r="C92" s="67"/>
      <c r="D92" s="68">
        <f t="shared" si="50"/>
        <v>4590.1639344262294</v>
      </c>
      <c r="E92" s="35">
        <f t="shared" si="51"/>
        <v>0</v>
      </c>
      <c r="F92" s="35">
        <f t="shared" si="52"/>
        <v>0</v>
      </c>
      <c r="G92" s="55">
        <f t="shared" si="85"/>
        <v>5.67</v>
      </c>
      <c r="H92" s="69">
        <f t="shared" si="85"/>
        <v>5.67</v>
      </c>
      <c r="I92" s="72">
        <f t="shared" si="84"/>
        <v>0</v>
      </c>
      <c r="J92" s="55">
        <f t="shared" si="86"/>
        <v>-4.7500000000000001E-2</v>
      </c>
      <c r="K92" s="69">
        <f t="shared" si="86"/>
        <v>-0.06</v>
      </c>
      <c r="L92" s="72">
        <v>0</v>
      </c>
      <c r="M92" s="55">
        <f t="shared" si="87"/>
        <v>0.01</v>
      </c>
      <c r="N92" s="69">
        <f t="shared" si="87"/>
        <v>0</v>
      </c>
      <c r="O92" s="72">
        <v>0</v>
      </c>
      <c r="P92" s="7"/>
      <c r="Q92" s="72">
        <f t="shared" si="53"/>
        <v>5.6325000000000003</v>
      </c>
      <c r="R92" s="72">
        <f t="shared" si="54"/>
        <v>5.61</v>
      </c>
      <c r="S92" s="72">
        <f t="shared" si="55"/>
        <v>0</v>
      </c>
      <c r="T92" s="7"/>
      <c r="U92" s="5">
        <f t="shared" si="56"/>
        <v>30</v>
      </c>
      <c r="V92" s="45">
        <f t="shared" si="57"/>
        <v>39539</v>
      </c>
      <c r="W92" s="5">
        <f t="shared" si="58"/>
        <v>2623</v>
      </c>
      <c r="X92" s="55">
        <f t="shared" si="59"/>
        <v>5.3904348595426005E-2</v>
      </c>
      <c r="Y92" s="47">
        <f t="shared" si="60"/>
        <v>0.68250670111299816</v>
      </c>
      <c r="Z92" s="5">
        <f t="shared" si="61"/>
        <v>0</v>
      </c>
      <c r="AA92" s="5">
        <f t="shared" si="62"/>
        <v>0</v>
      </c>
      <c r="AC92" s="39">
        <f t="shared" si="63"/>
        <v>0</v>
      </c>
      <c r="AD92" s="39">
        <f t="shared" si="64"/>
        <v>0</v>
      </c>
      <c r="AE92" s="39">
        <f t="shared" si="65"/>
        <v>0</v>
      </c>
      <c r="AF92" s="39">
        <f t="shared" si="66"/>
        <v>0</v>
      </c>
      <c r="AG92" s="39">
        <f t="shared" si="67"/>
        <v>0</v>
      </c>
      <c r="AH92" s="39">
        <f t="shared" si="68"/>
        <v>0</v>
      </c>
      <c r="AI92" s="39">
        <f t="shared" si="69"/>
        <v>0</v>
      </c>
      <c r="AJ92" s="39">
        <f t="shared" si="70"/>
        <v>0</v>
      </c>
      <c r="AK92" s="39">
        <f t="shared" si="71"/>
        <v>0</v>
      </c>
      <c r="AL92" s="43"/>
      <c r="AM92" s="39">
        <f t="shared" si="72"/>
        <v>0</v>
      </c>
      <c r="AN92" s="39">
        <f t="shared" si="73"/>
        <v>0</v>
      </c>
      <c r="AO92" s="39">
        <f t="shared" si="74"/>
        <v>0</v>
      </c>
      <c r="AP92" s="40">
        <f t="shared" si="75"/>
        <v>0</v>
      </c>
      <c r="AR92" s="39">
        <f t="shared" si="76"/>
        <v>0</v>
      </c>
      <c r="AS92" s="39">
        <f t="shared" si="77"/>
        <v>0</v>
      </c>
      <c r="AT92" s="39">
        <f t="shared" si="78"/>
        <v>0</v>
      </c>
      <c r="AU92" s="40">
        <f t="shared" si="79"/>
        <v>0</v>
      </c>
      <c r="AV92" s="40"/>
      <c r="AW92" s="52">
        <f t="shared" si="80"/>
        <v>0</v>
      </c>
      <c r="AY92" s="52">
        <f t="shared" si="81"/>
        <v>0</v>
      </c>
      <c r="AZ92" s="70"/>
    </row>
    <row r="93" spans="1:52">
      <c r="A93" s="44">
        <f t="shared" si="82"/>
        <v>39569</v>
      </c>
      <c r="B93" s="66">
        <f t="shared" si="83"/>
        <v>4590.1639344262294</v>
      </c>
      <c r="C93" s="67"/>
      <c r="D93" s="68">
        <f t="shared" si="50"/>
        <v>4590.1639344262294</v>
      </c>
      <c r="E93" s="35">
        <f t="shared" si="51"/>
        <v>0</v>
      </c>
      <c r="F93" s="35">
        <f t="shared" si="52"/>
        <v>0</v>
      </c>
      <c r="G93" s="55">
        <f t="shared" si="85"/>
        <v>5.67</v>
      </c>
      <c r="H93" s="69">
        <f t="shared" si="85"/>
        <v>5.67</v>
      </c>
      <c r="I93" s="72">
        <f t="shared" si="84"/>
        <v>0</v>
      </c>
      <c r="J93" s="55">
        <f t="shared" si="86"/>
        <v>-4.7500000000000001E-2</v>
      </c>
      <c r="K93" s="69">
        <f t="shared" si="86"/>
        <v>-0.06</v>
      </c>
      <c r="L93" s="72">
        <v>0</v>
      </c>
      <c r="M93" s="55">
        <f t="shared" si="87"/>
        <v>0.01</v>
      </c>
      <c r="N93" s="69">
        <f t="shared" si="87"/>
        <v>0</v>
      </c>
      <c r="O93" s="72">
        <v>0</v>
      </c>
      <c r="P93" s="7"/>
      <c r="Q93" s="72">
        <f t="shared" si="53"/>
        <v>5.6325000000000003</v>
      </c>
      <c r="R93" s="72">
        <f t="shared" si="54"/>
        <v>5.61</v>
      </c>
      <c r="S93" s="72">
        <f t="shared" si="55"/>
        <v>0</v>
      </c>
      <c r="T93" s="7"/>
      <c r="U93" s="5">
        <f t="shared" si="56"/>
        <v>31</v>
      </c>
      <c r="V93" s="45">
        <f t="shared" si="57"/>
        <v>39569</v>
      </c>
      <c r="W93" s="5">
        <f t="shared" si="58"/>
        <v>2653</v>
      </c>
      <c r="X93" s="55">
        <f t="shared" si="59"/>
        <v>5.3904348595426005E-2</v>
      </c>
      <c r="Y93" s="47">
        <f t="shared" si="60"/>
        <v>0.67953143712498143</v>
      </c>
      <c r="Z93" s="5">
        <f t="shared" si="61"/>
        <v>0</v>
      </c>
      <c r="AA93" s="5">
        <f t="shared" si="62"/>
        <v>0</v>
      </c>
      <c r="AC93" s="39">
        <f t="shared" si="63"/>
        <v>0</v>
      </c>
      <c r="AD93" s="39">
        <f t="shared" si="64"/>
        <v>0</v>
      </c>
      <c r="AE93" s="39">
        <f t="shared" si="65"/>
        <v>0</v>
      </c>
      <c r="AF93" s="39">
        <f t="shared" si="66"/>
        <v>0</v>
      </c>
      <c r="AG93" s="39">
        <f t="shared" si="67"/>
        <v>0</v>
      </c>
      <c r="AH93" s="39">
        <f t="shared" si="68"/>
        <v>0</v>
      </c>
      <c r="AI93" s="39">
        <f t="shared" si="69"/>
        <v>0</v>
      </c>
      <c r="AJ93" s="39">
        <f t="shared" si="70"/>
        <v>0</v>
      </c>
      <c r="AK93" s="39">
        <f t="shared" si="71"/>
        <v>0</v>
      </c>
      <c r="AL93" s="43"/>
      <c r="AM93" s="39">
        <f t="shared" si="72"/>
        <v>0</v>
      </c>
      <c r="AN93" s="39">
        <f t="shared" si="73"/>
        <v>0</v>
      </c>
      <c r="AO93" s="39">
        <f t="shared" si="74"/>
        <v>0</v>
      </c>
      <c r="AP93" s="40">
        <f t="shared" si="75"/>
        <v>0</v>
      </c>
      <c r="AR93" s="39">
        <f t="shared" si="76"/>
        <v>0</v>
      </c>
      <c r="AS93" s="39">
        <f t="shared" si="77"/>
        <v>0</v>
      </c>
      <c r="AT93" s="39">
        <f t="shared" si="78"/>
        <v>0</v>
      </c>
      <c r="AU93" s="40">
        <f t="shared" si="79"/>
        <v>0</v>
      </c>
      <c r="AV93" s="40"/>
      <c r="AW93" s="52">
        <f t="shared" si="80"/>
        <v>0</v>
      </c>
      <c r="AY93" s="52">
        <f t="shared" si="81"/>
        <v>0</v>
      </c>
      <c r="AZ93" s="70"/>
    </row>
    <row r="94" spans="1:52">
      <c r="A94" s="44">
        <f t="shared" si="82"/>
        <v>39600</v>
      </c>
      <c r="B94" s="66">
        <f t="shared" si="83"/>
        <v>4590.1639344262294</v>
      </c>
      <c r="C94" s="67"/>
      <c r="D94" s="68">
        <f t="shared" si="50"/>
        <v>4590.1639344262294</v>
      </c>
      <c r="E94" s="35">
        <f t="shared" si="51"/>
        <v>0</v>
      </c>
      <c r="F94" s="35">
        <f t="shared" si="52"/>
        <v>0</v>
      </c>
      <c r="G94" s="55">
        <f t="shared" si="85"/>
        <v>5.67</v>
      </c>
      <c r="H94" s="69">
        <f t="shared" si="85"/>
        <v>5.67</v>
      </c>
      <c r="I94" s="72">
        <f t="shared" si="84"/>
        <v>0</v>
      </c>
      <c r="J94" s="55">
        <f t="shared" si="86"/>
        <v>-4.7500000000000001E-2</v>
      </c>
      <c r="K94" s="69">
        <f t="shared" si="86"/>
        <v>-0.06</v>
      </c>
      <c r="L94" s="72">
        <v>0</v>
      </c>
      <c r="M94" s="55">
        <f t="shared" si="87"/>
        <v>0.01</v>
      </c>
      <c r="N94" s="69">
        <f t="shared" si="87"/>
        <v>0</v>
      </c>
      <c r="O94" s="72">
        <v>0</v>
      </c>
      <c r="P94" s="7"/>
      <c r="Q94" s="72">
        <f t="shared" si="53"/>
        <v>5.6325000000000003</v>
      </c>
      <c r="R94" s="72">
        <f t="shared" si="54"/>
        <v>5.61</v>
      </c>
      <c r="S94" s="72">
        <f t="shared" si="55"/>
        <v>0</v>
      </c>
      <c r="T94" s="7"/>
      <c r="U94" s="5">
        <f t="shared" si="56"/>
        <v>30</v>
      </c>
      <c r="V94" s="45">
        <f t="shared" si="57"/>
        <v>39600</v>
      </c>
      <c r="W94" s="5">
        <f t="shared" si="58"/>
        <v>2684</v>
      </c>
      <c r="X94" s="55">
        <f t="shared" si="59"/>
        <v>5.3904348595426005E-2</v>
      </c>
      <c r="Y94" s="47">
        <f t="shared" si="60"/>
        <v>0.67647062284468429</v>
      </c>
      <c r="Z94" s="5">
        <f t="shared" si="61"/>
        <v>0</v>
      </c>
      <c r="AA94" s="5">
        <f t="shared" si="62"/>
        <v>0</v>
      </c>
      <c r="AC94" s="39">
        <f t="shared" si="63"/>
        <v>0</v>
      </c>
      <c r="AD94" s="39">
        <f t="shared" si="64"/>
        <v>0</v>
      </c>
      <c r="AE94" s="39">
        <f t="shared" si="65"/>
        <v>0</v>
      </c>
      <c r="AF94" s="39">
        <f t="shared" si="66"/>
        <v>0</v>
      </c>
      <c r="AG94" s="39">
        <f t="shared" si="67"/>
        <v>0</v>
      </c>
      <c r="AH94" s="39">
        <f t="shared" si="68"/>
        <v>0</v>
      </c>
      <c r="AI94" s="39">
        <f t="shared" si="69"/>
        <v>0</v>
      </c>
      <c r="AJ94" s="39">
        <f t="shared" si="70"/>
        <v>0</v>
      </c>
      <c r="AK94" s="39">
        <f t="shared" si="71"/>
        <v>0</v>
      </c>
      <c r="AL94" s="43"/>
      <c r="AM94" s="39">
        <f t="shared" si="72"/>
        <v>0</v>
      </c>
      <c r="AN94" s="39">
        <f t="shared" si="73"/>
        <v>0</v>
      </c>
      <c r="AO94" s="39">
        <f t="shared" si="74"/>
        <v>0</v>
      </c>
      <c r="AP94" s="40">
        <f t="shared" si="75"/>
        <v>0</v>
      </c>
      <c r="AR94" s="39">
        <f t="shared" si="76"/>
        <v>0</v>
      </c>
      <c r="AS94" s="39">
        <f t="shared" si="77"/>
        <v>0</v>
      </c>
      <c r="AT94" s="39">
        <f t="shared" si="78"/>
        <v>0</v>
      </c>
      <c r="AU94" s="40">
        <f t="shared" si="79"/>
        <v>0</v>
      </c>
      <c r="AV94" s="40"/>
      <c r="AW94" s="52">
        <f t="shared" si="80"/>
        <v>0</v>
      </c>
      <c r="AY94" s="52">
        <f t="shared" si="81"/>
        <v>0</v>
      </c>
      <c r="AZ94" s="70"/>
    </row>
    <row r="95" spans="1:52">
      <c r="A95" s="44">
        <f t="shared" si="82"/>
        <v>39630</v>
      </c>
      <c r="B95" s="66">
        <f t="shared" si="83"/>
        <v>4590.1639344262294</v>
      </c>
      <c r="C95" s="67"/>
      <c r="D95" s="68">
        <f t="shared" si="50"/>
        <v>4590.1639344262294</v>
      </c>
      <c r="E95" s="35">
        <f t="shared" si="51"/>
        <v>0</v>
      </c>
      <c r="F95" s="35">
        <f t="shared" si="52"/>
        <v>0</v>
      </c>
      <c r="G95" s="55">
        <f t="shared" si="85"/>
        <v>5.67</v>
      </c>
      <c r="H95" s="69">
        <f t="shared" si="85"/>
        <v>5.67</v>
      </c>
      <c r="I95" s="72">
        <f t="shared" si="84"/>
        <v>0</v>
      </c>
      <c r="J95" s="55">
        <f t="shared" si="86"/>
        <v>-4.7500000000000001E-2</v>
      </c>
      <c r="K95" s="69">
        <f t="shared" si="86"/>
        <v>-0.06</v>
      </c>
      <c r="L95" s="72">
        <v>0</v>
      </c>
      <c r="M95" s="55">
        <f t="shared" si="87"/>
        <v>0.01</v>
      </c>
      <c r="N95" s="69">
        <f t="shared" si="87"/>
        <v>0</v>
      </c>
      <c r="O95" s="72">
        <v>0</v>
      </c>
      <c r="P95" s="7"/>
      <c r="Q95" s="72">
        <f t="shared" si="53"/>
        <v>5.6325000000000003</v>
      </c>
      <c r="R95" s="72">
        <f t="shared" si="54"/>
        <v>5.61</v>
      </c>
      <c r="S95" s="72">
        <f t="shared" si="55"/>
        <v>0</v>
      </c>
      <c r="T95" s="7"/>
      <c r="U95" s="5">
        <f t="shared" si="56"/>
        <v>31</v>
      </c>
      <c r="V95" s="45">
        <f t="shared" si="57"/>
        <v>39630</v>
      </c>
      <c r="W95" s="5">
        <f t="shared" si="58"/>
        <v>2714</v>
      </c>
      <c r="X95" s="55">
        <f t="shared" si="59"/>
        <v>5.3904348595426005E-2</v>
      </c>
      <c r="Y95" s="47">
        <f t="shared" si="60"/>
        <v>0.67352167204344093</v>
      </c>
      <c r="Z95" s="5">
        <f t="shared" si="61"/>
        <v>0</v>
      </c>
      <c r="AA95" s="5">
        <f t="shared" si="62"/>
        <v>0</v>
      </c>
      <c r="AC95" s="39">
        <f t="shared" si="63"/>
        <v>0</v>
      </c>
      <c r="AD95" s="39">
        <f t="shared" si="64"/>
        <v>0</v>
      </c>
      <c r="AE95" s="39">
        <f t="shared" si="65"/>
        <v>0</v>
      </c>
      <c r="AF95" s="39">
        <f t="shared" si="66"/>
        <v>0</v>
      </c>
      <c r="AG95" s="39">
        <f t="shared" si="67"/>
        <v>0</v>
      </c>
      <c r="AH95" s="39">
        <f t="shared" si="68"/>
        <v>0</v>
      </c>
      <c r="AI95" s="39">
        <f t="shared" si="69"/>
        <v>0</v>
      </c>
      <c r="AJ95" s="39">
        <f t="shared" si="70"/>
        <v>0</v>
      </c>
      <c r="AK95" s="39">
        <f t="shared" si="71"/>
        <v>0</v>
      </c>
      <c r="AL95" s="43"/>
      <c r="AM95" s="39">
        <f t="shared" si="72"/>
        <v>0</v>
      </c>
      <c r="AN95" s="39">
        <f t="shared" si="73"/>
        <v>0</v>
      </c>
      <c r="AO95" s="39">
        <f t="shared" si="74"/>
        <v>0</v>
      </c>
      <c r="AP95" s="40">
        <f t="shared" si="75"/>
        <v>0</v>
      </c>
      <c r="AR95" s="39">
        <f t="shared" si="76"/>
        <v>0</v>
      </c>
      <c r="AS95" s="39">
        <f t="shared" si="77"/>
        <v>0</v>
      </c>
      <c r="AT95" s="39">
        <f t="shared" si="78"/>
        <v>0</v>
      </c>
      <c r="AU95" s="40">
        <f t="shared" si="79"/>
        <v>0</v>
      </c>
      <c r="AV95" s="40"/>
      <c r="AW95" s="52">
        <f t="shared" si="80"/>
        <v>0</v>
      </c>
      <c r="AY95" s="52">
        <f t="shared" si="81"/>
        <v>0</v>
      </c>
      <c r="AZ95" s="70"/>
    </row>
    <row r="96" spans="1:52">
      <c r="A96" s="44">
        <f t="shared" si="82"/>
        <v>39661</v>
      </c>
      <c r="B96" s="66">
        <f t="shared" si="83"/>
        <v>4590.1639344262294</v>
      </c>
      <c r="C96" s="67"/>
      <c r="D96" s="68">
        <f t="shared" si="50"/>
        <v>4590.1639344262294</v>
      </c>
      <c r="E96" s="35">
        <f t="shared" si="51"/>
        <v>0</v>
      </c>
      <c r="F96" s="35">
        <f t="shared" si="52"/>
        <v>0</v>
      </c>
      <c r="G96" s="55">
        <f t="shared" si="85"/>
        <v>5.67</v>
      </c>
      <c r="H96" s="69">
        <f t="shared" si="85"/>
        <v>5.67</v>
      </c>
      <c r="I96" s="72">
        <f t="shared" si="84"/>
        <v>0</v>
      </c>
      <c r="J96" s="55">
        <f t="shared" si="86"/>
        <v>-4.7500000000000001E-2</v>
      </c>
      <c r="K96" s="69">
        <f t="shared" si="86"/>
        <v>-0.06</v>
      </c>
      <c r="L96" s="72">
        <v>0</v>
      </c>
      <c r="M96" s="55">
        <f t="shared" si="87"/>
        <v>0.01</v>
      </c>
      <c r="N96" s="69">
        <f t="shared" si="87"/>
        <v>0</v>
      </c>
      <c r="O96" s="72">
        <v>0</v>
      </c>
      <c r="P96" s="7"/>
      <c r="Q96" s="72">
        <f t="shared" si="53"/>
        <v>5.6325000000000003</v>
      </c>
      <c r="R96" s="72">
        <f t="shared" si="54"/>
        <v>5.61</v>
      </c>
      <c r="S96" s="72">
        <f t="shared" si="55"/>
        <v>0</v>
      </c>
      <c r="T96" s="7"/>
      <c r="U96" s="5">
        <f t="shared" si="56"/>
        <v>31</v>
      </c>
      <c r="V96" s="45">
        <f t="shared" si="57"/>
        <v>39661</v>
      </c>
      <c r="W96" s="5">
        <f t="shared" si="58"/>
        <v>2745</v>
      </c>
      <c r="X96" s="55">
        <f t="shared" si="59"/>
        <v>5.3904348595426005E-2</v>
      </c>
      <c r="Y96" s="47">
        <f t="shared" si="60"/>
        <v>0.67048792755532405</v>
      </c>
      <c r="Z96" s="5">
        <f t="shared" si="61"/>
        <v>0</v>
      </c>
      <c r="AA96" s="5">
        <f t="shared" si="62"/>
        <v>0</v>
      </c>
      <c r="AC96" s="39">
        <f t="shared" si="63"/>
        <v>0</v>
      </c>
      <c r="AD96" s="39">
        <f t="shared" si="64"/>
        <v>0</v>
      </c>
      <c r="AE96" s="39">
        <f t="shared" si="65"/>
        <v>0</v>
      </c>
      <c r="AF96" s="39">
        <f t="shared" si="66"/>
        <v>0</v>
      </c>
      <c r="AG96" s="39">
        <f t="shared" si="67"/>
        <v>0</v>
      </c>
      <c r="AH96" s="39">
        <f t="shared" si="68"/>
        <v>0</v>
      </c>
      <c r="AI96" s="39">
        <f t="shared" si="69"/>
        <v>0</v>
      </c>
      <c r="AJ96" s="39">
        <f t="shared" si="70"/>
        <v>0</v>
      </c>
      <c r="AK96" s="39">
        <f t="shared" si="71"/>
        <v>0</v>
      </c>
      <c r="AL96" s="43"/>
      <c r="AM96" s="39">
        <f t="shared" si="72"/>
        <v>0</v>
      </c>
      <c r="AN96" s="39">
        <f t="shared" si="73"/>
        <v>0</v>
      </c>
      <c r="AO96" s="39">
        <f t="shared" si="74"/>
        <v>0</v>
      </c>
      <c r="AP96" s="40">
        <f t="shared" si="75"/>
        <v>0</v>
      </c>
      <c r="AR96" s="39">
        <f t="shared" si="76"/>
        <v>0</v>
      </c>
      <c r="AS96" s="39">
        <f t="shared" si="77"/>
        <v>0</v>
      </c>
      <c r="AT96" s="39">
        <f t="shared" si="78"/>
        <v>0</v>
      </c>
      <c r="AU96" s="40">
        <f t="shared" si="79"/>
        <v>0</v>
      </c>
      <c r="AV96" s="40"/>
      <c r="AW96" s="52">
        <f t="shared" si="80"/>
        <v>0</v>
      </c>
      <c r="AY96" s="52">
        <f t="shared" si="81"/>
        <v>0</v>
      </c>
      <c r="AZ96" s="70"/>
    </row>
    <row r="97" spans="1:52">
      <c r="A97" s="44">
        <f t="shared" si="82"/>
        <v>39692</v>
      </c>
      <c r="B97" s="66">
        <f t="shared" si="83"/>
        <v>4590.1639344262294</v>
      </c>
      <c r="C97" s="67"/>
      <c r="D97" s="68">
        <f t="shared" si="50"/>
        <v>4590.1639344262294</v>
      </c>
      <c r="E97" s="35">
        <f t="shared" si="51"/>
        <v>0</v>
      </c>
      <c r="F97" s="35">
        <f t="shared" si="52"/>
        <v>0</v>
      </c>
      <c r="G97" s="55">
        <f t="shared" si="85"/>
        <v>5.67</v>
      </c>
      <c r="H97" s="69">
        <f t="shared" si="85"/>
        <v>5.67</v>
      </c>
      <c r="I97" s="72">
        <f t="shared" si="84"/>
        <v>0</v>
      </c>
      <c r="J97" s="55">
        <f t="shared" si="86"/>
        <v>-4.7500000000000001E-2</v>
      </c>
      <c r="K97" s="69">
        <f t="shared" si="86"/>
        <v>-0.06</v>
      </c>
      <c r="L97" s="72">
        <v>0</v>
      </c>
      <c r="M97" s="55">
        <f t="shared" si="87"/>
        <v>0.01</v>
      </c>
      <c r="N97" s="69">
        <f t="shared" si="87"/>
        <v>0</v>
      </c>
      <c r="O97" s="72">
        <v>0</v>
      </c>
      <c r="P97" s="7"/>
      <c r="Q97" s="72">
        <f t="shared" si="53"/>
        <v>5.6325000000000003</v>
      </c>
      <c r="R97" s="72">
        <f t="shared" si="54"/>
        <v>5.61</v>
      </c>
      <c r="S97" s="72">
        <f t="shared" si="55"/>
        <v>0</v>
      </c>
      <c r="T97" s="7"/>
      <c r="U97" s="5">
        <f t="shared" si="56"/>
        <v>30</v>
      </c>
      <c r="V97" s="45">
        <f t="shared" si="57"/>
        <v>39692</v>
      </c>
      <c r="W97" s="5">
        <f t="shared" si="58"/>
        <v>2776</v>
      </c>
      <c r="X97" s="55">
        <f t="shared" si="59"/>
        <v>5.3904348595426005E-2</v>
      </c>
      <c r="Y97" s="47">
        <f t="shared" si="60"/>
        <v>0.66746784796620162</v>
      </c>
      <c r="Z97" s="5">
        <f t="shared" si="61"/>
        <v>0</v>
      </c>
      <c r="AA97" s="5">
        <f t="shared" si="62"/>
        <v>0</v>
      </c>
      <c r="AC97" s="39">
        <f t="shared" si="63"/>
        <v>0</v>
      </c>
      <c r="AD97" s="39">
        <f t="shared" si="64"/>
        <v>0</v>
      </c>
      <c r="AE97" s="39">
        <f t="shared" si="65"/>
        <v>0</v>
      </c>
      <c r="AF97" s="39">
        <f t="shared" si="66"/>
        <v>0</v>
      </c>
      <c r="AG97" s="39">
        <f t="shared" si="67"/>
        <v>0</v>
      </c>
      <c r="AH97" s="39">
        <f t="shared" si="68"/>
        <v>0</v>
      </c>
      <c r="AI97" s="39">
        <f t="shared" si="69"/>
        <v>0</v>
      </c>
      <c r="AJ97" s="39">
        <f t="shared" si="70"/>
        <v>0</v>
      </c>
      <c r="AK97" s="39">
        <f t="shared" si="71"/>
        <v>0</v>
      </c>
      <c r="AL97" s="43"/>
      <c r="AM97" s="39">
        <f t="shared" si="72"/>
        <v>0</v>
      </c>
      <c r="AN97" s="39">
        <f t="shared" si="73"/>
        <v>0</v>
      </c>
      <c r="AO97" s="39">
        <f t="shared" si="74"/>
        <v>0</v>
      </c>
      <c r="AP97" s="40">
        <f t="shared" si="75"/>
        <v>0</v>
      </c>
      <c r="AR97" s="39">
        <f t="shared" si="76"/>
        <v>0</v>
      </c>
      <c r="AS97" s="39">
        <f t="shared" si="77"/>
        <v>0</v>
      </c>
      <c r="AT97" s="39">
        <f t="shared" si="78"/>
        <v>0</v>
      </c>
      <c r="AU97" s="40">
        <f t="shared" si="79"/>
        <v>0</v>
      </c>
      <c r="AV97" s="40"/>
      <c r="AW97" s="52">
        <f t="shared" si="80"/>
        <v>0</v>
      </c>
      <c r="AY97" s="52">
        <f t="shared" si="81"/>
        <v>0</v>
      </c>
      <c r="AZ97" s="70"/>
    </row>
    <row r="98" spans="1:52">
      <c r="A98" s="44">
        <f t="shared" si="82"/>
        <v>39722</v>
      </c>
      <c r="B98" s="66">
        <f t="shared" si="83"/>
        <v>4590.1639344262294</v>
      </c>
      <c r="C98" s="67"/>
      <c r="D98" s="68">
        <f t="shared" si="50"/>
        <v>4590.1639344262294</v>
      </c>
      <c r="E98" s="35">
        <f t="shared" si="51"/>
        <v>0</v>
      </c>
      <c r="F98" s="35">
        <f t="shared" si="52"/>
        <v>0</v>
      </c>
      <c r="G98" s="55">
        <f t="shared" si="85"/>
        <v>5.67</v>
      </c>
      <c r="H98" s="69">
        <f t="shared" si="85"/>
        <v>5.67</v>
      </c>
      <c r="I98" s="72">
        <f t="shared" si="84"/>
        <v>0</v>
      </c>
      <c r="J98" s="55">
        <f t="shared" si="86"/>
        <v>-4.7500000000000001E-2</v>
      </c>
      <c r="K98" s="69">
        <f t="shared" si="86"/>
        <v>-0.06</v>
      </c>
      <c r="L98" s="72">
        <v>0</v>
      </c>
      <c r="M98" s="55">
        <f t="shared" si="87"/>
        <v>0.01</v>
      </c>
      <c r="N98" s="69">
        <f t="shared" si="87"/>
        <v>0</v>
      </c>
      <c r="O98" s="72">
        <v>0</v>
      </c>
      <c r="P98" s="7"/>
      <c r="Q98" s="72">
        <f t="shared" si="53"/>
        <v>5.6325000000000003</v>
      </c>
      <c r="R98" s="72">
        <f t="shared" si="54"/>
        <v>5.61</v>
      </c>
      <c r="S98" s="72">
        <f t="shared" si="55"/>
        <v>0</v>
      </c>
      <c r="T98" s="7"/>
      <c r="U98" s="5">
        <f t="shared" si="56"/>
        <v>31</v>
      </c>
      <c r="V98" s="45">
        <f t="shared" si="57"/>
        <v>39722</v>
      </c>
      <c r="W98" s="5">
        <f t="shared" si="58"/>
        <v>2806</v>
      </c>
      <c r="X98" s="55">
        <f t="shared" si="59"/>
        <v>5.3904348595426005E-2</v>
      </c>
      <c r="Y98" s="47">
        <f t="shared" si="60"/>
        <v>0.66455814312671146</v>
      </c>
      <c r="Z98" s="5">
        <f t="shared" si="61"/>
        <v>0</v>
      </c>
      <c r="AA98" s="5">
        <f t="shared" si="62"/>
        <v>0</v>
      </c>
      <c r="AC98" s="39">
        <f t="shared" si="63"/>
        <v>0</v>
      </c>
      <c r="AD98" s="39">
        <f t="shared" si="64"/>
        <v>0</v>
      </c>
      <c r="AE98" s="39">
        <f t="shared" si="65"/>
        <v>0</v>
      </c>
      <c r="AF98" s="39">
        <f t="shared" si="66"/>
        <v>0</v>
      </c>
      <c r="AG98" s="39">
        <f t="shared" si="67"/>
        <v>0</v>
      </c>
      <c r="AH98" s="39">
        <f t="shared" si="68"/>
        <v>0</v>
      </c>
      <c r="AI98" s="39">
        <f t="shared" si="69"/>
        <v>0</v>
      </c>
      <c r="AJ98" s="39">
        <f t="shared" si="70"/>
        <v>0</v>
      </c>
      <c r="AK98" s="39">
        <f t="shared" si="71"/>
        <v>0</v>
      </c>
      <c r="AL98" s="43"/>
      <c r="AM98" s="39">
        <f t="shared" si="72"/>
        <v>0</v>
      </c>
      <c r="AN98" s="39">
        <f t="shared" si="73"/>
        <v>0</v>
      </c>
      <c r="AO98" s="39">
        <f t="shared" si="74"/>
        <v>0</v>
      </c>
      <c r="AP98" s="40">
        <f t="shared" si="75"/>
        <v>0</v>
      </c>
      <c r="AR98" s="39">
        <f t="shared" si="76"/>
        <v>0</v>
      </c>
      <c r="AS98" s="39">
        <f t="shared" si="77"/>
        <v>0</v>
      </c>
      <c r="AT98" s="39">
        <f t="shared" si="78"/>
        <v>0</v>
      </c>
      <c r="AU98" s="40">
        <f t="shared" si="79"/>
        <v>0</v>
      </c>
      <c r="AV98" s="40"/>
      <c r="AW98" s="52">
        <f t="shared" si="80"/>
        <v>0</v>
      </c>
      <c r="AY98" s="52">
        <f t="shared" si="81"/>
        <v>0</v>
      </c>
      <c r="AZ98" s="70"/>
    </row>
    <row r="99" spans="1:52">
      <c r="A99" s="44">
        <f t="shared" si="82"/>
        <v>39753</v>
      </c>
      <c r="B99" s="66">
        <f t="shared" si="83"/>
        <v>4590.1639344262294</v>
      </c>
      <c r="C99" s="67"/>
      <c r="D99" s="68">
        <f t="shared" si="50"/>
        <v>4590.1639344262294</v>
      </c>
      <c r="E99" s="35">
        <f t="shared" si="51"/>
        <v>0</v>
      </c>
      <c r="F99" s="35">
        <f t="shared" si="52"/>
        <v>0</v>
      </c>
      <c r="G99" s="55">
        <f t="shared" si="85"/>
        <v>5.67</v>
      </c>
      <c r="H99" s="69">
        <f t="shared" si="85"/>
        <v>5.67</v>
      </c>
      <c r="I99" s="72">
        <f t="shared" si="84"/>
        <v>0</v>
      </c>
      <c r="J99" s="55">
        <f t="shared" si="86"/>
        <v>-4.7500000000000001E-2</v>
      </c>
      <c r="K99" s="69">
        <f t="shared" si="86"/>
        <v>-0.06</v>
      </c>
      <c r="L99" s="72">
        <v>0</v>
      </c>
      <c r="M99" s="55">
        <f t="shared" si="87"/>
        <v>0.01</v>
      </c>
      <c r="N99" s="69">
        <f t="shared" si="87"/>
        <v>0</v>
      </c>
      <c r="O99" s="72">
        <v>0</v>
      </c>
      <c r="P99" s="7"/>
      <c r="Q99" s="72">
        <f t="shared" si="53"/>
        <v>5.6325000000000003</v>
      </c>
      <c r="R99" s="72">
        <f t="shared" si="54"/>
        <v>5.61</v>
      </c>
      <c r="S99" s="72">
        <f t="shared" si="55"/>
        <v>0</v>
      </c>
      <c r="T99" s="7"/>
      <c r="U99" s="5">
        <f t="shared" si="56"/>
        <v>30</v>
      </c>
      <c r="V99" s="45">
        <f t="shared" si="57"/>
        <v>39753</v>
      </c>
      <c r="W99" s="5">
        <f t="shared" si="58"/>
        <v>2837</v>
      </c>
      <c r="X99" s="55">
        <f t="shared" si="59"/>
        <v>5.3904348595426005E-2</v>
      </c>
      <c r="Y99" s="47">
        <f t="shared" si="60"/>
        <v>0.6615647730728168</v>
      </c>
      <c r="Z99" s="5">
        <f t="shared" si="61"/>
        <v>0</v>
      </c>
      <c r="AA99" s="5">
        <f t="shared" si="62"/>
        <v>0</v>
      </c>
      <c r="AC99" s="39">
        <f t="shared" si="63"/>
        <v>0</v>
      </c>
      <c r="AD99" s="39">
        <f t="shared" si="64"/>
        <v>0</v>
      </c>
      <c r="AE99" s="39">
        <f t="shared" si="65"/>
        <v>0</v>
      </c>
      <c r="AF99" s="39">
        <f t="shared" si="66"/>
        <v>0</v>
      </c>
      <c r="AG99" s="39">
        <f t="shared" si="67"/>
        <v>0</v>
      </c>
      <c r="AH99" s="39">
        <f t="shared" si="68"/>
        <v>0</v>
      </c>
      <c r="AI99" s="39">
        <f t="shared" si="69"/>
        <v>0</v>
      </c>
      <c r="AJ99" s="39">
        <f t="shared" si="70"/>
        <v>0</v>
      </c>
      <c r="AK99" s="39">
        <f t="shared" si="71"/>
        <v>0</v>
      </c>
      <c r="AL99" s="43"/>
      <c r="AM99" s="39">
        <f t="shared" si="72"/>
        <v>0</v>
      </c>
      <c r="AN99" s="39">
        <f t="shared" si="73"/>
        <v>0</v>
      </c>
      <c r="AO99" s="39">
        <f t="shared" si="74"/>
        <v>0</v>
      </c>
      <c r="AP99" s="40">
        <f t="shared" si="75"/>
        <v>0</v>
      </c>
      <c r="AR99" s="39">
        <f t="shared" si="76"/>
        <v>0</v>
      </c>
      <c r="AS99" s="39">
        <f t="shared" si="77"/>
        <v>0</v>
      </c>
      <c r="AT99" s="39">
        <f t="shared" si="78"/>
        <v>0</v>
      </c>
      <c r="AU99" s="40">
        <f t="shared" si="79"/>
        <v>0</v>
      </c>
      <c r="AV99" s="40"/>
      <c r="AW99" s="52">
        <f t="shared" si="80"/>
        <v>0</v>
      </c>
      <c r="AY99" s="52">
        <f t="shared" si="81"/>
        <v>0</v>
      </c>
      <c r="AZ99" s="70"/>
    </row>
    <row r="100" spans="1:52">
      <c r="A100" s="44">
        <f t="shared" si="82"/>
        <v>39783</v>
      </c>
      <c r="B100" s="66">
        <f t="shared" si="83"/>
        <v>4590.1639344262294</v>
      </c>
      <c r="C100" s="67"/>
      <c r="D100" s="68">
        <f t="shared" si="50"/>
        <v>4590.1639344262294</v>
      </c>
      <c r="E100" s="35">
        <f t="shared" si="51"/>
        <v>0</v>
      </c>
      <c r="F100" s="35">
        <f t="shared" si="52"/>
        <v>0</v>
      </c>
      <c r="G100" s="55">
        <f t="shared" si="85"/>
        <v>5.67</v>
      </c>
      <c r="H100" s="69">
        <f t="shared" si="85"/>
        <v>5.67</v>
      </c>
      <c r="I100" s="72">
        <f t="shared" si="84"/>
        <v>0</v>
      </c>
      <c r="J100" s="55">
        <f t="shared" si="86"/>
        <v>-4.7500000000000001E-2</v>
      </c>
      <c r="K100" s="69">
        <f t="shared" si="86"/>
        <v>-0.06</v>
      </c>
      <c r="L100" s="72">
        <v>0</v>
      </c>
      <c r="M100" s="55">
        <f t="shared" si="87"/>
        <v>0.01</v>
      </c>
      <c r="N100" s="69">
        <f t="shared" si="87"/>
        <v>0</v>
      </c>
      <c r="O100" s="72">
        <v>0</v>
      </c>
      <c r="P100" s="7"/>
      <c r="Q100" s="72">
        <f t="shared" si="53"/>
        <v>5.6325000000000003</v>
      </c>
      <c r="R100" s="72">
        <f t="shared" si="54"/>
        <v>5.61</v>
      </c>
      <c r="S100" s="72">
        <f t="shared" si="55"/>
        <v>0</v>
      </c>
      <c r="T100" s="7"/>
      <c r="U100" s="5">
        <f t="shared" si="56"/>
        <v>31</v>
      </c>
      <c r="V100" s="45">
        <f t="shared" si="57"/>
        <v>39783</v>
      </c>
      <c r="W100" s="5">
        <f t="shared" si="58"/>
        <v>2867</v>
      </c>
      <c r="X100" s="55">
        <f t="shared" si="59"/>
        <v>5.3904348595426005E-2</v>
      </c>
      <c r="Y100" s="47">
        <f t="shared" si="60"/>
        <v>0.65868080161604681</v>
      </c>
      <c r="Z100" s="5">
        <f t="shared" si="61"/>
        <v>0</v>
      </c>
      <c r="AA100" s="5">
        <f t="shared" si="62"/>
        <v>0</v>
      </c>
      <c r="AC100" s="39">
        <f t="shared" si="63"/>
        <v>0</v>
      </c>
      <c r="AD100" s="39">
        <f t="shared" si="64"/>
        <v>0</v>
      </c>
      <c r="AE100" s="39">
        <f t="shared" si="65"/>
        <v>0</v>
      </c>
      <c r="AF100" s="39">
        <f t="shared" si="66"/>
        <v>0</v>
      </c>
      <c r="AG100" s="39">
        <f t="shared" si="67"/>
        <v>0</v>
      </c>
      <c r="AH100" s="39">
        <f t="shared" si="68"/>
        <v>0</v>
      </c>
      <c r="AI100" s="39">
        <f t="shared" si="69"/>
        <v>0</v>
      </c>
      <c r="AJ100" s="39">
        <f t="shared" si="70"/>
        <v>0</v>
      </c>
      <c r="AK100" s="39">
        <f t="shared" si="71"/>
        <v>0</v>
      </c>
      <c r="AL100" s="43"/>
      <c r="AM100" s="39">
        <f t="shared" si="72"/>
        <v>0</v>
      </c>
      <c r="AN100" s="39">
        <f t="shared" si="73"/>
        <v>0</v>
      </c>
      <c r="AO100" s="39">
        <f t="shared" si="74"/>
        <v>0</v>
      </c>
      <c r="AP100" s="40">
        <f t="shared" si="75"/>
        <v>0</v>
      </c>
      <c r="AR100" s="39">
        <f t="shared" si="76"/>
        <v>0</v>
      </c>
      <c r="AS100" s="39">
        <f t="shared" si="77"/>
        <v>0</v>
      </c>
      <c r="AT100" s="39">
        <f t="shared" si="78"/>
        <v>0</v>
      </c>
      <c r="AU100" s="40">
        <f t="shared" si="79"/>
        <v>0</v>
      </c>
      <c r="AV100" s="40"/>
      <c r="AW100" s="52">
        <f t="shared" si="80"/>
        <v>0</v>
      </c>
      <c r="AY100" s="52">
        <f t="shared" si="81"/>
        <v>0</v>
      </c>
      <c r="AZ100" s="70"/>
    </row>
    <row r="101" spans="1:52">
      <c r="A101" s="44">
        <f t="shared" si="82"/>
        <v>39814</v>
      </c>
      <c r="B101" s="66">
        <f t="shared" si="83"/>
        <v>4590.1639344262294</v>
      </c>
      <c r="C101" s="67"/>
      <c r="D101" s="68">
        <f t="shared" si="50"/>
        <v>4590.1639344262294</v>
      </c>
      <c r="E101" s="35">
        <f t="shared" si="51"/>
        <v>0</v>
      </c>
      <c r="F101" s="35">
        <f t="shared" si="52"/>
        <v>0</v>
      </c>
      <c r="G101" s="55">
        <f t="shared" si="85"/>
        <v>5.67</v>
      </c>
      <c r="H101" s="69">
        <f t="shared" si="85"/>
        <v>5.67</v>
      </c>
      <c r="I101" s="72">
        <f t="shared" si="84"/>
        <v>0</v>
      </c>
      <c r="J101" s="55">
        <f t="shared" si="86"/>
        <v>-4.7500000000000001E-2</v>
      </c>
      <c r="K101" s="69">
        <f t="shared" si="86"/>
        <v>-0.06</v>
      </c>
      <c r="L101" s="72">
        <v>0</v>
      </c>
      <c r="M101" s="55">
        <f t="shared" si="87"/>
        <v>0.01</v>
      </c>
      <c r="N101" s="69">
        <f t="shared" si="87"/>
        <v>0</v>
      </c>
      <c r="O101" s="72">
        <v>0</v>
      </c>
      <c r="P101" s="7"/>
      <c r="Q101" s="72">
        <f t="shared" si="53"/>
        <v>5.6325000000000003</v>
      </c>
      <c r="R101" s="72">
        <f t="shared" si="54"/>
        <v>5.61</v>
      </c>
      <c r="S101" s="72">
        <f t="shared" si="55"/>
        <v>0</v>
      </c>
      <c r="T101" s="7"/>
      <c r="U101" s="5">
        <f t="shared" si="56"/>
        <v>31</v>
      </c>
      <c r="V101" s="45">
        <f t="shared" si="57"/>
        <v>39814</v>
      </c>
      <c r="W101" s="5">
        <f t="shared" si="58"/>
        <v>2898</v>
      </c>
      <c r="X101" s="55">
        <f t="shared" si="59"/>
        <v>5.3904348595426005E-2</v>
      </c>
      <c r="Y101" s="47">
        <f t="shared" si="60"/>
        <v>0.65571390487868064</v>
      </c>
      <c r="Z101" s="5">
        <f t="shared" si="61"/>
        <v>0</v>
      </c>
      <c r="AA101" s="5">
        <f t="shared" si="62"/>
        <v>0</v>
      </c>
      <c r="AC101" s="39">
        <f t="shared" si="63"/>
        <v>0</v>
      </c>
      <c r="AD101" s="39">
        <f t="shared" si="64"/>
        <v>0</v>
      </c>
      <c r="AE101" s="39">
        <f t="shared" si="65"/>
        <v>0</v>
      </c>
      <c r="AF101" s="39">
        <f t="shared" si="66"/>
        <v>0</v>
      </c>
      <c r="AG101" s="39">
        <f t="shared" si="67"/>
        <v>0</v>
      </c>
      <c r="AH101" s="39">
        <f t="shared" si="68"/>
        <v>0</v>
      </c>
      <c r="AI101" s="39">
        <f t="shared" si="69"/>
        <v>0</v>
      </c>
      <c r="AJ101" s="39">
        <f t="shared" si="70"/>
        <v>0</v>
      </c>
      <c r="AK101" s="39">
        <f t="shared" si="71"/>
        <v>0</v>
      </c>
      <c r="AL101" s="43"/>
      <c r="AM101" s="39">
        <f t="shared" si="72"/>
        <v>0</v>
      </c>
      <c r="AN101" s="39">
        <f t="shared" si="73"/>
        <v>0</v>
      </c>
      <c r="AO101" s="39">
        <f t="shared" si="74"/>
        <v>0</v>
      </c>
      <c r="AP101" s="40">
        <f t="shared" si="75"/>
        <v>0</v>
      </c>
      <c r="AR101" s="39">
        <f t="shared" si="76"/>
        <v>0</v>
      </c>
      <c r="AS101" s="39">
        <f t="shared" si="77"/>
        <v>0</v>
      </c>
      <c r="AT101" s="39">
        <f t="shared" si="78"/>
        <v>0</v>
      </c>
      <c r="AU101" s="40">
        <f t="shared" si="79"/>
        <v>0</v>
      </c>
      <c r="AV101" s="40"/>
      <c r="AW101" s="52">
        <f t="shared" si="80"/>
        <v>0</v>
      </c>
      <c r="AY101" s="52">
        <f t="shared" si="81"/>
        <v>0</v>
      </c>
      <c r="AZ101" s="70"/>
    </row>
    <row r="102" spans="1:52">
      <c r="A102" s="44">
        <f t="shared" si="82"/>
        <v>39845</v>
      </c>
      <c r="B102" s="66">
        <f t="shared" si="83"/>
        <v>4590.1639344262294</v>
      </c>
      <c r="C102" s="67"/>
      <c r="D102" s="68">
        <f t="shared" si="50"/>
        <v>4590.1639344262294</v>
      </c>
      <c r="E102" s="35">
        <f t="shared" si="51"/>
        <v>0</v>
      </c>
      <c r="F102" s="35">
        <f t="shared" si="52"/>
        <v>0</v>
      </c>
      <c r="G102" s="55">
        <f t="shared" si="85"/>
        <v>5.67</v>
      </c>
      <c r="H102" s="69">
        <f t="shared" si="85"/>
        <v>5.67</v>
      </c>
      <c r="I102" s="72">
        <f t="shared" si="84"/>
        <v>0</v>
      </c>
      <c r="J102" s="55">
        <f t="shared" si="86"/>
        <v>-4.7500000000000001E-2</v>
      </c>
      <c r="K102" s="69">
        <f t="shared" si="86"/>
        <v>-0.06</v>
      </c>
      <c r="L102" s="72">
        <v>0</v>
      </c>
      <c r="M102" s="55">
        <f t="shared" si="87"/>
        <v>0.01</v>
      </c>
      <c r="N102" s="69">
        <f t="shared" si="87"/>
        <v>0</v>
      </c>
      <c r="O102" s="72">
        <v>0</v>
      </c>
      <c r="P102" s="7"/>
      <c r="Q102" s="72">
        <f t="shared" si="53"/>
        <v>5.6325000000000003</v>
      </c>
      <c r="R102" s="72">
        <f t="shared" si="54"/>
        <v>5.61</v>
      </c>
      <c r="S102" s="72">
        <f t="shared" si="55"/>
        <v>0</v>
      </c>
      <c r="T102" s="7"/>
      <c r="U102" s="5">
        <f t="shared" si="56"/>
        <v>28</v>
      </c>
      <c r="V102" s="45">
        <f t="shared" si="57"/>
        <v>39845</v>
      </c>
      <c r="W102" s="5">
        <f t="shared" si="58"/>
        <v>2929</v>
      </c>
      <c r="X102" s="55">
        <f t="shared" si="59"/>
        <v>5.3904348595426005E-2</v>
      </c>
      <c r="Y102" s="47">
        <f t="shared" si="60"/>
        <v>0.65276037193790382</v>
      </c>
      <c r="Z102" s="5">
        <f t="shared" si="61"/>
        <v>0</v>
      </c>
      <c r="AA102" s="5">
        <f t="shared" si="62"/>
        <v>0</v>
      </c>
      <c r="AC102" s="39">
        <f t="shared" si="63"/>
        <v>0</v>
      </c>
      <c r="AD102" s="39">
        <f t="shared" si="64"/>
        <v>0</v>
      </c>
      <c r="AE102" s="39">
        <f t="shared" si="65"/>
        <v>0</v>
      </c>
      <c r="AF102" s="39">
        <f t="shared" si="66"/>
        <v>0</v>
      </c>
      <c r="AG102" s="39">
        <f t="shared" si="67"/>
        <v>0</v>
      </c>
      <c r="AH102" s="39">
        <f t="shared" si="68"/>
        <v>0</v>
      </c>
      <c r="AI102" s="39">
        <f t="shared" si="69"/>
        <v>0</v>
      </c>
      <c r="AJ102" s="39">
        <f t="shared" si="70"/>
        <v>0</v>
      </c>
      <c r="AK102" s="39">
        <f t="shared" si="71"/>
        <v>0</v>
      </c>
      <c r="AL102" s="43"/>
      <c r="AM102" s="39">
        <f t="shared" si="72"/>
        <v>0</v>
      </c>
      <c r="AN102" s="39">
        <f t="shared" si="73"/>
        <v>0</v>
      </c>
      <c r="AO102" s="39">
        <f t="shared" si="74"/>
        <v>0</v>
      </c>
      <c r="AP102" s="40">
        <f t="shared" si="75"/>
        <v>0</v>
      </c>
      <c r="AR102" s="39">
        <f t="shared" si="76"/>
        <v>0</v>
      </c>
      <c r="AS102" s="39">
        <f t="shared" si="77"/>
        <v>0</v>
      </c>
      <c r="AT102" s="39">
        <f t="shared" si="78"/>
        <v>0</v>
      </c>
      <c r="AU102" s="40">
        <f t="shared" si="79"/>
        <v>0</v>
      </c>
      <c r="AV102" s="40"/>
      <c r="AW102" s="52">
        <f t="shared" si="80"/>
        <v>0</v>
      </c>
      <c r="AY102" s="52">
        <f t="shared" si="81"/>
        <v>0</v>
      </c>
      <c r="AZ102" s="70"/>
    </row>
    <row r="103" spans="1:52">
      <c r="A103" s="44">
        <f t="shared" si="82"/>
        <v>39873</v>
      </c>
      <c r="B103" s="66">
        <f t="shared" si="83"/>
        <v>4590.1639344262294</v>
      </c>
      <c r="C103" s="67"/>
      <c r="D103" s="68">
        <f t="shared" si="50"/>
        <v>4590.1639344262294</v>
      </c>
      <c r="E103" s="35">
        <f t="shared" si="51"/>
        <v>0</v>
      </c>
      <c r="F103" s="35">
        <f t="shared" si="52"/>
        <v>0</v>
      </c>
      <c r="G103" s="55">
        <f t="shared" si="85"/>
        <v>5.67</v>
      </c>
      <c r="H103" s="69">
        <f t="shared" si="85"/>
        <v>5.67</v>
      </c>
      <c r="I103" s="72">
        <f t="shared" si="84"/>
        <v>0</v>
      </c>
      <c r="J103" s="55">
        <f t="shared" si="86"/>
        <v>-4.7500000000000001E-2</v>
      </c>
      <c r="K103" s="69">
        <f t="shared" si="86"/>
        <v>-0.06</v>
      </c>
      <c r="L103" s="72">
        <v>0</v>
      </c>
      <c r="M103" s="55">
        <f t="shared" si="87"/>
        <v>0.01</v>
      </c>
      <c r="N103" s="69">
        <f t="shared" si="87"/>
        <v>0</v>
      </c>
      <c r="O103" s="72">
        <v>0</v>
      </c>
      <c r="P103" s="7"/>
      <c r="Q103" s="72">
        <f t="shared" si="53"/>
        <v>5.6325000000000003</v>
      </c>
      <c r="R103" s="72">
        <f t="shared" si="54"/>
        <v>5.61</v>
      </c>
      <c r="S103" s="72">
        <f t="shared" si="55"/>
        <v>0</v>
      </c>
      <c r="T103" s="7"/>
      <c r="U103" s="5">
        <f t="shared" si="56"/>
        <v>31</v>
      </c>
      <c r="V103" s="45">
        <f t="shared" si="57"/>
        <v>39873</v>
      </c>
      <c r="W103" s="5">
        <f t="shared" si="58"/>
        <v>2957</v>
      </c>
      <c r="X103" s="55">
        <f t="shared" si="59"/>
        <v>5.3904348595426005E-2</v>
      </c>
      <c r="Y103" s="47">
        <f t="shared" si="60"/>
        <v>0.65010410115884343</v>
      </c>
      <c r="Z103" s="5">
        <f t="shared" si="61"/>
        <v>0</v>
      </c>
      <c r="AA103" s="5">
        <f t="shared" si="62"/>
        <v>0</v>
      </c>
      <c r="AC103" s="39">
        <f t="shared" si="63"/>
        <v>0</v>
      </c>
      <c r="AD103" s="39">
        <f t="shared" si="64"/>
        <v>0</v>
      </c>
      <c r="AE103" s="39">
        <f t="shared" si="65"/>
        <v>0</v>
      </c>
      <c r="AF103" s="39">
        <f t="shared" si="66"/>
        <v>0</v>
      </c>
      <c r="AG103" s="39">
        <f t="shared" si="67"/>
        <v>0</v>
      </c>
      <c r="AH103" s="39">
        <f t="shared" si="68"/>
        <v>0</v>
      </c>
      <c r="AI103" s="39">
        <f t="shared" si="69"/>
        <v>0</v>
      </c>
      <c r="AJ103" s="39">
        <f t="shared" si="70"/>
        <v>0</v>
      </c>
      <c r="AK103" s="39">
        <f t="shared" si="71"/>
        <v>0</v>
      </c>
      <c r="AL103" s="43"/>
      <c r="AM103" s="39">
        <f t="shared" si="72"/>
        <v>0</v>
      </c>
      <c r="AN103" s="39">
        <f t="shared" si="73"/>
        <v>0</v>
      </c>
      <c r="AO103" s="39">
        <f t="shared" si="74"/>
        <v>0</v>
      </c>
      <c r="AP103" s="40">
        <f t="shared" si="75"/>
        <v>0</v>
      </c>
      <c r="AR103" s="39">
        <f t="shared" si="76"/>
        <v>0</v>
      </c>
      <c r="AS103" s="39">
        <f t="shared" si="77"/>
        <v>0</v>
      </c>
      <c r="AT103" s="39">
        <f t="shared" si="78"/>
        <v>0</v>
      </c>
      <c r="AU103" s="40">
        <f t="shared" si="79"/>
        <v>0</v>
      </c>
      <c r="AV103" s="40"/>
      <c r="AW103" s="52">
        <f t="shared" si="80"/>
        <v>0</v>
      </c>
      <c r="AY103" s="52">
        <f t="shared" si="81"/>
        <v>0</v>
      </c>
      <c r="AZ103" s="70"/>
    </row>
    <row r="104" spans="1:52">
      <c r="A104" s="44">
        <f t="shared" si="82"/>
        <v>39904</v>
      </c>
      <c r="B104" s="66">
        <f t="shared" si="83"/>
        <v>4590.1639344262294</v>
      </c>
      <c r="C104" s="67"/>
      <c r="D104" s="68">
        <f t="shared" si="50"/>
        <v>4590.1639344262294</v>
      </c>
      <c r="E104" s="35">
        <f t="shared" si="51"/>
        <v>0</v>
      </c>
      <c r="F104" s="35">
        <f t="shared" si="52"/>
        <v>0</v>
      </c>
      <c r="G104" s="55">
        <f t="shared" si="85"/>
        <v>5.67</v>
      </c>
      <c r="H104" s="69">
        <f t="shared" si="85"/>
        <v>5.67</v>
      </c>
      <c r="I104" s="72">
        <f t="shared" si="84"/>
        <v>0</v>
      </c>
      <c r="J104" s="55">
        <f t="shared" si="86"/>
        <v>-4.7500000000000001E-2</v>
      </c>
      <c r="K104" s="69">
        <f t="shared" si="86"/>
        <v>-0.06</v>
      </c>
      <c r="L104" s="72">
        <v>0</v>
      </c>
      <c r="M104" s="55">
        <f t="shared" si="87"/>
        <v>0.01</v>
      </c>
      <c r="N104" s="69">
        <f t="shared" si="87"/>
        <v>0</v>
      </c>
      <c r="O104" s="72">
        <v>0</v>
      </c>
      <c r="P104" s="7"/>
      <c r="Q104" s="72">
        <f t="shared" si="53"/>
        <v>5.6325000000000003</v>
      </c>
      <c r="R104" s="72">
        <f t="shared" si="54"/>
        <v>5.61</v>
      </c>
      <c r="S104" s="72">
        <f t="shared" si="55"/>
        <v>0</v>
      </c>
      <c r="T104" s="7"/>
      <c r="U104" s="5">
        <f t="shared" si="56"/>
        <v>30</v>
      </c>
      <c r="V104" s="45">
        <f t="shared" si="57"/>
        <v>39904</v>
      </c>
      <c r="W104" s="5">
        <f t="shared" si="58"/>
        <v>2988</v>
      </c>
      <c r="X104" s="55">
        <f t="shared" si="59"/>
        <v>5.3904348595426005E-2</v>
      </c>
      <c r="Y104" s="47">
        <f t="shared" si="60"/>
        <v>0.64717583646379784</v>
      </c>
      <c r="Z104" s="5">
        <f t="shared" si="61"/>
        <v>0</v>
      </c>
      <c r="AA104" s="5">
        <f t="shared" si="62"/>
        <v>0</v>
      </c>
      <c r="AC104" s="39">
        <f t="shared" si="63"/>
        <v>0</v>
      </c>
      <c r="AD104" s="39">
        <f t="shared" si="64"/>
        <v>0</v>
      </c>
      <c r="AE104" s="39">
        <f t="shared" si="65"/>
        <v>0</v>
      </c>
      <c r="AF104" s="39">
        <f t="shared" si="66"/>
        <v>0</v>
      </c>
      <c r="AG104" s="39">
        <f t="shared" si="67"/>
        <v>0</v>
      </c>
      <c r="AH104" s="39">
        <f t="shared" si="68"/>
        <v>0</v>
      </c>
      <c r="AI104" s="39">
        <f t="shared" si="69"/>
        <v>0</v>
      </c>
      <c r="AJ104" s="39">
        <f t="shared" si="70"/>
        <v>0</v>
      </c>
      <c r="AK104" s="39">
        <f t="shared" si="71"/>
        <v>0</v>
      </c>
      <c r="AL104" s="43"/>
      <c r="AM104" s="39">
        <f t="shared" si="72"/>
        <v>0</v>
      </c>
      <c r="AN104" s="39">
        <f t="shared" si="73"/>
        <v>0</v>
      </c>
      <c r="AO104" s="39">
        <f t="shared" si="74"/>
        <v>0</v>
      </c>
      <c r="AP104" s="40">
        <f t="shared" si="75"/>
        <v>0</v>
      </c>
      <c r="AR104" s="39">
        <f t="shared" si="76"/>
        <v>0</v>
      </c>
      <c r="AS104" s="39">
        <f t="shared" si="77"/>
        <v>0</v>
      </c>
      <c r="AT104" s="39">
        <f t="shared" si="78"/>
        <v>0</v>
      </c>
      <c r="AU104" s="40">
        <f t="shared" si="79"/>
        <v>0</v>
      </c>
      <c r="AV104" s="40"/>
      <c r="AW104" s="52">
        <f t="shared" si="80"/>
        <v>0</v>
      </c>
      <c r="AY104" s="52">
        <f t="shared" si="81"/>
        <v>0</v>
      </c>
      <c r="AZ104" s="70"/>
    </row>
    <row r="105" spans="1:52">
      <c r="A105" s="44">
        <f t="shared" si="82"/>
        <v>39934</v>
      </c>
      <c r="B105" s="66">
        <f t="shared" si="83"/>
        <v>4590.1639344262294</v>
      </c>
      <c r="C105" s="67"/>
      <c r="D105" s="68">
        <f t="shared" si="50"/>
        <v>4590.1639344262294</v>
      </c>
      <c r="E105" s="35">
        <f t="shared" si="51"/>
        <v>0</v>
      </c>
      <c r="F105" s="35">
        <f t="shared" si="52"/>
        <v>0</v>
      </c>
      <c r="G105" s="55">
        <f t="shared" si="85"/>
        <v>5.67</v>
      </c>
      <c r="H105" s="69">
        <f t="shared" si="85"/>
        <v>5.67</v>
      </c>
      <c r="I105" s="72">
        <f t="shared" si="84"/>
        <v>0</v>
      </c>
      <c r="J105" s="55">
        <f t="shared" si="86"/>
        <v>-4.7500000000000001E-2</v>
      </c>
      <c r="K105" s="69">
        <f t="shared" si="86"/>
        <v>-0.06</v>
      </c>
      <c r="L105" s="72">
        <v>0</v>
      </c>
      <c r="M105" s="55">
        <f t="shared" si="87"/>
        <v>0.01</v>
      </c>
      <c r="N105" s="69">
        <f t="shared" si="87"/>
        <v>0</v>
      </c>
      <c r="O105" s="72">
        <v>0</v>
      </c>
      <c r="P105" s="7"/>
      <c r="Q105" s="72">
        <f t="shared" si="53"/>
        <v>5.6325000000000003</v>
      </c>
      <c r="R105" s="72">
        <f t="shared" si="54"/>
        <v>5.61</v>
      </c>
      <c r="S105" s="72">
        <f t="shared" si="55"/>
        <v>0</v>
      </c>
      <c r="T105" s="7"/>
      <c r="U105" s="5">
        <f t="shared" si="56"/>
        <v>31</v>
      </c>
      <c r="V105" s="45">
        <f t="shared" si="57"/>
        <v>39934</v>
      </c>
      <c r="W105" s="5">
        <f t="shared" si="58"/>
        <v>3018</v>
      </c>
      <c r="X105" s="55">
        <f t="shared" si="59"/>
        <v>5.3904348595426005E-2</v>
      </c>
      <c r="Y105" s="47">
        <f t="shared" si="60"/>
        <v>0.64435459096246372</v>
      </c>
      <c r="Z105" s="5">
        <f t="shared" si="61"/>
        <v>0</v>
      </c>
      <c r="AA105" s="5">
        <f t="shared" si="62"/>
        <v>0</v>
      </c>
      <c r="AC105" s="39">
        <f t="shared" si="63"/>
        <v>0</v>
      </c>
      <c r="AD105" s="39">
        <f t="shared" si="64"/>
        <v>0</v>
      </c>
      <c r="AE105" s="39">
        <f t="shared" si="65"/>
        <v>0</v>
      </c>
      <c r="AF105" s="39">
        <f t="shared" si="66"/>
        <v>0</v>
      </c>
      <c r="AG105" s="39">
        <f t="shared" si="67"/>
        <v>0</v>
      </c>
      <c r="AH105" s="39">
        <f t="shared" si="68"/>
        <v>0</v>
      </c>
      <c r="AI105" s="39">
        <f t="shared" si="69"/>
        <v>0</v>
      </c>
      <c r="AJ105" s="39">
        <f t="shared" si="70"/>
        <v>0</v>
      </c>
      <c r="AK105" s="39">
        <f t="shared" si="71"/>
        <v>0</v>
      </c>
      <c r="AL105" s="43"/>
      <c r="AM105" s="39">
        <f t="shared" si="72"/>
        <v>0</v>
      </c>
      <c r="AN105" s="39">
        <f t="shared" si="73"/>
        <v>0</v>
      </c>
      <c r="AO105" s="39">
        <f t="shared" si="74"/>
        <v>0</v>
      </c>
      <c r="AP105" s="40">
        <f t="shared" si="75"/>
        <v>0</v>
      </c>
      <c r="AR105" s="39">
        <f t="shared" si="76"/>
        <v>0</v>
      </c>
      <c r="AS105" s="39">
        <f t="shared" si="77"/>
        <v>0</v>
      </c>
      <c r="AT105" s="39">
        <f t="shared" si="78"/>
        <v>0</v>
      </c>
      <c r="AU105" s="40">
        <f t="shared" si="79"/>
        <v>0</v>
      </c>
      <c r="AV105" s="40"/>
      <c r="AW105" s="52">
        <f t="shared" si="80"/>
        <v>0</v>
      </c>
      <c r="AY105" s="52">
        <f t="shared" si="81"/>
        <v>0</v>
      </c>
      <c r="AZ105" s="70"/>
    </row>
    <row r="106" spans="1:52">
      <c r="A106" s="44">
        <f t="shared" si="82"/>
        <v>39965</v>
      </c>
      <c r="B106" s="66">
        <f t="shared" si="83"/>
        <v>4590.1639344262294</v>
      </c>
      <c r="C106" s="67"/>
      <c r="D106" s="68">
        <f t="shared" si="50"/>
        <v>4590.1639344262294</v>
      </c>
      <c r="E106" s="35">
        <f t="shared" si="51"/>
        <v>0</v>
      </c>
      <c r="F106" s="35">
        <f t="shared" si="52"/>
        <v>0</v>
      </c>
      <c r="G106" s="55">
        <f t="shared" si="85"/>
        <v>5.67</v>
      </c>
      <c r="H106" s="69">
        <f t="shared" si="85"/>
        <v>5.67</v>
      </c>
      <c r="I106" s="72">
        <f t="shared" si="84"/>
        <v>0</v>
      </c>
      <c r="J106" s="55">
        <f t="shared" si="86"/>
        <v>-4.7500000000000001E-2</v>
      </c>
      <c r="K106" s="69">
        <f t="shared" si="86"/>
        <v>-0.06</v>
      </c>
      <c r="L106" s="72">
        <v>0</v>
      </c>
      <c r="M106" s="55">
        <f t="shared" si="87"/>
        <v>0.01</v>
      </c>
      <c r="N106" s="69">
        <f t="shared" si="87"/>
        <v>0</v>
      </c>
      <c r="O106" s="72">
        <v>0</v>
      </c>
      <c r="P106" s="7"/>
      <c r="Q106" s="72">
        <f t="shared" si="53"/>
        <v>5.6325000000000003</v>
      </c>
      <c r="R106" s="72">
        <f t="shared" si="54"/>
        <v>5.61</v>
      </c>
      <c r="S106" s="72">
        <f t="shared" si="55"/>
        <v>0</v>
      </c>
      <c r="T106" s="7"/>
      <c r="U106" s="5">
        <f t="shared" si="56"/>
        <v>30</v>
      </c>
      <c r="V106" s="45">
        <f t="shared" si="57"/>
        <v>39965</v>
      </c>
      <c r="W106" s="5">
        <f t="shared" si="58"/>
        <v>3049</v>
      </c>
      <c r="X106" s="55">
        <f t="shared" si="59"/>
        <v>5.3904348595426005E-2</v>
      </c>
      <c r="Y106" s="47">
        <f t="shared" si="60"/>
        <v>0.64145222379320188</v>
      </c>
      <c r="Z106" s="5">
        <f t="shared" si="61"/>
        <v>0</v>
      </c>
      <c r="AA106" s="5">
        <f t="shared" si="62"/>
        <v>0</v>
      </c>
      <c r="AC106" s="39">
        <f t="shared" si="63"/>
        <v>0</v>
      </c>
      <c r="AD106" s="39">
        <f t="shared" si="64"/>
        <v>0</v>
      </c>
      <c r="AE106" s="39">
        <f t="shared" si="65"/>
        <v>0</v>
      </c>
      <c r="AF106" s="39">
        <f t="shared" si="66"/>
        <v>0</v>
      </c>
      <c r="AG106" s="39">
        <f t="shared" si="67"/>
        <v>0</v>
      </c>
      <c r="AH106" s="39">
        <f t="shared" si="68"/>
        <v>0</v>
      </c>
      <c r="AI106" s="39">
        <f t="shared" si="69"/>
        <v>0</v>
      </c>
      <c r="AJ106" s="39">
        <f t="shared" si="70"/>
        <v>0</v>
      </c>
      <c r="AK106" s="39">
        <f t="shared" si="71"/>
        <v>0</v>
      </c>
      <c r="AL106" s="43"/>
      <c r="AM106" s="39">
        <f t="shared" si="72"/>
        <v>0</v>
      </c>
      <c r="AN106" s="39">
        <f t="shared" si="73"/>
        <v>0</v>
      </c>
      <c r="AO106" s="39">
        <f t="shared" si="74"/>
        <v>0</v>
      </c>
      <c r="AP106" s="40">
        <f t="shared" si="75"/>
        <v>0</v>
      </c>
      <c r="AR106" s="39">
        <f t="shared" si="76"/>
        <v>0</v>
      </c>
      <c r="AS106" s="39">
        <f t="shared" si="77"/>
        <v>0</v>
      </c>
      <c r="AT106" s="39">
        <f t="shared" si="78"/>
        <v>0</v>
      </c>
      <c r="AU106" s="40">
        <f t="shared" si="79"/>
        <v>0</v>
      </c>
      <c r="AV106" s="40"/>
      <c r="AW106" s="52">
        <f t="shared" si="80"/>
        <v>0</v>
      </c>
      <c r="AY106" s="52">
        <f t="shared" si="81"/>
        <v>0</v>
      </c>
      <c r="AZ106" s="70"/>
    </row>
    <row r="107" spans="1:52">
      <c r="A107" s="44">
        <f t="shared" si="82"/>
        <v>39995</v>
      </c>
      <c r="B107" s="66">
        <f t="shared" si="83"/>
        <v>4590.1639344262294</v>
      </c>
      <c r="C107" s="67"/>
      <c r="D107" s="68">
        <f t="shared" si="50"/>
        <v>4590.1639344262294</v>
      </c>
      <c r="E107" s="35">
        <f t="shared" si="51"/>
        <v>0</v>
      </c>
      <c r="F107" s="35">
        <f t="shared" si="52"/>
        <v>0</v>
      </c>
      <c r="G107" s="55">
        <f t="shared" si="85"/>
        <v>5.67</v>
      </c>
      <c r="H107" s="69">
        <f t="shared" si="85"/>
        <v>5.67</v>
      </c>
      <c r="I107" s="72">
        <f t="shared" si="84"/>
        <v>0</v>
      </c>
      <c r="J107" s="55">
        <f t="shared" si="86"/>
        <v>-4.7500000000000001E-2</v>
      </c>
      <c r="K107" s="69">
        <f t="shared" si="86"/>
        <v>-0.06</v>
      </c>
      <c r="L107" s="72">
        <v>0</v>
      </c>
      <c r="M107" s="55">
        <f t="shared" si="87"/>
        <v>0.01</v>
      </c>
      <c r="N107" s="69">
        <f t="shared" si="87"/>
        <v>0</v>
      </c>
      <c r="O107" s="72">
        <v>0</v>
      </c>
      <c r="P107" s="7"/>
      <c r="Q107" s="72">
        <f t="shared" si="53"/>
        <v>5.6325000000000003</v>
      </c>
      <c r="R107" s="72">
        <f t="shared" si="54"/>
        <v>5.61</v>
      </c>
      <c r="S107" s="72">
        <f t="shared" si="55"/>
        <v>0</v>
      </c>
      <c r="T107" s="7"/>
      <c r="U107" s="5">
        <f t="shared" si="56"/>
        <v>31</v>
      </c>
      <c r="V107" s="45">
        <f t="shared" si="57"/>
        <v>39995</v>
      </c>
      <c r="W107" s="5">
        <f t="shared" si="58"/>
        <v>3079</v>
      </c>
      <c r="X107" s="55">
        <f t="shared" si="59"/>
        <v>5.3904348595426005E-2</v>
      </c>
      <c r="Y107" s="47">
        <f t="shared" si="60"/>
        <v>0.63865592934162663</v>
      </c>
      <c r="Z107" s="5">
        <f t="shared" si="61"/>
        <v>0</v>
      </c>
      <c r="AA107" s="5">
        <f t="shared" si="62"/>
        <v>0</v>
      </c>
      <c r="AC107" s="39">
        <f t="shared" si="63"/>
        <v>0</v>
      </c>
      <c r="AD107" s="39">
        <f t="shared" si="64"/>
        <v>0</v>
      </c>
      <c r="AE107" s="39">
        <f t="shared" si="65"/>
        <v>0</v>
      </c>
      <c r="AF107" s="39">
        <f t="shared" si="66"/>
        <v>0</v>
      </c>
      <c r="AG107" s="39">
        <f t="shared" si="67"/>
        <v>0</v>
      </c>
      <c r="AH107" s="39">
        <f t="shared" si="68"/>
        <v>0</v>
      </c>
      <c r="AI107" s="39">
        <f t="shared" si="69"/>
        <v>0</v>
      </c>
      <c r="AJ107" s="39">
        <f t="shared" si="70"/>
        <v>0</v>
      </c>
      <c r="AK107" s="39">
        <f t="shared" si="71"/>
        <v>0</v>
      </c>
      <c r="AL107" s="43"/>
      <c r="AM107" s="39">
        <f t="shared" si="72"/>
        <v>0</v>
      </c>
      <c r="AN107" s="39">
        <f t="shared" si="73"/>
        <v>0</v>
      </c>
      <c r="AO107" s="39">
        <f t="shared" si="74"/>
        <v>0</v>
      </c>
      <c r="AP107" s="40">
        <f t="shared" si="75"/>
        <v>0</v>
      </c>
      <c r="AR107" s="39">
        <f t="shared" si="76"/>
        <v>0</v>
      </c>
      <c r="AS107" s="39">
        <f t="shared" si="77"/>
        <v>0</v>
      </c>
      <c r="AT107" s="39">
        <f t="shared" si="78"/>
        <v>0</v>
      </c>
      <c r="AU107" s="40">
        <f t="shared" si="79"/>
        <v>0</v>
      </c>
      <c r="AV107" s="40"/>
      <c r="AW107" s="52">
        <f t="shared" si="80"/>
        <v>0</v>
      </c>
      <c r="AY107" s="52">
        <f t="shared" si="81"/>
        <v>0</v>
      </c>
      <c r="AZ107" s="70"/>
    </row>
    <row r="108" spans="1:52">
      <c r="A108" s="44">
        <f t="shared" si="82"/>
        <v>40026</v>
      </c>
      <c r="B108" s="66">
        <f t="shared" si="83"/>
        <v>4590.1639344262294</v>
      </c>
      <c r="C108" s="67"/>
      <c r="D108" s="68">
        <f t="shared" si="50"/>
        <v>4590.1639344262294</v>
      </c>
      <c r="E108" s="35">
        <f t="shared" si="51"/>
        <v>0</v>
      </c>
      <c r="F108" s="35">
        <f t="shared" si="52"/>
        <v>0</v>
      </c>
      <c r="G108" s="55">
        <f t="shared" si="85"/>
        <v>5.67</v>
      </c>
      <c r="H108" s="69">
        <f t="shared" si="85"/>
        <v>5.67</v>
      </c>
      <c r="I108" s="72">
        <f t="shared" si="84"/>
        <v>0</v>
      </c>
      <c r="J108" s="55">
        <f t="shared" si="86"/>
        <v>-4.7500000000000001E-2</v>
      </c>
      <c r="K108" s="69">
        <f t="shared" si="86"/>
        <v>-0.06</v>
      </c>
      <c r="L108" s="72">
        <v>0</v>
      </c>
      <c r="M108" s="55">
        <f t="shared" si="87"/>
        <v>0.01</v>
      </c>
      <c r="N108" s="69">
        <f t="shared" si="87"/>
        <v>0</v>
      </c>
      <c r="O108" s="72">
        <v>0</v>
      </c>
      <c r="P108" s="7"/>
      <c r="Q108" s="72">
        <f t="shared" si="53"/>
        <v>5.6325000000000003</v>
      </c>
      <c r="R108" s="72">
        <f t="shared" si="54"/>
        <v>5.61</v>
      </c>
      <c r="S108" s="72">
        <f t="shared" si="55"/>
        <v>0</v>
      </c>
      <c r="T108" s="7"/>
      <c r="U108" s="5">
        <f t="shared" si="56"/>
        <v>31</v>
      </c>
      <c r="V108" s="45">
        <f t="shared" si="57"/>
        <v>40026</v>
      </c>
      <c r="W108" s="5">
        <f t="shared" si="58"/>
        <v>3110</v>
      </c>
      <c r="X108" s="55">
        <f t="shared" si="59"/>
        <v>5.3904348595426005E-2</v>
      </c>
      <c r="Y108" s="47">
        <f t="shared" si="60"/>
        <v>0.63577923066084763</v>
      </c>
      <c r="Z108" s="5">
        <f t="shared" si="61"/>
        <v>0</v>
      </c>
      <c r="AA108" s="5">
        <f t="shared" si="62"/>
        <v>0</v>
      </c>
      <c r="AC108" s="39">
        <f t="shared" si="63"/>
        <v>0</v>
      </c>
      <c r="AD108" s="39">
        <f t="shared" si="64"/>
        <v>0</v>
      </c>
      <c r="AE108" s="39">
        <f t="shared" si="65"/>
        <v>0</v>
      </c>
      <c r="AF108" s="39">
        <f t="shared" si="66"/>
        <v>0</v>
      </c>
      <c r="AG108" s="39">
        <f t="shared" si="67"/>
        <v>0</v>
      </c>
      <c r="AH108" s="39">
        <f t="shared" si="68"/>
        <v>0</v>
      </c>
      <c r="AI108" s="39">
        <f t="shared" si="69"/>
        <v>0</v>
      </c>
      <c r="AJ108" s="39">
        <f t="shared" si="70"/>
        <v>0</v>
      </c>
      <c r="AK108" s="39">
        <f t="shared" si="71"/>
        <v>0</v>
      </c>
      <c r="AL108" s="43"/>
      <c r="AM108" s="39">
        <f t="shared" si="72"/>
        <v>0</v>
      </c>
      <c r="AN108" s="39">
        <f t="shared" si="73"/>
        <v>0</v>
      </c>
      <c r="AO108" s="39">
        <f t="shared" si="74"/>
        <v>0</v>
      </c>
      <c r="AP108" s="40">
        <f t="shared" si="75"/>
        <v>0</v>
      </c>
      <c r="AR108" s="39">
        <f t="shared" si="76"/>
        <v>0</v>
      </c>
      <c r="AS108" s="39">
        <f t="shared" si="77"/>
        <v>0</v>
      </c>
      <c r="AT108" s="39">
        <f t="shared" si="78"/>
        <v>0</v>
      </c>
      <c r="AU108" s="40">
        <f t="shared" si="79"/>
        <v>0</v>
      </c>
      <c r="AV108" s="40"/>
      <c r="AW108" s="52">
        <f t="shared" si="80"/>
        <v>0</v>
      </c>
      <c r="AY108" s="52">
        <f t="shared" si="81"/>
        <v>0</v>
      </c>
      <c r="AZ108" s="70"/>
    </row>
    <row r="109" spans="1:52">
      <c r="A109" s="44">
        <f t="shared" si="82"/>
        <v>40057</v>
      </c>
      <c r="B109" s="66">
        <f t="shared" si="83"/>
        <v>4590.1639344262294</v>
      </c>
      <c r="C109" s="67"/>
      <c r="D109" s="68">
        <f t="shared" si="50"/>
        <v>4590.1639344262294</v>
      </c>
      <c r="E109" s="35">
        <f t="shared" si="51"/>
        <v>0</v>
      </c>
      <c r="F109" s="35">
        <f t="shared" si="52"/>
        <v>0</v>
      </c>
      <c r="G109" s="55">
        <f t="shared" si="85"/>
        <v>5.67</v>
      </c>
      <c r="H109" s="69">
        <f t="shared" si="85"/>
        <v>5.67</v>
      </c>
      <c r="I109" s="72">
        <f t="shared" si="84"/>
        <v>0</v>
      </c>
      <c r="J109" s="55">
        <f t="shared" si="86"/>
        <v>-4.7500000000000001E-2</v>
      </c>
      <c r="K109" s="69">
        <f t="shared" si="86"/>
        <v>-0.06</v>
      </c>
      <c r="L109" s="72">
        <v>0</v>
      </c>
      <c r="M109" s="55">
        <f t="shared" si="87"/>
        <v>0.01</v>
      </c>
      <c r="N109" s="69">
        <f t="shared" si="87"/>
        <v>0</v>
      </c>
      <c r="O109" s="72">
        <v>0</v>
      </c>
      <c r="P109" s="7"/>
      <c r="Q109" s="72">
        <f t="shared" si="53"/>
        <v>5.6325000000000003</v>
      </c>
      <c r="R109" s="72">
        <f t="shared" si="54"/>
        <v>5.61</v>
      </c>
      <c r="S109" s="72">
        <f t="shared" si="55"/>
        <v>0</v>
      </c>
      <c r="T109" s="7"/>
      <c r="U109" s="5">
        <f t="shared" si="56"/>
        <v>30</v>
      </c>
      <c r="V109" s="45">
        <f t="shared" si="57"/>
        <v>40057</v>
      </c>
      <c r="W109" s="5">
        <f t="shared" si="58"/>
        <v>3141</v>
      </c>
      <c r="X109" s="55">
        <f t="shared" si="59"/>
        <v>5.3904348595426005E-2</v>
      </c>
      <c r="Y109" s="47">
        <f t="shared" si="60"/>
        <v>0.63291548949744203</v>
      </c>
      <c r="Z109" s="5">
        <f t="shared" si="61"/>
        <v>0</v>
      </c>
      <c r="AA109" s="5">
        <f t="shared" si="62"/>
        <v>0</v>
      </c>
      <c r="AC109" s="39">
        <f t="shared" si="63"/>
        <v>0</v>
      </c>
      <c r="AD109" s="39">
        <f t="shared" si="64"/>
        <v>0</v>
      </c>
      <c r="AE109" s="39">
        <f t="shared" si="65"/>
        <v>0</v>
      </c>
      <c r="AF109" s="39">
        <f t="shared" si="66"/>
        <v>0</v>
      </c>
      <c r="AG109" s="39">
        <f t="shared" si="67"/>
        <v>0</v>
      </c>
      <c r="AH109" s="39">
        <f t="shared" si="68"/>
        <v>0</v>
      </c>
      <c r="AI109" s="39">
        <f t="shared" si="69"/>
        <v>0</v>
      </c>
      <c r="AJ109" s="39">
        <f t="shared" si="70"/>
        <v>0</v>
      </c>
      <c r="AK109" s="39">
        <f t="shared" si="71"/>
        <v>0</v>
      </c>
      <c r="AL109" s="43"/>
      <c r="AM109" s="39">
        <f t="shared" si="72"/>
        <v>0</v>
      </c>
      <c r="AN109" s="39">
        <f t="shared" si="73"/>
        <v>0</v>
      </c>
      <c r="AO109" s="39">
        <f t="shared" si="74"/>
        <v>0</v>
      </c>
      <c r="AP109" s="40">
        <f t="shared" si="75"/>
        <v>0</v>
      </c>
      <c r="AR109" s="39">
        <f t="shared" si="76"/>
        <v>0</v>
      </c>
      <c r="AS109" s="39">
        <f t="shared" si="77"/>
        <v>0</v>
      </c>
      <c r="AT109" s="39">
        <f t="shared" si="78"/>
        <v>0</v>
      </c>
      <c r="AU109" s="40">
        <f t="shared" si="79"/>
        <v>0</v>
      </c>
      <c r="AV109" s="40"/>
      <c r="AW109" s="52">
        <f t="shared" si="80"/>
        <v>0</v>
      </c>
      <c r="AY109" s="52">
        <f t="shared" si="81"/>
        <v>0</v>
      </c>
      <c r="AZ109" s="70"/>
    </row>
    <row r="110" spans="1:52">
      <c r="A110" s="44">
        <f t="shared" si="82"/>
        <v>40087</v>
      </c>
      <c r="B110" s="66">
        <f t="shared" si="83"/>
        <v>4590.1639344262294</v>
      </c>
      <c r="C110" s="67"/>
      <c r="D110" s="68">
        <f t="shared" si="50"/>
        <v>4590.1639344262294</v>
      </c>
      <c r="E110" s="35">
        <f t="shared" si="51"/>
        <v>0</v>
      </c>
      <c r="F110" s="35">
        <f t="shared" si="52"/>
        <v>0</v>
      </c>
      <c r="G110" s="55">
        <f t="shared" ref="G110:H129" si="88">VLOOKUP($A110,Table,MATCH(G$4,Curves,0))</f>
        <v>5.67</v>
      </c>
      <c r="H110" s="69">
        <f t="shared" si="88"/>
        <v>5.67</v>
      </c>
      <c r="I110" s="72">
        <f t="shared" si="84"/>
        <v>0</v>
      </c>
      <c r="J110" s="55">
        <f t="shared" ref="J110:K129" si="89">VLOOKUP($A110,Table,MATCH(J$4,Curves,0))</f>
        <v>-4.7500000000000001E-2</v>
      </c>
      <c r="K110" s="69">
        <f t="shared" si="89"/>
        <v>-0.06</v>
      </c>
      <c r="L110" s="72">
        <v>0</v>
      </c>
      <c r="M110" s="55">
        <f t="shared" ref="M110:N129" si="90">VLOOKUP($A110,Table,MATCH(M$4,Curves,0))</f>
        <v>0.01</v>
      </c>
      <c r="N110" s="69">
        <f t="shared" si="90"/>
        <v>0</v>
      </c>
      <c r="O110" s="72">
        <v>0</v>
      </c>
      <c r="P110" s="7"/>
      <c r="Q110" s="72">
        <f t="shared" si="53"/>
        <v>5.6325000000000003</v>
      </c>
      <c r="R110" s="72">
        <f t="shared" si="54"/>
        <v>5.61</v>
      </c>
      <c r="S110" s="72">
        <f t="shared" si="55"/>
        <v>0</v>
      </c>
      <c r="T110" s="7"/>
      <c r="U110" s="5">
        <f t="shared" si="56"/>
        <v>31</v>
      </c>
      <c r="V110" s="45">
        <f t="shared" si="57"/>
        <v>40087</v>
      </c>
      <c r="W110" s="5">
        <f t="shared" si="58"/>
        <v>3171</v>
      </c>
      <c r="X110" s="55">
        <f t="shared" si="59"/>
        <v>5.3904348595426005E-2</v>
      </c>
      <c r="Y110" s="47">
        <f t="shared" si="60"/>
        <v>0.63015640938835449</v>
      </c>
      <c r="Z110" s="5">
        <f t="shared" si="61"/>
        <v>0</v>
      </c>
      <c r="AA110" s="5">
        <f t="shared" si="62"/>
        <v>0</v>
      </c>
      <c r="AC110" s="39">
        <f t="shared" si="63"/>
        <v>0</v>
      </c>
      <c r="AD110" s="39">
        <f t="shared" si="64"/>
        <v>0</v>
      </c>
      <c r="AE110" s="39">
        <f t="shared" si="65"/>
        <v>0</v>
      </c>
      <c r="AF110" s="39">
        <f t="shared" si="66"/>
        <v>0</v>
      </c>
      <c r="AG110" s="39">
        <f t="shared" si="67"/>
        <v>0</v>
      </c>
      <c r="AH110" s="39">
        <f t="shared" si="68"/>
        <v>0</v>
      </c>
      <c r="AI110" s="39">
        <f t="shared" si="69"/>
        <v>0</v>
      </c>
      <c r="AJ110" s="39">
        <f t="shared" si="70"/>
        <v>0</v>
      </c>
      <c r="AK110" s="39">
        <f t="shared" si="71"/>
        <v>0</v>
      </c>
      <c r="AL110" s="43"/>
      <c r="AM110" s="39">
        <f t="shared" si="72"/>
        <v>0</v>
      </c>
      <c r="AN110" s="39">
        <f t="shared" si="73"/>
        <v>0</v>
      </c>
      <c r="AO110" s="39">
        <f t="shared" si="74"/>
        <v>0</v>
      </c>
      <c r="AP110" s="40">
        <f t="shared" si="75"/>
        <v>0</v>
      </c>
      <c r="AR110" s="39">
        <f t="shared" si="76"/>
        <v>0</v>
      </c>
      <c r="AS110" s="39">
        <f t="shared" si="77"/>
        <v>0</v>
      </c>
      <c r="AT110" s="39">
        <f t="shared" si="78"/>
        <v>0</v>
      </c>
      <c r="AU110" s="40">
        <f t="shared" si="79"/>
        <v>0</v>
      </c>
      <c r="AV110" s="40"/>
      <c r="AW110" s="52">
        <f t="shared" si="80"/>
        <v>0</v>
      </c>
      <c r="AY110" s="52">
        <f t="shared" si="81"/>
        <v>0</v>
      </c>
      <c r="AZ110" s="70"/>
    </row>
    <row r="111" spans="1:52">
      <c r="A111" s="44">
        <f t="shared" si="82"/>
        <v>40118</v>
      </c>
      <c r="B111" s="66">
        <f t="shared" si="83"/>
        <v>4590.1639344262294</v>
      </c>
      <c r="C111" s="67"/>
      <c r="D111" s="68">
        <f t="shared" si="50"/>
        <v>4590.1639344262294</v>
      </c>
      <c r="E111" s="35">
        <f t="shared" si="51"/>
        <v>0</v>
      </c>
      <c r="F111" s="35">
        <f t="shared" si="52"/>
        <v>0</v>
      </c>
      <c r="G111" s="55">
        <f t="shared" si="88"/>
        <v>5.67</v>
      </c>
      <c r="H111" s="69">
        <f t="shared" si="88"/>
        <v>5.67</v>
      </c>
      <c r="I111" s="72">
        <f t="shared" si="84"/>
        <v>0</v>
      </c>
      <c r="J111" s="55">
        <f t="shared" si="89"/>
        <v>-4.7500000000000001E-2</v>
      </c>
      <c r="K111" s="69">
        <f t="shared" si="89"/>
        <v>-0.06</v>
      </c>
      <c r="L111" s="72">
        <v>0</v>
      </c>
      <c r="M111" s="55">
        <f t="shared" si="90"/>
        <v>0.01</v>
      </c>
      <c r="N111" s="69">
        <f t="shared" si="90"/>
        <v>0</v>
      </c>
      <c r="O111" s="72">
        <v>0</v>
      </c>
      <c r="P111" s="7"/>
      <c r="Q111" s="72">
        <f t="shared" si="53"/>
        <v>5.6325000000000003</v>
      </c>
      <c r="R111" s="72">
        <f t="shared" si="54"/>
        <v>5.61</v>
      </c>
      <c r="S111" s="72">
        <f t="shared" si="55"/>
        <v>0</v>
      </c>
      <c r="T111" s="7"/>
      <c r="U111" s="5">
        <f t="shared" si="56"/>
        <v>30</v>
      </c>
      <c r="V111" s="45">
        <f t="shared" si="57"/>
        <v>40118</v>
      </c>
      <c r="W111" s="5">
        <f t="shared" si="58"/>
        <v>3202</v>
      </c>
      <c r="X111" s="55">
        <f t="shared" si="59"/>
        <v>5.3904348595426005E-2</v>
      </c>
      <c r="Y111" s="47">
        <f t="shared" si="60"/>
        <v>0.62731799510565833</v>
      </c>
      <c r="Z111" s="5">
        <f t="shared" si="61"/>
        <v>0</v>
      </c>
      <c r="AA111" s="5">
        <f t="shared" si="62"/>
        <v>0</v>
      </c>
      <c r="AC111" s="39">
        <f t="shared" si="63"/>
        <v>0</v>
      </c>
      <c r="AD111" s="39">
        <f t="shared" si="64"/>
        <v>0</v>
      </c>
      <c r="AE111" s="39">
        <f t="shared" si="65"/>
        <v>0</v>
      </c>
      <c r="AF111" s="39">
        <f t="shared" si="66"/>
        <v>0</v>
      </c>
      <c r="AG111" s="39">
        <f t="shared" si="67"/>
        <v>0</v>
      </c>
      <c r="AH111" s="39">
        <f t="shared" si="68"/>
        <v>0</v>
      </c>
      <c r="AI111" s="39">
        <f t="shared" si="69"/>
        <v>0</v>
      </c>
      <c r="AJ111" s="39">
        <f t="shared" si="70"/>
        <v>0</v>
      </c>
      <c r="AK111" s="39">
        <f t="shared" si="71"/>
        <v>0</v>
      </c>
      <c r="AL111" s="43"/>
      <c r="AM111" s="39">
        <f t="shared" si="72"/>
        <v>0</v>
      </c>
      <c r="AN111" s="39">
        <f t="shared" si="73"/>
        <v>0</v>
      </c>
      <c r="AO111" s="39">
        <f t="shared" si="74"/>
        <v>0</v>
      </c>
      <c r="AP111" s="40">
        <f t="shared" si="75"/>
        <v>0</v>
      </c>
      <c r="AR111" s="39">
        <f t="shared" si="76"/>
        <v>0</v>
      </c>
      <c r="AS111" s="39">
        <f t="shared" si="77"/>
        <v>0</v>
      </c>
      <c r="AT111" s="39">
        <f t="shared" si="78"/>
        <v>0</v>
      </c>
      <c r="AU111" s="40">
        <f t="shared" si="79"/>
        <v>0</v>
      </c>
      <c r="AV111" s="40"/>
      <c r="AW111" s="52">
        <f t="shared" si="80"/>
        <v>0</v>
      </c>
      <c r="AY111" s="52">
        <f t="shared" si="81"/>
        <v>0</v>
      </c>
      <c r="AZ111" s="70"/>
    </row>
    <row r="112" spans="1:52">
      <c r="A112" s="44">
        <f t="shared" si="82"/>
        <v>40148</v>
      </c>
      <c r="B112" s="66">
        <f t="shared" si="83"/>
        <v>4590.1639344262294</v>
      </c>
      <c r="C112" s="67"/>
      <c r="D112" s="68">
        <f t="shared" si="50"/>
        <v>4590.1639344262294</v>
      </c>
      <c r="E112" s="35">
        <f t="shared" si="51"/>
        <v>0</v>
      </c>
      <c r="F112" s="35">
        <f t="shared" si="52"/>
        <v>0</v>
      </c>
      <c r="G112" s="55">
        <f t="shared" si="88"/>
        <v>5.67</v>
      </c>
      <c r="H112" s="69">
        <f t="shared" si="88"/>
        <v>5.67</v>
      </c>
      <c r="I112" s="72">
        <f t="shared" si="84"/>
        <v>0</v>
      </c>
      <c r="J112" s="55">
        <f t="shared" si="89"/>
        <v>-4.7500000000000001E-2</v>
      </c>
      <c r="K112" s="69">
        <f t="shared" si="89"/>
        <v>-0.06</v>
      </c>
      <c r="L112" s="72">
        <v>0</v>
      </c>
      <c r="M112" s="55">
        <f t="shared" si="90"/>
        <v>0.01</v>
      </c>
      <c r="N112" s="69">
        <f t="shared" si="90"/>
        <v>0</v>
      </c>
      <c r="O112" s="72">
        <v>0</v>
      </c>
      <c r="P112" s="7"/>
      <c r="Q112" s="72">
        <f t="shared" si="53"/>
        <v>5.6325000000000003</v>
      </c>
      <c r="R112" s="72">
        <f t="shared" si="54"/>
        <v>5.61</v>
      </c>
      <c r="S112" s="72">
        <f t="shared" si="55"/>
        <v>0</v>
      </c>
      <c r="T112" s="7"/>
      <c r="U112" s="5">
        <f t="shared" si="56"/>
        <v>31</v>
      </c>
      <c r="V112" s="45">
        <f t="shared" si="57"/>
        <v>40148</v>
      </c>
      <c r="W112" s="5">
        <f t="shared" si="58"/>
        <v>3232</v>
      </c>
      <c r="X112" s="55">
        <f t="shared" si="59"/>
        <v>5.3904348595426005E-2</v>
      </c>
      <c r="Y112" s="47">
        <f t="shared" si="60"/>
        <v>0.62458331625660213</v>
      </c>
      <c r="Z112" s="5">
        <f t="shared" si="61"/>
        <v>0</v>
      </c>
      <c r="AA112" s="5">
        <f t="shared" si="62"/>
        <v>0</v>
      </c>
      <c r="AC112" s="39">
        <f t="shared" si="63"/>
        <v>0</v>
      </c>
      <c r="AD112" s="39">
        <f t="shared" si="64"/>
        <v>0</v>
      </c>
      <c r="AE112" s="39">
        <f t="shared" si="65"/>
        <v>0</v>
      </c>
      <c r="AF112" s="39">
        <f t="shared" si="66"/>
        <v>0</v>
      </c>
      <c r="AG112" s="39">
        <f t="shared" si="67"/>
        <v>0</v>
      </c>
      <c r="AH112" s="39">
        <f t="shared" si="68"/>
        <v>0</v>
      </c>
      <c r="AI112" s="39">
        <f t="shared" si="69"/>
        <v>0</v>
      </c>
      <c r="AJ112" s="39">
        <f t="shared" si="70"/>
        <v>0</v>
      </c>
      <c r="AK112" s="39">
        <f t="shared" si="71"/>
        <v>0</v>
      </c>
      <c r="AL112" s="43"/>
      <c r="AM112" s="39">
        <f t="shared" si="72"/>
        <v>0</v>
      </c>
      <c r="AN112" s="39">
        <f t="shared" si="73"/>
        <v>0</v>
      </c>
      <c r="AO112" s="39">
        <f t="shared" si="74"/>
        <v>0</v>
      </c>
      <c r="AP112" s="40">
        <f t="shared" si="75"/>
        <v>0</v>
      </c>
      <c r="AR112" s="39">
        <f t="shared" si="76"/>
        <v>0</v>
      </c>
      <c r="AS112" s="39">
        <f t="shared" si="77"/>
        <v>0</v>
      </c>
      <c r="AT112" s="39">
        <f t="shared" si="78"/>
        <v>0</v>
      </c>
      <c r="AU112" s="40">
        <f t="shared" si="79"/>
        <v>0</v>
      </c>
      <c r="AV112" s="40"/>
      <c r="AW112" s="52">
        <f t="shared" si="80"/>
        <v>0</v>
      </c>
      <c r="AY112" s="52">
        <f t="shared" si="81"/>
        <v>0</v>
      </c>
      <c r="AZ112" s="70"/>
    </row>
    <row r="113" spans="1:52">
      <c r="A113" s="44">
        <f t="shared" si="82"/>
        <v>40179</v>
      </c>
      <c r="B113" s="66">
        <f t="shared" si="83"/>
        <v>4590.1639344262294</v>
      </c>
      <c r="C113" s="67"/>
      <c r="D113" s="68">
        <f t="shared" si="50"/>
        <v>4590.1639344262294</v>
      </c>
      <c r="E113" s="35">
        <f t="shared" si="51"/>
        <v>0</v>
      </c>
      <c r="F113" s="35">
        <f t="shared" si="52"/>
        <v>0</v>
      </c>
      <c r="G113" s="55">
        <f t="shared" si="88"/>
        <v>5.67</v>
      </c>
      <c r="H113" s="69">
        <f t="shared" si="88"/>
        <v>5.67</v>
      </c>
      <c r="I113" s="72">
        <f t="shared" si="84"/>
        <v>0</v>
      </c>
      <c r="J113" s="55">
        <f t="shared" si="89"/>
        <v>-4.7500000000000001E-2</v>
      </c>
      <c r="K113" s="69">
        <f t="shared" si="89"/>
        <v>-0.06</v>
      </c>
      <c r="L113" s="72">
        <v>0</v>
      </c>
      <c r="M113" s="55">
        <f t="shared" si="90"/>
        <v>0.01</v>
      </c>
      <c r="N113" s="69">
        <f t="shared" si="90"/>
        <v>0</v>
      </c>
      <c r="O113" s="72">
        <v>0</v>
      </c>
      <c r="P113" s="7"/>
      <c r="Q113" s="72">
        <f t="shared" si="53"/>
        <v>5.6325000000000003</v>
      </c>
      <c r="R113" s="72">
        <f t="shared" si="54"/>
        <v>5.61</v>
      </c>
      <c r="S113" s="72">
        <f t="shared" si="55"/>
        <v>0</v>
      </c>
      <c r="T113" s="7"/>
      <c r="U113" s="5">
        <f t="shared" si="56"/>
        <v>31</v>
      </c>
      <c r="V113" s="45">
        <f t="shared" si="57"/>
        <v>40179</v>
      </c>
      <c r="W113" s="5">
        <f t="shared" si="58"/>
        <v>3263</v>
      </c>
      <c r="X113" s="55">
        <f t="shared" si="59"/>
        <v>5.3904348595426005E-2</v>
      </c>
      <c r="Y113" s="47">
        <f t="shared" si="60"/>
        <v>0.62177000486409062</v>
      </c>
      <c r="Z113" s="5">
        <f t="shared" si="61"/>
        <v>0</v>
      </c>
      <c r="AA113" s="5">
        <f t="shared" si="62"/>
        <v>0</v>
      </c>
      <c r="AC113" s="39">
        <f t="shared" si="63"/>
        <v>0</v>
      </c>
      <c r="AD113" s="39">
        <f t="shared" si="64"/>
        <v>0</v>
      </c>
      <c r="AE113" s="39">
        <f t="shared" si="65"/>
        <v>0</v>
      </c>
      <c r="AF113" s="39">
        <f t="shared" si="66"/>
        <v>0</v>
      </c>
      <c r="AG113" s="39">
        <f t="shared" si="67"/>
        <v>0</v>
      </c>
      <c r="AH113" s="39">
        <f t="shared" si="68"/>
        <v>0</v>
      </c>
      <c r="AI113" s="39">
        <f t="shared" si="69"/>
        <v>0</v>
      </c>
      <c r="AJ113" s="39">
        <f t="shared" si="70"/>
        <v>0</v>
      </c>
      <c r="AK113" s="39">
        <f t="shared" si="71"/>
        <v>0</v>
      </c>
      <c r="AL113" s="43"/>
      <c r="AM113" s="39">
        <f t="shared" si="72"/>
        <v>0</v>
      </c>
      <c r="AN113" s="39">
        <f t="shared" si="73"/>
        <v>0</v>
      </c>
      <c r="AO113" s="39">
        <f t="shared" si="74"/>
        <v>0</v>
      </c>
      <c r="AP113" s="40">
        <f t="shared" si="75"/>
        <v>0</v>
      </c>
      <c r="AR113" s="39">
        <f t="shared" si="76"/>
        <v>0</v>
      </c>
      <c r="AS113" s="39">
        <f t="shared" si="77"/>
        <v>0</v>
      </c>
      <c r="AT113" s="39">
        <f t="shared" si="78"/>
        <v>0</v>
      </c>
      <c r="AU113" s="40">
        <f t="shared" si="79"/>
        <v>0</v>
      </c>
      <c r="AV113" s="40"/>
      <c r="AW113" s="52">
        <f t="shared" si="80"/>
        <v>0</v>
      </c>
      <c r="AY113" s="52">
        <f t="shared" si="81"/>
        <v>0</v>
      </c>
      <c r="AZ113" s="70"/>
    </row>
    <row r="114" spans="1:52">
      <c r="A114" s="44">
        <f t="shared" si="82"/>
        <v>40210</v>
      </c>
      <c r="B114" s="66">
        <f t="shared" si="83"/>
        <v>4590.1639344262294</v>
      </c>
      <c r="C114" s="67"/>
      <c r="D114" s="68">
        <f t="shared" si="50"/>
        <v>4590.1639344262294</v>
      </c>
      <c r="E114" s="35">
        <f t="shared" si="51"/>
        <v>0</v>
      </c>
      <c r="F114" s="35">
        <f t="shared" si="52"/>
        <v>0</v>
      </c>
      <c r="G114" s="55">
        <f t="shared" si="88"/>
        <v>5.67</v>
      </c>
      <c r="H114" s="69">
        <f t="shared" si="88"/>
        <v>5.67</v>
      </c>
      <c r="I114" s="72">
        <f t="shared" si="84"/>
        <v>0</v>
      </c>
      <c r="J114" s="55">
        <f t="shared" si="89"/>
        <v>-4.7500000000000001E-2</v>
      </c>
      <c r="K114" s="69">
        <f t="shared" si="89"/>
        <v>-0.06</v>
      </c>
      <c r="L114" s="72">
        <v>0</v>
      </c>
      <c r="M114" s="55">
        <f t="shared" si="90"/>
        <v>0.01</v>
      </c>
      <c r="N114" s="69">
        <f t="shared" si="90"/>
        <v>0</v>
      </c>
      <c r="O114" s="72">
        <v>0</v>
      </c>
      <c r="P114" s="7"/>
      <c r="Q114" s="72">
        <f t="shared" si="53"/>
        <v>5.6325000000000003</v>
      </c>
      <c r="R114" s="72">
        <f t="shared" si="54"/>
        <v>5.61</v>
      </c>
      <c r="S114" s="72">
        <f t="shared" si="55"/>
        <v>0</v>
      </c>
      <c r="T114" s="7"/>
      <c r="U114" s="5">
        <f t="shared" si="56"/>
        <v>28</v>
      </c>
      <c r="V114" s="45">
        <f t="shared" si="57"/>
        <v>40210</v>
      </c>
      <c r="W114" s="5">
        <f t="shared" si="58"/>
        <v>3294</v>
      </c>
      <c r="X114" s="55">
        <f t="shared" si="59"/>
        <v>5.3904348595426005E-2</v>
      </c>
      <c r="Y114" s="47">
        <f t="shared" si="60"/>
        <v>0.61896936547351245</v>
      </c>
      <c r="Z114" s="5">
        <f t="shared" si="61"/>
        <v>0</v>
      </c>
      <c r="AA114" s="5">
        <f t="shared" si="62"/>
        <v>0</v>
      </c>
      <c r="AC114" s="39">
        <f t="shared" si="63"/>
        <v>0</v>
      </c>
      <c r="AD114" s="39">
        <f t="shared" si="64"/>
        <v>0</v>
      </c>
      <c r="AE114" s="39">
        <f t="shared" si="65"/>
        <v>0</v>
      </c>
      <c r="AF114" s="39">
        <f t="shared" si="66"/>
        <v>0</v>
      </c>
      <c r="AG114" s="39">
        <f t="shared" si="67"/>
        <v>0</v>
      </c>
      <c r="AH114" s="39">
        <f t="shared" si="68"/>
        <v>0</v>
      </c>
      <c r="AI114" s="39">
        <f t="shared" si="69"/>
        <v>0</v>
      </c>
      <c r="AJ114" s="39">
        <f t="shared" si="70"/>
        <v>0</v>
      </c>
      <c r="AK114" s="39">
        <f t="shared" si="71"/>
        <v>0</v>
      </c>
      <c r="AL114" s="43"/>
      <c r="AM114" s="39">
        <f t="shared" si="72"/>
        <v>0</v>
      </c>
      <c r="AN114" s="39">
        <f t="shared" si="73"/>
        <v>0</v>
      </c>
      <c r="AO114" s="39">
        <f t="shared" si="74"/>
        <v>0</v>
      </c>
      <c r="AP114" s="40">
        <f t="shared" si="75"/>
        <v>0</v>
      </c>
      <c r="AR114" s="39">
        <f t="shared" si="76"/>
        <v>0</v>
      </c>
      <c r="AS114" s="39">
        <f t="shared" si="77"/>
        <v>0</v>
      </c>
      <c r="AT114" s="39">
        <f t="shared" si="78"/>
        <v>0</v>
      </c>
      <c r="AU114" s="40">
        <f t="shared" si="79"/>
        <v>0</v>
      </c>
      <c r="AV114" s="40"/>
      <c r="AW114" s="52">
        <f t="shared" si="80"/>
        <v>0</v>
      </c>
      <c r="AY114" s="52">
        <f t="shared" si="81"/>
        <v>0</v>
      </c>
      <c r="AZ114" s="70"/>
    </row>
    <row r="115" spans="1:52">
      <c r="A115" s="44">
        <f t="shared" si="82"/>
        <v>40238</v>
      </c>
      <c r="B115" s="66">
        <f t="shared" si="83"/>
        <v>4590.1639344262294</v>
      </c>
      <c r="C115" s="67"/>
      <c r="D115" s="68">
        <f t="shared" si="50"/>
        <v>4590.1639344262294</v>
      </c>
      <c r="E115" s="35">
        <f t="shared" si="51"/>
        <v>0</v>
      </c>
      <c r="F115" s="35">
        <f t="shared" si="52"/>
        <v>0</v>
      </c>
      <c r="G115" s="55">
        <f t="shared" si="88"/>
        <v>5.67</v>
      </c>
      <c r="H115" s="69">
        <f t="shared" si="88"/>
        <v>5.67</v>
      </c>
      <c r="I115" s="72">
        <f t="shared" si="84"/>
        <v>0</v>
      </c>
      <c r="J115" s="55">
        <f t="shared" si="89"/>
        <v>-4.7500000000000001E-2</v>
      </c>
      <c r="K115" s="69">
        <f t="shared" si="89"/>
        <v>-0.06</v>
      </c>
      <c r="L115" s="72">
        <v>0</v>
      </c>
      <c r="M115" s="55">
        <f t="shared" si="90"/>
        <v>0.01</v>
      </c>
      <c r="N115" s="69">
        <f t="shared" si="90"/>
        <v>0</v>
      </c>
      <c r="O115" s="72">
        <v>0</v>
      </c>
      <c r="P115" s="7"/>
      <c r="Q115" s="72">
        <f t="shared" si="53"/>
        <v>5.6325000000000003</v>
      </c>
      <c r="R115" s="72">
        <f t="shared" si="54"/>
        <v>5.61</v>
      </c>
      <c r="S115" s="72">
        <f t="shared" si="55"/>
        <v>0</v>
      </c>
      <c r="T115" s="7"/>
      <c r="U115" s="5">
        <f t="shared" si="56"/>
        <v>31</v>
      </c>
      <c r="V115" s="45">
        <f t="shared" si="57"/>
        <v>40238</v>
      </c>
      <c r="W115" s="5">
        <f t="shared" si="58"/>
        <v>3322</v>
      </c>
      <c r="X115" s="55">
        <f t="shared" si="59"/>
        <v>5.3904348595426005E-2</v>
      </c>
      <c r="Y115" s="47">
        <f t="shared" si="60"/>
        <v>0.61645060007456565</v>
      </c>
      <c r="Z115" s="5">
        <f t="shared" si="61"/>
        <v>0</v>
      </c>
      <c r="AA115" s="5">
        <f t="shared" si="62"/>
        <v>0</v>
      </c>
      <c r="AC115" s="39">
        <f t="shared" si="63"/>
        <v>0</v>
      </c>
      <c r="AD115" s="39">
        <f t="shared" si="64"/>
        <v>0</v>
      </c>
      <c r="AE115" s="39">
        <f t="shared" si="65"/>
        <v>0</v>
      </c>
      <c r="AF115" s="39">
        <f t="shared" si="66"/>
        <v>0</v>
      </c>
      <c r="AG115" s="39">
        <f t="shared" si="67"/>
        <v>0</v>
      </c>
      <c r="AH115" s="39">
        <f t="shared" si="68"/>
        <v>0</v>
      </c>
      <c r="AI115" s="39">
        <f t="shared" si="69"/>
        <v>0</v>
      </c>
      <c r="AJ115" s="39">
        <f t="shared" si="70"/>
        <v>0</v>
      </c>
      <c r="AK115" s="39">
        <f t="shared" si="71"/>
        <v>0</v>
      </c>
      <c r="AL115" s="43"/>
      <c r="AM115" s="39">
        <f t="shared" si="72"/>
        <v>0</v>
      </c>
      <c r="AN115" s="39">
        <f t="shared" si="73"/>
        <v>0</v>
      </c>
      <c r="AO115" s="39">
        <f t="shared" si="74"/>
        <v>0</v>
      </c>
      <c r="AP115" s="40">
        <f t="shared" si="75"/>
        <v>0</v>
      </c>
      <c r="AR115" s="39">
        <f t="shared" si="76"/>
        <v>0</v>
      </c>
      <c r="AS115" s="39">
        <f t="shared" si="77"/>
        <v>0</v>
      </c>
      <c r="AT115" s="39">
        <f t="shared" si="78"/>
        <v>0</v>
      </c>
      <c r="AU115" s="40">
        <f t="shared" si="79"/>
        <v>0</v>
      </c>
      <c r="AV115" s="40"/>
      <c r="AW115" s="52">
        <f t="shared" si="80"/>
        <v>0</v>
      </c>
      <c r="AY115" s="52">
        <f t="shared" si="81"/>
        <v>0</v>
      </c>
      <c r="AZ115" s="70"/>
    </row>
    <row r="116" spans="1:52">
      <c r="A116" s="44">
        <f t="shared" si="82"/>
        <v>40269</v>
      </c>
      <c r="B116" s="66">
        <f t="shared" si="83"/>
        <v>4590.1639344262294</v>
      </c>
      <c r="C116" s="67"/>
      <c r="D116" s="68">
        <f t="shared" si="50"/>
        <v>4590.1639344262294</v>
      </c>
      <c r="E116" s="35">
        <f t="shared" si="51"/>
        <v>0</v>
      </c>
      <c r="F116" s="35">
        <f t="shared" si="52"/>
        <v>0</v>
      </c>
      <c r="G116" s="55">
        <f t="shared" si="88"/>
        <v>5.67</v>
      </c>
      <c r="H116" s="69">
        <f t="shared" si="88"/>
        <v>5.67</v>
      </c>
      <c r="I116" s="72">
        <f t="shared" si="84"/>
        <v>0</v>
      </c>
      <c r="J116" s="55">
        <f t="shared" si="89"/>
        <v>-4.7500000000000001E-2</v>
      </c>
      <c r="K116" s="69">
        <f t="shared" si="89"/>
        <v>-0.06</v>
      </c>
      <c r="L116" s="72">
        <v>0</v>
      </c>
      <c r="M116" s="55">
        <f t="shared" si="90"/>
        <v>0.01</v>
      </c>
      <c r="N116" s="69">
        <f t="shared" si="90"/>
        <v>0</v>
      </c>
      <c r="O116" s="72">
        <v>0</v>
      </c>
      <c r="P116" s="7"/>
      <c r="Q116" s="72">
        <f t="shared" si="53"/>
        <v>5.6325000000000003</v>
      </c>
      <c r="R116" s="72">
        <f t="shared" si="54"/>
        <v>5.61</v>
      </c>
      <c r="S116" s="72">
        <f t="shared" si="55"/>
        <v>0</v>
      </c>
      <c r="T116" s="7"/>
      <c r="U116" s="5">
        <f t="shared" si="56"/>
        <v>30</v>
      </c>
      <c r="V116" s="45">
        <f t="shared" si="57"/>
        <v>40269</v>
      </c>
      <c r="W116" s="5">
        <f t="shared" si="58"/>
        <v>3353</v>
      </c>
      <c r="X116" s="55">
        <f t="shared" si="59"/>
        <v>5.3904348595426005E-2</v>
      </c>
      <c r="Y116" s="47">
        <f t="shared" si="60"/>
        <v>0.61367392088546302</v>
      </c>
      <c r="Z116" s="5">
        <f t="shared" si="61"/>
        <v>0</v>
      </c>
      <c r="AA116" s="5">
        <f t="shared" si="62"/>
        <v>0</v>
      </c>
      <c r="AC116" s="39">
        <f t="shared" si="63"/>
        <v>0</v>
      </c>
      <c r="AD116" s="39">
        <f t="shared" si="64"/>
        <v>0</v>
      </c>
      <c r="AE116" s="39">
        <f t="shared" si="65"/>
        <v>0</v>
      </c>
      <c r="AF116" s="39">
        <f t="shared" si="66"/>
        <v>0</v>
      </c>
      <c r="AG116" s="39">
        <f t="shared" si="67"/>
        <v>0</v>
      </c>
      <c r="AH116" s="39">
        <f t="shared" si="68"/>
        <v>0</v>
      </c>
      <c r="AI116" s="39">
        <f t="shared" si="69"/>
        <v>0</v>
      </c>
      <c r="AJ116" s="39">
        <f t="shared" si="70"/>
        <v>0</v>
      </c>
      <c r="AK116" s="39">
        <f t="shared" si="71"/>
        <v>0</v>
      </c>
      <c r="AL116" s="43"/>
      <c r="AM116" s="39">
        <f t="shared" si="72"/>
        <v>0</v>
      </c>
      <c r="AN116" s="39">
        <f t="shared" si="73"/>
        <v>0</v>
      </c>
      <c r="AO116" s="39">
        <f t="shared" si="74"/>
        <v>0</v>
      </c>
      <c r="AP116" s="40">
        <f t="shared" si="75"/>
        <v>0</v>
      </c>
      <c r="AR116" s="39">
        <f t="shared" si="76"/>
        <v>0</v>
      </c>
      <c r="AS116" s="39">
        <f t="shared" si="77"/>
        <v>0</v>
      </c>
      <c r="AT116" s="39">
        <f t="shared" si="78"/>
        <v>0</v>
      </c>
      <c r="AU116" s="40">
        <f t="shared" si="79"/>
        <v>0</v>
      </c>
      <c r="AV116" s="40"/>
      <c r="AW116" s="52">
        <f t="shared" si="80"/>
        <v>0</v>
      </c>
      <c r="AY116" s="52">
        <f t="shared" si="81"/>
        <v>0</v>
      </c>
      <c r="AZ116" s="70"/>
    </row>
    <row r="117" spans="1:52">
      <c r="A117" s="44">
        <f t="shared" si="82"/>
        <v>40299</v>
      </c>
      <c r="B117" s="66">
        <f t="shared" si="83"/>
        <v>4590.1639344262294</v>
      </c>
      <c r="C117" s="67"/>
      <c r="D117" s="68">
        <f t="shared" si="50"/>
        <v>4590.1639344262294</v>
      </c>
      <c r="E117" s="35">
        <f t="shared" si="51"/>
        <v>0</v>
      </c>
      <c r="F117" s="35">
        <f t="shared" si="52"/>
        <v>0</v>
      </c>
      <c r="G117" s="55">
        <f t="shared" si="88"/>
        <v>5.67</v>
      </c>
      <c r="H117" s="69">
        <f t="shared" si="88"/>
        <v>5.67</v>
      </c>
      <c r="I117" s="72">
        <f t="shared" si="84"/>
        <v>0</v>
      </c>
      <c r="J117" s="55">
        <f t="shared" si="89"/>
        <v>-4.7500000000000001E-2</v>
      </c>
      <c r="K117" s="69">
        <f t="shared" si="89"/>
        <v>-0.06</v>
      </c>
      <c r="L117" s="72">
        <v>0</v>
      </c>
      <c r="M117" s="55">
        <f t="shared" si="90"/>
        <v>0.01</v>
      </c>
      <c r="N117" s="69">
        <f t="shared" si="90"/>
        <v>0</v>
      </c>
      <c r="O117" s="72">
        <v>0</v>
      </c>
      <c r="P117" s="7"/>
      <c r="Q117" s="72">
        <f t="shared" si="53"/>
        <v>5.6325000000000003</v>
      </c>
      <c r="R117" s="72">
        <f t="shared" si="54"/>
        <v>5.61</v>
      </c>
      <c r="S117" s="72">
        <f t="shared" si="55"/>
        <v>0</v>
      </c>
      <c r="T117" s="7"/>
      <c r="U117" s="5">
        <f t="shared" si="56"/>
        <v>31</v>
      </c>
      <c r="V117" s="45">
        <f t="shared" si="57"/>
        <v>40299</v>
      </c>
      <c r="W117" s="5">
        <f t="shared" si="58"/>
        <v>3383</v>
      </c>
      <c r="X117" s="55">
        <f t="shared" si="59"/>
        <v>5.3904348595426005E-2</v>
      </c>
      <c r="Y117" s="47">
        <f t="shared" si="60"/>
        <v>0.61099872089956087</v>
      </c>
      <c r="Z117" s="5">
        <f t="shared" si="61"/>
        <v>0</v>
      </c>
      <c r="AA117" s="5">
        <f t="shared" si="62"/>
        <v>0</v>
      </c>
      <c r="AC117" s="39">
        <f t="shared" si="63"/>
        <v>0</v>
      </c>
      <c r="AD117" s="39">
        <f t="shared" si="64"/>
        <v>0</v>
      </c>
      <c r="AE117" s="39">
        <f t="shared" si="65"/>
        <v>0</v>
      </c>
      <c r="AF117" s="39">
        <f t="shared" si="66"/>
        <v>0</v>
      </c>
      <c r="AG117" s="39">
        <f t="shared" si="67"/>
        <v>0</v>
      </c>
      <c r="AH117" s="39">
        <f t="shared" si="68"/>
        <v>0</v>
      </c>
      <c r="AI117" s="39">
        <f t="shared" si="69"/>
        <v>0</v>
      </c>
      <c r="AJ117" s="39">
        <f t="shared" si="70"/>
        <v>0</v>
      </c>
      <c r="AK117" s="39">
        <f t="shared" si="71"/>
        <v>0</v>
      </c>
      <c r="AL117" s="43"/>
      <c r="AM117" s="39">
        <f t="shared" si="72"/>
        <v>0</v>
      </c>
      <c r="AN117" s="39">
        <f t="shared" si="73"/>
        <v>0</v>
      </c>
      <c r="AO117" s="39">
        <f t="shared" si="74"/>
        <v>0</v>
      </c>
      <c r="AP117" s="40">
        <f t="shared" si="75"/>
        <v>0</v>
      </c>
      <c r="AR117" s="39">
        <f t="shared" si="76"/>
        <v>0</v>
      </c>
      <c r="AS117" s="39">
        <f t="shared" si="77"/>
        <v>0</v>
      </c>
      <c r="AT117" s="39">
        <f t="shared" si="78"/>
        <v>0</v>
      </c>
      <c r="AU117" s="40">
        <f t="shared" si="79"/>
        <v>0</v>
      </c>
      <c r="AV117" s="40"/>
      <c r="AW117" s="52">
        <f t="shared" si="80"/>
        <v>0</v>
      </c>
      <c r="AY117" s="52">
        <f t="shared" si="81"/>
        <v>0</v>
      </c>
      <c r="AZ117" s="70"/>
    </row>
    <row r="118" spans="1:52">
      <c r="A118" s="44">
        <f t="shared" si="82"/>
        <v>40330</v>
      </c>
      <c r="B118" s="66">
        <f t="shared" si="83"/>
        <v>4590.1639344262294</v>
      </c>
      <c r="C118" s="67"/>
      <c r="D118" s="68">
        <f t="shared" si="50"/>
        <v>4590.1639344262294</v>
      </c>
      <c r="E118" s="35">
        <f t="shared" si="51"/>
        <v>0</v>
      </c>
      <c r="F118" s="35">
        <f t="shared" si="52"/>
        <v>0</v>
      </c>
      <c r="G118" s="55">
        <f t="shared" si="88"/>
        <v>5.67</v>
      </c>
      <c r="H118" s="69">
        <f t="shared" si="88"/>
        <v>5.67</v>
      </c>
      <c r="I118" s="72">
        <f t="shared" si="84"/>
        <v>0</v>
      </c>
      <c r="J118" s="55">
        <f t="shared" si="89"/>
        <v>-4.7500000000000001E-2</v>
      </c>
      <c r="K118" s="69">
        <f t="shared" si="89"/>
        <v>-0.06</v>
      </c>
      <c r="L118" s="72">
        <v>0</v>
      </c>
      <c r="M118" s="55">
        <f t="shared" si="90"/>
        <v>0.01</v>
      </c>
      <c r="N118" s="69">
        <f t="shared" si="90"/>
        <v>0</v>
      </c>
      <c r="O118" s="72">
        <v>0</v>
      </c>
      <c r="P118" s="7"/>
      <c r="Q118" s="72">
        <f t="shared" si="53"/>
        <v>5.6325000000000003</v>
      </c>
      <c r="R118" s="72">
        <f t="shared" si="54"/>
        <v>5.61</v>
      </c>
      <c r="S118" s="72">
        <f t="shared" si="55"/>
        <v>0</v>
      </c>
      <c r="T118" s="7"/>
      <c r="U118" s="5">
        <f t="shared" si="56"/>
        <v>30</v>
      </c>
      <c r="V118" s="45">
        <f t="shared" si="57"/>
        <v>40330</v>
      </c>
      <c r="W118" s="5">
        <f t="shared" si="58"/>
        <v>3414</v>
      </c>
      <c r="X118" s="55">
        <f t="shared" si="59"/>
        <v>5.3904348595426005E-2</v>
      </c>
      <c r="Y118" s="47">
        <f t="shared" si="60"/>
        <v>0.60824659861646979</v>
      </c>
      <c r="Z118" s="5">
        <f t="shared" si="61"/>
        <v>0</v>
      </c>
      <c r="AA118" s="5">
        <f t="shared" si="62"/>
        <v>0</v>
      </c>
      <c r="AC118" s="39">
        <f t="shared" si="63"/>
        <v>0</v>
      </c>
      <c r="AD118" s="39">
        <f t="shared" si="64"/>
        <v>0</v>
      </c>
      <c r="AE118" s="39">
        <f t="shared" si="65"/>
        <v>0</v>
      </c>
      <c r="AF118" s="39">
        <f t="shared" si="66"/>
        <v>0</v>
      </c>
      <c r="AG118" s="39">
        <f t="shared" si="67"/>
        <v>0</v>
      </c>
      <c r="AH118" s="39">
        <f t="shared" si="68"/>
        <v>0</v>
      </c>
      <c r="AI118" s="39">
        <f t="shared" si="69"/>
        <v>0</v>
      </c>
      <c r="AJ118" s="39">
        <f t="shared" si="70"/>
        <v>0</v>
      </c>
      <c r="AK118" s="39">
        <f t="shared" si="71"/>
        <v>0</v>
      </c>
      <c r="AL118" s="43"/>
      <c r="AM118" s="39">
        <f t="shared" si="72"/>
        <v>0</v>
      </c>
      <c r="AN118" s="39">
        <f t="shared" si="73"/>
        <v>0</v>
      </c>
      <c r="AO118" s="39">
        <f t="shared" si="74"/>
        <v>0</v>
      </c>
      <c r="AP118" s="40">
        <f t="shared" si="75"/>
        <v>0</v>
      </c>
      <c r="AR118" s="39">
        <f t="shared" si="76"/>
        <v>0</v>
      </c>
      <c r="AS118" s="39">
        <f t="shared" si="77"/>
        <v>0</v>
      </c>
      <c r="AT118" s="39">
        <f t="shared" si="78"/>
        <v>0</v>
      </c>
      <c r="AU118" s="40">
        <f t="shared" si="79"/>
        <v>0</v>
      </c>
      <c r="AV118" s="40"/>
      <c r="AW118" s="52">
        <f t="shared" si="80"/>
        <v>0</v>
      </c>
      <c r="AY118" s="52">
        <f t="shared" si="81"/>
        <v>0</v>
      </c>
      <c r="AZ118" s="70"/>
    </row>
    <row r="119" spans="1:52">
      <c r="A119" s="44">
        <f t="shared" si="82"/>
        <v>40360</v>
      </c>
      <c r="B119" s="66">
        <f t="shared" si="83"/>
        <v>4590.1639344262294</v>
      </c>
      <c r="C119" s="67"/>
      <c r="D119" s="68">
        <f t="shared" si="50"/>
        <v>4590.1639344262294</v>
      </c>
      <c r="E119" s="35">
        <f t="shared" si="51"/>
        <v>0</v>
      </c>
      <c r="F119" s="35">
        <f t="shared" si="52"/>
        <v>0</v>
      </c>
      <c r="G119" s="55">
        <f t="shared" si="88"/>
        <v>5.67</v>
      </c>
      <c r="H119" s="69">
        <f t="shared" si="88"/>
        <v>5.67</v>
      </c>
      <c r="I119" s="72">
        <f t="shared" si="84"/>
        <v>0</v>
      </c>
      <c r="J119" s="55">
        <f t="shared" si="89"/>
        <v>-4.7500000000000001E-2</v>
      </c>
      <c r="K119" s="69">
        <f t="shared" si="89"/>
        <v>-0.06</v>
      </c>
      <c r="L119" s="72">
        <v>0</v>
      </c>
      <c r="M119" s="55">
        <f t="shared" si="90"/>
        <v>0.01</v>
      </c>
      <c r="N119" s="69">
        <f t="shared" si="90"/>
        <v>0</v>
      </c>
      <c r="O119" s="72">
        <v>0</v>
      </c>
      <c r="P119" s="7"/>
      <c r="Q119" s="72">
        <f t="shared" si="53"/>
        <v>5.6325000000000003</v>
      </c>
      <c r="R119" s="72">
        <f t="shared" si="54"/>
        <v>5.61</v>
      </c>
      <c r="S119" s="72">
        <f t="shared" si="55"/>
        <v>0</v>
      </c>
      <c r="T119" s="7"/>
      <c r="U119" s="5">
        <f t="shared" si="56"/>
        <v>31</v>
      </c>
      <c r="V119" s="45">
        <f t="shared" si="57"/>
        <v>40360</v>
      </c>
      <c r="W119" s="5">
        <f t="shared" si="58"/>
        <v>3444</v>
      </c>
      <c r="X119" s="55">
        <f t="shared" si="59"/>
        <v>5.3904348595426005E-2</v>
      </c>
      <c r="Y119" s="47">
        <f t="shared" si="60"/>
        <v>0.60559505805614089</v>
      </c>
      <c r="Z119" s="5">
        <f t="shared" si="61"/>
        <v>0</v>
      </c>
      <c r="AA119" s="5">
        <f t="shared" si="62"/>
        <v>0</v>
      </c>
      <c r="AC119" s="39">
        <f t="shared" si="63"/>
        <v>0</v>
      </c>
      <c r="AD119" s="39">
        <f t="shared" si="64"/>
        <v>0</v>
      </c>
      <c r="AE119" s="39">
        <f t="shared" si="65"/>
        <v>0</v>
      </c>
      <c r="AF119" s="39">
        <f t="shared" si="66"/>
        <v>0</v>
      </c>
      <c r="AG119" s="39">
        <f t="shared" si="67"/>
        <v>0</v>
      </c>
      <c r="AH119" s="39">
        <f t="shared" si="68"/>
        <v>0</v>
      </c>
      <c r="AI119" s="39">
        <f t="shared" si="69"/>
        <v>0</v>
      </c>
      <c r="AJ119" s="39">
        <f t="shared" si="70"/>
        <v>0</v>
      </c>
      <c r="AK119" s="39">
        <f t="shared" si="71"/>
        <v>0</v>
      </c>
      <c r="AL119" s="43"/>
      <c r="AM119" s="39">
        <f t="shared" si="72"/>
        <v>0</v>
      </c>
      <c r="AN119" s="39">
        <f t="shared" si="73"/>
        <v>0</v>
      </c>
      <c r="AO119" s="39">
        <f t="shared" si="74"/>
        <v>0</v>
      </c>
      <c r="AP119" s="40">
        <f t="shared" si="75"/>
        <v>0</v>
      </c>
      <c r="AR119" s="39">
        <f t="shared" si="76"/>
        <v>0</v>
      </c>
      <c r="AS119" s="39">
        <f t="shared" si="77"/>
        <v>0</v>
      </c>
      <c r="AT119" s="39">
        <f t="shared" si="78"/>
        <v>0</v>
      </c>
      <c r="AU119" s="40">
        <f t="shared" si="79"/>
        <v>0</v>
      </c>
      <c r="AV119" s="40"/>
      <c r="AW119" s="52">
        <f t="shared" si="80"/>
        <v>0</v>
      </c>
      <c r="AY119" s="52">
        <f t="shared" si="81"/>
        <v>0</v>
      </c>
      <c r="AZ119" s="70"/>
    </row>
    <row r="120" spans="1:52">
      <c r="A120" s="44">
        <f t="shared" si="82"/>
        <v>40391</v>
      </c>
      <c r="B120" s="66">
        <f t="shared" si="83"/>
        <v>4590.1639344262294</v>
      </c>
      <c r="C120" s="67"/>
      <c r="D120" s="68">
        <f t="shared" si="50"/>
        <v>4590.1639344262294</v>
      </c>
      <c r="E120" s="35">
        <f t="shared" si="51"/>
        <v>0</v>
      </c>
      <c r="F120" s="35">
        <f t="shared" si="52"/>
        <v>0</v>
      </c>
      <c r="G120" s="55">
        <f t="shared" si="88"/>
        <v>5.67</v>
      </c>
      <c r="H120" s="69">
        <f t="shared" si="88"/>
        <v>5.67</v>
      </c>
      <c r="I120" s="72">
        <f t="shared" si="84"/>
        <v>0</v>
      </c>
      <c r="J120" s="55">
        <f t="shared" si="89"/>
        <v>-4.7500000000000001E-2</v>
      </c>
      <c r="K120" s="69">
        <f t="shared" si="89"/>
        <v>-0.06</v>
      </c>
      <c r="L120" s="72">
        <v>0</v>
      </c>
      <c r="M120" s="55">
        <f t="shared" si="90"/>
        <v>0.01</v>
      </c>
      <c r="N120" s="69">
        <f t="shared" si="90"/>
        <v>0</v>
      </c>
      <c r="O120" s="72">
        <v>0</v>
      </c>
      <c r="P120" s="7"/>
      <c r="Q120" s="72">
        <f t="shared" si="53"/>
        <v>5.6325000000000003</v>
      </c>
      <c r="R120" s="72">
        <f t="shared" si="54"/>
        <v>5.61</v>
      </c>
      <c r="S120" s="72">
        <f t="shared" si="55"/>
        <v>0</v>
      </c>
      <c r="T120" s="7"/>
      <c r="U120" s="5">
        <f t="shared" si="56"/>
        <v>31</v>
      </c>
      <c r="V120" s="45">
        <f t="shared" si="57"/>
        <v>40391</v>
      </c>
      <c r="W120" s="5">
        <f t="shared" si="58"/>
        <v>3475</v>
      </c>
      <c r="X120" s="55">
        <f t="shared" si="59"/>
        <v>5.3904348595426005E-2</v>
      </c>
      <c r="Y120" s="47">
        <f t="shared" si="60"/>
        <v>0.60286727549818009</v>
      </c>
      <c r="Z120" s="5">
        <f t="shared" si="61"/>
        <v>0</v>
      </c>
      <c r="AA120" s="5">
        <f t="shared" si="62"/>
        <v>0</v>
      </c>
      <c r="AC120" s="39">
        <f t="shared" si="63"/>
        <v>0</v>
      </c>
      <c r="AD120" s="39">
        <f t="shared" si="64"/>
        <v>0</v>
      </c>
      <c r="AE120" s="39">
        <f t="shared" si="65"/>
        <v>0</v>
      </c>
      <c r="AF120" s="39">
        <f t="shared" si="66"/>
        <v>0</v>
      </c>
      <c r="AG120" s="39">
        <f t="shared" si="67"/>
        <v>0</v>
      </c>
      <c r="AH120" s="39">
        <f t="shared" si="68"/>
        <v>0</v>
      </c>
      <c r="AI120" s="39">
        <f t="shared" si="69"/>
        <v>0</v>
      </c>
      <c r="AJ120" s="39">
        <f t="shared" si="70"/>
        <v>0</v>
      </c>
      <c r="AK120" s="39">
        <f t="shared" si="71"/>
        <v>0</v>
      </c>
      <c r="AL120" s="43"/>
      <c r="AM120" s="39">
        <f t="shared" si="72"/>
        <v>0</v>
      </c>
      <c r="AN120" s="39">
        <f t="shared" si="73"/>
        <v>0</v>
      </c>
      <c r="AO120" s="39">
        <f t="shared" si="74"/>
        <v>0</v>
      </c>
      <c r="AP120" s="40">
        <f t="shared" si="75"/>
        <v>0</v>
      </c>
      <c r="AR120" s="39">
        <f t="shared" si="76"/>
        <v>0</v>
      </c>
      <c r="AS120" s="39">
        <f t="shared" si="77"/>
        <v>0</v>
      </c>
      <c r="AT120" s="39">
        <f t="shared" si="78"/>
        <v>0</v>
      </c>
      <c r="AU120" s="40">
        <f t="shared" si="79"/>
        <v>0</v>
      </c>
      <c r="AV120" s="40"/>
      <c r="AW120" s="52">
        <f t="shared" si="80"/>
        <v>0</v>
      </c>
      <c r="AY120" s="52">
        <f t="shared" si="81"/>
        <v>0</v>
      </c>
      <c r="AZ120" s="70"/>
    </row>
    <row r="121" spans="1:52">
      <c r="A121" s="44">
        <f t="shared" si="82"/>
        <v>40422</v>
      </c>
      <c r="B121" s="66">
        <f t="shared" si="83"/>
        <v>4590.1639344262294</v>
      </c>
      <c r="C121" s="67"/>
      <c r="D121" s="68">
        <f t="shared" si="50"/>
        <v>4590.1639344262294</v>
      </c>
      <c r="E121" s="35">
        <f t="shared" si="51"/>
        <v>0</v>
      </c>
      <c r="F121" s="35">
        <f t="shared" si="52"/>
        <v>0</v>
      </c>
      <c r="G121" s="55">
        <f t="shared" si="88"/>
        <v>5.67</v>
      </c>
      <c r="H121" s="69">
        <f t="shared" si="88"/>
        <v>5.67</v>
      </c>
      <c r="I121" s="72">
        <f t="shared" si="84"/>
        <v>0</v>
      </c>
      <c r="J121" s="55">
        <f t="shared" si="89"/>
        <v>-4.7500000000000001E-2</v>
      </c>
      <c r="K121" s="69">
        <f t="shared" si="89"/>
        <v>-0.06</v>
      </c>
      <c r="L121" s="72">
        <v>0</v>
      </c>
      <c r="M121" s="55">
        <f t="shared" si="90"/>
        <v>0.01</v>
      </c>
      <c r="N121" s="69">
        <f t="shared" si="90"/>
        <v>0</v>
      </c>
      <c r="O121" s="72">
        <v>0</v>
      </c>
      <c r="P121" s="7"/>
      <c r="Q121" s="72">
        <f t="shared" si="53"/>
        <v>5.6325000000000003</v>
      </c>
      <c r="R121" s="72">
        <f t="shared" si="54"/>
        <v>5.61</v>
      </c>
      <c r="S121" s="72">
        <f t="shared" si="55"/>
        <v>0</v>
      </c>
      <c r="T121" s="7"/>
      <c r="U121" s="5">
        <f t="shared" si="56"/>
        <v>30</v>
      </c>
      <c r="V121" s="45">
        <f t="shared" si="57"/>
        <v>40422</v>
      </c>
      <c r="W121" s="5">
        <f t="shared" si="58"/>
        <v>3506</v>
      </c>
      <c r="X121" s="55">
        <f t="shared" si="59"/>
        <v>5.3904348595426005E-2</v>
      </c>
      <c r="Y121" s="47">
        <f t="shared" si="60"/>
        <v>0.60015177969451916</v>
      </c>
      <c r="Z121" s="5">
        <f t="shared" si="61"/>
        <v>0</v>
      </c>
      <c r="AA121" s="5">
        <f t="shared" si="62"/>
        <v>0</v>
      </c>
      <c r="AC121" s="39">
        <f t="shared" si="63"/>
        <v>0</v>
      </c>
      <c r="AD121" s="39">
        <f t="shared" si="64"/>
        <v>0</v>
      </c>
      <c r="AE121" s="39">
        <f t="shared" si="65"/>
        <v>0</v>
      </c>
      <c r="AF121" s="39">
        <f t="shared" si="66"/>
        <v>0</v>
      </c>
      <c r="AG121" s="39">
        <f t="shared" si="67"/>
        <v>0</v>
      </c>
      <c r="AH121" s="39">
        <f t="shared" si="68"/>
        <v>0</v>
      </c>
      <c r="AI121" s="39">
        <f t="shared" si="69"/>
        <v>0</v>
      </c>
      <c r="AJ121" s="39">
        <f t="shared" si="70"/>
        <v>0</v>
      </c>
      <c r="AK121" s="39">
        <f t="shared" si="71"/>
        <v>0</v>
      </c>
      <c r="AL121" s="43"/>
      <c r="AM121" s="39">
        <f t="shared" si="72"/>
        <v>0</v>
      </c>
      <c r="AN121" s="39">
        <f t="shared" si="73"/>
        <v>0</v>
      </c>
      <c r="AO121" s="39">
        <f t="shared" si="74"/>
        <v>0</v>
      </c>
      <c r="AP121" s="40">
        <f t="shared" si="75"/>
        <v>0</v>
      </c>
      <c r="AR121" s="39">
        <f t="shared" si="76"/>
        <v>0</v>
      </c>
      <c r="AS121" s="39">
        <f t="shared" si="77"/>
        <v>0</v>
      </c>
      <c r="AT121" s="39">
        <f t="shared" si="78"/>
        <v>0</v>
      </c>
      <c r="AU121" s="40">
        <f t="shared" si="79"/>
        <v>0</v>
      </c>
      <c r="AV121" s="40"/>
      <c r="AW121" s="52">
        <f t="shared" si="80"/>
        <v>0</v>
      </c>
      <c r="AY121" s="52">
        <f t="shared" si="81"/>
        <v>0</v>
      </c>
      <c r="AZ121" s="70"/>
    </row>
    <row r="122" spans="1:52">
      <c r="A122" s="44">
        <f t="shared" si="82"/>
        <v>40452</v>
      </c>
      <c r="B122" s="66">
        <f t="shared" si="83"/>
        <v>4590.1639344262294</v>
      </c>
      <c r="C122" s="67"/>
      <c r="D122" s="68">
        <f t="shared" si="50"/>
        <v>4590.1639344262294</v>
      </c>
      <c r="E122" s="35">
        <f t="shared" si="51"/>
        <v>0</v>
      </c>
      <c r="F122" s="35">
        <f t="shared" si="52"/>
        <v>0</v>
      </c>
      <c r="G122" s="55">
        <f t="shared" si="88"/>
        <v>5.67</v>
      </c>
      <c r="H122" s="69">
        <f t="shared" si="88"/>
        <v>5.67</v>
      </c>
      <c r="I122" s="72">
        <f t="shared" si="84"/>
        <v>0</v>
      </c>
      <c r="J122" s="55">
        <f t="shared" si="89"/>
        <v>-4.7500000000000001E-2</v>
      </c>
      <c r="K122" s="69">
        <f t="shared" si="89"/>
        <v>-0.06</v>
      </c>
      <c r="L122" s="72">
        <v>0</v>
      </c>
      <c r="M122" s="55">
        <f t="shared" si="90"/>
        <v>0.01</v>
      </c>
      <c r="N122" s="69">
        <f t="shared" si="90"/>
        <v>0</v>
      </c>
      <c r="O122" s="72">
        <v>0</v>
      </c>
      <c r="P122" s="7"/>
      <c r="Q122" s="72">
        <f t="shared" si="53"/>
        <v>5.6325000000000003</v>
      </c>
      <c r="R122" s="72">
        <f t="shared" si="54"/>
        <v>5.61</v>
      </c>
      <c r="S122" s="72">
        <f t="shared" si="55"/>
        <v>0</v>
      </c>
      <c r="T122" s="7"/>
      <c r="U122" s="5">
        <f t="shared" si="56"/>
        <v>31</v>
      </c>
      <c r="V122" s="45">
        <f t="shared" si="57"/>
        <v>40452</v>
      </c>
      <c r="W122" s="5">
        <f t="shared" si="58"/>
        <v>3536</v>
      </c>
      <c r="X122" s="55">
        <f t="shared" si="59"/>
        <v>5.3904348595426005E-2</v>
      </c>
      <c r="Y122" s="47">
        <f t="shared" si="60"/>
        <v>0.59753552702687873</v>
      </c>
      <c r="Z122" s="5">
        <f t="shared" si="61"/>
        <v>0</v>
      </c>
      <c r="AA122" s="5">
        <f t="shared" si="62"/>
        <v>0</v>
      </c>
      <c r="AC122" s="39">
        <f t="shared" si="63"/>
        <v>0</v>
      </c>
      <c r="AD122" s="39">
        <f t="shared" si="64"/>
        <v>0</v>
      </c>
      <c r="AE122" s="39">
        <f t="shared" si="65"/>
        <v>0</v>
      </c>
      <c r="AF122" s="39">
        <f t="shared" si="66"/>
        <v>0</v>
      </c>
      <c r="AG122" s="39">
        <f t="shared" si="67"/>
        <v>0</v>
      </c>
      <c r="AH122" s="39">
        <f t="shared" si="68"/>
        <v>0</v>
      </c>
      <c r="AI122" s="39">
        <f t="shared" si="69"/>
        <v>0</v>
      </c>
      <c r="AJ122" s="39">
        <f t="shared" si="70"/>
        <v>0</v>
      </c>
      <c r="AK122" s="39">
        <f t="shared" si="71"/>
        <v>0</v>
      </c>
      <c r="AL122" s="43"/>
      <c r="AM122" s="39">
        <f t="shared" si="72"/>
        <v>0</v>
      </c>
      <c r="AN122" s="39">
        <f t="shared" si="73"/>
        <v>0</v>
      </c>
      <c r="AO122" s="39">
        <f t="shared" si="74"/>
        <v>0</v>
      </c>
      <c r="AP122" s="40">
        <f t="shared" si="75"/>
        <v>0</v>
      </c>
      <c r="AR122" s="39">
        <f t="shared" si="76"/>
        <v>0</v>
      </c>
      <c r="AS122" s="39">
        <f t="shared" si="77"/>
        <v>0</v>
      </c>
      <c r="AT122" s="39">
        <f t="shared" si="78"/>
        <v>0</v>
      </c>
      <c r="AU122" s="40">
        <f t="shared" si="79"/>
        <v>0</v>
      </c>
      <c r="AV122" s="40"/>
      <c r="AW122" s="52">
        <f t="shared" si="80"/>
        <v>0</v>
      </c>
      <c r="AY122" s="52">
        <f t="shared" si="81"/>
        <v>0</v>
      </c>
      <c r="AZ122" s="70"/>
    </row>
    <row r="123" spans="1:52">
      <c r="A123" s="44">
        <f t="shared" si="82"/>
        <v>40483</v>
      </c>
      <c r="B123" s="66">
        <f t="shared" si="83"/>
        <v>4590.1639344262294</v>
      </c>
      <c r="C123" s="67"/>
      <c r="D123" s="68">
        <f t="shared" si="50"/>
        <v>4590.1639344262294</v>
      </c>
      <c r="E123" s="35">
        <f t="shared" si="51"/>
        <v>0</v>
      </c>
      <c r="F123" s="35">
        <f t="shared" si="52"/>
        <v>0</v>
      </c>
      <c r="G123" s="55">
        <f t="shared" si="88"/>
        <v>5.67</v>
      </c>
      <c r="H123" s="69">
        <f t="shared" si="88"/>
        <v>5.67</v>
      </c>
      <c r="I123" s="72">
        <f t="shared" si="84"/>
        <v>0</v>
      </c>
      <c r="J123" s="55">
        <f t="shared" si="89"/>
        <v>-4.7500000000000001E-2</v>
      </c>
      <c r="K123" s="69">
        <f t="shared" si="89"/>
        <v>-0.06</v>
      </c>
      <c r="L123" s="72">
        <v>0</v>
      </c>
      <c r="M123" s="55">
        <f t="shared" si="90"/>
        <v>0.01</v>
      </c>
      <c r="N123" s="69">
        <f t="shared" si="90"/>
        <v>0</v>
      </c>
      <c r="O123" s="72">
        <v>0</v>
      </c>
      <c r="P123" s="7"/>
      <c r="Q123" s="72">
        <f t="shared" si="53"/>
        <v>5.6325000000000003</v>
      </c>
      <c r="R123" s="72">
        <f t="shared" si="54"/>
        <v>5.61</v>
      </c>
      <c r="S123" s="72">
        <f t="shared" si="55"/>
        <v>0</v>
      </c>
      <c r="T123" s="7"/>
      <c r="U123" s="5">
        <f t="shared" si="56"/>
        <v>30</v>
      </c>
      <c r="V123" s="45">
        <f t="shared" si="57"/>
        <v>40483</v>
      </c>
      <c r="W123" s="5">
        <f t="shared" si="58"/>
        <v>3567</v>
      </c>
      <c r="X123" s="55">
        <f t="shared" si="59"/>
        <v>5.3904348595426005E-2</v>
      </c>
      <c r="Y123" s="47">
        <f t="shared" si="60"/>
        <v>0.59484404702435412</v>
      </c>
      <c r="Z123" s="5">
        <f t="shared" si="61"/>
        <v>0</v>
      </c>
      <c r="AA123" s="5">
        <f t="shared" si="62"/>
        <v>0</v>
      </c>
      <c r="AC123" s="39">
        <f t="shared" si="63"/>
        <v>0</v>
      </c>
      <c r="AD123" s="39">
        <f t="shared" si="64"/>
        <v>0</v>
      </c>
      <c r="AE123" s="39">
        <f t="shared" si="65"/>
        <v>0</v>
      </c>
      <c r="AF123" s="39">
        <f t="shared" si="66"/>
        <v>0</v>
      </c>
      <c r="AG123" s="39">
        <f t="shared" si="67"/>
        <v>0</v>
      </c>
      <c r="AH123" s="39">
        <f t="shared" si="68"/>
        <v>0</v>
      </c>
      <c r="AI123" s="39">
        <f t="shared" si="69"/>
        <v>0</v>
      </c>
      <c r="AJ123" s="39">
        <f t="shared" si="70"/>
        <v>0</v>
      </c>
      <c r="AK123" s="39">
        <f t="shared" si="71"/>
        <v>0</v>
      </c>
      <c r="AL123" s="43"/>
      <c r="AM123" s="39">
        <f t="shared" si="72"/>
        <v>0</v>
      </c>
      <c r="AN123" s="39">
        <f t="shared" si="73"/>
        <v>0</v>
      </c>
      <c r="AO123" s="39">
        <f t="shared" si="74"/>
        <v>0</v>
      </c>
      <c r="AP123" s="40">
        <f t="shared" si="75"/>
        <v>0</v>
      </c>
      <c r="AR123" s="39">
        <f t="shared" si="76"/>
        <v>0</v>
      </c>
      <c r="AS123" s="39">
        <f t="shared" si="77"/>
        <v>0</v>
      </c>
      <c r="AT123" s="39">
        <f t="shared" si="78"/>
        <v>0</v>
      </c>
      <c r="AU123" s="40">
        <f t="shared" si="79"/>
        <v>0</v>
      </c>
      <c r="AV123" s="40"/>
      <c r="AW123" s="52">
        <f t="shared" si="80"/>
        <v>0</v>
      </c>
      <c r="AY123" s="52">
        <f t="shared" si="81"/>
        <v>0</v>
      </c>
      <c r="AZ123" s="70"/>
    </row>
    <row r="124" spans="1:52">
      <c r="A124" s="44">
        <f t="shared" si="82"/>
        <v>40513</v>
      </c>
      <c r="B124" s="66">
        <f t="shared" si="83"/>
        <v>4590.1639344262294</v>
      </c>
      <c r="C124" s="67"/>
      <c r="D124" s="68">
        <f t="shared" si="50"/>
        <v>4590.1639344262294</v>
      </c>
      <c r="E124" s="35">
        <f t="shared" si="51"/>
        <v>0</v>
      </c>
      <c r="F124" s="35">
        <f t="shared" si="52"/>
        <v>0</v>
      </c>
      <c r="G124" s="55">
        <f t="shared" si="88"/>
        <v>5.67</v>
      </c>
      <c r="H124" s="69">
        <f t="shared" si="88"/>
        <v>5.67</v>
      </c>
      <c r="I124" s="72">
        <f t="shared" si="84"/>
        <v>0</v>
      </c>
      <c r="J124" s="55">
        <f t="shared" si="89"/>
        <v>-4.7500000000000001E-2</v>
      </c>
      <c r="K124" s="69">
        <f t="shared" si="89"/>
        <v>-0.06</v>
      </c>
      <c r="L124" s="72">
        <v>0</v>
      </c>
      <c r="M124" s="55">
        <f t="shared" si="90"/>
        <v>0.01</v>
      </c>
      <c r="N124" s="69">
        <f t="shared" si="90"/>
        <v>0</v>
      </c>
      <c r="O124" s="72">
        <v>0</v>
      </c>
      <c r="P124" s="7"/>
      <c r="Q124" s="72">
        <f t="shared" si="53"/>
        <v>5.6325000000000003</v>
      </c>
      <c r="R124" s="72">
        <f t="shared" si="54"/>
        <v>5.61</v>
      </c>
      <c r="S124" s="72">
        <f t="shared" si="55"/>
        <v>0</v>
      </c>
      <c r="T124" s="7"/>
      <c r="U124" s="5">
        <f t="shared" si="56"/>
        <v>31</v>
      </c>
      <c r="V124" s="45">
        <f t="shared" si="57"/>
        <v>40513</v>
      </c>
      <c r="W124" s="5">
        <f t="shared" si="58"/>
        <v>3597</v>
      </c>
      <c r="X124" s="55">
        <f t="shared" si="59"/>
        <v>5.3904348595426005E-2</v>
      </c>
      <c r="Y124" s="47">
        <f t="shared" si="60"/>
        <v>0.59225093245315419</v>
      </c>
      <c r="Z124" s="5">
        <f t="shared" si="61"/>
        <v>0</v>
      </c>
      <c r="AA124" s="5">
        <f t="shared" si="62"/>
        <v>0</v>
      </c>
      <c r="AC124" s="39">
        <f t="shared" si="63"/>
        <v>0</v>
      </c>
      <c r="AD124" s="39">
        <f t="shared" si="64"/>
        <v>0</v>
      </c>
      <c r="AE124" s="39">
        <f t="shared" si="65"/>
        <v>0</v>
      </c>
      <c r="AF124" s="39">
        <f t="shared" si="66"/>
        <v>0</v>
      </c>
      <c r="AG124" s="39">
        <f t="shared" si="67"/>
        <v>0</v>
      </c>
      <c r="AH124" s="39">
        <f t="shared" si="68"/>
        <v>0</v>
      </c>
      <c r="AI124" s="39">
        <f t="shared" si="69"/>
        <v>0</v>
      </c>
      <c r="AJ124" s="39">
        <f t="shared" si="70"/>
        <v>0</v>
      </c>
      <c r="AK124" s="39">
        <f t="shared" si="71"/>
        <v>0</v>
      </c>
      <c r="AL124" s="43"/>
      <c r="AM124" s="39">
        <f t="shared" si="72"/>
        <v>0</v>
      </c>
      <c r="AN124" s="39">
        <f t="shared" si="73"/>
        <v>0</v>
      </c>
      <c r="AO124" s="39">
        <f t="shared" si="74"/>
        <v>0</v>
      </c>
      <c r="AP124" s="40">
        <f t="shared" si="75"/>
        <v>0</v>
      </c>
      <c r="AR124" s="39">
        <f t="shared" si="76"/>
        <v>0</v>
      </c>
      <c r="AS124" s="39">
        <f t="shared" si="77"/>
        <v>0</v>
      </c>
      <c r="AT124" s="39">
        <f t="shared" si="78"/>
        <v>0</v>
      </c>
      <c r="AU124" s="40">
        <f t="shared" si="79"/>
        <v>0</v>
      </c>
      <c r="AV124" s="40"/>
      <c r="AW124" s="52">
        <f t="shared" si="80"/>
        <v>0</v>
      </c>
      <c r="AY124" s="52">
        <f t="shared" si="81"/>
        <v>0</v>
      </c>
      <c r="AZ124" s="70"/>
    </row>
    <row r="125" spans="1:52">
      <c r="A125" s="44">
        <f t="shared" si="82"/>
        <v>40544</v>
      </c>
      <c r="B125" s="66">
        <f t="shared" si="83"/>
        <v>4590.1639344262294</v>
      </c>
      <c r="C125" s="67"/>
      <c r="D125" s="68">
        <f t="shared" si="50"/>
        <v>4590.1639344262294</v>
      </c>
      <c r="E125" s="35">
        <f t="shared" si="51"/>
        <v>0</v>
      </c>
      <c r="F125" s="35">
        <f t="shared" si="52"/>
        <v>0</v>
      </c>
      <c r="G125" s="55">
        <f t="shared" si="88"/>
        <v>5.67</v>
      </c>
      <c r="H125" s="69">
        <f t="shared" si="88"/>
        <v>5.67</v>
      </c>
      <c r="I125" s="72">
        <f t="shared" si="84"/>
        <v>0</v>
      </c>
      <c r="J125" s="55">
        <f t="shared" si="89"/>
        <v>-4.7500000000000001E-2</v>
      </c>
      <c r="K125" s="69">
        <f t="shared" si="89"/>
        <v>-0.06</v>
      </c>
      <c r="L125" s="72">
        <v>0</v>
      </c>
      <c r="M125" s="55">
        <f t="shared" si="90"/>
        <v>0.01</v>
      </c>
      <c r="N125" s="69">
        <f t="shared" si="90"/>
        <v>0</v>
      </c>
      <c r="O125" s="72">
        <v>0</v>
      </c>
      <c r="P125" s="7"/>
      <c r="Q125" s="72">
        <f t="shared" si="53"/>
        <v>5.6325000000000003</v>
      </c>
      <c r="R125" s="72">
        <f t="shared" si="54"/>
        <v>5.61</v>
      </c>
      <c r="S125" s="72">
        <f t="shared" si="55"/>
        <v>0</v>
      </c>
      <c r="T125" s="7"/>
      <c r="U125" s="5">
        <f t="shared" si="56"/>
        <v>31</v>
      </c>
      <c r="V125" s="45">
        <f t="shared" si="57"/>
        <v>40544</v>
      </c>
      <c r="W125" s="5">
        <f t="shared" si="58"/>
        <v>3628</v>
      </c>
      <c r="X125" s="55">
        <f t="shared" si="59"/>
        <v>5.3904348595426005E-2</v>
      </c>
      <c r="Y125" s="47">
        <f t="shared" si="60"/>
        <v>0.58958325585640758</v>
      </c>
      <c r="Z125" s="5">
        <f t="shared" si="61"/>
        <v>0</v>
      </c>
      <c r="AA125" s="5">
        <f t="shared" si="62"/>
        <v>0</v>
      </c>
      <c r="AC125" s="39">
        <f t="shared" si="63"/>
        <v>0</v>
      </c>
      <c r="AD125" s="39">
        <f t="shared" si="64"/>
        <v>0</v>
      </c>
      <c r="AE125" s="39">
        <f t="shared" si="65"/>
        <v>0</v>
      </c>
      <c r="AF125" s="39">
        <f t="shared" si="66"/>
        <v>0</v>
      </c>
      <c r="AG125" s="39">
        <f t="shared" si="67"/>
        <v>0</v>
      </c>
      <c r="AH125" s="39">
        <f t="shared" si="68"/>
        <v>0</v>
      </c>
      <c r="AI125" s="39">
        <f t="shared" si="69"/>
        <v>0</v>
      </c>
      <c r="AJ125" s="39">
        <f t="shared" si="70"/>
        <v>0</v>
      </c>
      <c r="AK125" s="39">
        <f t="shared" si="71"/>
        <v>0</v>
      </c>
      <c r="AL125" s="43"/>
      <c r="AM125" s="39">
        <f t="shared" si="72"/>
        <v>0</v>
      </c>
      <c r="AN125" s="39">
        <f t="shared" si="73"/>
        <v>0</v>
      </c>
      <c r="AO125" s="39">
        <f t="shared" si="74"/>
        <v>0</v>
      </c>
      <c r="AP125" s="40">
        <f t="shared" si="75"/>
        <v>0</v>
      </c>
      <c r="AR125" s="39">
        <f t="shared" si="76"/>
        <v>0</v>
      </c>
      <c r="AS125" s="39">
        <f t="shared" si="77"/>
        <v>0</v>
      </c>
      <c r="AT125" s="39">
        <f t="shared" si="78"/>
        <v>0</v>
      </c>
      <c r="AU125" s="40">
        <f t="shared" si="79"/>
        <v>0</v>
      </c>
      <c r="AV125" s="40"/>
      <c r="AW125" s="52">
        <f t="shared" si="80"/>
        <v>0</v>
      </c>
      <c r="AY125" s="52">
        <f t="shared" si="81"/>
        <v>0</v>
      </c>
      <c r="AZ125" s="70"/>
    </row>
    <row r="126" spans="1:52">
      <c r="A126" s="44">
        <f t="shared" si="82"/>
        <v>40575</v>
      </c>
      <c r="B126" s="66">
        <f t="shared" si="83"/>
        <v>4590.1639344262294</v>
      </c>
      <c r="C126" s="67"/>
      <c r="D126" s="68">
        <f t="shared" si="50"/>
        <v>4590.1639344262294</v>
      </c>
      <c r="E126" s="35">
        <f t="shared" si="51"/>
        <v>0</v>
      </c>
      <c r="F126" s="35">
        <f t="shared" si="52"/>
        <v>0</v>
      </c>
      <c r="G126" s="55">
        <f t="shared" si="88"/>
        <v>5.67</v>
      </c>
      <c r="H126" s="69">
        <f t="shared" si="88"/>
        <v>5.67</v>
      </c>
      <c r="I126" s="72">
        <f t="shared" si="84"/>
        <v>0</v>
      </c>
      <c r="J126" s="55">
        <f t="shared" si="89"/>
        <v>-4.7500000000000001E-2</v>
      </c>
      <c r="K126" s="69">
        <f t="shared" si="89"/>
        <v>-0.06</v>
      </c>
      <c r="L126" s="72">
        <v>0</v>
      </c>
      <c r="M126" s="55">
        <f t="shared" si="90"/>
        <v>0.01</v>
      </c>
      <c r="N126" s="69">
        <f t="shared" si="90"/>
        <v>0</v>
      </c>
      <c r="O126" s="72">
        <v>0</v>
      </c>
      <c r="P126" s="7"/>
      <c r="Q126" s="72">
        <f t="shared" si="53"/>
        <v>5.6325000000000003</v>
      </c>
      <c r="R126" s="72">
        <f t="shared" si="54"/>
        <v>5.61</v>
      </c>
      <c r="S126" s="72">
        <f t="shared" si="55"/>
        <v>0</v>
      </c>
      <c r="T126" s="7"/>
      <c r="U126" s="5">
        <f t="shared" si="56"/>
        <v>28</v>
      </c>
      <c r="V126" s="45">
        <f t="shared" si="57"/>
        <v>40575</v>
      </c>
      <c r="W126" s="5">
        <f t="shared" si="58"/>
        <v>3659</v>
      </c>
      <c r="X126" s="55">
        <f t="shared" si="59"/>
        <v>5.3904348595426005E-2</v>
      </c>
      <c r="Y126" s="47">
        <f t="shared" si="60"/>
        <v>0.5869275952786065</v>
      </c>
      <c r="Z126" s="5">
        <f t="shared" si="61"/>
        <v>0</v>
      </c>
      <c r="AA126" s="5">
        <f t="shared" si="62"/>
        <v>0</v>
      </c>
      <c r="AC126" s="39">
        <f t="shared" si="63"/>
        <v>0</v>
      </c>
      <c r="AD126" s="39">
        <f t="shared" si="64"/>
        <v>0</v>
      </c>
      <c r="AE126" s="39">
        <f t="shared" si="65"/>
        <v>0</v>
      </c>
      <c r="AF126" s="39">
        <f t="shared" si="66"/>
        <v>0</v>
      </c>
      <c r="AG126" s="39">
        <f t="shared" si="67"/>
        <v>0</v>
      </c>
      <c r="AH126" s="39">
        <f t="shared" si="68"/>
        <v>0</v>
      </c>
      <c r="AI126" s="39">
        <f t="shared" si="69"/>
        <v>0</v>
      </c>
      <c r="AJ126" s="39">
        <f t="shared" si="70"/>
        <v>0</v>
      </c>
      <c r="AK126" s="39">
        <f t="shared" si="71"/>
        <v>0</v>
      </c>
      <c r="AL126" s="43"/>
      <c r="AM126" s="39">
        <f t="shared" si="72"/>
        <v>0</v>
      </c>
      <c r="AN126" s="39">
        <f t="shared" si="73"/>
        <v>0</v>
      </c>
      <c r="AO126" s="39">
        <f t="shared" si="74"/>
        <v>0</v>
      </c>
      <c r="AP126" s="40">
        <f t="shared" si="75"/>
        <v>0</v>
      </c>
      <c r="AR126" s="39">
        <f t="shared" si="76"/>
        <v>0</v>
      </c>
      <c r="AS126" s="39">
        <f t="shared" si="77"/>
        <v>0</v>
      </c>
      <c r="AT126" s="39">
        <f t="shared" si="78"/>
        <v>0</v>
      </c>
      <c r="AU126" s="40">
        <f t="shared" si="79"/>
        <v>0</v>
      </c>
      <c r="AV126" s="40"/>
      <c r="AW126" s="52">
        <f t="shared" si="80"/>
        <v>0</v>
      </c>
      <c r="AY126" s="52">
        <f t="shared" si="81"/>
        <v>0</v>
      </c>
      <c r="AZ126" s="70"/>
    </row>
    <row r="127" spans="1:52">
      <c r="A127" s="44">
        <f t="shared" si="82"/>
        <v>40603</v>
      </c>
      <c r="B127" s="66">
        <f t="shared" si="83"/>
        <v>4590.1639344262294</v>
      </c>
      <c r="C127" s="67"/>
      <c r="D127" s="68">
        <f t="shared" si="50"/>
        <v>4590.1639344262294</v>
      </c>
      <c r="E127" s="35">
        <f t="shared" si="51"/>
        <v>0</v>
      </c>
      <c r="F127" s="35">
        <f t="shared" si="52"/>
        <v>0</v>
      </c>
      <c r="G127" s="55">
        <f t="shared" si="88"/>
        <v>5.67</v>
      </c>
      <c r="H127" s="69">
        <f t="shared" si="88"/>
        <v>5.67</v>
      </c>
      <c r="I127" s="72">
        <f t="shared" si="84"/>
        <v>0</v>
      </c>
      <c r="J127" s="55">
        <f t="shared" si="89"/>
        <v>-4.7500000000000001E-2</v>
      </c>
      <c r="K127" s="69">
        <f t="shared" si="89"/>
        <v>-0.06</v>
      </c>
      <c r="L127" s="72">
        <v>0</v>
      </c>
      <c r="M127" s="55">
        <f t="shared" si="90"/>
        <v>0.01</v>
      </c>
      <c r="N127" s="69">
        <f t="shared" si="90"/>
        <v>0</v>
      </c>
      <c r="O127" s="72">
        <v>0</v>
      </c>
      <c r="P127" s="7"/>
      <c r="Q127" s="72">
        <f t="shared" si="53"/>
        <v>5.6325000000000003</v>
      </c>
      <c r="R127" s="72">
        <f t="shared" si="54"/>
        <v>5.61</v>
      </c>
      <c r="S127" s="72">
        <f t="shared" si="55"/>
        <v>0</v>
      </c>
      <c r="T127" s="7"/>
      <c r="U127" s="5">
        <f t="shared" si="56"/>
        <v>31</v>
      </c>
      <c r="V127" s="45">
        <f t="shared" si="57"/>
        <v>40603</v>
      </c>
      <c r="W127" s="5">
        <f t="shared" si="58"/>
        <v>3687</v>
      </c>
      <c r="X127" s="55">
        <f t="shared" si="59"/>
        <v>5.3904348595426005E-2</v>
      </c>
      <c r="Y127" s="47">
        <f t="shared" si="60"/>
        <v>0.58453921711138668</v>
      </c>
      <c r="Z127" s="5">
        <f t="shared" si="61"/>
        <v>0</v>
      </c>
      <c r="AA127" s="5">
        <f t="shared" si="62"/>
        <v>0</v>
      </c>
      <c r="AC127" s="39">
        <f t="shared" si="63"/>
        <v>0</v>
      </c>
      <c r="AD127" s="39">
        <f t="shared" si="64"/>
        <v>0</v>
      </c>
      <c r="AE127" s="39">
        <f t="shared" si="65"/>
        <v>0</v>
      </c>
      <c r="AF127" s="39">
        <f t="shared" si="66"/>
        <v>0</v>
      </c>
      <c r="AG127" s="39">
        <f t="shared" si="67"/>
        <v>0</v>
      </c>
      <c r="AH127" s="39">
        <f t="shared" si="68"/>
        <v>0</v>
      </c>
      <c r="AI127" s="39">
        <f t="shared" si="69"/>
        <v>0</v>
      </c>
      <c r="AJ127" s="39">
        <f t="shared" si="70"/>
        <v>0</v>
      </c>
      <c r="AK127" s="39">
        <f t="shared" si="71"/>
        <v>0</v>
      </c>
      <c r="AL127" s="43"/>
      <c r="AM127" s="39">
        <f t="shared" si="72"/>
        <v>0</v>
      </c>
      <c r="AN127" s="39">
        <f t="shared" si="73"/>
        <v>0</v>
      </c>
      <c r="AO127" s="39">
        <f t="shared" si="74"/>
        <v>0</v>
      </c>
      <c r="AP127" s="40">
        <f t="shared" si="75"/>
        <v>0</v>
      </c>
      <c r="AR127" s="39">
        <f t="shared" si="76"/>
        <v>0</v>
      </c>
      <c r="AS127" s="39">
        <f t="shared" si="77"/>
        <v>0</v>
      </c>
      <c r="AT127" s="39">
        <f t="shared" si="78"/>
        <v>0</v>
      </c>
      <c r="AU127" s="40">
        <f t="shared" si="79"/>
        <v>0</v>
      </c>
      <c r="AV127" s="40"/>
      <c r="AW127" s="52">
        <f t="shared" si="80"/>
        <v>0</v>
      </c>
      <c r="AY127" s="52">
        <f t="shared" si="81"/>
        <v>0</v>
      </c>
      <c r="AZ127" s="70"/>
    </row>
    <row r="128" spans="1:52">
      <c r="A128" s="44">
        <f t="shared" si="82"/>
        <v>40634</v>
      </c>
      <c r="B128" s="66">
        <f t="shared" si="83"/>
        <v>4590.1639344262294</v>
      </c>
      <c r="C128" s="67"/>
      <c r="D128" s="68">
        <f t="shared" si="50"/>
        <v>4590.1639344262294</v>
      </c>
      <c r="E128" s="35">
        <f t="shared" si="51"/>
        <v>0</v>
      </c>
      <c r="F128" s="35">
        <f t="shared" si="52"/>
        <v>0</v>
      </c>
      <c r="G128" s="55">
        <f t="shared" si="88"/>
        <v>5.67</v>
      </c>
      <c r="H128" s="69">
        <f t="shared" si="88"/>
        <v>5.67</v>
      </c>
      <c r="I128" s="72">
        <f t="shared" si="84"/>
        <v>0</v>
      </c>
      <c r="J128" s="55">
        <f t="shared" si="89"/>
        <v>-4.7500000000000001E-2</v>
      </c>
      <c r="K128" s="69">
        <f t="shared" si="89"/>
        <v>-0.06</v>
      </c>
      <c r="L128" s="72">
        <v>0</v>
      </c>
      <c r="M128" s="55">
        <f t="shared" si="90"/>
        <v>0.01</v>
      </c>
      <c r="N128" s="69">
        <f t="shared" si="90"/>
        <v>0</v>
      </c>
      <c r="O128" s="72">
        <v>0</v>
      </c>
      <c r="P128" s="7"/>
      <c r="Q128" s="72">
        <f t="shared" si="53"/>
        <v>5.6325000000000003</v>
      </c>
      <c r="R128" s="72">
        <f t="shared" si="54"/>
        <v>5.61</v>
      </c>
      <c r="S128" s="72">
        <f t="shared" si="55"/>
        <v>0</v>
      </c>
      <c r="T128" s="7"/>
      <c r="U128" s="5">
        <f t="shared" si="56"/>
        <v>30</v>
      </c>
      <c r="V128" s="45">
        <f t="shared" si="57"/>
        <v>40634</v>
      </c>
      <c r="W128" s="5">
        <f t="shared" si="58"/>
        <v>3718</v>
      </c>
      <c r="X128" s="55">
        <f t="shared" si="59"/>
        <v>5.3904348595426005E-2</v>
      </c>
      <c r="Y128" s="47">
        <f t="shared" si="60"/>
        <v>0.58190627640345138</v>
      </c>
      <c r="Z128" s="5">
        <f t="shared" si="61"/>
        <v>0</v>
      </c>
      <c r="AA128" s="5">
        <f t="shared" si="62"/>
        <v>0</v>
      </c>
      <c r="AC128" s="39">
        <f t="shared" si="63"/>
        <v>0</v>
      </c>
      <c r="AD128" s="39">
        <f t="shared" si="64"/>
        <v>0</v>
      </c>
      <c r="AE128" s="39">
        <f t="shared" si="65"/>
        <v>0</v>
      </c>
      <c r="AF128" s="39">
        <f t="shared" si="66"/>
        <v>0</v>
      </c>
      <c r="AG128" s="39">
        <f t="shared" si="67"/>
        <v>0</v>
      </c>
      <c r="AH128" s="39">
        <f t="shared" si="68"/>
        <v>0</v>
      </c>
      <c r="AI128" s="39">
        <f t="shared" si="69"/>
        <v>0</v>
      </c>
      <c r="AJ128" s="39">
        <f t="shared" si="70"/>
        <v>0</v>
      </c>
      <c r="AK128" s="39">
        <f t="shared" si="71"/>
        <v>0</v>
      </c>
      <c r="AL128" s="43"/>
      <c r="AM128" s="39">
        <f t="shared" si="72"/>
        <v>0</v>
      </c>
      <c r="AN128" s="39">
        <f t="shared" si="73"/>
        <v>0</v>
      </c>
      <c r="AO128" s="39">
        <f t="shared" si="74"/>
        <v>0</v>
      </c>
      <c r="AP128" s="40">
        <f t="shared" si="75"/>
        <v>0</v>
      </c>
      <c r="AR128" s="39">
        <f t="shared" si="76"/>
        <v>0</v>
      </c>
      <c r="AS128" s="39">
        <f t="shared" si="77"/>
        <v>0</v>
      </c>
      <c r="AT128" s="39">
        <f t="shared" si="78"/>
        <v>0</v>
      </c>
      <c r="AU128" s="40">
        <f t="shared" si="79"/>
        <v>0</v>
      </c>
      <c r="AV128" s="40"/>
      <c r="AW128" s="52">
        <f t="shared" si="80"/>
        <v>0</v>
      </c>
      <c r="AY128" s="52">
        <f t="shared" si="81"/>
        <v>0</v>
      </c>
      <c r="AZ128" s="70"/>
    </row>
    <row r="129" spans="1:52">
      <c r="A129" s="44">
        <f t="shared" si="82"/>
        <v>40664</v>
      </c>
      <c r="B129" s="66">
        <f t="shared" si="83"/>
        <v>4590.1639344262294</v>
      </c>
      <c r="C129" s="67"/>
      <c r="D129" s="68">
        <f t="shared" si="50"/>
        <v>4590.1639344262294</v>
      </c>
      <c r="E129" s="35">
        <f t="shared" si="51"/>
        <v>0</v>
      </c>
      <c r="F129" s="35">
        <f t="shared" si="52"/>
        <v>0</v>
      </c>
      <c r="G129" s="55">
        <f t="shared" si="88"/>
        <v>5.67</v>
      </c>
      <c r="H129" s="69">
        <f t="shared" si="88"/>
        <v>5.67</v>
      </c>
      <c r="I129" s="72">
        <f t="shared" si="84"/>
        <v>0</v>
      </c>
      <c r="J129" s="55">
        <f t="shared" si="89"/>
        <v>-4.7500000000000001E-2</v>
      </c>
      <c r="K129" s="69">
        <f t="shared" si="89"/>
        <v>-0.06</v>
      </c>
      <c r="L129" s="72">
        <v>0</v>
      </c>
      <c r="M129" s="55">
        <f t="shared" si="90"/>
        <v>0.01</v>
      </c>
      <c r="N129" s="69">
        <f t="shared" si="90"/>
        <v>0</v>
      </c>
      <c r="O129" s="72">
        <v>0</v>
      </c>
      <c r="P129" s="7"/>
      <c r="Q129" s="72">
        <f t="shared" si="53"/>
        <v>5.6325000000000003</v>
      </c>
      <c r="R129" s="72">
        <f t="shared" si="54"/>
        <v>5.61</v>
      </c>
      <c r="S129" s="72">
        <f t="shared" si="55"/>
        <v>0</v>
      </c>
      <c r="T129" s="7"/>
      <c r="U129" s="5">
        <f t="shared" si="56"/>
        <v>31</v>
      </c>
      <c r="V129" s="45">
        <f t="shared" si="57"/>
        <v>40664</v>
      </c>
      <c r="W129" s="5">
        <f t="shared" si="58"/>
        <v>3748</v>
      </c>
      <c r="X129" s="55">
        <f t="shared" si="59"/>
        <v>5.3904348595426005E-2</v>
      </c>
      <c r="Y129" s="47">
        <f t="shared" si="60"/>
        <v>0.57936956169316234</v>
      </c>
      <c r="Z129" s="5">
        <f t="shared" si="61"/>
        <v>0</v>
      </c>
      <c r="AA129" s="5">
        <f t="shared" si="62"/>
        <v>0</v>
      </c>
      <c r="AC129" s="39">
        <f t="shared" si="63"/>
        <v>0</v>
      </c>
      <c r="AD129" s="39">
        <f t="shared" si="64"/>
        <v>0</v>
      </c>
      <c r="AE129" s="39">
        <f t="shared" si="65"/>
        <v>0</v>
      </c>
      <c r="AF129" s="39">
        <f t="shared" si="66"/>
        <v>0</v>
      </c>
      <c r="AG129" s="39">
        <f t="shared" si="67"/>
        <v>0</v>
      </c>
      <c r="AH129" s="39">
        <f t="shared" si="68"/>
        <v>0</v>
      </c>
      <c r="AI129" s="39">
        <f t="shared" si="69"/>
        <v>0</v>
      </c>
      <c r="AJ129" s="39">
        <f t="shared" si="70"/>
        <v>0</v>
      </c>
      <c r="AK129" s="39">
        <f t="shared" si="71"/>
        <v>0</v>
      </c>
      <c r="AL129" s="43"/>
      <c r="AM129" s="39">
        <f t="shared" si="72"/>
        <v>0</v>
      </c>
      <c r="AN129" s="39">
        <f t="shared" si="73"/>
        <v>0</v>
      </c>
      <c r="AO129" s="39">
        <f t="shared" si="74"/>
        <v>0</v>
      </c>
      <c r="AP129" s="40">
        <f t="shared" si="75"/>
        <v>0</v>
      </c>
      <c r="AR129" s="39">
        <f t="shared" si="76"/>
        <v>0</v>
      </c>
      <c r="AS129" s="39">
        <f t="shared" si="77"/>
        <v>0</v>
      </c>
      <c r="AT129" s="39">
        <f t="shared" si="78"/>
        <v>0</v>
      </c>
      <c r="AU129" s="40">
        <f t="shared" si="79"/>
        <v>0</v>
      </c>
      <c r="AV129" s="40"/>
      <c r="AW129" s="52">
        <f t="shared" si="80"/>
        <v>0</v>
      </c>
      <c r="AY129" s="52">
        <f t="shared" si="81"/>
        <v>0</v>
      </c>
      <c r="AZ129" s="70"/>
    </row>
    <row r="130" spans="1:52">
      <c r="A130" s="44">
        <f t="shared" si="82"/>
        <v>40695</v>
      </c>
      <c r="B130" s="66">
        <f t="shared" si="83"/>
        <v>4590.1639344262294</v>
      </c>
      <c r="C130" s="67"/>
      <c r="D130" s="68">
        <f t="shared" si="50"/>
        <v>4590.1639344262294</v>
      </c>
      <c r="E130" s="35">
        <f t="shared" si="51"/>
        <v>0</v>
      </c>
      <c r="F130" s="35">
        <f t="shared" si="52"/>
        <v>0</v>
      </c>
      <c r="G130" s="55">
        <f t="shared" ref="G130:H149" si="91">VLOOKUP($A130,Table,MATCH(G$4,Curves,0))</f>
        <v>5.67</v>
      </c>
      <c r="H130" s="69">
        <f t="shared" si="91"/>
        <v>5.67</v>
      </c>
      <c r="I130" s="72">
        <f t="shared" si="84"/>
        <v>0</v>
      </c>
      <c r="J130" s="55">
        <f t="shared" ref="J130:K149" si="92">VLOOKUP($A130,Table,MATCH(J$4,Curves,0))</f>
        <v>-4.7500000000000001E-2</v>
      </c>
      <c r="K130" s="69">
        <f t="shared" si="92"/>
        <v>-0.06</v>
      </c>
      <c r="L130" s="72">
        <v>0</v>
      </c>
      <c r="M130" s="55">
        <f t="shared" ref="M130:N149" si="93">VLOOKUP($A130,Table,MATCH(M$4,Curves,0))</f>
        <v>0.01</v>
      </c>
      <c r="N130" s="69">
        <f t="shared" si="93"/>
        <v>0</v>
      </c>
      <c r="O130" s="72">
        <v>0</v>
      </c>
      <c r="P130" s="7"/>
      <c r="Q130" s="72">
        <f t="shared" si="53"/>
        <v>5.6325000000000003</v>
      </c>
      <c r="R130" s="72">
        <f t="shared" si="54"/>
        <v>5.61</v>
      </c>
      <c r="S130" s="72">
        <f t="shared" si="55"/>
        <v>0</v>
      </c>
      <c r="T130" s="7"/>
      <c r="U130" s="5">
        <f t="shared" si="56"/>
        <v>30</v>
      </c>
      <c r="V130" s="45">
        <f t="shared" si="57"/>
        <v>40695</v>
      </c>
      <c r="W130" s="5">
        <f t="shared" si="58"/>
        <v>3779</v>
      </c>
      <c r="X130" s="55">
        <f t="shared" si="59"/>
        <v>5.3904348595426005E-2</v>
      </c>
      <c r="Y130" s="47">
        <f t="shared" si="60"/>
        <v>0.57675990667042687</v>
      </c>
      <c r="Z130" s="5">
        <f t="shared" si="61"/>
        <v>0</v>
      </c>
      <c r="AA130" s="5">
        <f t="shared" si="62"/>
        <v>0</v>
      </c>
      <c r="AC130" s="39">
        <f t="shared" si="63"/>
        <v>0</v>
      </c>
      <c r="AD130" s="39">
        <f t="shared" si="64"/>
        <v>0</v>
      </c>
      <c r="AE130" s="39">
        <f t="shared" si="65"/>
        <v>0</v>
      </c>
      <c r="AF130" s="39">
        <f t="shared" si="66"/>
        <v>0</v>
      </c>
      <c r="AG130" s="39">
        <f t="shared" si="67"/>
        <v>0</v>
      </c>
      <c r="AH130" s="39">
        <f t="shared" si="68"/>
        <v>0</v>
      </c>
      <c r="AI130" s="39">
        <f t="shared" si="69"/>
        <v>0</v>
      </c>
      <c r="AJ130" s="39">
        <f t="shared" si="70"/>
        <v>0</v>
      </c>
      <c r="AK130" s="39">
        <f t="shared" si="71"/>
        <v>0</v>
      </c>
      <c r="AL130" s="43"/>
      <c r="AM130" s="39">
        <f t="shared" si="72"/>
        <v>0</v>
      </c>
      <c r="AN130" s="39">
        <f t="shared" si="73"/>
        <v>0</v>
      </c>
      <c r="AO130" s="39">
        <f t="shared" si="74"/>
        <v>0</v>
      </c>
      <c r="AP130" s="40">
        <f t="shared" si="75"/>
        <v>0</v>
      </c>
      <c r="AR130" s="39">
        <f t="shared" si="76"/>
        <v>0</v>
      </c>
      <c r="AS130" s="39">
        <f t="shared" si="77"/>
        <v>0</v>
      </c>
      <c r="AT130" s="39">
        <f t="shared" si="78"/>
        <v>0</v>
      </c>
      <c r="AU130" s="40">
        <f t="shared" si="79"/>
        <v>0</v>
      </c>
      <c r="AV130" s="40"/>
      <c r="AW130" s="52">
        <f t="shared" si="80"/>
        <v>0</v>
      </c>
      <c r="AY130" s="52">
        <f t="shared" si="81"/>
        <v>0</v>
      </c>
      <c r="AZ130" s="70"/>
    </row>
    <row r="131" spans="1:52">
      <c r="A131" s="44">
        <f t="shared" si="82"/>
        <v>40725</v>
      </c>
      <c r="B131" s="66">
        <f t="shared" si="83"/>
        <v>4590.1639344262294</v>
      </c>
      <c r="C131" s="67"/>
      <c r="D131" s="68">
        <f t="shared" si="50"/>
        <v>4590.1639344262294</v>
      </c>
      <c r="E131" s="35">
        <f t="shared" si="51"/>
        <v>0</v>
      </c>
      <c r="F131" s="35">
        <f t="shared" si="52"/>
        <v>0</v>
      </c>
      <c r="G131" s="55">
        <f t="shared" si="91"/>
        <v>5.67</v>
      </c>
      <c r="H131" s="69">
        <f t="shared" si="91"/>
        <v>5.67</v>
      </c>
      <c r="I131" s="72">
        <f t="shared" si="84"/>
        <v>0</v>
      </c>
      <c r="J131" s="55">
        <f t="shared" si="92"/>
        <v>-4.7500000000000001E-2</v>
      </c>
      <c r="K131" s="69">
        <f t="shared" si="92"/>
        <v>-0.06</v>
      </c>
      <c r="L131" s="72">
        <v>0</v>
      </c>
      <c r="M131" s="55">
        <f t="shared" si="93"/>
        <v>0.01</v>
      </c>
      <c r="N131" s="69">
        <f t="shared" si="93"/>
        <v>0</v>
      </c>
      <c r="O131" s="72">
        <v>0</v>
      </c>
      <c r="P131" s="7"/>
      <c r="Q131" s="72">
        <f t="shared" si="53"/>
        <v>5.6325000000000003</v>
      </c>
      <c r="R131" s="72">
        <f t="shared" si="54"/>
        <v>5.61</v>
      </c>
      <c r="S131" s="72">
        <f t="shared" si="55"/>
        <v>0</v>
      </c>
      <c r="T131" s="7"/>
      <c r="U131" s="5">
        <f t="shared" si="56"/>
        <v>31</v>
      </c>
      <c r="V131" s="45">
        <f t="shared" si="57"/>
        <v>40725</v>
      </c>
      <c r="W131" s="5">
        <f t="shared" si="58"/>
        <v>3809</v>
      </c>
      <c r="X131" s="55">
        <f t="shared" si="59"/>
        <v>5.3904348595426005E-2</v>
      </c>
      <c r="Y131" s="47">
        <f t="shared" si="60"/>
        <v>0.5742456266241649</v>
      </c>
      <c r="Z131" s="5">
        <f t="shared" si="61"/>
        <v>0</v>
      </c>
      <c r="AA131" s="5">
        <f t="shared" si="62"/>
        <v>0</v>
      </c>
      <c r="AC131" s="39">
        <f t="shared" si="63"/>
        <v>0</v>
      </c>
      <c r="AD131" s="39">
        <f t="shared" si="64"/>
        <v>0</v>
      </c>
      <c r="AE131" s="39">
        <f t="shared" si="65"/>
        <v>0</v>
      </c>
      <c r="AF131" s="39">
        <f t="shared" si="66"/>
        <v>0</v>
      </c>
      <c r="AG131" s="39">
        <f t="shared" si="67"/>
        <v>0</v>
      </c>
      <c r="AH131" s="39">
        <f t="shared" si="68"/>
        <v>0</v>
      </c>
      <c r="AI131" s="39">
        <f t="shared" si="69"/>
        <v>0</v>
      </c>
      <c r="AJ131" s="39">
        <f t="shared" si="70"/>
        <v>0</v>
      </c>
      <c r="AK131" s="39">
        <f t="shared" si="71"/>
        <v>0</v>
      </c>
      <c r="AL131" s="43"/>
      <c r="AM131" s="39">
        <f t="shared" si="72"/>
        <v>0</v>
      </c>
      <c r="AN131" s="39">
        <f t="shared" si="73"/>
        <v>0</v>
      </c>
      <c r="AO131" s="39">
        <f t="shared" si="74"/>
        <v>0</v>
      </c>
      <c r="AP131" s="40">
        <f t="shared" si="75"/>
        <v>0</v>
      </c>
      <c r="AR131" s="39">
        <f t="shared" si="76"/>
        <v>0</v>
      </c>
      <c r="AS131" s="39">
        <f t="shared" si="77"/>
        <v>0</v>
      </c>
      <c r="AT131" s="39">
        <f t="shared" si="78"/>
        <v>0</v>
      </c>
      <c r="AU131" s="40">
        <f t="shared" si="79"/>
        <v>0</v>
      </c>
      <c r="AV131" s="40"/>
      <c r="AW131" s="52">
        <f t="shared" si="80"/>
        <v>0</v>
      </c>
      <c r="AY131" s="52">
        <f t="shared" si="81"/>
        <v>0</v>
      </c>
      <c r="AZ131" s="70"/>
    </row>
    <row r="132" spans="1:52">
      <c r="A132" s="44">
        <f t="shared" si="82"/>
        <v>40756</v>
      </c>
      <c r="B132" s="66">
        <f t="shared" si="83"/>
        <v>4590.1639344262294</v>
      </c>
      <c r="C132" s="67"/>
      <c r="D132" s="68">
        <f t="shared" si="50"/>
        <v>4590.1639344262294</v>
      </c>
      <c r="E132" s="35">
        <f t="shared" si="51"/>
        <v>0</v>
      </c>
      <c r="F132" s="35">
        <f t="shared" si="52"/>
        <v>0</v>
      </c>
      <c r="G132" s="55">
        <f t="shared" si="91"/>
        <v>5.67</v>
      </c>
      <c r="H132" s="69">
        <f t="shared" si="91"/>
        <v>5.67</v>
      </c>
      <c r="I132" s="72">
        <f t="shared" si="84"/>
        <v>0</v>
      </c>
      <c r="J132" s="55">
        <f t="shared" si="92"/>
        <v>-4.7500000000000001E-2</v>
      </c>
      <c r="K132" s="69">
        <f t="shared" si="92"/>
        <v>-0.06</v>
      </c>
      <c r="L132" s="72">
        <v>0</v>
      </c>
      <c r="M132" s="55">
        <f t="shared" si="93"/>
        <v>0.01</v>
      </c>
      <c r="N132" s="69">
        <f t="shared" si="93"/>
        <v>0</v>
      </c>
      <c r="O132" s="72">
        <v>0</v>
      </c>
      <c r="P132" s="7"/>
      <c r="Q132" s="72">
        <f t="shared" si="53"/>
        <v>5.6325000000000003</v>
      </c>
      <c r="R132" s="72">
        <f t="shared" si="54"/>
        <v>5.61</v>
      </c>
      <c r="S132" s="72">
        <f t="shared" si="55"/>
        <v>0</v>
      </c>
      <c r="T132" s="7"/>
      <c r="U132" s="5">
        <f t="shared" si="56"/>
        <v>31</v>
      </c>
      <c r="V132" s="45">
        <f t="shared" si="57"/>
        <v>40756</v>
      </c>
      <c r="W132" s="5">
        <f t="shared" si="58"/>
        <v>3840</v>
      </c>
      <c r="X132" s="55">
        <f t="shared" si="59"/>
        <v>5.3904348595426005E-2</v>
      </c>
      <c r="Y132" s="47">
        <f t="shared" si="60"/>
        <v>0.57165905134840445</v>
      </c>
      <c r="Z132" s="5">
        <f t="shared" si="61"/>
        <v>0</v>
      </c>
      <c r="AA132" s="5">
        <f t="shared" si="62"/>
        <v>0</v>
      </c>
      <c r="AC132" s="39">
        <f t="shared" si="63"/>
        <v>0</v>
      </c>
      <c r="AD132" s="39">
        <f t="shared" si="64"/>
        <v>0</v>
      </c>
      <c r="AE132" s="39">
        <f t="shared" si="65"/>
        <v>0</v>
      </c>
      <c r="AF132" s="39">
        <f t="shared" si="66"/>
        <v>0</v>
      </c>
      <c r="AG132" s="39">
        <f t="shared" si="67"/>
        <v>0</v>
      </c>
      <c r="AH132" s="39">
        <f t="shared" si="68"/>
        <v>0</v>
      </c>
      <c r="AI132" s="39">
        <f t="shared" si="69"/>
        <v>0</v>
      </c>
      <c r="AJ132" s="39">
        <f t="shared" si="70"/>
        <v>0</v>
      </c>
      <c r="AK132" s="39">
        <f t="shared" si="71"/>
        <v>0</v>
      </c>
      <c r="AL132" s="43"/>
      <c r="AM132" s="39">
        <f t="shared" si="72"/>
        <v>0</v>
      </c>
      <c r="AN132" s="39">
        <f t="shared" si="73"/>
        <v>0</v>
      </c>
      <c r="AO132" s="39">
        <f t="shared" si="74"/>
        <v>0</v>
      </c>
      <c r="AP132" s="40">
        <f t="shared" si="75"/>
        <v>0</v>
      </c>
      <c r="AR132" s="39">
        <f t="shared" si="76"/>
        <v>0</v>
      </c>
      <c r="AS132" s="39">
        <f t="shared" si="77"/>
        <v>0</v>
      </c>
      <c r="AT132" s="39">
        <f t="shared" si="78"/>
        <v>0</v>
      </c>
      <c r="AU132" s="40">
        <f t="shared" si="79"/>
        <v>0</v>
      </c>
      <c r="AV132" s="40"/>
      <c r="AW132" s="52">
        <f t="shared" si="80"/>
        <v>0</v>
      </c>
      <c r="AY132" s="52">
        <f t="shared" si="81"/>
        <v>0</v>
      </c>
      <c r="AZ132" s="70"/>
    </row>
    <row r="133" spans="1:52">
      <c r="A133" s="44">
        <f t="shared" si="82"/>
        <v>40787</v>
      </c>
      <c r="B133" s="66">
        <f t="shared" si="83"/>
        <v>4590.1639344262294</v>
      </c>
      <c r="C133" s="67"/>
      <c r="D133" s="68">
        <f t="shared" si="50"/>
        <v>4590.1639344262294</v>
      </c>
      <c r="E133" s="35">
        <f t="shared" si="51"/>
        <v>0</v>
      </c>
      <c r="F133" s="35">
        <f t="shared" si="52"/>
        <v>0</v>
      </c>
      <c r="G133" s="55">
        <f t="shared" si="91"/>
        <v>5.67</v>
      </c>
      <c r="H133" s="69">
        <f t="shared" si="91"/>
        <v>5.67</v>
      </c>
      <c r="I133" s="72">
        <f t="shared" si="84"/>
        <v>0</v>
      </c>
      <c r="J133" s="55">
        <f t="shared" si="92"/>
        <v>-4.7500000000000001E-2</v>
      </c>
      <c r="K133" s="69">
        <f t="shared" si="92"/>
        <v>-0.06</v>
      </c>
      <c r="L133" s="72">
        <v>0</v>
      </c>
      <c r="M133" s="55">
        <f t="shared" si="93"/>
        <v>0.01</v>
      </c>
      <c r="N133" s="69">
        <f t="shared" si="93"/>
        <v>0</v>
      </c>
      <c r="O133" s="72">
        <v>0</v>
      </c>
      <c r="P133" s="7"/>
      <c r="Q133" s="72">
        <f t="shared" si="53"/>
        <v>5.6325000000000003</v>
      </c>
      <c r="R133" s="72">
        <f t="shared" si="54"/>
        <v>5.61</v>
      </c>
      <c r="S133" s="72">
        <f t="shared" si="55"/>
        <v>0</v>
      </c>
      <c r="T133" s="7"/>
      <c r="U133" s="5">
        <f t="shared" si="56"/>
        <v>30</v>
      </c>
      <c r="V133" s="45">
        <f t="shared" si="57"/>
        <v>40787</v>
      </c>
      <c r="W133" s="5">
        <f t="shared" si="58"/>
        <v>3871</v>
      </c>
      <c r="X133" s="55">
        <f t="shared" si="59"/>
        <v>5.3904348595426005E-2</v>
      </c>
      <c r="Y133" s="47">
        <f t="shared" si="60"/>
        <v>0.56908412678681075</v>
      </c>
      <c r="Z133" s="5">
        <f t="shared" si="61"/>
        <v>0</v>
      </c>
      <c r="AA133" s="5">
        <f t="shared" si="62"/>
        <v>0</v>
      </c>
      <c r="AC133" s="39">
        <f t="shared" si="63"/>
        <v>0</v>
      </c>
      <c r="AD133" s="39">
        <f t="shared" si="64"/>
        <v>0</v>
      </c>
      <c r="AE133" s="39">
        <f t="shared" si="65"/>
        <v>0</v>
      </c>
      <c r="AF133" s="39">
        <f t="shared" si="66"/>
        <v>0</v>
      </c>
      <c r="AG133" s="39">
        <f t="shared" si="67"/>
        <v>0</v>
      </c>
      <c r="AH133" s="39">
        <f t="shared" si="68"/>
        <v>0</v>
      </c>
      <c r="AI133" s="39">
        <f t="shared" si="69"/>
        <v>0</v>
      </c>
      <c r="AJ133" s="39">
        <f t="shared" si="70"/>
        <v>0</v>
      </c>
      <c r="AK133" s="39">
        <f t="shared" si="71"/>
        <v>0</v>
      </c>
      <c r="AL133" s="43"/>
      <c r="AM133" s="39">
        <f t="shared" si="72"/>
        <v>0</v>
      </c>
      <c r="AN133" s="39">
        <f t="shared" si="73"/>
        <v>0</v>
      </c>
      <c r="AO133" s="39">
        <f t="shared" si="74"/>
        <v>0</v>
      </c>
      <c r="AP133" s="40">
        <f t="shared" si="75"/>
        <v>0</v>
      </c>
      <c r="AR133" s="39">
        <f t="shared" si="76"/>
        <v>0</v>
      </c>
      <c r="AS133" s="39">
        <f t="shared" si="77"/>
        <v>0</v>
      </c>
      <c r="AT133" s="39">
        <f t="shared" si="78"/>
        <v>0</v>
      </c>
      <c r="AU133" s="40">
        <f t="shared" si="79"/>
        <v>0</v>
      </c>
      <c r="AV133" s="40"/>
      <c r="AW133" s="52">
        <f t="shared" si="80"/>
        <v>0</v>
      </c>
      <c r="AY133" s="52">
        <f t="shared" si="81"/>
        <v>0</v>
      </c>
      <c r="AZ133" s="70"/>
    </row>
    <row r="134" spans="1:52">
      <c r="A134" s="44">
        <f t="shared" si="82"/>
        <v>40817</v>
      </c>
      <c r="B134" s="66">
        <f t="shared" si="83"/>
        <v>4590.1639344262294</v>
      </c>
      <c r="C134" s="67"/>
      <c r="D134" s="68">
        <f t="shared" si="50"/>
        <v>4590.1639344262294</v>
      </c>
      <c r="E134" s="35">
        <f t="shared" si="51"/>
        <v>0</v>
      </c>
      <c r="F134" s="35">
        <f t="shared" si="52"/>
        <v>0</v>
      </c>
      <c r="G134" s="55">
        <f t="shared" si="91"/>
        <v>5.67</v>
      </c>
      <c r="H134" s="69">
        <f t="shared" si="91"/>
        <v>5.67</v>
      </c>
      <c r="I134" s="72">
        <f t="shared" si="84"/>
        <v>0</v>
      </c>
      <c r="J134" s="55">
        <f t="shared" si="92"/>
        <v>-4.7500000000000001E-2</v>
      </c>
      <c r="K134" s="69">
        <f t="shared" si="92"/>
        <v>-0.06</v>
      </c>
      <c r="L134" s="72">
        <v>0</v>
      </c>
      <c r="M134" s="55">
        <f t="shared" si="93"/>
        <v>0.01</v>
      </c>
      <c r="N134" s="69">
        <f t="shared" si="93"/>
        <v>0</v>
      </c>
      <c r="O134" s="72">
        <v>0</v>
      </c>
      <c r="P134" s="7"/>
      <c r="Q134" s="72">
        <f t="shared" si="53"/>
        <v>5.6325000000000003</v>
      </c>
      <c r="R134" s="72">
        <f t="shared" si="54"/>
        <v>5.61</v>
      </c>
      <c r="S134" s="72">
        <f t="shared" si="55"/>
        <v>0</v>
      </c>
      <c r="T134" s="7"/>
      <c r="U134" s="5">
        <f t="shared" si="56"/>
        <v>31</v>
      </c>
      <c r="V134" s="45">
        <f t="shared" si="57"/>
        <v>40817</v>
      </c>
      <c r="W134" s="5">
        <f t="shared" si="58"/>
        <v>3901</v>
      </c>
      <c r="X134" s="55">
        <f t="shared" si="59"/>
        <v>5.3904348595426005E-2</v>
      </c>
      <c r="Y134" s="47">
        <f t="shared" si="60"/>
        <v>0.56660330790866675</v>
      </c>
      <c r="Z134" s="5">
        <f t="shared" si="61"/>
        <v>0</v>
      </c>
      <c r="AA134" s="5">
        <f t="shared" si="62"/>
        <v>0</v>
      </c>
      <c r="AC134" s="39">
        <f t="shared" si="63"/>
        <v>0</v>
      </c>
      <c r="AD134" s="39">
        <f t="shared" si="64"/>
        <v>0</v>
      </c>
      <c r="AE134" s="39">
        <f t="shared" si="65"/>
        <v>0</v>
      </c>
      <c r="AF134" s="39">
        <f t="shared" si="66"/>
        <v>0</v>
      </c>
      <c r="AG134" s="39">
        <f t="shared" si="67"/>
        <v>0</v>
      </c>
      <c r="AH134" s="39">
        <f t="shared" si="68"/>
        <v>0</v>
      </c>
      <c r="AI134" s="39">
        <f t="shared" si="69"/>
        <v>0</v>
      </c>
      <c r="AJ134" s="39">
        <f t="shared" si="70"/>
        <v>0</v>
      </c>
      <c r="AK134" s="39">
        <f t="shared" si="71"/>
        <v>0</v>
      </c>
      <c r="AL134" s="43"/>
      <c r="AM134" s="39">
        <f t="shared" si="72"/>
        <v>0</v>
      </c>
      <c r="AN134" s="39">
        <f t="shared" si="73"/>
        <v>0</v>
      </c>
      <c r="AO134" s="39">
        <f t="shared" si="74"/>
        <v>0</v>
      </c>
      <c r="AP134" s="40">
        <f t="shared" si="75"/>
        <v>0</v>
      </c>
      <c r="AR134" s="39">
        <f t="shared" si="76"/>
        <v>0</v>
      </c>
      <c r="AS134" s="39">
        <f t="shared" si="77"/>
        <v>0</v>
      </c>
      <c r="AT134" s="39">
        <f t="shared" si="78"/>
        <v>0</v>
      </c>
      <c r="AU134" s="40">
        <f t="shared" si="79"/>
        <v>0</v>
      </c>
      <c r="AV134" s="40"/>
      <c r="AW134" s="52">
        <f t="shared" si="80"/>
        <v>0</v>
      </c>
      <c r="AY134" s="52">
        <f t="shared" si="81"/>
        <v>0</v>
      </c>
      <c r="AZ134" s="70"/>
    </row>
    <row r="135" spans="1:52">
      <c r="A135" s="44">
        <f t="shared" si="82"/>
        <v>40848</v>
      </c>
      <c r="B135" s="66">
        <f t="shared" si="83"/>
        <v>4590.1639344262294</v>
      </c>
      <c r="C135" s="67"/>
      <c r="D135" s="68">
        <f t="shared" si="50"/>
        <v>4590.1639344262294</v>
      </c>
      <c r="E135" s="35">
        <f t="shared" si="51"/>
        <v>0</v>
      </c>
      <c r="F135" s="35">
        <f t="shared" si="52"/>
        <v>0</v>
      </c>
      <c r="G135" s="55">
        <f t="shared" si="91"/>
        <v>5.67</v>
      </c>
      <c r="H135" s="69">
        <f t="shared" si="91"/>
        <v>5.67</v>
      </c>
      <c r="I135" s="72">
        <f t="shared" si="84"/>
        <v>0</v>
      </c>
      <c r="J135" s="55">
        <f t="shared" si="92"/>
        <v>-4.7500000000000001E-2</v>
      </c>
      <c r="K135" s="69">
        <f t="shared" si="92"/>
        <v>-0.06</v>
      </c>
      <c r="L135" s="72">
        <v>0</v>
      </c>
      <c r="M135" s="55">
        <f t="shared" si="93"/>
        <v>0.01</v>
      </c>
      <c r="N135" s="69">
        <f t="shared" si="93"/>
        <v>0</v>
      </c>
      <c r="O135" s="72">
        <v>0</v>
      </c>
      <c r="P135" s="7"/>
      <c r="Q135" s="72">
        <f t="shared" si="53"/>
        <v>5.6325000000000003</v>
      </c>
      <c r="R135" s="72">
        <f t="shared" si="54"/>
        <v>5.61</v>
      </c>
      <c r="S135" s="72">
        <f t="shared" si="55"/>
        <v>0</v>
      </c>
      <c r="T135" s="7"/>
      <c r="U135" s="5">
        <f t="shared" si="56"/>
        <v>30</v>
      </c>
      <c r="V135" s="45">
        <f t="shared" si="57"/>
        <v>40848</v>
      </c>
      <c r="W135" s="5">
        <f t="shared" si="58"/>
        <v>3932</v>
      </c>
      <c r="X135" s="55">
        <f t="shared" si="59"/>
        <v>5.3904348595426005E-2</v>
      </c>
      <c r="Y135" s="47">
        <f t="shared" si="60"/>
        <v>0.56405115593840938</v>
      </c>
      <c r="Z135" s="5">
        <f t="shared" si="61"/>
        <v>0</v>
      </c>
      <c r="AA135" s="5">
        <f t="shared" si="62"/>
        <v>0</v>
      </c>
      <c r="AC135" s="39">
        <f t="shared" si="63"/>
        <v>0</v>
      </c>
      <c r="AD135" s="39">
        <f t="shared" si="64"/>
        <v>0</v>
      </c>
      <c r="AE135" s="39">
        <f t="shared" si="65"/>
        <v>0</v>
      </c>
      <c r="AF135" s="39">
        <f t="shared" si="66"/>
        <v>0</v>
      </c>
      <c r="AG135" s="39">
        <f t="shared" si="67"/>
        <v>0</v>
      </c>
      <c r="AH135" s="39">
        <f t="shared" si="68"/>
        <v>0</v>
      </c>
      <c r="AI135" s="39">
        <f t="shared" si="69"/>
        <v>0</v>
      </c>
      <c r="AJ135" s="39">
        <f t="shared" si="70"/>
        <v>0</v>
      </c>
      <c r="AK135" s="39">
        <f t="shared" si="71"/>
        <v>0</v>
      </c>
      <c r="AL135" s="43"/>
      <c r="AM135" s="39">
        <f t="shared" si="72"/>
        <v>0</v>
      </c>
      <c r="AN135" s="39">
        <f t="shared" si="73"/>
        <v>0</v>
      </c>
      <c r="AO135" s="39">
        <f t="shared" si="74"/>
        <v>0</v>
      </c>
      <c r="AP135" s="40">
        <f t="shared" si="75"/>
        <v>0</v>
      </c>
      <c r="AR135" s="39">
        <f t="shared" si="76"/>
        <v>0</v>
      </c>
      <c r="AS135" s="39">
        <f t="shared" si="77"/>
        <v>0</v>
      </c>
      <c r="AT135" s="39">
        <f t="shared" si="78"/>
        <v>0</v>
      </c>
      <c r="AU135" s="40">
        <f t="shared" si="79"/>
        <v>0</v>
      </c>
      <c r="AV135" s="40"/>
      <c r="AW135" s="52">
        <f t="shared" si="80"/>
        <v>0</v>
      </c>
      <c r="AY135" s="52">
        <f t="shared" si="81"/>
        <v>0</v>
      </c>
      <c r="AZ135" s="70"/>
    </row>
    <row r="136" spans="1:52">
      <c r="A136" s="44">
        <f t="shared" si="82"/>
        <v>40878</v>
      </c>
      <c r="B136" s="66">
        <f t="shared" si="83"/>
        <v>4590.1639344262294</v>
      </c>
      <c r="C136" s="67"/>
      <c r="D136" s="68">
        <f t="shared" si="50"/>
        <v>4590.1639344262294</v>
      </c>
      <c r="E136" s="35">
        <f t="shared" si="51"/>
        <v>0</v>
      </c>
      <c r="F136" s="35">
        <f t="shared" si="52"/>
        <v>0</v>
      </c>
      <c r="G136" s="55">
        <f t="shared" si="91"/>
        <v>5.67</v>
      </c>
      <c r="H136" s="69">
        <f t="shared" si="91"/>
        <v>5.67</v>
      </c>
      <c r="I136" s="72">
        <f t="shared" si="84"/>
        <v>0</v>
      </c>
      <c r="J136" s="55">
        <f t="shared" si="92"/>
        <v>-4.7500000000000001E-2</v>
      </c>
      <c r="K136" s="69">
        <f t="shared" si="92"/>
        <v>-0.06</v>
      </c>
      <c r="L136" s="72">
        <v>0</v>
      </c>
      <c r="M136" s="55">
        <f t="shared" si="93"/>
        <v>0.01</v>
      </c>
      <c r="N136" s="69">
        <f t="shared" si="93"/>
        <v>0</v>
      </c>
      <c r="O136" s="72">
        <v>0</v>
      </c>
      <c r="P136" s="7"/>
      <c r="Q136" s="72">
        <f t="shared" si="53"/>
        <v>5.6325000000000003</v>
      </c>
      <c r="R136" s="72">
        <f t="shared" si="54"/>
        <v>5.61</v>
      </c>
      <c r="S136" s="72">
        <f t="shared" si="55"/>
        <v>0</v>
      </c>
      <c r="T136" s="7"/>
      <c r="U136" s="5">
        <f t="shared" si="56"/>
        <v>31</v>
      </c>
      <c r="V136" s="45">
        <f t="shared" si="57"/>
        <v>40878</v>
      </c>
      <c r="W136" s="5">
        <f t="shared" si="58"/>
        <v>3962</v>
      </c>
      <c r="X136" s="55">
        <f t="shared" si="59"/>
        <v>5.3904348595426005E-2</v>
      </c>
      <c r="Y136" s="47">
        <f t="shared" si="60"/>
        <v>0.56159227738245354</v>
      </c>
      <c r="Z136" s="5">
        <f t="shared" si="61"/>
        <v>0</v>
      </c>
      <c r="AA136" s="5">
        <f t="shared" si="62"/>
        <v>0</v>
      </c>
      <c r="AC136" s="39">
        <f t="shared" si="63"/>
        <v>0</v>
      </c>
      <c r="AD136" s="39">
        <f t="shared" si="64"/>
        <v>0</v>
      </c>
      <c r="AE136" s="39">
        <f t="shared" si="65"/>
        <v>0</v>
      </c>
      <c r="AF136" s="39">
        <f t="shared" si="66"/>
        <v>0</v>
      </c>
      <c r="AG136" s="39">
        <f t="shared" si="67"/>
        <v>0</v>
      </c>
      <c r="AH136" s="39">
        <f t="shared" si="68"/>
        <v>0</v>
      </c>
      <c r="AI136" s="39">
        <f t="shared" si="69"/>
        <v>0</v>
      </c>
      <c r="AJ136" s="39">
        <f t="shared" si="70"/>
        <v>0</v>
      </c>
      <c r="AK136" s="39">
        <f t="shared" si="71"/>
        <v>0</v>
      </c>
      <c r="AL136" s="43"/>
      <c r="AM136" s="39">
        <f t="shared" si="72"/>
        <v>0</v>
      </c>
      <c r="AN136" s="39">
        <f t="shared" si="73"/>
        <v>0</v>
      </c>
      <c r="AO136" s="39">
        <f t="shared" si="74"/>
        <v>0</v>
      </c>
      <c r="AP136" s="40">
        <f t="shared" si="75"/>
        <v>0</v>
      </c>
      <c r="AR136" s="39">
        <f t="shared" si="76"/>
        <v>0</v>
      </c>
      <c r="AS136" s="39">
        <f t="shared" si="77"/>
        <v>0</v>
      </c>
      <c r="AT136" s="39">
        <f t="shared" si="78"/>
        <v>0</v>
      </c>
      <c r="AU136" s="40">
        <f t="shared" si="79"/>
        <v>0</v>
      </c>
      <c r="AV136" s="40"/>
      <c r="AW136" s="52">
        <f t="shared" si="80"/>
        <v>0</v>
      </c>
      <c r="AY136" s="52">
        <f t="shared" si="81"/>
        <v>0</v>
      </c>
      <c r="AZ136" s="70"/>
    </row>
    <row r="137" spans="1:52">
      <c r="A137" s="44">
        <f t="shared" si="82"/>
        <v>40909</v>
      </c>
      <c r="B137" s="66">
        <f t="shared" si="83"/>
        <v>4590.1639344262294</v>
      </c>
      <c r="C137" s="67"/>
      <c r="D137" s="68">
        <f t="shared" si="50"/>
        <v>4590.1639344262294</v>
      </c>
      <c r="E137" s="35">
        <f t="shared" si="51"/>
        <v>0</v>
      </c>
      <c r="F137" s="35">
        <f t="shared" si="52"/>
        <v>0</v>
      </c>
      <c r="G137" s="55">
        <f t="shared" si="91"/>
        <v>5.67</v>
      </c>
      <c r="H137" s="69">
        <f t="shared" si="91"/>
        <v>5.67</v>
      </c>
      <c r="I137" s="72">
        <f t="shared" si="84"/>
        <v>0</v>
      </c>
      <c r="J137" s="55">
        <f t="shared" si="92"/>
        <v>-4.7500000000000001E-2</v>
      </c>
      <c r="K137" s="69">
        <f t="shared" si="92"/>
        <v>-0.06</v>
      </c>
      <c r="L137" s="72">
        <v>0</v>
      </c>
      <c r="M137" s="55">
        <f t="shared" si="93"/>
        <v>0.01</v>
      </c>
      <c r="N137" s="69">
        <f t="shared" si="93"/>
        <v>0</v>
      </c>
      <c r="O137" s="72">
        <v>0</v>
      </c>
      <c r="P137" s="7"/>
      <c r="Q137" s="72">
        <f t="shared" si="53"/>
        <v>5.6325000000000003</v>
      </c>
      <c r="R137" s="72">
        <f t="shared" si="54"/>
        <v>5.61</v>
      </c>
      <c r="S137" s="72">
        <f t="shared" si="55"/>
        <v>0</v>
      </c>
      <c r="T137" s="7"/>
      <c r="U137" s="5">
        <f t="shared" si="56"/>
        <v>31</v>
      </c>
      <c r="V137" s="45">
        <f t="shared" si="57"/>
        <v>40909</v>
      </c>
      <c r="W137" s="5">
        <f t="shared" si="58"/>
        <v>3993</v>
      </c>
      <c r="X137" s="55">
        <f t="shared" si="59"/>
        <v>5.3904348595426005E-2</v>
      </c>
      <c r="Y137" s="47">
        <f t="shared" si="60"/>
        <v>0.55906269660310171</v>
      </c>
      <c r="Z137" s="5">
        <f t="shared" si="61"/>
        <v>0</v>
      </c>
      <c r="AA137" s="5">
        <f t="shared" si="62"/>
        <v>0</v>
      </c>
      <c r="AC137" s="39">
        <f t="shared" si="63"/>
        <v>0</v>
      </c>
      <c r="AD137" s="39">
        <f t="shared" si="64"/>
        <v>0</v>
      </c>
      <c r="AE137" s="39">
        <f t="shared" si="65"/>
        <v>0</v>
      </c>
      <c r="AF137" s="39">
        <f t="shared" si="66"/>
        <v>0</v>
      </c>
      <c r="AG137" s="39">
        <f t="shared" si="67"/>
        <v>0</v>
      </c>
      <c r="AH137" s="39">
        <f t="shared" si="68"/>
        <v>0</v>
      </c>
      <c r="AI137" s="39">
        <f t="shared" si="69"/>
        <v>0</v>
      </c>
      <c r="AJ137" s="39">
        <f t="shared" si="70"/>
        <v>0</v>
      </c>
      <c r="AK137" s="39">
        <f t="shared" si="71"/>
        <v>0</v>
      </c>
      <c r="AL137" s="43"/>
      <c r="AM137" s="39">
        <f t="shared" si="72"/>
        <v>0</v>
      </c>
      <c r="AN137" s="39">
        <f t="shared" si="73"/>
        <v>0</v>
      </c>
      <c r="AO137" s="39">
        <f t="shared" si="74"/>
        <v>0</v>
      </c>
      <c r="AP137" s="40">
        <f t="shared" si="75"/>
        <v>0</v>
      </c>
      <c r="AR137" s="39">
        <f t="shared" si="76"/>
        <v>0</v>
      </c>
      <c r="AS137" s="39">
        <f t="shared" si="77"/>
        <v>0</v>
      </c>
      <c r="AT137" s="39">
        <f t="shared" si="78"/>
        <v>0</v>
      </c>
      <c r="AU137" s="40">
        <f t="shared" si="79"/>
        <v>0</v>
      </c>
      <c r="AV137" s="40"/>
      <c r="AW137" s="52">
        <f t="shared" si="80"/>
        <v>0</v>
      </c>
      <c r="AY137" s="52">
        <f t="shared" si="81"/>
        <v>0</v>
      </c>
      <c r="AZ137" s="70"/>
    </row>
    <row r="138" spans="1:52">
      <c r="A138" s="44">
        <f t="shared" si="82"/>
        <v>40940</v>
      </c>
      <c r="B138" s="66">
        <f t="shared" si="83"/>
        <v>4590.1639344262294</v>
      </c>
      <c r="C138" s="67"/>
      <c r="D138" s="68">
        <f t="shared" ref="D138:D201" si="94">B138+C138</f>
        <v>4590.1639344262294</v>
      </c>
      <c r="E138" s="35">
        <f t="shared" ref="E138:E201" si="95">IF(Z138=0,0,IF(AND(Z138=1,$H$3=1),D138*U138,IF($H$3=2,D138,"N/A")))</f>
        <v>0</v>
      </c>
      <c r="F138" s="35">
        <f t="shared" ref="F138:F201" si="96">E138*Y138</f>
        <v>0</v>
      </c>
      <c r="G138" s="55">
        <f t="shared" si="91"/>
        <v>5.67</v>
      </c>
      <c r="H138" s="69">
        <f t="shared" si="91"/>
        <v>5.67</v>
      </c>
      <c r="I138" s="72">
        <f t="shared" si="84"/>
        <v>0</v>
      </c>
      <c r="J138" s="55">
        <f t="shared" si="92"/>
        <v>-4.7500000000000001E-2</v>
      </c>
      <c r="K138" s="69">
        <f t="shared" si="92"/>
        <v>-0.06</v>
      </c>
      <c r="L138" s="72">
        <v>0</v>
      </c>
      <c r="M138" s="55">
        <f t="shared" si="93"/>
        <v>0.01</v>
      </c>
      <c r="N138" s="69">
        <f t="shared" si="93"/>
        <v>0</v>
      </c>
      <c r="O138" s="72">
        <v>0</v>
      </c>
      <c r="P138" s="7"/>
      <c r="Q138" s="72">
        <f t="shared" ref="Q138:Q201" si="97">M138+J138+G138</f>
        <v>5.6325000000000003</v>
      </c>
      <c r="R138" s="72">
        <f t="shared" ref="R138:R201" si="98">N138+K138+H138</f>
        <v>5.61</v>
      </c>
      <c r="S138" s="72">
        <f t="shared" ref="S138:S201" si="99">O138+L138+I138</f>
        <v>0</v>
      </c>
      <c r="T138" s="7"/>
      <c r="U138" s="5">
        <f t="shared" ref="U138:U201" si="100">A139-A138</f>
        <v>29</v>
      </c>
      <c r="V138" s="45">
        <f t="shared" ref="V138:V201" si="101">CHOOSE(F$3,A139+24,A138)</f>
        <v>40940</v>
      </c>
      <c r="W138" s="5">
        <f t="shared" ref="W138:W201" si="102">V138-C$3</f>
        <v>4024</v>
      </c>
      <c r="X138" s="55">
        <f t="shared" ref="X138:X201" si="103">VLOOKUP($A138,Table,MATCH(X$4,Curves,0))</f>
        <v>5.3904348595426005E-2</v>
      </c>
      <c r="Y138" s="47">
        <f t="shared" ref="Y138:Y201" si="104">1/(1+CHOOSE(F$3,(X139+($K$3/10000))/2,(X138+($K$3/10000))/2))^(2*W138/365.25)</f>
        <v>0.55654450981753667</v>
      </c>
      <c r="Z138" s="5">
        <f t="shared" ref="Z138:Z201" si="105">IF(AND(mthbeg&lt;=A138,mthend&gt;=A138),1,0)</f>
        <v>0</v>
      </c>
      <c r="AA138" s="5">
        <f t="shared" ref="AA138:AA201" si="106">U138*Z138</f>
        <v>0</v>
      </c>
      <c r="AC138" s="39">
        <f t="shared" ref="AC138:AC201" si="107">F138*G138</f>
        <v>0</v>
      </c>
      <c r="AD138" s="39">
        <f t="shared" ref="AD138:AD201" si="108">$F138*H138</f>
        <v>0</v>
      </c>
      <c r="AE138" s="39">
        <f t="shared" ref="AE138:AE201" si="109">$F138*I138</f>
        <v>0</v>
      </c>
      <c r="AF138" s="39">
        <f t="shared" ref="AF138:AF201" si="110">$F138*J138</f>
        <v>0</v>
      </c>
      <c r="AG138" s="39">
        <f t="shared" ref="AG138:AG201" si="111">$F138*K138</f>
        <v>0</v>
      </c>
      <c r="AH138" s="39">
        <f t="shared" ref="AH138:AH201" si="112">$F138*L138</f>
        <v>0</v>
      </c>
      <c r="AI138" s="39">
        <f t="shared" ref="AI138:AI201" si="113">$F138*M138</f>
        <v>0</v>
      </c>
      <c r="AJ138" s="39">
        <f t="shared" ref="AJ138:AJ201" si="114">$F138*N138</f>
        <v>0</v>
      </c>
      <c r="AK138" s="39">
        <f t="shared" ref="AK138:AK201" si="115">F138*O138</f>
        <v>0</v>
      </c>
      <c r="AL138" s="43"/>
      <c r="AM138" s="39">
        <f t="shared" ref="AM138:AM201" si="116">CHOOSE($G$3,AD138-AE138,AE138-AD138)</f>
        <v>0</v>
      </c>
      <c r="AN138" s="39">
        <f t="shared" ref="AN138:AN201" si="117">CHOOSE($G$3,AG138-AH138,AH138-AG138)</f>
        <v>0</v>
      </c>
      <c r="AO138" s="39">
        <f t="shared" ref="AO138:AO201" si="118">CHOOSE($G$3,AJ138-AK138,AK138-AJ138)</f>
        <v>0</v>
      </c>
      <c r="AP138" s="40">
        <f t="shared" ref="AP138:AP201" si="119">SUM(AM138:AO138)</f>
        <v>0</v>
      </c>
      <c r="AR138" s="39">
        <f t="shared" ref="AR138:AR201" si="120">CHOOSE($G$3,AC138-AD138,AD138-AC138)</f>
        <v>0</v>
      </c>
      <c r="AS138" s="39">
        <f t="shared" ref="AS138:AS201" si="121">CHOOSE($G$3,AF138-AG138,AG138-AF138)</f>
        <v>0</v>
      </c>
      <c r="AT138" s="39">
        <f t="shared" ref="AT138:AT201" si="122">CHOOSE($G$3,AI138-AJ138,AJ138-AI138)</f>
        <v>0</v>
      </c>
      <c r="AU138" s="40">
        <f t="shared" ref="AU138:AU201" si="123">AR138+AS138+AT138</f>
        <v>0</v>
      </c>
      <c r="AV138" s="40"/>
      <c r="AW138" s="52">
        <f t="shared" ref="AW138:AW201" si="124">AU138+AP138</f>
        <v>0</v>
      </c>
      <c r="AY138" s="52">
        <f t="shared" ref="AY138:AY201" si="125">AK138+AH138+AE138</f>
        <v>0</v>
      </c>
      <c r="AZ138" s="70"/>
    </row>
    <row r="139" spans="1:52">
      <c r="A139" s="44">
        <f t="shared" ref="A139:A202" si="126">EDATE(A138,1)</f>
        <v>40969</v>
      </c>
      <c r="B139" s="66">
        <f t="shared" ref="B139:B202" si="127">B138</f>
        <v>4590.1639344262294</v>
      </c>
      <c r="C139" s="67"/>
      <c r="D139" s="68">
        <f t="shared" si="94"/>
        <v>4590.1639344262294</v>
      </c>
      <c r="E139" s="35">
        <f t="shared" si="95"/>
        <v>0</v>
      </c>
      <c r="F139" s="35">
        <f t="shared" si="96"/>
        <v>0</v>
      </c>
      <c r="G139" s="55">
        <f t="shared" si="91"/>
        <v>5.67</v>
      </c>
      <c r="H139" s="69">
        <f t="shared" si="91"/>
        <v>5.67</v>
      </c>
      <c r="I139" s="72">
        <f t="shared" ref="I139:I202" si="128">I138</f>
        <v>0</v>
      </c>
      <c r="J139" s="55">
        <f t="shared" si="92"/>
        <v>-4.7500000000000001E-2</v>
      </c>
      <c r="K139" s="69">
        <f t="shared" si="92"/>
        <v>-0.06</v>
      </c>
      <c r="L139" s="72">
        <v>0</v>
      </c>
      <c r="M139" s="55">
        <f t="shared" si="93"/>
        <v>0.01</v>
      </c>
      <c r="N139" s="69">
        <f t="shared" si="93"/>
        <v>0</v>
      </c>
      <c r="O139" s="72">
        <v>0</v>
      </c>
      <c r="P139" s="7"/>
      <c r="Q139" s="72">
        <f t="shared" si="97"/>
        <v>5.6325000000000003</v>
      </c>
      <c r="R139" s="72">
        <f t="shared" si="98"/>
        <v>5.61</v>
      </c>
      <c r="S139" s="72">
        <f t="shared" si="99"/>
        <v>0</v>
      </c>
      <c r="T139" s="7"/>
      <c r="U139" s="5">
        <f t="shared" si="100"/>
        <v>31</v>
      </c>
      <c r="V139" s="45">
        <f t="shared" si="101"/>
        <v>40969</v>
      </c>
      <c r="W139" s="5">
        <f t="shared" si="102"/>
        <v>4053</v>
      </c>
      <c r="X139" s="55">
        <f t="shared" si="103"/>
        <v>5.3904348595426005E-2</v>
      </c>
      <c r="Y139" s="47">
        <f t="shared" si="104"/>
        <v>0.55419905629130306</v>
      </c>
      <c r="Z139" s="5">
        <f t="shared" si="105"/>
        <v>0</v>
      </c>
      <c r="AA139" s="5">
        <f t="shared" si="106"/>
        <v>0</v>
      </c>
      <c r="AC139" s="39">
        <f t="shared" si="107"/>
        <v>0</v>
      </c>
      <c r="AD139" s="39">
        <f t="shared" si="108"/>
        <v>0</v>
      </c>
      <c r="AE139" s="39">
        <f t="shared" si="109"/>
        <v>0</v>
      </c>
      <c r="AF139" s="39">
        <f t="shared" si="110"/>
        <v>0</v>
      </c>
      <c r="AG139" s="39">
        <f t="shared" si="111"/>
        <v>0</v>
      </c>
      <c r="AH139" s="39">
        <f t="shared" si="112"/>
        <v>0</v>
      </c>
      <c r="AI139" s="39">
        <f t="shared" si="113"/>
        <v>0</v>
      </c>
      <c r="AJ139" s="39">
        <f t="shared" si="114"/>
        <v>0</v>
      </c>
      <c r="AK139" s="39">
        <f t="shared" si="115"/>
        <v>0</v>
      </c>
      <c r="AL139" s="43"/>
      <c r="AM139" s="39">
        <f t="shared" si="116"/>
        <v>0</v>
      </c>
      <c r="AN139" s="39">
        <f t="shared" si="117"/>
        <v>0</v>
      </c>
      <c r="AO139" s="39">
        <f t="shared" si="118"/>
        <v>0</v>
      </c>
      <c r="AP139" s="40">
        <f t="shared" si="119"/>
        <v>0</v>
      </c>
      <c r="AR139" s="39">
        <f t="shared" si="120"/>
        <v>0</v>
      </c>
      <c r="AS139" s="39">
        <f t="shared" si="121"/>
        <v>0</v>
      </c>
      <c r="AT139" s="39">
        <f t="shared" si="122"/>
        <v>0</v>
      </c>
      <c r="AU139" s="40">
        <f t="shared" si="123"/>
        <v>0</v>
      </c>
      <c r="AV139" s="40"/>
      <c r="AW139" s="52">
        <f t="shared" si="124"/>
        <v>0</v>
      </c>
      <c r="AY139" s="52">
        <f t="shared" si="125"/>
        <v>0</v>
      </c>
      <c r="AZ139" s="70"/>
    </row>
    <row r="140" spans="1:52">
      <c r="A140" s="44">
        <f t="shared" si="126"/>
        <v>41000</v>
      </c>
      <c r="B140" s="66">
        <f t="shared" si="127"/>
        <v>4590.1639344262294</v>
      </c>
      <c r="C140" s="67"/>
      <c r="D140" s="68">
        <f t="shared" si="94"/>
        <v>4590.1639344262294</v>
      </c>
      <c r="E140" s="35">
        <f t="shared" si="95"/>
        <v>0</v>
      </c>
      <c r="F140" s="35">
        <f t="shared" si="96"/>
        <v>0</v>
      </c>
      <c r="G140" s="55">
        <f t="shared" si="91"/>
        <v>5.67</v>
      </c>
      <c r="H140" s="69">
        <f t="shared" si="91"/>
        <v>5.67</v>
      </c>
      <c r="I140" s="72">
        <f t="shared" si="128"/>
        <v>0</v>
      </c>
      <c r="J140" s="55">
        <f t="shared" si="92"/>
        <v>-4.7500000000000001E-2</v>
      </c>
      <c r="K140" s="69">
        <f t="shared" si="92"/>
        <v>-0.06</v>
      </c>
      <c r="L140" s="72">
        <v>0</v>
      </c>
      <c r="M140" s="55">
        <f t="shared" si="93"/>
        <v>0.01</v>
      </c>
      <c r="N140" s="69">
        <f t="shared" si="93"/>
        <v>0</v>
      </c>
      <c r="O140" s="72">
        <v>0</v>
      </c>
      <c r="P140" s="7"/>
      <c r="Q140" s="72">
        <f t="shared" si="97"/>
        <v>5.6325000000000003</v>
      </c>
      <c r="R140" s="72">
        <f t="shared" si="98"/>
        <v>5.61</v>
      </c>
      <c r="S140" s="72">
        <f t="shared" si="99"/>
        <v>0</v>
      </c>
      <c r="T140" s="7"/>
      <c r="U140" s="5">
        <f t="shared" si="100"/>
        <v>30</v>
      </c>
      <c r="V140" s="45">
        <f t="shared" si="101"/>
        <v>41000</v>
      </c>
      <c r="W140" s="5">
        <f t="shared" si="102"/>
        <v>4084</v>
      </c>
      <c r="X140" s="55">
        <f t="shared" si="103"/>
        <v>5.3904348595426005E-2</v>
      </c>
      <c r="Y140" s="47">
        <f t="shared" si="104"/>
        <v>0.55170277680672108</v>
      </c>
      <c r="Z140" s="5">
        <f t="shared" si="105"/>
        <v>0</v>
      </c>
      <c r="AA140" s="5">
        <f t="shared" si="106"/>
        <v>0</v>
      </c>
      <c r="AC140" s="39">
        <f t="shared" si="107"/>
        <v>0</v>
      </c>
      <c r="AD140" s="39">
        <f t="shared" si="108"/>
        <v>0</v>
      </c>
      <c r="AE140" s="39">
        <f t="shared" si="109"/>
        <v>0</v>
      </c>
      <c r="AF140" s="39">
        <f t="shared" si="110"/>
        <v>0</v>
      </c>
      <c r="AG140" s="39">
        <f t="shared" si="111"/>
        <v>0</v>
      </c>
      <c r="AH140" s="39">
        <f t="shared" si="112"/>
        <v>0</v>
      </c>
      <c r="AI140" s="39">
        <f t="shared" si="113"/>
        <v>0</v>
      </c>
      <c r="AJ140" s="39">
        <f t="shared" si="114"/>
        <v>0</v>
      </c>
      <c r="AK140" s="39">
        <f t="shared" si="115"/>
        <v>0</v>
      </c>
      <c r="AL140" s="43"/>
      <c r="AM140" s="39">
        <f t="shared" si="116"/>
        <v>0</v>
      </c>
      <c r="AN140" s="39">
        <f t="shared" si="117"/>
        <v>0</v>
      </c>
      <c r="AO140" s="39">
        <f t="shared" si="118"/>
        <v>0</v>
      </c>
      <c r="AP140" s="40">
        <f t="shared" si="119"/>
        <v>0</v>
      </c>
      <c r="AR140" s="39">
        <f t="shared" si="120"/>
        <v>0</v>
      </c>
      <c r="AS140" s="39">
        <f t="shared" si="121"/>
        <v>0</v>
      </c>
      <c r="AT140" s="39">
        <f t="shared" si="122"/>
        <v>0</v>
      </c>
      <c r="AU140" s="40">
        <f t="shared" si="123"/>
        <v>0</v>
      </c>
      <c r="AV140" s="40"/>
      <c r="AW140" s="52">
        <f t="shared" si="124"/>
        <v>0</v>
      </c>
      <c r="AY140" s="52">
        <f t="shared" si="125"/>
        <v>0</v>
      </c>
      <c r="AZ140" s="70"/>
    </row>
    <row r="141" spans="1:52">
      <c r="A141" s="44">
        <f t="shared" si="126"/>
        <v>41030</v>
      </c>
      <c r="B141" s="66">
        <f t="shared" si="127"/>
        <v>4590.1639344262294</v>
      </c>
      <c r="C141" s="67"/>
      <c r="D141" s="68">
        <f t="shared" si="94"/>
        <v>4590.1639344262294</v>
      </c>
      <c r="E141" s="35">
        <f t="shared" si="95"/>
        <v>0</v>
      </c>
      <c r="F141" s="35">
        <f t="shared" si="96"/>
        <v>0</v>
      </c>
      <c r="G141" s="55">
        <f t="shared" si="91"/>
        <v>5.67</v>
      </c>
      <c r="H141" s="69">
        <f t="shared" si="91"/>
        <v>5.67</v>
      </c>
      <c r="I141" s="72">
        <f t="shared" si="128"/>
        <v>0</v>
      </c>
      <c r="J141" s="55">
        <f t="shared" si="92"/>
        <v>-4.7500000000000001E-2</v>
      </c>
      <c r="K141" s="69">
        <f t="shared" si="92"/>
        <v>-0.06</v>
      </c>
      <c r="L141" s="72">
        <v>0</v>
      </c>
      <c r="M141" s="55">
        <f t="shared" si="93"/>
        <v>0.01</v>
      </c>
      <c r="N141" s="69">
        <f t="shared" si="93"/>
        <v>0</v>
      </c>
      <c r="O141" s="72">
        <v>0</v>
      </c>
      <c r="P141" s="7"/>
      <c r="Q141" s="72">
        <f t="shared" si="97"/>
        <v>5.6325000000000003</v>
      </c>
      <c r="R141" s="72">
        <f t="shared" si="98"/>
        <v>5.61</v>
      </c>
      <c r="S141" s="72">
        <f t="shared" si="99"/>
        <v>0</v>
      </c>
      <c r="T141" s="7"/>
      <c r="U141" s="5">
        <f t="shared" si="100"/>
        <v>31</v>
      </c>
      <c r="V141" s="45">
        <f t="shared" si="101"/>
        <v>41030</v>
      </c>
      <c r="W141" s="5">
        <f t="shared" si="102"/>
        <v>4114</v>
      </c>
      <c r="X141" s="55">
        <f t="shared" si="103"/>
        <v>5.3904348595426005E-2</v>
      </c>
      <c r="Y141" s="47">
        <f t="shared" si="104"/>
        <v>0.54929772876654048</v>
      </c>
      <c r="Z141" s="5">
        <f t="shared" si="105"/>
        <v>0</v>
      </c>
      <c r="AA141" s="5">
        <f t="shared" si="106"/>
        <v>0</v>
      </c>
      <c r="AC141" s="39">
        <f t="shared" si="107"/>
        <v>0</v>
      </c>
      <c r="AD141" s="39">
        <f t="shared" si="108"/>
        <v>0</v>
      </c>
      <c r="AE141" s="39">
        <f t="shared" si="109"/>
        <v>0</v>
      </c>
      <c r="AF141" s="39">
        <f t="shared" si="110"/>
        <v>0</v>
      </c>
      <c r="AG141" s="39">
        <f t="shared" si="111"/>
        <v>0</v>
      </c>
      <c r="AH141" s="39">
        <f t="shared" si="112"/>
        <v>0</v>
      </c>
      <c r="AI141" s="39">
        <f t="shared" si="113"/>
        <v>0</v>
      </c>
      <c r="AJ141" s="39">
        <f t="shared" si="114"/>
        <v>0</v>
      </c>
      <c r="AK141" s="39">
        <f t="shared" si="115"/>
        <v>0</v>
      </c>
      <c r="AL141" s="43"/>
      <c r="AM141" s="39">
        <f t="shared" si="116"/>
        <v>0</v>
      </c>
      <c r="AN141" s="39">
        <f t="shared" si="117"/>
        <v>0</v>
      </c>
      <c r="AO141" s="39">
        <f t="shared" si="118"/>
        <v>0</v>
      </c>
      <c r="AP141" s="40">
        <f t="shared" si="119"/>
        <v>0</v>
      </c>
      <c r="AR141" s="39">
        <f t="shared" si="120"/>
        <v>0</v>
      </c>
      <c r="AS141" s="39">
        <f t="shared" si="121"/>
        <v>0</v>
      </c>
      <c r="AT141" s="39">
        <f t="shared" si="122"/>
        <v>0</v>
      </c>
      <c r="AU141" s="40">
        <f t="shared" si="123"/>
        <v>0</v>
      </c>
      <c r="AV141" s="40"/>
      <c r="AW141" s="52">
        <f t="shared" si="124"/>
        <v>0</v>
      </c>
      <c r="AY141" s="52">
        <f t="shared" si="125"/>
        <v>0</v>
      </c>
      <c r="AZ141" s="70"/>
    </row>
    <row r="142" spans="1:52">
      <c r="A142" s="44">
        <f t="shared" si="126"/>
        <v>41061</v>
      </c>
      <c r="B142" s="66">
        <f t="shared" si="127"/>
        <v>4590.1639344262294</v>
      </c>
      <c r="C142" s="67"/>
      <c r="D142" s="68">
        <f t="shared" si="94"/>
        <v>4590.1639344262294</v>
      </c>
      <c r="E142" s="35">
        <f t="shared" si="95"/>
        <v>0</v>
      </c>
      <c r="F142" s="35">
        <f t="shared" si="96"/>
        <v>0</v>
      </c>
      <c r="G142" s="55">
        <f t="shared" si="91"/>
        <v>5.67</v>
      </c>
      <c r="H142" s="69">
        <f t="shared" si="91"/>
        <v>5.67</v>
      </c>
      <c r="I142" s="72">
        <f t="shared" si="128"/>
        <v>0</v>
      </c>
      <c r="J142" s="55">
        <f t="shared" si="92"/>
        <v>-4.7500000000000001E-2</v>
      </c>
      <c r="K142" s="69">
        <f t="shared" si="92"/>
        <v>-0.06</v>
      </c>
      <c r="L142" s="72">
        <v>0</v>
      </c>
      <c r="M142" s="55">
        <f t="shared" si="93"/>
        <v>0.01</v>
      </c>
      <c r="N142" s="69">
        <f t="shared" si="93"/>
        <v>0</v>
      </c>
      <c r="O142" s="72">
        <v>0</v>
      </c>
      <c r="P142" s="7"/>
      <c r="Q142" s="72">
        <f t="shared" si="97"/>
        <v>5.6325000000000003</v>
      </c>
      <c r="R142" s="72">
        <f t="shared" si="98"/>
        <v>5.61</v>
      </c>
      <c r="S142" s="72">
        <f t="shared" si="99"/>
        <v>0</v>
      </c>
      <c r="T142" s="7"/>
      <c r="U142" s="5">
        <f t="shared" si="100"/>
        <v>30</v>
      </c>
      <c r="V142" s="45">
        <f t="shared" si="101"/>
        <v>41061</v>
      </c>
      <c r="W142" s="5">
        <f t="shared" si="102"/>
        <v>4145</v>
      </c>
      <c r="X142" s="55">
        <f t="shared" si="103"/>
        <v>5.3904348595426005E-2</v>
      </c>
      <c r="Y142" s="47">
        <f t="shared" si="104"/>
        <v>0.54682352633750086</v>
      </c>
      <c r="Z142" s="5">
        <f t="shared" si="105"/>
        <v>0</v>
      </c>
      <c r="AA142" s="5">
        <f t="shared" si="106"/>
        <v>0</v>
      </c>
      <c r="AC142" s="39">
        <f t="shared" si="107"/>
        <v>0</v>
      </c>
      <c r="AD142" s="39">
        <f t="shared" si="108"/>
        <v>0</v>
      </c>
      <c r="AE142" s="39">
        <f t="shared" si="109"/>
        <v>0</v>
      </c>
      <c r="AF142" s="39">
        <f t="shared" si="110"/>
        <v>0</v>
      </c>
      <c r="AG142" s="39">
        <f t="shared" si="111"/>
        <v>0</v>
      </c>
      <c r="AH142" s="39">
        <f t="shared" si="112"/>
        <v>0</v>
      </c>
      <c r="AI142" s="39">
        <f t="shared" si="113"/>
        <v>0</v>
      </c>
      <c r="AJ142" s="39">
        <f t="shared" si="114"/>
        <v>0</v>
      </c>
      <c r="AK142" s="39">
        <f t="shared" si="115"/>
        <v>0</v>
      </c>
      <c r="AL142" s="43"/>
      <c r="AM142" s="39">
        <f t="shared" si="116"/>
        <v>0</v>
      </c>
      <c r="AN142" s="39">
        <f t="shared" si="117"/>
        <v>0</v>
      </c>
      <c r="AO142" s="39">
        <f t="shared" si="118"/>
        <v>0</v>
      </c>
      <c r="AP142" s="40">
        <f t="shared" si="119"/>
        <v>0</v>
      </c>
      <c r="AR142" s="39">
        <f t="shared" si="120"/>
        <v>0</v>
      </c>
      <c r="AS142" s="39">
        <f t="shared" si="121"/>
        <v>0</v>
      </c>
      <c r="AT142" s="39">
        <f t="shared" si="122"/>
        <v>0</v>
      </c>
      <c r="AU142" s="40">
        <f t="shared" si="123"/>
        <v>0</v>
      </c>
      <c r="AV142" s="40"/>
      <c r="AW142" s="52">
        <f t="shared" si="124"/>
        <v>0</v>
      </c>
      <c r="AY142" s="52">
        <f t="shared" si="125"/>
        <v>0</v>
      </c>
      <c r="AZ142" s="70"/>
    </row>
    <row r="143" spans="1:52">
      <c r="A143" s="44">
        <f t="shared" si="126"/>
        <v>41091</v>
      </c>
      <c r="B143" s="66">
        <f t="shared" si="127"/>
        <v>4590.1639344262294</v>
      </c>
      <c r="C143" s="67"/>
      <c r="D143" s="68">
        <f t="shared" si="94"/>
        <v>4590.1639344262294</v>
      </c>
      <c r="E143" s="35">
        <f t="shared" si="95"/>
        <v>0</v>
      </c>
      <c r="F143" s="35">
        <f t="shared" si="96"/>
        <v>0</v>
      </c>
      <c r="G143" s="55">
        <f t="shared" si="91"/>
        <v>5.67</v>
      </c>
      <c r="H143" s="69">
        <f t="shared" si="91"/>
        <v>5.67</v>
      </c>
      <c r="I143" s="72">
        <f t="shared" si="128"/>
        <v>0</v>
      </c>
      <c r="J143" s="55">
        <f t="shared" si="92"/>
        <v>-4.7500000000000001E-2</v>
      </c>
      <c r="K143" s="69">
        <f t="shared" si="92"/>
        <v>-0.06</v>
      </c>
      <c r="L143" s="72">
        <v>0</v>
      </c>
      <c r="M143" s="55">
        <f t="shared" si="93"/>
        <v>0.01</v>
      </c>
      <c r="N143" s="69">
        <f t="shared" si="93"/>
        <v>0</v>
      </c>
      <c r="O143" s="72">
        <v>0</v>
      </c>
      <c r="P143" s="7"/>
      <c r="Q143" s="72">
        <f t="shared" si="97"/>
        <v>5.6325000000000003</v>
      </c>
      <c r="R143" s="72">
        <f t="shared" si="98"/>
        <v>5.61</v>
      </c>
      <c r="S143" s="72">
        <f t="shared" si="99"/>
        <v>0</v>
      </c>
      <c r="T143" s="7"/>
      <c r="U143" s="5">
        <f t="shared" si="100"/>
        <v>31</v>
      </c>
      <c r="V143" s="45">
        <f t="shared" si="101"/>
        <v>41091</v>
      </c>
      <c r="W143" s="5">
        <f t="shared" si="102"/>
        <v>4175</v>
      </c>
      <c r="X143" s="55">
        <f t="shared" si="103"/>
        <v>5.3904348595426005E-2</v>
      </c>
      <c r="Y143" s="47">
        <f t="shared" si="104"/>
        <v>0.54443974850343835</v>
      </c>
      <c r="Z143" s="5">
        <f t="shared" si="105"/>
        <v>0</v>
      </c>
      <c r="AA143" s="5">
        <f t="shared" si="106"/>
        <v>0</v>
      </c>
      <c r="AC143" s="39">
        <f t="shared" si="107"/>
        <v>0</v>
      </c>
      <c r="AD143" s="39">
        <f t="shared" si="108"/>
        <v>0</v>
      </c>
      <c r="AE143" s="39">
        <f t="shared" si="109"/>
        <v>0</v>
      </c>
      <c r="AF143" s="39">
        <f t="shared" si="110"/>
        <v>0</v>
      </c>
      <c r="AG143" s="39">
        <f t="shared" si="111"/>
        <v>0</v>
      </c>
      <c r="AH143" s="39">
        <f t="shared" si="112"/>
        <v>0</v>
      </c>
      <c r="AI143" s="39">
        <f t="shared" si="113"/>
        <v>0</v>
      </c>
      <c r="AJ143" s="39">
        <f t="shared" si="114"/>
        <v>0</v>
      </c>
      <c r="AK143" s="39">
        <f t="shared" si="115"/>
        <v>0</v>
      </c>
      <c r="AL143" s="43"/>
      <c r="AM143" s="39">
        <f t="shared" si="116"/>
        <v>0</v>
      </c>
      <c r="AN143" s="39">
        <f t="shared" si="117"/>
        <v>0</v>
      </c>
      <c r="AO143" s="39">
        <f t="shared" si="118"/>
        <v>0</v>
      </c>
      <c r="AP143" s="40">
        <f t="shared" si="119"/>
        <v>0</v>
      </c>
      <c r="AR143" s="39">
        <f t="shared" si="120"/>
        <v>0</v>
      </c>
      <c r="AS143" s="39">
        <f t="shared" si="121"/>
        <v>0</v>
      </c>
      <c r="AT143" s="39">
        <f t="shared" si="122"/>
        <v>0</v>
      </c>
      <c r="AU143" s="40">
        <f t="shared" si="123"/>
        <v>0</v>
      </c>
      <c r="AV143" s="40"/>
      <c r="AW143" s="52">
        <f t="shared" si="124"/>
        <v>0</v>
      </c>
      <c r="AY143" s="52">
        <f t="shared" si="125"/>
        <v>0</v>
      </c>
      <c r="AZ143" s="70"/>
    </row>
    <row r="144" spans="1:52">
      <c r="A144" s="44">
        <f t="shared" si="126"/>
        <v>41122</v>
      </c>
      <c r="B144" s="66">
        <f t="shared" si="127"/>
        <v>4590.1639344262294</v>
      </c>
      <c r="C144" s="67"/>
      <c r="D144" s="68">
        <f t="shared" si="94"/>
        <v>4590.1639344262294</v>
      </c>
      <c r="E144" s="35">
        <f t="shared" si="95"/>
        <v>0</v>
      </c>
      <c r="F144" s="35">
        <f t="shared" si="96"/>
        <v>0</v>
      </c>
      <c r="G144" s="55">
        <f t="shared" si="91"/>
        <v>5.67</v>
      </c>
      <c r="H144" s="69">
        <f t="shared" si="91"/>
        <v>5.67</v>
      </c>
      <c r="I144" s="72">
        <f t="shared" si="128"/>
        <v>0</v>
      </c>
      <c r="J144" s="55">
        <f t="shared" si="92"/>
        <v>-4.7500000000000001E-2</v>
      </c>
      <c r="K144" s="69">
        <f t="shared" si="92"/>
        <v>-0.06</v>
      </c>
      <c r="L144" s="72">
        <v>0</v>
      </c>
      <c r="M144" s="55">
        <f t="shared" si="93"/>
        <v>0.01</v>
      </c>
      <c r="N144" s="69">
        <f t="shared" si="93"/>
        <v>0</v>
      </c>
      <c r="O144" s="72">
        <v>0</v>
      </c>
      <c r="P144" s="7"/>
      <c r="Q144" s="72">
        <f t="shared" si="97"/>
        <v>5.6325000000000003</v>
      </c>
      <c r="R144" s="72">
        <f t="shared" si="98"/>
        <v>5.61</v>
      </c>
      <c r="S144" s="72">
        <f t="shared" si="99"/>
        <v>0</v>
      </c>
      <c r="T144" s="7"/>
      <c r="U144" s="5">
        <f t="shared" si="100"/>
        <v>31</v>
      </c>
      <c r="V144" s="45">
        <f t="shared" si="101"/>
        <v>41122</v>
      </c>
      <c r="W144" s="5">
        <f t="shared" si="102"/>
        <v>4206</v>
      </c>
      <c r="X144" s="55">
        <f t="shared" si="103"/>
        <v>5.3904348595426005E-2</v>
      </c>
      <c r="Y144" s="47">
        <f t="shared" si="104"/>
        <v>0.54198742788081766</v>
      </c>
      <c r="Z144" s="5">
        <f t="shared" si="105"/>
        <v>0</v>
      </c>
      <c r="AA144" s="5">
        <f t="shared" si="106"/>
        <v>0</v>
      </c>
      <c r="AC144" s="39">
        <f t="shared" si="107"/>
        <v>0</v>
      </c>
      <c r="AD144" s="39">
        <f t="shared" si="108"/>
        <v>0</v>
      </c>
      <c r="AE144" s="39">
        <f t="shared" si="109"/>
        <v>0</v>
      </c>
      <c r="AF144" s="39">
        <f t="shared" si="110"/>
        <v>0</v>
      </c>
      <c r="AG144" s="39">
        <f t="shared" si="111"/>
        <v>0</v>
      </c>
      <c r="AH144" s="39">
        <f t="shared" si="112"/>
        <v>0</v>
      </c>
      <c r="AI144" s="39">
        <f t="shared" si="113"/>
        <v>0</v>
      </c>
      <c r="AJ144" s="39">
        <f t="shared" si="114"/>
        <v>0</v>
      </c>
      <c r="AK144" s="39">
        <f t="shared" si="115"/>
        <v>0</v>
      </c>
      <c r="AL144" s="43"/>
      <c r="AM144" s="39">
        <f t="shared" si="116"/>
        <v>0</v>
      </c>
      <c r="AN144" s="39">
        <f t="shared" si="117"/>
        <v>0</v>
      </c>
      <c r="AO144" s="39">
        <f t="shared" si="118"/>
        <v>0</v>
      </c>
      <c r="AP144" s="40">
        <f t="shared" si="119"/>
        <v>0</v>
      </c>
      <c r="AR144" s="39">
        <f t="shared" si="120"/>
        <v>0</v>
      </c>
      <c r="AS144" s="39">
        <f t="shared" si="121"/>
        <v>0</v>
      </c>
      <c r="AT144" s="39">
        <f t="shared" si="122"/>
        <v>0</v>
      </c>
      <c r="AU144" s="40">
        <f t="shared" si="123"/>
        <v>0</v>
      </c>
      <c r="AV144" s="40"/>
      <c r="AW144" s="52">
        <f t="shared" si="124"/>
        <v>0</v>
      </c>
      <c r="AY144" s="52">
        <f t="shared" si="125"/>
        <v>0</v>
      </c>
      <c r="AZ144" s="70"/>
    </row>
    <row r="145" spans="1:52">
      <c r="A145" s="44">
        <f t="shared" si="126"/>
        <v>41153</v>
      </c>
      <c r="B145" s="66">
        <f t="shared" si="127"/>
        <v>4590.1639344262294</v>
      </c>
      <c r="C145" s="67"/>
      <c r="D145" s="68">
        <f t="shared" si="94"/>
        <v>4590.1639344262294</v>
      </c>
      <c r="E145" s="35">
        <f t="shared" si="95"/>
        <v>0</v>
      </c>
      <c r="F145" s="35">
        <f t="shared" si="96"/>
        <v>0</v>
      </c>
      <c r="G145" s="55">
        <f t="shared" si="91"/>
        <v>5.67</v>
      </c>
      <c r="H145" s="69">
        <f t="shared" si="91"/>
        <v>5.67</v>
      </c>
      <c r="I145" s="72">
        <f t="shared" si="128"/>
        <v>0</v>
      </c>
      <c r="J145" s="55">
        <f t="shared" si="92"/>
        <v>-4.7500000000000001E-2</v>
      </c>
      <c r="K145" s="69">
        <f t="shared" si="92"/>
        <v>-0.06</v>
      </c>
      <c r="L145" s="72">
        <v>0</v>
      </c>
      <c r="M145" s="55">
        <f t="shared" si="93"/>
        <v>0.01</v>
      </c>
      <c r="N145" s="69">
        <f t="shared" si="93"/>
        <v>0</v>
      </c>
      <c r="O145" s="72">
        <v>0</v>
      </c>
      <c r="P145" s="7"/>
      <c r="Q145" s="72">
        <f t="shared" si="97"/>
        <v>5.6325000000000003</v>
      </c>
      <c r="R145" s="72">
        <f t="shared" si="98"/>
        <v>5.61</v>
      </c>
      <c r="S145" s="72">
        <f t="shared" si="99"/>
        <v>0</v>
      </c>
      <c r="T145" s="7"/>
      <c r="U145" s="5">
        <f t="shared" si="100"/>
        <v>30</v>
      </c>
      <c r="V145" s="45">
        <f t="shared" si="101"/>
        <v>41153</v>
      </c>
      <c r="W145" s="5">
        <f t="shared" si="102"/>
        <v>4237</v>
      </c>
      <c r="X145" s="55">
        <f t="shared" si="103"/>
        <v>5.3904348595426005E-2</v>
      </c>
      <c r="Y145" s="47">
        <f t="shared" si="104"/>
        <v>0.53954615324896582</v>
      </c>
      <c r="Z145" s="5">
        <f t="shared" si="105"/>
        <v>0</v>
      </c>
      <c r="AA145" s="5">
        <f t="shared" si="106"/>
        <v>0</v>
      </c>
      <c r="AC145" s="39">
        <f t="shared" si="107"/>
        <v>0</v>
      </c>
      <c r="AD145" s="39">
        <f t="shared" si="108"/>
        <v>0</v>
      </c>
      <c r="AE145" s="39">
        <f t="shared" si="109"/>
        <v>0</v>
      </c>
      <c r="AF145" s="39">
        <f t="shared" si="110"/>
        <v>0</v>
      </c>
      <c r="AG145" s="39">
        <f t="shared" si="111"/>
        <v>0</v>
      </c>
      <c r="AH145" s="39">
        <f t="shared" si="112"/>
        <v>0</v>
      </c>
      <c r="AI145" s="39">
        <f t="shared" si="113"/>
        <v>0</v>
      </c>
      <c r="AJ145" s="39">
        <f t="shared" si="114"/>
        <v>0</v>
      </c>
      <c r="AK145" s="39">
        <f t="shared" si="115"/>
        <v>0</v>
      </c>
      <c r="AL145" s="43"/>
      <c r="AM145" s="39">
        <f t="shared" si="116"/>
        <v>0</v>
      </c>
      <c r="AN145" s="39">
        <f t="shared" si="117"/>
        <v>0</v>
      </c>
      <c r="AO145" s="39">
        <f t="shared" si="118"/>
        <v>0</v>
      </c>
      <c r="AP145" s="40">
        <f t="shared" si="119"/>
        <v>0</v>
      </c>
      <c r="AR145" s="39">
        <f t="shared" si="120"/>
        <v>0</v>
      </c>
      <c r="AS145" s="39">
        <f t="shared" si="121"/>
        <v>0</v>
      </c>
      <c r="AT145" s="39">
        <f t="shared" si="122"/>
        <v>0</v>
      </c>
      <c r="AU145" s="40">
        <f t="shared" si="123"/>
        <v>0</v>
      </c>
      <c r="AV145" s="40"/>
      <c r="AW145" s="52">
        <f t="shared" si="124"/>
        <v>0</v>
      </c>
      <c r="AY145" s="52">
        <f t="shared" si="125"/>
        <v>0</v>
      </c>
      <c r="AZ145" s="70"/>
    </row>
    <row r="146" spans="1:52">
      <c r="A146" s="44">
        <f t="shared" si="126"/>
        <v>41183</v>
      </c>
      <c r="B146" s="66">
        <f t="shared" si="127"/>
        <v>4590.1639344262294</v>
      </c>
      <c r="C146" s="67"/>
      <c r="D146" s="68">
        <f t="shared" si="94"/>
        <v>4590.1639344262294</v>
      </c>
      <c r="E146" s="35">
        <f t="shared" si="95"/>
        <v>0</v>
      </c>
      <c r="F146" s="35">
        <f t="shared" si="96"/>
        <v>0</v>
      </c>
      <c r="G146" s="55">
        <f t="shared" si="91"/>
        <v>5.67</v>
      </c>
      <c r="H146" s="69">
        <f t="shared" si="91"/>
        <v>5.67</v>
      </c>
      <c r="I146" s="72">
        <f t="shared" si="128"/>
        <v>0</v>
      </c>
      <c r="J146" s="55">
        <f t="shared" si="92"/>
        <v>-4.7500000000000001E-2</v>
      </c>
      <c r="K146" s="69">
        <f t="shared" si="92"/>
        <v>-0.06</v>
      </c>
      <c r="L146" s="72">
        <v>0</v>
      </c>
      <c r="M146" s="55">
        <f t="shared" si="93"/>
        <v>0.01</v>
      </c>
      <c r="N146" s="69">
        <f t="shared" si="93"/>
        <v>0</v>
      </c>
      <c r="O146" s="72">
        <v>0</v>
      </c>
      <c r="P146" s="7"/>
      <c r="Q146" s="72">
        <f t="shared" si="97"/>
        <v>5.6325000000000003</v>
      </c>
      <c r="R146" s="72">
        <f t="shared" si="98"/>
        <v>5.61</v>
      </c>
      <c r="S146" s="72">
        <f t="shared" si="99"/>
        <v>0</v>
      </c>
      <c r="T146" s="7"/>
      <c r="U146" s="5">
        <f t="shared" si="100"/>
        <v>31</v>
      </c>
      <c r="V146" s="45">
        <f t="shared" si="101"/>
        <v>41183</v>
      </c>
      <c r="W146" s="5">
        <f t="shared" si="102"/>
        <v>4267</v>
      </c>
      <c r="X146" s="55">
        <f t="shared" si="103"/>
        <v>5.3904348595426005E-2</v>
      </c>
      <c r="Y146" s="47">
        <f t="shared" si="104"/>
        <v>0.53719409980096766</v>
      </c>
      <c r="Z146" s="5">
        <f t="shared" si="105"/>
        <v>0</v>
      </c>
      <c r="AA146" s="5">
        <f t="shared" si="106"/>
        <v>0</v>
      </c>
      <c r="AC146" s="39">
        <f t="shared" si="107"/>
        <v>0</v>
      </c>
      <c r="AD146" s="39">
        <f t="shared" si="108"/>
        <v>0</v>
      </c>
      <c r="AE146" s="39">
        <f t="shared" si="109"/>
        <v>0</v>
      </c>
      <c r="AF146" s="39">
        <f t="shared" si="110"/>
        <v>0</v>
      </c>
      <c r="AG146" s="39">
        <f t="shared" si="111"/>
        <v>0</v>
      </c>
      <c r="AH146" s="39">
        <f t="shared" si="112"/>
        <v>0</v>
      </c>
      <c r="AI146" s="39">
        <f t="shared" si="113"/>
        <v>0</v>
      </c>
      <c r="AJ146" s="39">
        <f t="shared" si="114"/>
        <v>0</v>
      </c>
      <c r="AK146" s="39">
        <f t="shared" si="115"/>
        <v>0</v>
      </c>
      <c r="AL146" s="43"/>
      <c r="AM146" s="39">
        <f t="shared" si="116"/>
        <v>0</v>
      </c>
      <c r="AN146" s="39">
        <f t="shared" si="117"/>
        <v>0</v>
      </c>
      <c r="AO146" s="39">
        <f t="shared" si="118"/>
        <v>0</v>
      </c>
      <c r="AP146" s="40">
        <f t="shared" si="119"/>
        <v>0</v>
      </c>
      <c r="AR146" s="39">
        <f t="shared" si="120"/>
        <v>0</v>
      </c>
      <c r="AS146" s="39">
        <f t="shared" si="121"/>
        <v>0</v>
      </c>
      <c r="AT146" s="39">
        <f t="shared" si="122"/>
        <v>0</v>
      </c>
      <c r="AU146" s="40">
        <f t="shared" si="123"/>
        <v>0</v>
      </c>
      <c r="AV146" s="40"/>
      <c r="AW146" s="52">
        <f t="shared" si="124"/>
        <v>0</v>
      </c>
      <c r="AY146" s="52">
        <f t="shared" si="125"/>
        <v>0</v>
      </c>
      <c r="AZ146" s="70"/>
    </row>
    <row r="147" spans="1:52">
      <c r="A147" s="44">
        <f t="shared" si="126"/>
        <v>41214</v>
      </c>
      <c r="B147" s="66">
        <f t="shared" si="127"/>
        <v>4590.1639344262294</v>
      </c>
      <c r="C147" s="67"/>
      <c r="D147" s="68">
        <f t="shared" si="94"/>
        <v>4590.1639344262294</v>
      </c>
      <c r="E147" s="35">
        <f t="shared" si="95"/>
        <v>0</v>
      </c>
      <c r="F147" s="35">
        <f t="shared" si="96"/>
        <v>0</v>
      </c>
      <c r="G147" s="55">
        <f t="shared" si="91"/>
        <v>5.67</v>
      </c>
      <c r="H147" s="69">
        <f t="shared" si="91"/>
        <v>5.67</v>
      </c>
      <c r="I147" s="72">
        <f t="shared" si="128"/>
        <v>0</v>
      </c>
      <c r="J147" s="55">
        <f t="shared" si="92"/>
        <v>-4.7500000000000001E-2</v>
      </c>
      <c r="K147" s="69">
        <f t="shared" si="92"/>
        <v>-0.06</v>
      </c>
      <c r="L147" s="72">
        <v>0</v>
      </c>
      <c r="M147" s="55">
        <f t="shared" si="93"/>
        <v>0.01</v>
      </c>
      <c r="N147" s="69">
        <f t="shared" si="93"/>
        <v>0</v>
      </c>
      <c r="O147" s="72">
        <v>0</v>
      </c>
      <c r="P147" s="7"/>
      <c r="Q147" s="72">
        <f t="shared" si="97"/>
        <v>5.6325000000000003</v>
      </c>
      <c r="R147" s="72">
        <f t="shared" si="98"/>
        <v>5.61</v>
      </c>
      <c r="S147" s="72">
        <f t="shared" si="99"/>
        <v>0</v>
      </c>
      <c r="T147" s="7"/>
      <c r="U147" s="5">
        <f t="shared" si="100"/>
        <v>30</v>
      </c>
      <c r="V147" s="45">
        <f t="shared" si="101"/>
        <v>41214</v>
      </c>
      <c r="W147" s="5">
        <f t="shared" si="102"/>
        <v>4298</v>
      </c>
      <c r="X147" s="55">
        <f t="shared" si="103"/>
        <v>5.3904348595426005E-2</v>
      </c>
      <c r="Y147" s="47">
        <f t="shared" si="104"/>
        <v>0.53477441576262685</v>
      </c>
      <c r="Z147" s="5">
        <f t="shared" si="105"/>
        <v>0</v>
      </c>
      <c r="AA147" s="5">
        <f t="shared" si="106"/>
        <v>0</v>
      </c>
      <c r="AC147" s="39">
        <f t="shared" si="107"/>
        <v>0</v>
      </c>
      <c r="AD147" s="39">
        <f t="shared" si="108"/>
        <v>0</v>
      </c>
      <c r="AE147" s="39">
        <f t="shared" si="109"/>
        <v>0</v>
      </c>
      <c r="AF147" s="39">
        <f t="shared" si="110"/>
        <v>0</v>
      </c>
      <c r="AG147" s="39">
        <f t="shared" si="111"/>
        <v>0</v>
      </c>
      <c r="AH147" s="39">
        <f t="shared" si="112"/>
        <v>0</v>
      </c>
      <c r="AI147" s="39">
        <f t="shared" si="113"/>
        <v>0</v>
      </c>
      <c r="AJ147" s="39">
        <f t="shared" si="114"/>
        <v>0</v>
      </c>
      <c r="AK147" s="39">
        <f t="shared" si="115"/>
        <v>0</v>
      </c>
      <c r="AL147" s="43"/>
      <c r="AM147" s="39">
        <f t="shared" si="116"/>
        <v>0</v>
      </c>
      <c r="AN147" s="39">
        <f t="shared" si="117"/>
        <v>0</v>
      </c>
      <c r="AO147" s="39">
        <f t="shared" si="118"/>
        <v>0</v>
      </c>
      <c r="AP147" s="40">
        <f t="shared" si="119"/>
        <v>0</v>
      </c>
      <c r="AR147" s="39">
        <f t="shared" si="120"/>
        <v>0</v>
      </c>
      <c r="AS147" s="39">
        <f t="shared" si="121"/>
        <v>0</v>
      </c>
      <c r="AT147" s="39">
        <f t="shared" si="122"/>
        <v>0</v>
      </c>
      <c r="AU147" s="40">
        <f t="shared" si="123"/>
        <v>0</v>
      </c>
      <c r="AV147" s="40"/>
      <c r="AW147" s="52">
        <f t="shared" si="124"/>
        <v>0</v>
      </c>
      <c r="AY147" s="52">
        <f t="shared" si="125"/>
        <v>0</v>
      </c>
      <c r="AZ147" s="70"/>
    </row>
    <row r="148" spans="1:52">
      <c r="A148" s="44">
        <f t="shared" si="126"/>
        <v>41244</v>
      </c>
      <c r="B148" s="66">
        <f t="shared" si="127"/>
        <v>4590.1639344262294</v>
      </c>
      <c r="C148" s="67"/>
      <c r="D148" s="68">
        <f t="shared" si="94"/>
        <v>4590.1639344262294</v>
      </c>
      <c r="E148" s="35">
        <f t="shared" si="95"/>
        <v>0</v>
      </c>
      <c r="F148" s="35">
        <f t="shared" si="96"/>
        <v>0</v>
      </c>
      <c r="G148" s="55">
        <f t="shared" si="91"/>
        <v>5.67</v>
      </c>
      <c r="H148" s="69">
        <f t="shared" si="91"/>
        <v>5.67</v>
      </c>
      <c r="I148" s="72">
        <f t="shared" si="128"/>
        <v>0</v>
      </c>
      <c r="J148" s="55">
        <f t="shared" si="92"/>
        <v>-4.7500000000000001E-2</v>
      </c>
      <c r="K148" s="69">
        <f t="shared" si="92"/>
        <v>-0.06</v>
      </c>
      <c r="L148" s="72">
        <v>0</v>
      </c>
      <c r="M148" s="55">
        <f t="shared" si="93"/>
        <v>0.01</v>
      </c>
      <c r="N148" s="69">
        <f t="shared" si="93"/>
        <v>0</v>
      </c>
      <c r="O148" s="72">
        <v>0</v>
      </c>
      <c r="P148" s="7"/>
      <c r="Q148" s="72">
        <f t="shared" si="97"/>
        <v>5.6325000000000003</v>
      </c>
      <c r="R148" s="72">
        <f t="shared" si="98"/>
        <v>5.61</v>
      </c>
      <c r="S148" s="72">
        <f t="shared" si="99"/>
        <v>0</v>
      </c>
      <c r="T148" s="7"/>
      <c r="U148" s="5">
        <f t="shared" si="100"/>
        <v>31</v>
      </c>
      <c r="V148" s="45">
        <f t="shared" si="101"/>
        <v>41244</v>
      </c>
      <c r="W148" s="5">
        <f t="shared" si="102"/>
        <v>4328</v>
      </c>
      <c r="X148" s="55">
        <f t="shared" si="103"/>
        <v>5.3904348595426005E-2</v>
      </c>
      <c r="Y148" s="47">
        <f t="shared" si="104"/>
        <v>0.53244316383742729</v>
      </c>
      <c r="Z148" s="5">
        <f t="shared" si="105"/>
        <v>0</v>
      </c>
      <c r="AA148" s="5">
        <f t="shared" si="106"/>
        <v>0</v>
      </c>
      <c r="AC148" s="39">
        <f t="shared" si="107"/>
        <v>0</v>
      </c>
      <c r="AD148" s="39">
        <f t="shared" si="108"/>
        <v>0</v>
      </c>
      <c r="AE148" s="39">
        <f t="shared" si="109"/>
        <v>0</v>
      </c>
      <c r="AF148" s="39">
        <f t="shared" si="110"/>
        <v>0</v>
      </c>
      <c r="AG148" s="39">
        <f t="shared" si="111"/>
        <v>0</v>
      </c>
      <c r="AH148" s="39">
        <f t="shared" si="112"/>
        <v>0</v>
      </c>
      <c r="AI148" s="39">
        <f t="shared" si="113"/>
        <v>0</v>
      </c>
      <c r="AJ148" s="39">
        <f t="shared" si="114"/>
        <v>0</v>
      </c>
      <c r="AK148" s="39">
        <f t="shared" si="115"/>
        <v>0</v>
      </c>
      <c r="AL148" s="43"/>
      <c r="AM148" s="39">
        <f t="shared" si="116"/>
        <v>0</v>
      </c>
      <c r="AN148" s="39">
        <f t="shared" si="117"/>
        <v>0</v>
      </c>
      <c r="AO148" s="39">
        <f t="shared" si="118"/>
        <v>0</v>
      </c>
      <c r="AP148" s="40">
        <f t="shared" si="119"/>
        <v>0</v>
      </c>
      <c r="AR148" s="39">
        <f t="shared" si="120"/>
        <v>0</v>
      </c>
      <c r="AS148" s="39">
        <f t="shared" si="121"/>
        <v>0</v>
      </c>
      <c r="AT148" s="39">
        <f t="shared" si="122"/>
        <v>0</v>
      </c>
      <c r="AU148" s="40">
        <f t="shared" si="123"/>
        <v>0</v>
      </c>
      <c r="AV148" s="40"/>
      <c r="AW148" s="52">
        <f t="shared" si="124"/>
        <v>0</v>
      </c>
      <c r="AY148" s="52">
        <f t="shared" si="125"/>
        <v>0</v>
      </c>
      <c r="AZ148" s="70"/>
    </row>
    <row r="149" spans="1:52">
      <c r="A149" s="44">
        <f t="shared" si="126"/>
        <v>41275</v>
      </c>
      <c r="B149" s="66">
        <f t="shared" si="127"/>
        <v>4590.1639344262294</v>
      </c>
      <c r="C149" s="67"/>
      <c r="D149" s="68">
        <f t="shared" si="94"/>
        <v>4590.1639344262294</v>
      </c>
      <c r="E149" s="35">
        <f t="shared" si="95"/>
        <v>0</v>
      </c>
      <c r="F149" s="35">
        <f t="shared" si="96"/>
        <v>0</v>
      </c>
      <c r="G149" s="55">
        <f t="shared" si="91"/>
        <v>5.67</v>
      </c>
      <c r="H149" s="69">
        <f t="shared" si="91"/>
        <v>5.67</v>
      </c>
      <c r="I149" s="72">
        <f t="shared" si="128"/>
        <v>0</v>
      </c>
      <c r="J149" s="55">
        <f t="shared" si="92"/>
        <v>-4.7500000000000001E-2</v>
      </c>
      <c r="K149" s="69">
        <f t="shared" si="92"/>
        <v>-0.06</v>
      </c>
      <c r="L149" s="72">
        <v>0</v>
      </c>
      <c r="M149" s="55">
        <f t="shared" si="93"/>
        <v>0.01</v>
      </c>
      <c r="N149" s="69">
        <f t="shared" si="93"/>
        <v>0</v>
      </c>
      <c r="O149" s="72">
        <v>0</v>
      </c>
      <c r="P149" s="7"/>
      <c r="Q149" s="72">
        <f t="shared" si="97"/>
        <v>5.6325000000000003</v>
      </c>
      <c r="R149" s="72">
        <f t="shared" si="98"/>
        <v>5.61</v>
      </c>
      <c r="S149" s="72">
        <f t="shared" si="99"/>
        <v>0</v>
      </c>
      <c r="T149" s="7"/>
      <c r="U149" s="5">
        <f t="shared" si="100"/>
        <v>31</v>
      </c>
      <c r="V149" s="45">
        <f t="shared" si="101"/>
        <v>41275</v>
      </c>
      <c r="W149" s="5">
        <f t="shared" si="102"/>
        <v>4359</v>
      </c>
      <c r="X149" s="55">
        <f t="shared" si="103"/>
        <v>5.3904348595426005E-2</v>
      </c>
      <c r="Y149" s="47">
        <f t="shared" si="104"/>
        <v>0.53004487944573631</v>
      </c>
      <c r="Z149" s="5">
        <f t="shared" si="105"/>
        <v>0</v>
      </c>
      <c r="AA149" s="5">
        <f t="shared" si="106"/>
        <v>0</v>
      </c>
      <c r="AC149" s="39">
        <f t="shared" si="107"/>
        <v>0</v>
      </c>
      <c r="AD149" s="39">
        <f t="shared" si="108"/>
        <v>0</v>
      </c>
      <c r="AE149" s="39">
        <f t="shared" si="109"/>
        <v>0</v>
      </c>
      <c r="AF149" s="39">
        <f t="shared" si="110"/>
        <v>0</v>
      </c>
      <c r="AG149" s="39">
        <f t="shared" si="111"/>
        <v>0</v>
      </c>
      <c r="AH149" s="39">
        <f t="shared" si="112"/>
        <v>0</v>
      </c>
      <c r="AI149" s="39">
        <f t="shared" si="113"/>
        <v>0</v>
      </c>
      <c r="AJ149" s="39">
        <f t="shared" si="114"/>
        <v>0</v>
      </c>
      <c r="AK149" s="39">
        <f t="shared" si="115"/>
        <v>0</v>
      </c>
      <c r="AL149" s="43"/>
      <c r="AM149" s="39">
        <f t="shared" si="116"/>
        <v>0</v>
      </c>
      <c r="AN149" s="39">
        <f t="shared" si="117"/>
        <v>0</v>
      </c>
      <c r="AO149" s="39">
        <f t="shared" si="118"/>
        <v>0</v>
      </c>
      <c r="AP149" s="40">
        <f t="shared" si="119"/>
        <v>0</v>
      </c>
      <c r="AR149" s="39">
        <f t="shared" si="120"/>
        <v>0</v>
      </c>
      <c r="AS149" s="39">
        <f t="shared" si="121"/>
        <v>0</v>
      </c>
      <c r="AT149" s="39">
        <f t="shared" si="122"/>
        <v>0</v>
      </c>
      <c r="AU149" s="40">
        <f t="shared" si="123"/>
        <v>0</v>
      </c>
      <c r="AV149" s="40"/>
      <c r="AW149" s="52">
        <f t="shared" si="124"/>
        <v>0</v>
      </c>
      <c r="AY149" s="52">
        <f t="shared" si="125"/>
        <v>0</v>
      </c>
      <c r="AZ149" s="70"/>
    </row>
    <row r="150" spans="1:52">
      <c r="A150" s="44">
        <f t="shared" si="126"/>
        <v>41306</v>
      </c>
      <c r="B150" s="66">
        <f t="shared" si="127"/>
        <v>4590.1639344262294</v>
      </c>
      <c r="C150" s="67"/>
      <c r="D150" s="68">
        <f t="shared" si="94"/>
        <v>4590.1639344262294</v>
      </c>
      <c r="E150" s="35">
        <f t="shared" si="95"/>
        <v>0</v>
      </c>
      <c r="F150" s="35">
        <f t="shared" si="96"/>
        <v>0</v>
      </c>
      <c r="G150" s="55">
        <f t="shared" ref="G150:H169" si="129">VLOOKUP($A150,Table,MATCH(G$4,Curves,0))</f>
        <v>5.67</v>
      </c>
      <c r="H150" s="69">
        <f t="shared" si="129"/>
        <v>5.67</v>
      </c>
      <c r="I150" s="72">
        <f t="shared" si="128"/>
        <v>0</v>
      </c>
      <c r="J150" s="55">
        <f t="shared" ref="J150:K169" si="130">VLOOKUP($A150,Table,MATCH(J$4,Curves,0))</f>
        <v>-4.7500000000000001E-2</v>
      </c>
      <c r="K150" s="69">
        <f t="shared" si="130"/>
        <v>-0.06</v>
      </c>
      <c r="L150" s="72">
        <v>0</v>
      </c>
      <c r="M150" s="55">
        <f t="shared" ref="M150:N169" si="131">VLOOKUP($A150,Table,MATCH(M$4,Curves,0))</f>
        <v>0.01</v>
      </c>
      <c r="N150" s="69">
        <f t="shared" si="131"/>
        <v>0</v>
      </c>
      <c r="O150" s="72">
        <v>0</v>
      </c>
      <c r="P150" s="7"/>
      <c r="Q150" s="72">
        <f t="shared" si="97"/>
        <v>5.6325000000000003</v>
      </c>
      <c r="R150" s="72">
        <f t="shared" si="98"/>
        <v>5.61</v>
      </c>
      <c r="S150" s="72">
        <f t="shared" si="99"/>
        <v>0</v>
      </c>
      <c r="T150" s="7"/>
      <c r="U150" s="5">
        <f t="shared" si="100"/>
        <v>28</v>
      </c>
      <c r="V150" s="45">
        <f t="shared" si="101"/>
        <v>41306</v>
      </c>
      <c r="W150" s="5">
        <f t="shared" si="102"/>
        <v>4390</v>
      </c>
      <c r="X150" s="55">
        <f t="shared" si="103"/>
        <v>5.3904348595426005E-2</v>
      </c>
      <c r="Y150" s="47">
        <f t="shared" si="104"/>
        <v>0.52765739764935327</v>
      </c>
      <c r="Z150" s="5">
        <f t="shared" si="105"/>
        <v>0</v>
      </c>
      <c r="AA150" s="5">
        <f t="shared" si="106"/>
        <v>0</v>
      </c>
      <c r="AC150" s="39">
        <f t="shared" si="107"/>
        <v>0</v>
      </c>
      <c r="AD150" s="39">
        <f t="shared" si="108"/>
        <v>0</v>
      </c>
      <c r="AE150" s="39">
        <f t="shared" si="109"/>
        <v>0</v>
      </c>
      <c r="AF150" s="39">
        <f t="shared" si="110"/>
        <v>0</v>
      </c>
      <c r="AG150" s="39">
        <f t="shared" si="111"/>
        <v>0</v>
      </c>
      <c r="AH150" s="39">
        <f t="shared" si="112"/>
        <v>0</v>
      </c>
      <c r="AI150" s="39">
        <f t="shared" si="113"/>
        <v>0</v>
      </c>
      <c r="AJ150" s="39">
        <f t="shared" si="114"/>
        <v>0</v>
      </c>
      <c r="AK150" s="39">
        <f t="shared" si="115"/>
        <v>0</v>
      </c>
      <c r="AL150" s="43"/>
      <c r="AM150" s="39">
        <f t="shared" si="116"/>
        <v>0</v>
      </c>
      <c r="AN150" s="39">
        <f t="shared" si="117"/>
        <v>0</v>
      </c>
      <c r="AO150" s="39">
        <f t="shared" si="118"/>
        <v>0</v>
      </c>
      <c r="AP150" s="40">
        <f t="shared" si="119"/>
        <v>0</v>
      </c>
      <c r="AR150" s="39">
        <f t="shared" si="120"/>
        <v>0</v>
      </c>
      <c r="AS150" s="39">
        <f t="shared" si="121"/>
        <v>0</v>
      </c>
      <c r="AT150" s="39">
        <f t="shared" si="122"/>
        <v>0</v>
      </c>
      <c r="AU150" s="40">
        <f t="shared" si="123"/>
        <v>0</v>
      </c>
      <c r="AV150" s="40"/>
      <c r="AW150" s="52">
        <f t="shared" si="124"/>
        <v>0</v>
      </c>
      <c r="AY150" s="52">
        <f t="shared" si="125"/>
        <v>0</v>
      </c>
      <c r="AZ150" s="70"/>
    </row>
    <row r="151" spans="1:52">
      <c r="A151" s="44">
        <f t="shared" si="126"/>
        <v>41334</v>
      </c>
      <c r="B151" s="66">
        <f t="shared" si="127"/>
        <v>4590.1639344262294</v>
      </c>
      <c r="C151" s="67"/>
      <c r="D151" s="68">
        <f t="shared" si="94"/>
        <v>4590.1639344262294</v>
      </c>
      <c r="E151" s="35">
        <f t="shared" si="95"/>
        <v>0</v>
      </c>
      <c r="F151" s="35">
        <f t="shared" si="96"/>
        <v>0</v>
      </c>
      <c r="G151" s="55">
        <f t="shared" si="129"/>
        <v>5.67</v>
      </c>
      <c r="H151" s="69">
        <f t="shared" si="129"/>
        <v>5.67</v>
      </c>
      <c r="I151" s="72">
        <f t="shared" si="128"/>
        <v>0</v>
      </c>
      <c r="J151" s="55">
        <f t="shared" si="130"/>
        <v>-4.7500000000000001E-2</v>
      </c>
      <c r="K151" s="69">
        <f t="shared" si="130"/>
        <v>-0.06</v>
      </c>
      <c r="L151" s="72">
        <v>0</v>
      </c>
      <c r="M151" s="55">
        <f t="shared" si="131"/>
        <v>0.01</v>
      </c>
      <c r="N151" s="69">
        <f t="shared" si="131"/>
        <v>0</v>
      </c>
      <c r="O151" s="72">
        <v>0</v>
      </c>
      <c r="P151" s="7"/>
      <c r="Q151" s="72">
        <f t="shared" si="97"/>
        <v>5.6325000000000003</v>
      </c>
      <c r="R151" s="72">
        <f t="shared" si="98"/>
        <v>5.61</v>
      </c>
      <c r="S151" s="72">
        <f t="shared" si="99"/>
        <v>0</v>
      </c>
      <c r="T151" s="7"/>
      <c r="U151" s="5">
        <f t="shared" si="100"/>
        <v>31</v>
      </c>
      <c r="V151" s="45">
        <f t="shared" si="101"/>
        <v>41334</v>
      </c>
      <c r="W151" s="5">
        <f t="shared" si="102"/>
        <v>4418</v>
      </c>
      <c r="X151" s="55">
        <f t="shared" si="103"/>
        <v>5.3904348595426005E-2</v>
      </c>
      <c r="Y151" s="47">
        <f t="shared" si="104"/>
        <v>0.52551020706152707</v>
      </c>
      <c r="Z151" s="5">
        <f t="shared" si="105"/>
        <v>0</v>
      </c>
      <c r="AA151" s="5">
        <f t="shared" si="106"/>
        <v>0</v>
      </c>
      <c r="AC151" s="39">
        <f t="shared" si="107"/>
        <v>0</v>
      </c>
      <c r="AD151" s="39">
        <f t="shared" si="108"/>
        <v>0</v>
      </c>
      <c r="AE151" s="39">
        <f t="shared" si="109"/>
        <v>0</v>
      </c>
      <c r="AF151" s="39">
        <f t="shared" si="110"/>
        <v>0</v>
      </c>
      <c r="AG151" s="39">
        <f t="shared" si="111"/>
        <v>0</v>
      </c>
      <c r="AH151" s="39">
        <f t="shared" si="112"/>
        <v>0</v>
      </c>
      <c r="AI151" s="39">
        <f t="shared" si="113"/>
        <v>0</v>
      </c>
      <c r="AJ151" s="39">
        <f t="shared" si="114"/>
        <v>0</v>
      </c>
      <c r="AK151" s="39">
        <f t="shared" si="115"/>
        <v>0</v>
      </c>
      <c r="AL151" s="43"/>
      <c r="AM151" s="39">
        <f t="shared" si="116"/>
        <v>0</v>
      </c>
      <c r="AN151" s="39">
        <f t="shared" si="117"/>
        <v>0</v>
      </c>
      <c r="AO151" s="39">
        <f t="shared" si="118"/>
        <v>0</v>
      </c>
      <c r="AP151" s="40">
        <f t="shared" si="119"/>
        <v>0</v>
      </c>
      <c r="AR151" s="39">
        <f t="shared" si="120"/>
        <v>0</v>
      </c>
      <c r="AS151" s="39">
        <f t="shared" si="121"/>
        <v>0</v>
      </c>
      <c r="AT151" s="39">
        <f t="shared" si="122"/>
        <v>0</v>
      </c>
      <c r="AU151" s="40">
        <f t="shared" si="123"/>
        <v>0</v>
      </c>
      <c r="AV151" s="40"/>
      <c r="AW151" s="52">
        <f t="shared" si="124"/>
        <v>0</v>
      </c>
      <c r="AY151" s="52">
        <f t="shared" si="125"/>
        <v>0</v>
      </c>
      <c r="AZ151" s="70"/>
    </row>
    <row r="152" spans="1:52">
      <c r="A152" s="44">
        <f t="shared" si="126"/>
        <v>41365</v>
      </c>
      <c r="B152" s="66">
        <f t="shared" si="127"/>
        <v>4590.1639344262294</v>
      </c>
      <c r="C152" s="67"/>
      <c r="D152" s="68">
        <f t="shared" si="94"/>
        <v>4590.1639344262294</v>
      </c>
      <c r="E152" s="35">
        <f t="shared" si="95"/>
        <v>0</v>
      </c>
      <c r="F152" s="35">
        <f t="shared" si="96"/>
        <v>0</v>
      </c>
      <c r="G152" s="55">
        <f t="shared" si="129"/>
        <v>5.67</v>
      </c>
      <c r="H152" s="69">
        <f t="shared" si="129"/>
        <v>5.67</v>
      </c>
      <c r="I152" s="72">
        <f t="shared" si="128"/>
        <v>0</v>
      </c>
      <c r="J152" s="55">
        <f t="shared" si="130"/>
        <v>-4.7500000000000001E-2</v>
      </c>
      <c r="K152" s="69">
        <f t="shared" si="130"/>
        <v>-0.06</v>
      </c>
      <c r="L152" s="72">
        <v>0</v>
      </c>
      <c r="M152" s="55">
        <f t="shared" si="131"/>
        <v>0.01</v>
      </c>
      <c r="N152" s="69">
        <f t="shared" si="131"/>
        <v>0</v>
      </c>
      <c r="O152" s="72">
        <v>0</v>
      </c>
      <c r="P152" s="7"/>
      <c r="Q152" s="72">
        <f t="shared" si="97"/>
        <v>5.6325000000000003</v>
      </c>
      <c r="R152" s="72">
        <f t="shared" si="98"/>
        <v>5.61</v>
      </c>
      <c r="S152" s="72">
        <f t="shared" si="99"/>
        <v>0</v>
      </c>
      <c r="T152" s="7"/>
      <c r="U152" s="5">
        <f t="shared" si="100"/>
        <v>30</v>
      </c>
      <c r="V152" s="45">
        <f t="shared" si="101"/>
        <v>41365</v>
      </c>
      <c r="W152" s="5">
        <f t="shared" si="102"/>
        <v>4449</v>
      </c>
      <c r="X152" s="55">
        <f t="shared" si="103"/>
        <v>5.3904348595426005E-2</v>
      </c>
      <c r="Y152" s="47">
        <f t="shared" si="104"/>
        <v>0.52314315079549012</v>
      </c>
      <c r="Z152" s="5">
        <f t="shared" si="105"/>
        <v>0</v>
      </c>
      <c r="AA152" s="5">
        <f t="shared" si="106"/>
        <v>0</v>
      </c>
      <c r="AC152" s="39">
        <f t="shared" si="107"/>
        <v>0</v>
      </c>
      <c r="AD152" s="39">
        <f t="shared" si="108"/>
        <v>0</v>
      </c>
      <c r="AE152" s="39">
        <f t="shared" si="109"/>
        <v>0</v>
      </c>
      <c r="AF152" s="39">
        <f t="shared" si="110"/>
        <v>0</v>
      </c>
      <c r="AG152" s="39">
        <f t="shared" si="111"/>
        <v>0</v>
      </c>
      <c r="AH152" s="39">
        <f t="shared" si="112"/>
        <v>0</v>
      </c>
      <c r="AI152" s="39">
        <f t="shared" si="113"/>
        <v>0</v>
      </c>
      <c r="AJ152" s="39">
        <f t="shared" si="114"/>
        <v>0</v>
      </c>
      <c r="AK152" s="39">
        <f t="shared" si="115"/>
        <v>0</v>
      </c>
      <c r="AL152" s="43"/>
      <c r="AM152" s="39">
        <f t="shared" si="116"/>
        <v>0</v>
      </c>
      <c r="AN152" s="39">
        <f t="shared" si="117"/>
        <v>0</v>
      </c>
      <c r="AO152" s="39">
        <f t="shared" si="118"/>
        <v>0</v>
      </c>
      <c r="AP152" s="40">
        <f t="shared" si="119"/>
        <v>0</v>
      </c>
      <c r="AR152" s="39">
        <f t="shared" si="120"/>
        <v>0</v>
      </c>
      <c r="AS152" s="39">
        <f t="shared" si="121"/>
        <v>0</v>
      </c>
      <c r="AT152" s="39">
        <f t="shared" si="122"/>
        <v>0</v>
      </c>
      <c r="AU152" s="40">
        <f t="shared" si="123"/>
        <v>0</v>
      </c>
      <c r="AV152" s="40"/>
      <c r="AW152" s="52">
        <f t="shared" si="124"/>
        <v>0</v>
      </c>
      <c r="AY152" s="52">
        <f t="shared" si="125"/>
        <v>0</v>
      </c>
      <c r="AZ152" s="70"/>
    </row>
    <row r="153" spans="1:52">
      <c r="A153" s="44">
        <f t="shared" si="126"/>
        <v>41395</v>
      </c>
      <c r="B153" s="66">
        <f t="shared" si="127"/>
        <v>4590.1639344262294</v>
      </c>
      <c r="C153" s="67"/>
      <c r="D153" s="68">
        <f t="shared" si="94"/>
        <v>4590.1639344262294</v>
      </c>
      <c r="E153" s="35">
        <f t="shared" si="95"/>
        <v>0</v>
      </c>
      <c r="F153" s="35">
        <f t="shared" si="96"/>
        <v>0</v>
      </c>
      <c r="G153" s="55">
        <f t="shared" si="129"/>
        <v>5.67</v>
      </c>
      <c r="H153" s="69">
        <f t="shared" si="129"/>
        <v>5.67</v>
      </c>
      <c r="I153" s="72">
        <f t="shared" si="128"/>
        <v>0</v>
      </c>
      <c r="J153" s="55">
        <f t="shared" si="130"/>
        <v>-4.7500000000000001E-2</v>
      </c>
      <c r="K153" s="69">
        <f t="shared" si="130"/>
        <v>-0.06</v>
      </c>
      <c r="L153" s="72">
        <v>0</v>
      </c>
      <c r="M153" s="55">
        <f t="shared" si="131"/>
        <v>0.01</v>
      </c>
      <c r="N153" s="69">
        <f t="shared" si="131"/>
        <v>0</v>
      </c>
      <c r="O153" s="72">
        <v>0</v>
      </c>
      <c r="P153" s="7"/>
      <c r="Q153" s="72">
        <f t="shared" si="97"/>
        <v>5.6325000000000003</v>
      </c>
      <c r="R153" s="72">
        <f t="shared" si="98"/>
        <v>5.61</v>
      </c>
      <c r="S153" s="72">
        <f t="shared" si="99"/>
        <v>0</v>
      </c>
      <c r="T153" s="7"/>
      <c r="U153" s="5">
        <f t="shared" si="100"/>
        <v>31</v>
      </c>
      <c r="V153" s="45">
        <f t="shared" si="101"/>
        <v>41395</v>
      </c>
      <c r="W153" s="5">
        <f t="shared" si="102"/>
        <v>4479</v>
      </c>
      <c r="X153" s="55">
        <f t="shared" si="103"/>
        <v>5.3904348595426005E-2</v>
      </c>
      <c r="Y153" s="47">
        <f t="shared" si="104"/>
        <v>0.52086260325712708</v>
      </c>
      <c r="Z153" s="5">
        <f t="shared" si="105"/>
        <v>0</v>
      </c>
      <c r="AA153" s="5">
        <f t="shared" si="106"/>
        <v>0</v>
      </c>
      <c r="AC153" s="39">
        <f t="shared" si="107"/>
        <v>0</v>
      </c>
      <c r="AD153" s="39">
        <f t="shared" si="108"/>
        <v>0</v>
      </c>
      <c r="AE153" s="39">
        <f t="shared" si="109"/>
        <v>0</v>
      </c>
      <c r="AF153" s="39">
        <f t="shared" si="110"/>
        <v>0</v>
      </c>
      <c r="AG153" s="39">
        <f t="shared" si="111"/>
        <v>0</v>
      </c>
      <c r="AH153" s="39">
        <f t="shared" si="112"/>
        <v>0</v>
      </c>
      <c r="AI153" s="39">
        <f t="shared" si="113"/>
        <v>0</v>
      </c>
      <c r="AJ153" s="39">
        <f t="shared" si="114"/>
        <v>0</v>
      </c>
      <c r="AK153" s="39">
        <f t="shared" si="115"/>
        <v>0</v>
      </c>
      <c r="AL153" s="43"/>
      <c r="AM153" s="39">
        <f t="shared" si="116"/>
        <v>0</v>
      </c>
      <c r="AN153" s="39">
        <f t="shared" si="117"/>
        <v>0</v>
      </c>
      <c r="AO153" s="39">
        <f t="shared" si="118"/>
        <v>0</v>
      </c>
      <c r="AP153" s="40">
        <f t="shared" si="119"/>
        <v>0</v>
      </c>
      <c r="AR153" s="39">
        <f t="shared" si="120"/>
        <v>0</v>
      </c>
      <c r="AS153" s="39">
        <f t="shared" si="121"/>
        <v>0</v>
      </c>
      <c r="AT153" s="39">
        <f t="shared" si="122"/>
        <v>0</v>
      </c>
      <c r="AU153" s="40">
        <f t="shared" si="123"/>
        <v>0</v>
      </c>
      <c r="AV153" s="40"/>
      <c r="AW153" s="52">
        <f t="shared" si="124"/>
        <v>0</v>
      </c>
      <c r="AY153" s="52">
        <f t="shared" si="125"/>
        <v>0</v>
      </c>
      <c r="AZ153" s="70"/>
    </row>
    <row r="154" spans="1:52">
      <c r="A154" s="44">
        <f t="shared" si="126"/>
        <v>41426</v>
      </c>
      <c r="B154" s="66">
        <f t="shared" si="127"/>
        <v>4590.1639344262294</v>
      </c>
      <c r="C154" s="67"/>
      <c r="D154" s="68">
        <f t="shared" si="94"/>
        <v>4590.1639344262294</v>
      </c>
      <c r="E154" s="35">
        <f t="shared" si="95"/>
        <v>0</v>
      </c>
      <c r="F154" s="35">
        <f t="shared" si="96"/>
        <v>0</v>
      </c>
      <c r="G154" s="55">
        <f t="shared" si="129"/>
        <v>5.67</v>
      </c>
      <c r="H154" s="69">
        <f t="shared" si="129"/>
        <v>5.67</v>
      </c>
      <c r="I154" s="72">
        <f t="shared" si="128"/>
        <v>0</v>
      </c>
      <c r="J154" s="55">
        <f t="shared" si="130"/>
        <v>-4.7500000000000001E-2</v>
      </c>
      <c r="K154" s="69">
        <f t="shared" si="130"/>
        <v>-0.06</v>
      </c>
      <c r="L154" s="72">
        <v>0</v>
      </c>
      <c r="M154" s="55">
        <f t="shared" si="131"/>
        <v>0.01</v>
      </c>
      <c r="N154" s="69">
        <f t="shared" si="131"/>
        <v>0</v>
      </c>
      <c r="O154" s="72">
        <v>0</v>
      </c>
      <c r="P154" s="7"/>
      <c r="Q154" s="72">
        <f t="shared" si="97"/>
        <v>5.6325000000000003</v>
      </c>
      <c r="R154" s="72">
        <f t="shared" si="98"/>
        <v>5.61</v>
      </c>
      <c r="S154" s="72">
        <f t="shared" si="99"/>
        <v>0</v>
      </c>
      <c r="T154" s="7"/>
      <c r="U154" s="5">
        <f t="shared" si="100"/>
        <v>30</v>
      </c>
      <c r="V154" s="45">
        <f t="shared" si="101"/>
        <v>41426</v>
      </c>
      <c r="W154" s="5">
        <f t="shared" si="102"/>
        <v>4510</v>
      </c>
      <c r="X154" s="55">
        <f t="shared" si="103"/>
        <v>5.3904348595426005E-2</v>
      </c>
      <c r="Y154" s="47">
        <f t="shared" si="104"/>
        <v>0.51851648119856975</v>
      </c>
      <c r="Z154" s="5">
        <f t="shared" si="105"/>
        <v>0</v>
      </c>
      <c r="AA154" s="5">
        <f t="shared" si="106"/>
        <v>0</v>
      </c>
      <c r="AC154" s="39">
        <f t="shared" si="107"/>
        <v>0</v>
      </c>
      <c r="AD154" s="39">
        <f t="shared" si="108"/>
        <v>0</v>
      </c>
      <c r="AE154" s="39">
        <f t="shared" si="109"/>
        <v>0</v>
      </c>
      <c r="AF154" s="39">
        <f t="shared" si="110"/>
        <v>0</v>
      </c>
      <c r="AG154" s="39">
        <f t="shared" si="111"/>
        <v>0</v>
      </c>
      <c r="AH154" s="39">
        <f t="shared" si="112"/>
        <v>0</v>
      </c>
      <c r="AI154" s="39">
        <f t="shared" si="113"/>
        <v>0</v>
      </c>
      <c r="AJ154" s="39">
        <f t="shared" si="114"/>
        <v>0</v>
      </c>
      <c r="AK154" s="39">
        <f t="shared" si="115"/>
        <v>0</v>
      </c>
      <c r="AL154" s="43"/>
      <c r="AM154" s="39">
        <f t="shared" si="116"/>
        <v>0</v>
      </c>
      <c r="AN154" s="39">
        <f t="shared" si="117"/>
        <v>0</v>
      </c>
      <c r="AO154" s="39">
        <f t="shared" si="118"/>
        <v>0</v>
      </c>
      <c r="AP154" s="40">
        <f t="shared" si="119"/>
        <v>0</v>
      </c>
      <c r="AR154" s="39">
        <f t="shared" si="120"/>
        <v>0</v>
      </c>
      <c r="AS154" s="39">
        <f t="shared" si="121"/>
        <v>0</v>
      </c>
      <c r="AT154" s="39">
        <f t="shared" si="122"/>
        <v>0</v>
      </c>
      <c r="AU154" s="40">
        <f t="shared" si="123"/>
        <v>0</v>
      </c>
      <c r="AV154" s="40"/>
      <c r="AW154" s="52">
        <f t="shared" si="124"/>
        <v>0</v>
      </c>
      <c r="AY154" s="52">
        <f t="shared" si="125"/>
        <v>0</v>
      </c>
      <c r="AZ154" s="70"/>
    </row>
    <row r="155" spans="1:52">
      <c r="A155" s="44">
        <f t="shared" si="126"/>
        <v>41456</v>
      </c>
      <c r="B155" s="66">
        <f t="shared" si="127"/>
        <v>4590.1639344262294</v>
      </c>
      <c r="C155" s="67"/>
      <c r="D155" s="68">
        <f t="shared" si="94"/>
        <v>4590.1639344262294</v>
      </c>
      <c r="E155" s="35">
        <f t="shared" si="95"/>
        <v>0</v>
      </c>
      <c r="F155" s="35">
        <f t="shared" si="96"/>
        <v>0</v>
      </c>
      <c r="G155" s="55">
        <f t="shared" si="129"/>
        <v>5.67</v>
      </c>
      <c r="H155" s="69">
        <f t="shared" si="129"/>
        <v>5.67</v>
      </c>
      <c r="I155" s="72">
        <f t="shared" si="128"/>
        <v>0</v>
      </c>
      <c r="J155" s="55">
        <f t="shared" si="130"/>
        <v>-4.7500000000000001E-2</v>
      </c>
      <c r="K155" s="69">
        <f t="shared" si="130"/>
        <v>-0.06</v>
      </c>
      <c r="L155" s="72">
        <v>0</v>
      </c>
      <c r="M155" s="55">
        <f t="shared" si="131"/>
        <v>0.01</v>
      </c>
      <c r="N155" s="69">
        <f t="shared" si="131"/>
        <v>0</v>
      </c>
      <c r="O155" s="72">
        <v>0</v>
      </c>
      <c r="P155" s="7"/>
      <c r="Q155" s="72">
        <f t="shared" si="97"/>
        <v>5.6325000000000003</v>
      </c>
      <c r="R155" s="72">
        <f t="shared" si="98"/>
        <v>5.61</v>
      </c>
      <c r="S155" s="72">
        <f t="shared" si="99"/>
        <v>0</v>
      </c>
      <c r="T155" s="7"/>
      <c r="U155" s="5">
        <f t="shared" si="100"/>
        <v>31</v>
      </c>
      <c r="V155" s="45">
        <f t="shared" si="101"/>
        <v>41456</v>
      </c>
      <c r="W155" s="5">
        <f t="shared" si="102"/>
        <v>4540</v>
      </c>
      <c r="X155" s="55">
        <f t="shared" si="103"/>
        <v>5.3904348595426005E-2</v>
      </c>
      <c r="Y155" s="47">
        <f t="shared" si="104"/>
        <v>0.51625610278589262</v>
      </c>
      <c r="Z155" s="5">
        <f t="shared" si="105"/>
        <v>0</v>
      </c>
      <c r="AA155" s="5">
        <f t="shared" si="106"/>
        <v>0</v>
      </c>
      <c r="AC155" s="39">
        <f t="shared" si="107"/>
        <v>0</v>
      </c>
      <c r="AD155" s="39">
        <f t="shared" si="108"/>
        <v>0</v>
      </c>
      <c r="AE155" s="39">
        <f t="shared" si="109"/>
        <v>0</v>
      </c>
      <c r="AF155" s="39">
        <f t="shared" si="110"/>
        <v>0</v>
      </c>
      <c r="AG155" s="39">
        <f t="shared" si="111"/>
        <v>0</v>
      </c>
      <c r="AH155" s="39">
        <f t="shared" si="112"/>
        <v>0</v>
      </c>
      <c r="AI155" s="39">
        <f t="shared" si="113"/>
        <v>0</v>
      </c>
      <c r="AJ155" s="39">
        <f t="shared" si="114"/>
        <v>0</v>
      </c>
      <c r="AK155" s="39">
        <f t="shared" si="115"/>
        <v>0</v>
      </c>
      <c r="AL155" s="43"/>
      <c r="AM155" s="39">
        <f t="shared" si="116"/>
        <v>0</v>
      </c>
      <c r="AN155" s="39">
        <f t="shared" si="117"/>
        <v>0</v>
      </c>
      <c r="AO155" s="39">
        <f t="shared" si="118"/>
        <v>0</v>
      </c>
      <c r="AP155" s="40">
        <f t="shared" si="119"/>
        <v>0</v>
      </c>
      <c r="AR155" s="39">
        <f t="shared" si="120"/>
        <v>0</v>
      </c>
      <c r="AS155" s="39">
        <f t="shared" si="121"/>
        <v>0</v>
      </c>
      <c r="AT155" s="39">
        <f t="shared" si="122"/>
        <v>0</v>
      </c>
      <c r="AU155" s="40">
        <f t="shared" si="123"/>
        <v>0</v>
      </c>
      <c r="AV155" s="40"/>
      <c r="AW155" s="52">
        <f t="shared" si="124"/>
        <v>0</v>
      </c>
      <c r="AY155" s="52">
        <f t="shared" si="125"/>
        <v>0</v>
      </c>
      <c r="AZ155" s="70"/>
    </row>
    <row r="156" spans="1:52">
      <c r="A156" s="44">
        <f t="shared" si="126"/>
        <v>41487</v>
      </c>
      <c r="B156" s="66">
        <f t="shared" si="127"/>
        <v>4590.1639344262294</v>
      </c>
      <c r="C156" s="67"/>
      <c r="D156" s="68">
        <f t="shared" si="94"/>
        <v>4590.1639344262294</v>
      </c>
      <c r="E156" s="35">
        <f t="shared" si="95"/>
        <v>0</v>
      </c>
      <c r="F156" s="35">
        <f t="shared" si="96"/>
        <v>0</v>
      </c>
      <c r="G156" s="55">
        <f t="shared" si="129"/>
        <v>5.67</v>
      </c>
      <c r="H156" s="69">
        <f t="shared" si="129"/>
        <v>5.67</v>
      </c>
      <c r="I156" s="72">
        <f t="shared" si="128"/>
        <v>0</v>
      </c>
      <c r="J156" s="55">
        <f t="shared" si="130"/>
        <v>-4.7500000000000001E-2</v>
      </c>
      <c r="K156" s="69">
        <f t="shared" si="130"/>
        <v>-0.06</v>
      </c>
      <c r="L156" s="72">
        <v>0</v>
      </c>
      <c r="M156" s="55">
        <f t="shared" si="131"/>
        <v>0.01</v>
      </c>
      <c r="N156" s="69">
        <f t="shared" si="131"/>
        <v>0</v>
      </c>
      <c r="O156" s="72">
        <v>0</v>
      </c>
      <c r="P156" s="7"/>
      <c r="Q156" s="72">
        <f t="shared" si="97"/>
        <v>5.6325000000000003</v>
      </c>
      <c r="R156" s="72">
        <f t="shared" si="98"/>
        <v>5.61</v>
      </c>
      <c r="S156" s="72">
        <f t="shared" si="99"/>
        <v>0</v>
      </c>
      <c r="T156" s="7"/>
      <c r="U156" s="5">
        <f t="shared" si="100"/>
        <v>31</v>
      </c>
      <c r="V156" s="45">
        <f t="shared" si="101"/>
        <v>41487</v>
      </c>
      <c r="W156" s="5">
        <f t="shared" si="102"/>
        <v>4571</v>
      </c>
      <c r="X156" s="55">
        <f t="shared" si="103"/>
        <v>5.3904348595426005E-2</v>
      </c>
      <c r="Y156" s="47">
        <f t="shared" si="104"/>
        <v>0.51393072979302112</v>
      </c>
      <c r="Z156" s="5">
        <f t="shared" si="105"/>
        <v>0</v>
      </c>
      <c r="AA156" s="5">
        <f t="shared" si="106"/>
        <v>0</v>
      </c>
      <c r="AC156" s="39">
        <f t="shared" si="107"/>
        <v>0</v>
      </c>
      <c r="AD156" s="39">
        <f t="shared" si="108"/>
        <v>0</v>
      </c>
      <c r="AE156" s="39">
        <f t="shared" si="109"/>
        <v>0</v>
      </c>
      <c r="AF156" s="39">
        <f t="shared" si="110"/>
        <v>0</v>
      </c>
      <c r="AG156" s="39">
        <f t="shared" si="111"/>
        <v>0</v>
      </c>
      <c r="AH156" s="39">
        <f t="shared" si="112"/>
        <v>0</v>
      </c>
      <c r="AI156" s="39">
        <f t="shared" si="113"/>
        <v>0</v>
      </c>
      <c r="AJ156" s="39">
        <f t="shared" si="114"/>
        <v>0</v>
      </c>
      <c r="AK156" s="39">
        <f t="shared" si="115"/>
        <v>0</v>
      </c>
      <c r="AL156" s="43"/>
      <c r="AM156" s="39">
        <f t="shared" si="116"/>
        <v>0</v>
      </c>
      <c r="AN156" s="39">
        <f t="shared" si="117"/>
        <v>0</v>
      </c>
      <c r="AO156" s="39">
        <f t="shared" si="118"/>
        <v>0</v>
      </c>
      <c r="AP156" s="40">
        <f t="shared" si="119"/>
        <v>0</v>
      </c>
      <c r="AR156" s="39">
        <f t="shared" si="120"/>
        <v>0</v>
      </c>
      <c r="AS156" s="39">
        <f t="shared" si="121"/>
        <v>0</v>
      </c>
      <c r="AT156" s="39">
        <f t="shared" si="122"/>
        <v>0</v>
      </c>
      <c r="AU156" s="40">
        <f t="shared" si="123"/>
        <v>0</v>
      </c>
      <c r="AV156" s="40"/>
      <c r="AW156" s="52">
        <f t="shared" si="124"/>
        <v>0</v>
      </c>
      <c r="AY156" s="52">
        <f t="shared" si="125"/>
        <v>0</v>
      </c>
      <c r="AZ156" s="70"/>
    </row>
    <row r="157" spans="1:52">
      <c r="A157" s="44">
        <f t="shared" si="126"/>
        <v>41518</v>
      </c>
      <c r="B157" s="66">
        <f t="shared" si="127"/>
        <v>4590.1639344262294</v>
      </c>
      <c r="C157" s="67"/>
      <c r="D157" s="68">
        <f t="shared" si="94"/>
        <v>4590.1639344262294</v>
      </c>
      <c r="E157" s="35">
        <f t="shared" si="95"/>
        <v>0</v>
      </c>
      <c r="F157" s="35">
        <f t="shared" si="96"/>
        <v>0</v>
      </c>
      <c r="G157" s="55">
        <f t="shared" si="129"/>
        <v>5.67</v>
      </c>
      <c r="H157" s="69">
        <f t="shared" si="129"/>
        <v>5.67</v>
      </c>
      <c r="I157" s="72">
        <f t="shared" si="128"/>
        <v>0</v>
      </c>
      <c r="J157" s="55">
        <f t="shared" si="130"/>
        <v>-4.7500000000000001E-2</v>
      </c>
      <c r="K157" s="69">
        <f t="shared" si="130"/>
        <v>-0.06</v>
      </c>
      <c r="L157" s="72">
        <v>0</v>
      </c>
      <c r="M157" s="55">
        <f t="shared" si="131"/>
        <v>0.01</v>
      </c>
      <c r="N157" s="69">
        <f t="shared" si="131"/>
        <v>0</v>
      </c>
      <c r="O157" s="72">
        <v>0</v>
      </c>
      <c r="P157" s="7"/>
      <c r="Q157" s="72">
        <f t="shared" si="97"/>
        <v>5.6325000000000003</v>
      </c>
      <c r="R157" s="72">
        <f t="shared" si="98"/>
        <v>5.61</v>
      </c>
      <c r="S157" s="72">
        <f t="shared" si="99"/>
        <v>0</v>
      </c>
      <c r="T157" s="7"/>
      <c r="U157" s="5">
        <f t="shared" si="100"/>
        <v>30</v>
      </c>
      <c r="V157" s="45">
        <f t="shared" si="101"/>
        <v>41518</v>
      </c>
      <c r="W157" s="5">
        <f t="shared" si="102"/>
        <v>4602</v>
      </c>
      <c r="X157" s="55">
        <f t="shared" si="103"/>
        <v>5.3904348595426005E-2</v>
      </c>
      <c r="Y157" s="47">
        <f t="shared" si="104"/>
        <v>0.51161583098055496</v>
      </c>
      <c r="Z157" s="5">
        <f t="shared" si="105"/>
        <v>0</v>
      </c>
      <c r="AA157" s="5">
        <f t="shared" si="106"/>
        <v>0</v>
      </c>
      <c r="AC157" s="39">
        <f t="shared" si="107"/>
        <v>0</v>
      </c>
      <c r="AD157" s="39">
        <f t="shared" si="108"/>
        <v>0</v>
      </c>
      <c r="AE157" s="39">
        <f t="shared" si="109"/>
        <v>0</v>
      </c>
      <c r="AF157" s="39">
        <f t="shared" si="110"/>
        <v>0</v>
      </c>
      <c r="AG157" s="39">
        <f t="shared" si="111"/>
        <v>0</v>
      </c>
      <c r="AH157" s="39">
        <f t="shared" si="112"/>
        <v>0</v>
      </c>
      <c r="AI157" s="39">
        <f t="shared" si="113"/>
        <v>0</v>
      </c>
      <c r="AJ157" s="39">
        <f t="shared" si="114"/>
        <v>0</v>
      </c>
      <c r="AK157" s="39">
        <f t="shared" si="115"/>
        <v>0</v>
      </c>
      <c r="AL157" s="43"/>
      <c r="AM157" s="39">
        <f t="shared" si="116"/>
        <v>0</v>
      </c>
      <c r="AN157" s="39">
        <f t="shared" si="117"/>
        <v>0</v>
      </c>
      <c r="AO157" s="39">
        <f t="shared" si="118"/>
        <v>0</v>
      </c>
      <c r="AP157" s="40">
        <f t="shared" si="119"/>
        <v>0</v>
      </c>
      <c r="AR157" s="39">
        <f t="shared" si="120"/>
        <v>0</v>
      </c>
      <c r="AS157" s="39">
        <f t="shared" si="121"/>
        <v>0</v>
      </c>
      <c r="AT157" s="39">
        <f t="shared" si="122"/>
        <v>0</v>
      </c>
      <c r="AU157" s="40">
        <f t="shared" si="123"/>
        <v>0</v>
      </c>
      <c r="AV157" s="40"/>
      <c r="AW157" s="52">
        <f t="shared" si="124"/>
        <v>0</v>
      </c>
      <c r="AY157" s="52">
        <f t="shared" si="125"/>
        <v>0</v>
      </c>
      <c r="AZ157" s="70"/>
    </row>
    <row r="158" spans="1:52">
      <c r="A158" s="44">
        <f t="shared" si="126"/>
        <v>41548</v>
      </c>
      <c r="B158" s="66">
        <f t="shared" si="127"/>
        <v>4590.1639344262294</v>
      </c>
      <c r="C158" s="67"/>
      <c r="D158" s="68">
        <f t="shared" si="94"/>
        <v>4590.1639344262294</v>
      </c>
      <c r="E158" s="35">
        <f t="shared" si="95"/>
        <v>0</v>
      </c>
      <c r="F158" s="35">
        <f t="shared" si="96"/>
        <v>0</v>
      </c>
      <c r="G158" s="55">
        <f t="shared" si="129"/>
        <v>5.67</v>
      </c>
      <c r="H158" s="69">
        <f t="shared" si="129"/>
        <v>5.67</v>
      </c>
      <c r="I158" s="72">
        <f t="shared" si="128"/>
        <v>0</v>
      </c>
      <c r="J158" s="55">
        <f t="shared" si="130"/>
        <v>-4.7500000000000001E-2</v>
      </c>
      <c r="K158" s="69">
        <f t="shared" si="130"/>
        <v>-0.06</v>
      </c>
      <c r="L158" s="72">
        <v>0</v>
      </c>
      <c r="M158" s="55">
        <f t="shared" si="131"/>
        <v>0.01</v>
      </c>
      <c r="N158" s="69">
        <f t="shared" si="131"/>
        <v>0</v>
      </c>
      <c r="O158" s="72">
        <v>0</v>
      </c>
      <c r="P158" s="7"/>
      <c r="Q158" s="72">
        <f t="shared" si="97"/>
        <v>5.6325000000000003</v>
      </c>
      <c r="R158" s="72">
        <f t="shared" si="98"/>
        <v>5.61</v>
      </c>
      <c r="S158" s="72">
        <f t="shared" si="99"/>
        <v>0</v>
      </c>
      <c r="T158" s="7"/>
      <c r="U158" s="5">
        <f t="shared" si="100"/>
        <v>31</v>
      </c>
      <c r="V158" s="45">
        <f t="shared" si="101"/>
        <v>41548</v>
      </c>
      <c r="W158" s="5">
        <f t="shared" si="102"/>
        <v>4632</v>
      </c>
      <c r="X158" s="55">
        <f t="shared" si="103"/>
        <v>5.3904348595426005E-2</v>
      </c>
      <c r="Y158" s="47">
        <f t="shared" si="104"/>
        <v>0.50938553469901904</v>
      </c>
      <c r="Z158" s="5">
        <f t="shared" si="105"/>
        <v>0</v>
      </c>
      <c r="AA158" s="5">
        <f t="shared" si="106"/>
        <v>0</v>
      </c>
      <c r="AC158" s="39">
        <f t="shared" si="107"/>
        <v>0</v>
      </c>
      <c r="AD158" s="39">
        <f t="shared" si="108"/>
        <v>0</v>
      </c>
      <c r="AE158" s="39">
        <f t="shared" si="109"/>
        <v>0</v>
      </c>
      <c r="AF158" s="39">
        <f t="shared" si="110"/>
        <v>0</v>
      </c>
      <c r="AG158" s="39">
        <f t="shared" si="111"/>
        <v>0</v>
      </c>
      <c r="AH158" s="39">
        <f t="shared" si="112"/>
        <v>0</v>
      </c>
      <c r="AI158" s="39">
        <f t="shared" si="113"/>
        <v>0</v>
      </c>
      <c r="AJ158" s="39">
        <f t="shared" si="114"/>
        <v>0</v>
      </c>
      <c r="AK158" s="39">
        <f t="shared" si="115"/>
        <v>0</v>
      </c>
      <c r="AL158" s="43"/>
      <c r="AM158" s="39">
        <f t="shared" si="116"/>
        <v>0</v>
      </c>
      <c r="AN158" s="39">
        <f t="shared" si="117"/>
        <v>0</v>
      </c>
      <c r="AO158" s="39">
        <f t="shared" si="118"/>
        <v>0</v>
      </c>
      <c r="AP158" s="40">
        <f t="shared" si="119"/>
        <v>0</v>
      </c>
      <c r="AR158" s="39">
        <f t="shared" si="120"/>
        <v>0</v>
      </c>
      <c r="AS158" s="39">
        <f t="shared" si="121"/>
        <v>0</v>
      </c>
      <c r="AT158" s="39">
        <f t="shared" si="122"/>
        <v>0</v>
      </c>
      <c r="AU158" s="40">
        <f t="shared" si="123"/>
        <v>0</v>
      </c>
      <c r="AV158" s="40"/>
      <c r="AW158" s="52">
        <f t="shared" si="124"/>
        <v>0</v>
      </c>
      <c r="AY158" s="52">
        <f t="shared" si="125"/>
        <v>0</v>
      </c>
      <c r="AZ158" s="70"/>
    </row>
    <row r="159" spans="1:52">
      <c r="A159" s="44">
        <f t="shared" si="126"/>
        <v>41579</v>
      </c>
      <c r="B159" s="66">
        <f t="shared" si="127"/>
        <v>4590.1639344262294</v>
      </c>
      <c r="C159" s="67"/>
      <c r="D159" s="68">
        <f t="shared" si="94"/>
        <v>4590.1639344262294</v>
      </c>
      <c r="E159" s="35">
        <f t="shared" si="95"/>
        <v>0</v>
      </c>
      <c r="F159" s="35">
        <f t="shared" si="96"/>
        <v>0</v>
      </c>
      <c r="G159" s="55">
        <f t="shared" si="129"/>
        <v>5.67</v>
      </c>
      <c r="H159" s="69">
        <f t="shared" si="129"/>
        <v>5.67</v>
      </c>
      <c r="I159" s="72">
        <f t="shared" si="128"/>
        <v>0</v>
      </c>
      <c r="J159" s="55">
        <f t="shared" si="130"/>
        <v>-4.7500000000000001E-2</v>
      </c>
      <c r="K159" s="69">
        <f t="shared" si="130"/>
        <v>-0.06</v>
      </c>
      <c r="L159" s="72">
        <v>0</v>
      </c>
      <c r="M159" s="55">
        <f t="shared" si="131"/>
        <v>0.01</v>
      </c>
      <c r="N159" s="69">
        <f t="shared" si="131"/>
        <v>0</v>
      </c>
      <c r="O159" s="72">
        <v>0</v>
      </c>
      <c r="P159" s="7"/>
      <c r="Q159" s="72">
        <f t="shared" si="97"/>
        <v>5.6325000000000003</v>
      </c>
      <c r="R159" s="72">
        <f t="shared" si="98"/>
        <v>5.61</v>
      </c>
      <c r="S159" s="72">
        <f t="shared" si="99"/>
        <v>0</v>
      </c>
      <c r="T159" s="7"/>
      <c r="U159" s="5">
        <f t="shared" si="100"/>
        <v>30</v>
      </c>
      <c r="V159" s="45">
        <f t="shared" si="101"/>
        <v>41579</v>
      </c>
      <c r="W159" s="5">
        <f t="shared" si="102"/>
        <v>4663</v>
      </c>
      <c r="X159" s="55">
        <f t="shared" si="103"/>
        <v>5.3904348595426005E-2</v>
      </c>
      <c r="Y159" s="47">
        <f t="shared" si="104"/>
        <v>0.50709110881435349</v>
      </c>
      <c r="Z159" s="5">
        <f t="shared" si="105"/>
        <v>0</v>
      </c>
      <c r="AA159" s="5">
        <f t="shared" si="106"/>
        <v>0</v>
      </c>
      <c r="AC159" s="39">
        <f t="shared" si="107"/>
        <v>0</v>
      </c>
      <c r="AD159" s="39">
        <f t="shared" si="108"/>
        <v>0</v>
      </c>
      <c r="AE159" s="39">
        <f t="shared" si="109"/>
        <v>0</v>
      </c>
      <c r="AF159" s="39">
        <f t="shared" si="110"/>
        <v>0</v>
      </c>
      <c r="AG159" s="39">
        <f t="shared" si="111"/>
        <v>0</v>
      </c>
      <c r="AH159" s="39">
        <f t="shared" si="112"/>
        <v>0</v>
      </c>
      <c r="AI159" s="39">
        <f t="shared" si="113"/>
        <v>0</v>
      </c>
      <c r="AJ159" s="39">
        <f t="shared" si="114"/>
        <v>0</v>
      </c>
      <c r="AK159" s="39">
        <f t="shared" si="115"/>
        <v>0</v>
      </c>
      <c r="AL159" s="43"/>
      <c r="AM159" s="39">
        <f t="shared" si="116"/>
        <v>0</v>
      </c>
      <c r="AN159" s="39">
        <f t="shared" si="117"/>
        <v>0</v>
      </c>
      <c r="AO159" s="39">
        <f t="shared" si="118"/>
        <v>0</v>
      </c>
      <c r="AP159" s="40">
        <f t="shared" si="119"/>
        <v>0</v>
      </c>
      <c r="AR159" s="39">
        <f t="shared" si="120"/>
        <v>0</v>
      </c>
      <c r="AS159" s="39">
        <f t="shared" si="121"/>
        <v>0</v>
      </c>
      <c r="AT159" s="39">
        <f t="shared" si="122"/>
        <v>0</v>
      </c>
      <c r="AU159" s="40">
        <f t="shared" si="123"/>
        <v>0</v>
      </c>
      <c r="AV159" s="40"/>
      <c r="AW159" s="52">
        <f t="shared" si="124"/>
        <v>0</v>
      </c>
      <c r="AY159" s="52">
        <f t="shared" si="125"/>
        <v>0</v>
      </c>
      <c r="AZ159" s="70"/>
    </row>
    <row r="160" spans="1:52">
      <c r="A160" s="44">
        <f t="shared" si="126"/>
        <v>41609</v>
      </c>
      <c r="B160" s="66">
        <f t="shared" si="127"/>
        <v>4590.1639344262294</v>
      </c>
      <c r="C160" s="67"/>
      <c r="D160" s="68">
        <f t="shared" si="94"/>
        <v>4590.1639344262294</v>
      </c>
      <c r="E160" s="35">
        <f t="shared" si="95"/>
        <v>0</v>
      </c>
      <c r="F160" s="35">
        <f t="shared" si="96"/>
        <v>0</v>
      </c>
      <c r="G160" s="55">
        <f t="shared" si="129"/>
        <v>5.67</v>
      </c>
      <c r="H160" s="69">
        <f t="shared" si="129"/>
        <v>5.67</v>
      </c>
      <c r="I160" s="72">
        <f t="shared" si="128"/>
        <v>0</v>
      </c>
      <c r="J160" s="55">
        <f t="shared" si="130"/>
        <v>-4.7500000000000001E-2</v>
      </c>
      <c r="K160" s="69">
        <f t="shared" si="130"/>
        <v>-0.06</v>
      </c>
      <c r="L160" s="72">
        <v>0</v>
      </c>
      <c r="M160" s="55">
        <f t="shared" si="131"/>
        <v>0.01</v>
      </c>
      <c r="N160" s="69">
        <f t="shared" si="131"/>
        <v>0</v>
      </c>
      <c r="O160" s="72">
        <v>0</v>
      </c>
      <c r="P160" s="7"/>
      <c r="Q160" s="72">
        <f t="shared" si="97"/>
        <v>5.6325000000000003</v>
      </c>
      <c r="R160" s="72">
        <f t="shared" si="98"/>
        <v>5.61</v>
      </c>
      <c r="S160" s="72">
        <f t="shared" si="99"/>
        <v>0</v>
      </c>
      <c r="T160" s="7"/>
      <c r="U160" s="5">
        <f t="shared" si="100"/>
        <v>31</v>
      </c>
      <c r="V160" s="45">
        <f t="shared" si="101"/>
        <v>41609</v>
      </c>
      <c r="W160" s="5">
        <f t="shared" si="102"/>
        <v>4693</v>
      </c>
      <c r="X160" s="55">
        <f t="shared" si="103"/>
        <v>5.3904348595426005E-2</v>
      </c>
      <c r="Y160" s="47">
        <f t="shared" si="104"/>
        <v>0.5048805372371975</v>
      </c>
      <c r="Z160" s="5">
        <f t="shared" si="105"/>
        <v>0</v>
      </c>
      <c r="AA160" s="5">
        <f t="shared" si="106"/>
        <v>0</v>
      </c>
      <c r="AC160" s="39">
        <f t="shared" si="107"/>
        <v>0</v>
      </c>
      <c r="AD160" s="39">
        <f t="shared" si="108"/>
        <v>0</v>
      </c>
      <c r="AE160" s="39">
        <f t="shared" si="109"/>
        <v>0</v>
      </c>
      <c r="AF160" s="39">
        <f t="shared" si="110"/>
        <v>0</v>
      </c>
      <c r="AG160" s="39">
        <f t="shared" si="111"/>
        <v>0</v>
      </c>
      <c r="AH160" s="39">
        <f t="shared" si="112"/>
        <v>0</v>
      </c>
      <c r="AI160" s="39">
        <f t="shared" si="113"/>
        <v>0</v>
      </c>
      <c r="AJ160" s="39">
        <f t="shared" si="114"/>
        <v>0</v>
      </c>
      <c r="AK160" s="39">
        <f t="shared" si="115"/>
        <v>0</v>
      </c>
      <c r="AL160" s="43"/>
      <c r="AM160" s="39">
        <f t="shared" si="116"/>
        <v>0</v>
      </c>
      <c r="AN160" s="39">
        <f t="shared" si="117"/>
        <v>0</v>
      </c>
      <c r="AO160" s="39">
        <f t="shared" si="118"/>
        <v>0</v>
      </c>
      <c r="AP160" s="40">
        <f t="shared" si="119"/>
        <v>0</v>
      </c>
      <c r="AR160" s="39">
        <f t="shared" si="120"/>
        <v>0</v>
      </c>
      <c r="AS160" s="39">
        <f t="shared" si="121"/>
        <v>0</v>
      </c>
      <c r="AT160" s="39">
        <f t="shared" si="122"/>
        <v>0</v>
      </c>
      <c r="AU160" s="40">
        <f t="shared" si="123"/>
        <v>0</v>
      </c>
      <c r="AV160" s="40"/>
      <c r="AW160" s="52">
        <f t="shared" si="124"/>
        <v>0</v>
      </c>
      <c r="AY160" s="52">
        <f t="shared" si="125"/>
        <v>0</v>
      </c>
      <c r="AZ160" s="70"/>
    </row>
    <row r="161" spans="1:52">
      <c r="A161" s="44">
        <f t="shared" si="126"/>
        <v>41640</v>
      </c>
      <c r="B161" s="66">
        <f t="shared" si="127"/>
        <v>4590.1639344262294</v>
      </c>
      <c r="C161" s="67"/>
      <c r="D161" s="68">
        <f t="shared" si="94"/>
        <v>4590.1639344262294</v>
      </c>
      <c r="E161" s="35">
        <f t="shared" si="95"/>
        <v>0</v>
      </c>
      <c r="F161" s="35">
        <f t="shared" si="96"/>
        <v>0</v>
      </c>
      <c r="G161" s="55">
        <f t="shared" si="129"/>
        <v>5.67</v>
      </c>
      <c r="H161" s="69">
        <f t="shared" si="129"/>
        <v>5.67</v>
      </c>
      <c r="I161" s="72">
        <f t="shared" si="128"/>
        <v>0</v>
      </c>
      <c r="J161" s="55">
        <f t="shared" si="130"/>
        <v>-4.7500000000000001E-2</v>
      </c>
      <c r="K161" s="69">
        <f t="shared" si="130"/>
        <v>-0.06</v>
      </c>
      <c r="L161" s="72">
        <v>0</v>
      </c>
      <c r="M161" s="55">
        <f t="shared" si="131"/>
        <v>0.01</v>
      </c>
      <c r="N161" s="69">
        <f t="shared" si="131"/>
        <v>0</v>
      </c>
      <c r="O161" s="72">
        <v>0</v>
      </c>
      <c r="P161" s="7"/>
      <c r="Q161" s="72">
        <f t="shared" si="97"/>
        <v>5.6325000000000003</v>
      </c>
      <c r="R161" s="72">
        <f t="shared" si="98"/>
        <v>5.61</v>
      </c>
      <c r="S161" s="72">
        <f t="shared" si="99"/>
        <v>0</v>
      </c>
      <c r="T161" s="7"/>
      <c r="U161" s="5">
        <f t="shared" si="100"/>
        <v>31</v>
      </c>
      <c r="V161" s="45">
        <f t="shared" si="101"/>
        <v>41640</v>
      </c>
      <c r="W161" s="5">
        <f t="shared" si="102"/>
        <v>4724</v>
      </c>
      <c r="X161" s="55">
        <f t="shared" si="103"/>
        <v>5.3904348595426005E-2</v>
      </c>
      <c r="Y161" s="47">
        <f t="shared" si="104"/>
        <v>0.50260640321808892</v>
      </c>
      <c r="Z161" s="5">
        <f t="shared" si="105"/>
        <v>0</v>
      </c>
      <c r="AA161" s="5">
        <f t="shared" si="106"/>
        <v>0</v>
      </c>
      <c r="AC161" s="39">
        <f t="shared" si="107"/>
        <v>0</v>
      </c>
      <c r="AD161" s="39">
        <f t="shared" si="108"/>
        <v>0</v>
      </c>
      <c r="AE161" s="39">
        <f t="shared" si="109"/>
        <v>0</v>
      </c>
      <c r="AF161" s="39">
        <f t="shared" si="110"/>
        <v>0</v>
      </c>
      <c r="AG161" s="39">
        <f t="shared" si="111"/>
        <v>0</v>
      </c>
      <c r="AH161" s="39">
        <f t="shared" si="112"/>
        <v>0</v>
      </c>
      <c r="AI161" s="39">
        <f t="shared" si="113"/>
        <v>0</v>
      </c>
      <c r="AJ161" s="39">
        <f t="shared" si="114"/>
        <v>0</v>
      </c>
      <c r="AK161" s="39">
        <f t="shared" si="115"/>
        <v>0</v>
      </c>
      <c r="AL161" s="43"/>
      <c r="AM161" s="39">
        <f t="shared" si="116"/>
        <v>0</v>
      </c>
      <c r="AN161" s="39">
        <f t="shared" si="117"/>
        <v>0</v>
      </c>
      <c r="AO161" s="39">
        <f t="shared" si="118"/>
        <v>0</v>
      </c>
      <c r="AP161" s="40">
        <f t="shared" si="119"/>
        <v>0</v>
      </c>
      <c r="AR161" s="39">
        <f t="shared" si="120"/>
        <v>0</v>
      </c>
      <c r="AS161" s="39">
        <f t="shared" si="121"/>
        <v>0</v>
      </c>
      <c r="AT161" s="39">
        <f t="shared" si="122"/>
        <v>0</v>
      </c>
      <c r="AU161" s="40">
        <f t="shared" si="123"/>
        <v>0</v>
      </c>
      <c r="AV161" s="40"/>
      <c r="AW161" s="52">
        <f t="shared" si="124"/>
        <v>0</v>
      </c>
      <c r="AY161" s="52">
        <f t="shared" si="125"/>
        <v>0</v>
      </c>
      <c r="AZ161" s="70"/>
    </row>
    <row r="162" spans="1:52">
      <c r="A162" s="44">
        <f t="shared" si="126"/>
        <v>41671</v>
      </c>
      <c r="B162" s="66">
        <f t="shared" si="127"/>
        <v>4590.1639344262294</v>
      </c>
      <c r="C162" s="67"/>
      <c r="D162" s="68">
        <f t="shared" si="94"/>
        <v>4590.1639344262294</v>
      </c>
      <c r="E162" s="35">
        <f t="shared" si="95"/>
        <v>0</v>
      </c>
      <c r="F162" s="35">
        <f t="shared" si="96"/>
        <v>0</v>
      </c>
      <c r="G162" s="55">
        <f t="shared" si="129"/>
        <v>5.67</v>
      </c>
      <c r="H162" s="69">
        <f t="shared" si="129"/>
        <v>5.67</v>
      </c>
      <c r="I162" s="72">
        <f t="shared" si="128"/>
        <v>0</v>
      </c>
      <c r="J162" s="55">
        <f t="shared" si="130"/>
        <v>-4.7500000000000001E-2</v>
      </c>
      <c r="K162" s="69">
        <f t="shared" si="130"/>
        <v>-0.06</v>
      </c>
      <c r="L162" s="72">
        <v>0</v>
      </c>
      <c r="M162" s="55">
        <f t="shared" si="131"/>
        <v>0.01</v>
      </c>
      <c r="N162" s="69">
        <f t="shared" si="131"/>
        <v>0</v>
      </c>
      <c r="O162" s="72">
        <v>0</v>
      </c>
      <c r="P162" s="7"/>
      <c r="Q162" s="72">
        <f t="shared" si="97"/>
        <v>5.6325000000000003</v>
      </c>
      <c r="R162" s="72">
        <f t="shared" si="98"/>
        <v>5.61</v>
      </c>
      <c r="S162" s="72">
        <f t="shared" si="99"/>
        <v>0</v>
      </c>
      <c r="T162" s="7"/>
      <c r="U162" s="5">
        <f t="shared" si="100"/>
        <v>28</v>
      </c>
      <c r="V162" s="45">
        <f t="shared" si="101"/>
        <v>41671</v>
      </c>
      <c r="W162" s="5">
        <f t="shared" si="102"/>
        <v>4755</v>
      </c>
      <c r="X162" s="55">
        <f t="shared" si="103"/>
        <v>5.3904348595426005E-2</v>
      </c>
      <c r="Y162" s="47">
        <f t="shared" si="104"/>
        <v>0.50034251258361384</v>
      </c>
      <c r="Z162" s="5">
        <f t="shared" si="105"/>
        <v>0</v>
      </c>
      <c r="AA162" s="5">
        <f t="shared" si="106"/>
        <v>0</v>
      </c>
      <c r="AC162" s="39">
        <f t="shared" si="107"/>
        <v>0</v>
      </c>
      <c r="AD162" s="39">
        <f t="shared" si="108"/>
        <v>0</v>
      </c>
      <c r="AE162" s="39">
        <f t="shared" si="109"/>
        <v>0</v>
      </c>
      <c r="AF162" s="39">
        <f t="shared" si="110"/>
        <v>0</v>
      </c>
      <c r="AG162" s="39">
        <f t="shared" si="111"/>
        <v>0</v>
      </c>
      <c r="AH162" s="39">
        <f t="shared" si="112"/>
        <v>0</v>
      </c>
      <c r="AI162" s="39">
        <f t="shared" si="113"/>
        <v>0</v>
      </c>
      <c r="AJ162" s="39">
        <f t="shared" si="114"/>
        <v>0</v>
      </c>
      <c r="AK162" s="39">
        <f t="shared" si="115"/>
        <v>0</v>
      </c>
      <c r="AL162" s="43"/>
      <c r="AM162" s="39">
        <f t="shared" si="116"/>
        <v>0</v>
      </c>
      <c r="AN162" s="39">
        <f t="shared" si="117"/>
        <v>0</v>
      </c>
      <c r="AO162" s="39">
        <f t="shared" si="118"/>
        <v>0</v>
      </c>
      <c r="AP162" s="40">
        <f t="shared" si="119"/>
        <v>0</v>
      </c>
      <c r="AR162" s="39">
        <f t="shared" si="120"/>
        <v>0</v>
      </c>
      <c r="AS162" s="39">
        <f t="shared" si="121"/>
        <v>0</v>
      </c>
      <c r="AT162" s="39">
        <f t="shared" si="122"/>
        <v>0</v>
      </c>
      <c r="AU162" s="40">
        <f t="shared" si="123"/>
        <v>0</v>
      </c>
      <c r="AV162" s="40"/>
      <c r="AW162" s="52">
        <f t="shared" si="124"/>
        <v>0</v>
      </c>
      <c r="AY162" s="52">
        <f t="shared" si="125"/>
        <v>0</v>
      </c>
      <c r="AZ162" s="70"/>
    </row>
    <row r="163" spans="1:52">
      <c r="A163" s="44">
        <f t="shared" si="126"/>
        <v>41699</v>
      </c>
      <c r="B163" s="66">
        <f t="shared" si="127"/>
        <v>4590.1639344262294</v>
      </c>
      <c r="C163" s="67"/>
      <c r="D163" s="68">
        <f t="shared" si="94"/>
        <v>4590.1639344262294</v>
      </c>
      <c r="E163" s="35">
        <f t="shared" si="95"/>
        <v>0</v>
      </c>
      <c r="F163" s="35">
        <f t="shared" si="96"/>
        <v>0</v>
      </c>
      <c r="G163" s="55">
        <f t="shared" si="129"/>
        <v>5.67</v>
      </c>
      <c r="H163" s="69">
        <f t="shared" si="129"/>
        <v>5.67</v>
      </c>
      <c r="I163" s="72">
        <f t="shared" si="128"/>
        <v>0</v>
      </c>
      <c r="J163" s="55">
        <f t="shared" si="130"/>
        <v>-4.7500000000000001E-2</v>
      </c>
      <c r="K163" s="69">
        <f t="shared" si="130"/>
        <v>-0.06</v>
      </c>
      <c r="L163" s="72">
        <v>0</v>
      </c>
      <c r="M163" s="55">
        <f t="shared" si="131"/>
        <v>0.01</v>
      </c>
      <c r="N163" s="69">
        <f t="shared" si="131"/>
        <v>0</v>
      </c>
      <c r="O163" s="72">
        <v>0</v>
      </c>
      <c r="P163" s="7"/>
      <c r="Q163" s="72">
        <f t="shared" si="97"/>
        <v>5.6325000000000003</v>
      </c>
      <c r="R163" s="72">
        <f t="shared" si="98"/>
        <v>5.61</v>
      </c>
      <c r="S163" s="72">
        <f t="shared" si="99"/>
        <v>0</v>
      </c>
      <c r="T163" s="7"/>
      <c r="U163" s="5">
        <f t="shared" si="100"/>
        <v>31</v>
      </c>
      <c r="V163" s="45">
        <f t="shared" si="101"/>
        <v>41699</v>
      </c>
      <c r="W163" s="5">
        <f t="shared" si="102"/>
        <v>4783</v>
      </c>
      <c r="X163" s="55">
        <f t="shared" si="103"/>
        <v>5.3904348595426005E-2</v>
      </c>
      <c r="Y163" s="47">
        <f t="shared" si="104"/>
        <v>0.49830647416456592</v>
      </c>
      <c r="Z163" s="5">
        <f t="shared" si="105"/>
        <v>0</v>
      </c>
      <c r="AA163" s="5">
        <f t="shared" si="106"/>
        <v>0</v>
      </c>
      <c r="AC163" s="39">
        <f t="shared" si="107"/>
        <v>0</v>
      </c>
      <c r="AD163" s="39">
        <f t="shared" si="108"/>
        <v>0</v>
      </c>
      <c r="AE163" s="39">
        <f t="shared" si="109"/>
        <v>0</v>
      </c>
      <c r="AF163" s="39">
        <f t="shared" si="110"/>
        <v>0</v>
      </c>
      <c r="AG163" s="39">
        <f t="shared" si="111"/>
        <v>0</v>
      </c>
      <c r="AH163" s="39">
        <f t="shared" si="112"/>
        <v>0</v>
      </c>
      <c r="AI163" s="39">
        <f t="shared" si="113"/>
        <v>0</v>
      </c>
      <c r="AJ163" s="39">
        <f t="shared" si="114"/>
        <v>0</v>
      </c>
      <c r="AK163" s="39">
        <f t="shared" si="115"/>
        <v>0</v>
      </c>
      <c r="AL163" s="43"/>
      <c r="AM163" s="39">
        <f t="shared" si="116"/>
        <v>0</v>
      </c>
      <c r="AN163" s="39">
        <f t="shared" si="117"/>
        <v>0</v>
      </c>
      <c r="AO163" s="39">
        <f t="shared" si="118"/>
        <v>0</v>
      </c>
      <c r="AP163" s="40">
        <f t="shared" si="119"/>
        <v>0</v>
      </c>
      <c r="AR163" s="39">
        <f t="shared" si="120"/>
        <v>0</v>
      </c>
      <c r="AS163" s="39">
        <f t="shared" si="121"/>
        <v>0</v>
      </c>
      <c r="AT163" s="39">
        <f t="shared" si="122"/>
        <v>0</v>
      </c>
      <c r="AU163" s="40">
        <f t="shared" si="123"/>
        <v>0</v>
      </c>
      <c r="AV163" s="40"/>
      <c r="AW163" s="52">
        <f t="shared" si="124"/>
        <v>0</v>
      </c>
      <c r="AY163" s="52">
        <f t="shared" si="125"/>
        <v>0</v>
      </c>
      <c r="AZ163" s="70"/>
    </row>
    <row r="164" spans="1:52">
      <c r="A164" s="44">
        <f t="shared" si="126"/>
        <v>41730</v>
      </c>
      <c r="B164" s="66">
        <f t="shared" si="127"/>
        <v>4590.1639344262294</v>
      </c>
      <c r="C164" s="67"/>
      <c r="D164" s="68">
        <f t="shared" si="94"/>
        <v>4590.1639344262294</v>
      </c>
      <c r="E164" s="35">
        <f t="shared" si="95"/>
        <v>0</v>
      </c>
      <c r="F164" s="35">
        <f t="shared" si="96"/>
        <v>0</v>
      </c>
      <c r="G164" s="55">
        <f t="shared" si="129"/>
        <v>5.67</v>
      </c>
      <c r="H164" s="69">
        <f t="shared" si="129"/>
        <v>5.67</v>
      </c>
      <c r="I164" s="72">
        <f t="shared" si="128"/>
        <v>0</v>
      </c>
      <c r="J164" s="55">
        <f t="shared" si="130"/>
        <v>-4.7500000000000001E-2</v>
      </c>
      <c r="K164" s="69">
        <f t="shared" si="130"/>
        <v>-0.06</v>
      </c>
      <c r="L164" s="72">
        <v>0</v>
      </c>
      <c r="M164" s="55">
        <f t="shared" si="131"/>
        <v>0.01</v>
      </c>
      <c r="N164" s="69">
        <f t="shared" si="131"/>
        <v>0</v>
      </c>
      <c r="O164" s="72">
        <v>0</v>
      </c>
      <c r="P164" s="7"/>
      <c r="Q164" s="72">
        <f t="shared" si="97"/>
        <v>5.6325000000000003</v>
      </c>
      <c r="R164" s="72">
        <f t="shared" si="98"/>
        <v>5.61</v>
      </c>
      <c r="S164" s="72">
        <f t="shared" si="99"/>
        <v>0</v>
      </c>
      <c r="T164" s="7"/>
      <c r="U164" s="5">
        <f t="shared" si="100"/>
        <v>30</v>
      </c>
      <c r="V164" s="45">
        <f t="shared" si="101"/>
        <v>41730</v>
      </c>
      <c r="W164" s="5">
        <f t="shared" si="102"/>
        <v>4814</v>
      </c>
      <c r="X164" s="55">
        <f t="shared" si="103"/>
        <v>5.3904348595426005E-2</v>
      </c>
      <c r="Y164" s="47">
        <f t="shared" si="104"/>
        <v>0.49606195170576639</v>
      </c>
      <c r="Z164" s="5">
        <f t="shared" si="105"/>
        <v>0</v>
      </c>
      <c r="AA164" s="5">
        <f t="shared" si="106"/>
        <v>0</v>
      </c>
      <c r="AC164" s="39">
        <f t="shared" si="107"/>
        <v>0</v>
      </c>
      <c r="AD164" s="39">
        <f t="shared" si="108"/>
        <v>0</v>
      </c>
      <c r="AE164" s="39">
        <f t="shared" si="109"/>
        <v>0</v>
      </c>
      <c r="AF164" s="39">
        <f t="shared" si="110"/>
        <v>0</v>
      </c>
      <c r="AG164" s="39">
        <f t="shared" si="111"/>
        <v>0</v>
      </c>
      <c r="AH164" s="39">
        <f t="shared" si="112"/>
        <v>0</v>
      </c>
      <c r="AI164" s="39">
        <f t="shared" si="113"/>
        <v>0</v>
      </c>
      <c r="AJ164" s="39">
        <f t="shared" si="114"/>
        <v>0</v>
      </c>
      <c r="AK164" s="39">
        <f t="shared" si="115"/>
        <v>0</v>
      </c>
      <c r="AL164" s="43"/>
      <c r="AM164" s="39">
        <f t="shared" si="116"/>
        <v>0</v>
      </c>
      <c r="AN164" s="39">
        <f t="shared" si="117"/>
        <v>0</v>
      </c>
      <c r="AO164" s="39">
        <f t="shared" si="118"/>
        <v>0</v>
      </c>
      <c r="AP164" s="40">
        <f t="shared" si="119"/>
        <v>0</v>
      </c>
      <c r="AR164" s="39">
        <f t="shared" si="120"/>
        <v>0</v>
      </c>
      <c r="AS164" s="39">
        <f t="shared" si="121"/>
        <v>0</v>
      </c>
      <c r="AT164" s="39">
        <f t="shared" si="122"/>
        <v>0</v>
      </c>
      <c r="AU164" s="40">
        <f t="shared" si="123"/>
        <v>0</v>
      </c>
      <c r="AV164" s="40"/>
      <c r="AW164" s="52">
        <f t="shared" si="124"/>
        <v>0</v>
      </c>
      <c r="AY164" s="52">
        <f t="shared" si="125"/>
        <v>0</v>
      </c>
      <c r="AZ164" s="70"/>
    </row>
    <row r="165" spans="1:52">
      <c r="A165" s="44">
        <f t="shared" si="126"/>
        <v>41760</v>
      </c>
      <c r="B165" s="66">
        <f t="shared" si="127"/>
        <v>4590.1639344262294</v>
      </c>
      <c r="C165" s="67"/>
      <c r="D165" s="68">
        <f t="shared" si="94"/>
        <v>4590.1639344262294</v>
      </c>
      <c r="E165" s="35">
        <f t="shared" si="95"/>
        <v>0</v>
      </c>
      <c r="F165" s="35">
        <f t="shared" si="96"/>
        <v>0</v>
      </c>
      <c r="G165" s="55">
        <f t="shared" si="129"/>
        <v>5.67</v>
      </c>
      <c r="H165" s="69">
        <f t="shared" si="129"/>
        <v>5.67</v>
      </c>
      <c r="I165" s="72">
        <f t="shared" si="128"/>
        <v>0</v>
      </c>
      <c r="J165" s="55">
        <f t="shared" si="130"/>
        <v>-4.7500000000000001E-2</v>
      </c>
      <c r="K165" s="69">
        <f t="shared" si="130"/>
        <v>-0.06</v>
      </c>
      <c r="L165" s="72">
        <v>0</v>
      </c>
      <c r="M165" s="55">
        <f t="shared" si="131"/>
        <v>0.01</v>
      </c>
      <c r="N165" s="69">
        <f t="shared" si="131"/>
        <v>0</v>
      </c>
      <c r="O165" s="72">
        <v>0</v>
      </c>
      <c r="P165" s="7"/>
      <c r="Q165" s="72">
        <f t="shared" si="97"/>
        <v>5.6325000000000003</v>
      </c>
      <c r="R165" s="72">
        <f t="shared" si="98"/>
        <v>5.61</v>
      </c>
      <c r="S165" s="72">
        <f t="shared" si="99"/>
        <v>0</v>
      </c>
      <c r="T165" s="7"/>
      <c r="U165" s="5">
        <f t="shared" si="100"/>
        <v>31</v>
      </c>
      <c r="V165" s="45">
        <f t="shared" si="101"/>
        <v>41760</v>
      </c>
      <c r="W165" s="5">
        <f t="shared" si="102"/>
        <v>4844</v>
      </c>
      <c r="X165" s="55">
        <f t="shared" si="103"/>
        <v>5.3904348595426005E-2</v>
      </c>
      <c r="Y165" s="47">
        <f t="shared" si="104"/>
        <v>0.49389945973560889</v>
      </c>
      <c r="Z165" s="5">
        <f t="shared" si="105"/>
        <v>0</v>
      </c>
      <c r="AA165" s="5">
        <f t="shared" si="106"/>
        <v>0</v>
      </c>
      <c r="AC165" s="39">
        <f t="shared" si="107"/>
        <v>0</v>
      </c>
      <c r="AD165" s="39">
        <f t="shared" si="108"/>
        <v>0</v>
      </c>
      <c r="AE165" s="39">
        <f t="shared" si="109"/>
        <v>0</v>
      </c>
      <c r="AF165" s="39">
        <f t="shared" si="110"/>
        <v>0</v>
      </c>
      <c r="AG165" s="39">
        <f t="shared" si="111"/>
        <v>0</v>
      </c>
      <c r="AH165" s="39">
        <f t="shared" si="112"/>
        <v>0</v>
      </c>
      <c r="AI165" s="39">
        <f t="shared" si="113"/>
        <v>0</v>
      </c>
      <c r="AJ165" s="39">
        <f t="shared" si="114"/>
        <v>0</v>
      </c>
      <c r="AK165" s="39">
        <f t="shared" si="115"/>
        <v>0</v>
      </c>
      <c r="AL165" s="43"/>
      <c r="AM165" s="39">
        <f t="shared" si="116"/>
        <v>0</v>
      </c>
      <c r="AN165" s="39">
        <f t="shared" si="117"/>
        <v>0</v>
      </c>
      <c r="AO165" s="39">
        <f t="shared" si="118"/>
        <v>0</v>
      </c>
      <c r="AP165" s="40">
        <f t="shared" si="119"/>
        <v>0</v>
      </c>
      <c r="AR165" s="39">
        <f t="shared" si="120"/>
        <v>0</v>
      </c>
      <c r="AS165" s="39">
        <f t="shared" si="121"/>
        <v>0</v>
      </c>
      <c r="AT165" s="39">
        <f t="shared" si="122"/>
        <v>0</v>
      </c>
      <c r="AU165" s="40">
        <f t="shared" si="123"/>
        <v>0</v>
      </c>
      <c r="AV165" s="40"/>
      <c r="AW165" s="52">
        <f t="shared" si="124"/>
        <v>0</v>
      </c>
      <c r="AY165" s="52">
        <f t="shared" si="125"/>
        <v>0</v>
      </c>
      <c r="AZ165" s="70"/>
    </row>
    <row r="166" spans="1:52">
      <c r="A166" s="44">
        <f t="shared" si="126"/>
        <v>41791</v>
      </c>
      <c r="B166" s="66">
        <f t="shared" si="127"/>
        <v>4590.1639344262294</v>
      </c>
      <c r="C166" s="67"/>
      <c r="D166" s="68">
        <f t="shared" si="94"/>
        <v>4590.1639344262294</v>
      </c>
      <c r="E166" s="35">
        <f t="shared" si="95"/>
        <v>0</v>
      </c>
      <c r="F166" s="35">
        <f t="shared" si="96"/>
        <v>0</v>
      </c>
      <c r="G166" s="55">
        <f t="shared" si="129"/>
        <v>5.67</v>
      </c>
      <c r="H166" s="69">
        <f t="shared" si="129"/>
        <v>5.67</v>
      </c>
      <c r="I166" s="72">
        <f t="shared" si="128"/>
        <v>0</v>
      </c>
      <c r="J166" s="55">
        <f t="shared" si="130"/>
        <v>-4.7500000000000001E-2</v>
      </c>
      <c r="K166" s="69">
        <f t="shared" si="130"/>
        <v>-0.06</v>
      </c>
      <c r="L166" s="72">
        <v>0</v>
      </c>
      <c r="M166" s="55">
        <f t="shared" si="131"/>
        <v>0.01</v>
      </c>
      <c r="N166" s="69">
        <f t="shared" si="131"/>
        <v>0</v>
      </c>
      <c r="O166" s="72">
        <v>0</v>
      </c>
      <c r="P166" s="7"/>
      <c r="Q166" s="72">
        <f t="shared" si="97"/>
        <v>5.6325000000000003</v>
      </c>
      <c r="R166" s="72">
        <f t="shared" si="98"/>
        <v>5.61</v>
      </c>
      <c r="S166" s="72">
        <f t="shared" si="99"/>
        <v>0</v>
      </c>
      <c r="T166" s="7"/>
      <c r="U166" s="5">
        <f t="shared" si="100"/>
        <v>30</v>
      </c>
      <c r="V166" s="45">
        <f t="shared" si="101"/>
        <v>41791</v>
      </c>
      <c r="W166" s="5">
        <f t="shared" si="102"/>
        <v>4875</v>
      </c>
      <c r="X166" s="55">
        <f t="shared" si="103"/>
        <v>5.3904348595426005E-2</v>
      </c>
      <c r="Y166" s="47">
        <f t="shared" si="104"/>
        <v>0.49167478779727197</v>
      </c>
      <c r="Z166" s="5">
        <f t="shared" si="105"/>
        <v>0</v>
      </c>
      <c r="AA166" s="5">
        <f t="shared" si="106"/>
        <v>0</v>
      </c>
      <c r="AC166" s="39">
        <f t="shared" si="107"/>
        <v>0</v>
      </c>
      <c r="AD166" s="39">
        <f t="shared" si="108"/>
        <v>0</v>
      </c>
      <c r="AE166" s="39">
        <f t="shared" si="109"/>
        <v>0</v>
      </c>
      <c r="AF166" s="39">
        <f t="shared" si="110"/>
        <v>0</v>
      </c>
      <c r="AG166" s="39">
        <f t="shared" si="111"/>
        <v>0</v>
      </c>
      <c r="AH166" s="39">
        <f t="shared" si="112"/>
        <v>0</v>
      </c>
      <c r="AI166" s="39">
        <f t="shared" si="113"/>
        <v>0</v>
      </c>
      <c r="AJ166" s="39">
        <f t="shared" si="114"/>
        <v>0</v>
      </c>
      <c r="AK166" s="39">
        <f t="shared" si="115"/>
        <v>0</v>
      </c>
      <c r="AL166" s="43"/>
      <c r="AM166" s="39">
        <f t="shared" si="116"/>
        <v>0</v>
      </c>
      <c r="AN166" s="39">
        <f t="shared" si="117"/>
        <v>0</v>
      </c>
      <c r="AO166" s="39">
        <f t="shared" si="118"/>
        <v>0</v>
      </c>
      <c r="AP166" s="40">
        <f t="shared" si="119"/>
        <v>0</v>
      </c>
      <c r="AR166" s="39">
        <f t="shared" si="120"/>
        <v>0</v>
      </c>
      <c r="AS166" s="39">
        <f t="shared" si="121"/>
        <v>0</v>
      </c>
      <c r="AT166" s="39">
        <f t="shared" si="122"/>
        <v>0</v>
      </c>
      <c r="AU166" s="40">
        <f t="shared" si="123"/>
        <v>0</v>
      </c>
      <c r="AV166" s="40"/>
      <c r="AW166" s="52">
        <f t="shared" si="124"/>
        <v>0</v>
      </c>
      <c r="AY166" s="52">
        <f t="shared" si="125"/>
        <v>0</v>
      </c>
      <c r="AZ166" s="70"/>
    </row>
    <row r="167" spans="1:52">
      <c r="A167" s="44">
        <f t="shared" si="126"/>
        <v>41821</v>
      </c>
      <c r="B167" s="66">
        <f t="shared" si="127"/>
        <v>4590.1639344262294</v>
      </c>
      <c r="C167" s="67"/>
      <c r="D167" s="68">
        <f t="shared" si="94"/>
        <v>4590.1639344262294</v>
      </c>
      <c r="E167" s="35">
        <f t="shared" si="95"/>
        <v>0</v>
      </c>
      <c r="F167" s="35">
        <f t="shared" si="96"/>
        <v>0</v>
      </c>
      <c r="G167" s="55">
        <f t="shared" si="129"/>
        <v>5.67</v>
      </c>
      <c r="H167" s="69">
        <f t="shared" si="129"/>
        <v>5.67</v>
      </c>
      <c r="I167" s="72">
        <f t="shared" si="128"/>
        <v>0</v>
      </c>
      <c r="J167" s="55">
        <f t="shared" si="130"/>
        <v>-4.7500000000000001E-2</v>
      </c>
      <c r="K167" s="69">
        <f t="shared" si="130"/>
        <v>-0.06</v>
      </c>
      <c r="L167" s="72">
        <v>0</v>
      </c>
      <c r="M167" s="55">
        <f t="shared" si="131"/>
        <v>0.01</v>
      </c>
      <c r="N167" s="69">
        <f t="shared" si="131"/>
        <v>0</v>
      </c>
      <c r="O167" s="72">
        <v>0</v>
      </c>
      <c r="P167" s="7"/>
      <c r="Q167" s="72">
        <f t="shared" si="97"/>
        <v>5.6325000000000003</v>
      </c>
      <c r="R167" s="72">
        <f t="shared" si="98"/>
        <v>5.61</v>
      </c>
      <c r="S167" s="72">
        <f t="shared" si="99"/>
        <v>0</v>
      </c>
      <c r="T167" s="7"/>
      <c r="U167" s="5">
        <f t="shared" si="100"/>
        <v>31</v>
      </c>
      <c r="V167" s="45">
        <f t="shared" si="101"/>
        <v>41821</v>
      </c>
      <c r="W167" s="5">
        <f t="shared" si="102"/>
        <v>4905</v>
      </c>
      <c r="X167" s="55">
        <f t="shared" si="103"/>
        <v>5.3904348595426005E-2</v>
      </c>
      <c r="Y167" s="47">
        <f t="shared" si="104"/>
        <v>0.48953142087125717</v>
      </c>
      <c r="Z167" s="5">
        <f t="shared" si="105"/>
        <v>0</v>
      </c>
      <c r="AA167" s="5">
        <f t="shared" si="106"/>
        <v>0</v>
      </c>
      <c r="AC167" s="39">
        <f t="shared" si="107"/>
        <v>0</v>
      </c>
      <c r="AD167" s="39">
        <f t="shared" si="108"/>
        <v>0</v>
      </c>
      <c r="AE167" s="39">
        <f t="shared" si="109"/>
        <v>0</v>
      </c>
      <c r="AF167" s="39">
        <f t="shared" si="110"/>
        <v>0</v>
      </c>
      <c r="AG167" s="39">
        <f t="shared" si="111"/>
        <v>0</v>
      </c>
      <c r="AH167" s="39">
        <f t="shared" si="112"/>
        <v>0</v>
      </c>
      <c r="AI167" s="39">
        <f t="shared" si="113"/>
        <v>0</v>
      </c>
      <c r="AJ167" s="39">
        <f t="shared" si="114"/>
        <v>0</v>
      </c>
      <c r="AK167" s="39">
        <f t="shared" si="115"/>
        <v>0</v>
      </c>
      <c r="AL167" s="43"/>
      <c r="AM167" s="39">
        <f t="shared" si="116"/>
        <v>0</v>
      </c>
      <c r="AN167" s="39">
        <f t="shared" si="117"/>
        <v>0</v>
      </c>
      <c r="AO167" s="39">
        <f t="shared" si="118"/>
        <v>0</v>
      </c>
      <c r="AP167" s="40">
        <f t="shared" si="119"/>
        <v>0</v>
      </c>
      <c r="AR167" s="39">
        <f t="shared" si="120"/>
        <v>0</v>
      </c>
      <c r="AS167" s="39">
        <f t="shared" si="121"/>
        <v>0</v>
      </c>
      <c r="AT167" s="39">
        <f t="shared" si="122"/>
        <v>0</v>
      </c>
      <c r="AU167" s="40">
        <f t="shared" si="123"/>
        <v>0</v>
      </c>
      <c r="AV167" s="40"/>
      <c r="AW167" s="52">
        <f t="shared" si="124"/>
        <v>0</v>
      </c>
      <c r="AY167" s="52">
        <f t="shared" si="125"/>
        <v>0</v>
      </c>
      <c r="AZ167" s="70"/>
    </row>
    <row r="168" spans="1:52">
      <c r="A168" s="44">
        <f t="shared" si="126"/>
        <v>41852</v>
      </c>
      <c r="B168" s="66">
        <f t="shared" si="127"/>
        <v>4590.1639344262294</v>
      </c>
      <c r="C168" s="67"/>
      <c r="D168" s="68">
        <f t="shared" si="94"/>
        <v>4590.1639344262294</v>
      </c>
      <c r="E168" s="35">
        <f t="shared" si="95"/>
        <v>0</v>
      </c>
      <c r="F168" s="35">
        <f t="shared" si="96"/>
        <v>0</v>
      </c>
      <c r="G168" s="55">
        <f t="shared" si="129"/>
        <v>5.67</v>
      </c>
      <c r="H168" s="69">
        <f t="shared" si="129"/>
        <v>5.67</v>
      </c>
      <c r="I168" s="72">
        <f t="shared" si="128"/>
        <v>0</v>
      </c>
      <c r="J168" s="55">
        <f t="shared" si="130"/>
        <v>-4.7500000000000001E-2</v>
      </c>
      <c r="K168" s="69">
        <f t="shared" si="130"/>
        <v>-0.06</v>
      </c>
      <c r="L168" s="72">
        <v>0</v>
      </c>
      <c r="M168" s="55">
        <f t="shared" si="131"/>
        <v>0.01</v>
      </c>
      <c r="N168" s="69">
        <f t="shared" si="131"/>
        <v>0</v>
      </c>
      <c r="O168" s="72">
        <v>0</v>
      </c>
      <c r="P168" s="7"/>
      <c r="Q168" s="72">
        <f t="shared" si="97"/>
        <v>5.6325000000000003</v>
      </c>
      <c r="R168" s="72">
        <f t="shared" si="98"/>
        <v>5.61</v>
      </c>
      <c r="S168" s="72">
        <f t="shared" si="99"/>
        <v>0</v>
      </c>
      <c r="T168" s="7"/>
      <c r="U168" s="5">
        <f t="shared" si="100"/>
        <v>31</v>
      </c>
      <c r="V168" s="45">
        <f t="shared" si="101"/>
        <v>41852</v>
      </c>
      <c r="W168" s="5">
        <f t="shared" si="102"/>
        <v>4936</v>
      </c>
      <c r="X168" s="55">
        <f t="shared" si="103"/>
        <v>5.3904348595426005E-2</v>
      </c>
      <c r="Y168" s="47">
        <f t="shared" si="104"/>
        <v>0.48732642389569963</v>
      </c>
      <c r="Z168" s="5">
        <f t="shared" si="105"/>
        <v>0</v>
      </c>
      <c r="AA168" s="5">
        <f t="shared" si="106"/>
        <v>0</v>
      </c>
      <c r="AC168" s="39">
        <f t="shared" si="107"/>
        <v>0</v>
      </c>
      <c r="AD168" s="39">
        <f t="shared" si="108"/>
        <v>0</v>
      </c>
      <c r="AE168" s="39">
        <f t="shared" si="109"/>
        <v>0</v>
      </c>
      <c r="AF168" s="39">
        <f t="shared" si="110"/>
        <v>0</v>
      </c>
      <c r="AG168" s="39">
        <f t="shared" si="111"/>
        <v>0</v>
      </c>
      <c r="AH168" s="39">
        <f t="shared" si="112"/>
        <v>0</v>
      </c>
      <c r="AI168" s="39">
        <f t="shared" si="113"/>
        <v>0</v>
      </c>
      <c r="AJ168" s="39">
        <f t="shared" si="114"/>
        <v>0</v>
      </c>
      <c r="AK168" s="39">
        <f t="shared" si="115"/>
        <v>0</v>
      </c>
      <c r="AL168" s="43"/>
      <c r="AM168" s="39">
        <f t="shared" si="116"/>
        <v>0</v>
      </c>
      <c r="AN168" s="39">
        <f t="shared" si="117"/>
        <v>0</v>
      </c>
      <c r="AO168" s="39">
        <f t="shared" si="118"/>
        <v>0</v>
      </c>
      <c r="AP168" s="40">
        <f t="shared" si="119"/>
        <v>0</v>
      </c>
      <c r="AR168" s="39">
        <f t="shared" si="120"/>
        <v>0</v>
      </c>
      <c r="AS168" s="39">
        <f t="shared" si="121"/>
        <v>0</v>
      </c>
      <c r="AT168" s="39">
        <f t="shared" si="122"/>
        <v>0</v>
      </c>
      <c r="AU168" s="40">
        <f t="shared" si="123"/>
        <v>0</v>
      </c>
      <c r="AV168" s="40"/>
      <c r="AW168" s="52">
        <f t="shared" si="124"/>
        <v>0</v>
      </c>
      <c r="AY168" s="52">
        <f t="shared" si="125"/>
        <v>0</v>
      </c>
      <c r="AZ168" s="70"/>
    </row>
    <row r="169" spans="1:52">
      <c r="A169" s="44">
        <f t="shared" si="126"/>
        <v>41883</v>
      </c>
      <c r="B169" s="66">
        <f t="shared" si="127"/>
        <v>4590.1639344262294</v>
      </c>
      <c r="C169" s="67"/>
      <c r="D169" s="68">
        <f t="shared" si="94"/>
        <v>4590.1639344262294</v>
      </c>
      <c r="E169" s="35">
        <f t="shared" si="95"/>
        <v>0</v>
      </c>
      <c r="F169" s="35">
        <f t="shared" si="96"/>
        <v>0</v>
      </c>
      <c r="G169" s="55">
        <f t="shared" si="129"/>
        <v>5.67</v>
      </c>
      <c r="H169" s="69">
        <f t="shared" si="129"/>
        <v>5.67</v>
      </c>
      <c r="I169" s="72">
        <f t="shared" si="128"/>
        <v>0</v>
      </c>
      <c r="J169" s="55">
        <f t="shared" si="130"/>
        <v>-4.7500000000000001E-2</v>
      </c>
      <c r="K169" s="69">
        <f t="shared" si="130"/>
        <v>-0.06</v>
      </c>
      <c r="L169" s="72">
        <v>0</v>
      </c>
      <c r="M169" s="55">
        <f t="shared" si="131"/>
        <v>0.01</v>
      </c>
      <c r="N169" s="69">
        <f t="shared" si="131"/>
        <v>0</v>
      </c>
      <c r="O169" s="72">
        <v>0</v>
      </c>
      <c r="P169" s="7"/>
      <c r="Q169" s="72">
        <f t="shared" si="97"/>
        <v>5.6325000000000003</v>
      </c>
      <c r="R169" s="72">
        <f t="shared" si="98"/>
        <v>5.61</v>
      </c>
      <c r="S169" s="72">
        <f t="shared" si="99"/>
        <v>0</v>
      </c>
      <c r="T169" s="7"/>
      <c r="U169" s="5">
        <f t="shared" si="100"/>
        <v>30</v>
      </c>
      <c r="V169" s="45">
        <f t="shared" si="101"/>
        <v>41883</v>
      </c>
      <c r="W169" s="5">
        <f t="shared" si="102"/>
        <v>4967</v>
      </c>
      <c r="X169" s="55">
        <f t="shared" si="103"/>
        <v>5.3904348595426005E-2</v>
      </c>
      <c r="Y169" s="47">
        <f t="shared" si="104"/>
        <v>0.48513135889070602</v>
      </c>
      <c r="Z169" s="5">
        <f t="shared" si="105"/>
        <v>0</v>
      </c>
      <c r="AA169" s="5">
        <f t="shared" si="106"/>
        <v>0</v>
      </c>
      <c r="AC169" s="39">
        <f t="shared" si="107"/>
        <v>0</v>
      </c>
      <c r="AD169" s="39">
        <f t="shared" si="108"/>
        <v>0</v>
      </c>
      <c r="AE169" s="39">
        <f t="shared" si="109"/>
        <v>0</v>
      </c>
      <c r="AF169" s="39">
        <f t="shared" si="110"/>
        <v>0</v>
      </c>
      <c r="AG169" s="39">
        <f t="shared" si="111"/>
        <v>0</v>
      </c>
      <c r="AH169" s="39">
        <f t="shared" si="112"/>
        <v>0</v>
      </c>
      <c r="AI169" s="39">
        <f t="shared" si="113"/>
        <v>0</v>
      </c>
      <c r="AJ169" s="39">
        <f t="shared" si="114"/>
        <v>0</v>
      </c>
      <c r="AK169" s="39">
        <f t="shared" si="115"/>
        <v>0</v>
      </c>
      <c r="AL169" s="43"/>
      <c r="AM169" s="39">
        <f t="shared" si="116"/>
        <v>0</v>
      </c>
      <c r="AN169" s="39">
        <f t="shared" si="117"/>
        <v>0</v>
      </c>
      <c r="AO169" s="39">
        <f t="shared" si="118"/>
        <v>0</v>
      </c>
      <c r="AP169" s="40">
        <f t="shared" si="119"/>
        <v>0</v>
      </c>
      <c r="AR169" s="39">
        <f t="shared" si="120"/>
        <v>0</v>
      </c>
      <c r="AS169" s="39">
        <f t="shared" si="121"/>
        <v>0</v>
      </c>
      <c r="AT169" s="39">
        <f t="shared" si="122"/>
        <v>0</v>
      </c>
      <c r="AU169" s="40">
        <f t="shared" si="123"/>
        <v>0</v>
      </c>
      <c r="AV169" s="40"/>
      <c r="AW169" s="52">
        <f t="shared" si="124"/>
        <v>0</v>
      </c>
      <c r="AY169" s="52">
        <f t="shared" si="125"/>
        <v>0</v>
      </c>
      <c r="AZ169" s="70"/>
    </row>
    <row r="170" spans="1:52" ht="12" customHeight="1">
      <c r="A170" s="44">
        <f t="shared" si="126"/>
        <v>41913</v>
      </c>
      <c r="B170" s="66">
        <f t="shared" si="127"/>
        <v>4590.1639344262294</v>
      </c>
      <c r="C170" s="67"/>
      <c r="D170" s="68">
        <f t="shared" si="94"/>
        <v>4590.1639344262294</v>
      </c>
      <c r="E170" s="35">
        <f t="shared" si="95"/>
        <v>0</v>
      </c>
      <c r="F170" s="35">
        <f t="shared" si="96"/>
        <v>0</v>
      </c>
      <c r="G170" s="55">
        <f t="shared" ref="G170:H189" si="132">VLOOKUP($A170,Table,MATCH(G$4,Curves,0))</f>
        <v>5.67</v>
      </c>
      <c r="H170" s="69">
        <f t="shared" si="132"/>
        <v>5.67</v>
      </c>
      <c r="I170" s="72">
        <f t="shared" si="128"/>
        <v>0</v>
      </c>
      <c r="J170" s="55">
        <f t="shared" ref="J170:K189" si="133">VLOOKUP($A170,Table,MATCH(J$4,Curves,0))</f>
        <v>-4.7500000000000001E-2</v>
      </c>
      <c r="K170" s="69">
        <f t="shared" si="133"/>
        <v>-0.06</v>
      </c>
      <c r="L170" s="72">
        <v>0</v>
      </c>
      <c r="M170" s="55">
        <f t="shared" ref="M170:N189" si="134">VLOOKUP($A170,Table,MATCH(M$4,Curves,0))</f>
        <v>0.01</v>
      </c>
      <c r="N170" s="69">
        <f t="shared" si="134"/>
        <v>0</v>
      </c>
      <c r="O170" s="72">
        <v>0</v>
      </c>
      <c r="P170" s="7"/>
      <c r="Q170" s="72">
        <f t="shared" si="97"/>
        <v>5.6325000000000003</v>
      </c>
      <c r="R170" s="72">
        <f t="shared" si="98"/>
        <v>5.61</v>
      </c>
      <c r="S170" s="72">
        <f t="shared" si="99"/>
        <v>0</v>
      </c>
      <c r="T170" s="7"/>
      <c r="U170" s="5">
        <f t="shared" si="100"/>
        <v>31</v>
      </c>
      <c r="V170" s="45">
        <f t="shared" si="101"/>
        <v>41913</v>
      </c>
      <c r="W170" s="5">
        <f t="shared" si="102"/>
        <v>4997</v>
      </c>
      <c r="X170" s="55">
        <f t="shared" si="103"/>
        <v>5.3904348595426005E-2</v>
      </c>
      <c r="Y170" s="47">
        <f t="shared" si="104"/>
        <v>0.48301651685441332</v>
      </c>
      <c r="Z170" s="5">
        <f t="shared" si="105"/>
        <v>0</v>
      </c>
      <c r="AA170" s="5">
        <f t="shared" si="106"/>
        <v>0</v>
      </c>
      <c r="AC170" s="39">
        <f t="shared" si="107"/>
        <v>0</v>
      </c>
      <c r="AD170" s="39">
        <f t="shared" si="108"/>
        <v>0</v>
      </c>
      <c r="AE170" s="39">
        <f t="shared" si="109"/>
        <v>0</v>
      </c>
      <c r="AF170" s="39">
        <f t="shared" si="110"/>
        <v>0</v>
      </c>
      <c r="AG170" s="39">
        <f t="shared" si="111"/>
        <v>0</v>
      </c>
      <c r="AH170" s="39">
        <f t="shared" si="112"/>
        <v>0</v>
      </c>
      <c r="AI170" s="39">
        <f t="shared" si="113"/>
        <v>0</v>
      </c>
      <c r="AJ170" s="39">
        <f t="shared" si="114"/>
        <v>0</v>
      </c>
      <c r="AK170" s="39">
        <f t="shared" si="115"/>
        <v>0</v>
      </c>
      <c r="AL170" s="43"/>
      <c r="AM170" s="39">
        <f t="shared" si="116"/>
        <v>0</v>
      </c>
      <c r="AN170" s="39">
        <f t="shared" si="117"/>
        <v>0</v>
      </c>
      <c r="AO170" s="39">
        <f t="shared" si="118"/>
        <v>0</v>
      </c>
      <c r="AP170" s="40">
        <f t="shared" si="119"/>
        <v>0</v>
      </c>
      <c r="AR170" s="39">
        <f t="shared" si="120"/>
        <v>0</v>
      </c>
      <c r="AS170" s="39">
        <f t="shared" si="121"/>
        <v>0</v>
      </c>
      <c r="AT170" s="39">
        <f t="shared" si="122"/>
        <v>0</v>
      </c>
      <c r="AU170" s="40">
        <f t="shared" si="123"/>
        <v>0</v>
      </c>
      <c r="AV170" s="40"/>
      <c r="AW170" s="52">
        <f t="shared" si="124"/>
        <v>0</v>
      </c>
      <c r="AY170" s="52">
        <f t="shared" si="125"/>
        <v>0</v>
      </c>
      <c r="AZ170" s="70"/>
    </row>
    <row r="171" spans="1:52" ht="12" customHeight="1">
      <c r="A171" s="44">
        <f t="shared" si="126"/>
        <v>41944</v>
      </c>
      <c r="B171" s="66">
        <f t="shared" si="127"/>
        <v>4590.1639344262294</v>
      </c>
      <c r="C171" s="67"/>
      <c r="D171" s="68">
        <f t="shared" si="94"/>
        <v>4590.1639344262294</v>
      </c>
      <c r="E171" s="35">
        <f t="shared" si="95"/>
        <v>0</v>
      </c>
      <c r="F171" s="35">
        <f t="shared" si="96"/>
        <v>0</v>
      </c>
      <c r="G171" s="55">
        <f t="shared" si="132"/>
        <v>5.67</v>
      </c>
      <c r="H171" s="69">
        <f t="shared" si="132"/>
        <v>5.67</v>
      </c>
      <c r="I171" s="72">
        <f t="shared" si="128"/>
        <v>0</v>
      </c>
      <c r="J171" s="55">
        <f t="shared" si="133"/>
        <v>-4.7500000000000001E-2</v>
      </c>
      <c r="K171" s="69">
        <f t="shared" si="133"/>
        <v>-0.06</v>
      </c>
      <c r="L171" s="72">
        <v>0</v>
      </c>
      <c r="M171" s="55">
        <f t="shared" si="134"/>
        <v>0.01</v>
      </c>
      <c r="N171" s="69">
        <f t="shared" si="134"/>
        <v>0</v>
      </c>
      <c r="O171" s="72">
        <v>0</v>
      </c>
      <c r="P171" s="7"/>
      <c r="Q171" s="72">
        <f t="shared" si="97"/>
        <v>5.6325000000000003</v>
      </c>
      <c r="R171" s="72">
        <f t="shared" si="98"/>
        <v>5.61</v>
      </c>
      <c r="S171" s="72">
        <f t="shared" si="99"/>
        <v>0</v>
      </c>
      <c r="T171" s="7"/>
      <c r="U171" s="5">
        <f t="shared" si="100"/>
        <v>30</v>
      </c>
      <c r="V171" s="45">
        <f t="shared" si="101"/>
        <v>41944</v>
      </c>
      <c r="W171" s="5">
        <f t="shared" si="102"/>
        <v>5028</v>
      </c>
      <c r="X171" s="55">
        <f t="shared" si="103"/>
        <v>5.3904348595426005E-2</v>
      </c>
      <c r="Y171" s="47">
        <f t="shared" si="104"/>
        <v>0.48084086496895767</v>
      </c>
      <c r="Z171" s="5">
        <f t="shared" si="105"/>
        <v>0</v>
      </c>
      <c r="AA171" s="5">
        <f t="shared" si="106"/>
        <v>0</v>
      </c>
      <c r="AC171" s="39">
        <f t="shared" si="107"/>
        <v>0</v>
      </c>
      <c r="AD171" s="39">
        <f t="shared" si="108"/>
        <v>0</v>
      </c>
      <c r="AE171" s="39">
        <f t="shared" si="109"/>
        <v>0</v>
      </c>
      <c r="AF171" s="39">
        <f t="shared" si="110"/>
        <v>0</v>
      </c>
      <c r="AG171" s="39">
        <f t="shared" si="111"/>
        <v>0</v>
      </c>
      <c r="AH171" s="39">
        <f t="shared" si="112"/>
        <v>0</v>
      </c>
      <c r="AI171" s="39">
        <f t="shared" si="113"/>
        <v>0</v>
      </c>
      <c r="AJ171" s="39">
        <f t="shared" si="114"/>
        <v>0</v>
      </c>
      <c r="AK171" s="39">
        <f t="shared" si="115"/>
        <v>0</v>
      </c>
      <c r="AL171" s="43"/>
      <c r="AM171" s="39">
        <f t="shared" si="116"/>
        <v>0</v>
      </c>
      <c r="AN171" s="39">
        <f t="shared" si="117"/>
        <v>0</v>
      </c>
      <c r="AO171" s="39">
        <f t="shared" si="118"/>
        <v>0</v>
      </c>
      <c r="AP171" s="40">
        <f t="shared" si="119"/>
        <v>0</v>
      </c>
      <c r="AR171" s="39">
        <f t="shared" si="120"/>
        <v>0</v>
      </c>
      <c r="AS171" s="39">
        <f t="shared" si="121"/>
        <v>0</v>
      </c>
      <c r="AT171" s="39">
        <f t="shared" si="122"/>
        <v>0</v>
      </c>
      <c r="AU171" s="40">
        <f t="shared" si="123"/>
        <v>0</v>
      </c>
      <c r="AV171" s="40"/>
      <c r="AW171" s="52">
        <f t="shared" si="124"/>
        <v>0</v>
      </c>
      <c r="AY171" s="52">
        <f t="shared" si="125"/>
        <v>0</v>
      </c>
      <c r="AZ171" s="70"/>
    </row>
    <row r="172" spans="1:52" ht="12" customHeight="1">
      <c r="A172" s="44">
        <f t="shared" si="126"/>
        <v>41974</v>
      </c>
      <c r="B172" s="66">
        <f t="shared" si="127"/>
        <v>4590.1639344262294</v>
      </c>
      <c r="C172" s="67"/>
      <c r="D172" s="68">
        <f t="shared" si="94"/>
        <v>4590.1639344262294</v>
      </c>
      <c r="E172" s="35">
        <f t="shared" si="95"/>
        <v>0</v>
      </c>
      <c r="F172" s="35">
        <f t="shared" si="96"/>
        <v>0</v>
      </c>
      <c r="G172" s="55">
        <f t="shared" si="132"/>
        <v>5.67</v>
      </c>
      <c r="H172" s="69">
        <f t="shared" si="132"/>
        <v>5.67</v>
      </c>
      <c r="I172" s="72">
        <f t="shared" si="128"/>
        <v>0</v>
      </c>
      <c r="J172" s="55">
        <f t="shared" si="133"/>
        <v>-4.7500000000000001E-2</v>
      </c>
      <c r="K172" s="69">
        <f t="shared" si="133"/>
        <v>-0.06</v>
      </c>
      <c r="L172" s="72">
        <v>0</v>
      </c>
      <c r="M172" s="55">
        <f t="shared" si="134"/>
        <v>0.01</v>
      </c>
      <c r="N172" s="69">
        <f t="shared" si="134"/>
        <v>0</v>
      </c>
      <c r="O172" s="72">
        <v>0</v>
      </c>
      <c r="P172" s="7"/>
      <c r="Q172" s="72">
        <f t="shared" si="97"/>
        <v>5.6325000000000003</v>
      </c>
      <c r="R172" s="72">
        <f t="shared" si="98"/>
        <v>5.61</v>
      </c>
      <c r="S172" s="72">
        <f t="shared" si="99"/>
        <v>0</v>
      </c>
      <c r="T172" s="7"/>
      <c r="U172" s="5">
        <f t="shared" si="100"/>
        <v>31</v>
      </c>
      <c r="V172" s="45">
        <f t="shared" si="101"/>
        <v>41974</v>
      </c>
      <c r="W172" s="5">
        <f t="shared" si="102"/>
        <v>5058</v>
      </c>
      <c r="X172" s="55">
        <f t="shared" si="103"/>
        <v>5.3904348595426005E-2</v>
      </c>
      <c r="Y172" s="47">
        <f t="shared" si="104"/>
        <v>0.47874472656156036</v>
      </c>
      <c r="Z172" s="5">
        <f t="shared" si="105"/>
        <v>0</v>
      </c>
      <c r="AA172" s="5">
        <f t="shared" si="106"/>
        <v>0</v>
      </c>
      <c r="AC172" s="39">
        <f t="shared" si="107"/>
        <v>0</v>
      </c>
      <c r="AD172" s="39">
        <f t="shared" si="108"/>
        <v>0</v>
      </c>
      <c r="AE172" s="39">
        <f t="shared" si="109"/>
        <v>0</v>
      </c>
      <c r="AF172" s="39">
        <f t="shared" si="110"/>
        <v>0</v>
      </c>
      <c r="AG172" s="39">
        <f t="shared" si="111"/>
        <v>0</v>
      </c>
      <c r="AH172" s="39">
        <f t="shared" si="112"/>
        <v>0</v>
      </c>
      <c r="AI172" s="39">
        <f t="shared" si="113"/>
        <v>0</v>
      </c>
      <c r="AJ172" s="39">
        <f t="shared" si="114"/>
        <v>0</v>
      </c>
      <c r="AK172" s="39">
        <f t="shared" si="115"/>
        <v>0</v>
      </c>
      <c r="AL172" s="43"/>
      <c r="AM172" s="39">
        <f t="shared" si="116"/>
        <v>0</v>
      </c>
      <c r="AN172" s="39">
        <f t="shared" si="117"/>
        <v>0</v>
      </c>
      <c r="AO172" s="39">
        <f t="shared" si="118"/>
        <v>0</v>
      </c>
      <c r="AP172" s="40">
        <f t="shared" si="119"/>
        <v>0</v>
      </c>
      <c r="AR172" s="39">
        <f t="shared" si="120"/>
        <v>0</v>
      </c>
      <c r="AS172" s="39">
        <f t="shared" si="121"/>
        <v>0</v>
      </c>
      <c r="AT172" s="39">
        <f t="shared" si="122"/>
        <v>0</v>
      </c>
      <c r="AU172" s="40">
        <f t="shared" si="123"/>
        <v>0</v>
      </c>
      <c r="AV172" s="40"/>
      <c r="AW172" s="52">
        <f t="shared" si="124"/>
        <v>0</v>
      </c>
      <c r="AY172" s="52">
        <f t="shared" si="125"/>
        <v>0</v>
      </c>
      <c r="AZ172" s="70"/>
    </row>
    <row r="173" spans="1:52" ht="12" customHeight="1">
      <c r="A173" s="44">
        <f t="shared" si="126"/>
        <v>42005</v>
      </c>
      <c r="B173" s="66">
        <f t="shared" si="127"/>
        <v>4590.1639344262294</v>
      </c>
      <c r="C173" s="67"/>
      <c r="D173" s="68">
        <f t="shared" si="94"/>
        <v>4590.1639344262294</v>
      </c>
      <c r="E173" s="35">
        <f t="shared" si="95"/>
        <v>0</v>
      </c>
      <c r="F173" s="35">
        <f t="shared" si="96"/>
        <v>0</v>
      </c>
      <c r="G173" s="55">
        <f t="shared" si="132"/>
        <v>5.67</v>
      </c>
      <c r="H173" s="69">
        <f t="shared" si="132"/>
        <v>5.67</v>
      </c>
      <c r="I173" s="72">
        <f t="shared" si="128"/>
        <v>0</v>
      </c>
      <c r="J173" s="55">
        <f t="shared" si="133"/>
        <v>-4.7500000000000001E-2</v>
      </c>
      <c r="K173" s="69">
        <f t="shared" si="133"/>
        <v>-0.06</v>
      </c>
      <c r="L173" s="72">
        <v>0</v>
      </c>
      <c r="M173" s="55">
        <f t="shared" si="134"/>
        <v>0.01</v>
      </c>
      <c r="N173" s="69">
        <f t="shared" si="134"/>
        <v>0</v>
      </c>
      <c r="O173" s="72">
        <v>0</v>
      </c>
      <c r="P173" s="7"/>
      <c r="Q173" s="72">
        <f t="shared" si="97"/>
        <v>5.6325000000000003</v>
      </c>
      <c r="R173" s="72">
        <f t="shared" si="98"/>
        <v>5.61</v>
      </c>
      <c r="S173" s="72">
        <f t="shared" si="99"/>
        <v>0</v>
      </c>
      <c r="T173" s="7"/>
      <c r="U173" s="5">
        <f t="shared" si="100"/>
        <v>31</v>
      </c>
      <c r="V173" s="45">
        <f t="shared" si="101"/>
        <v>42005</v>
      </c>
      <c r="W173" s="5">
        <f t="shared" si="102"/>
        <v>5089</v>
      </c>
      <c r="X173" s="55">
        <f t="shared" si="103"/>
        <v>5.3904348595426005E-2</v>
      </c>
      <c r="Y173" s="47">
        <f t="shared" si="104"/>
        <v>0.47658831610632629</v>
      </c>
      <c r="Z173" s="5">
        <f t="shared" si="105"/>
        <v>0</v>
      </c>
      <c r="AA173" s="5">
        <f t="shared" si="106"/>
        <v>0</v>
      </c>
      <c r="AC173" s="39">
        <f t="shared" si="107"/>
        <v>0</v>
      </c>
      <c r="AD173" s="39">
        <f t="shared" si="108"/>
        <v>0</v>
      </c>
      <c r="AE173" s="39">
        <f t="shared" si="109"/>
        <v>0</v>
      </c>
      <c r="AF173" s="39">
        <f t="shared" si="110"/>
        <v>0</v>
      </c>
      <c r="AG173" s="39">
        <f t="shared" si="111"/>
        <v>0</v>
      </c>
      <c r="AH173" s="39">
        <f t="shared" si="112"/>
        <v>0</v>
      </c>
      <c r="AI173" s="39">
        <f t="shared" si="113"/>
        <v>0</v>
      </c>
      <c r="AJ173" s="39">
        <f t="shared" si="114"/>
        <v>0</v>
      </c>
      <c r="AK173" s="39">
        <f t="shared" si="115"/>
        <v>0</v>
      </c>
      <c r="AL173" s="43"/>
      <c r="AM173" s="39">
        <f t="shared" si="116"/>
        <v>0</v>
      </c>
      <c r="AN173" s="39">
        <f t="shared" si="117"/>
        <v>0</v>
      </c>
      <c r="AO173" s="39">
        <f t="shared" si="118"/>
        <v>0</v>
      </c>
      <c r="AP173" s="40">
        <f t="shared" si="119"/>
        <v>0</v>
      </c>
      <c r="AR173" s="39">
        <f t="shared" si="120"/>
        <v>0</v>
      </c>
      <c r="AS173" s="39">
        <f t="shared" si="121"/>
        <v>0</v>
      </c>
      <c r="AT173" s="39">
        <f t="shared" si="122"/>
        <v>0</v>
      </c>
      <c r="AU173" s="40">
        <f t="shared" si="123"/>
        <v>0</v>
      </c>
      <c r="AV173" s="40"/>
      <c r="AW173" s="52">
        <f t="shared" si="124"/>
        <v>0</v>
      </c>
      <c r="AY173" s="52">
        <f t="shared" si="125"/>
        <v>0</v>
      </c>
      <c r="AZ173" s="70"/>
    </row>
    <row r="174" spans="1:52" ht="12" customHeight="1">
      <c r="A174" s="44">
        <f t="shared" si="126"/>
        <v>42036</v>
      </c>
      <c r="B174" s="66">
        <f t="shared" si="127"/>
        <v>4590.1639344262294</v>
      </c>
      <c r="C174" s="67"/>
      <c r="D174" s="68">
        <f t="shared" si="94"/>
        <v>4590.1639344262294</v>
      </c>
      <c r="E174" s="35">
        <f t="shared" si="95"/>
        <v>0</v>
      </c>
      <c r="F174" s="35">
        <f t="shared" si="96"/>
        <v>0</v>
      </c>
      <c r="G174" s="55">
        <f t="shared" si="132"/>
        <v>5.67</v>
      </c>
      <c r="H174" s="69">
        <f t="shared" si="132"/>
        <v>5.67</v>
      </c>
      <c r="I174" s="72">
        <f t="shared" si="128"/>
        <v>0</v>
      </c>
      <c r="J174" s="55">
        <f t="shared" si="133"/>
        <v>-4.7500000000000001E-2</v>
      </c>
      <c r="K174" s="69">
        <f t="shared" si="133"/>
        <v>-0.06</v>
      </c>
      <c r="L174" s="72">
        <v>0</v>
      </c>
      <c r="M174" s="55">
        <f t="shared" si="134"/>
        <v>0.01</v>
      </c>
      <c r="N174" s="69">
        <f t="shared" si="134"/>
        <v>0</v>
      </c>
      <c r="O174" s="72">
        <v>0</v>
      </c>
      <c r="P174" s="7"/>
      <c r="Q174" s="72">
        <f t="shared" si="97"/>
        <v>5.6325000000000003</v>
      </c>
      <c r="R174" s="72">
        <f t="shared" si="98"/>
        <v>5.61</v>
      </c>
      <c r="S174" s="72">
        <f t="shared" si="99"/>
        <v>0</v>
      </c>
      <c r="T174" s="7"/>
      <c r="U174" s="5">
        <f t="shared" si="100"/>
        <v>28</v>
      </c>
      <c r="V174" s="45">
        <f t="shared" si="101"/>
        <v>42036</v>
      </c>
      <c r="W174" s="5">
        <f t="shared" si="102"/>
        <v>5120</v>
      </c>
      <c r="X174" s="55">
        <f t="shared" si="103"/>
        <v>5.3904348595426005E-2</v>
      </c>
      <c r="Y174" s="47">
        <f t="shared" si="104"/>
        <v>0.47444161877333352</v>
      </c>
      <c r="Z174" s="5">
        <f t="shared" si="105"/>
        <v>0</v>
      </c>
      <c r="AA174" s="5">
        <f t="shared" si="106"/>
        <v>0</v>
      </c>
      <c r="AC174" s="39">
        <f t="shared" si="107"/>
        <v>0</v>
      </c>
      <c r="AD174" s="39">
        <f t="shared" si="108"/>
        <v>0</v>
      </c>
      <c r="AE174" s="39">
        <f t="shared" si="109"/>
        <v>0</v>
      </c>
      <c r="AF174" s="39">
        <f t="shared" si="110"/>
        <v>0</v>
      </c>
      <c r="AG174" s="39">
        <f t="shared" si="111"/>
        <v>0</v>
      </c>
      <c r="AH174" s="39">
        <f t="shared" si="112"/>
        <v>0</v>
      </c>
      <c r="AI174" s="39">
        <f t="shared" si="113"/>
        <v>0</v>
      </c>
      <c r="AJ174" s="39">
        <f t="shared" si="114"/>
        <v>0</v>
      </c>
      <c r="AK174" s="39">
        <f t="shared" si="115"/>
        <v>0</v>
      </c>
      <c r="AL174" s="43"/>
      <c r="AM174" s="39">
        <f t="shared" si="116"/>
        <v>0</v>
      </c>
      <c r="AN174" s="39">
        <f t="shared" si="117"/>
        <v>0</v>
      </c>
      <c r="AO174" s="39">
        <f t="shared" si="118"/>
        <v>0</v>
      </c>
      <c r="AP174" s="40">
        <f t="shared" si="119"/>
        <v>0</v>
      </c>
      <c r="AR174" s="39">
        <f t="shared" si="120"/>
        <v>0</v>
      </c>
      <c r="AS174" s="39">
        <f t="shared" si="121"/>
        <v>0</v>
      </c>
      <c r="AT174" s="39">
        <f t="shared" si="122"/>
        <v>0</v>
      </c>
      <c r="AU174" s="40">
        <f t="shared" si="123"/>
        <v>0</v>
      </c>
      <c r="AV174" s="40"/>
      <c r="AW174" s="52">
        <f t="shared" si="124"/>
        <v>0</v>
      </c>
      <c r="AY174" s="52">
        <f t="shared" si="125"/>
        <v>0</v>
      </c>
      <c r="AZ174" s="70"/>
    </row>
    <row r="175" spans="1:52" ht="12" customHeight="1">
      <c r="A175" s="44">
        <f t="shared" si="126"/>
        <v>42064</v>
      </c>
      <c r="B175" s="66">
        <f t="shared" si="127"/>
        <v>4590.1639344262294</v>
      </c>
      <c r="C175" s="67"/>
      <c r="D175" s="68">
        <f t="shared" si="94"/>
        <v>4590.1639344262294</v>
      </c>
      <c r="E175" s="35">
        <f t="shared" si="95"/>
        <v>0</v>
      </c>
      <c r="F175" s="35">
        <f t="shared" si="96"/>
        <v>0</v>
      </c>
      <c r="G175" s="55">
        <f t="shared" si="132"/>
        <v>5.67</v>
      </c>
      <c r="H175" s="69">
        <f t="shared" si="132"/>
        <v>5.67</v>
      </c>
      <c r="I175" s="72">
        <f t="shared" si="128"/>
        <v>0</v>
      </c>
      <c r="J175" s="55">
        <f t="shared" si="133"/>
        <v>-4.7500000000000001E-2</v>
      </c>
      <c r="K175" s="69">
        <f t="shared" si="133"/>
        <v>-0.06</v>
      </c>
      <c r="L175" s="72">
        <v>0</v>
      </c>
      <c r="M175" s="55">
        <f t="shared" si="134"/>
        <v>0.01</v>
      </c>
      <c r="N175" s="69">
        <f t="shared" si="134"/>
        <v>0</v>
      </c>
      <c r="O175" s="72">
        <v>0</v>
      </c>
      <c r="P175" s="7"/>
      <c r="Q175" s="72">
        <f t="shared" si="97"/>
        <v>5.6325000000000003</v>
      </c>
      <c r="R175" s="72">
        <f t="shared" si="98"/>
        <v>5.61</v>
      </c>
      <c r="S175" s="72">
        <f t="shared" si="99"/>
        <v>0</v>
      </c>
      <c r="T175" s="7"/>
      <c r="U175" s="5">
        <f t="shared" si="100"/>
        <v>31</v>
      </c>
      <c r="V175" s="45">
        <f t="shared" si="101"/>
        <v>42064</v>
      </c>
      <c r="W175" s="5">
        <f t="shared" si="102"/>
        <v>5148</v>
      </c>
      <c r="X175" s="55">
        <f t="shared" si="103"/>
        <v>5.3904348595426005E-2</v>
      </c>
      <c r="Y175" s="47">
        <f t="shared" si="104"/>
        <v>0.4725109785836169</v>
      </c>
      <c r="Z175" s="5">
        <f t="shared" si="105"/>
        <v>0</v>
      </c>
      <c r="AA175" s="5">
        <f t="shared" si="106"/>
        <v>0</v>
      </c>
      <c r="AC175" s="39">
        <f t="shared" si="107"/>
        <v>0</v>
      </c>
      <c r="AD175" s="39">
        <f t="shared" si="108"/>
        <v>0</v>
      </c>
      <c r="AE175" s="39">
        <f t="shared" si="109"/>
        <v>0</v>
      </c>
      <c r="AF175" s="39">
        <f t="shared" si="110"/>
        <v>0</v>
      </c>
      <c r="AG175" s="39">
        <f t="shared" si="111"/>
        <v>0</v>
      </c>
      <c r="AH175" s="39">
        <f t="shared" si="112"/>
        <v>0</v>
      </c>
      <c r="AI175" s="39">
        <f t="shared" si="113"/>
        <v>0</v>
      </c>
      <c r="AJ175" s="39">
        <f t="shared" si="114"/>
        <v>0</v>
      </c>
      <c r="AK175" s="39">
        <f t="shared" si="115"/>
        <v>0</v>
      </c>
      <c r="AL175" s="43"/>
      <c r="AM175" s="39">
        <f t="shared" si="116"/>
        <v>0</v>
      </c>
      <c r="AN175" s="39">
        <f t="shared" si="117"/>
        <v>0</v>
      </c>
      <c r="AO175" s="39">
        <f t="shared" si="118"/>
        <v>0</v>
      </c>
      <c r="AP175" s="40">
        <f t="shared" si="119"/>
        <v>0</v>
      </c>
      <c r="AR175" s="39">
        <f t="shared" si="120"/>
        <v>0</v>
      </c>
      <c r="AS175" s="39">
        <f t="shared" si="121"/>
        <v>0</v>
      </c>
      <c r="AT175" s="39">
        <f t="shared" si="122"/>
        <v>0</v>
      </c>
      <c r="AU175" s="40">
        <f t="shared" si="123"/>
        <v>0</v>
      </c>
      <c r="AV175" s="40"/>
      <c r="AW175" s="52">
        <f t="shared" si="124"/>
        <v>0</v>
      </c>
      <c r="AY175" s="52">
        <f t="shared" si="125"/>
        <v>0</v>
      </c>
      <c r="AZ175" s="70"/>
    </row>
    <row r="176" spans="1:52" ht="12" customHeight="1">
      <c r="A176" s="44">
        <f t="shared" si="126"/>
        <v>42095</v>
      </c>
      <c r="B176" s="66">
        <f t="shared" si="127"/>
        <v>4590.1639344262294</v>
      </c>
      <c r="C176" s="67"/>
      <c r="D176" s="68">
        <f t="shared" si="94"/>
        <v>4590.1639344262294</v>
      </c>
      <c r="E176" s="35">
        <f t="shared" si="95"/>
        <v>0</v>
      </c>
      <c r="F176" s="35">
        <f t="shared" si="96"/>
        <v>0</v>
      </c>
      <c r="G176" s="55">
        <f t="shared" si="132"/>
        <v>5.67</v>
      </c>
      <c r="H176" s="69">
        <f t="shared" si="132"/>
        <v>5.67</v>
      </c>
      <c r="I176" s="72">
        <f t="shared" si="128"/>
        <v>0</v>
      </c>
      <c r="J176" s="55">
        <f t="shared" si="133"/>
        <v>-4.7500000000000001E-2</v>
      </c>
      <c r="K176" s="69">
        <f t="shared" si="133"/>
        <v>-0.06</v>
      </c>
      <c r="L176" s="72">
        <v>0</v>
      </c>
      <c r="M176" s="55">
        <f t="shared" si="134"/>
        <v>0.01</v>
      </c>
      <c r="N176" s="69">
        <f t="shared" si="134"/>
        <v>0</v>
      </c>
      <c r="O176" s="72">
        <v>0</v>
      </c>
      <c r="P176" s="7"/>
      <c r="Q176" s="72">
        <f t="shared" si="97"/>
        <v>5.6325000000000003</v>
      </c>
      <c r="R176" s="72">
        <f t="shared" si="98"/>
        <v>5.61</v>
      </c>
      <c r="S176" s="72">
        <f t="shared" si="99"/>
        <v>0</v>
      </c>
      <c r="T176" s="7"/>
      <c r="U176" s="5">
        <f t="shared" si="100"/>
        <v>30</v>
      </c>
      <c r="V176" s="45">
        <f t="shared" si="101"/>
        <v>42095</v>
      </c>
      <c r="W176" s="5">
        <f t="shared" si="102"/>
        <v>5179</v>
      </c>
      <c r="X176" s="55">
        <f t="shared" si="103"/>
        <v>5.3904348595426005E-2</v>
      </c>
      <c r="Y176" s="47">
        <f t="shared" si="104"/>
        <v>0.4703826468069961</v>
      </c>
      <c r="Z176" s="5">
        <f t="shared" si="105"/>
        <v>0</v>
      </c>
      <c r="AA176" s="5">
        <f t="shared" si="106"/>
        <v>0</v>
      </c>
      <c r="AC176" s="39">
        <f t="shared" si="107"/>
        <v>0</v>
      </c>
      <c r="AD176" s="39">
        <f t="shared" si="108"/>
        <v>0</v>
      </c>
      <c r="AE176" s="39">
        <f t="shared" si="109"/>
        <v>0</v>
      </c>
      <c r="AF176" s="39">
        <f t="shared" si="110"/>
        <v>0</v>
      </c>
      <c r="AG176" s="39">
        <f t="shared" si="111"/>
        <v>0</v>
      </c>
      <c r="AH176" s="39">
        <f t="shared" si="112"/>
        <v>0</v>
      </c>
      <c r="AI176" s="39">
        <f t="shared" si="113"/>
        <v>0</v>
      </c>
      <c r="AJ176" s="39">
        <f t="shared" si="114"/>
        <v>0</v>
      </c>
      <c r="AK176" s="39">
        <f t="shared" si="115"/>
        <v>0</v>
      </c>
      <c r="AL176" s="43"/>
      <c r="AM176" s="39">
        <f t="shared" si="116"/>
        <v>0</v>
      </c>
      <c r="AN176" s="39">
        <f t="shared" si="117"/>
        <v>0</v>
      </c>
      <c r="AO176" s="39">
        <f t="shared" si="118"/>
        <v>0</v>
      </c>
      <c r="AP176" s="40">
        <f t="shared" si="119"/>
        <v>0</v>
      </c>
      <c r="AR176" s="39">
        <f t="shared" si="120"/>
        <v>0</v>
      </c>
      <c r="AS176" s="39">
        <f t="shared" si="121"/>
        <v>0</v>
      </c>
      <c r="AT176" s="39">
        <f t="shared" si="122"/>
        <v>0</v>
      </c>
      <c r="AU176" s="40">
        <f t="shared" si="123"/>
        <v>0</v>
      </c>
      <c r="AV176" s="40"/>
      <c r="AW176" s="52">
        <f t="shared" si="124"/>
        <v>0</v>
      </c>
      <c r="AY176" s="52">
        <f t="shared" si="125"/>
        <v>0</v>
      </c>
      <c r="AZ176" s="70"/>
    </row>
    <row r="177" spans="1:52" ht="12" customHeight="1">
      <c r="A177" s="44">
        <f t="shared" si="126"/>
        <v>42125</v>
      </c>
      <c r="B177" s="66">
        <f t="shared" si="127"/>
        <v>4590.1639344262294</v>
      </c>
      <c r="C177" s="67"/>
      <c r="D177" s="68">
        <f t="shared" si="94"/>
        <v>4590.1639344262294</v>
      </c>
      <c r="E177" s="35">
        <f t="shared" si="95"/>
        <v>0</v>
      </c>
      <c r="F177" s="35">
        <f t="shared" si="96"/>
        <v>0</v>
      </c>
      <c r="G177" s="55">
        <f t="shared" si="132"/>
        <v>5.67</v>
      </c>
      <c r="H177" s="69">
        <f t="shared" si="132"/>
        <v>5.67</v>
      </c>
      <c r="I177" s="72">
        <f t="shared" si="128"/>
        <v>0</v>
      </c>
      <c r="J177" s="55">
        <f t="shared" si="133"/>
        <v>-4.7500000000000001E-2</v>
      </c>
      <c r="K177" s="69">
        <f t="shared" si="133"/>
        <v>-0.06</v>
      </c>
      <c r="L177" s="72">
        <v>0</v>
      </c>
      <c r="M177" s="55">
        <f t="shared" si="134"/>
        <v>0.01</v>
      </c>
      <c r="N177" s="69">
        <f t="shared" si="134"/>
        <v>0</v>
      </c>
      <c r="O177" s="72">
        <v>0</v>
      </c>
      <c r="P177" s="7"/>
      <c r="Q177" s="72">
        <f t="shared" si="97"/>
        <v>5.6325000000000003</v>
      </c>
      <c r="R177" s="72">
        <f t="shared" si="98"/>
        <v>5.61</v>
      </c>
      <c r="S177" s="72">
        <f t="shared" si="99"/>
        <v>0</v>
      </c>
      <c r="T177" s="7"/>
      <c r="U177" s="5">
        <f t="shared" si="100"/>
        <v>31</v>
      </c>
      <c r="V177" s="45">
        <f t="shared" si="101"/>
        <v>42125</v>
      </c>
      <c r="W177" s="5">
        <f t="shared" si="102"/>
        <v>5209</v>
      </c>
      <c r="X177" s="55">
        <f t="shared" si="103"/>
        <v>5.3904348595426005E-2</v>
      </c>
      <c r="Y177" s="47">
        <f t="shared" si="104"/>
        <v>0.46833209910196893</v>
      </c>
      <c r="Z177" s="5">
        <f t="shared" si="105"/>
        <v>0</v>
      </c>
      <c r="AA177" s="5">
        <f t="shared" si="106"/>
        <v>0</v>
      </c>
      <c r="AC177" s="39">
        <f t="shared" si="107"/>
        <v>0</v>
      </c>
      <c r="AD177" s="39">
        <f t="shared" si="108"/>
        <v>0</v>
      </c>
      <c r="AE177" s="39">
        <f t="shared" si="109"/>
        <v>0</v>
      </c>
      <c r="AF177" s="39">
        <f t="shared" si="110"/>
        <v>0</v>
      </c>
      <c r="AG177" s="39">
        <f t="shared" si="111"/>
        <v>0</v>
      </c>
      <c r="AH177" s="39">
        <f t="shared" si="112"/>
        <v>0</v>
      </c>
      <c r="AI177" s="39">
        <f t="shared" si="113"/>
        <v>0</v>
      </c>
      <c r="AJ177" s="39">
        <f t="shared" si="114"/>
        <v>0</v>
      </c>
      <c r="AK177" s="39">
        <f t="shared" si="115"/>
        <v>0</v>
      </c>
      <c r="AL177" s="43"/>
      <c r="AM177" s="39">
        <f t="shared" si="116"/>
        <v>0</v>
      </c>
      <c r="AN177" s="39">
        <f t="shared" si="117"/>
        <v>0</v>
      </c>
      <c r="AO177" s="39">
        <f t="shared" si="118"/>
        <v>0</v>
      </c>
      <c r="AP177" s="40">
        <f t="shared" si="119"/>
        <v>0</v>
      </c>
      <c r="AR177" s="39">
        <f t="shared" si="120"/>
        <v>0</v>
      </c>
      <c r="AS177" s="39">
        <f t="shared" si="121"/>
        <v>0</v>
      </c>
      <c r="AT177" s="39">
        <f t="shared" si="122"/>
        <v>0</v>
      </c>
      <c r="AU177" s="40">
        <f t="shared" si="123"/>
        <v>0</v>
      </c>
      <c r="AV177" s="40"/>
      <c r="AW177" s="52">
        <f t="shared" si="124"/>
        <v>0</v>
      </c>
      <c r="AY177" s="52">
        <f t="shared" si="125"/>
        <v>0</v>
      </c>
      <c r="AZ177" s="70"/>
    </row>
    <row r="178" spans="1:52" ht="12" customHeight="1">
      <c r="A178" s="44">
        <f t="shared" si="126"/>
        <v>42156</v>
      </c>
      <c r="B178" s="66">
        <f t="shared" si="127"/>
        <v>4590.1639344262294</v>
      </c>
      <c r="C178" s="67"/>
      <c r="D178" s="68">
        <f t="shared" si="94"/>
        <v>4590.1639344262294</v>
      </c>
      <c r="E178" s="35">
        <f t="shared" si="95"/>
        <v>0</v>
      </c>
      <c r="F178" s="35">
        <f t="shared" si="96"/>
        <v>0</v>
      </c>
      <c r="G178" s="55">
        <f t="shared" si="132"/>
        <v>5.67</v>
      </c>
      <c r="H178" s="69">
        <f t="shared" si="132"/>
        <v>5.67</v>
      </c>
      <c r="I178" s="72">
        <f t="shared" si="128"/>
        <v>0</v>
      </c>
      <c r="J178" s="55">
        <f t="shared" si="133"/>
        <v>-4.7500000000000001E-2</v>
      </c>
      <c r="K178" s="69">
        <f t="shared" si="133"/>
        <v>-0.06</v>
      </c>
      <c r="L178" s="72">
        <v>0</v>
      </c>
      <c r="M178" s="55">
        <f t="shared" si="134"/>
        <v>0.01</v>
      </c>
      <c r="N178" s="69">
        <f t="shared" si="134"/>
        <v>0</v>
      </c>
      <c r="O178" s="72">
        <v>0</v>
      </c>
      <c r="P178" s="7"/>
      <c r="Q178" s="72">
        <f t="shared" si="97"/>
        <v>5.6325000000000003</v>
      </c>
      <c r="R178" s="72">
        <f t="shared" si="98"/>
        <v>5.61</v>
      </c>
      <c r="S178" s="72">
        <f t="shared" si="99"/>
        <v>0</v>
      </c>
      <c r="T178" s="7"/>
      <c r="U178" s="5">
        <f t="shared" si="100"/>
        <v>30</v>
      </c>
      <c r="V178" s="45">
        <f t="shared" si="101"/>
        <v>42156</v>
      </c>
      <c r="W178" s="5">
        <f t="shared" si="102"/>
        <v>5240</v>
      </c>
      <c r="X178" s="55">
        <f t="shared" si="103"/>
        <v>5.3904348595426005E-2</v>
      </c>
      <c r="Y178" s="47">
        <f t="shared" si="104"/>
        <v>0.46622259025728963</v>
      </c>
      <c r="Z178" s="5">
        <f t="shared" si="105"/>
        <v>0</v>
      </c>
      <c r="AA178" s="5">
        <f t="shared" si="106"/>
        <v>0</v>
      </c>
      <c r="AC178" s="39">
        <f t="shared" si="107"/>
        <v>0</v>
      </c>
      <c r="AD178" s="39">
        <f t="shared" si="108"/>
        <v>0</v>
      </c>
      <c r="AE178" s="39">
        <f t="shared" si="109"/>
        <v>0</v>
      </c>
      <c r="AF178" s="39">
        <f t="shared" si="110"/>
        <v>0</v>
      </c>
      <c r="AG178" s="39">
        <f t="shared" si="111"/>
        <v>0</v>
      </c>
      <c r="AH178" s="39">
        <f t="shared" si="112"/>
        <v>0</v>
      </c>
      <c r="AI178" s="39">
        <f t="shared" si="113"/>
        <v>0</v>
      </c>
      <c r="AJ178" s="39">
        <f t="shared" si="114"/>
        <v>0</v>
      </c>
      <c r="AK178" s="39">
        <f t="shared" si="115"/>
        <v>0</v>
      </c>
      <c r="AL178" s="43"/>
      <c r="AM178" s="39">
        <f t="shared" si="116"/>
        <v>0</v>
      </c>
      <c r="AN178" s="39">
        <f t="shared" si="117"/>
        <v>0</v>
      </c>
      <c r="AO178" s="39">
        <f t="shared" si="118"/>
        <v>0</v>
      </c>
      <c r="AP178" s="40">
        <f t="shared" si="119"/>
        <v>0</v>
      </c>
      <c r="AR178" s="39">
        <f t="shared" si="120"/>
        <v>0</v>
      </c>
      <c r="AS178" s="39">
        <f t="shared" si="121"/>
        <v>0</v>
      </c>
      <c r="AT178" s="39">
        <f t="shared" si="122"/>
        <v>0</v>
      </c>
      <c r="AU178" s="40">
        <f t="shared" si="123"/>
        <v>0</v>
      </c>
      <c r="AV178" s="40"/>
      <c r="AW178" s="52">
        <f t="shared" si="124"/>
        <v>0</v>
      </c>
      <c r="AY178" s="52">
        <f t="shared" si="125"/>
        <v>0</v>
      </c>
      <c r="AZ178" s="70"/>
    </row>
    <row r="179" spans="1:52" ht="12" customHeight="1">
      <c r="A179" s="44">
        <f t="shared" si="126"/>
        <v>42186</v>
      </c>
      <c r="B179" s="66">
        <f t="shared" si="127"/>
        <v>4590.1639344262294</v>
      </c>
      <c r="C179" s="67"/>
      <c r="D179" s="68">
        <f t="shared" si="94"/>
        <v>4590.1639344262294</v>
      </c>
      <c r="E179" s="35">
        <f t="shared" si="95"/>
        <v>0</v>
      </c>
      <c r="F179" s="35">
        <f t="shared" si="96"/>
        <v>0</v>
      </c>
      <c r="G179" s="55">
        <f t="shared" si="132"/>
        <v>5.67</v>
      </c>
      <c r="H179" s="69">
        <f t="shared" si="132"/>
        <v>5.67</v>
      </c>
      <c r="I179" s="72">
        <f t="shared" si="128"/>
        <v>0</v>
      </c>
      <c r="J179" s="55">
        <f t="shared" si="133"/>
        <v>-4.7500000000000001E-2</v>
      </c>
      <c r="K179" s="69">
        <f t="shared" si="133"/>
        <v>-0.06</v>
      </c>
      <c r="L179" s="72">
        <v>0</v>
      </c>
      <c r="M179" s="55">
        <f t="shared" si="134"/>
        <v>0.01</v>
      </c>
      <c r="N179" s="69">
        <f t="shared" si="134"/>
        <v>0</v>
      </c>
      <c r="O179" s="72">
        <v>0</v>
      </c>
      <c r="P179" s="7"/>
      <c r="Q179" s="72">
        <f t="shared" si="97"/>
        <v>5.6325000000000003</v>
      </c>
      <c r="R179" s="72">
        <f t="shared" si="98"/>
        <v>5.61</v>
      </c>
      <c r="S179" s="72">
        <f t="shared" si="99"/>
        <v>0</v>
      </c>
      <c r="T179" s="7"/>
      <c r="U179" s="5">
        <f t="shared" si="100"/>
        <v>31</v>
      </c>
      <c r="V179" s="45">
        <f t="shared" si="101"/>
        <v>42186</v>
      </c>
      <c r="W179" s="5">
        <f t="shared" si="102"/>
        <v>5270</v>
      </c>
      <c r="X179" s="55">
        <f t="shared" si="103"/>
        <v>5.3904348595426005E-2</v>
      </c>
      <c r="Y179" s="47">
        <f t="shared" si="104"/>
        <v>0.46419017756312797</v>
      </c>
      <c r="Z179" s="5">
        <f t="shared" si="105"/>
        <v>0</v>
      </c>
      <c r="AA179" s="5">
        <f t="shared" si="106"/>
        <v>0</v>
      </c>
      <c r="AC179" s="39">
        <f t="shared" si="107"/>
        <v>0</v>
      </c>
      <c r="AD179" s="39">
        <f t="shared" si="108"/>
        <v>0</v>
      </c>
      <c r="AE179" s="39">
        <f t="shared" si="109"/>
        <v>0</v>
      </c>
      <c r="AF179" s="39">
        <f t="shared" si="110"/>
        <v>0</v>
      </c>
      <c r="AG179" s="39">
        <f t="shared" si="111"/>
        <v>0</v>
      </c>
      <c r="AH179" s="39">
        <f t="shared" si="112"/>
        <v>0</v>
      </c>
      <c r="AI179" s="39">
        <f t="shared" si="113"/>
        <v>0</v>
      </c>
      <c r="AJ179" s="39">
        <f t="shared" si="114"/>
        <v>0</v>
      </c>
      <c r="AK179" s="39">
        <f t="shared" si="115"/>
        <v>0</v>
      </c>
      <c r="AL179" s="43"/>
      <c r="AM179" s="39">
        <f t="shared" si="116"/>
        <v>0</v>
      </c>
      <c r="AN179" s="39">
        <f t="shared" si="117"/>
        <v>0</v>
      </c>
      <c r="AO179" s="39">
        <f t="shared" si="118"/>
        <v>0</v>
      </c>
      <c r="AP179" s="40">
        <f t="shared" si="119"/>
        <v>0</v>
      </c>
      <c r="AR179" s="39">
        <f t="shared" si="120"/>
        <v>0</v>
      </c>
      <c r="AS179" s="39">
        <f t="shared" si="121"/>
        <v>0</v>
      </c>
      <c r="AT179" s="39">
        <f t="shared" si="122"/>
        <v>0</v>
      </c>
      <c r="AU179" s="40">
        <f t="shared" si="123"/>
        <v>0</v>
      </c>
      <c r="AV179" s="40"/>
      <c r="AW179" s="52">
        <f t="shared" si="124"/>
        <v>0</v>
      </c>
      <c r="AY179" s="52">
        <f t="shared" si="125"/>
        <v>0</v>
      </c>
      <c r="AZ179" s="70"/>
    </row>
    <row r="180" spans="1:52" ht="12" customHeight="1">
      <c r="A180" s="44">
        <f t="shared" si="126"/>
        <v>42217</v>
      </c>
      <c r="B180" s="66">
        <f t="shared" si="127"/>
        <v>4590.1639344262294</v>
      </c>
      <c r="C180" s="67"/>
      <c r="D180" s="68">
        <f t="shared" si="94"/>
        <v>4590.1639344262294</v>
      </c>
      <c r="E180" s="35">
        <f t="shared" si="95"/>
        <v>0</v>
      </c>
      <c r="F180" s="35">
        <f t="shared" si="96"/>
        <v>0</v>
      </c>
      <c r="G180" s="55">
        <f t="shared" si="132"/>
        <v>5.67</v>
      </c>
      <c r="H180" s="69">
        <f t="shared" si="132"/>
        <v>5.67</v>
      </c>
      <c r="I180" s="72">
        <f t="shared" si="128"/>
        <v>0</v>
      </c>
      <c r="J180" s="55">
        <f t="shared" si="133"/>
        <v>-4.7500000000000001E-2</v>
      </c>
      <c r="K180" s="69">
        <f t="shared" si="133"/>
        <v>-0.06</v>
      </c>
      <c r="L180" s="72">
        <v>0</v>
      </c>
      <c r="M180" s="55">
        <f t="shared" si="134"/>
        <v>0.01</v>
      </c>
      <c r="N180" s="69">
        <f t="shared" si="134"/>
        <v>0</v>
      </c>
      <c r="O180" s="72">
        <v>0</v>
      </c>
      <c r="P180" s="7"/>
      <c r="Q180" s="72">
        <f t="shared" si="97"/>
        <v>5.6325000000000003</v>
      </c>
      <c r="R180" s="72">
        <f t="shared" si="98"/>
        <v>5.61</v>
      </c>
      <c r="S180" s="72">
        <f t="shared" si="99"/>
        <v>0</v>
      </c>
      <c r="T180" s="7"/>
      <c r="U180" s="5">
        <f t="shared" si="100"/>
        <v>31</v>
      </c>
      <c r="V180" s="45">
        <f t="shared" si="101"/>
        <v>42217</v>
      </c>
      <c r="W180" s="5">
        <f t="shared" si="102"/>
        <v>5301</v>
      </c>
      <c r="X180" s="55">
        <f t="shared" si="103"/>
        <v>5.3904348595426005E-2</v>
      </c>
      <c r="Y180" s="47">
        <f t="shared" si="104"/>
        <v>0.46209932518068325</v>
      </c>
      <c r="Z180" s="5">
        <f t="shared" si="105"/>
        <v>0</v>
      </c>
      <c r="AA180" s="5">
        <f t="shared" si="106"/>
        <v>0</v>
      </c>
      <c r="AC180" s="39">
        <f t="shared" si="107"/>
        <v>0</v>
      </c>
      <c r="AD180" s="39">
        <f t="shared" si="108"/>
        <v>0</v>
      </c>
      <c r="AE180" s="39">
        <f t="shared" si="109"/>
        <v>0</v>
      </c>
      <c r="AF180" s="39">
        <f t="shared" si="110"/>
        <v>0</v>
      </c>
      <c r="AG180" s="39">
        <f t="shared" si="111"/>
        <v>0</v>
      </c>
      <c r="AH180" s="39">
        <f t="shared" si="112"/>
        <v>0</v>
      </c>
      <c r="AI180" s="39">
        <f t="shared" si="113"/>
        <v>0</v>
      </c>
      <c r="AJ180" s="39">
        <f t="shared" si="114"/>
        <v>0</v>
      </c>
      <c r="AK180" s="39">
        <f t="shared" si="115"/>
        <v>0</v>
      </c>
      <c r="AL180" s="43"/>
      <c r="AM180" s="39">
        <f t="shared" si="116"/>
        <v>0</v>
      </c>
      <c r="AN180" s="39">
        <f t="shared" si="117"/>
        <v>0</v>
      </c>
      <c r="AO180" s="39">
        <f t="shared" si="118"/>
        <v>0</v>
      </c>
      <c r="AP180" s="40">
        <f t="shared" si="119"/>
        <v>0</v>
      </c>
      <c r="AR180" s="39">
        <f t="shared" si="120"/>
        <v>0</v>
      </c>
      <c r="AS180" s="39">
        <f t="shared" si="121"/>
        <v>0</v>
      </c>
      <c r="AT180" s="39">
        <f t="shared" si="122"/>
        <v>0</v>
      </c>
      <c r="AU180" s="40">
        <f t="shared" si="123"/>
        <v>0</v>
      </c>
      <c r="AV180" s="40"/>
      <c r="AW180" s="52">
        <f t="shared" si="124"/>
        <v>0</v>
      </c>
      <c r="AY180" s="52">
        <f t="shared" si="125"/>
        <v>0</v>
      </c>
      <c r="AZ180" s="70"/>
    </row>
    <row r="181" spans="1:52" ht="12" customHeight="1">
      <c r="A181" s="44">
        <f t="shared" si="126"/>
        <v>42248</v>
      </c>
      <c r="B181" s="66">
        <f t="shared" si="127"/>
        <v>4590.1639344262294</v>
      </c>
      <c r="C181" s="67"/>
      <c r="D181" s="68">
        <f t="shared" si="94"/>
        <v>4590.1639344262294</v>
      </c>
      <c r="E181" s="35">
        <f t="shared" si="95"/>
        <v>0</v>
      </c>
      <c r="F181" s="35">
        <f t="shared" si="96"/>
        <v>0</v>
      </c>
      <c r="G181" s="55">
        <f t="shared" si="132"/>
        <v>5.67</v>
      </c>
      <c r="H181" s="69">
        <f t="shared" si="132"/>
        <v>5.67</v>
      </c>
      <c r="I181" s="72">
        <f t="shared" si="128"/>
        <v>0</v>
      </c>
      <c r="J181" s="55">
        <f t="shared" si="133"/>
        <v>-4.7500000000000001E-2</v>
      </c>
      <c r="K181" s="69">
        <f t="shared" si="133"/>
        <v>-0.06</v>
      </c>
      <c r="L181" s="72">
        <v>0</v>
      </c>
      <c r="M181" s="55">
        <f t="shared" si="134"/>
        <v>0.01</v>
      </c>
      <c r="N181" s="69">
        <f t="shared" si="134"/>
        <v>0</v>
      </c>
      <c r="O181" s="72">
        <v>0</v>
      </c>
      <c r="P181" s="7"/>
      <c r="Q181" s="72">
        <f t="shared" si="97"/>
        <v>5.6325000000000003</v>
      </c>
      <c r="R181" s="72">
        <f t="shared" si="98"/>
        <v>5.61</v>
      </c>
      <c r="S181" s="72">
        <f t="shared" si="99"/>
        <v>0</v>
      </c>
      <c r="T181" s="7"/>
      <c r="U181" s="5">
        <f t="shared" si="100"/>
        <v>30</v>
      </c>
      <c r="V181" s="45">
        <f t="shared" si="101"/>
        <v>42248</v>
      </c>
      <c r="W181" s="5">
        <f t="shared" si="102"/>
        <v>5332</v>
      </c>
      <c r="X181" s="55">
        <f t="shared" si="103"/>
        <v>5.3904348595426005E-2</v>
      </c>
      <c r="Y181" s="47">
        <f t="shared" si="104"/>
        <v>0.46001789062717263</v>
      </c>
      <c r="Z181" s="5">
        <f t="shared" si="105"/>
        <v>0</v>
      </c>
      <c r="AA181" s="5">
        <f t="shared" si="106"/>
        <v>0</v>
      </c>
      <c r="AC181" s="39">
        <f t="shared" si="107"/>
        <v>0</v>
      </c>
      <c r="AD181" s="39">
        <f t="shared" si="108"/>
        <v>0</v>
      </c>
      <c r="AE181" s="39">
        <f t="shared" si="109"/>
        <v>0</v>
      </c>
      <c r="AF181" s="39">
        <f t="shared" si="110"/>
        <v>0</v>
      </c>
      <c r="AG181" s="39">
        <f t="shared" si="111"/>
        <v>0</v>
      </c>
      <c r="AH181" s="39">
        <f t="shared" si="112"/>
        <v>0</v>
      </c>
      <c r="AI181" s="39">
        <f t="shared" si="113"/>
        <v>0</v>
      </c>
      <c r="AJ181" s="39">
        <f t="shared" si="114"/>
        <v>0</v>
      </c>
      <c r="AK181" s="39">
        <f t="shared" si="115"/>
        <v>0</v>
      </c>
      <c r="AL181" s="43"/>
      <c r="AM181" s="39">
        <f t="shared" si="116"/>
        <v>0</v>
      </c>
      <c r="AN181" s="39">
        <f t="shared" si="117"/>
        <v>0</v>
      </c>
      <c r="AO181" s="39">
        <f t="shared" si="118"/>
        <v>0</v>
      </c>
      <c r="AP181" s="40">
        <f t="shared" si="119"/>
        <v>0</v>
      </c>
      <c r="AR181" s="39">
        <f t="shared" si="120"/>
        <v>0</v>
      </c>
      <c r="AS181" s="39">
        <f t="shared" si="121"/>
        <v>0</v>
      </c>
      <c r="AT181" s="39">
        <f t="shared" si="122"/>
        <v>0</v>
      </c>
      <c r="AU181" s="40">
        <f t="shared" si="123"/>
        <v>0</v>
      </c>
      <c r="AV181" s="40"/>
      <c r="AW181" s="52">
        <f t="shared" si="124"/>
        <v>0</v>
      </c>
      <c r="AY181" s="52">
        <f t="shared" si="125"/>
        <v>0</v>
      </c>
      <c r="AZ181" s="70"/>
    </row>
    <row r="182" spans="1:52" ht="12" customHeight="1">
      <c r="A182" s="44">
        <f t="shared" si="126"/>
        <v>42278</v>
      </c>
      <c r="B182" s="66">
        <f t="shared" si="127"/>
        <v>4590.1639344262294</v>
      </c>
      <c r="C182" s="67"/>
      <c r="D182" s="68">
        <f t="shared" si="94"/>
        <v>4590.1639344262294</v>
      </c>
      <c r="E182" s="35">
        <f t="shared" si="95"/>
        <v>0</v>
      </c>
      <c r="F182" s="35">
        <f t="shared" si="96"/>
        <v>0</v>
      </c>
      <c r="G182" s="55">
        <f t="shared" si="132"/>
        <v>5.67</v>
      </c>
      <c r="H182" s="69">
        <f t="shared" si="132"/>
        <v>5.67</v>
      </c>
      <c r="I182" s="72">
        <f t="shared" si="128"/>
        <v>0</v>
      </c>
      <c r="J182" s="55">
        <f t="shared" si="133"/>
        <v>-4.7500000000000001E-2</v>
      </c>
      <c r="K182" s="69">
        <f t="shared" si="133"/>
        <v>-0.06</v>
      </c>
      <c r="L182" s="72">
        <v>0</v>
      </c>
      <c r="M182" s="55">
        <f t="shared" si="134"/>
        <v>0.01</v>
      </c>
      <c r="N182" s="69">
        <f t="shared" si="134"/>
        <v>0</v>
      </c>
      <c r="O182" s="72">
        <v>0</v>
      </c>
      <c r="P182" s="7"/>
      <c r="Q182" s="72">
        <f t="shared" si="97"/>
        <v>5.6325000000000003</v>
      </c>
      <c r="R182" s="72">
        <f t="shared" si="98"/>
        <v>5.61</v>
      </c>
      <c r="S182" s="72">
        <f t="shared" si="99"/>
        <v>0</v>
      </c>
      <c r="T182" s="7"/>
      <c r="U182" s="5">
        <f t="shared" si="100"/>
        <v>31</v>
      </c>
      <c r="V182" s="45">
        <f t="shared" si="101"/>
        <v>42278</v>
      </c>
      <c r="W182" s="5">
        <f t="shared" si="102"/>
        <v>5362</v>
      </c>
      <c r="X182" s="55">
        <f t="shared" si="103"/>
        <v>5.3904348595426005E-2</v>
      </c>
      <c r="Y182" s="47">
        <f t="shared" si="104"/>
        <v>0.45801252619398164</v>
      </c>
      <c r="Z182" s="5">
        <f t="shared" si="105"/>
        <v>0</v>
      </c>
      <c r="AA182" s="5">
        <f t="shared" si="106"/>
        <v>0</v>
      </c>
      <c r="AC182" s="39">
        <f t="shared" si="107"/>
        <v>0</v>
      </c>
      <c r="AD182" s="39">
        <f t="shared" si="108"/>
        <v>0</v>
      </c>
      <c r="AE182" s="39">
        <f t="shared" si="109"/>
        <v>0</v>
      </c>
      <c r="AF182" s="39">
        <f t="shared" si="110"/>
        <v>0</v>
      </c>
      <c r="AG182" s="39">
        <f t="shared" si="111"/>
        <v>0</v>
      </c>
      <c r="AH182" s="39">
        <f t="shared" si="112"/>
        <v>0</v>
      </c>
      <c r="AI182" s="39">
        <f t="shared" si="113"/>
        <v>0</v>
      </c>
      <c r="AJ182" s="39">
        <f t="shared" si="114"/>
        <v>0</v>
      </c>
      <c r="AK182" s="39">
        <f t="shared" si="115"/>
        <v>0</v>
      </c>
      <c r="AL182" s="43"/>
      <c r="AM182" s="39">
        <f t="shared" si="116"/>
        <v>0</v>
      </c>
      <c r="AN182" s="39">
        <f t="shared" si="117"/>
        <v>0</v>
      </c>
      <c r="AO182" s="39">
        <f t="shared" si="118"/>
        <v>0</v>
      </c>
      <c r="AP182" s="40">
        <f t="shared" si="119"/>
        <v>0</v>
      </c>
      <c r="AR182" s="39">
        <f t="shared" si="120"/>
        <v>0</v>
      </c>
      <c r="AS182" s="39">
        <f t="shared" si="121"/>
        <v>0</v>
      </c>
      <c r="AT182" s="39">
        <f t="shared" si="122"/>
        <v>0</v>
      </c>
      <c r="AU182" s="40">
        <f t="shared" si="123"/>
        <v>0</v>
      </c>
      <c r="AV182" s="40"/>
      <c r="AW182" s="52">
        <f t="shared" si="124"/>
        <v>0</v>
      </c>
      <c r="AY182" s="52">
        <f t="shared" si="125"/>
        <v>0</v>
      </c>
      <c r="AZ182" s="70"/>
    </row>
    <row r="183" spans="1:52" ht="12" customHeight="1">
      <c r="A183" s="44">
        <f t="shared" si="126"/>
        <v>42309</v>
      </c>
      <c r="B183" s="66">
        <f t="shared" si="127"/>
        <v>4590.1639344262294</v>
      </c>
      <c r="C183" s="67"/>
      <c r="D183" s="68">
        <f t="shared" si="94"/>
        <v>4590.1639344262294</v>
      </c>
      <c r="E183" s="35">
        <f t="shared" si="95"/>
        <v>0</v>
      </c>
      <c r="F183" s="35">
        <f t="shared" si="96"/>
        <v>0</v>
      </c>
      <c r="G183" s="55">
        <f t="shared" si="132"/>
        <v>5.67</v>
      </c>
      <c r="H183" s="69">
        <f t="shared" si="132"/>
        <v>5.67</v>
      </c>
      <c r="I183" s="72">
        <f t="shared" si="128"/>
        <v>0</v>
      </c>
      <c r="J183" s="55">
        <f t="shared" si="133"/>
        <v>-4.7500000000000001E-2</v>
      </c>
      <c r="K183" s="69">
        <f t="shared" si="133"/>
        <v>-0.06</v>
      </c>
      <c r="L183" s="72">
        <v>0</v>
      </c>
      <c r="M183" s="55">
        <f t="shared" si="134"/>
        <v>0.01</v>
      </c>
      <c r="N183" s="69">
        <f t="shared" si="134"/>
        <v>0</v>
      </c>
      <c r="O183" s="72">
        <v>0</v>
      </c>
      <c r="P183" s="7"/>
      <c r="Q183" s="72">
        <f t="shared" si="97"/>
        <v>5.6325000000000003</v>
      </c>
      <c r="R183" s="72">
        <f t="shared" si="98"/>
        <v>5.61</v>
      </c>
      <c r="S183" s="72">
        <f t="shared" si="99"/>
        <v>0</v>
      </c>
      <c r="T183" s="7"/>
      <c r="U183" s="5">
        <f t="shared" si="100"/>
        <v>30</v>
      </c>
      <c r="V183" s="45">
        <f t="shared" si="101"/>
        <v>42309</v>
      </c>
      <c r="W183" s="5">
        <f t="shared" si="102"/>
        <v>5393</v>
      </c>
      <c r="X183" s="55">
        <f t="shared" si="103"/>
        <v>5.3904348595426005E-2</v>
      </c>
      <c r="Y183" s="47">
        <f t="shared" si="104"/>
        <v>0.45594949981412686</v>
      </c>
      <c r="Z183" s="5">
        <f t="shared" si="105"/>
        <v>0</v>
      </c>
      <c r="AA183" s="5">
        <f t="shared" si="106"/>
        <v>0</v>
      </c>
      <c r="AC183" s="39">
        <f t="shared" si="107"/>
        <v>0</v>
      </c>
      <c r="AD183" s="39">
        <f t="shared" si="108"/>
        <v>0</v>
      </c>
      <c r="AE183" s="39">
        <f t="shared" si="109"/>
        <v>0</v>
      </c>
      <c r="AF183" s="39">
        <f t="shared" si="110"/>
        <v>0</v>
      </c>
      <c r="AG183" s="39">
        <f t="shared" si="111"/>
        <v>0</v>
      </c>
      <c r="AH183" s="39">
        <f t="shared" si="112"/>
        <v>0</v>
      </c>
      <c r="AI183" s="39">
        <f t="shared" si="113"/>
        <v>0</v>
      </c>
      <c r="AJ183" s="39">
        <f t="shared" si="114"/>
        <v>0</v>
      </c>
      <c r="AK183" s="39">
        <f t="shared" si="115"/>
        <v>0</v>
      </c>
      <c r="AL183" s="43"/>
      <c r="AM183" s="39">
        <f t="shared" si="116"/>
        <v>0</v>
      </c>
      <c r="AN183" s="39">
        <f t="shared" si="117"/>
        <v>0</v>
      </c>
      <c r="AO183" s="39">
        <f t="shared" si="118"/>
        <v>0</v>
      </c>
      <c r="AP183" s="40">
        <f t="shared" si="119"/>
        <v>0</v>
      </c>
      <c r="AR183" s="39">
        <f t="shared" si="120"/>
        <v>0</v>
      </c>
      <c r="AS183" s="39">
        <f t="shared" si="121"/>
        <v>0</v>
      </c>
      <c r="AT183" s="39">
        <f t="shared" si="122"/>
        <v>0</v>
      </c>
      <c r="AU183" s="40">
        <f t="shared" si="123"/>
        <v>0</v>
      </c>
      <c r="AV183" s="40"/>
      <c r="AW183" s="52">
        <f t="shared" si="124"/>
        <v>0</v>
      </c>
      <c r="AY183" s="52">
        <f t="shared" si="125"/>
        <v>0</v>
      </c>
      <c r="AZ183" s="70"/>
    </row>
    <row r="184" spans="1:52" ht="12" customHeight="1">
      <c r="A184" s="44">
        <f t="shared" si="126"/>
        <v>42339</v>
      </c>
      <c r="B184" s="66">
        <f t="shared" si="127"/>
        <v>4590.1639344262294</v>
      </c>
      <c r="C184" s="67"/>
      <c r="D184" s="68">
        <f t="shared" si="94"/>
        <v>4590.1639344262294</v>
      </c>
      <c r="E184" s="35">
        <f t="shared" si="95"/>
        <v>0</v>
      </c>
      <c r="F184" s="35">
        <f t="shared" si="96"/>
        <v>0</v>
      </c>
      <c r="G184" s="55">
        <f t="shared" si="132"/>
        <v>5.67</v>
      </c>
      <c r="H184" s="69">
        <f t="shared" si="132"/>
        <v>5.67</v>
      </c>
      <c r="I184" s="72">
        <f t="shared" si="128"/>
        <v>0</v>
      </c>
      <c r="J184" s="55">
        <f t="shared" si="133"/>
        <v>-4.7500000000000001E-2</v>
      </c>
      <c r="K184" s="69">
        <f t="shared" si="133"/>
        <v>-0.06</v>
      </c>
      <c r="L184" s="72">
        <v>0</v>
      </c>
      <c r="M184" s="55">
        <f t="shared" si="134"/>
        <v>0.01</v>
      </c>
      <c r="N184" s="69">
        <f t="shared" si="134"/>
        <v>0</v>
      </c>
      <c r="O184" s="72">
        <v>0</v>
      </c>
      <c r="P184" s="7"/>
      <c r="Q184" s="72">
        <f t="shared" si="97"/>
        <v>5.6325000000000003</v>
      </c>
      <c r="R184" s="72">
        <f t="shared" si="98"/>
        <v>5.61</v>
      </c>
      <c r="S184" s="72">
        <f t="shared" si="99"/>
        <v>0</v>
      </c>
      <c r="T184" s="7"/>
      <c r="U184" s="5">
        <f t="shared" si="100"/>
        <v>31</v>
      </c>
      <c r="V184" s="45">
        <f t="shared" si="101"/>
        <v>42339</v>
      </c>
      <c r="W184" s="5">
        <f t="shared" si="102"/>
        <v>5423</v>
      </c>
      <c r="X184" s="55">
        <f t="shared" si="103"/>
        <v>5.3904348595426005E-2</v>
      </c>
      <c r="Y184" s="47">
        <f t="shared" si="104"/>
        <v>0.45396187079167322</v>
      </c>
      <c r="Z184" s="5">
        <f t="shared" si="105"/>
        <v>0</v>
      </c>
      <c r="AA184" s="5">
        <f t="shared" si="106"/>
        <v>0</v>
      </c>
      <c r="AC184" s="39">
        <f t="shared" si="107"/>
        <v>0</v>
      </c>
      <c r="AD184" s="39">
        <f t="shared" si="108"/>
        <v>0</v>
      </c>
      <c r="AE184" s="39">
        <f t="shared" si="109"/>
        <v>0</v>
      </c>
      <c r="AF184" s="39">
        <f t="shared" si="110"/>
        <v>0</v>
      </c>
      <c r="AG184" s="39">
        <f t="shared" si="111"/>
        <v>0</v>
      </c>
      <c r="AH184" s="39">
        <f t="shared" si="112"/>
        <v>0</v>
      </c>
      <c r="AI184" s="39">
        <f t="shared" si="113"/>
        <v>0</v>
      </c>
      <c r="AJ184" s="39">
        <f t="shared" si="114"/>
        <v>0</v>
      </c>
      <c r="AK184" s="39">
        <f t="shared" si="115"/>
        <v>0</v>
      </c>
      <c r="AL184" s="43"/>
      <c r="AM184" s="39">
        <f t="shared" si="116"/>
        <v>0</v>
      </c>
      <c r="AN184" s="39">
        <f t="shared" si="117"/>
        <v>0</v>
      </c>
      <c r="AO184" s="39">
        <f t="shared" si="118"/>
        <v>0</v>
      </c>
      <c r="AP184" s="40">
        <f t="shared" si="119"/>
        <v>0</v>
      </c>
      <c r="AR184" s="39">
        <f t="shared" si="120"/>
        <v>0</v>
      </c>
      <c r="AS184" s="39">
        <f t="shared" si="121"/>
        <v>0</v>
      </c>
      <c r="AT184" s="39">
        <f t="shared" si="122"/>
        <v>0</v>
      </c>
      <c r="AU184" s="40">
        <f t="shared" si="123"/>
        <v>0</v>
      </c>
      <c r="AV184" s="40"/>
      <c r="AW184" s="52">
        <f t="shared" si="124"/>
        <v>0</v>
      </c>
      <c r="AY184" s="52">
        <f t="shared" si="125"/>
        <v>0</v>
      </c>
      <c r="AZ184" s="70"/>
    </row>
    <row r="185" spans="1:52" ht="12" customHeight="1">
      <c r="A185" s="44">
        <f t="shared" si="126"/>
        <v>42370</v>
      </c>
      <c r="B185" s="66">
        <f t="shared" si="127"/>
        <v>4590.1639344262294</v>
      </c>
      <c r="C185" s="67"/>
      <c r="D185" s="68">
        <f t="shared" si="94"/>
        <v>4590.1639344262294</v>
      </c>
      <c r="E185" s="35">
        <f t="shared" si="95"/>
        <v>0</v>
      </c>
      <c r="F185" s="35">
        <f t="shared" si="96"/>
        <v>0</v>
      </c>
      <c r="G185" s="55">
        <f t="shared" si="132"/>
        <v>5.67</v>
      </c>
      <c r="H185" s="69">
        <f t="shared" si="132"/>
        <v>5.67</v>
      </c>
      <c r="I185" s="72">
        <f t="shared" si="128"/>
        <v>0</v>
      </c>
      <c r="J185" s="55">
        <f t="shared" si="133"/>
        <v>-4.7500000000000001E-2</v>
      </c>
      <c r="K185" s="69">
        <f t="shared" si="133"/>
        <v>-0.06</v>
      </c>
      <c r="L185" s="72">
        <v>0</v>
      </c>
      <c r="M185" s="55">
        <f t="shared" si="134"/>
        <v>0.01</v>
      </c>
      <c r="N185" s="69">
        <f t="shared" si="134"/>
        <v>0</v>
      </c>
      <c r="O185" s="72">
        <v>0</v>
      </c>
      <c r="P185" s="7"/>
      <c r="Q185" s="72">
        <f t="shared" si="97"/>
        <v>5.6325000000000003</v>
      </c>
      <c r="R185" s="72">
        <f t="shared" si="98"/>
        <v>5.61</v>
      </c>
      <c r="S185" s="72">
        <f t="shared" si="99"/>
        <v>0</v>
      </c>
      <c r="T185" s="7"/>
      <c r="U185" s="5">
        <f t="shared" si="100"/>
        <v>31</v>
      </c>
      <c r="V185" s="45">
        <f t="shared" si="101"/>
        <v>42370</v>
      </c>
      <c r="W185" s="5">
        <f t="shared" si="102"/>
        <v>5454</v>
      </c>
      <c r="X185" s="55">
        <f t="shared" si="103"/>
        <v>5.3904348595426005E-2</v>
      </c>
      <c r="Y185" s="47">
        <f t="shared" si="104"/>
        <v>0.45191708978388306</v>
      </c>
      <c r="Z185" s="5">
        <f t="shared" si="105"/>
        <v>0</v>
      </c>
      <c r="AA185" s="5">
        <f t="shared" si="106"/>
        <v>0</v>
      </c>
      <c r="AC185" s="39">
        <f t="shared" si="107"/>
        <v>0</v>
      </c>
      <c r="AD185" s="39">
        <f t="shared" si="108"/>
        <v>0</v>
      </c>
      <c r="AE185" s="39">
        <f t="shared" si="109"/>
        <v>0</v>
      </c>
      <c r="AF185" s="39">
        <f t="shared" si="110"/>
        <v>0</v>
      </c>
      <c r="AG185" s="39">
        <f t="shared" si="111"/>
        <v>0</v>
      </c>
      <c r="AH185" s="39">
        <f t="shared" si="112"/>
        <v>0</v>
      </c>
      <c r="AI185" s="39">
        <f t="shared" si="113"/>
        <v>0</v>
      </c>
      <c r="AJ185" s="39">
        <f t="shared" si="114"/>
        <v>0</v>
      </c>
      <c r="AK185" s="39">
        <f t="shared" si="115"/>
        <v>0</v>
      </c>
      <c r="AL185" s="43"/>
      <c r="AM185" s="39">
        <f t="shared" si="116"/>
        <v>0</v>
      </c>
      <c r="AN185" s="39">
        <f t="shared" si="117"/>
        <v>0</v>
      </c>
      <c r="AO185" s="39">
        <f t="shared" si="118"/>
        <v>0</v>
      </c>
      <c r="AP185" s="40">
        <f t="shared" si="119"/>
        <v>0</v>
      </c>
      <c r="AR185" s="39">
        <f t="shared" si="120"/>
        <v>0</v>
      </c>
      <c r="AS185" s="39">
        <f t="shared" si="121"/>
        <v>0</v>
      </c>
      <c r="AT185" s="39">
        <f t="shared" si="122"/>
        <v>0</v>
      </c>
      <c r="AU185" s="40">
        <f t="shared" si="123"/>
        <v>0</v>
      </c>
      <c r="AV185" s="40"/>
      <c r="AW185" s="52">
        <f t="shared" si="124"/>
        <v>0</v>
      </c>
      <c r="AY185" s="52">
        <f t="shared" si="125"/>
        <v>0</v>
      </c>
      <c r="AZ185" s="70"/>
    </row>
    <row r="186" spans="1:52" ht="12" customHeight="1">
      <c r="A186" s="44">
        <f t="shared" si="126"/>
        <v>42401</v>
      </c>
      <c r="B186" s="66">
        <f t="shared" si="127"/>
        <v>4590.1639344262294</v>
      </c>
      <c r="C186" s="67"/>
      <c r="D186" s="68">
        <f t="shared" si="94"/>
        <v>4590.1639344262294</v>
      </c>
      <c r="E186" s="35">
        <f t="shared" si="95"/>
        <v>0</v>
      </c>
      <c r="F186" s="35">
        <f t="shared" si="96"/>
        <v>0</v>
      </c>
      <c r="G186" s="55">
        <f t="shared" si="132"/>
        <v>5.67</v>
      </c>
      <c r="H186" s="69">
        <f t="shared" si="132"/>
        <v>5.67</v>
      </c>
      <c r="I186" s="72">
        <f t="shared" si="128"/>
        <v>0</v>
      </c>
      <c r="J186" s="55">
        <f t="shared" si="133"/>
        <v>-4.7500000000000001E-2</v>
      </c>
      <c r="K186" s="69">
        <f t="shared" si="133"/>
        <v>-0.06</v>
      </c>
      <c r="L186" s="72">
        <v>0</v>
      </c>
      <c r="M186" s="55">
        <f t="shared" si="134"/>
        <v>0.01</v>
      </c>
      <c r="N186" s="69">
        <f t="shared" si="134"/>
        <v>0</v>
      </c>
      <c r="O186" s="72">
        <v>0</v>
      </c>
      <c r="P186" s="7"/>
      <c r="Q186" s="72">
        <f t="shared" si="97"/>
        <v>5.6325000000000003</v>
      </c>
      <c r="R186" s="72">
        <f t="shared" si="98"/>
        <v>5.61</v>
      </c>
      <c r="S186" s="72">
        <f t="shared" si="99"/>
        <v>0</v>
      </c>
      <c r="T186" s="7"/>
      <c r="U186" s="5">
        <f t="shared" si="100"/>
        <v>29</v>
      </c>
      <c r="V186" s="45">
        <f t="shared" si="101"/>
        <v>42401</v>
      </c>
      <c r="W186" s="5">
        <f t="shared" si="102"/>
        <v>5485</v>
      </c>
      <c r="X186" s="55">
        <f t="shared" si="103"/>
        <v>5.3904348595426005E-2</v>
      </c>
      <c r="Y186" s="47">
        <f t="shared" si="104"/>
        <v>0.44988151908567792</v>
      </c>
      <c r="Z186" s="5">
        <f t="shared" si="105"/>
        <v>0</v>
      </c>
      <c r="AA186" s="5">
        <f t="shared" si="106"/>
        <v>0</v>
      </c>
      <c r="AC186" s="39">
        <f t="shared" si="107"/>
        <v>0</v>
      </c>
      <c r="AD186" s="39">
        <f t="shared" si="108"/>
        <v>0</v>
      </c>
      <c r="AE186" s="39">
        <f t="shared" si="109"/>
        <v>0</v>
      </c>
      <c r="AF186" s="39">
        <f t="shared" si="110"/>
        <v>0</v>
      </c>
      <c r="AG186" s="39">
        <f t="shared" si="111"/>
        <v>0</v>
      </c>
      <c r="AH186" s="39">
        <f t="shared" si="112"/>
        <v>0</v>
      </c>
      <c r="AI186" s="39">
        <f t="shared" si="113"/>
        <v>0</v>
      </c>
      <c r="AJ186" s="39">
        <f t="shared" si="114"/>
        <v>0</v>
      </c>
      <c r="AK186" s="39">
        <f t="shared" si="115"/>
        <v>0</v>
      </c>
      <c r="AL186" s="43"/>
      <c r="AM186" s="39">
        <f t="shared" si="116"/>
        <v>0</v>
      </c>
      <c r="AN186" s="39">
        <f t="shared" si="117"/>
        <v>0</v>
      </c>
      <c r="AO186" s="39">
        <f t="shared" si="118"/>
        <v>0</v>
      </c>
      <c r="AP186" s="40">
        <f t="shared" si="119"/>
        <v>0</v>
      </c>
      <c r="AR186" s="39">
        <f t="shared" si="120"/>
        <v>0</v>
      </c>
      <c r="AS186" s="39">
        <f t="shared" si="121"/>
        <v>0</v>
      </c>
      <c r="AT186" s="39">
        <f t="shared" si="122"/>
        <v>0</v>
      </c>
      <c r="AU186" s="40">
        <f t="shared" si="123"/>
        <v>0</v>
      </c>
      <c r="AV186" s="40"/>
      <c r="AW186" s="52">
        <f t="shared" si="124"/>
        <v>0</v>
      </c>
      <c r="AY186" s="52">
        <f t="shared" si="125"/>
        <v>0</v>
      </c>
      <c r="AZ186" s="70"/>
    </row>
    <row r="187" spans="1:52" ht="12" customHeight="1">
      <c r="A187" s="44">
        <f t="shared" si="126"/>
        <v>42430</v>
      </c>
      <c r="B187" s="66">
        <f t="shared" si="127"/>
        <v>4590.1639344262294</v>
      </c>
      <c r="C187" s="67"/>
      <c r="D187" s="68">
        <f t="shared" si="94"/>
        <v>4590.1639344262294</v>
      </c>
      <c r="E187" s="35">
        <f t="shared" si="95"/>
        <v>0</v>
      </c>
      <c r="F187" s="35">
        <f t="shared" si="96"/>
        <v>0</v>
      </c>
      <c r="G187" s="55">
        <f t="shared" si="132"/>
        <v>5.67</v>
      </c>
      <c r="H187" s="69">
        <f t="shared" si="132"/>
        <v>5.67</v>
      </c>
      <c r="I187" s="72">
        <f t="shared" si="128"/>
        <v>0</v>
      </c>
      <c r="J187" s="55">
        <f t="shared" si="133"/>
        <v>-4.7500000000000001E-2</v>
      </c>
      <c r="K187" s="69">
        <f t="shared" si="133"/>
        <v>-0.06</v>
      </c>
      <c r="L187" s="72">
        <v>0</v>
      </c>
      <c r="M187" s="55">
        <f t="shared" si="134"/>
        <v>0.01</v>
      </c>
      <c r="N187" s="69">
        <f t="shared" si="134"/>
        <v>0</v>
      </c>
      <c r="O187" s="72">
        <v>0</v>
      </c>
      <c r="P187" s="7"/>
      <c r="Q187" s="72">
        <f t="shared" si="97"/>
        <v>5.6325000000000003</v>
      </c>
      <c r="R187" s="72">
        <f t="shared" si="98"/>
        <v>5.61</v>
      </c>
      <c r="S187" s="72">
        <f t="shared" si="99"/>
        <v>0</v>
      </c>
      <c r="T187" s="7"/>
      <c r="U187" s="5">
        <f t="shared" si="100"/>
        <v>31</v>
      </c>
      <c r="V187" s="45">
        <f t="shared" si="101"/>
        <v>42430</v>
      </c>
      <c r="W187" s="5">
        <f t="shared" si="102"/>
        <v>5514</v>
      </c>
      <c r="X187" s="55">
        <f t="shared" si="103"/>
        <v>5.3904348595426005E-2</v>
      </c>
      <c r="Y187" s="47">
        <f t="shared" si="104"/>
        <v>0.44798557693421776</v>
      </c>
      <c r="Z187" s="5">
        <f t="shared" si="105"/>
        <v>0</v>
      </c>
      <c r="AA187" s="5">
        <f t="shared" si="106"/>
        <v>0</v>
      </c>
      <c r="AC187" s="39">
        <f t="shared" si="107"/>
        <v>0</v>
      </c>
      <c r="AD187" s="39">
        <f t="shared" si="108"/>
        <v>0</v>
      </c>
      <c r="AE187" s="39">
        <f t="shared" si="109"/>
        <v>0</v>
      </c>
      <c r="AF187" s="39">
        <f t="shared" si="110"/>
        <v>0</v>
      </c>
      <c r="AG187" s="39">
        <f t="shared" si="111"/>
        <v>0</v>
      </c>
      <c r="AH187" s="39">
        <f t="shared" si="112"/>
        <v>0</v>
      </c>
      <c r="AI187" s="39">
        <f t="shared" si="113"/>
        <v>0</v>
      </c>
      <c r="AJ187" s="39">
        <f t="shared" si="114"/>
        <v>0</v>
      </c>
      <c r="AK187" s="39">
        <f t="shared" si="115"/>
        <v>0</v>
      </c>
      <c r="AL187" s="43"/>
      <c r="AM187" s="39">
        <f t="shared" si="116"/>
        <v>0</v>
      </c>
      <c r="AN187" s="39">
        <f t="shared" si="117"/>
        <v>0</v>
      </c>
      <c r="AO187" s="39">
        <f t="shared" si="118"/>
        <v>0</v>
      </c>
      <c r="AP187" s="40">
        <f t="shared" si="119"/>
        <v>0</v>
      </c>
      <c r="AR187" s="39">
        <f t="shared" si="120"/>
        <v>0</v>
      </c>
      <c r="AS187" s="39">
        <f t="shared" si="121"/>
        <v>0</v>
      </c>
      <c r="AT187" s="39">
        <f t="shared" si="122"/>
        <v>0</v>
      </c>
      <c r="AU187" s="40">
        <f t="shared" si="123"/>
        <v>0</v>
      </c>
      <c r="AV187" s="40"/>
      <c r="AW187" s="52">
        <f t="shared" si="124"/>
        <v>0</v>
      </c>
      <c r="AY187" s="52">
        <f t="shared" si="125"/>
        <v>0</v>
      </c>
      <c r="AZ187" s="70"/>
    </row>
    <row r="188" spans="1:52" ht="12" customHeight="1">
      <c r="A188" s="44">
        <f t="shared" si="126"/>
        <v>42461</v>
      </c>
      <c r="B188" s="66">
        <f t="shared" si="127"/>
        <v>4590.1639344262294</v>
      </c>
      <c r="C188" s="67"/>
      <c r="D188" s="68">
        <f t="shared" si="94"/>
        <v>4590.1639344262294</v>
      </c>
      <c r="E188" s="35">
        <f t="shared" si="95"/>
        <v>0</v>
      </c>
      <c r="F188" s="35">
        <f t="shared" si="96"/>
        <v>0</v>
      </c>
      <c r="G188" s="55">
        <f t="shared" si="132"/>
        <v>5.67</v>
      </c>
      <c r="H188" s="69">
        <f t="shared" si="132"/>
        <v>5.67</v>
      </c>
      <c r="I188" s="72">
        <f t="shared" si="128"/>
        <v>0</v>
      </c>
      <c r="J188" s="55">
        <f t="shared" si="133"/>
        <v>-4.7500000000000001E-2</v>
      </c>
      <c r="K188" s="69">
        <f t="shared" si="133"/>
        <v>-0.06</v>
      </c>
      <c r="L188" s="72">
        <v>0</v>
      </c>
      <c r="M188" s="55">
        <f t="shared" si="134"/>
        <v>0.01</v>
      </c>
      <c r="N188" s="69">
        <f t="shared" si="134"/>
        <v>0</v>
      </c>
      <c r="O188" s="72">
        <v>0</v>
      </c>
      <c r="P188" s="7"/>
      <c r="Q188" s="72">
        <f t="shared" si="97"/>
        <v>5.6325000000000003</v>
      </c>
      <c r="R188" s="72">
        <f t="shared" si="98"/>
        <v>5.61</v>
      </c>
      <c r="S188" s="72">
        <f t="shared" si="99"/>
        <v>0</v>
      </c>
      <c r="T188" s="7"/>
      <c r="U188" s="5">
        <f t="shared" si="100"/>
        <v>30</v>
      </c>
      <c r="V188" s="45">
        <f t="shared" si="101"/>
        <v>42461</v>
      </c>
      <c r="W188" s="5">
        <f t="shared" si="102"/>
        <v>5545</v>
      </c>
      <c r="X188" s="55">
        <f t="shared" si="103"/>
        <v>5.3904348595426005E-2</v>
      </c>
      <c r="Y188" s="47">
        <f t="shared" si="104"/>
        <v>0.44596771495413229</v>
      </c>
      <c r="Z188" s="5">
        <f t="shared" si="105"/>
        <v>0</v>
      </c>
      <c r="AA188" s="5">
        <f t="shared" si="106"/>
        <v>0</v>
      </c>
      <c r="AC188" s="39">
        <f t="shared" si="107"/>
        <v>0</v>
      </c>
      <c r="AD188" s="39">
        <f t="shared" si="108"/>
        <v>0</v>
      </c>
      <c r="AE188" s="39">
        <f t="shared" si="109"/>
        <v>0</v>
      </c>
      <c r="AF188" s="39">
        <f t="shared" si="110"/>
        <v>0</v>
      </c>
      <c r="AG188" s="39">
        <f t="shared" si="111"/>
        <v>0</v>
      </c>
      <c r="AH188" s="39">
        <f t="shared" si="112"/>
        <v>0</v>
      </c>
      <c r="AI188" s="39">
        <f t="shared" si="113"/>
        <v>0</v>
      </c>
      <c r="AJ188" s="39">
        <f t="shared" si="114"/>
        <v>0</v>
      </c>
      <c r="AK188" s="39">
        <f t="shared" si="115"/>
        <v>0</v>
      </c>
      <c r="AL188" s="43"/>
      <c r="AM188" s="39">
        <f t="shared" si="116"/>
        <v>0</v>
      </c>
      <c r="AN188" s="39">
        <f t="shared" si="117"/>
        <v>0</v>
      </c>
      <c r="AO188" s="39">
        <f t="shared" si="118"/>
        <v>0</v>
      </c>
      <c r="AP188" s="40">
        <f t="shared" si="119"/>
        <v>0</v>
      </c>
      <c r="AR188" s="39">
        <f t="shared" si="120"/>
        <v>0</v>
      </c>
      <c r="AS188" s="39">
        <f t="shared" si="121"/>
        <v>0</v>
      </c>
      <c r="AT188" s="39">
        <f t="shared" si="122"/>
        <v>0</v>
      </c>
      <c r="AU188" s="40">
        <f t="shared" si="123"/>
        <v>0</v>
      </c>
      <c r="AV188" s="40"/>
      <c r="AW188" s="52">
        <f t="shared" si="124"/>
        <v>0</v>
      </c>
      <c r="AY188" s="52">
        <f t="shared" si="125"/>
        <v>0</v>
      </c>
      <c r="AZ188" s="70"/>
    </row>
    <row r="189" spans="1:52" ht="12" customHeight="1">
      <c r="A189" s="44">
        <f t="shared" si="126"/>
        <v>42491</v>
      </c>
      <c r="B189" s="66">
        <f t="shared" si="127"/>
        <v>4590.1639344262294</v>
      </c>
      <c r="C189" s="67"/>
      <c r="D189" s="68">
        <f t="shared" si="94"/>
        <v>4590.1639344262294</v>
      </c>
      <c r="E189" s="35">
        <f t="shared" si="95"/>
        <v>0</v>
      </c>
      <c r="F189" s="35">
        <f t="shared" si="96"/>
        <v>0</v>
      </c>
      <c r="G189" s="55">
        <f t="shared" si="132"/>
        <v>5.67</v>
      </c>
      <c r="H189" s="69">
        <f t="shared" si="132"/>
        <v>5.67</v>
      </c>
      <c r="I189" s="72">
        <f t="shared" si="128"/>
        <v>0</v>
      </c>
      <c r="J189" s="55">
        <f t="shared" si="133"/>
        <v>-4.7500000000000001E-2</v>
      </c>
      <c r="K189" s="69">
        <f t="shared" si="133"/>
        <v>-0.06</v>
      </c>
      <c r="L189" s="72">
        <v>0</v>
      </c>
      <c r="M189" s="55">
        <f t="shared" si="134"/>
        <v>0.01</v>
      </c>
      <c r="N189" s="69">
        <f t="shared" si="134"/>
        <v>0</v>
      </c>
      <c r="O189" s="72">
        <v>0</v>
      </c>
      <c r="P189" s="7"/>
      <c r="Q189" s="72">
        <f t="shared" si="97"/>
        <v>5.6325000000000003</v>
      </c>
      <c r="R189" s="72">
        <f t="shared" si="98"/>
        <v>5.61</v>
      </c>
      <c r="S189" s="72">
        <f t="shared" si="99"/>
        <v>0</v>
      </c>
      <c r="T189" s="7"/>
      <c r="U189" s="5">
        <f t="shared" si="100"/>
        <v>31</v>
      </c>
      <c r="V189" s="45">
        <f t="shared" si="101"/>
        <v>42491</v>
      </c>
      <c r="W189" s="5">
        <f t="shared" si="102"/>
        <v>5575</v>
      </c>
      <c r="X189" s="55">
        <f t="shared" si="103"/>
        <v>5.3904348595426005E-2</v>
      </c>
      <c r="Y189" s="47">
        <f t="shared" si="104"/>
        <v>0.44402359970961175</v>
      </c>
      <c r="Z189" s="5">
        <f t="shared" si="105"/>
        <v>0</v>
      </c>
      <c r="AA189" s="5">
        <f t="shared" si="106"/>
        <v>0</v>
      </c>
      <c r="AC189" s="39">
        <f t="shared" si="107"/>
        <v>0</v>
      </c>
      <c r="AD189" s="39">
        <f t="shared" si="108"/>
        <v>0</v>
      </c>
      <c r="AE189" s="39">
        <f t="shared" si="109"/>
        <v>0</v>
      </c>
      <c r="AF189" s="39">
        <f t="shared" si="110"/>
        <v>0</v>
      </c>
      <c r="AG189" s="39">
        <f t="shared" si="111"/>
        <v>0</v>
      </c>
      <c r="AH189" s="39">
        <f t="shared" si="112"/>
        <v>0</v>
      </c>
      <c r="AI189" s="39">
        <f t="shared" si="113"/>
        <v>0</v>
      </c>
      <c r="AJ189" s="39">
        <f t="shared" si="114"/>
        <v>0</v>
      </c>
      <c r="AK189" s="39">
        <f t="shared" si="115"/>
        <v>0</v>
      </c>
      <c r="AL189" s="43"/>
      <c r="AM189" s="39">
        <f t="shared" si="116"/>
        <v>0</v>
      </c>
      <c r="AN189" s="39">
        <f t="shared" si="117"/>
        <v>0</v>
      </c>
      <c r="AO189" s="39">
        <f t="shared" si="118"/>
        <v>0</v>
      </c>
      <c r="AP189" s="40">
        <f t="shared" si="119"/>
        <v>0</v>
      </c>
      <c r="AR189" s="39">
        <f t="shared" si="120"/>
        <v>0</v>
      </c>
      <c r="AS189" s="39">
        <f t="shared" si="121"/>
        <v>0</v>
      </c>
      <c r="AT189" s="39">
        <f t="shared" si="122"/>
        <v>0</v>
      </c>
      <c r="AU189" s="40">
        <f t="shared" si="123"/>
        <v>0</v>
      </c>
      <c r="AV189" s="40"/>
      <c r="AW189" s="52">
        <f t="shared" si="124"/>
        <v>0</v>
      </c>
      <c r="AY189" s="52">
        <f t="shared" si="125"/>
        <v>0</v>
      </c>
      <c r="AZ189" s="70"/>
    </row>
    <row r="190" spans="1:52" ht="12" customHeight="1">
      <c r="A190" s="44">
        <f t="shared" si="126"/>
        <v>42522</v>
      </c>
      <c r="B190" s="66">
        <f t="shared" si="127"/>
        <v>4590.1639344262294</v>
      </c>
      <c r="C190" s="67"/>
      <c r="D190" s="68">
        <f t="shared" si="94"/>
        <v>4590.1639344262294</v>
      </c>
      <c r="E190" s="35">
        <f t="shared" si="95"/>
        <v>0</v>
      </c>
      <c r="F190" s="35">
        <f t="shared" si="96"/>
        <v>0</v>
      </c>
      <c r="G190" s="55">
        <f t="shared" ref="G190:H209" si="135">VLOOKUP($A190,Table,MATCH(G$4,Curves,0))</f>
        <v>5.67</v>
      </c>
      <c r="H190" s="69">
        <f t="shared" si="135"/>
        <v>5.67</v>
      </c>
      <c r="I190" s="72">
        <f t="shared" si="128"/>
        <v>0</v>
      </c>
      <c r="J190" s="55">
        <f t="shared" ref="J190:K209" si="136">VLOOKUP($A190,Table,MATCH(J$4,Curves,0))</f>
        <v>-4.7500000000000001E-2</v>
      </c>
      <c r="K190" s="69">
        <f t="shared" si="136"/>
        <v>-0.06</v>
      </c>
      <c r="L190" s="72">
        <v>0</v>
      </c>
      <c r="M190" s="55">
        <f t="shared" ref="M190:N209" si="137">VLOOKUP($A190,Table,MATCH(M$4,Curves,0))</f>
        <v>0.01</v>
      </c>
      <c r="N190" s="69">
        <f t="shared" si="137"/>
        <v>0</v>
      </c>
      <c r="O190" s="72">
        <v>0</v>
      </c>
      <c r="P190" s="7"/>
      <c r="Q190" s="72">
        <f t="shared" si="97"/>
        <v>5.6325000000000003</v>
      </c>
      <c r="R190" s="72">
        <f t="shared" si="98"/>
        <v>5.61</v>
      </c>
      <c r="S190" s="72">
        <f t="shared" si="99"/>
        <v>0</v>
      </c>
      <c r="T190" s="7"/>
      <c r="U190" s="5">
        <f t="shared" si="100"/>
        <v>30</v>
      </c>
      <c r="V190" s="45">
        <f t="shared" si="101"/>
        <v>42522</v>
      </c>
      <c r="W190" s="5">
        <f t="shared" si="102"/>
        <v>5606</v>
      </c>
      <c r="X190" s="55">
        <f t="shared" si="103"/>
        <v>5.3904348595426005E-2</v>
      </c>
      <c r="Y190" s="47">
        <f t="shared" si="104"/>
        <v>0.44202358366836697</v>
      </c>
      <c r="Z190" s="5">
        <f t="shared" si="105"/>
        <v>0</v>
      </c>
      <c r="AA190" s="5">
        <f t="shared" si="106"/>
        <v>0</v>
      </c>
      <c r="AC190" s="39">
        <f t="shared" si="107"/>
        <v>0</v>
      </c>
      <c r="AD190" s="39">
        <f t="shared" si="108"/>
        <v>0</v>
      </c>
      <c r="AE190" s="39">
        <f t="shared" si="109"/>
        <v>0</v>
      </c>
      <c r="AF190" s="39">
        <f t="shared" si="110"/>
        <v>0</v>
      </c>
      <c r="AG190" s="39">
        <f t="shared" si="111"/>
        <v>0</v>
      </c>
      <c r="AH190" s="39">
        <f t="shared" si="112"/>
        <v>0</v>
      </c>
      <c r="AI190" s="39">
        <f t="shared" si="113"/>
        <v>0</v>
      </c>
      <c r="AJ190" s="39">
        <f t="shared" si="114"/>
        <v>0</v>
      </c>
      <c r="AK190" s="39">
        <f t="shared" si="115"/>
        <v>0</v>
      </c>
      <c r="AL190" s="43"/>
      <c r="AM190" s="39">
        <f t="shared" si="116"/>
        <v>0</v>
      </c>
      <c r="AN190" s="39">
        <f t="shared" si="117"/>
        <v>0</v>
      </c>
      <c r="AO190" s="39">
        <f t="shared" si="118"/>
        <v>0</v>
      </c>
      <c r="AP190" s="40">
        <f t="shared" si="119"/>
        <v>0</v>
      </c>
      <c r="AR190" s="39">
        <f t="shared" si="120"/>
        <v>0</v>
      </c>
      <c r="AS190" s="39">
        <f t="shared" si="121"/>
        <v>0</v>
      </c>
      <c r="AT190" s="39">
        <f t="shared" si="122"/>
        <v>0</v>
      </c>
      <c r="AU190" s="40">
        <f t="shared" si="123"/>
        <v>0</v>
      </c>
      <c r="AV190" s="40"/>
      <c r="AW190" s="52">
        <f t="shared" si="124"/>
        <v>0</v>
      </c>
      <c r="AY190" s="52">
        <f t="shared" si="125"/>
        <v>0</v>
      </c>
      <c r="AZ190" s="70"/>
    </row>
    <row r="191" spans="1:52" ht="12" customHeight="1">
      <c r="A191" s="44">
        <f t="shared" si="126"/>
        <v>42552</v>
      </c>
      <c r="B191" s="66">
        <f t="shared" si="127"/>
        <v>4590.1639344262294</v>
      </c>
      <c r="C191" s="67"/>
      <c r="D191" s="68">
        <f t="shared" si="94"/>
        <v>4590.1639344262294</v>
      </c>
      <c r="E191" s="35">
        <f t="shared" si="95"/>
        <v>0</v>
      </c>
      <c r="F191" s="35">
        <f t="shared" si="96"/>
        <v>0</v>
      </c>
      <c r="G191" s="55">
        <f t="shared" si="135"/>
        <v>5.67</v>
      </c>
      <c r="H191" s="69">
        <f t="shared" si="135"/>
        <v>5.67</v>
      </c>
      <c r="I191" s="72">
        <f t="shared" si="128"/>
        <v>0</v>
      </c>
      <c r="J191" s="55">
        <f t="shared" si="136"/>
        <v>-4.7500000000000001E-2</v>
      </c>
      <c r="K191" s="69">
        <f t="shared" si="136"/>
        <v>-0.06</v>
      </c>
      <c r="L191" s="72">
        <v>0</v>
      </c>
      <c r="M191" s="55">
        <f t="shared" si="137"/>
        <v>0.01</v>
      </c>
      <c r="N191" s="69">
        <f t="shared" si="137"/>
        <v>0</v>
      </c>
      <c r="O191" s="72">
        <v>0</v>
      </c>
      <c r="P191" s="7"/>
      <c r="Q191" s="72">
        <f t="shared" si="97"/>
        <v>5.6325000000000003</v>
      </c>
      <c r="R191" s="72">
        <f t="shared" si="98"/>
        <v>5.61</v>
      </c>
      <c r="S191" s="72">
        <f t="shared" si="99"/>
        <v>0</v>
      </c>
      <c r="T191" s="7"/>
      <c r="U191" s="5">
        <f t="shared" si="100"/>
        <v>31</v>
      </c>
      <c r="V191" s="45">
        <f t="shared" si="101"/>
        <v>42552</v>
      </c>
      <c r="W191" s="5">
        <f t="shared" si="102"/>
        <v>5636</v>
      </c>
      <c r="X191" s="55">
        <f t="shared" si="103"/>
        <v>5.3904348595426005E-2</v>
      </c>
      <c r="Y191" s="47">
        <f t="shared" si="104"/>
        <v>0.44009666214774595</v>
      </c>
      <c r="Z191" s="5">
        <f t="shared" si="105"/>
        <v>0</v>
      </c>
      <c r="AA191" s="5">
        <f t="shared" si="106"/>
        <v>0</v>
      </c>
      <c r="AC191" s="39">
        <f t="shared" si="107"/>
        <v>0</v>
      </c>
      <c r="AD191" s="39">
        <f t="shared" si="108"/>
        <v>0</v>
      </c>
      <c r="AE191" s="39">
        <f t="shared" si="109"/>
        <v>0</v>
      </c>
      <c r="AF191" s="39">
        <f t="shared" si="110"/>
        <v>0</v>
      </c>
      <c r="AG191" s="39">
        <f t="shared" si="111"/>
        <v>0</v>
      </c>
      <c r="AH191" s="39">
        <f t="shared" si="112"/>
        <v>0</v>
      </c>
      <c r="AI191" s="39">
        <f t="shared" si="113"/>
        <v>0</v>
      </c>
      <c r="AJ191" s="39">
        <f t="shared" si="114"/>
        <v>0</v>
      </c>
      <c r="AK191" s="39">
        <f t="shared" si="115"/>
        <v>0</v>
      </c>
      <c r="AL191" s="43"/>
      <c r="AM191" s="39">
        <f t="shared" si="116"/>
        <v>0</v>
      </c>
      <c r="AN191" s="39">
        <f t="shared" si="117"/>
        <v>0</v>
      </c>
      <c r="AO191" s="39">
        <f t="shared" si="118"/>
        <v>0</v>
      </c>
      <c r="AP191" s="40">
        <f t="shared" si="119"/>
        <v>0</v>
      </c>
      <c r="AR191" s="39">
        <f t="shared" si="120"/>
        <v>0</v>
      </c>
      <c r="AS191" s="39">
        <f t="shared" si="121"/>
        <v>0</v>
      </c>
      <c r="AT191" s="39">
        <f t="shared" si="122"/>
        <v>0</v>
      </c>
      <c r="AU191" s="40">
        <f t="shared" si="123"/>
        <v>0</v>
      </c>
      <c r="AV191" s="40"/>
      <c r="AW191" s="52">
        <f t="shared" si="124"/>
        <v>0</v>
      </c>
      <c r="AY191" s="52">
        <f t="shared" si="125"/>
        <v>0</v>
      </c>
      <c r="AZ191" s="70"/>
    </row>
    <row r="192" spans="1:52" ht="12" customHeight="1">
      <c r="A192" s="44">
        <f t="shared" si="126"/>
        <v>42583</v>
      </c>
      <c r="B192" s="66">
        <f t="shared" si="127"/>
        <v>4590.1639344262294</v>
      </c>
      <c r="C192" s="67"/>
      <c r="D192" s="68">
        <f t="shared" si="94"/>
        <v>4590.1639344262294</v>
      </c>
      <c r="E192" s="35">
        <f t="shared" si="95"/>
        <v>0</v>
      </c>
      <c r="F192" s="35">
        <f t="shared" si="96"/>
        <v>0</v>
      </c>
      <c r="G192" s="55">
        <f t="shared" si="135"/>
        <v>5.67</v>
      </c>
      <c r="H192" s="69">
        <f t="shared" si="135"/>
        <v>5.67</v>
      </c>
      <c r="I192" s="72">
        <f t="shared" si="128"/>
        <v>0</v>
      </c>
      <c r="J192" s="55">
        <f t="shared" si="136"/>
        <v>-4.7500000000000001E-2</v>
      </c>
      <c r="K192" s="69">
        <f t="shared" si="136"/>
        <v>-0.06</v>
      </c>
      <c r="L192" s="72">
        <v>0</v>
      </c>
      <c r="M192" s="55">
        <f t="shared" si="137"/>
        <v>0.01</v>
      </c>
      <c r="N192" s="69">
        <f t="shared" si="137"/>
        <v>0</v>
      </c>
      <c r="O192" s="72">
        <v>0</v>
      </c>
      <c r="P192" s="7"/>
      <c r="Q192" s="72">
        <f t="shared" si="97"/>
        <v>5.6325000000000003</v>
      </c>
      <c r="R192" s="72">
        <f t="shared" si="98"/>
        <v>5.61</v>
      </c>
      <c r="S192" s="72">
        <f t="shared" si="99"/>
        <v>0</v>
      </c>
      <c r="T192" s="7"/>
      <c r="U192" s="5">
        <f t="shared" si="100"/>
        <v>31</v>
      </c>
      <c r="V192" s="45">
        <f t="shared" si="101"/>
        <v>42583</v>
      </c>
      <c r="W192" s="5">
        <f t="shared" si="102"/>
        <v>5667</v>
      </c>
      <c r="X192" s="55">
        <f t="shared" si="103"/>
        <v>5.3904348595426005E-2</v>
      </c>
      <c r="Y192" s="47">
        <f t="shared" si="104"/>
        <v>0.43811433421614637</v>
      </c>
      <c r="Z192" s="5">
        <f t="shared" si="105"/>
        <v>0</v>
      </c>
      <c r="AA192" s="5">
        <f t="shared" si="106"/>
        <v>0</v>
      </c>
      <c r="AC192" s="39">
        <f t="shared" si="107"/>
        <v>0</v>
      </c>
      <c r="AD192" s="39">
        <f t="shared" si="108"/>
        <v>0</v>
      </c>
      <c r="AE192" s="39">
        <f t="shared" si="109"/>
        <v>0</v>
      </c>
      <c r="AF192" s="39">
        <f t="shared" si="110"/>
        <v>0</v>
      </c>
      <c r="AG192" s="39">
        <f t="shared" si="111"/>
        <v>0</v>
      </c>
      <c r="AH192" s="39">
        <f t="shared" si="112"/>
        <v>0</v>
      </c>
      <c r="AI192" s="39">
        <f t="shared" si="113"/>
        <v>0</v>
      </c>
      <c r="AJ192" s="39">
        <f t="shared" si="114"/>
        <v>0</v>
      </c>
      <c r="AK192" s="39">
        <f t="shared" si="115"/>
        <v>0</v>
      </c>
      <c r="AL192" s="43"/>
      <c r="AM192" s="39">
        <f t="shared" si="116"/>
        <v>0</v>
      </c>
      <c r="AN192" s="39">
        <f t="shared" si="117"/>
        <v>0</v>
      </c>
      <c r="AO192" s="39">
        <f t="shared" si="118"/>
        <v>0</v>
      </c>
      <c r="AP192" s="40">
        <f t="shared" si="119"/>
        <v>0</v>
      </c>
      <c r="AR192" s="39">
        <f t="shared" si="120"/>
        <v>0</v>
      </c>
      <c r="AS192" s="39">
        <f t="shared" si="121"/>
        <v>0</v>
      </c>
      <c r="AT192" s="39">
        <f t="shared" si="122"/>
        <v>0</v>
      </c>
      <c r="AU192" s="40">
        <f t="shared" si="123"/>
        <v>0</v>
      </c>
      <c r="AV192" s="40"/>
      <c r="AW192" s="52">
        <f t="shared" si="124"/>
        <v>0</v>
      </c>
      <c r="AY192" s="52">
        <f t="shared" si="125"/>
        <v>0</v>
      </c>
      <c r="AZ192" s="70"/>
    </row>
    <row r="193" spans="1:52" ht="12" customHeight="1">
      <c r="A193" s="44">
        <f t="shared" si="126"/>
        <v>42614</v>
      </c>
      <c r="B193" s="66">
        <f t="shared" si="127"/>
        <v>4590.1639344262294</v>
      </c>
      <c r="C193" s="67"/>
      <c r="D193" s="68">
        <f t="shared" si="94"/>
        <v>4590.1639344262294</v>
      </c>
      <c r="E193" s="35">
        <f t="shared" si="95"/>
        <v>0</v>
      </c>
      <c r="F193" s="35">
        <f t="shared" si="96"/>
        <v>0</v>
      </c>
      <c r="G193" s="55">
        <f t="shared" si="135"/>
        <v>5.67</v>
      </c>
      <c r="H193" s="69">
        <f t="shared" si="135"/>
        <v>5.67</v>
      </c>
      <c r="I193" s="72">
        <f t="shared" si="128"/>
        <v>0</v>
      </c>
      <c r="J193" s="55">
        <f t="shared" si="136"/>
        <v>-4.7500000000000001E-2</v>
      </c>
      <c r="K193" s="69">
        <f t="shared" si="136"/>
        <v>-0.06</v>
      </c>
      <c r="L193" s="72">
        <v>0</v>
      </c>
      <c r="M193" s="55">
        <f t="shared" si="137"/>
        <v>0.01</v>
      </c>
      <c r="N193" s="69">
        <f t="shared" si="137"/>
        <v>0</v>
      </c>
      <c r="O193" s="72">
        <v>0</v>
      </c>
      <c r="P193" s="7"/>
      <c r="Q193" s="72">
        <f t="shared" si="97"/>
        <v>5.6325000000000003</v>
      </c>
      <c r="R193" s="72">
        <f t="shared" si="98"/>
        <v>5.61</v>
      </c>
      <c r="S193" s="72">
        <f t="shared" si="99"/>
        <v>0</v>
      </c>
      <c r="T193" s="7"/>
      <c r="U193" s="5">
        <f t="shared" si="100"/>
        <v>30</v>
      </c>
      <c r="V193" s="45">
        <f t="shared" si="101"/>
        <v>42614</v>
      </c>
      <c r="W193" s="5">
        <f t="shared" si="102"/>
        <v>5698</v>
      </c>
      <c r="X193" s="55">
        <f t="shared" si="103"/>
        <v>5.3904348595426005E-2</v>
      </c>
      <c r="Y193" s="47">
        <f t="shared" si="104"/>
        <v>0.43614093528666459</v>
      </c>
      <c r="Z193" s="5">
        <f t="shared" si="105"/>
        <v>0</v>
      </c>
      <c r="AA193" s="5">
        <f t="shared" si="106"/>
        <v>0</v>
      </c>
      <c r="AC193" s="39">
        <f t="shared" si="107"/>
        <v>0</v>
      </c>
      <c r="AD193" s="39">
        <f t="shared" si="108"/>
        <v>0</v>
      </c>
      <c r="AE193" s="39">
        <f t="shared" si="109"/>
        <v>0</v>
      </c>
      <c r="AF193" s="39">
        <f t="shared" si="110"/>
        <v>0</v>
      </c>
      <c r="AG193" s="39">
        <f t="shared" si="111"/>
        <v>0</v>
      </c>
      <c r="AH193" s="39">
        <f t="shared" si="112"/>
        <v>0</v>
      </c>
      <c r="AI193" s="39">
        <f t="shared" si="113"/>
        <v>0</v>
      </c>
      <c r="AJ193" s="39">
        <f t="shared" si="114"/>
        <v>0</v>
      </c>
      <c r="AK193" s="39">
        <f t="shared" si="115"/>
        <v>0</v>
      </c>
      <c r="AL193" s="43"/>
      <c r="AM193" s="39">
        <f t="shared" si="116"/>
        <v>0</v>
      </c>
      <c r="AN193" s="39">
        <f t="shared" si="117"/>
        <v>0</v>
      </c>
      <c r="AO193" s="39">
        <f t="shared" si="118"/>
        <v>0</v>
      </c>
      <c r="AP193" s="40">
        <f t="shared" si="119"/>
        <v>0</v>
      </c>
      <c r="AR193" s="39">
        <f t="shared" si="120"/>
        <v>0</v>
      </c>
      <c r="AS193" s="39">
        <f t="shared" si="121"/>
        <v>0</v>
      </c>
      <c r="AT193" s="39">
        <f t="shared" si="122"/>
        <v>0</v>
      </c>
      <c r="AU193" s="40">
        <f t="shared" si="123"/>
        <v>0</v>
      </c>
      <c r="AV193" s="40"/>
      <c r="AW193" s="52">
        <f t="shared" si="124"/>
        <v>0</v>
      </c>
      <c r="AY193" s="52">
        <f t="shared" si="125"/>
        <v>0</v>
      </c>
      <c r="AZ193" s="70"/>
    </row>
    <row r="194" spans="1:52" ht="12" customHeight="1">
      <c r="A194" s="44">
        <f t="shared" si="126"/>
        <v>42644</v>
      </c>
      <c r="B194" s="66">
        <f t="shared" si="127"/>
        <v>4590.1639344262294</v>
      </c>
      <c r="C194" s="67"/>
      <c r="D194" s="68">
        <f t="shared" si="94"/>
        <v>4590.1639344262294</v>
      </c>
      <c r="E194" s="35">
        <f t="shared" si="95"/>
        <v>0</v>
      </c>
      <c r="F194" s="35">
        <f t="shared" si="96"/>
        <v>0</v>
      </c>
      <c r="G194" s="55">
        <f t="shared" si="135"/>
        <v>5.67</v>
      </c>
      <c r="H194" s="69">
        <f t="shared" si="135"/>
        <v>5.67</v>
      </c>
      <c r="I194" s="72">
        <f t="shared" si="128"/>
        <v>0</v>
      </c>
      <c r="J194" s="55">
        <f t="shared" si="136"/>
        <v>-4.7500000000000001E-2</v>
      </c>
      <c r="K194" s="69">
        <f t="shared" si="136"/>
        <v>-0.06</v>
      </c>
      <c r="L194" s="72">
        <v>0</v>
      </c>
      <c r="M194" s="55">
        <f t="shared" si="137"/>
        <v>0.01</v>
      </c>
      <c r="N194" s="69">
        <f t="shared" si="137"/>
        <v>0</v>
      </c>
      <c r="O194" s="72">
        <v>0</v>
      </c>
      <c r="P194" s="7"/>
      <c r="Q194" s="72">
        <f t="shared" si="97"/>
        <v>5.6325000000000003</v>
      </c>
      <c r="R194" s="72">
        <f t="shared" si="98"/>
        <v>5.61</v>
      </c>
      <c r="S194" s="72">
        <f t="shared" si="99"/>
        <v>0</v>
      </c>
      <c r="T194" s="7"/>
      <c r="U194" s="5">
        <f t="shared" si="100"/>
        <v>31</v>
      </c>
      <c r="V194" s="45">
        <f t="shared" si="101"/>
        <v>42644</v>
      </c>
      <c r="W194" s="5">
        <f t="shared" si="102"/>
        <v>5728</v>
      </c>
      <c r="X194" s="55">
        <f t="shared" si="103"/>
        <v>5.3904348595426005E-2</v>
      </c>
      <c r="Y194" s="47">
        <f t="shared" si="104"/>
        <v>0.43423965810309662</v>
      </c>
      <c r="Z194" s="5">
        <f t="shared" si="105"/>
        <v>0</v>
      </c>
      <c r="AA194" s="5">
        <f t="shared" si="106"/>
        <v>0</v>
      </c>
      <c r="AC194" s="39">
        <f t="shared" si="107"/>
        <v>0</v>
      </c>
      <c r="AD194" s="39">
        <f t="shared" si="108"/>
        <v>0</v>
      </c>
      <c r="AE194" s="39">
        <f t="shared" si="109"/>
        <v>0</v>
      </c>
      <c r="AF194" s="39">
        <f t="shared" si="110"/>
        <v>0</v>
      </c>
      <c r="AG194" s="39">
        <f t="shared" si="111"/>
        <v>0</v>
      </c>
      <c r="AH194" s="39">
        <f t="shared" si="112"/>
        <v>0</v>
      </c>
      <c r="AI194" s="39">
        <f t="shared" si="113"/>
        <v>0</v>
      </c>
      <c r="AJ194" s="39">
        <f t="shared" si="114"/>
        <v>0</v>
      </c>
      <c r="AK194" s="39">
        <f t="shared" si="115"/>
        <v>0</v>
      </c>
      <c r="AL194" s="43"/>
      <c r="AM194" s="39">
        <f t="shared" si="116"/>
        <v>0</v>
      </c>
      <c r="AN194" s="39">
        <f t="shared" si="117"/>
        <v>0</v>
      </c>
      <c r="AO194" s="39">
        <f t="shared" si="118"/>
        <v>0</v>
      </c>
      <c r="AP194" s="40">
        <f t="shared" si="119"/>
        <v>0</v>
      </c>
      <c r="AR194" s="39">
        <f t="shared" si="120"/>
        <v>0</v>
      </c>
      <c r="AS194" s="39">
        <f t="shared" si="121"/>
        <v>0</v>
      </c>
      <c r="AT194" s="39">
        <f t="shared" si="122"/>
        <v>0</v>
      </c>
      <c r="AU194" s="40">
        <f t="shared" si="123"/>
        <v>0</v>
      </c>
      <c r="AV194" s="40"/>
      <c r="AW194" s="52">
        <f t="shared" si="124"/>
        <v>0</v>
      </c>
      <c r="AY194" s="52">
        <f t="shared" si="125"/>
        <v>0</v>
      </c>
      <c r="AZ194" s="70"/>
    </row>
    <row r="195" spans="1:52" ht="12" customHeight="1">
      <c r="A195" s="44">
        <f t="shared" si="126"/>
        <v>42675</v>
      </c>
      <c r="B195" s="66">
        <f t="shared" si="127"/>
        <v>4590.1639344262294</v>
      </c>
      <c r="C195" s="67"/>
      <c r="D195" s="68">
        <f t="shared" si="94"/>
        <v>4590.1639344262294</v>
      </c>
      <c r="E195" s="35">
        <f t="shared" si="95"/>
        <v>0</v>
      </c>
      <c r="F195" s="35">
        <f t="shared" si="96"/>
        <v>0</v>
      </c>
      <c r="G195" s="55">
        <f t="shared" si="135"/>
        <v>5.67</v>
      </c>
      <c r="H195" s="69">
        <f t="shared" si="135"/>
        <v>5.67</v>
      </c>
      <c r="I195" s="72">
        <f t="shared" si="128"/>
        <v>0</v>
      </c>
      <c r="J195" s="55">
        <f t="shared" si="136"/>
        <v>-4.7500000000000001E-2</v>
      </c>
      <c r="K195" s="69">
        <f t="shared" si="136"/>
        <v>-0.06</v>
      </c>
      <c r="L195" s="72">
        <v>0</v>
      </c>
      <c r="M195" s="55">
        <f t="shared" si="137"/>
        <v>0.01</v>
      </c>
      <c r="N195" s="69">
        <f t="shared" si="137"/>
        <v>0</v>
      </c>
      <c r="O195" s="72">
        <v>0</v>
      </c>
      <c r="P195" s="7"/>
      <c r="Q195" s="72">
        <f t="shared" si="97"/>
        <v>5.6325000000000003</v>
      </c>
      <c r="R195" s="72">
        <f t="shared" si="98"/>
        <v>5.61</v>
      </c>
      <c r="S195" s="72">
        <f t="shared" si="99"/>
        <v>0</v>
      </c>
      <c r="T195" s="7"/>
      <c r="U195" s="5">
        <f t="shared" si="100"/>
        <v>30</v>
      </c>
      <c r="V195" s="45">
        <f t="shared" si="101"/>
        <v>42675</v>
      </c>
      <c r="W195" s="5">
        <f t="shared" si="102"/>
        <v>5759</v>
      </c>
      <c r="X195" s="55">
        <f t="shared" si="103"/>
        <v>5.3904348595426005E-2</v>
      </c>
      <c r="Y195" s="47">
        <f t="shared" si="104"/>
        <v>0.43228371188195241</v>
      </c>
      <c r="Z195" s="5">
        <f t="shared" si="105"/>
        <v>0</v>
      </c>
      <c r="AA195" s="5">
        <f t="shared" si="106"/>
        <v>0</v>
      </c>
      <c r="AC195" s="39">
        <f t="shared" si="107"/>
        <v>0</v>
      </c>
      <c r="AD195" s="39">
        <f t="shared" si="108"/>
        <v>0</v>
      </c>
      <c r="AE195" s="39">
        <f t="shared" si="109"/>
        <v>0</v>
      </c>
      <c r="AF195" s="39">
        <f t="shared" si="110"/>
        <v>0</v>
      </c>
      <c r="AG195" s="39">
        <f t="shared" si="111"/>
        <v>0</v>
      </c>
      <c r="AH195" s="39">
        <f t="shared" si="112"/>
        <v>0</v>
      </c>
      <c r="AI195" s="39">
        <f t="shared" si="113"/>
        <v>0</v>
      </c>
      <c r="AJ195" s="39">
        <f t="shared" si="114"/>
        <v>0</v>
      </c>
      <c r="AK195" s="39">
        <f t="shared" si="115"/>
        <v>0</v>
      </c>
      <c r="AL195" s="43"/>
      <c r="AM195" s="39">
        <f t="shared" si="116"/>
        <v>0</v>
      </c>
      <c r="AN195" s="39">
        <f t="shared" si="117"/>
        <v>0</v>
      </c>
      <c r="AO195" s="39">
        <f t="shared" si="118"/>
        <v>0</v>
      </c>
      <c r="AP195" s="40">
        <f t="shared" si="119"/>
        <v>0</v>
      </c>
      <c r="AR195" s="39">
        <f t="shared" si="120"/>
        <v>0</v>
      </c>
      <c r="AS195" s="39">
        <f t="shared" si="121"/>
        <v>0</v>
      </c>
      <c r="AT195" s="39">
        <f t="shared" si="122"/>
        <v>0</v>
      </c>
      <c r="AU195" s="40">
        <f t="shared" si="123"/>
        <v>0</v>
      </c>
      <c r="AV195" s="40"/>
      <c r="AW195" s="52">
        <f t="shared" si="124"/>
        <v>0</v>
      </c>
      <c r="AY195" s="52">
        <f t="shared" si="125"/>
        <v>0</v>
      </c>
      <c r="AZ195" s="70"/>
    </row>
    <row r="196" spans="1:52" ht="12" customHeight="1">
      <c r="A196" s="44">
        <f t="shared" si="126"/>
        <v>42705</v>
      </c>
      <c r="B196" s="66">
        <f t="shared" si="127"/>
        <v>4590.1639344262294</v>
      </c>
      <c r="C196" s="67"/>
      <c r="D196" s="68">
        <f t="shared" si="94"/>
        <v>4590.1639344262294</v>
      </c>
      <c r="E196" s="35">
        <f t="shared" si="95"/>
        <v>0</v>
      </c>
      <c r="F196" s="35">
        <f t="shared" si="96"/>
        <v>0</v>
      </c>
      <c r="G196" s="55">
        <f t="shared" si="135"/>
        <v>5.67</v>
      </c>
      <c r="H196" s="69">
        <f t="shared" si="135"/>
        <v>5.67</v>
      </c>
      <c r="I196" s="72">
        <f t="shared" si="128"/>
        <v>0</v>
      </c>
      <c r="J196" s="55">
        <f t="shared" si="136"/>
        <v>-4.7500000000000001E-2</v>
      </c>
      <c r="K196" s="69">
        <f t="shared" si="136"/>
        <v>-0.06</v>
      </c>
      <c r="L196" s="72">
        <v>0</v>
      </c>
      <c r="M196" s="55">
        <f t="shared" si="137"/>
        <v>0.01</v>
      </c>
      <c r="N196" s="69">
        <f t="shared" si="137"/>
        <v>0</v>
      </c>
      <c r="O196" s="72">
        <v>0</v>
      </c>
      <c r="P196" s="7"/>
      <c r="Q196" s="72">
        <f t="shared" si="97"/>
        <v>5.6325000000000003</v>
      </c>
      <c r="R196" s="72">
        <f t="shared" si="98"/>
        <v>5.61</v>
      </c>
      <c r="S196" s="72">
        <f t="shared" si="99"/>
        <v>0</v>
      </c>
      <c r="T196" s="7"/>
      <c r="U196" s="5">
        <f t="shared" si="100"/>
        <v>31</v>
      </c>
      <c r="V196" s="45">
        <f t="shared" si="101"/>
        <v>42705</v>
      </c>
      <c r="W196" s="5">
        <f t="shared" si="102"/>
        <v>5789</v>
      </c>
      <c r="X196" s="55">
        <f t="shared" si="103"/>
        <v>5.3904348595426005E-2</v>
      </c>
      <c r="Y196" s="47">
        <f t="shared" si="104"/>
        <v>0.43039924956316317</v>
      </c>
      <c r="Z196" s="5">
        <f t="shared" si="105"/>
        <v>0</v>
      </c>
      <c r="AA196" s="5">
        <f t="shared" si="106"/>
        <v>0</v>
      </c>
      <c r="AC196" s="39">
        <f t="shared" si="107"/>
        <v>0</v>
      </c>
      <c r="AD196" s="39">
        <f t="shared" si="108"/>
        <v>0</v>
      </c>
      <c r="AE196" s="39">
        <f t="shared" si="109"/>
        <v>0</v>
      </c>
      <c r="AF196" s="39">
        <f t="shared" si="110"/>
        <v>0</v>
      </c>
      <c r="AG196" s="39">
        <f t="shared" si="111"/>
        <v>0</v>
      </c>
      <c r="AH196" s="39">
        <f t="shared" si="112"/>
        <v>0</v>
      </c>
      <c r="AI196" s="39">
        <f t="shared" si="113"/>
        <v>0</v>
      </c>
      <c r="AJ196" s="39">
        <f t="shared" si="114"/>
        <v>0</v>
      </c>
      <c r="AK196" s="39">
        <f t="shared" si="115"/>
        <v>0</v>
      </c>
      <c r="AL196" s="43"/>
      <c r="AM196" s="39">
        <f t="shared" si="116"/>
        <v>0</v>
      </c>
      <c r="AN196" s="39">
        <f t="shared" si="117"/>
        <v>0</v>
      </c>
      <c r="AO196" s="39">
        <f t="shared" si="118"/>
        <v>0</v>
      </c>
      <c r="AP196" s="40">
        <f t="shared" si="119"/>
        <v>0</v>
      </c>
      <c r="AR196" s="39">
        <f t="shared" si="120"/>
        <v>0</v>
      </c>
      <c r="AS196" s="39">
        <f t="shared" si="121"/>
        <v>0</v>
      </c>
      <c r="AT196" s="39">
        <f t="shared" si="122"/>
        <v>0</v>
      </c>
      <c r="AU196" s="40">
        <f t="shared" si="123"/>
        <v>0</v>
      </c>
      <c r="AV196" s="40"/>
      <c r="AW196" s="52">
        <f t="shared" si="124"/>
        <v>0</v>
      </c>
      <c r="AY196" s="52">
        <f t="shared" si="125"/>
        <v>0</v>
      </c>
      <c r="AZ196" s="70"/>
    </row>
    <row r="197" spans="1:52" ht="12" customHeight="1">
      <c r="A197" s="44">
        <f t="shared" si="126"/>
        <v>42736</v>
      </c>
      <c r="B197" s="66">
        <f t="shared" si="127"/>
        <v>4590.1639344262294</v>
      </c>
      <c r="C197" s="67"/>
      <c r="D197" s="68">
        <f t="shared" si="94"/>
        <v>4590.1639344262294</v>
      </c>
      <c r="E197" s="35">
        <f t="shared" si="95"/>
        <v>0</v>
      </c>
      <c r="F197" s="35">
        <f t="shared" si="96"/>
        <v>0</v>
      </c>
      <c r="G197" s="55">
        <f t="shared" si="135"/>
        <v>5.67</v>
      </c>
      <c r="H197" s="69">
        <f t="shared" si="135"/>
        <v>5.67</v>
      </c>
      <c r="I197" s="72">
        <f t="shared" si="128"/>
        <v>0</v>
      </c>
      <c r="J197" s="55">
        <f t="shared" si="136"/>
        <v>-4.7500000000000001E-2</v>
      </c>
      <c r="K197" s="69">
        <f t="shared" si="136"/>
        <v>-0.06</v>
      </c>
      <c r="L197" s="72">
        <v>0</v>
      </c>
      <c r="M197" s="55">
        <f t="shared" si="137"/>
        <v>0.01</v>
      </c>
      <c r="N197" s="69">
        <f t="shared" si="137"/>
        <v>0</v>
      </c>
      <c r="O197" s="72">
        <v>0</v>
      </c>
      <c r="P197" s="7"/>
      <c r="Q197" s="72">
        <f t="shared" si="97"/>
        <v>5.6325000000000003</v>
      </c>
      <c r="R197" s="72">
        <f t="shared" si="98"/>
        <v>5.61</v>
      </c>
      <c r="S197" s="72">
        <f t="shared" si="99"/>
        <v>0</v>
      </c>
      <c r="T197" s="7"/>
      <c r="U197" s="5">
        <f t="shared" si="100"/>
        <v>31</v>
      </c>
      <c r="V197" s="45">
        <f t="shared" si="101"/>
        <v>42736</v>
      </c>
      <c r="W197" s="5">
        <f t="shared" si="102"/>
        <v>5820</v>
      </c>
      <c r="X197" s="55">
        <f t="shared" si="103"/>
        <v>5.3904348595426005E-2</v>
      </c>
      <c r="Y197" s="47">
        <f t="shared" si="104"/>
        <v>0.42846060169888522</v>
      </c>
      <c r="Z197" s="5">
        <f t="shared" si="105"/>
        <v>0</v>
      </c>
      <c r="AA197" s="5">
        <f t="shared" si="106"/>
        <v>0</v>
      </c>
      <c r="AC197" s="39">
        <f t="shared" si="107"/>
        <v>0</v>
      </c>
      <c r="AD197" s="39">
        <f t="shared" si="108"/>
        <v>0</v>
      </c>
      <c r="AE197" s="39">
        <f t="shared" si="109"/>
        <v>0</v>
      </c>
      <c r="AF197" s="39">
        <f t="shared" si="110"/>
        <v>0</v>
      </c>
      <c r="AG197" s="39">
        <f t="shared" si="111"/>
        <v>0</v>
      </c>
      <c r="AH197" s="39">
        <f t="shared" si="112"/>
        <v>0</v>
      </c>
      <c r="AI197" s="39">
        <f t="shared" si="113"/>
        <v>0</v>
      </c>
      <c r="AJ197" s="39">
        <f t="shared" si="114"/>
        <v>0</v>
      </c>
      <c r="AK197" s="39">
        <f t="shared" si="115"/>
        <v>0</v>
      </c>
      <c r="AL197" s="43"/>
      <c r="AM197" s="39">
        <f t="shared" si="116"/>
        <v>0</v>
      </c>
      <c r="AN197" s="39">
        <f t="shared" si="117"/>
        <v>0</v>
      </c>
      <c r="AO197" s="39">
        <f t="shared" si="118"/>
        <v>0</v>
      </c>
      <c r="AP197" s="40">
        <f t="shared" si="119"/>
        <v>0</v>
      </c>
      <c r="AR197" s="39">
        <f t="shared" si="120"/>
        <v>0</v>
      </c>
      <c r="AS197" s="39">
        <f t="shared" si="121"/>
        <v>0</v>
      </c>
      <c r="AT197" s="39">
        <f t="shared" si="122"/>
        <v>0</v>
      </c>
      <c r="AU197" s="40">
        <f t="shared" si="123"/>
        <v>0</v>
      </c>
      <c r="AV197" s="40"/>
      <c r="AW197" s="52">
        <f t="shared" si="124"/>
        <v>0</v>
      </c>
      <c r="AY197" s="52">
        <f t="shared" si="125"/>
        <v>0</v>
      </c>
      <c r="AZ197" s="70"/>
    </row>
    <row r="198" spans="1:52" ht="12" customHeight="1">
      <c r="A198" s="44">
        <f t="shared" si="126"/>
        <v>42767</v>
      </c>
      <c r="B198" s="66">
        <f t="shared" si="127"/>
        <v>4590.1639344262294</v>
      </c>
      <c r="C198" s="67"/>
      <c r="D198" s="68">
        <f t="shared" si="94"/>
        <v>4590.1639344262294</v>
      </c>
      <c r="E198" s="35">
        <f t="shared" si="95"/>
        <v>0</v>
      </c>
      <c r="F198" s="35">
        <f t="shared" si="96"/>
        <v>0</v>
      </c>
      <c r="G198" s="55">
        <f t="shared" si="135"/>
        <v>5.67</v>
      </c>
      <c r="H198" s="69">
        <f t="shared" si="135"/>
        <v>5.67</v>
      </c>
      <c r="I198" s="72">
        <f t="shared" si="128"/>
        <v>0</v>
      </c>
      <c r="J198" s="55">
        <f t="shared" si="136"/>
        <v>-4.7500000000000001E-2</v>
      </c>
      <c r="K198" s="69">
        <f t="shared" si="136"/>
        <v>-0.06</v>
      </c>
      <c r="L198" s="72">
        <v>0</v>
      </c>
      <c r="M198" s="55">
        <f t="shared" si="137"/>
        <v>0.01</v>
      </c>
      <c r="N198" s="69">
        <f t="shared" si="137"/>
        <v>0</v>
      </c>
      <c r="O198" s="72">
        <v>0</v>
      </c>
      <c r="P198" s="7"/>
      <c r="Q198" s="72">
        <f t="shared" si="97"/>
        <v>5.6325000000000003</v>
      </c>
      <c r="R198" s="72">
        <f t="shared" si="98"/>
        <v>5.61</v>
      </c>
      <c r="S198" s="72">
        <f t="shared" si="99"/>
        <v>0</v>
      </c>
      <c r="T198" s="7"/>
      <c r="U198" s="5">
        <f t="shared" si="100"/>
        <v>28</v>
      </c>
      <c r="V198" s="45">
        <f t="shared" si="101"/>
        <v>42767</v>
      </c>
      <c r="W198" s="5">
        <f t="shared" si="102"/>
        <v>5851</v>
      </c>
      <c r="X198" s="55">
        <f t="shared" si="103"/>
        <v>5.3904348595426005E-2</v>
      </c>
      <c r="Y198" s="47">
        <f t="shared" si="104"/>
        <v>0.42653068608854472</v>
      </c>
      <c r="Z198" s="5">
        <f t="shared" si="105"/>
        <v>0</v>
      </c>
      <c r="AA198" s="5">
        <f t="shared" si="106"/>
        <v>0</v>
      </c>
      <c r="AC198" s="39">
        <f t="shared" si="107"/>
        <v>0</v>
      </c>
      <c r="AD198" s="39">
        <f t="shared" si="108"/>
        <v>0</v>
      </c>
      <c r="AE198" s="39">
        <f t="shared" si="109"/>
        <v>0</v>
      </c>
      <c r="AF198" s="39">
        <f t="shared" si="110"/>
        <v>0</v>
      </c>
      <c r="AG198" s="39">
        <f t="shared" si="111"/>
        <v>0</v>
      </c>
      <c r="AH198" s="39">
        <f t="shared" si="112"/>
        <v>0</v>
      </c>
      <c r="AI198" s="39">
        <f t="shared" si="113"/>
        <v>0</v>
      </c>
      <c r="AJ198" s="39">
        <f t="shared" si="114"/>
        <v>0</v>
      </c>
      <c r="AK198" s="39">
        <f t="shared" si="115"/>
        <v>0</v>
      </c>
      <c r="AL198" s="43"/>
      <c r="AM198" s="39">
        <f t="shared" si="116"/>
        <v>0</v>
      </c>
      <c r="AN198" s="39">
        <f t="shared" si="117"/>
        <v>0</v>
      </c>
      <c r="AO198" s="39">
        <f t="shared" si="118"/>
        <v>0</v>
      </c>
      <c r="AP198" s="40">
        <f t="shared" si="119"/>
        <v>0</v>
      </c>
      <c r="AR198" s="39">
        <f t="shared" si="120"/>
        <v>0</v>
      </c>
      <c r="AS198" s="39">
        <f t="shared" si="121"/>
        <v>0</v>
      </c>
      <c r="AT198" s="39">
        <f t="shared" si="122"/>
        <v>0</v>
      </c>
      <c r="AU198" s="40">
        <f t="shared" si="123"/>
        <v>0</v>
      </c>
      <c r="AV198" s="40"/>
      <c r="AW198" s="52">
        <f t="shared" si="124"/>
        <v>0</v>
      </c>
      <c r="AY198" s="52">
        <f t="shared" si="125"/>
        <v>0</v>
      </c>
      <c r="AZ198" s="70"/>
    </row>
    <row r="199" spans="1:52" ht="12" customHeight="1">
      <c r="A199" s="44">
        <f t="shared" si="126"/>
        <v>42795</v>
      </c>
      <c r="B199" s="66">
        <f t="shared" si="127"/>
        <v>4590.1639344262294</v>
      </c>
      <c r="C199" s="67"/>
      <c r="D199" s="68">
        <f t="shared" si="94"/>
        <v>4590.1639344262294</v>
      </c>
      <c r="E199" s="35">
        <f t="shared" si="95"/>
        <v>0</v>
      </c>
      <c r="F199" s="35">
        <f t="shared" si="96"/>
        <v>0</v>
      </c>
      <c r="G199" s="55">
        <f t="shared" si="135"/>
        <v>5.67</v>
      </c>
      <c r="H199" s="69">
        <f t="shared" si="135"/>
        <v>5.67</v>
      </c>
      <c r="I199" s="72">
        <f t="shared" si="128"/>
        <v>0</v>
      </c>
      <c r="J199" s="55">
        <f t="shared" si="136"/>
        <v>-4.7500000000000001E-2</v>
      </c>
      <c r="K199" s="69">
        <f t="shared" si="136"/>
        <v>-0.06</v>
      </c>
      <c r="L199" s="72">
        <v>0</v>
      </c>
      <c r="M199" s="55">
        <f t="shared" si="137"/>
        <v>0.01</v>
      </c>
      <c r="N199" s="69">
        <f t="shared" si="137"/>
        <v>0</v>
      </c>
      <c r="O199" s="72">
        <v>0</v>
      </c>
      <c r="P199" s="7"/>
      <c r="Q199" s="72">
        <f t="shared" si="97"/>
        <v>5.6325000000000003</v>
      </c>
      <c r="R199" s="72">
        <f t="shared" si="98"/>
        <v>5.61</v>
      </c>
      <c r="S199" s="72">
        <f t="shared" si="99"/>
        <v>0</v>
      </c>
      <c r="T199" s="7"/>
      <c r="U199" s="5">
        <f t="shared" si="100"/>
        <v>31</v>
      </c>
      <c r="V199" s="45">
        <f t="shared" si="101"/>
        <v>42795</v>
      </c>
      <c r="W199" s="5">
        <f t="shared" si="102"/>
        <v>5879</v>
      </c>
      <c r="X199" s="55">
        <f t="shared" si="103"/>
        <v>5.3904348595426005E-2</v>
      </c>
      <c r="Y199" s="47">
        <f t="shared" si="104"/>
        <v>0.42479500934323922</v>
      </c>
      <c r="Z199" s="5">
        <f t="shared" si="105"/>
        <v>0</v>
      </c>
      <c r="AA199" s="5">
        <f t="shared" si="106"/>
        <v>0</v>
      </c>
      <c r="AC199" s="39">
        <f t="shared" si="107"/>
        <v>0</v>
      </c>
      <c r="AD199" s="39">
        <f t="shared" si="108"/>
        <v>0</v>
      </c>
      <c r="AE199" s="39">
        <f t="shared" si="109"/>
        <v>0</v>
      </c>
      <c r="AF199" s="39">
        <f t="shared" si="110"/>
        <v>0</v>
      </c>
      <c r="AG199" s="39">
        <f t="shared" si="111"/>
        <v>0</v>
      </c>
      <c r="AH199" s="39">
        <f t="shared" si="112"/>
        <v>0</v>
      </c>
      <c r="AI199" s="39">
        <f t="shared" si="113"/>
        <v>0</v>
      </c>
      <c r="AJ199" s="39">
        <f t="shared" si="114"/>
        <v>0</v>
      </c>
      <c r="AK199" s="39">
        <f t="shared" si="115"/>
        <v>0</v>
      </c>
      <c r="AL199" s="43"/>
      <c r="AM199" s="39">
        <f t="shared" si="116"/>
        <v>0</v>
      </c>
      <c r="AN199" s="39">
        <f t="shared" si="117"/>
        <v>0</v>
      </c>
      <c r="AO199" s="39">
        <f t="shared" si="118"/>
        <v>0</v>
      </c>
      <c r="AP199" s="40">
        <f t="shared" si="119"/>
        <v>0</v>
      </c>
      <c r="AR199" s="39">
        <f t="shared" si="120"/>
        <v>0</v>
      </c>
      <c r="AS199" s="39">
        <f t="shared" si="121"/>
        <v>0</v>
      </c>
      <c r="AT199" s="39">
        <f t="shared" si="122"/>
        <v>0</v>
      </c>
      <c r="AU199" s="40">
        <f t="shared" si="123"/>
        <v>0</v>
      </c>
      <c r="AV199" s="40"/>
      <c r="AW199" s="52">
        <f t="shared" si="124"/>
        <v>0</v>
      </c>
      <c r="AY199" s="52">
        <f t="shared" si="125"/>
        <v>0</v>
      </c>
      <c r="AZ199" s="70"/>
    </row>
    <row r="200" spans="1:52" ht="12" customHeight="1">
      <c r="A200" s="44">
        <f t="shared" si="126"/>
        <v>42826</v>
      </c>
      <c r="B200" s="66">
        <f t="shared" si="127"/>
        <v>4590.1639344262294</v>
      </c>
      <c r="C200" s="67"/>
      <c r="D200" s="68">
        <f t="shared" si="94"/>
        <v>4590.1639344262294</v>
      </c>
      <c r="E200" s="35">
        <f t="shared" si="95"/>
        <v>0</v>
      </c>
      <c r="F200" s="35">
        <f t="shared" si="96"/>
        <v>0</v>
      </c>
      <c r="G200" s="55">
        <f t="shared" si="135"/>
        <v>5.67</v>
      </c>
      <c r="H200" s="69">
        <f t="shared" si="135"/>
        <v>5.67</v>
      </c>
      <c r="I200" s="72">
        <f t="shared" si="128"/>
        <v>0</v>
      </c>
      <c r="J200" s="55">
        <f t="shared" si="136"/>
        <v>-4.7500000000000001E-2</v>
      </c>
      <c r="K200" s="69">
        <f t="shared" si="136"/>
        <v>-0.06</v>
      </c>
      <c r="L200" s="72">
        <v>0</v>
      </c>
      <c r="M200" s="55">
        <f t="shared" si="137"/>
        <v>0.01</v>
      </c>
      <c r="N200" s="69">
        <f t="shared" si="137"/>
        <v>0</v>
      </c>
      <c r="O200" s="72">
        <v>0</v>
      </c>
      <c r="P200" s="7"/>
      <c r="Q200" s="72">
        <f t="shared" si="97"/>
        <v>5.6325000000000003</v>
      </c>
      <c r="R200" s="72">
        <f t="shared" si="98"/>
        <v>5.61</v>
      </c>
      <c r="S200" s="72">
        <f t="shared" si="99"/>
        <v>0</v>
      </c>
      <c r="T200" s="7"/>
      <c r="U200" s="5">
        <f t="shared" si="100"/>
        <v>30</v>
      </c>
      <c r="V200" s="45">
        <f t="shared" si="101"/>
        <v>42826</v>
      </c>
      <c r="W200" s="5">
        <f t="shared" si="102"/>
        <v>5910</v>
      </c>
      <c r="X200" s="55">
        <f t="shared" si="103"/>
        <v>5.3904348595426005E-2</v>
      </c>
      <c r="Y200" s="47">
        <f t="shared" si="104"/>
        <v>0.42288160466501307</v>
      </c>
      <c r="Z200" s="5">
        <f t="shared" si="105"/>
        <v>0</v>
      </c>
      <c r="AA200" s="5">
        <f t="shared" si="106"/>
        <v>0</v>
      </c>
      <c r="AC200" s="39">
        <f t="shared" si="107"/>
        <v>0</v>
      </c>
      <c r="AD200" s="39">
        <f t="shared" si="108"/>
        <v>0</v>
      </c>
      <c r="AE200" s="39">
        <f t="shared" si="109"/>
        <v>0</v>
      </c>
      <c r="AF200" s="39">
        <f t="shared" si="110"/>
        <v>0</v>
      </c>
      <c r="AG200" s="39">
        <f t="shared" si="111"/>
        <v>0</v>
      </c>
      <c r="AH200" s="39">
        <f t="shared" si="112"/>
        <v>0</v>
      </c>
      <c r="AI200" s="39">
        <f t="shared" si="113"/>
        <v>0</v>
      </c>
      <c r="AJ200" s="39">
        <f t="shared" si="114"/>
        <v>0</v>
      </c>
      <c r="AK200" s="39">
        <f t="shared" si="115"/>
        <v>0</v>
      </c>
      <c r="AL200" s="43"/>
      <c r="AM200" s="39">
        <f t="shared" si="116"/>
        <v>0</v>
      </c>
      <c r="AN200" s="39">
        <f t="shared" si="117"/>
        <v>0</v>
      </c>
      <c r="AO200" s="39">
        <f t="shared" si="118"/>
        <v>0</v>
      </c>
      <c r="AP200" s="40">
        <f t="shared" si="119"/>
        <v>0</v>
      </c>
      <c r="AR200" s="39">
        <f t="shared" si="120"/>
        <v>0</v>
      </c>
      <c r="AS200" s="39">
        <f t="shared" si="121"/>
        <v>0</v>
      </c>
      <c r="AT200" s="39">
        <f t="shared" si="122"/>
        <v>0</v>
      </c>
      <c r="AU200" s="40">
        <f t="shared" si="123"/>
        <v>0</v>
      </c>
      <c r="AV200" s="40"/>
      <c r="AW200" s="52">
        <f t="shared" si="124"/>
        <v>0</v>
      </c>
      <c r="AY200" s="52">
        <f t="shared" si="125"/>
        <v>0</v>
      </c>
      <c r="AZ200" s="70"/>
    </row>
    <row r="201" spans="1:52" ht="12" customHeight="1">
      <c r="A201" s="44">
        <f t="shared" si="126"/>
        <v>42856</v>
      </c>
      <c r="B201" s="66">
        <f t="shared" si="127"/>
        <v>4590.1639344262294</v>
      </c>
      <c r="C201" s="67"/>
      <c r="D201" s="68">
        <f t="shared" si="94"/>
        <v>4590.1639344262294</v>
      </c>
      <c r="E201" s="35">
        <f t="shared" si="95"/>
        <v>0</v>
      </c>
      <c r="F201" s="35">
        <f t="shared" si="96"/>
        <v>0</v>
      </c>
      <c r="G201" s="55">
        <f t="shared" si="135"/>
        <v>5.67</v>
      </c>
      <c r="H201" s="69">
        <f t="shared" si="135"/>
        <v>5.67</v>
      </c>
      <c r="I201" s="72">
        <f t="shared" si="128"/>
        <v>0</v>
      </c>
      <c r="J201" s="55">
        <f t="shared" si="136"/>
        <v>-4.7500000000000001E-2</v>
      </c>
      <c r="K201" s="69">
        <f t="shared" si="136"/>
        <v>-0.06</v>
      </c>
      <c r="L201" s="72">
        <v>0</v>
      </c>
      <c r="M201" s="55">
        <f t="shared" si="137"/>
        <v>0.01</v>
      </c>
      <c r="N201" s="69">
        <f t="shared" si="137"/>
        <v>0</v>
      </c>
      <c r="O201" s="72">
        <v>0</v>
      </c>
      <c r="P201" s="7"/>
      <c r="Q201" s="72">
        <f t="shared" si="97"/>
        <v>5.6325000000000003</v>
      </c>
      <c r="R201" s="72">
        <f t="shared" si="98"/>
        <v>5.61</v>
      </c>
      <c r="S201" s="72">
        <f t="shared" si="99"/>
        <v>0</v>
      </c>
      <c r="T201" s="7"/>
      <c r="U201" s="5">
        <f t="shared" si="100"/>
        <v>31</v>
      </c>
      <c r="V201" s="45">
        <f t="shared" si="101"/>
        <v>42856</v>
      </c>
      <c r="W201" s="5">
        <f t="shared" si="102"/>
        <v>5940</v>
      </c>
      <c r="X201" s="55">
        <f t="shared" si="103"/>
        <v>5.3904348595426005E-2</v>
      </c>
      <c r="Y201" s="47">
        <f t="shared" si="104"/>
        <v>0.42103812912476885</v>
      </c>
      <c r="Z201" s="5">
        <f t="shared" si="105"/>
        <v>0</v>
      </c>
      <c r="AA201" s="5">
        <f t="shared" si="106"/>
        <v>0</v>
      </c>
      <c r="AC201" s="39">
        <f t="shared" si="107"/>
        <v>0</v>
      </c>
      <c r="AD201" s="39">
        <f t="shared" si="108"/>
        <v>0</v>
      </c>
      <c r="AE201" s="39">
        <f t="shared" si="109"/>
        <v>0</v>
      </c>
      <c r="AF201" s="39">
        <f t="shared" si="110"/>
        <v>0</v>
      </c>
      <c r="AG201" s="39">
        <f t="shared" si="111"/>
        <v>0</v>
      </c>
      <c r="AH201" s="39">
        <f t="shared" si="112"/>
        <v>0</v>
      </c>
      <c r="AI201" s="39">
        <f t="shared" si="113"/>
        <v>0</v>
      </c>
      <c r="AJ201" s="39">
        <f t="shared" si="114"/>
        <v>0</v>
      </c>
      <c r="AK201" s="39">
        <f t="shared" si="115"/>
        <v>0</v>
      </c>
      <c r="AL201" s="43"/>
      <c r="AM201" s="39">
        <f t="shared" si="116"/>
        <v>0</v>
      </c>
      <c r="AN201" s="39">
        <f t="shared" si="117"/>
        <v>0</v>
      </c>
      <c r="AO201" s="39">
        <f t="shared" si="118"/>
        <v>0</v>
      </c>
      <c r="AP201" s="40">
        <f t="shared" si="119"/>
        <v>0</v>
      </c>
      <c r="AR201" s="39">
        <f t="shared" si="120"/>
        <v>0</v>
      </c>
      <c r="AS201" s="39">
        <f t="shared" si="121"/>
        <v>0</v>
      </c>
      <c r="AT201" s="39">
        <f t="shared" si="122"/>
        <v>0</v>
      </c>
      <c r="AU201" s="40">
        <f t="shared" si="123"/>
        <v>0</v>
      </c>
      <c r="AV201" s="40"/>
      <c r="AW201" s="52">
        <f t="shared" si="124"/>
        <v>0</v>
      </c>
      <c r="AY201" s="52">
        <f t="shared" si="125"/>
        <v>0</v>
      </c>
      <c r="AZ201" s="70"/>
    </row>
    <row r="202" spans="1:52" ht="12" customHeight="1">
      <c r="A202" s="44">
        <f t="shared" si="126"/>
        <v>42887</v>
      </c>
      <c r="B202" s="66">
        <f t="shared" si="127"/>
        <v>4590.1639344262294</v>
      </c>
      <c r="C202" s="67"/>
      <c r="D202" s="68">
        <f t="shared" ref="D202:D265" si="138">B202+C202</f>
        <v>4590.1639344262294</v>
      </c>
      <c r="E202" s="35">
        <f t="shared" ref="E202:E265" si="139">IF(Z202=0,0,IF(AND(Z202=1,$H$3=1),D202*U202,IF($H$3=2,D202,"N/A")))</f>
        <v>0</v>
      </c>
      <c r="F202" s="35">
        <f t="shared" ref="F202:F265" si="140">E202*Y202</f>
        <v>0</v>
      </c>
      <c r="G202" s="55">
        <f t="shared" si="135"/>
        <v>5.67</v>
      </c>
      <c r="H202" s="69">
        <f t="shared" si="135"/>
        <v>5.67</v>
      </c>
      <c r="I202" s="72">
        <f t="shared" si="128"/>
        <v>0</v>
      </c>
      <c r="J202" s="55">
        <f t="shared" si="136"/>
        <v>-4.7500000000000001E-2</v>
      </c>
      <c r="K202" s="69">
        <f t="shared" si="136"/>
        <v>-0.06</v>
      </c>
      <c r="L202" s="72">
        <v>0</v>
      </c>
      <c r="M202" s="55">
        <f t="shared" si="137"/>
        <v>0.01</v>
      </c>
      <c r="N202" s="69">
        <f t="shared" si="137"/>
        <v>0</v>
      </c>
      <c r="O202" s="72">
        <v>0</v>
      </c>
      <c r="P202" s="7"/>
      <c r="Q202" s="72">
        <f t="shared" ref="Q202:Q265" si="141">M202+J202+G202</f>
        <v>5.6325000000000003</v>
      </c>
      <c r="R202" s="72">
        <f t="shared" ref="R202:R265" si="142">N202+K202+H202</f>
        <v>5.61</v>
      </c>
      <c r="S202" s="72">
        <f t="shared" ref="S202:S265" si="143">O202+L202+I202</f>
        <v>0</v>
      </c>
      <c r="T202" s="7"/>
      <c r="U202" s="5">
        <f t="shared" ref="U202:U265" si="144">A203-A202</f>
        <v>30</v>
      </c>
      <c r="V202" s="45">
        <f t="shared" ref="V202:V265" si="145">CHOOSE(F$3,A203+24,A202)</f>
        <v>42887</v>
      </c>
      <c r="W202" s="5">
        <f t="shared" ref="W202:W265" si="146">V202-C$3</f>
        <v>5971</v>
      </c>
      <c r="X202" s="55">
        <f t="shared" ref="X202:X265" si="147">VLOOKUP($A202,Table,MATCH(X$4,Curves,0))</f>
        <v>5.3904348595426005E-2</v>
      </c>
      <c r="Y202" s="47">
        <f t="shared" ref="Y202:Y265" si="148">1/(1+CHOOSE(F$3,(X203+($K$3/10000))/2,(X202+($K$3/10000))/2))^(2*W202/365.25)</f>
        <v>0.41914164656668873</v>
      </c>
      <c r="Z202" s="5">
        <f t="shared" ref="Z202:Z265" si="149">IF(AND(mthbeg&lt;=A202,mthend&gt;=A202),1,0)</f>
        <v>0</v>
      </c>
      <c r="AA202" s="5">
        <f t="shared" ref="AA202:AA265" si="150">U202*Z202</f>
        <v>0</v>
      </c>
      <c r="AC202" s="39">
        <f t="shared" ref="AC202:AC265" si="151">F202*G202</f>
        <v>0</v>
      </c>
      <c r="AD202" s="39">
        <f t="shared" ref="AD202:AD265" si="152">$F202*H202</f>
        <v>0</v>
      </c>
      <c r="AE202" s="39">
        <f t="shared" ref="AE202:AE265" si="153">$F202*I202</f>
        <v>0</v>
      </c>
      <c r="AF202" s="39">
        <f t="shared" ref="AF202:AF265" si="154">$F202*J202</f>
        <v>0</v>
      </c>
      <c r="AG202" s="39">
        <f t="shared" ref="AG202:AG265" si="155">$F202*K202</f>
        <v>0</v>
      </c>
      <c r="AH202" s="39">
        <f t="shared" ref="AH202:AH265" si="156">$F202*L202</f>
        <v>0</v>
      </c>
      <c r="AI202" s="39">
        <f t="shared" ref="AI202:AI265" si="157">$F202*M202</f>
        <v>0</v>
      </c>
      <c r="AJ202" s="39">
        <f t="shared" ref="AJ202:AJ265" si="158">$F202*N202</f>
        <v>0</v>
      </c>
      <c r="AK202" s="39">
        <f t="shared" ref="AK202:AK265" si="159">F202*O202</f>
        <v>0</v>
      </c>
      <c r="AL202" s="43"/>
      <c r="AM202" s="39">
        <f t="shared" ref="AM202:AM265" si="160">CHOOSE($G$3,AD202-AE202,AE202-AD202)</f>
        <v>0</v>
      </c>
      <c r="AN202" s="39">
        <f t="shared" ref="AN202:AN265" si="161">CHOOSE($G$3,AG202-AH202,AH202-AG202)</f>
        <v>0</v>
      </c>
      <c r="AO202" s="39">
        <f t="shared" ref="AO202:AO265" si="162">CHOOSE($G$3,AJ202-AK202,AK202-AJ202)</f>
        <v>0</v>
      </c>
      <c r="AP202" s="40">
        <f t="shared" ref="AP202:AP265" si="163">SUM(AM202:AO202)</f>
        <v>0</v>
      </c>
      <c r="AR202" s="39">
        <f t="shared" ref="AR202:AR265" si="164">CHOOSE($G$3,AC202-AD202,AD202-AC202)</f>
        <v>0</v>
      </c>
      <c r="AS202" s="39">
        <f t="shared" ref="AS202:AS265" si="165">CHOOSE($G$3,AF202-AG202,AG202-AF202)</f>
        <v>0</v>
      </c>
      <c r="AT202" s="39">
        <f t="shared" ref="AT202:AT265" si="166">CHOOSE($G$3,AI202-AJ202,AJ202-AI202)</f>
        <v>0</v>
      </c>
      <c r="AU202" s="40">
        <f t="shared" ref="AU202:AU265" si="167">AR202+AS202+AT202</f>
        <v>0</v>
      </c>
      <c r="AV202" s="40"/>
      <c r="AW202" s="52">
        <f t="shared" ref="AW202:AW265" si="168">AU202+AP202</f>
        <v>0</v>
      </c>
      <c r="AY202" s="52">
        <f t="shared" ref="AY202:AY265" si="169">AK202+AH202+AE202</f>
        <v>0</v>
      </c>
      <c r="AZ202" s="70"/>
    </row>
    <row r="203" spans="1:52" ht="12" customHeight="1">
      <c r="A203" s="44">
        <f t="shared" ref="A203:A266" si="170">EDATE(A202,1)</f>
        <v>42917</v>
      </c>
      <c r="B203" s="66">
        <f t="shared" ref="B203:B266" si="171">B202</f>
        <v>4590.1639344262294</v>
      </c>
      <c r="C203" s="67"/>
      <c r="D203" s="68">
        <f t="shared" si="138"/>
        <v>4590.1639344262294</v>
      </c>
      <c r="E203" s="35">
        <f t="shared" si="139"/>
        <v>0</v>
      </c>
      <c r="F203" s="35">
        <f t="shared" si="140"/>
        <v>0</v>
      </c>
      <c r="G203" s="55">
        <f t="shared" si="135"/>
        <v>5.67</v>
      </c>
      <c r="H203" s="69">
        <f t="shared" si="135"/>
        <v>5.67</v>
      </c>
      <c r="I203" s="72">
        <f t="shared" ref="I203:I266" si="172">I202</f>
        <v>0</v>
      </c>
      <c r="J203" s="55">
        <f t="shared" si="136"/>
        <v>-4.7500000000000001E-2</v>
      </c>
      <c r="K203" s="69">
        <f t="shared" si="136"/>
        <v>-0.06</v>
      </c>
      <c r="L203" s="72">
        <v>0</v>
      </c>
      <c r="M203" s="55">
        <f t="shared" si="137"/>
        <v>0.01</v>
      </c>
      <c r="N203" s="69">
        <f t="shared" si="137"/>
        <v>0</v>
      </c>
      <c r="O203" s="72">
        <v>0</v>
      </c>
      <c r="P203" s="7"/>
      <c r="Q203" s="72">
        <f t="shared" si="141"/>
        <v>5.6325000000000003</v>
      </c>
      <c r="R203" s="72">
        <f t="shared" si="142"/>
        <v>5.61</v>
      </c>
      <c r="S203" s="72">
        <f t="shared" si="143"/>
        <v>0</v>
      </c>
      <c r="T203" s="7"/>
      <c r="U203" s="5">
        <f t="shared" si="144"/>
        <v>31</v>
      </c>
      <c r="V203" s="45">
        <f t="shared" si="145"/>
        <v>42917</v>
      </c>
      <c r="W203" s="5">
        <f t="shared" si="146"/>
        <v>6001</v>
      </c>
      <c r="X203" s="55">
        <f t="shared" si="147"/>
        <v>5.3904348595426005E-2</v>
      </c>
      <c r="Y203" s="47">
        <f t="shared" si="148"/>
        <v>0.4173144746944209</v>
      </c>
      <c r="Z203" s="5">
        <f t="shared" si="149"/>
        <v>0</v>
      </c>
      <c r="AA203" s="5">
        <f t="shared" si="150"/>
        <v>0</v>
      </c>
      <c r="AC203" s="39">
        <f t="shared" si="151"/>
        <v>0</v>
      </c>
      <c r="AD203" s="39">
        <f t="shared" si="152"/>
        <v>0</v>
      </c>
      <c r="AE203" s="39">
        <f t="shared" si="153"/>
        <v>0</v>
      </c>
      <c r="AF203" s="39">
        <f t="shared" si="154"/>
        <v>0</v>
      </c>
      <c r="AG203" s="39">
        <f t="shared" si="155"/>
        <v>0</v>
      </c>
      <c r="AH203" s="39">
        <f t="shared" si="156"/>
        <v>0</v>
      </c>
      <c r="AI203" s="39">
        <f t="shared" si="157"/>
        <v>0</v>
      </c>
      <c r="AJ203" s="39">
        <f t="shared" si="158"/>
        <v>0</v>
      </c>
      <c r="AK203" s="39">
        <f t="shared" si="159"/>
        <v>0</v>
      </c>
      <c r="AL203" s="43"/>
      <c r="AM203" s="39">
        <f t="shared" si="160"/>
        <v>0</v>
      </c>
      <c r="AN203" s="39">
        <f t="shared" si="161"/>
        <v>0</v>
      </c>
      <c r="AO203" s="39">
        <f t="shared" si="162"/>
        <v>0</v>
      </c>
      <c r="AP203" s="40">
        <f t="shared" si="163"/>
        <v>0</v>
      </c>
      <c r="AR203" s="39">
        <f t="shared" si="164"/>
        <v>0</v>
      </c>
      <c r="AS203" s="39">
        <f t="shared" si="165"/>
        <v>0</v>
      </c>
      <c r="AT203" s="39">
        <f t="shared" si="166"/>
        <v>0</v>
      </c>
      <c r="AU203" s="40">
        <f t="shared" si="167"/>
        <v>0</v>
      </c>
      <c r="AV203" s="40"/>
      <c r="AW203" s="52">
        <f t="shared" si="168"/>
        <v>0</v>
      </c>
      <c r="AY203" s="52">
        <f t="shared" si="169"/>
        <v>0</v>
      </c>
      <c r="AZ203" s="70"/>
    </row>
    <row r="204" spans="1:52" ht="12" customHeight="1">
      <c r="A204" s="44">
        <f t="shared" si="170"/>
        <v>42948</v>
      </c>
      <c r="B204" s="66">
        <f t="shared" si="171"/>
        <v>4590.1639344262294</v>
      </c>
      <c r="C204" s="67"/>
      <c r="D204" s="68">
        <f t="shared" si="138"/>
        <v>4590.1639344262294</v>
      </c>
      <c r="E204" s="35">
        <f t="shared" si="139"/>
        <v>0</v>
      </c>
      <c r="F204" s="35">
        <f t="shared" si="140"/>
        <v>0</v>
      </c>
      <c r="G204" s="55">
        <f t="shared" si="135"/>
        <v>5.67</v>
      </c>
      <c r="H204" s="69">
        <f t="shared" si="135"/>
        <v>5.67</v>
      </c>
      <c r="I204" s="72">
        <f t="shared" si="172"/>
        <v>0</v>
      </c>
      <c r="J204" s="55">
        <f t="shared" si="136"/>
        <v>-4.7500000000000001E-2</v>
      </c>
      <c r="K204" s="69">
        <f t="shared" si="136"/>
        <v>-0.06</v>
      </c>
      <c r="L204" s="72">
        <v>0</v>
      </c>
      <c r="M204" s="55">
        <f t="shared" si="137"/>
        <v>0.01</v>
      </c>
      <c r="N204" s="69">
        <f t="shared" si="137"/>
        <v>0</v>
      </c>
      <c r="O204" s="72">
        <v>0</v>
      </c>
      <c r="P204" s="7"/>
      <c r="Q204" s="72">
        <f t="shared" si="141"/>
        <v>5.6325000000000003</v>
      </c>
      <c r="R204" s="72">
        <f t="shared" si="142"/>
        <v>5.61</v>
      </c>
      <c r="S204" s="72">
        <f t="shared" si="143"/>
        <v>0</v>
      </c>
      <c r="T204" s="7"/>
      <c r="U204" s="5">
        <f t="shared" si="144"/>
        <v>31</v>
      </c>
      <c r="V204" s="45">
        <f t="shared" si="145"/>
        <v>42948</v>
      </c>
      <c r="W204" s="5">
        <f t="shared" si="146"/>
        <v>6032</v>
      </c>
      <c r="X204" s="55">
        <f t="shared" si="147"/>
        <v>5.3904348595426005E-2</v>
      </c>
      <c r="Y204" s="47">
        <f t="shared" si="148"/>
        <v>0.41543476459752887</v>
      </c>
      <c r="Z204" s="5">
        <f t="shared" si="149"/>
        <v>0</v>
      </c>
      <c r="AA204" s="5">
        <f t="shared" si="150"/>
        <v>0</v>
      </c>
      <c r="AC204" s="39">
        <f t="shared" si="151"/>
        <v>0</v>
      </c>
      <c r="AD204" s="39">
        <f t="shared" si="152"/>
        <v>0</v>
      </c>
      <c r="AE204" s="39">
        <f t="shared" si="153"/>
        <v>0</v>
      </c>
      <c r="AF204" s="39">
        <f t="shared" si="154"/>
        <v>0</v>
      </c>
      <c r="AG204" s="39">
        <f t="shared" si="155"/>
        <v>0</v>
      </c>
      <c r="AH204" s="39">
        <f t="shared" si="156"/>
        <v>0</v>
      </c>
      <c r="AI204" s="39">
        <f t="shared" si="157"/>
        <v>0</v>
      </c>
      <c r="AJ204" s="39">
        <f t="shared" si="158"/>
        <v>0</v>
      </c>
      <c r="AK204" s="39">
        <f t="shared" si="159"/>
        <v>0</v>
      </c>
      <c r="AL204" s="43"/>
      <c r="AM204" s="39">
        <f t="shared" si="160"/>
        <v>0</v>
      </c>
      <c r="AN204" s="39">
        <f t="shared" si="161"/>
        <v>0</v>
      </c>
      <c r="AO204" s="39">
        <f t="shared" si="162"/>
        <v>0</v>
      </c>
      <c r="AP204" s="40">
        <f t="shared" si="163"/>
        <v>0</v>
      </c>
      <c r="AR204" s="39">
        <f t="shared" si="164"/>
        <v>0</v>
      </c>
      <c r="AS204" s="39">
        <f t="shared" si="165"/>
        <v>0</v>
      </c>
      <c r="AT204" s="39">
        <f t="shared" si="166"/>
        <v>0</v>
      </c>
      <c r="AU204" s="40">
        <f t="shared" si="167"/>
        <v>0</v>
      </c>
      <c r="AV204" s="40"/>
      <c r="AW204" s="52">
        <f t="shared" si="168"/>
        <v>0</v>
      </c>
      <c r="AY204" s="52">
        <f t="shared" si="169"/>
        <v>0</v>
      </c>
      <c r="AZ204" s="70"/>
    </row>
    <row r="205" spans="1:52" ht="12" customHeight="1">
      <c r="A205" s="44">
        <f t="shared" si="170"/>
        <v>42979</v>
      </c>
      <c r="B205" s="66">
        <f t="shared" si="171"/>
        <v>4590.1639344262294</v>
      </c>
      <c r="C205" s="67"/>
      <c r="D205" s="68">
        <f t="shared" si="138"/>
        <v>4590.1639344262294</v>
      </c>
      <c r="E205" s="35">
        <f t="shared" si="139"/>
        <v>0</v>
      </c>
      <c r="F205" s="35">
        <f t="shared" si="140"/>
        <v>0</v>
      </c>
      <c r="G205" s="55">
        <f t="shared" si="135"/>
        <v>5.67</v>
      </c>
      <c r="H205" s="69">
        <f t="shared" si="135"/>
        <v>5.67</v>
      </c>
      <c r="I205" s="72">
        <f t="shared" si="172"/>
        <v>0</v>
      </c>
      <c r="J205" s="55">
        <f t="shared" si="136"/>
        <v>-4.7500000000000001E-2</v>
      </c>
      <c r="K205" s="69">
        <f t="shared" si="136"/>
        <v>-0.06</v>
      </c>
      <c r="L205" s="72">
        <v>0</v>
      </c>
      <c r="M205" s="55">
        <f t="shared" si="137"/>
        <v>0.01</v>
      </c>
      <c r="N205" s="69">
        <f t="shared" si="137"/>
        <v>0</v>
      </c>
      <c r="O205" s="72">
        <v>0</v>
      </c>
      <c r="P205" s="7"/>
      <c r="Q205" s="72">
        <f t="shared" si="141"/>
        <v>5.6325000000000003</v>
      </c>
      <c r="R205" s="72">
        <f t="shared" si="142"/>
        <v>5.61</v>
      </c>
      <c r="S205" s="72">
        <f t="shared" si="143"/>
        <v>0</v>
      </c>
      <c r="T205" s="7"/>
      <c r="U205" s="5">
        <f t="shared" si="144"/>
        <v>30</v>
      </c>
      <c r="V205" s="45">
        <f t="shared" si="145"/>
        <v>42979</v>
      </c>
      <c r="W205" s="5">
        <f t="shared" si="146"/>
        <v>6063</v>
      </c>
      <c r="X205" s="55">
        <f t="shared" si="147"/>
        <v>5.3904348595426005E-2</v>
      </c>
      <c r="Y205" s="47">
        <f t="shared" si="148"/>
        <v>0.41356352128111684</v>
      </c>
      <c r="Z205" s="5">
        <f t="shared" si="149"/>
        <v>0</v>
      </c>
      <c r="AA205" s="5">
        <f t="shared" si="150"/>
        <v>0</v>
      </c>
      <c r="AC205" s="39">
        <f t="shared" si="151"/>
        <v>0</v>
      </c>
      <c r="AD205" s="39">
        <f t="shared" si="152"/>
        <v>0</v>
      </c>
      <c r="AE205" s="39">
        <f t="shared" si="153"/>
        <v>0</v>
      </c>
      <c r="AF205" s="39">
        <f t="shared" si="154"/>
        <v>0</v>
      </c>
      <c r="AG205" s="39">
        <f t="shared" si="155"/>
        <v>0</v>
      </c>
      <c r="AH205" s="39">
        <f t="shared" si="156"/>
        <v>0</v>
      </c>
      <c r="AI205" s="39">
        <f t="shared" si="157"/>
        <v>0</v>
      </c>
      <c r="AJ205" s="39">
        <f t="shared" si="158"/>
        <v>0</v>
      </c>
      <c r="AK205" s="39">
        <f t="shared" si="159"/>
        <v>0</v>
      </c>
      <c r="AL205" s="43"/>
      <c r="AM205" s="39">
        <f t="shared" si="160"/>
        <v>0</v>
      </c>
      <c r="AN205" s="39">
        <f t="shared" si="161"/>
        <v>0</v>
      </c>
      <c r="AO205" s="39">
        <f t="shared" si="162"/>
        <v>0</v>
      </c>
      <c r="AP205" s="40">
        <f t="shared" si="163"/>
        <v>0</v>
      </c>
      <c r="AR205" s="39">
        <f t="shared" si="164"/>
        <v>0</v>
      </c>
      <c r="AS205" s="39">
        <f t="shared" si="165"/>
        <v>0</v>
      </c>
      <c r="AT205" s="39">
        <f t="shared" si="166"/>
        <v>0</v>
      </c>
      <c r="AU205" s="40">
        <f t="shared" si="167"/>
        <v>0</v>
      </c>
      <c r="AV205" s="40"/>
      <c r="AW205" s="52">
        <f t="shared" si="168"/>
        <v>0</v>
      </c>
      <c r="AY205" s="52">
        <f t="shared" si="169"/>
        <v>0</v>
      </c>
      <c r="AZ205" s="70"/>
    </row>
    <row r="206" spans="1:52" ht="12" customHeight="1">
      <c r="A206" s="44">
        <f t="shared" si="170"/>
        <v>43009</v>
      </c>
      <c r="B206" s="66">
        <f t="shared" si="171"/>
        <v>4590.1639344262294</v>
      </c>
      <c r="C206" s="67"/>
      <c r="D206" s="68">
        <f t="shared" si="138"/>
        <v>4590.1639344262294</v>
      </c>
      <c r="E206" s="35">
        <f t="shared" si="139"/>
        <v>0</v>
      </c>
      <c r="F206" s="35">
        <f t="shared" si="140"/>
        <v>0</v>
      </c>
      <c r="G206" s="55">
        <f t="shared" si="135"/>
        <v>5.67</v>
      </c>
      <c r="H206" s="69">
        <f t="shared" si="135"/>
        <v>5.67</v>
      </c>
      <c r="I206" s="72">
        <f t="shared" si="172"/>
        <v>0</v>
      </c>
      <c r="J206" s="55">
        <f t="shared" si="136"/>
        <v>-4.7500000000000001E-2</v>
      </c>
      <c r="K206" s="69">
        <f t="shared" si="136"/>
        <v>-0.06</v>
      </c>
      <c r="L206" s="72">
        <v>0</v>
      </c>
      <c r="M206" s="55">
        <f t="shared" si="137"/>
        <v>0.01</v>
      </c>
      <c r="N206" s="69">
        <f t="shared" si="137"/>
        <v>0</v>
      </c>
      <c r="O206" s="72">
        <v>0</v>
      </c>
      <c r="P206" s="7"/>
      <c r="Q206" s="72">
        <f t="shared" si="141"/>
        <v>5.6325000000000003</v>
      </c>
      <c r="R206" s="72">
        <f t="shared" si="142"/>
        <v>5.61</v>
      </c>
      <c r="S206" s="72">
        <f t="shared" si="143"/>
        <v>0</v>
      </c>
      <c r="T206" s="7"/>
      <c r="U206" s="5">
        <f t="shared" si="144"/>
        <v>31</v>
      </c>
      <c r="V206" s="45">
        <f t="shared" si="145"/>
        <v>43009</v>
      </c>
      <c r="W206" s="5">
        <f t="shared" si="146"/>
        <v>6093</v>
      </c>
      <c r="X206" s="55">
        <f t="shared" si="147"/>
        <v>5.3904348595426005E-2</v>
      </c>
      <c r="Y206" s="47">
        <f t="shared" si="148"/>
        <v>0.41176066623278024</v>
      </c>
      <c r="Z206" s="5">
        <f t="shared" si="149"/>
        <v>0</v>
      </c>
      <c r="AA206" s="5">
        <f t="shared" si="150"/>
        <v>0</v>
      </c>
      <c r="AC206" s="39">
        <f t="shared" si="151"/>
        <v>0</v>
      </c>
      <c r="AD206" s="39">
        <f t="shared" si="152"/>
        <v>0</v>
      </c>
      <c r="AE206" s="39">
        <f t="shared" si="153"/>
        <v>0</v>
      </c>
      <c r="AF206" s="39">
        <f t="shared" si="154"/>
        <v>0</v>
      </c>
      <c r="AG206" s="39">
        <f t="shared" si="155"/>
        <v>0</v>
      </c>
      <c r="AH206" s="39">
        <f t="shared" si="156"/>
        <v>0</v>
      </c>
      <c r="AI206" s="39">
        <f t="shared" si="157"/>
        <v>0</v>
      </c>
      <c r="AJ206" s="39">
        <f t="shared" si="158"/>
        <v>0</v>
      </c>
      <c r="AK206" s="39">
        <f t="shared" si="159"/>
        <v>0</v>
      </c>
      <c r="AL206" s="43"/>
      <c r="AM206" s="39">
        <f t="shared" si="160"/>
        <v>0</v>
      </c>
      <c r="AN206" s="39">
        <f t="shared" si="161"/>
        <v>0</v>
      </c>
      <c r="AO206" s="39">
        <f t="shared" si="162"/>
        <v>0</v>
      </c>
      <c r="AP206" s="40">
        <f t="shared" si="163"/>
        <v>0</v>
      </c>
      <c r="AR206" s="39">
        <f t="shared" si="164"/>
        <v>0</v>
      </c>
      <c r="AS206" s="39">
        <f t="shared" si="165"/>
        <v>0</v>
      </c>
      <c r="AT206" s="39">
        <f t="shared" si="166"/>
        <v>0</v>
      </c>
      <c r="AU206" s="40">
        <f t="shared" si="167"/>
        <v>0</v>
      </c>
      <c r="AV206" s="40"/>
      <c r="AW206" s="52">
        <f t="shared" si="168"/>
        <v>0</v>
      </c>
      <c r="AY206" s="52">
        <f t="shared" si="169"/>
        <v>0</v>
      </c>
      <c r="AZ206" s="70"/>
    </row>
    <row r="207" spans="1:52" ht="12" customHeight="1">
      <c r="A207" s="44">
        <f t="shared" si="170"/>
        <v>43040</v>
      </c>
      <c r="B207" s="66">
        <f t="shared" si="171"/>
        <v>4590.1639344262294</v>
      </c>
      <c r="C207" s="67"/>
      <c r="D207" s="68">
        <f t="shared" si="138"/>
        <v>4590.1639344262294</v>
      </c>
      <c r="E207" s="35">
        <f t="shared" si="139"/>
        <v>0</v>
      </c>
      <c r="F207" s="35">
        <f t="shared" si="140"/>
        <v>0</v>
      </c>
      <c r="G207" s="55">
        <f t="shared" si="135"/>
        <v>5.67</v>
      </c>
      <c r="H207" s="69">
        <f t="shared" si="135"/>
        <v>5.67</v>
      </c>
      <c r="I207" s="72">
        <f t="shared" si="172"/>
        <v>0</v>
      </c>
      <c r="J207" s="55">
        <f t="shared" si="136"/>
        <v>-4.7500000000000001E-2</v>
      </c>
      <c r="K207" s="69">
        <f t="shared" si="136"/>
        <v>-0.06</v>
      </c>
      <c r="L207" s="72">
        <v>0</v>
      </c>
      <c r="M207" s="55">
        <f t="shared" si="137"/>
        <v>0.01</v>
      </c>
      <c r="N207" s="69">
        <f t="shared" si="137"/>
        <v>0</v>
      </c>
      <c r="O207" s="72">
        <v>0</v>
      </c>
      <c r="P207" s="7"/>
      <c r="Q207" s="72">
        <f t="shared" si="141"/>
        <v>5.6325000000000003</v>
      </c>
      <c r="R207" s="72">
        <f t="shared" si="142"/>
        <v>5.61</v>
      </c>
      <c r="S207" s="72">
        <f t="shared" si="143"/>
        <v>0</v>
      </c>
      <c r="T207" s="7"/>
      <c r="U207" s="5">
        <f t="shared" si="144"/>
        <v>30</v>
      </c>
      <c r="V207" s="45">
        <f t="shared" si="145"/>
        <v>43040</v>
      </c>
      <c r="W207" s="5">
        <f t="shared" si="146"/>
        <v>6124</v>
      </c>
      <c r="X207" s="55">
        <f t="shared" si="147"/>
        <v>5.3904348595426005E-2</v>
      </c>
      <c r="Y207" s="47">
        <f t="shared" si="148"/>
        <v>0.40990597216210972</v>
      </c>
      <c r="Z207" s="5">
        <f t="shared" si="149"/>
        <v>0</v>
      </c>
      <c r="AA207" s="5">
        <f t="shared" si="150"/>
        <v>0</v>
      </c>
      <c r="AC207" s="39">
        <f t="shared" si="151"/>
        <v>0</v>
      </c>
      <c r="AD207" s="39">
        <f t="shared" si="152"/>
        <v>0</v>
      </c>
      <c r="AE207" s="39">
        <f t="shared" si="153"/>
        <v>0</v>
      </c>
      <c r="AF207" s="39">
        <f t="shared" si="154"/>
        <v>0</v>
      </c>
      <c r="AG207" s="39">
        <f t="shared" si="155"/>
        <v>0</v>
      </c>
      <c r="AH207" s="39">
        <f t="shared" si="156"/>
        <v>0</v>
      </c>
      <c r="AI207" s="39">
        <f t="shared" si="157"/>
        <v>0</v>
      </c>
      <c r="AJ207" s="39">
        <f t="shared" si="158"/>
        <v>0</v>
      </c>
      <c r="AK207" s="39">
        <f t="shared" si="159"/>
        <v>0</v>
      </c>
      <c r="AL207" s="43"/>
      <c r="AM207" s="39">
        <f t="shared" si="160"/>
        <v>0</v>
      </c>
      <c r="AN207" s="39">
        <f t="shared" si="161"/>
        <v>0</v>
      </c>
      <c r="AO207" s="39">
        <f t="shared" si="162"/>
        <v>0</v>
      </c>
      <c r="AP207" s="40">
        <f t="shared" si="163"/>
        <v>0</v>
      </c>
      <c r="AR207" s="39">
        <f t="shared" si="164"/>
        <v>0</v>
      </c>
      <c r="AS207" s="39">
        <f t="shared" si="165"/>
        <v>0</v>
      </c>
      <c r="AT207" s="39">
        <f t="shared" si="166"/>
        <v>0</v>
      </c>
      <c r="AU207" s="40">
        <f t="shared" si="167"/>
        <v>0</v>
      </c>
      <c r="AV207" s="40"/>
      <c r="AW207" s="52">
        <f t="shared" si="168"/>
        <v>0</v>
      </c>
      <c r="AY207" s="52">
        <f t="shared" si="169"/>
        <v>0</v>
      </c>
      <c r="AZ207" s="70"/>
    </row>
    <row r="208" spans="1:52" ht="12" customHeight="1">
      <c r="A208" s="44">
        <f t="shared" si="170"/>
        <v>43070</v>
      </c>
      <c r="B208" s="66">
        <f t="shared" si="171"/>
        <v>4590.1639344262294</v>
      </c>
      <c r="C208" s="67"/>
      <c r="D208" s="68">
        <f t="shared" si="138"/>
        <v>4590.1639344262294</v>
      </c>
      <c r="E208" s="35">
        <f t="shared" si="139"/>
        <v>0</v>
      </c>
      <c r="F208" s="35">
        <f t="shared" si="140"/>
        <v>0</v>
      </c>
      <c r="G208" s="55">
        <f t="shared" si="135"/>
        <v>5.67</v>
      </c>
      <c r="H208" s="69">
        <f t="shared" si="135"/>
        <v>5.67</v>
      </c>
      <c r="I208" s="72">
        <f t="shared" si="172"/>
        <v>0</v>
      </c>
      <c r="J208" s="55">
        <f t="shared" si="136"/>
        <v>-4.7500000000000001E-2</v>
      </c>
      <c r="K208" s="69">
        <f t="shared" si="136"/>
        <v>-0.06</v>
      </c>
      <c r="L208" s="72">
        <v>0</v>
      </c>
      <c r="M208" s="55">
        <f t="shared" si="137"/>
        <v>0.01</v>
      </c>
      <c r="N208" s="69">
        <f t="shared" si="137"/>
        <v>0</v>
      </c>
      <c r="O208" s="72">
        <v>0</v>
      </c>
      <c r="P208" s="7"/>
      <c r="Q208" s="72">
        <f t="shared" si="141"/>
        <v>5.6325000000000003</v>
      </c>
      <c r="R208" s="72">
        <f t="shared" si="142"/>
        <v>5.61</v>
      </c>
      <c r="S208" s="72">
        <f t="shared" si="143"/>
        <v>0</v>
      </c>
      <c r="T208" s="7"/>
      <c r="U208" s="5">
        <f t="shared" si="144"/>
        <v>31</v>
      </c>
      <c r="V208" s="45">
        <f t="shared" si="145"/>
        <v>43070</v>
      </c>
      <c r="W208" s="5">
        <f t="shared" si="146"/>
        <v>6154</v>
      </c>
      <c r="X208" s="55">
        <f t="shared" si="147"/>
        <v>5.3904348595426005E-2</v>
      </c>
      <c r="Y208" s="47">
        <f t="shared" si="148"/>
        <v>0.40811906153477362</v>
      </c>
      <c r="Z208" s="5">
        <f t="shared" si="149"/>
        <v>0</v>
      </c>
      <c r="AA208" s="5">
        <f t="shared" si="150"/>
        <v>0</v>
      </c>
      <c r="AC208" s="39">
        <f t="shared" si="151"/>
        <v>0</v>
      </c>
      <c r="AD208" s="39">
        <f t="shared" si="152"/>
        <v>0</v>
      </c>
      <c r="AE208" s="39">
        <f t="shared" si="153"/>
        <v>0</v>
      </c>
      <c r="AF208" s="39">
        <f t="shared" si="154"/>
        <v>0</v>
      </c>
      <c r="AG208" s="39">
        <f t="shared" si="155"/>
        <v>0</v>
      </c>
      <c r="AH208" s="39">
        <f t="shared" si="156"/>
        <v>0</v>
      </c>
      <c r="AI208" s="39">
        <f t="shared" si="157"/>
        <v>0</v>
      </c>
      <c r="AJ208" s="39">
        <f t="shared" si="158"/>
        <v>0</v>
      </c>
      <c r="AK208" s="39">
        <f t="shared" si="159"/>
        <v>0</v>
      </c>
      <c r="AL208" s="43"/>
      <c r="AM208" s="39">
        <f t="shared" si="160"/>
        <v>0</v>
      </c>
      <c r="AN208" s="39">
        <f t="shared" si="161"/>
        <v>0</v>
      </c>
      <c r="AO208" s="39">
        <f t="shared" si="162"/>
        <v>0</v>
      </c>
      <c r="AP208" s="40">
        <f t="shared" si="163"/>
        <v>0</v>
      </c>
      <c r="AR208" s="39">
        <f t="shared" si="164"/>
        <v>0</v>
      </c>
      <c r="AS208" s="39">
        <f t="shared" si="165"/>
        <v>0</v>
      </c>
      <c r="AT208" s="39">
        <f t="shared" si="166"/>
        <v>0</v>
      </c>
      <c r="AU208" s="40">
        <f t="shared" si="167"/>
        <v>0</v>
      </c>
      <c r="AV208" s="40"/>
      <c r="AW208" s="52">
        <f t="shared" si="168"/>
        <v>0</v>
      </c>
      <c r="AY208" s="52">
        <f t="shared" si="169"/>
        <v>0</v>
      </c>
      <c r="AZ208" s="70"/>
    </row>
    <row r="209" spans="1:52" ht="12" customHeight="1">
      <c r="A209" s="44">
        <f t="shared" si="170"/>
        <v>43101</v>
      </c>
      <c r="B209" s="66">
        <f t="shared" si="171"/>
        <v>4590.1639344262294</v>
      </c>
      <c r="C209" s="67"/>
      <c r="D209" s="68">
        <f t="shared" si="138"/>
        <v>4590.1639344262294</v>
      </c>
      <c r="E209" s="35">
        <f t="shared" si="139"/>
        <v>0</v>
      </c>
      <c r="F209" s="35">
        <f t="shared" si="140"/>
        <v>0</v>
      </c>
      <c r="G209" s="55">
        <f t="shared" si="135"/>
        <v>5.67</v>
      </c>
      <c r="H209" s="69">
        <f t="shared" si="135"/>
        <v>5.67</v>
      </c>
      <c r="I209" s="72">
        <f t="shared" si="172"/>
        <v>0</v>
      </c>
      <c r="J209" s="55">
        <f t="shared" si="136"/>
        <v>-4.7500000000000001E-2</v>
      </c>
      <c r="K209" s="69">
        <f t="shared" si="136"/>
        <v>-0.06</v>
      </c>
      <c r="L209" s="72">
        <v>0</v>
      </c>
      <c r="M209" s="55">
        <f t="shared" si="137"/>
        <v>0.01</v>
      </c>
      <c r="N209" s="69">
        <f t="shared" si="137"/>
        <v>0</v>
      </c>
      <c r="O209" s="72">
        <v>0</v>
      </c>
      <c r="P209" s="7"/>
      <c r="Q209" s="72">
        <f t="shared" si="141"/>
        <v>5.6325000000000003</v>
      </c>
      <c r="R209" s="72">
        <f t="shared" si="142"/>
        <v>5.61</v>
      </c>
      <c r="S209" s="72">
        <f t="shared" si="143"/>
        <v>0</v>
      </c>
      <c r="T209" s="7"/>
      <c r="U209" s="5">
        <f t="shared" si="144"/>
        <v>31</v>
      </c>
      <c r="V209" s="45">
        <f t="shared" si="145"/>
        <v>43101</v>
      </c>
      <c r="W209" s="5">
        <f t="shared" si="146"/>
        <v>6185</v>
      </c>
      <c r="X209" s="55">
        <f t="shared" si="147"/>
        <v>5.3904348595426005E-2</v>
      </c>
      <c r="Y209" s="47">
        <f t="shared" si="148"/>
        <v>0.4062807703485819</v>
      </c>
      <c r="Z209" s="5">
        <f t="shared" si="149"/>
        <v>0</v>
      </c>
      <c r="AA209" s="5">
        <f t="shared" si="150"/>
        <v>0</v>
      </c>
      <c r="AC209" s="39">
        <f t="shared" si="151"/>
        <v>0</v>
      </c>
      <c r="AD209" s="39">
        <f t="shared" si="152"/>
        <v>0</v>
      </c>
      <c r="AE209" s="39">
        <f t="shared" si="153"/>
        <v>0</v>
      </c>
      <c r="AF209" s="39">
        <f t="shared" si="154"/>
        <v>0</v>
      </c>
      <c r="AG209" s="39">
        <f t="shared" si="155"/>
        <v>0</v>
      </c>
      <c r="AH209" s="39">
        <f t="shared" si="156"/>
        <v>0</v>
      </c>
      <c r="AI209" s="39">
        <f t="shared" si="157"/>
        <v>0</v>
      </c>
      <c r="AJ209" s="39">
        <f t="shared" si="158"/>
        <v>0</v>
      </c>
      <c r="AK209" s="39">
        <f t="shared" si="159"/>
        <v>0</v>
      </c>
      <c r="AL209" s="43"/>
      <c r="AM209" s="39">
        <f t="shared" si="160"/>
        <v>0</v>
      </c>
      <c r="AN209" s="39">
        <f t="shared" si="161"/>
        <v>0</v>
      </c>
      <c r="AO209" s="39">
        <f t="shared" si="162"/>
        <v>0</v>
      </c>
      <c r="AP209" s="40">
        <f t="shared" si="163"/>
        <v>0</v>
      </c>
      <c r="AR209" s="39">
        <f t="shared" si="164"/>
        <v>0</v>
      </c>
      <c r="AS209" s="39">
        <f t="shared" si="165"/>
        <v>0</v>
      </c>
      <c r="AT209" s="39">
        <f t="shared" si="166"/>
        <v>0</v>
      </c>
      <c r="AU209" s="40">
        <f t="shared" si="167"/>
        <v>0</v>
      </c>
      <c r="AV209" s="40"/>
      <c r="AW209" s="52">
        <f t="shared" si="168"/>
        <v>0</v>
      </c>
      <c r="AY209" s="52">
        <f t="shared" si="169"/>
        <v>0</v>
      </c>
      <c r="AZ209" s="70"/>
    </row>
    <row r="210" spans="1:52" ht="12" customHeight="1">
      <c r="A210" s="44">
        <f t="shared" si="170"/>
        <v>43132</v>
      </c>
      <c r="B210" s="66">
        <f t="shared" si="171"/>
        <v>4590.1639344262294</v>
      </c>
      <c r="C210" s="67"/>
      <c r="D210" s="68">
        <f t="shared" si="138"/>
        <v>4590.1639344262294</v>
      </c>
      <c r="E210" s="35">
        <f t="shared" si="139"/>
        <v>0</v>
      </c>
      <c r="F210" s="35">
        <f t="shared" si="140"/>
        <v>0</v>
      </c>
      <c r="G210" s="55">
        <f t="shared" ref="G210:H229" si="173">VLOOKUP($A210,Table,MATCH(G$4,Curves,0))</f>
        <v>5.67</v>
      </c>
      <c r="H210" s="69">
        <f t="shared" si="173"/>
        <v>5.67</v>
      </c>
      <c r="I210" s="72">
        <f t="shared" si="172"/>
        <v>0</v>
      </c>
      <c r="J210" s="55">
        <f t="shared" ref="J210:K229" si="174">VLOOKUP($A210,Table,MATCH(J$4,Curves,0))</f>
        <v>-4.7500000000000001E-2</v>
      </c>
      <c r="K210" s="69">
        <f t="shared" si="174"/>
        <v>-0.06</v>
      </c>
      <c r="L210" s="72">
        <v>0</v>
      </c>
      <c r="M210" s="55">
        <f t="shared" ref="M210:N229" si="175">VLOOKUP($A210,Table,MATCH(M$4,Curves,0))</f>
        <v>0.01</v>
      </c>
      <c r="N210" s="69">
        <f t="shared" si="175"/>
        <v>0</v>
      </c>
      <c r="O210" s="72">
        <v>0</v>
      </c>
      <c r="P210" s="7"/>
      <c r="Q210" s="72">
        <f t="shared" si="141"/>
        <v>5.6325000000000003</v>
      </c>
      <c r="R210" s="72">
        <f t="shared" si="142"/>
        <v>5.61</v>
      </c>
      <c r="S210" s="72">
        <f t="shared" si="143"/>
        <v>0</v>
      </c>
      <c r="T210" s="7"/>
      <c r="U210" s="5">
        <f t="shared" si="144"/>
        <v>28</v>
      </c>
      <c r="V210" s="45">
        <f t="shared" si="145"/>
        <v>43132</v>
      </c>
      <c r="W210" s="5">
        <f t="shared" si="146"/>
        <v>6216</v>
      </c>
      <c r="X210" s="55">
        <f t="shared" si="147"/>
        <v>5.3904348595426005E-2</v>
      </c>
      <c r="Y210" s="47">
        <f t="shared" si="148"/>
        <v>0.40445075937962005</v>
      </c>
      <c r="Z210" s="5">
        <f t="shared" si="149"/>
        <v>0</v>
      </c>
      <c r="AA210" s="5">
        <f t="shared" si="150"/>
        <v>0</v>
      </c>
      <c r="AC210" s="39">
        <f t="shared" si="151"/>
        <v>0</v>
      </c>
      <c r="AD210" s="39">
        <f t="shared" si="152"/>
        <v>0</v>
      </c>
      <c r="AE210" s="39">
        <f t="shared" si="153"/>
        <v>0</v>
      </c>
      <c r="AF210" s="39">
        <f t="shared" si="154"/>
        <v>0</v>
      </c>
      <c r="AG210" s="39">
        <f t="shared" si="155"/>
        <v>0</v>
      </c>
      <c r="AH210" s="39">
        <f t="shared" si="156"/>
        <v>0</v>
      </c>
      <c r="AI210" s="39">
        <f t="shared" si="157"/>
        <v>0</v>
      </c>
      <c r="AJ210" s="39">
        <f t="shared" si="158"/>
        <v>0</v>
      </c>
      <c r="AK210" s="39">
        <f t="shared" si="159"/>
        <v>0</v>
      </c>
      <c r="AL210" s="43"/>
      <c r="AM210" s="39">
        <f t="shared" si="160"/>
        <v>0</v>
      </c>
      <c r="AN210" s="39">
        <f t="shared" si="161"/>
        <v>0</v>
      </c>
      <c r="AO210" s="39">
        <f t="shared" si="162"/>
        <v>0</v>
      </c>
      <c r="AP210" s="40">
        <f t="shared" si="163"/>
        <v>0</v>
      </c>
      <c r="AR210" s="39">
        <f t="shared" si="164"/>
        <v>0</v>
      </c>
      <c r="AS210" s="39">
        <f t="shared" si="165"/>
        <v>0</v>
      </c>
      <c r="AT210" s="39">
        <f t="shared" si="166"/>
        <v>0</v>
      </c>
      <c r="AU210" s="40">
        <f t="shared" si="167"/>
        <v>0</v>
      </c>
      <c r="AV210" s="40"/>
      <c r="AW210" s="52">
        <f t="shared" si="168"/>
        <v>0</v>
      </c>
      <c r="AY210" s="52">
        <f t="shared" si="169"/>
        <v>0</v>
      </c>
      <c r="AZ210" s="70"/>
    </row>
    <row r="211" spans="1:52" ht="12" customHeight="1">
      <c r="A211" s="44">
        <f t="shared" si="170"/>
        <v>43160</v>
      </c>
      <c r="B211" s="66">
        <f t="shared" si="171"/>
        <v>4590.1639344262294</v>
      </c>
      <c r="C211" s="67"/>
      <c r="D211" s="68">
        <f t="shared" si="138"/>
        <v>4590.1639344262294</v>
      </c>
      <c r="E211" s="35">
        <f t="shared" si="139"/>
        <v>0</v>
      </c>
      <c r="F211" s="35">
        <f t="shared" si="140"/>
        <v>0</v>
      </c>
      <c r="G211" s="55">
        <f t="shared" si="173"/>
        <v>5.67</v>
      </c>
      <c r="H211" s="69">
        <f t="shared" si="173"/>
        <v>5.67</v>
      </c>
      <c r="I211" s="72">
        <f t="shared" si="172"/>
        <v>0</v>
      </c>
      <c r="J211" s="55">
        <f t="shared" si="174"/>
        <v>-4.7500000000000001E-2</v>
      </c>
      <c r="K211" s="69">
        <f t="shared" si="174"/>
        <v>-0.06</v>
      </c>
      <c r="L211" s="72">
        <v>0</v>
      </c>
      <c r="M211" s="55">
        <f t="shared" si="175"/>
        <v>0.01</v>
      </c>
      <c r="N211" s="69">
        <f t="shared" si="175"/>
        <v>0</v>
      </c>
      <c r="O211" s="72">
        <v>0</v>
      </c>
      <c r="P211" s="7"/>
      <c r="Q211" s="72">
        <f t="shared" si="141"/>
        <v>5.6325000000000003</v>
      </c>
      <c r="R211" s="72">
        <f t="shared" si="142"/>
        <v>5.61</v>
      </c>
      <c r="S211" s="72">
        <f t="shared" si="143"/>
        <v>0</v>
      </c>
      <c r="T211" s="7"/>
      <c r="U211" s="5">
        <f t="shared" si="144"/>
        <v>31</v>
      </c>
      <c r="V211" s="45">
        <f t="shared" si="145"/>
        <v>43160</v>
      </c>
      <c r="W211" s="5">
        <f t="shared" si="146"/>
        <v>6244</v>
      </c>
      <c r="X211" s="55">
        <f t="shared" si="147"/>
        <v>5.3904348595426005E-2</v>
      </c>
      <c r="Y211" s="47">
        <f t="shared" si="148"/>
        <v>0.40280493224320946</v>
      </c>
      <c r="Z211" s="5">
        <f t="shared" si="149"/>
        <v>0</v>
      </c>
      <c r="AA211" s="5">
        <f t="shared" si="150"/>
        <v>0</v>
      </c>
      <c r="AC211" s="39">
        <f t="shared" si="151"/>
        <v>0</v>
      </c>
      <c r="AD211" s="39">
        <f t="shared" si="152"/>
        <v>0</v>
      </c>
      <c r="AE211" s="39">
        <f t="shared" si="153"/>
        <v>0</v>
      </c>
      <c r="AF211" s="39">
        <f t="shared" si="154"/>
        <v>0</v>
      </c>
      <c r="AG211" s="39">
        <f t="shared" si="155"/>
        <v>0</v>
      </c>
      <c r="AH211" s="39">
        <f t="shared" si="156"/>
        <v>0</v>
      </c>
      <c r="AI211" s="39">
        <f t="shared" si="157"/>
        <v>0</v>
      </c>
      <c r="AJ211" s="39">
        <f t="shared" si="158"/>
        <v>0</v>
      </c>
      <c r="AK211" s="39">
        <f t="shared" si="159"/>
        <v>0</v>
      </c>
      <c r="AL211" s="43"/>
      <c r="AM211" s="39">
        <f t="shared" si="160"/>
        <v>0</v>
      </c>
      <c r="AN211" s="39">
        <f t="shared" si="161"/>
        <v>0</v>
      </c>
      <c r="AO211" s="39">
        <f t="shared" si="162"/>
        <v>0</v>
      </c>
      <c r="AP211" s="40">
        <f t="shared" si="163"/>
        <v>0</v>
      </c>
      <c r="AR211" s="39">
        <f t="shared" si="164"/>
        <v>0</v>
      </c>
      <c r="AS211" s="39">
        <f t="shared" si="165"/>
        <v>0</v>
      </c>
      <c r="AT211" s="39">
        <f t="shared" si="166"/>
        <v>0</v>
      </c>
      <c r="AU211" s="40">
        <f t="shared" si="167"/>
        <v>0</v>
      </c>
      <c r="AV211" s="40"/>
      <c r="AW211" s="52">
        <f t="shared" si="168"/>
        <v>0</v>
      </c>
      <c r="AY211" s="52">
        <f t="shared" si="169"/>
        <v>0</v>
      </c>
      <c r="AZ211" s="70"/>
    </row>
    <row r="212" spans="1:52" ht="12" customHeight="1">
      <c r="A212" s="44">
        <f t="shared" si="170"/>
        <v>43191</v>
      </c>
      <c r="B212" s="66">
        <f t="shared" si="171"/>
        <v>4590.1639344262294</v>
      </c>
      <c r="C212" s="67"/>
      <c r="D212" s="68">
        <f t="shared" si="138"/>
        <v>4590.1639344262294</v>
      </c>
      <c r="E212" s="35">
        <f t="shared" si="139"/>
        <v>0</v>
      </c>
      <c r="F212" s="35">
        <f t="shared" si="140"/>
        <v>0</v>
      </c>
      <c r="G212" s="55">
        <f t="shared" si="173"/>
        <v>5.67</v>
      </c>
      <c r="H212" s="69">
        <f t="shared" si="173"/>
        <v>5.67</v>
      </c>
      <c r="I212" s="72">
        <f t="shared" si="172"/>
        <v>0</v>
      </c>
      <c r="J212" s="55">
        <f t="shared" si="174"/>
        <v>-4.7500000000000001E-2</v>
      </c>
      <c r="K212" s="69">
        <f t="shared" si="174"/>
        <v>-0.06</v>
      </c>
      <c r="L212" s="72">
        <v>0</v>
      </c>
      <c r="M212" s="55">
        <f t="shared" si="175"/>
        <v>0.01</v>
      </c>
      <c r="N212" s="69">
        <f t="shared" si="175"/>
        <v>0</v>
      </c>
      <c r="O212" s="72">
        <v>0</v>
      </c>
      <c r="P212" s="7"/>
      <c r="Q212" s="72">
        <f t="shared" si="141"/>
        <v>5.6325000000000003</v>
      </c>
      <c r="R212" s="72">
        <f t="shared" si="142"/>
        <v>5.61</v>
      </c>
      <c r="S212" s="72">
        <f t="shared" si="143"/>
        <v>0</v>
      </c>
      <c r="T212" s="7"/>
      <c r="U212" s="5">
        <f t="shared" si="144"/>
        <v>30</v>
      </c>
      <c r="V212" s="45">
        <f t="shared" si="145"/>
        <v>43191</v>
      </c>
      <c r="W212" s="5">
        <f t="shared" si="146"/>
        <v>6275</v>
      </c>
      <c r="X212" s="55">
        <f t="shared" si="147"/>
        <v>5.3904348595426005E-2</v>
      </c>
      <c r="Y212" s="47">
        <f t="shared" si="148"/>
        <v>0.40099057749606143</v>
      </c>
      <c r="Z212" s="5">
        <f t="shared" si="149"/>
        <v>0</v>
      </c>
      <c r="AA212" s="5">
        <f t="shared" si="150"/>
        <v>0</v>
      </c>
      <c r="AC212" s="39">
        <f t="shared" si="151"/>
        <v>0</v>
      </c>
      <c r="AD212" s="39">
        <f t="shared" si="152"/>
        <v>0</v>
      </c>
      <c r="AE212" s="39">
        <f t="shared" si="153"/>
        <v>0</v>
      </c>
      <c r="AF212" s="39">
        <f t="shared" si="154"/>
        <v>0</v>
      </c>
      <c r="AG212" s="39">
        <f t="shared" si="155"/>
        <v>0</v>
      </c>
      <c r="AH212" s="39">
        <f t="shared" si="156"/>
        <v>0</v>
      </c>
      <c r="AI212" s="39">
        <f t="shared" si="157"/>
        <v>0</v>
      </c>
      <c r="AJ212" s="39">
        <f t="shared" si="158"/>
        <v>0</v>
      </c>
      <c r="AK212" s="39">
        <f t="shared" si="159"/>
        <v>0</v>
      </c>
      <c r="AL212" s="43"/>
      <c r="AM212" s="39">
        <f t="shared" si="160"/>
        <v>0</v>
      </c>
      <c r="AN212" s="39">
        <f t="shared" si="161"/>
        <v>0</v>
      </c>
      <c r="AO212" s="39">
        <f t="shared" si="162"/>
        <v>0</v>
      </c>
      <c r="AP212" s="40">
        <f t="shared" si="163"/>
        <v>0</v>
      </c>
      <c r="AR212" s="39">
        <f t="shared" si="164"/>
        <v>0</v>
      </c>
      <c r="AS212" s="39">
        <f t="shared" si="165"/>
        <v>0</v>
      </c>
      <c r="AT212" s="39">
        <f t="shared" si="166"/>
        <v>0</v>
      </c>
      <c r="AU212" s="40">
        <f t="shared" si="167"/>
        <v>0</v>
      </c>
      <c r="AV212" s="40"/>
      <c r="AW212" s="52">
        <f t="shared" si="168"/>
        <v>0</v>
      </c>
      <c r="AY212" s="52">
        <f t="shared" si="169"/>
        <v>0</v>
      </c>
      <c r="AZ212" s="70"/>
    </row>
    <row r="213" spans="1:52" ht="12" customHeight="1">
      <c r="A213" s="44">
        <f t="shared" si="170"/>
        <v>43221</v>
      </c>
      <c r="B213" s="66">
        <f t="shared" si="171"/>
        <v>4590.1639344262294</v>
      </c>
      <c r="C213" s="67"/>
      <c r="D213" s="68">
        <f t="shared" si="138"/>
        <v>4590.1639344262294</v>
      </c>
      <c r="E213" s="35">
        <f t="shared" si="139"/>
        <v>0</v>
      </c>
      <c r="F213" s="35">
        <f t="shared" si="140"/>
        <v>0</v>
      </c>
      <c r="G213" s="55">
        <f t="shared" si="173"/>
        <v>5.67</v>
      </c>
      <c r="H213" s="69">
        <f t="shared" si="173"/>
        <v>5.67</v>
      </c>
      <c r="I213" s="72">
        <f t="shared" si="172"/>
        <v>0</v>
      </c>
      <c r="J213" s="55">
        <f t="shared" si="174"/>
        <v>-4.7500000000000001E-2</v>
      </c>
      <c r="K213" s="69">
        <f t="shared" si="174"/>
        <v>-0.06</v>
      </c>
      <c r="L213" s="72">
        <v>0</v>
      </c>
      <c r="M213" s="55">
        <f t="shared" si="175"/>
        <v>0.01</v>
      </c>
      <c r="N213" s="69">
        <f t="shared" si="175"/>
        <v>0</v>
      </c>
      <c r="O213" s="72">
        <v>0</v>
      </c>
      <c r="P213" s="7"/>
      <c r="Q213" s="72">
        <f t="shared" si="141"/>
        <v>5.6325000000000003</v>
      </c>
      <c r="R213" s="72">
        <f t="shared" si="142"/>
        <v>5.61</v>
      </c>
      <c r="S213" s="72">
        <f t="shared" si="143"/>
        <v>0</v>
      </c>
      <c r="T213" s="7"/>
      <c r="U213" s="5">
        <f t="shared" si="144"/>
        <v>31</v>
      </c>
      <c r="V213" s="45">
        <f t="shared" si="145"/>
        <v>43221</v>
      </c>
      <c r="W213" s="5">
        <f t="shared" si="146"/>
        <v>6305</v>
      </c>
      <c r="X213" s="55">
        <f t="shared" si="147"/>
        <v>5.3904348595426005E-2</v>
      </c>
      <c r="Y213" s="47">
        <f t="shared" si="148"/>
        <v>0.39924253191231462</v>
      </c>
      <c r="Z213" s="5">
        <f t="shared" si="149"/>
        <v>0</v>
      </c>
      <c r="AA213" s="5">
        <f t="shared" si="150"/>
        <v>0</v>
      </c>
      <c r="AC213" s="39">
        <f t="shared" si="151"/>
        <v>0</v>
      </c>
      <c r="AD213" s="39">
        <f t="shared" si="152"/>
        <v>0</v>
      </c>
      <c r="AE213" s="39">
        <f t="shared" si="153"/>
        <v>0</v>
      </c>
      <c r="AF213" s="39">
        <f t="shared" si="154"/>
        <v>0</v>
      </c>
      <c r="AG213" s="39">
        <f t="shared" si="155"/>
        <v>0</v>
      </c>
      <c r="AH213" s="39">
        <f t="shared" si="156"/>
        <v>0</v>
      </c>
      <c r="AI213" s="39">
        <f t="shared" si="157"/>
        <v>0</v>
      </c>
      <c r="AJ213" s="39">
        <f t="shared" si="158"/>
        <v>0</v>
      </c>
      <c r="AK213" s="39">
        <f t="shared" si="159"/>
        <v>0</v>
      </c>
      <c r="AL213" s="43"/>
      <c r="AM213" s="39">
        <f t="shared" si="160"/>
        <v>0</v>
      </c>
      <c r="AN213" s="39">
        <f t="shared" si="161"/>
        <v>0</v>
      </c>
      <c r="AO213" s="39">
        <f t="shared" si="162"/>
        <v>0</v>
      </c>
      <c r="AP213" s="40">
        <f t="shared" si="163"/>
        <v>0</v>
      </c>
      <c r="AR213" s="39">
        <f t="shared" si="164"/>
        <v>0</v>
      </c>
      <c r="AS213" s="39">
        <f t="shared" si="165"/>
        <v>0</v>
      </c>
      <c r="AT213" s="39">
        <f t="shared" si="166"/>
        <v>0</v>
      </c>
      <c r="AU213" s="40">
        <f t="shared" si="167"/>
        <v>0</v>
      </c>
      <c r="AV213" s="40"/>
      <c r="AW213" s="52">
        <f t="shared" si="168"/>
        <v>0</v>
      </c>
      <c r="AY213" s="52">
        <f t="shared" si="169"/>
        <v>0</v>
      </c>
      <c r="AZ213" s="70"/>
    </row>
    <row r="214" spans="1:52" ht="12" customHeight="1">
      <c r="A214" s="44">
        <f t="shared" si="170"/>
        <v>43252</v>
      </c>
      <c r="B214" s="66">
        <f t="shared" si="171"/>
        <v>4590.1639344262294</v>
      </c>
      <c r="C214" s="67"/>
      <c r="D214" s="68">
        <f t="shared" si="138"/>
        <v>4590.1639344262294</v>
      </c>
      <c r="E214" s="35">
        <f t="shared" si="139"/>
        <v>0</v>
      </c>
      <c r="F214" s="35">
        <f t="shared" si="140"/>
        <v>0</v>
      </c>
      <c r="G214" s="55">
        <f t="shared" si="173"/>
        <v>5.67</v>
      </c>
      <c r="H214" s="69">
        <f t="shared" si="173"/>
        <v>5.67</v>
      </c>
      <c r="I214" s="72">
        <f t="shared" si="172"/>
        <v>0</v>
      </c>
      <c r="J214" s="55">
        <f t="shared" si="174"/>
        <v>-4.7500000000000001E-2</v>
      </c>
      <c r="K214" s="69">
        <f t="shared" si="174"/>
        <v>-0.06</v>
      </c>
      <c r="L214" s="72">
        <v>0</v>
      </c>
      <c r="M214" s="55">
        <f t="shared" si="175"/>
        <v>0.01</v>
      </c>
      <c r="N214" s="69">
        <f t="shared" si="175"/>
        <v>0</v>
      </c>
      <c r="O214" s="72">
        <v>0</v>
      </c>
      <c r="P214" s="7"/>
      <c r="Q214" s="72">
        <f t="shared" si="141"/>
        <v>5.6325000000000003</v>
      </c>
      <c r="R214" s="72">
        <f t="shared" si="142"/>
        <v>5.61</v>
      </c>
      <c r="S214" s="72">
        <f t="shared" si="143"/>
        <v>0</v>
      </c>
      <c r="T214" s="7"/>
      <c r="U214" s="5">
        <f t="shared" si="144"/>
        <v>30</v>
      </c>
      <c r="V214" s="45">
        <f t="shared" si="145"/>
        <v>43252</v>
      </c>
      <c r="W214" s="5">
        <f t="shared" si="146"/>
        <v>6336</v>
      </c>
      <c r="X214" s="55">
        <f t="shared" si="147"/>
        <v>5.3904348595426005E-2</v>
      </c>
      <c r="Y214" s="47">
        <f t="shared" si="148"/>
        <v>0.39744422328931794</v>
      </c>
      <c r="Z214" s="5">
        <f t="shared" si="149"/>
        <v>0</v>
      </c>
      <c r="AA214" s="5">
        <f t="shared" si="150"/>
        <v>0</v>
      </c>
      <c r="AC214" s="39">
        <f t="shared" si="151"/>
        <v>0</v>
      </c>
      <c r="AD214" s="39">
        <f t="shared" si="152"/>
        <v>0</v>
      </c>
      <c r="AE214" s="39">
        <f t="shared" si="153"/>
        <v>0</v>
      </c>
      <c r="AF214" s="39">
        <f t="shared" si="154"/>
        <v>0</v>
      </c>
      <c r="AG214" s="39">
        <f t="shared" si="155"/>
        <v>0</v>
      </c>
      <c r="AH214" s="39">
        <f t="shared" si="156"/>
        <v>0</v>
      </c>
      <c r="AI214" s="39">
        <f t="shared" si="157"/>
        <v>0</v>
      </c>
      <c r="AJ214" s="39">
        <f t="shared" si="158"/>
        <v>0</v>
      </c>
      <c r="AK214" s="39">
        <f t="shared" si="159"/>
        <v>0</v>
      </c>
      <c r="AL214" s="43"/>
      <c r="AM214" s="39">
        <f t="shared" si="160"/>
        <v>0</v>
      </c>
      <c r="AN214" s="39">
        <f t="shared" si="161"/>
        <v>0</v>
      </c>
      <c r="AO214" s="39">
        <f t="shared" si="162"/>
        <v>0</v>
      </c>
      <c r="AP214" s="40">
        <f t="shared" si="163"/>
        <v>0</v>
      </c>
      <c r="AR214" s="39">
        <f t="shared" si="164"/>
        <v>0</v>
      </c>
      <c r="AS214" s="39">
        <f t="shared" si="165"/>
        <v>0</v>
      </c>
      <c r="AT214" s="39">
        <f t="shared" si="166"/>
        <v>0</v>
      </c>
      <c r="AU214" s="40">
        <f t="shared" si="167"/>
        <v>0</v>
      </c>
      <c r="AV214" s="40"/>
      <c r="AW214" s="52">
        <f t="shared" si="168"/>
        <v>0</v>
      </c>
      <c r="AY214" s="52">
        <f t="shared" si="169"/>
        <v>0</v>
      </c>
      <c r="AZ214" s="70"/>
    </row>
    <row r="215" spans="1:52" ht="12" customHeight="1">
      <c r="A215" s="44">
        <f t="shared" si="170"/>
        <v>43282</v>
      </c>
      <c r="B215" s="66">
        <f t="shared" si="171"/>
        <v>4590.1639344262294</v>
      </c>
      <c r="C215" s="67"/>
      <c r="D215" s="68">
        <f t="shared" si="138"/>
        <v>4590.1639344262294</v>
      </c>
      <c r="E215" s="35">
        <f t="shared" si="139"/>
        <v>0</v>
      </c>
      <c r="F215" s="35">
        <f t="shared" si="140"/>
        <v>0</v>
      </c>
      <c r="G215" s="55">
        <f t="shared" si="173"/>
        <v>5.67</v>
      </c>
      <c r="H215" s="69">
        <f t="shared" si="173"/>
        <v>5.67</v>
      </c>
      <c r="I215" s="72">
        <f t="shared" si="172"/>
        <v>0</v>
      </c>
      <c r="J215" s="55">
        <f t="shared" si="174"/>
        <v>-4.7500000000000001E-2</v>
      </c>
      <c r="K215" s="69">
        <f t="shared" si="174"/>
        <v>-0.06</v>
      </c>
      <c r="L215" s="72">
        <v>0</v>
      </c>
      <c r="M215" s="55">
        <f t="shared" si="175"/>
        <v>0.01</v>
      </c>
      <c r="N215" s="69">
        <f t="shared" si="175"/>
        <v>0</v>
      </c>
      <c r="O215" s="72">
        <v>0</v>
      </c>
      <c r="P215" s="7"/>
      <c r="Q215" s="72">
        <f t="shared" si="141"/>
        <v>5.6325000000000003</v>
      </c>
      <c r="R215" s="72">
        <f t="shared" si="142"/>
        <v>5.61</v>
      </c>
      <c r="S215" s="72">
        <f t="shared" si="143"/>
        <v>0</v>
      </c>
      <c r="T215" s="7"/>
      <c r="U215" s="5">
        <f t="shared" si="144"/>
        <v>31</v>
      </c>
      <c r="V215" s="45">
        <f t="shared" si="145"/>
        <v>43282</v>
      </c>
      <c r="W215" s="5">
        <f t="shared" si="146"/>
        <v>6366</v>
      </c>
      <c r="X215" s="55">
        <f t="shared" si="147"/>
        <v>5.3904348595426005E-2</v>
      </c>
      <c r="Y215" s="47">
        <f t="shared" si="148"/>
        <v>0.39571163739255005</v>
      </c>
      <c r="Z215" s="5">
        <f t="shared" si="149"/>
        <v>0</v>
      </c>
      <c r="AA215" s="5">
        <f t="shared" si="150"/>
        <v>0</v>
      </c>
      <c r="AC215" s="39">
        <f t="shared" si="151"/>
        <v>0</v>
      </c>
      <c r="AD215" s="39">
        <f t="shared" si="152"/>
        <v>0</v>
      </c>
      <c r="AE215" s="39">
        <f t="shared" si="153"/>
        <v>0</v>
      </c>
      <c r="AF215" s="39">
        <f t="shared" si="154"/>
        <v>0</v>
      </c>
      <c r="AG215" s="39">
        <f t="shared" si="155"/>
        <v>0</v>
      </c>
      <c r="AH215" s="39">
        <f t="shared" si="156"/>
        <v>0</v>
      </c>
      <c r="AI215" s="39">
        <f t="shared" si="157"/>
        <v>0</v>
      </c>
      <c r="AJ215" s="39">
        <f t="shared" si="158"/>
        <v>0</v>
      </c>
      <c r="AK215" s="39">
        <f t="shared" si="159"/>
        <v>0</v>
      </c>
      <c r="AL215" s="43"/>
      <c r="AM215" s="39">
        <f t="shared" si="160"/>
        <v>0</v>
      </c>
      <c r="AN215" s="39">
        <f t="shared" si="161"/>
        <v>0</v>
      </c>
      <c r="AO215" s="39">
        <f t="shared" si="162"/>
        <v>0</v>
      </c>
      <c r="AP215" s="40">
        <f t="shared" si="163"/>
        <v>0</v>
      </c>
      <c r="AR215" s="39">
        <f t="shared" si="164"/>
        <v>0</v>
      </c>
      <c r="AS215" s="39">
        <f t="shared" si="165"/>
        <v>0</v>
      </c>
      <c r="AT215" s="39">
        <f t="shared" si="166"/>
        <v>0</v>
      </c>
      <c r="AU215" s="40">
        <f t="shared" si="167"/>
        <v>0</v>
      </c>
      <c r="AV215" s="40"/>
      <c r="AW215" s="52">
        <f t="shared" si="168"/>
        <v>0</v>
      </c>
      <c r="AY215" s="52">
        <f t="shared" si="169"/>
        <v>0</v>
      </c>
      <c r="AZ215" s="70"/>
    </row>
    <row r="216" spans="1:52" ht="12" customHeight="1">
      <c r="A216" s="44">
        <f t="shared" si="170"/>
        <v>43313</v>
      </c>
      <c r="B216" s="66">
        <f t="shared" si="171"/>
        <v>4590.1639344262294</v>
      </c>
      <c r="C216" s="67"/>
      <c r="D216" s="68">
        <f t="shared" si="138"/>
        <v>4590.1639344262294</v>
      </c>
      <c r="E216" s="35">
        <f t="shared" si="139"/>
        <v>0</v>
      </c>
      <c r="F216" s="35">
        <f t="shared" si="140"/>
        <v>0</v>
      </c>
      <c r="G216" s="55">
        <f t="shared" si="173"/>
        <v>5.67</v>
      </c>
      <c r="H216" s="69">
        <f t="shared" si="173"/>
        <v>5.67</v>
      </c>
      <c r="I216" s="72">
        <f t="shared" si="172"/>
        <v>0</v>
      </c>
      <c r="J216" s="55">
        <f t="shared" si="174"/>
        <v>-4.7500000000000001E-2</v>
      </c>
      <c r="K216" s="69">
        <f t="shared" si="174"/>
        <v>-0.06</v>
      </c>
      <c r="L216" s="72">
        <v>0</v>
      </c>
      <c r="M216" s="55">
        <f t="shared" si="175"/>
        <v>0.01</v>
      </c>
      <c r="N216" s="69">
        <f t="shared" si="175"/>
        <v>0</v>
      </c>
      <c r="O216" s="72">
        <v>0</v>
      </c>
      <c r="P216" s="7"/>
      <c r="Q216" s="72">
        <f t="shared" si="141"/>
        <v>5.6325000000000003</v>
      </c>
      <c r="R216" s="72">
        <f t="shared" si="142"/>
        <v>5.61</v>
      </c>
      <c r="S216" s="72">
        <f t="shared" si="143"/>
        <v>0</v>
      </c>
      <c r="T216" s="7"/>
      <c r="U216" s="5">
        <f t="shared" si="144"/>
        <v>31</v>
      </c>
      <c r="V216" s="45">
        <f t="shared" si="145"/>
        <v>43313</v>
      </c>
      <c r="W216" s="5">
        <f t="shared" si="146"/>
        <v>6397</v>
      </c>
      <c r="X216" s="55">
        <f t="shared" si="147"/>
        <v>5.3904348595426005E-2</v>
      </c>
      <c r="Y216" s="47">
        <f t="shared" si="148"/>
        <v>0.39392923298204141</v>
      </c>
      <c r="Z216" s="5">
        <f t="shared" si="149"/>
        <v>0</v>
      </c>
      <c r="AA216" s="5">
        <f t="shared" si="150"/>
        <v>0</v>
      </c>
      <c r="AC216" s="39">
        <f t="shared" si="151"/>
        <v>0</v>
      </c>
      <c r="AD216" s="39">
        <f t="shared" si="152"/>
        <v>0</v>
      </c>
      <c r="AE216" s="39">
        <f t="shared" si="153"/>
        <v>0</v>
      </c>
      <c r="AF216" s="39">
        <f t="shared" si="154"/>
        <v>0</v>
      </c>
      <c r="AG216" s="39">
        <f t="shared" si="155"/>
        <v>0</v>
      </c>
      <c r="AH216" s="39">
        <f t="shared" si="156"/>
        <v>0</v>
      </c>
      <c r="AI216" s="39">
        <f t="shared" si="157"/>
        <v>0</v>
      </c>
      <c r="AJ216" s="39">
        <f t="shared" si="158"/>
        <v>0</v>
      </c>
      <c r="AK216" s="39">
        <f t="shared" si="159"/>
        <v>0</v>
      </c>
      <c r="AL216" s="43"/>
      <c r="AM216" s="39">
        <f t="shared" si="160"/>
        <v>0</v>
      </c>
      <c r="AN216" s="39">
        <f t="shared" si="161"/>
        <v>0</v>
      </c>
      <c r="AO216" s="39">
        <f t="shared" si="162"/>
        <v>0</v>
      </c>
      <c r="AP216" s="40">
        <f t="shared" si="163"/>
        <v>0</v>
      </c>
      <c r="AR216" s="39">
        <f t="shared" si="164"/>
        <v>0</v>
      </c>
      <c r="AS216" s="39">
        <f t="shared" si="165"/>
        <v>0</v>
      </c>
      <c r="AT216" s="39">
        <f t="shared" si="166"/>
        <v>0</v>
      </c>
      <c r="AU216" s="40">
        <f t="shared" si="167"/>
        <v>0</v>
      </c>
      <c r="AV216" s="40"/>
      <c r="AW216" s="52">
        <f t="shared" si="168"/>
        <v>0</v>
      </c>
      <c r="AY216" s="52">
        <f t="shared" si="169"/>
        <v>0</v>
      </c>
      <c r="AZ216" s="70"/>
    </row>
    <row r="217" spans="1:52" ht="12" customHeight="1">
      <c r="A217" s="44">
        <f t="shared" si="170"/>
        <v>43344</v>
      </c>
      <c r="B217" s="66">
        <f t="shared" si="171"/>
        <v>4590.1639344262294</v>
      </c>
      <c r="C217" s="67"/>
      <c r="D217" s="68">
        <f t="shared" si="138"/>
        <v>4590.1639344262294</v>
      </c>
      <c r="E217" s="35">
        <f t="shared" si="139"/>
        <v>0</v>
      </c>
      <c r="F217" s="35">
        <f t="shared" si="140"/>
        <v>0</v>
      </c>
      <c r="G217" s="55">
        <f t="shared" si="173"/>
        <v>5.67</v>
      </c>
      <c r="H217" s="69">
        <f t="shared" si="173"/>
        <v>5.67</v>
      </c>
      <c r="I217" s="72">
        <f t="shared" si="172"/>
        <v>0</v>
      </c>
      <c r="J217" s="55">
        <f t="shared" si="174"/>
        <v>-4.7500000000000001E-2</v>
      </c>
      <c r="K217" s="69">
        <f t="shared" si="174"/>
        <v>-0.06</v>
      </c>
      <c r="L217" s="72">
        <v>0</v>
      </c>
      <c r="M217" s="55">
        <f t="shared" si="175"/>
        <v>0.01</v>
      </c>
      <c r="N217" s="69">
        <f t="shared" si="175"/>
        <v>0</v>
      </c>
      <c r="O217" s="72">
        <v>0</v>
      </c>
      <c r="P217" s="7"/>
      <c r="Q217" s="72">
        <f t="shared" si="141"/>
        <v>5.6325000000000003</v>
      </c>
      <c r="R217" s="72">
        <f t="shared" si="142"/>
        <v>5.61</v>
      </c>
      <c r="S217" s="72">
        <f t="shared" si="143"/>
        <v>0</v>
      </c>
      <c r="T217" s="7"/>
      <c r="U217" s="5">
        <f t="shared" si="144"/>
        <v>30</v>
      </c>
      <c r="V217" s="45">
        <f t="shared" si="145"/>
        <v>43344</v>
      </c>
      <c r="W217" s="5">
        <f t="shared" si="146"/>
        <v>6428</v>
      </c>
      <c r="X217" s="55">
        <f t="shared" si="147"/>
        <v>5.3904348595426005E-2</v>
      </c>
      <c r="Y217" s="47">
        <f t="shared" si="148"/>
        <v>0.39215485705789099</v>
      </c>
      <c r="Z217" s="5">
        <f t="shared" si="149"/>
        <v>0</v>
      </c>
      <c r="AA217" s="5">
        <f t="shared" si="150"/>
        <v>0</v>
      </c>
      <c r="AC217" s="39">
        <f t="shared" si="151"/>
        <v>0</v>
      </c>
      <c r="AD217" s="39">
        <f t="shared" si="152"/>
        <v>0</v>
      </c>
      <c r="AE217" s="39">
        <f t="shared" si="153"/>
        <v>0</v>
      </c>
      <c r="AF217" s="39">
        <f t="shared" si="154"/>
        <v>0</v>
      </c>
      <c r="AG217" s="39">
        <f t="shared" si="155"/>
        <v>0</v>
      </c>
      <c r="AH217" s="39">
        <f t="shared" si="156"/>
        <v>0</v>
      </c>
      <c r="AI217" s="39">
        <f t="shared" si="157"/>
        <v>0</v>
      </c>
      <c r="AJ217" s="39">
        <f t="shared" si="158"/>
        <v>0</v>
      </c>
      <c r="AK217" s="39">
        <f t="shared" si="159"/>
        <v>0</v>
      </c>
      <c r="AL217" s="43"/>
      <c r="AM217" s="39">
        <f t="shared" si="160"/>
        <v>0</v>
      </c>
      <c r="AN217" s="39">
        <f t="shared" si="161"/>
        <v>0</v>
      </c>
      <c r="AO217" s="39">
        <f t="shared" si="162"/>
        <v>0</v>
      </c>
      <c r="AP217" s="40">
        <f t="shared" si="163"/>
        <v>0</v>
      </c>
      <c r="AR217" s="39">
        <f t="shared" si="164"/>
        <v>0</v>
      </c>
      <c r="AS217" s="39">
        <f t="shared" si="165"/>
        <v>0</v>
      </c>
      <c r="AT217" s="39">
        <f t="shared" si="166"/>
        <v>0</v>
      </c>
      <c r="AU217" s="40">
        <f t="shared" si="167"/>
        <v>0</v>
      </c>
      <c r="AV217" s="40"/>
      <c r="AW217" s="52">
        <f t="shared" si="168"/>
        <v>0</v>
      </c>
      <c r="AY217" s="52">
        <f t="shared" si="169"/>
        <v>0</v>
      </c>
      <c r="AZ217" s="70"/>
    </row>
    <row r="218" spans="1:52" ht="12" customHeight="1">
      <c r="A218" s="44">
        <f t="shared" si="170"/>
        <v>43374</v>
      </c>
      <c r="B218" s="66">
        <f t="shared" si="171"/>
        <v>4590.1639344262294</v>
      </c>
      <c r="C218" s="67"/>
      <c r="D218" s="68">
        <f t="shared" si="138"/>
        <v>4590.1639344262294</v>
      </c>
      <c r="E218" s="35">
        <f t="shared" si="139"/>
        <v>0</v>
      </c>
      <c r="F218" s="35">
        <f t="shared" si="140"/>
        <v>0</v>
      </c>
      <c r="G218" s="55">
        <f t="shared" si="173"/>
        <v>5.67</v>
      </c>
      <c r="H218" s="69">
        <f t="shared" si="173"/>
        <v>5.67</v>
      </c>
      <c r="I218" s="72">
        <f t="shared" si="172"/>
        <v>0</v>
      </c>
      <c r="J218" s="55">
        <f t="shared" si="174"/>
        <v>-4.7500000000000001E-2</v>
      </c>
      <c r="K218" s="69">
        <f t="shared" si="174"/>
        <v>-0.06</v>
      </c>
      <c r="L218" s="72">
        <v>0</v>
      </c>
      <c r="M218" s="55">
        <f t="shared" si="175"/>
        <v>0.01</v>
      </c>
      <c r="N218" s="69">
        <f t="shared" si="175"/>
        <v>0</v>
      </c>
      <c r="O218" s="72">
        <v>0</v>
      </c>
      <c r="P218" s="7"/>
      <c r="Q218" s="72">
        <f t="shared" si="141"/>
        <v>5.6325000000000003</v>
      </c>
      <c r="R218" s="72">
        <f t="shared" si="142"/>
        <v>5.61</v>
      </c>
      <c r="S218" s="72">
        <f t="shared" si="143"/>
        <v>0</v>
      </c>
      <c r="T218" s="7"/>
      <c r="U218" s="5">
        <f t="shared" si="144"/>
        <v>31</v>
      </c>
      <c r="V218" s="45">
        <f t="shared" si="145"/>
        <v>43374</v>
      </c>
      <c r="W218" s="5">
        <f t="shared" si="146"/>
        <v>6458</v>
      </c>
      <c r="X218" s="55">
        <f t="shared" si="147"/>
        <v>5.3904348595426005E-2</v>
      </c>
      <c r="Y218" s="47">
        <f t="shared" si="148"/>
        <v>0.39044532919240987</v>
      </c>
      <c r="Z218" s="5">
        <f t="shared" si="149"/>
        <v>0</v>
      </c>
      <c r="AA218" s="5">
        <f t="shared" si="150"/>
        <v>0</v>
      </c>
      <c r="AC218" s="39">
        <f t="shared" si="151"/>
        <v>0</v>
      </c>
      <c r="AD218" s="39">
        <f t="shared" si="152"/>
        <v>0</v>
      </c>
      <c r="AE218" s="39">
        <f t="shared" si="153"/>
        <v>0</v>
      </c>
      <c r="AF218" s="39">
        <f t="shared" si="154"/>
        <v>0</v>
      </c>
      <c r="AG218" s="39">
        <f t="shared" si="155"/>
        <v>0</v>
      </c>
      <c r="AH218" s="39">
        <f t="shared" si="156"/>
        <v>0</v>
      </c>
      <c r="AI218" s="39">
        <f t="shared" si="157"/>
        <v>0</v>
      </c>
      <c r="AJ218" s="39">
        <f t="shared" si="158"/>
        <v>0</v>
      </c>
      <c r="AK218" s="39">
        <f t="shared" si="159"/>
        <v>0</v>
      </c>
      <c r="AL218" s="43"/>
      <c r="AM218" s="39">
        <f t="shared" si="160"/>
        <v>0</v>
      </c>
      <c r="AN218" s="39">
        <f t="shared" si="161"/>
        <v>0</v>
      </c>
      <c r="AO218" s="39">
        <f t="shared" si="162"/>
        <v>0</v>
      </c>
      <c r="AP218" s="40">
        <f t="shared" si="163"/>
        <v>0</v>
      </c>
      <c r="AR218" s="39">
        <f t="shared" si="164"/>
        <v>0</v>
      </c>
      <c r="AS218" s="39">
        <f t="shared" si="165"/>
        <v>0</v>
      </c>
      <c r="AT218" s="39">
        <f t="shared" si="166"/>
        <v>0</v>
      </c>
      <c r="AU218" s="40">
        <f t="shared" si="167"/>
        <v>0</v>
      </c>
      <c r="AV218" s="40"/>
      <c r="AW218" s="52">
        <f t="shared" si="168"/>
        <v>0</v>
      </c>
      <c r="AY218" s="52">
        <f t="shared" si="169"/>
        <v>0</v>
      </c>
      <c r="AZ218" s="70"/>
    </row>
    <row r="219" spans="1:52" ht="12" customHeight="1">
      <c r="A219" s="44">
        <f t="shared" si="170"/>
        <v>43405</v>
      </c>
      <c r="B219" s="66">
        <f t="shared" si="171"/>
        <v>4590.1639344262294</v>
      </c>
      <c r="C219" s="67"/>
      <c r="D219" s="68">
        <f t="shared" si="138"/>
        <v>4590.1639344262294</v>
      </c>
      <c r="E219" s="35">
        <f t="shared" si="139"/>
        <v>0</v>
      </c>
      <c r="F219" s="35">
        <f t="shared" si="140"/>
        <v>0</v>
      </c>
      <c r="G219" s="55">
        <f t="shared" si="173"/>
        <v>5.67</v>
      </c>
      <c r="H219" s="69">
        <f t="shared" si="173"/>
        <v>5.67</v>
      </c>
      <c r="I219" s="72">
        <f t="shared" si="172"/>
        <v>0</v>
      </c>
      <c r="J219" s="55">
        <f t="shared" si="174"/>
        <v>-4.7500000000000001E-2</v>
      </c>
      <c r="K219" s="69">
        <f t="shared" si="174"/>
        <v>-0.06</v>
      </c>
      <c r="L219" s="72">
        <v>0</v>
      </c>
      <c r="M219" s="55">
        <f t="shared" si="175"/>
        <v>0.01</v>
      </c>
      <c r="N219" s="69">
        <f t="shared" si="175"/>
        <v>0</v>
      </c>
      <c r="O219" s="72">
        <v>0</v>
      </c>
      <c r="P219" s="7"/>
      <c r="Q219" s="72">
        <f t="shared" si="141"/>
        <v>5.6325000000000003</v>
      </c>
      <c r="R219" s="72">
        <f t="shared" si="142"/>
        <v>5.61</v>
      </c>
      <c r="S219" s="72">
        <f t="shared" si="143"/>
        <v>0</v>
      </c>
      <c r="T219" s="7"/>
      <c r="U219" s="5">
        <f t="shared" si="144"/>
        <v>30</v>
      </c>
      <c r="V219" s="45">
        <f t="shared" si="145"/>
        <v>43405</v>
      </c>
      <c r="W219" s="5">
        <f t="shared" si="146"/>
        <v>6489</v>
      </c>
      <c r="X219" s="55">
        <f t="shared" si="147"/>
        <v>5.3904348595426005E-2</v>
      </c>
      <c r="Y219" s="47">
        <f t="shared" si="148"/>
        <v>0.38868664582034446</v>
      </c>
      <c r="Z219" s="5">
        <f t="shared" si="149"/>
        <v>0</v>
      </c>
      <c r="AA219" s="5">
        <f t="shared" si="150"/>
        <v>0</v>
      </c>
      <c r="AC219" s="39">
        <f t="shared" si="151"/>
        <v>0</v>
      </c>
      <c r="AD219" s="39">
        <f t="shared" si="152"/>
        <v>0</v>
      </c>
      <c r="AE219" s="39">
        <f t="shared" si="153"/>
        <v>0</v>
      </c>
      <c r="AF219" s="39">
        <f t="shared" si="154"/>
        <v>0</v>
      </c>
      <c r="AG219" s="39">
        <f t="shared" si="155"/>
        <v>0</v>
      </c>
      <c r="AH219" s="39">
        <f t="shared" si="156"/>
        <v>0</v>
      </c>
      <c r="AI219" s="39">
        <f t="shared" si="157"/>
        <v>0</v>
      </c>
      <c r="AJ219" s="39">
        <f t="shared" si="158"/>
        <v>0</v>
      </c>
      <c r="AK219" s="39">
        <f t="shared" si="159"/>
        <v>0</v>
      </c>
      <c r="AL219" s="43"/>
      <c r="AM219" s="39">
        <f t="shared" si="160"/>
        <v>0</v>
      </c>
      <c r="AN219" s="39">
        <f t="shared" si="161"/>
        <v>0</v>
      </c>
      <c r="AO219" s="39">
        <f t="shared" si="162"/>
        <v>0</v>
      </c>
      <c r="AP219" s="40">
        <f t="shared" si="163"/>
        <v>0</v>
      </c>
      <c r="AR219" s="39">
        <f t="shared" si="164"/>
        <v>0</v>
      </c>
      <c r="AS219" s="39">
        <f t="shared" si="165"/>
        <v>0</v>
      </c>
      <c r="AT219" s="39">
        <f t="shared" si="166"/>
        <v>0</v>
      </c>
      <c r="AU219" s="40">
        <f t="shared" si="167"/>
        <v>0</v>
      </c>
      <c r="AV219" s="40"/>
      <c r="AW219" s="52">
        <f t="shared" si="168"/>
        <v>0</v>
      </c>
      <c r="AY219" s="52">
        <f t="shared" si="169"/>
        <v>0</v>
      </c>
      <c r="AZ219" s="70"/>
    </row>
    <row r="220" spans="1:52" ht="12" customHeight="1">
      <c r="A220" s="44">
        <f t="shared" si="170"/>
        <v>43435</v>
      </c>
      <c r="B220" s="66">
        <f t="shared" si="171"/>
        <v>4590.1639344262294</v>
      </c>
      <c r="C220" s="67"/>
      <c r="D220" s="68">
        <f t="shared" si="138"/>
        <v>4590.1639344262294</v>
      </c>
      <c r="E220" s="35">
        <f t="shared" si="139"/>
        <v>0</v>
      </c>
      <c r="F220" s="35">
        <f t="shared" si="140"/>
        <v>0</v>
      </c>
      <c r="G220" s="55">
        <f t="shared" si="173"/>
        <v>5.67</v>
      </c>
      <c r="H220" s="69">
        <f t="shared" si="173"/>
        <v>5.67</v>
      </c>
      <c r="I220" s="72">
        <f t="shared" si="172"/>
        <v>0</v>
      </c>
      <c r="J220" s="55">
        <f t="shared" si="174"/>
        <v>-4.7500000000000001E-2</v>
      </c>
      <c r="K220" s="69">
        <f t="shared" si="174"/>
        <v>-0.06</v>
      </c>
      <c r="L220" s="72">
        <v>0</v>
      </c>
      <c r="M220" s="55">
        <f t="shared" si="175"/>
        <v>0.01</v>
      </c>
      <c r="N220" s="69">
        <f t="shared" si="175"/>
        <v>0</v>
      </c>
      <c r="O220" s="72">
        <v>0</v>
      </c>
      <c r="P220" s="7"/>
      <c r="Q220" s="72">
        <f t="shared" si="141"/>
        <v>5.6325000000000003</v>
      </c>
      <c r="R220" s="72">
        <f t="shared" si="142"/>
        <v>5.61</v>
      </c>
      <c r="S220" s="72">
        <f t="shared" si="143"/>
        <v>0</v>
      </c>
      <c r="T220" s="7"/>
      <c r="U220" s="5">
        <f t="shared" si="144"/>
        <v>31</v>
      </c>
      <c r="V220" s="45">
        <f t="shared" si="145"/>
        <v>43435</v>
      </c>
      <c r="W220" s="5">
        <f t="shared" si="146"/>
        <v>6519</v>
      </c>
      <c r="X220" s="55">
        <f t="shared" si="147"/>
        <v>5.3904348595426005E-2</v>
      </c>
      <c r="Y220" s="47">
        <f t="shared" si="148"/>
        <v>0.38699223699176227</v>
      </c>
      <c r="Z220" s="5">
        <f t="shared" si="149"/>
        <v>0</v>
      </c>
      <c r="AA220" s="5">
        <f t="shared" si="150"/>
        <v>0</v>
      </c>
      <c r="AC220" s="39">
        <f t="shared" si="151"/>
        <v>0</v>
      </c>
      <c r="AD220" s="39">
        <f t="shared" si="152"/>
        <v>0</v>
      </c>
      <c r="AE220" s="39">
        <f t="shared" si="153"/>
        <v>0</v>
      </c>
      <c r="AF220" s="39">
        <f t="shared" si="154"/>
        <v>0</v>
      </c>
      <c r="AG220" s="39">
        <f t="shared" si="155"/>
        <v>0</v>
      </c>
      <c r="AH220" s="39">
        <f t="shared" si="156"/>
        <v>0</v>
      </c>
      <c r="AI220" s="39">
        <f t="shared" si="157"/>
        <v>0</v>
      </c>
      <c r="AJ220" s="39">
        <f t="shared" si="158"/>
        <v>0</v>
      </c>
      <c r="AK220" s="39">
        <f t="shared" si="159"/>
        <v>0</v>
      </c>
      <c r="AL220" s="43"/>
      <c r="AM220" s="39">
        <f t="shared" si="160"/>
        <v>0</v>
      </c>
      <c r="AN220" s="39">
        <f t="shared" si="161"/>
        <v>0</v>
      </c>
      <c r="AO220" s="39">
        <f t="shared" si="162"/>
        <v>0</v>
      </c>
      <c r="AP220" s="40">
        <f t="shared" si="163"/>
        <v>0</v>
      </c>
      <c r="AR220" s="39">
        <f t="shared" si="164"/>
        <v>0</v>
      </c>
      <c r="AS220" s="39">
        <f t="shared" si="165"/>
        <v>0</v>
      </c>
      <c r="AT220" s="39">
        <f t="shared" si="166"/>
        <v>0</v>
      </c>
      <c r="AU220" s="40">
        <f t="shared" si="167"/>
        <v>0</v>
      </c>
      <c r="AV220" s="40"/>
      <c r="AW220" s="52">
        <f t="shared" si="168"/>
        <v>0</v>
      </c>
      <c r="AY220" s="52">
        <f t="shared" si="169"/>
        <v>0</v>
      </c>
      <c r="AZ220" s="70"/>
    </row>
    <row r="221" spans="1:52" ht="12" customHeight="1">
      <c r="A221" s="44">
        <f t="shared" si="170"/>
        <v>43466</v>
      </c>
      <c r="B221" s="66">
        <f t="shared" si="171"/>
        <v>4590.1639344262294</v>
      </c>
      <c r="C221" s="67"/>
      <c r="D221" s="68">
        <f t="shared" si="138"/>
        <v>4590.1639344262294</v>
      </c>
      <c r="E221" s="35">
        <f t="shared" si="139"/>
        <v>0</v>
      </c>
      <c r="F221" s="35">
        <f t="shared" si="140"/>
        <v>0</v>
      </c>
      <c r="G221" s="55">
        <f t="shared" si="173"/>
        <v>5.67</v>
      </c>
      <c r="H221" s="69">
        <f t="shared" si="173"/>
        <v>5.67</v>
      </c>
      <c r="I221" s="72">
        <f t="shared" si="172"/>
        <v>0</v>
      </c>
      <c r="J221" s="55">
        <f t="shared" si="174"/>
        <v>-4.7500000000000001E-2</v>
      </c>
      <c r="K221" s="69">
        <f t="shared" si="174"/>
        <v>-0.06</v>
      </c>
      <c r="L221" s="72">
        <v>0</v>
      </c>
      <c r="M221" s="55">
        <f t="shared" si="175"/>
        <v>0.01</v>
      </c>
      <c r="N221" s="69">
        <f t="shared" si="175"/>
        <v>0</v>
      </c>
      <c r="O221" s="72">
        <v>0</v>
      </c>
      <c r="P221" s="7"/>
      <c r="Q221" s="72">
        <f t="shared" si="141"/>
        <v>5.6325000000000003</v>
      </c>
      <c r="R221" s="72">
        <f t="shared" si="142"/>
        <v>5.61</v>
      </c>
      <c r="S221" s="72">
        <f t="shared" si="143"/>
        <v>0</v>
      </c>
      <c r="T221" s="7"/>
      <c r="U221" s="5">
        <f t="shared" si="144"/>
        <v>31</v>
      </c>
      <c r="V221" s="45">
        <f t="shared" si="145"/>
        <v>43466</v>
      </c>
      <c r="W221" s="5">
        <f t="shared" si="146"/>
        <v>6550</v>
      </c>
      <c r="X221" s="55">
        <f t="shared" si="147"/>
        <v>5.3904348595426005E-2</v>
      </c>
      <c r="Y221" s="47">
        <f t="shared" si="148"/>
        <v>0.38524910738710411</v>
      </c>
      <c r="Z221" s="5">
        <f t="shared" si="149"/>
        <v>0</v>
      </c>
      <c r="AA221" s="5">
        <f t="shared" si="150"/>
        <v>0</v>
      </c>
      <c r="AC221" s="39">
        <f t="shared" si="151"/>
        <v>0</v>
      </c>
      <c r="AD221" s="39">
        <f t="shared" si="152"/>
        <v>0</v>
      </c>
      <c r="AE221" s="39">
        <f t="shared" si="153"/>
        <v>0</v>
      </c>
      <c r="AF221" s="39">
        <f t="shared" si="154"/>
        <v>0</v>
      </c>
      <c r="AG221" s="39">
        <f t="shared" si="155"/>
        <v>0</v>
      </c>
      <c r="AH221" s="39">
        <f t="shared" si="156"/>
        <v>0</v>
      </c>
      <c r="AI221" s="39">
        <f t="shared" si="157"/>
        <v>0</v>
      </c>
      <c r="AJ221" s="39">
        <f t="shared" si="158"/>
        <v>0</v>
      </c>
      <c r="AK221" s="39">
        <f t="shared" si="159"/>
        <v>0</v>
      </c>
      <c r="AL221" s="43"/>
      <c r="AM221" s="39">
        <f t="shared" si="160"/>
        <v>0</v>
      </c>
      <c r="AN221" s="39">
        <f t="shared" si="161"/>
        <v>0</v>
      </c>
      <c r="AO221" s="39">
        <f t="shared" si="162"/>
        <v>0</v>
      </c>
      <c r="AP221" s="40">
        <f t="shared" si="163"/>
        <v>0</v>
      </c>
      <c r="AR221" s="39">
        <f t="shared" si="164"/>
        <v>0</v>
      </c>
      <c r="AS221" s="39">
        <f t="shared" si="165"/>
        <v>0</v>
      </c>
      <c r="AT221" s="39">
        <f t="shared" si="166"/>
        <v>0</v>
      </c>
      <c r="AU221" s="40">
        <f t="shared" si="167"/>
        <v>0</v>
      </c>
      <c r="AV221" s="40"/>
      <c r="AW221" s="52">
        <f t="shared" si="168"/>
        <v>0</v>
      </c>
      <c r="AY221" s="52">
        <f t="shared" si="169"/>
        <v>0</v>
      </c>
      <c r="AZ221" s="70"/>
    </row>
    <row r="222" spans="1:52" ht="12" customHeight="1">
      <c r="A222" s="44">
        <f t="shared" si="170"/>
        <v>43497</v>
      </c>
      <c r="B222" s="66">
        <f t="shared" si="171"/>
        <v>4590.1639344262294</v>
      </c>
      <c r="C222" s="67"/>
      <c r="D222" s="68">
        <f t="shared" si="138"/>
        <v>4590.1639344262294</v>
      </c>
      <c r="E222" s="35">
        <f t="shared" si="139"/>
        <v>0</v>
      </c>
      <c r="F222" s="35">
        <f t="shared" si="140"/>
        <v>0</v>
      </c>
      <c r="G222" s="55">
        <f t="shared" si="173"/>
        <v>5.67</v>
      </c>
      <c r="H222" s="69">
        <f t="shared" si="173"/>
        <v>5.67</v>
      </c>
      <c r="I222" s="72">
        <f t="shared" si="172"/>
        <v>0</v>
      </c>
      <c r="J222" s="55">
        <f t="shared" si="174"/>
        <v>-4.7500000000000001E-2</v>
      </c>
      <c r="K222" s="69">
        <f t="shared" si="174"/>
        <v>-0.06</v>
      </c>
      <c r="L222" s="72">
        <v>0</v>
      </c>
      <c r="M222" s="55">
        <f t="shared" si="175"/>
        <v>0.01</v>
      </c>
      <c r="N222" s="69">
        <f t="shared" si="175"/>
        <v>0</v>
      </c>
      <c r="O222" s="72">
        <v>0</v>
      </c>
      <c r="P222" s="7"/>
      <c r="Q222" s="72">
        <f t="shared" si="141"/>
        <v>5.6325000000000003</v>
      </c>
      <c r="R222" s="72">
        <f t="shared" si="142"/>
        <v>5.61</v>
      </c>
      <c r="S222" s="72">
        <f t="shared" si="143"/>
        <v>0</v>
      </c>
      <c r="T222" s="7"/>
      <c r="U222" s="5">
        <f t="shared" si="144"/>
        <v>28</v>
      </c>
      <c r="V222" s="45">
        <f t="shared" si="145"/>
        <v>43497</v>
      </c>
      <c r="W222" s="5">
        <f t="shared" si="146"/>
        <v>6581</v>
      </c>
      <c r="X222" s="55">
        <f t="shared" si="147"/>
        <v>5.3904348595426005E-2</v>
      </c>
      <c r="Y222" s="47">
        <f t="shared" si="148"/>
        <v>0.38351382936324835</v>
      </c>
      <c r="Z222" s="5">
        <f t="shared" si="149"/>
        <v>0</v>
      </c>
      <c r="AA222" s="5">
        <f t="shared" si="150"/>
        <v>0</v>
      </c>
      <c r="AC222" s="39">
        <f t="shared" si="151"/>
        <v>0</v>
      </c>
      <c r="AD222" s="39">
        <f t="shared" si="152"/>
        <v>0</v>
      </c>
      <c r="AE222" s="39">
        <f t="shared" si="153"/>
        <v>0</v>
      </c>
      <c r="AF222" s="39">
        <f t="shared" si="154"/>
        <v>0</v>
      </c>
      <c r="AG222" s="39">
        <f t="shared" si="155"/>
        <v>0</v>
      </c>
      <c r="AH222" s="39">
        <f t="shared" si="156"/>
        <v>0</v>
      </c>
      <c r="AI222" s="39">
        <f t="shared" si="157"/>
        <v>0</v>
      </c>
      <c r="AJ222" s="39">
        <f t="shared" si="158"/>
        <v>0</v>
      </c>
      <c r="AK222" s="39">
        <f t="shared" si="159"/>
        <v>0</v>
      </c>
      <c r="AL222" s="43"/>
      <c r="AM222" s="39">
        <f t="shared" si="160"/>
        <v>0</v>
      </c>
      <c r="AN222" s="39">
        <f t="shared" si="161"/>
        <v>0</v>
      </c>
      <c r="AO222" s="39">
        <f t="shared" si="162"/>
        <v>0</v>
      </c>
      <c r="AP222" s="40">
        <f t="shared" si="163"/>
        <v>0</v>
      </c>
      <c r="AR222" s="39">
        <f t="shared" si="164"/>
        <v>0</v>
      </c>
      <c r="AS222" s="39">
        <f t="shared" si="165"/>
        <v>0</v>
      </c>
      <c r="AT222" s="39">
        <f t="shared" si="166"/>
        <v>0</v>
      </c>
      <c r="AU222" s="40">
        <f t="shared" si="167"/>
        <v>0</v>
      </c>
      <c r="AV222" s="40"/>
      <c r="AW222" s="52">
        <f t="shared" si="168"/>
        <v>0</v>
      </c>
      <c r="AY222" s="52">
        <f t="shared" si="169"/>
        <v>0</v>
      </c>
      <c r="AZ222" s="70"/>
    </row>
    <row r="223" spans="1:52" ht="12" customHeight="1">
      <c r="A223" s="44">
        <f t="shared" si="170"/>
        <v>43525</v>
      </c>
      <c r="B223" s="66">
        <f t="shared" si="171"/>
        <v>4590.1639344262294</v>
      </c>
      <c r="C223" s="67"/>
      <c r="D223" s="68">
        <f t="shared" si="138"/>
        <v>4590.1639344262294</v>
      </c>
      <c r="E223" s="35">
        <f t="shared" si="139"/>
        <v>0</v>
      </c>
      <c r="F223" s="35">
        <f t="shared" si="140"/>
        <v>0</v>
      </c>
      <c r="G223" s="55">
        <f t="shared" si="173"/>
        <v>5.67</v>
      </c>
      <c r="H223" s="69">
        <f t="shared" si="173"/>
        <v>5.67</v>
      </c>
      <c r="I223" s="72">
        <f t="shared" si="172"/>
        <v>0</v>
      </c>
      <c r="J223" s="55">
        <f t="shared" si="174"/>
        <v>-4.7500000000000001E-2</v>
      </c>
      <c r="K223" s="69">
        <f t="shared" si="174"/>
        <v>-0.06</v>
      </c>
      <c r="L223" s="72">
        <v>0</v>
      </c>
      <c r="M223" s="55">
        <f t="shared" si="175"/>
        <v>0.01</v>
      </c>
      <c r="N223" s="69">
        <f t="shared" si="175"/>
        <v>0</v>
      </c>
      <c r="O223" s="72">
        <v>0</v>
      </c>
      <c r="P223" s="7"/>
      <c r="Q223" s="72">
        <f t="shared" si="141"/>
        <v>5.6325000000000003</v>
      </c>
      <c r="R223" s="72">
        <f t="shared" si="142"/>
        <v>5.61</v>
      </c>
      <c r="S223" s="72">
        <f t="shared" si="143"/>
        <v>0</v>
      </c>
      <c r="T223" s="7"/>
      <c r="U223" s="5">
        <f t="shared" si="144"/>
        <v>31</v>
      </c>
      <c r="V223" s="45">
        <f t="shared" si="145"/>
        <v>43525</v>
      </c>
      <c r="W223" s="5">
        <f t="shared" si="146"/>
        <v>6609</v>
      </c>
      <c r="X223" s="55">
        <f t="shared" si="147"/>
        <v>5.3904348595426005E-2</v>
      </c>
      <c r="Y223" s="47">
        <f t="shared" si="148"/>
        <v>0.38195320065155308</v>
      </c>
      <c r="Z223" s="5">
        <f t="shared" si="149"/>
        <v>0</v>
      </c>
      <c r="AA223" s="5">
        <f t="shared" si="150"/>
        <v>0</v>
      </c>
      <c r="AC223" s="39">
        <f t="shared" si="151"/>
        <v>0</v>
      </c>
      <c r="AD223" s="39">
        <f t="shared" si="152"/>
        <v>0</v>
      </c>
      <c r="AE223" s="39">
        <f t="shared" si="153"/>
        <v>0</v>
      </c>
      <c r="AF223" s="39">
        <f t="shared" si="154"/>
        <v>0</v>
      </c>
      <c r="AG223" s="39">
        <f t="shared" si="155"/>
        <v>0</v>
      </c>
      <c r="AH223" s="39">
        <f t="shared" si="156"/>
        <v>0</v>
      </c>
      <c r="AI223" s="39">
        <f t="shared" si="157"/>
        <v>0</v>
      </c>
      <c r="AJ223" s="39">
        <f t="shared" si="158"/>
        <v>0</v>
      </c>
      <c r="AK223" s="39">
        <f t="shared" si="159"/>
        <v>0</v>
      </c>
      <c r="AL223" s="43"/>
      <c r="AM223" s="39">
        <f t="shared" si="160"/>
        <v>0</v>
      </c>
      <c r="AN223" s="39">
        <f t="shared" si="161"/>
        <v>0</v>
      </c>
      <c r="AO223" s="39">
        <f t="shared" si="162"/>
        <v>0</v>
      </c>
      <c r="AP223" s="40">
        <f t="shared" si="163"/>
        <v>0</v>
      </c>
      <c r="AR223" s="39">
        <f t="shared" si="164"/>
        <v>0</v>
      </c>
      <c r="AS223" s="39">
        <f t="shared" si="165"/>
        <v>0</v>
      </c>
      <c r="AT223" s="39">
        <f t="shared" si="166"/>
        <v>0</v>
      </c>
      <c r="AU223" s="40">
        <f t="shared" si="167"/>
        <v>0</v>
      </c>
      <c r="AV223" s="40"/>
      <c r="AW223" s="52">
        <f t="shared" si="168"/>
        <v>0</v>
      </c>
      <c r="AY223" s="52">
        <f t="shared" si="169"/>
        <v>0</v>
      </c>
      <c r="AZ223" s="70"/>
    </row>
    <row r="224" spans="1:52" ht="12" customHeight="1">
      <c r="A224" s="44">
        <f t="shared" si="170"/>
        <v>43556</v>
      </c>
      <c r="B224" s="66">
        <f t="shared" si="171"/>
        <v>4590.1639344262294</v>
      </c>
      <c r="C224" s="67"/>
      <c r="D224" s="68">
        <f t="shared" si="138"/>
        <v>4590.1639344262294</v>
      </c>
      <c r="E224" s="35">
        <f t="shared" si="139"/>
        <v>0</v>
      </c>
      <c r="F224" s="35">
        <f t="shared" si="140"/>
        <v>0</v>
      </c>
      <c r="G224" s="55">
        <f t="shared" si="173"/>
        <v>5.67</v>
      </c>
      <c r="H224" s="69">
        <f t="shared" si="173"/>
        <v>5.67</v>
      </c>
      <c r="I224" s="72">
        <f t="shared" si="172"/>
        <v>0</v>
      </c>
      <c r="J224" s="55">
        <f t="shared" si="174"/>
        <v>-4.7500000000000001E-2</v>
      </c>
      <c r="K224" s="69">
        <f t="shared" si="174"/>
        <v>-0.06</v>
      </c>
      <c r="L224" s="72">
        <v>0</v>
      </c>
      <c r="M224" s="55">
        <f t="shared" si="175"/>
        <v>0.01</v>
      </c>
      <c r="N224" s="69">
        <f t="shared" si="175"/>
        <v>0</v>
      </c>
      <c r="O224" s="72">
        <v>0</v>
      </c>
      <c r="P224" s="7"/>
      <c r="Q224" s="72">
        <f t="shared" si="141"/>
        <v>5.6325000000000003</v>
      </c>
      <c r="R224" s="72">
        <f t="shared" si="142"/>
        <v>5.61</v>
      </c>
      <c r="S224" s="72">
        <f t="shared" si="143"/>
        <v>0</v>
      </c>
      <c r="T224" s="7"/>
      <c r="U224" s="5">
        <f t="shared" si="144"/>
        <v>30</v>
      </c>
      <c r="V224" s="45">
        <f t="shared" si="145"/>
        <v>43556</v>
      </c>
      <c r="W224" s="5">
        <f t="shared" si="146"/>
        <v>6640</v>
      </c>
      <c r="X224" s="55">
        <f t="shared" si="147"/>
        <v>5.3904348595426005E-2</v>
      </c>
      <c r="Y224" s="47">
        <f t="shared" si="148"/>
        <v>0.38023276838442249</v>
      </c>
      <c r="Z224" s="5">
        <f t="shared" si="149"/>
        <v>0</v>
      </c>
      <c r="AA224" s="5">
        <f t="shared" si="150"/>
        <v>0</v>
      </c>
      <c r="AC224" s="39">
        <f t="shared" si="151"/>
        <v>0</v>
      </c>
      <c r="AD224" s="39">
        <f t="shared" si="152"/>
        <v>0</v>
      </c>
      <c r="AE224" s="39">
        <f t="shared" si="153"/>
        <v>0</v>
      </c>
      <c r="AF224" s="39">
        <f t="shared" si="154"/>
        <v>0</v>
      </c>
      <c r="AG224" s="39">
        <f t="shared" si="155"/>
        <v>0</v>
      </c>
      <c r="AH224" s="39">
        <f t="shared" si="156"/>
        <v>0</v>
      </c>
      <c r="AI224" s="39">
        <f t="shared" si="157"/>
        <v>0</v>
      </c>
      <c r="AJ224" s="39">
        <f t="shared" si="158"/>
        <v>0</v>
      </c>
      <c r="AK224" s="39">
        <f t="shared" si="159"/>
        <v>0</v>
      </c>
      <c r="AL224" s="43"/>
      <c r="AM224" s="39">
        <f t="shared" si="160"/>
        <v>0</v>
      </c>
      <c r="AN224" s="39">
        <f t="shared" si="161"/>
        <v>0</v>
      </c>
      <c r="AO224" s="39">
        <f t="shared" si="162"/>
        <v>0</v>
      </c>
      <c r="AP224" s="40">
        <f t="shared" si="163"/>
        <v>0</v>
      </c>
      <c r="AR224" s="39">
        <f t="shared" si="164"/>
        <v>0</v>
      </c>
      <c r="AS224" s="39">
        <f t="shared" si="165"/>
        <v>0</v>
      </c>
      <c r="AT224" s="39">
        <f t="shared" si="166"/>
        <v>0</v>
      </c>
      <c r="AU224" s="40">
        <f t="shared" si="167"/>
        <v>0</v>
      </c>
      <c r="AV224" s="40"/>
      <c r="AW224" s="52">
        <f t="shared" si="168"/>
        <v>0</v>
      </c>
      <c r="AY224" s="52">
        <f t="shared" si="169"/>
        <v>0</v>
      </c>
      <c r="AZ224" s="70"/>
    </row>
    <row r="225" spans="1:52" ht="12" customHeight="1">
      <c r="A225" s="44">
        <f t="shared" si="170"/>
        <v>43586</v>
      </c>
      <c r="B225" s="66">
        <f t="shared" si="171"/>
        <v>4590.1639344262294</v>
      </c>
      <c r="C225" s="67"/>
      <c r="D225" s="68">
        <f t="shared" si="138"/>
        <v>4590.1639344262294</v>
      </c>
      <c r="E225" s="35">
        <f t="shared" si="139"/>
        <v>0</v>
      </c>
      <c r="F225" s="35">
        <f t="shared" si="140"/>
        <v>0</v>
      </c>
      <c r="G225" s="55">
        <f t="shared" si="173"/>
        <v>5.67</v>
      </c>
      <c r="H225" s="69">
        <f t="shared" si="173"/>
        <v>5.67</v>
      </c>
      <c r="I225" s="72">
        <f t="shared" si="172"/>
        <v>0</v>
      </c>
      <c r="J225" s="55">
        <f t="shared" si="174"/>
        <v>-4.7500000000000001E-2</v>
      </c>
      <c r="K225" s="69">
        <f t="shared" si="174"/>
        <v>-0.06</v>
      </c>
      <c r="L225" s="72">
        <v>0</v>
      </c>
      <c r="M225" s="55">
        <f t="shared" si="175"/>
        <v>0.01</v>
      </c>
      <c r="N225" s="69">
        <f t="shared" si="175"/>
        <v>0</v>
      </c>
      <c r="O225" s="72">
        <v>0</v>
      </c>
      <c r="P225" s="7"/>
      <c r="Q225" s="72">
        <f t="shared" si="141"/>
        <v>5.6325000000000003</v>
      </c>
      <c r="R225" s="72">
        <f t="shared" si="142"/>
        <v>5.61</v>
      </c>
      <c r="S225" s="72">
        <f t="shared" si="143"/>
        <v>0</v>
      </c>
      <c r="T225" s="7"/>
      <c r="U225" s="5">
        <f t="shared" si="144"/>
        <v>31</v>
      </c>
      <c r="V225" s="45">
        <f t="shared" si="145"/>
        <v>43586</v>
      </c>
      <c r="W225" s="5">
        <f t="shared" si="146"/>
        <v>6670</v>
      </c>
      <c r="X225" s="55">
        <f t="shared" si="147"/>
        <v>5.3904348595426005E-2</v>
      </c>
      <c r="Y225" s="47">
        <f t="shared" si="148"/>
        <v>0.37857521269889843</v>
      </c>
      <c r="Z225" s="5">
        <f t="shared" si="149"/>
        <v>0</v>
      </c>
      <c r="AA225" s="5">
        <f t="shared" si="150"/>
        <v>0</v>
      </c>
      <c r="AC225" s="39">
        <f t="shared" si="151"/>
        <v>0</v>
      </c>
      <c r="AD225" s="39">
        <f t="shared" si="152"/>
        <v>0</v>
      </c>
      <c r="AE225" s="39">
        <f t="shared" si="153"/>
        <v>0</v>
      </c>
      <c r="AF225" s="39">
        <f t="shared" si="154"/>
        <v>0</v>
      </c>
      <c r="AG225" s="39">
        <f t="shared" si="155"/>
        <v>0</v>
      </c>
      <c r="AH225" s="39">
        <f t="shared" si="156"/>
        <v>0</v>
      </c>
      <c r="AI225" s="39">
        <f t="shared" si="157"/>
        <v>0</v>
      </c>
      <c r="AJ225" s="39">
        <f t="shared" si="158"/>
        <v>0</v>
      </c>
      <c r="AK225" s="39">
        <f t="shared" si="159"/>
        <v>0</v>
      </c>
      <c r="AL225" s="43"/>
      <c r="AM225" s="39">
        <f t="shared" si="160"/>
        <v>0</v>
      </c>
      <c r="AN225" s="39">
        <f t="shared" si="161"/>
        <v>0</v>
      </c>
      <c r="AO225" s="39">
        <f t="shared" si="162"/>
        <v>0</v>
      </c>
      <c r="AP225" s="40">
        <f t="shared" si="163"/>
        <v>0</v>
      </c>
      <c r="AR225" s="39">
        <f t="shared" si="164"/>
        <v>0</v>
      </c>
      <c r="AS225" s="39">
        <f t="shared" si="165"/>
        <v>0</v>
      </c>
      <c r="AT225" s="39">
        <f t="shared" si="166"/>
        <v>0</v>
      </c>
      <c r="AU225" s="40">
        <f t="shared" si="167"/>
        <v>0</v>
      </c>
      <c r="AV225" s="40"/>
      <c r="AW225" s="52">
        <f t="shared" si="168"/>
        <v>0</v>
      </c>
      <c r="AY225" s="52">
        <f t="shared" si="169"/>
        <v>0</v>
      </c>
      <c r="AZ225" s="70"/>
    </row>
    <row r="226" spans="1:52" ht="12" customHeight="1">
      <c r="A226" s="44">
        <f t="shared" si="170"/>
        <v>43617</v>
      </c>
      <c r="B226" s="66">
        <f t="shared" si="171"/>
        <v>4590.1639344262294</v>
      </c>
      <c r="C226" s="67"/>
      <c r="D226" s="68">
        <f t="shared" si="138"/>
        <v>4590.1639344262294</v>
      </c>
      <c r="E226" s="35">
        <f t="shared" si="139"/>
        <v>0</v>
      </c>
      <c r="F226" s="35">
        <f t="shared" si="140"/>
        <v>0</v>
      </c>
      <c r="G226" s="55">
        <f t="shared" si="173"/>
        <v>5.67</v>
      </c>
      <c r="H226" s="69">
        <f t="shared" si="173"/>
        <v>5.67</v>
      </c>
      <c r="I226" s="72">
        <f t="shared" si="172"/>
        <v>0</v>
      </c>
      <c r="J226" s="55">
        <f t="shared" si="174"/>
        <v>-4.7500000000000001E-2</v>
      </c>
      <c r="K226" s="69">
        <f t="shared" si="174"/>
        <v>-0.06</v>
      </c>
      <c r="L226" s="72">
        <v>0</v>
      </c>
      <c r="M226" s="55">
        <f t="shared" si="175"/>
        <v>0.01</v>
      </c>
      <c r="N226" s="69">
        <f t="shared" si="175"/>
        <v>0</v>
      </c>
      <c r="O226" s="72">
        <v>0</v>
      </c>
      <c r="P226" s="7"/>
      <c r="Q226" s="72">
        <f t="shared" si="141"/>
        <v>5.6325000000000003</v>
      </c>
      <c r="R226" s="72">
        <f t="shared" si="142"/>
        <v>5.61</v>
      </c>
      <c r="S226" s="72">
        <f t="shared" si="143"/>
        <v>0</v>
      </c>
      <c r="T226" s="7"/>
      <c r="U226" s="5">
        <f t="shared" si="144"/>
        <v>30</v>
      </c>
      <c r="V226" s="45">
        <f t="shared" si="145"/>
        <v>43617</v>
      </c>
      <c r="W226" s="5">
        <f t="shared" si="146"/>
        <v>6701</v>
      </c>
      <c r="X226" s="55">
        <f t="shared" si="147"/>
        <v>5.3904348595426005E-2</v>
      </c>
      <c r="Y226" s="47">
        <f t="shared" si="148"/>
        <v>0.37686999590701925</v>
      </c>
      <c r="Z226" s="5">
        <f t="shared" si="149"/>
        <v>0</v>
      </c>
      <c r="AA226" s="5">
        <f t="shared" si="150"/>
        <v>0</v>
      </c>
      <c r="AC226" s="39">
        <f t="shared" si="151"/>
        <v>0</v>
      </c>
      <c r="AD226" s="39">
        <f t="shared" si="152"/>
        <v>0</v>
      </c>
      <c r="AE226" s="39">
        <f t="shared" si="153"/>
        <v>0</v>
      </c>
      <c r="AF226" s="39">
        <f t="shared" si="154"/>
        <v>0</v>
      </c>
      <c r="AG226" s="39">
        <f t="shared" si="155"/>
        <v>0</v>
      </c>
      <c r="AH226" s="39">
        <f t="shared" si="156"/>
        <v>0</v>
      </c>
      <c r="AI226" s="39">
        <f t="shared" si="157"/>
        <v>0</v>
      </c>
      <c r="AJ226" s="39">
        <f t="shared" si="158"/>
        <v>0</v>
      </c>
      <c r="AK226" s="39">
        <f t="shared" si="159"/>
        <v>0</v>
      </c>
      <c r="AL226" s="43"/>
      <c r="AM226" s="39">
        <f t="shared" si="160"/>
        <v>0</v>
      </c>
      <c r="AN226" s="39">
        <f t="shared" si="161"/>
        <v>0</v>
      </c>
      <c r="AO226" s="39">
        <f t="shared" si="162"/>
        <v>0</v>
      </c>
      <c r="AP226" s="40">
        <f t="shared" si="163"/>
        <v>0</v>
      </c>
      <c r="AR226" s="39">
        <f t="shared" si="164"/>
        <v>0</v>
      </c>
      <c r="AS226" s="39">
        <f t="shared" si="165"/>
        <v>0</v>
      </c>
      <c r="AT226" s="39">
        <f t="shared" si="166"/>
        <v>0</v>
      </c>
      <c r="AU226" s="40">
        <f t="shared" si="167"/>
        <v>0</v>
      </c>
      <c r="AV226" s="40"/>
      <c r="AW226" s="52">
        <f t="shared" si="168"/>
        <v>0</v>
      </c>
      <c r="AY226" s="52">
        <f t="shared" si="169"/>
        <v>0</v>
      </c>
      <c r="AZ226" s="70"/>
    </row>
    <row r="227" spans="1:52" ht="12" customHeight="1">
      <c r="A227" s="44">
        <f t="shared" si="170"/>
        <v>43647</v>
      </c>
      <c r="B227" s="66">
        <f t="shared" si="171"/>
        <v>4590.1639344262294</v>
      </c>
      <c r="C227" s="67"/>
      <c r="D227" s="68">
        <f t="shared" si="138"/>
        <v>4590.1639344262294</v>
      </c>
      <c r="E227" s="35">
        <f t="shared" si="139"/>
        <v>0</v>
      </c>
      <c r="F227" s="35">
        <f t="shared" si="140"/>
        <v>0</v>
      </c>
      <c r="G227" s="55">
        <f t="shared" si="173"/>
        <v>5.67</v>
      </c>
      <c r="H227" s="69">
        <f t="shared" si="173"/>
        <v>5.67</v>
      </c>
      <c r="I227" s="72">
        <f t="shared" si="172"/>
        <v>0</v>
      </c>
      <c r="J227" s="55">
        <f t="shared" si="174"/>
        <v>-4.7500000000000001E-2</v>
      </c>
      <c r="K227" s="69">
        <f t="shared" si="174"/>
        <v>-0.06</v>
      </c>
      <c r="L227" s="72">
        <v>0</v>
      </c>
      <c r="M227" s="55">
        <f t="shared" si="175"/>
        <v>0.01</v>
      </c>
      <c r="N227" s="69">
        <f t="shared" si="175"/>
        <v>0</v>
      </c>
      <c r="O227" s="72">
        <v>0</v>
      </c>
      <c r="P227" s="7"/>
      <c r="Q227" s="72">
        <f t="shared" si="141"/>
        <v>5.6325000000000003</v>
      </c>
      <c r="R227" s="72">
        <f t="shared" si="142"/>
        <v>5.61</v>
      </c>
      <c r="S227" s="72">
        <f t="shared" si="143"/>
        <v>0</v>
      </c>
      <c r="T227" s="7"/>
      <c r="U227" s="5">
        <f t="shared" si="144"/>
        <v>31</v>
      </c>
      <c r="V227" s="45">
        <f t="shared" si="145"/>
        <v>43647</v>
      </c>
      <c r="W227" s="5">
        <f t="shared" si="146"/>
        <v>6731</v>
      </c>
      <c r="X227" s="55">
        <f t="shared" si="147"/>
        <v>5.3904348595426005E-2</v>
      </c>
      <c r="Y227" s="47">
        <f t="shared" si="148"/>
        <v>0.37522709961727196</v>
      </c>
      <c r="Z227" s="5">
        <f t="shared" si="149"/>
        <v>0</v>
      </c>
      <c r="AA227" s="5">
        <f t="shared" si="150"/>
        <v>0</v>
      </c>
      <c r="AC227" s="39">
        <f t="shared" si="151"/>
        <v>0</v>
      </c>
      <c r="AD227" s="39">
        <f t="shared" si="152"/>
        <v>0</v>
      </c>
      <c r="AE227" s="39">
        <f t="shared" si="153"/>
        <v>0</v>
      </c>
      <c r="AF227" s="39">
        <f t="shared" si="154"/>
        <v>0</v>
      </c>
      <c r="AG227" s="39">
        <f t="shared" si="155"/>
        <v>0</v>
      </c>
      <c r="AH227" s="39">
        <f t="shared" si="156"/>
        <v>0</v>
      </c>
      <c r="AI227" s="39">
        <f t="shared" si="157"/>
        <v>0</v>
      </c>
      <c r="AJ227" s="39">
        <f t="shared" si="158"/>
        <v>0</v>
      </c>
      <c r="AK227" s="39">
        <f t="shared" si="159"/>
        <v>0</v>
      </c>
      <c r="AL227" s="43"/>
      <c r="AM227" s="39">
        <f t="shared" si="160"/>
        <v>0</v>
      </c>
      <c r="AN227" s="39">
        <f t="shared" si="161"/>
        <v>0</v>
      </c>
      <c r="AO227" s="39">
        <f t="shared" si="162"/>
        <v>0</v>
      </c>
      <c r="AP227" s="40">
        <f t="shared" si="163"/>
        <v>0</v>
      </c>
      <c r="AR227" s="39">
        <f t="shared" si="164"/>
        <v>0</v>
      </c>
      <c r="AS227" s="39">
        <f t="shared" si="165"/>
        <v>0</v>
      </c>
      <c r="AT227" s="39">
        <f t="shared" si="166"/>
        <v>0</v>
      </c>
      <c r="AU227" s="40">
        <f t="shared" si="167"/>
        <v>0</v>
      </c>
      <c r="AV227" s="40"/>
      <c r="AW227" s="52">
        <f t="shared" si="168"/>
        <v>0</v>
      </c>
      <c r="AY227" s="52">
        <f t="shared" si="169"/>
        <v>0</v>
      </c>
      <c r="AZ227" s="70"/>
    </row>
    <row r="228" spans="1:52" ht="12" customHeight="1">
      <c r="A228" s="44">
        <f t="shared" si="170"/>
        <v>43678</v>
      </c>
      <c r="B228" s="66">
        <f t="shared" si="171"/>
        <v>4590.1639344262294</v>
      </c>
      <c r="C228" s="67"/>
      <c r="D228" s="68">
        <f t="shared" si="138"/>
        <v>4590.1639344262294</v>
      </c>
      <c r="E228" s="35">
        <f t="shared" si="139"/>
        <v>0</v>
      </c>
      <c r="F228" s="35">
        <f t="shared" si="140"/>
        <v>0</v>
      </c>
      <c r="G228" s="55">
        <f t="shared" si="173"/>
        <v>5.67</v>
      </c>
      <c r="H228" s="69">
        <f t="shared" si="173"/>
        <v>5.67</v>
      </c>
      <c r="I228" s="72">
        <f t="shared" si="172"/>
        <v>0</v>
      </c>
      <c r="J228" s="55">
        <f t="shared" si="174"/>
        <v>-4.7500000000000001E-2</v>
      </c>
      <c r="K228" s="69">
        <f t="shared" si="174"/>
        <v>-0.06</v>
      </c>
      <c r="L228" s="72">
        <v>0</v>
      </c>
      <c r="M228" s="55">
        <f t="shared" si="175"/>
        <v>0.01</v>
      </c>
      <c r="N228" s="69">
        <f t="shared" si="175"/>
        <v>0</v>
      </c>
      <c r="O228" s="72">
        <v>0</v>
      </c>
      <c r="P228" s="7"/>
      <c r="Q228" s="72">
        <f t="shared" si="141"/>
        <v>5.6325000000000003</v>
      </c>
      <c r="R228" s="72">
        <f t="shared" si="142"/>
        <v>5.61</v>
      </c>
      <c r="S228" s="72">
        <f t="shared" si="143"/>
        <v>0</v>
      </c>
      <c r="T228" s="7"/>
      <c r="U228" s="5">
        <f t="shared" si="144"/>
        <v>31</v>
      </c>
      <c r="V228" s="45">
        <f t="shared" si="145"/>
        <v>43678</v>
      </c>
      <c r="W228" s="5">
        <f t="shared" si="146"/>
        <v>6762</v>
      </c>
      <c r="X228" s="55">
        <f t="shared" si="147"/>
        <v>5.3904348595426005E-2</v>
      </c>
      <c r="Y228" s="47">
        <f t="shared" si="148"/>
        <v>0.37353696373522627</v>
      </c>
      <c r="Z228" s="5">
        <f t="shared" si="149"/>
        <v>0</v>
      </c>
      <c r="AA228" s="5">
        <f t="shared" si="150"/>
        <v>0</v>
      </c>
      <c r="AC228" s="39">
        <f t="shared" si="151"/>
        <v>0</v>
      </c>
      <c r="AD228" s="39">
        <f t="shared" si="152"/>
        <v>0</v>
      </c>
      <c r="AE228" s="39">
        <f t="shared" si="153"/>
        <v>0</v>
      </c>
      <c r="AF228" s="39">
        <f t="shared" si="154"/>
        <v>0</v>
      </c>
      <c r="AG228" s="39">
        <f t="shared" si="155"/>
        <v>0</v>
      </c>
      <c r="AH228" s="39">
        <f t="shared" si="156"/>
        <v>0</v>
      </c>
      <c r="AI228" s="39">
        <f t="shared" si="157"/>
        <v>0</v>
      </c>
      <c r="AJ228" s="39">
        <f t="shared" si="158"/>
        <v>0</v>
      </c>
      <c r="AK228" s="39">
        <f t="shared" si="159"/>
        <v>0</v>
      </c>
      <c r="AL228" s="43"/>
      <c r="AM228" s="39">
        <f t="shared" si="160"/>
        <v>0</v>
      </c>
      <c r="AN228" s="39">
        <f t="shared" si="161"/>
        <v>0</v>
      </c>
      <c r="AO228" s="39">
        <f t="shared" si="162"/>
        <v>0</v>
      </c>
      <c r="AP228" s="40">
        <f t="shared" si="163"/>
        <v>0</v>
      </c>
      <c r="AR228" s="39">
        <f t="shared" si="164"/>
        <v>0</v>
      </c>
      <c r="AS228" s="39">
        <f t="shared" si="165"/>
        <v>0</v>
      </c>
      <c r="AT228" s="39">
        <f t="shared" si="166"/>
        <v>0</v>
      </c>
      <c r="AU228" s="40">
        <f t="shared" si="167"/>
        <v>0</v>
      </c>
      <c r="AV228" s="40"/>
      <c r="AW228" s="52">
        <f t="shared" si="168"/>
        <v>0</v>
      </c>
      <c r="AY228" s="52">
        <f t="shared" si="169"/>
        <v>0</v>
      </c>
      <c r="AZ228" s="70"/>
    </row>
    <row r="229" spans="1:52" ht="12" customHeight="1">
      <c r="A229" s="44">
        <f t="shared" si="170"/>
        <v>43709</v>
      </c>
      <c r="B229" s="66">
        <f t="shared" si="171"/>
        <v>4590.1639344262294</v>
      </c>
      <c r="C229" s="67"/>
      <c r="D229" s="68">
        <f t="shared" si="138"/>
        <v>4590.1639344262294</v>
      </c>
      <c r="E229" s="35">
        <f t="shared" si="139"/>
        <v>0</v>
      </c>
      <c r="F229" s="35">
        <f t="shared" si="140"/>
        <v>0</v>
      </c>
      <c r="G229" s="55">
        <f t="shared" si="173"/>
        <v>5.67</v>
      </c>
      <c r="H229" s="69">
        <f t="shared" si="173"/>
        <v>5.67</v>
      </c>
      <c r="I229" s="72">
        <f t="shared" si="172"/>
        <v>0</v>
      </c>
      <c r="J229" s="55">
        <f t="shared" si="174"/>
        <v>-4.7500000000000001E-2</v>
      </c>
      <c r="K229" s="69">
        <f t="shared" si="174"/>
        <v>-0.06</v>
      </c>
      <c r="L229" s="72">
        <v>0</v>
      </c>
      <c r="M229" s="55">
        <f t="shared" si="175"/>
        <v>0.01</v>
      </c>
      <c r="N229" s="69">
        <f t="shared" si="175"/>
        <v>0</v>
      </c>
      <c r="O229" s="72">
        <v>0</v>
      </c>
      <c r="P229" s="7"/>
      <c r="Q229" s="72">
        <f t="shared" si="141"/>
        <v>5.6325000000000003</v>
      </c>
      <c r="R229" s="72">
        <f t="shared" si="142"/>
        <v>5.61</v>
      </c>
      <c r="S229" s="72">
        <f t="shared" si="143"/>
        <v>0</v>
      </c>
      <c r="T229" s="7"/>
      <c r="U229" s="5">
        <f t="shared" si="144"/>
        <v>30</v>
      </c>
      <c r="V229" s="45">
        <f t="shared" si="145"/>
        <v>43709</v>
      </c>
      <c r="W229" s="5">
        <f t="shared" si="146"/>
        <v>6793</v>
      </c>
      <c r="X229" s="55">
        <f t="shared" si="147"/>
        <v>5.3904348595426005E-2</v>
      </c>
      <c r="Y229" s="47">
        <f t="shared" si="148"/>
        <v>0.37185444073429369</v>
      </c>
      <c r="Z229" s="5">
        <f t="shared" si="149"/>
        <v>0</v>
      </c>
      <c r="AA229" s="5">
        <f t="shared" si="150"/>
        <v>0</v>
      </c>
      <c r="AC229" s="39">
        <f t="shared" si="151"/>
        <v>0</v>
      </c>
      <c r="AD229" s="39">
        <f t="shared" si="152"/>
        <v>0</v>
      </c>
      <c r="AE229" s="39">
        <f t="shared" si="153"/>
        <v>0</v>
      </c>
      <c r="AF229" s="39">
        <f t="shared" si="154"/>
        <v>0</v>
      </c>
      <c r="AG229" s="39">
        <f t="shared" si="155"/>
        <v>0</v>
      </c>
      <c r="AH229" s="39">
        <f t="shared" si="156"/>
        <v>0</v>
      </c>
      <c r="AI229" s="39">
        <f t="shared" si="157"/>
        <v>0</v>
      </c>
      <c r="AJ229" s="39">
        <f t="shared" si="158"/>
        <v>0</v>
      </c>
      <c r="AK229" s="39">
        <f t="shared" si="159"/>
        <v>0</v>
      </c>
      <c r="AL229" s="43"/>
      <c r="AM229" s="39">
        <f t="shared" si="160"/>
        <v>0</v>
      </c>
      <c r="AN229" s="39">
        <f t="shared" si="161"/>
        <v>0</v>
      </c>
      <c r="AO229" s="39">
        <f t="shared" si="162"/>
        <v>0</v>
      </c>
      <c r="AP229" s="40">
        <f t="shared" si="163"/>
        <v>0</v>
      </c>
      <c r="AR229" s="39">
        <f t="shared" si="164"/>
        <v>0</v>
      </c>
      <c r="AS229" s="39">
        <f t="shared" si="165"/>
        <v>0</v>
      </c>
      <c r="AT229" s="39">
        <f t="shared" si="166"/>
        <v>0</v>
      </c>
      <c r="AU229" s="40">
        <f t="shared" si="167"/>
        <v>0</v>
      </c>
      <c r="AV229" s="40"/>
      <c r="AW229" s="52">
        <f t="shared" si="168"/>
        <v>0</v>
      </c>
      <c r="AY229" s="52">
        <f t="shared" si="169"/>
        <v>0</v>
      </c>
      <c r="AZ229" s="70"/>
    </row>
    <row r="230" spans="1:52" ht="12" customHeight="1">
      <c r="A230" s="44">
        <f t="shared" si="170"/>
        <v>43739</v>
      </c>
      <c r="B230" s="66">
        <f t="shared" si="171"/>
        <v>4590.1639344262294</v>
      </c>
      <c r="C230" s="67"/>
      <c r="D230" s="68">
        <f t="shared" si="138"/>
        <v>4590.1639344262294</v>
      </c>
      <c r="E230" s="35">
        <f t="shared" si="139"/>
        <v>0</v>
      </c>
      <c r="F230" s="35">
        <f t="shared" si="140"/>
        <v>0</v>
      </c>
      <c r="G230" s="55">
        <f t="shared" ref="G230:H249" si="176">VLOOKUP($A230,Table,MATCH(G$4,Curves,0))</f>
        <v>5.67</v>
      </c>
      <c r="H230" s="69">
        <f t="shared" si="176"/>
        <v>5.67</v>
      </c>
      <c r="I230" s="72">
        <f t="shared" si="172"/>
        <v>0</v>
      </c>
      <c r="J230" s="55">
        <f t="shared" ref="J230:K249" si="177">VLOOKUP($A230,Table,MATCH(J$4,Curves,0))</f>
        <v>-4.7500000000000001E-2</v>
      </c>
      <c r="K230" s="69">
        <f t="shared" si="177"/>
        <v>-0.06</v>
      </c>
      <c r="L230" s="72">
        <v>0</v>
      </c>
      <c r="M230" s="55">
        <f t="shared" ref="M230:N249" si="178">VLOOKUP($A230,Table,MATCH(M$4,Curves,0))</f>
        <v>0.01</v>
      </c>
      <c r="N230" s="69">
        <f t="shared" si="178"/>
        <v>0</v>
      </c>
      <c r="O230" s="72">
        <v>0</v>
      </c>
      <c r="P230" s="7"/>
      <c r="Q230" s="72">
        <f t="shared" si="141"/>
        <v>5.6325000000000003</v>
      </c>
      <c r="R230" s="72">
        <f t="shared" si="142"/>
        <v>5.61</v>
      </c>
      <c r="S230" s="72">
        <f t="shared" si="143"/>
        <v>0</v>
      </c>
      <c r="T230" s="7"/>
      <c r="U230" s="5">
        <f t="shared" si="144"/>
        <v>31</v>
      </c>
      <c r="V230" s="45">
        <f t="shared" si="145"/>
        <v>43739</v>
      </c>
      <c r="W230" s="5">
        <f t="shared" si="146"/>
        <v>6823</v>
      </c>
      <c r="X230" s="55">
        <f t="shared" si="147"/>
        <v>5.3904348595426005E-2</v>
      </c>
      <c r="Y230" s="47">
        <f t="shared" si="148"/>
        <v>0.37023340884625988</v>
      </c>
      <c r="Z230" s="5">
        <f t="shared" si="149"/>
        <v>0</v>
      </c>
      <c r="AA230" s="5">
        <f t="shared" si="150"/>
        <v>0</v>
      </c>
      <c r="AC230" s="39">
        <f t="shared" si="151"/>
        <v>0</v>
      </c>
      <c r="AD230" s="39">
        <f t="shared" si="152"/>
        <v>0</v>
      </c>
      <c r="AE230" s="39">
        <f t="shared" si="153"/>
        <v>0</v>
      </c>
      <c r="AF230" s="39">
        <f t="shared" si="154"/>
        <v>0</v>
      </c>
      <c r="AG230" s="39">
        <f t="shared" si="155"/>
        <v>0</v>
      </c>
      <c r="AH230" s="39">
        <f t="shared" si="156"/>
        <v>0</v>
      </c>
      <c r="AI230" s="39">
        <f t="shared" si="157"/>
        <v>0</v>
      </c>
      <c r="AJ230" s="39">
        <f t="shared" si="158"/>
        <v>0</v>
      </c>
      <c r="AK230" s="39">
        <f t="shared" si="159"/>
        <v>0</v>
      </c>
      <c r="AL230" s="43"/>
      <c r="AM230" s="39">
        <f t="shared" si="160"/>
        <v>0</v>
      </c>
      <c r="AN230" s="39">
        <f t="shared" si="161"/>
        <v>0</v>
      </c>
      <c r="AO230" s="39">
        <f t="shared" si="162"/>
        <v>0</v>
      </c>
      <c r="AP230" s="40">
        <f t="shared" si="163"/>
        <v>0</v>
      </c>
      <c r="AR230" s="39">
        <f t="shared" si="164"/>
        <v>0</v>
      </c>
      <c r="AS230" s="39">
        <f t="shared" si="165"/>
        <v>0</v>
      </c>
      <c r="AT230" s="39">
        <f t="shared" si="166"/>
        <v>0</v>
      </c>
      <c r="AU230" s="40">
        <f t="shared" si="167"/>
        <v>0</v>
      </c>
      <c r="AV230" s="40"/>
      <c r="AW230" s="52">
        <f t="shared" si="168"/>
        <v>0</v>
      </c>
      <c r="AY230" s="52">
        <f t="shared" si="169"/>
        <v>0</v>
      </c>
      <c r="AZ230" s="70"/>
    </row>
    <row r="231" spans="1:52" ht="12" customHeight="1">
      <c r="A231" s="44">
        <f t="shared" si="170"/>
        <v>43770</v>
      </c>
      <c r="B231" s="66">
        <f t="shared" si="171"/>
        <v>4590.1639344262294</v>
      </c>
      <c r="C231" s="67"/>
      <c r="D231" s="68">
        <f t="shared" si="138"/>
        <v>4590.1639344262294</v>
      </c>
      <c r="E231" s="35">
        <f t="shared" si="139"/>
        <v>0</v>
      </c>
      <c r="F231" s="35">
        <f t="shared" si="140"/>
        <v>0</v>
      </c>
      <c r="G231" s="55">
        <f t="shared" si="176"/>
        <v>5.67</v>
      </c>
      <c r="H231" s="69">
        <f t="shared" si="176"/>
        <v>5.67</v>
      </c>
      <c r="I231" s="72">
        <f t="shared" si="172"/>
        <v>0</v>
      </c>
      <c r="J231" s="55">
        <f t="shared" si="177"/>
        <v>-4.7500000000000001E-2</v>
      </c>
      <c r="K231" s="69">
        <f t="shared" si="177"/>
        <v>-0.06</v>
      </c>
      <c r="L231" s="72">
        <v>0</v>
      </c>
      <c r="M231" s="55">
        <f t="shared" si="178"/>
        <v>0.01</v>
      </c>
      <c r="N231" s="69">
        <f t="shared" si="178"/>
        <v>0</v>
      </c>
      <c r="O231" s="72">
        <v>0</v>
      </c>
      <c r="P231" s="7"/>
      <c r="Q231" s="72">
        <f t="shared" si="141"/>
        <v>5.6325000000000003</v>
      </c>
      <c r="R231" s="72">
        <f t="shared" si="142"/>
        <v>5.61</v>
      </c>
      <c r="S231" s="72">
        <f t="shared" si="143"/>
        <v>0</v>
      </c>
      <c r="T231" s="7"/>
      <c r="U231" s="5">
        <f t="shared" si="144"/>
        <v>30</v>
      </c>
      <c r="V231" s="45">
        <f t="shared" si="145"/>
        <v>43770</v>
      </c>
      <c r="W231" s="5">
        <f t="shared" si="146"/>
        <v>6854</v>
      </c>
      <c r="X231" s="55">
        <f t="shared" si="147"/>
        <v>5.3904348595426005E-2</v>
      </c>
      <c r="Y231" s="47">
        <f t="shared" si="148"/>
        <v>0.36856576605163927</v>
      </c>
      <c r="Z231" s="5">
        <f t="shared" si="149"/>
        <v>0</v>
      </c>
      <c r="AA231" s="5">
        <f t="shared" si="150"/>
        <v>0</v>
      </c>
      <c r="AC231" s="39">
        <f t="shared" si="151"/>
        <v>0</v>
      </c>
      <c r="AD231" s="39">
        <f t="shared" si="152"/>
        <v>0</v>
      </c>
      <c r="AE231" s="39">
        <f t="shared" si="153"/>
        <v>0</v>
      </c>
      <c r="AF231" s="39">
        <f t="shared" si="154"/>
        <v>0</v>
      </c>
      <c r="AG231" s="39">
        <f t="shared" si="155"/>
        <v>0</v>
      </c>
      <c r="AH231" s="39">
        <f t="shared" si="156"/>
        <v>0</v>
      </c>
      <c r="AI231" s="39">
        <f t="shared" si="157"/>
        <v>0</v>
      </c>
      <c r="AJ231" s="39">
        <f t="shared" si="158"/>
        <v>0</v>
      </c>
      <c r="AK231" s="39">
        <f t="shared" si="159"/>
        <v>0</v>
      </c>
      <c r="AL231" s="43"/>
      <c r="AM231" s="39">
        <f t="shared" si="160"/>
        <v>0</v>
      </c>
      <c r="AN231" s="39">
        <f t="shared" si="161"/>
        <v>0</v>
      </c>
      <c r="AO231" s="39">
        <f t="shared" si="162"/>
        <v>0</v>
      </c>
      <c r="AP231" s="40">
        <f t="shared" si="163"/>
        <v>0</v>
      </c>
      <c r="AR231" s="39">
        <f t="shared" si="164"/>
        <v>0</v>
      </c>
      <c r="AS231" s="39">
        <f t="shared" si="165"/>
        <v>0</v>
      </c>
      <c r="AT231" s="39">
        <f t="shared" si="166"/>
        <v>0</v>
      </c>
      <c r="AU231" s="40">
        <f t="shared" si="167"/>
        <v>0</v>
      </c>
      <c r="AV231" s="40"/>
      <c r="AW231" s="52">
        <f t="shared" si="168"/>
        <v>0</v>
      </c>
      <c r="AY231" s="52">
        <f t="shared" si="169"/>
        <v>0</v>
      </c>
      <c r="AZ231" s="70"/>
    </row>
    <row r="232" spans="1:52" ht="12" customHeight="1">
      <c r="A232" s="44">
        <f t="shared" si="170"/>
        <v>43800</v>
      </c>
      <c r="B232" s="66">
        <f t="shared" si="171"/>
        <v>4590.1639344262294</v>
      </c>
      <c r="C232" s="67"/>
      <c r="D232" s="68">
        <f t="shared" si="138"/>
        <v>4590.1639344262294</v>
      </c>
      <c r="E232" s="35">
        <f t="shared" si="139"/>
        <v>0</v>
      </c>
      <c r="F232" s="35">
        <f t="shared" si="140"/>
        <v>0</v>
      </c>
      <c r="G232" s="55">
        <f t="shared" si="176"/>
        <v>5.67</v>
      </c>
      <c r="H232" s="69">
        <f t="shared" si="176"/>
        <v>5.67</v>
      </c>
      <c r="I232" s="72">
        <f t="shared" si="172"/>
        <v>0</v>
      </c>
      <c r="J232" s="55">
        <f t="shared" si="177"/>
        <v>-4.7500000000000001E-2</v>
      </c>
      <c r="K232" s="69">
        <f t="shared" si="177"/>
        <v>-0.06</v>
      </c>
      <c r="L232" s="72">
        <v>0</v>
      </c>
      <c r="M232" s="55">
        <f t="shared" si="178"/>
        <v>0.01</v>
      </c>
      <c r="N232" s="69">
        <f t="shared" si="178"/>
        <v>0</v>
      </c>
      <c r="O232" s="72">
        <v>0</v>
      </c>
      <c r="P232" s="7"/>
      <c r="Q232" s="72">
        <f t="shared" si="141"/>
        <v>5.6325000000000003</v>
      </c>
      <c r="R232" s="72">
        <f t="shared" si="142"/>
        <v>5.61</v>
      </c>
      <c r="S232" s="72">
        <f t="shared" si="143"/>
        <v>0</v>
      </c>
      <c r="T232" s="7"/>
      <c r="U232" s="5">
        <f t="shared" si="144"/>
        <v>31</v>
      </c>
      <c r="V232" s="45">
        <f t="shared" si="145"/>
        <v>43800</v>
      </c>
      <c r="W232" s="5">
        <f t="shared" si="146"/>
        <v>6884</v>
      </c>
      <c r="X232" s="55">
        <f t="shared" si="147"/>
        <v>5.3904348595426005E-2</v>
      </c>
      <c r="Y232" s="47">
        <f t="shared" si="148"/>
        <v>0.36695907054350568</v>
      </c>
      <c r="Z232" s="5">
        <f t="shared" si="149"/>
        <v>0</v>
      </c>
      <c r="AA232" s="5">
        <f t="shared" si="150"/>
        <v>0</v>
      </c>
      <c r="AC232" s="39">
        <f t="shared" si="151"/>
        <v>0</v>
      </c>
      <c r="AD232" s="39">
        <f t="shared" si="152"/>
        <v>0</v>
      </c>
      <c r="AE232" s="39">
        <f t="shared" si="153"/>
        <v>0</v>
      </c>
      <c r="AF232" s="39">
        <f t="shared" si="154"/>
        <v>0</v>
      </c>
      <c r="AG232" s="39">
        <f t="shared" si="155"/>
        <v>0</v>
      </c>
      <c r="AH232" s="39">
        <f t="shared" si="156"/>
        <v>0</v>
      </c>
      <c r="AI232" s="39">
        <f t="shared" si="157"/>
        <v>0</v>
      </c>
      <c r="AJ232" s="39">
        <f t="shared" si="158"/>
        <v>0</v>
      </c>
      <c r="AK232" s="39">
        <f t="shared" si="159"/>
        <v>0</v>
      </c>
      <c r="AL232" s="43"/>
      <c r="AM232" s="39">
        <f t="shared" si="160"/>
        <v>0</v>
      </c>
      <c r="AN232" s="39">
        <f t="shared" si="161"/>
        <v>0</v>
      </c>
      <c r="AO232" s="39">
        <f t="shared" si="162"/>
        <v>0</v>
      </c>
      <c r="AP232" s="40">
        <f t="shared" si="163"/>
        <v>0</v>
      </c>
      <c r="AR232" s="39">
        <f t="shared" si="164"/>
        <v>0</v>
      </c>
      <c r="AS232" s="39">
        <f t="shared" si="165"/>
        <v>0</v>
      </c>
      <c r="AT232" s="39">
        <f t="shared" si="166"/>
        <v>0</v>
      </c>
      <c r="AU232" s="40">
        <f t="shared" si="167"/>
        <v>0</v>
      </c>
      <c r="AV232" s="40"/>
      <c r="AW232" s="52">
        <f t="shared" si="168"/>
        <v>0</v>
      </c>
      <c r="AY232" s="52">
        <f t="shared" si="169"/>
        <v>0</v>
      </c>
      <c r="AZ232" s="70"/>
    </row>
    <row r="233" spans="1:52" ht="12" customHeight="1">
      <c r="A233" s="44">
        <f t="shared" si="170"/>
        <v>43831</v>
      </c>
      <c r="B233" s="66">
        <f t="shared" si="171"/>
        <v>4590.1639344262294</v>
      </c>
      <c r="C233" s="67"/>
      <c r="D233" s="68">
        <f t="shared" si="138"/>
        <v>4590.1639344262294</v>
      </c>
      <c r="E233" s="35">
        <f t="shared" si="139"/>
        <v>0</v>
      </c>
      <c r="F233" s="35">
        <f t="shared" si="140"/>
        <v>0</v>
      </c>
      <c r="G233" s="55">
        <f t="shared" si="176"/>
        <v>5.67</v>
      </c>
      <c r="H233" s="69">
        <f t="shared" si="176"/>
        <v>5.67</v>
      </c>
      <c r="I233" s="72">
        <f t="shared" si="172"/>
        <v>0</v>
      </c>
      <c r="J233" s="55">
        <f t="shared" si="177"/>
        <v>-4.7500000000000001E-2</v>
      </c>
      <c r="K233" s="69">
        <f t="shared" si="177"/>
        <v>-0.06</v>
      </c>
      <c r="L233" s="72">
        <v>0</v>
      </c>
      <c r="M233" s="55">
        <f t="shared" si="178"/>
        <v>0.01</v>
      </c>
      <c r="N233" s="69">
        <f t="shared" si="178"/>
        <v>0</v>
      </c>
      <c r="O233" s="72">
        <v>0</v>
      </c>
      <c r="P233" s="7"/>
      <c r="Q233" s="72">
        <f t="shared" si="141"/>
        <v>5.6325000000000003</v>
      </c>
      <c r="R233" s="72">
        <f t="shared" si="142"/>
        <v>5.61</v>
      </c>
      <c r="S233" s="72">
        <f t="shared" si="143"/>
        <v>0</v>
      </c>
      <c r="T233" s="7"/>
      <c r="U233" s="5">
        <f t="shared" si="144"/>
        <v>31</v>
      </c>
      <c r="V233" s="45">
        <f t="shared" si="145"/>
        <v>43831</v>
      </c>
      <c r="W233" s="5">
        <f t="shared" si="146"/>
        <v>6915</v>
      </c>
      <c r="X233" s="55">
        <f t="shared" si="147"/>
        <v>5.3904348595426005E-2</v>
      </c>
      <c r="Y233" s="47">
        <f t="shared" si="148"/>
        <v>0.3653061763548921</v>
      </c>
      <c r="Z233" s="5">
        <f t="shared" si="149"/>
        <v>0</v>
      </c>
      <c r="AA233" s="5">
        <f t="shared" si="150"/>
        <v>0</v>
      </c>
      <c r="AC233" s="39">
        <f t="shared" si="151"/>
        <v>0</v>
      </c>
      <c r="AD233" s="39">
        <f t="shared" si="152"/>
        <v>0</v>
      </c>
      <c r="AE233" s="39">
        <f t="shared" si="153"/>
        <v>0</v>
      </c>
      <c r="AF233" s="39">
        <f t="shared" si="154"/>
        <v>0</v>
      </c>
      <c r="AG233" s="39">
        <f t="shared" si="155"/>
        <v>0</v>
      </c>
      <c r="AH233" s="39">
        <f t="shared" si="156"/>
        <v>0</v>
      </c>
      <c r="AI233" s="39">
        <f t="shared" si="157"/>
        <v>0</v>
      </c>
      <c r="AJ233" s="39">
        <f t="shared" si="158"/>
        <v>0</v>
      </c>
      <c r="AK233" s="39">
        <f t="shared" si="159"/>
        <v>0</v>
      </c>
      <c r="AL233" s="43"/>
      <c r="AM233" s="39">
        <f t="shared" si="160"/>
        <v>0</v>
      </c>
      <c r="AN233" s="39">
        <f t="shared" si="161"/>
        <v>0</v>
      </c>
      <c r="AO233" s="39">
        <f t="shared" si="162"/>
        <v>0</v>
      </c>
      <c r="AP233" s="40">
        <f t="shared" si="163"/>
        <v>0</v>
      </c>
      <c r="AR233" s="39">
        <f t="shared" si="164"/>
        <v>0</v>
      </c>
      <c r="AS233" s="39">
        <f t="shared" si="165"/>
        <v>0</v>
      </c>
      <c r="AT233" s="39">
        <f t="shared" si="166"/>
        <v>0</v>
      </c>
      <c r="AU233" s="40">
        <f t="shared" si="167"/>
        <v>0</v>
      </c>
      <c r="AV233" s="40"/>
      <c r="AW233" s="52">
        <f t="shared" si="168"/>
        <v>0</v>
      </c>
      <c r="AY233" s="52">
        <f t="shared" si="169"/>
        <v>0</v>
      </c>
      <c r="AZ233" s="70"/>
    </row>
    <row r="234" spans="1:52" ht="12" customHeight="1">
      <c r="A234" s="44">
        <f t="shared" si="170"/>
        <v>43862</v>
      </c>
      <c r="B234" s="66">
        <f t="shared" si="171"/>
        <v>4590.1639344262294</v>
      </c>
      <c r="C234" s="67"/>
      <c r="D234" s="68">
        <f t="shared" si="138"/>
        <v>4590.1639344262294</v>
      </c>
      <c r="E234" s="35">
        <f t="shared" si="139"/>
        <v>0</v>
      </c>
      <c r="F234" s="35">
        <f t="shared" si="140"/>
        <v>0</v>
      </c>
      <c r="G234" s="55">
        <f t="shared" si="176"/>
        <v>5.67</v>
      </c>
      <c r="H234" s="69">
        <f t="shared" si="176"/>
        <v>5.67</v>
      </c>
      <c r="I234" s="72">
        <f t="shared" si="172"/>
        <v>0</v>
      </c>
      <c r="J234" s="55">
        <f t="shared" si="177"/>
        <v>-4.7500000000000001E-2</v>
      </c>
      <c r="K234" s="69">
        <f t="shared" si="177"/>
        <v>-0.06</v>
      </c>
      <c r="L234" s="72">
        <v>0</v>
      </c>
      <c r="M234" s="55">
        <f t="shared" si="178"/>
        <v>0.01</v>
      </c>
      <c r="N234" s="69">
        <f t="shared" si="178"/>
        <v>0</v>
      </c>
      <c r="O234" s="72">
        <v>0</v>
      </c>
      <c r="P234" s="7"/>
      <c r="Q234" s="72">
        <f t="shared" si="141"/>
        <v>5.6325000000000003</v>
      </c>
      <c r="R234" s="72">
        <f t="shared" si="142"/>
        <v>5.61</v>
      </c>
      <c r="S234" s="72">
        <f t="shared" si="143"/>
        <v>0</v>
      </c>
      <c r="T234" s="7"/>
      <c r="U234" s="5">
        <f t="shared" si="144"/>
        <v>29</v>
      </c>
      <c r="V234" s="45">
        <f t="shared" si="145"/>
        <v>43862</v>
      </c>
      <c r="W234" s="5">
        <f t="shared" si="146"/>
        <v>6946</v>
      </c>
      <c r="X234" s="55">
        <f t="shared" si="147"/>
        <v>5.3904348595426005E-2</v>
      </c>
      <c r="Y234" s="47">
        <f t="shared" si="148"/>
        <v>0.36366072729958654</v>
      </c>
      <c r="Z234" s="5">
        <f t="shared" si="149"/>
        <v>0</v>
      </c>
      <c r="AA234" s="5">
        <f t="shared" si="150"/>
        <v>0</v>
      </c>
      <c r="AC234" s="39">
        <f t="shared" si="151"/>
        <v>0</v>
      </c>
      <c r="AD234" s="39">
        <f t="shared" si="152"/>
        <v>0</v>
      </c>
      <c r="AE234" s="39">
        <f t="shared" si="153"/>
        <v>0</v>
      </c>
      <c r="AF234" s="39">
        <f t="shared" si="154"/>
        <v>0</v>
      </c>
      <c r="AG234" s="39">
        <f t="shared" si="155"/>
        <v>0</v>
      </c>
      <c r="AH234" s="39">
        <f t="shared" si="156"/>
        <v>0</v>
      </c>
      <c r="AI234" s="39">
        <f t="shared" si="157"/>
        <v>0</v>
      </c>
      <c r="AJ234" s="39">
        <f t="shared" si="158"/>
        <v>0</v>
      </c>
      <c r="AK234" s="39">
        <f t="shared" si="159"/>
        <v>0</v>
      </c>
      <c r="AL234" s="43"/>
      <c r="AM234" s="39">
        <f t="shared" si="160"/>
        <v>0</v>
      </c>
      <c r="AN234" s="39">
        <f t="shared" si="161"/>
        <v>0</v>
      </c>
      <c r="AO234" s="39">
        <f t="shared" si="162"/>
        <v>0</v>
      </c>
      <c r="AP234" s="40">
        <f t="shared" si="163"/>
        <v>0</v>
      </c>
      <c r="AR234" s="39">
        <f t="shared" si="164"/>
        <v>0</v>
      </c>
      <c r="AS234" s="39">
        <f t="shared" si="165"/>
        <v>0</v>
      </c>
      <c r="AT234" s="39">
        <f t="shared" si="166"/>
        <v>0</v>
      </c>
      <c r="AU234" s="40">
        <f t="shared" si="167"/>
        <v>0</v>
      </c>
      <c r="AV234" s="40"/>
      <c r="AW234" s="52">
        <f t="shared" si="168"/>
        <v>0</v>
      </c>
      <c r="AY234" s="52">
        <f t="shared" si="169"/>
        <v>0</v>
      </c>
      <c r="AZ234" s="70"/>
    </row>
    <row r="235" spans="1:52" ht="12" customHeight="1">
      <c r="A235" s="44">
        <f t="shared" si="170"/>
        <v>43891</v>
      </c>
      <c r="B235" s="66">
        <f t="shared" si="171"/>
        <v>4590.1639344262294</v>
      </c>
      <c r="C235" s="67"/>
      <c r="D235" s="68">
        <f t="shared" si="138"/>
        <v>4590.1639344262294</v>
      </c>
      <c r="E235" s="35">
        <f t="shared" si="139"/>
        <v>0</v>
      </c>
      <c r="F235" s="35">
        <f t="shared" si="140"/>
        <v>0</v>
      </c>
      <c r="G235" s="55">
        <f t="shared" si="176"/>
        <v>5.67</v>
      </c>
      <c r="H235" s="69">
        <f t="shared" si="176"/>
        <v>5.67</v>
      </c>
      <c r="I235" s="72">
        <f t="shared" si="172"/>
        <v>0</v>
      </c>
      <c r="J235" s="55">
        <f t="shared" si="177"/>
        <v>-4.7500000000000001E-2</v>
      </c>
      <c r="K235" s="69">
        <f t="shared" si="177"/>
        <v>-0.06</v>
      </c>
      <c r="L235" s="72">
        <v>0</v>
      </c>
      <c r="M235" s="55">
        <f t="shared" si="178"/>
        <v>0.01</v>
      </c>
      <c r="N235" s="69">
        <f t="shared" si="178"/>
        <v>0</v>
      </c>
      <c r="O235" s="72">
        <v>0</v>
      </c>
      <c r="P235" s="7"/>
      <c r="Q235" s="72">
        <f t="shared" si="141"/>
        <v>5.6325000000000003</v>
      </c>
      <c r="R235" s="72">
        <f t="shared" si="142"/>
        <v>5.61</v>
      </c>
      <c r="S235" s="72">
        <f t="shared" si="143"/>
        <v>0</v>
      </c>
      <c r="T235" s="7"/>
      <c r="U235" s="5">
        <f t="shared" si="144"/>
        <v>31</v>
      </c>
      <c r="V235" s="45">
        <f t="shared" si="145"/>
        <v>43891</v>
      </c>
      <c r="W235" s="5">
        <f t="shared" si="146"/>
        <v>6975</v>
      </c>
      <c r="X235" s="55">
        <f t="shared" si="147"/>
        <v>5.3904348595426005E-2</v>
      </c>
      <c r="Y235" s="47">
        <f t="shared" si="148"/>
        <v>0.36212814667009269</v>
      </c>
      <c r="Z235" s="5">
        <f t="shared" si="149"/>
        <v>0</v>
      </c>
      <c r="AA235" s="5">
        <f t="shared" si="150"/>
        <v>0</v>
      </c>
      <c r="AC235" s="39">
        <f t="shared" si="151"/>
        <v>0</v>
      </c>
      <c r="AD235" s="39">
        <f t="shared" si="152"/>
        <v>0</v>
      </c>
      <c r="AE235" s="39">
        <f t="shared" si="153"/>
        <v>0</v>
      </c>
      <c r="AF235" s="39">
        <f t="shared" si="154"/>
        <v>0</v>
      </c>
      <c r="AG235" s="39">
        <f t="shared" si="155"/>
        <v>0</v>
      </c>
      <c r="AH235" s="39">
        <f t="shared" si="156"/>
        <v>0</v>
      </c>
      <c r="AI235" s="39">
        <f t="shared" si="157"/>
        <v>0</v>
      </c>
      <c r="AJ235" s="39">
        <f t="shared" si="158"/>
        <v>0</v>
      </c>
      <c r="AK235" s="39">
        <f t="shared" si="159"/>
        <v>0</v>
      </c>
      <c r="AL235" s="43"/>
      <c r="AM235" s="39">
        <f t="shared" si="160"/>
        <v>0</v>
      </c>
      <c r="AN235" s="39">
        <f t="shared" si="161"/>
        <v>0</v>
      </c>
      <c r="AO235" s="39">
        <f t="shared" si="162"/>
        <v>0</v>
      </c>
      <c r="AP235" s="40">
        <f t="shared" si="163"/>
        <v>0</v>
      </c>
      <c r="AR235" s="39">
        <f t="shared" si="164"/>
        <v>0</v>
      </c>
      <c r="AS235" s="39">
        <f t="shared" si="165"/>
        <v>0</v>
      </c>
      <c r="AT235" s="39">
        <f t="shared" si="166"/>
        <v>0</v>
      </c>
      <c r="AU235" s="40">
        <f t="shared" si="167"/>
        <v>0</v>
      </c>
      <c r="AV235" s="40"/>
      <c r="AW235" s="52">
        <f t="shared" si="168"/>
        <v>0</v>
      </c>
      <c r="AY235" s="52">
        <f t="shared" si="169"/>
        <v>0</v>
      </c>
      <c r="AZ235" s="70"/>
    </row>
    <row r="236" spans="1:52" ht="12" customHeight="1">
      <c r="A236" s="44">
        <f t="shared" si="170"/>
        <v>43922</v>
      </c>
      <c r="B236" s="66">
        <f t="shared" si="171"/>
        <v>4590.1639344262294</v>
      </c>
      <c r="C236" s="67"/>
      <c r="D236" s="68">
        <f t="shared" si="138"/>
        <v>4590.1639344262294</v>
      </c>
      <c r="E236" s="35">
        <f t="shared" si="139"/>
        <v>0</v>
      </c>
      <c r="F236" s="35">
        <f t="shared" si="140"/>
        <v>0</v>
      </c>
      <c r="G236" s="55">
        <f t="shared" si="176"/>
        <v>5.67</v>
      </c>
      <c r="H236" s="69">
        <f t="shared" si="176"/>
        <v>5.67</v>
      </c>
      <c r="I236" s="72">
        <f t="shared" si="172"/>
        <v>0</v>
      </c>
      <c r="J236" s="55">
        <f t="shared" si="177"/>
        <v>-4.7500000000000001E-2</v>
      </c>
      <c r="K236" s="69">
        <f t="shared" si="177"/>
        <v>-0.06</v>
      </c>
      <c r="L236" s="72">
        <v>0</v>
      </c>
      <c r="M236" s="55">
        <f t="shared" si="178"/>
        <v>0.01</v>
      </c>
      <c r="N236" s="69">
        <f t="shared" si="178"/>
        <v>0</v>
      </c>
      <c r="O236" s="72">
        <v>0</v>
      </c>
      <c r="P236" s="7"/>
      <c r="Q236" s="72">
        <f t="shared" si="141"/>
        <v>5.6325000000000003</v>
      </c>
      <c r="R236" s="72">
        <f t="shared" si="142"/>
        <v>5.61</v>
      </c>
      <c r="S236" s="72">
        <f t="shared" si="143"/>
        <v>0</v>
      </c>
      <c r="T236" s="7"/>
      <c r="U236" s="5">
        <f t="shared" si="144"/>
        <v>30</v>
      </c>
      <c r="V236" s="45">
        <f t="shared" si="145"/>
        <v>43922</v>
      </c>
      <c r="W236" s="5">
        <f t="shared" si="146"/>
        <v>7006</v>
      </c>
      <c r="X236" s="55">
        <f t="shared" si="147"/>
        <v>5.3904348595426005E-2</v>
      </c>
      <c r="Y236" s="47">
        <f t="shared" si="148"/>
        <v>0.36049701241776905</v>
      </c>
      <c r="Z236" s="5">
        <f t="shared" si="149"/>
        <v>0</v>
      </c>
      <c r="AA236" s="5">
        <f t="shared" si="150"/>
        <v>0</v>
      </c>
      <c r="AC236" s="39">
        <f t="shared" si="151"/>
        <v>0</v>
      </c>
      <c r="AD236" s="39">
        <f t="shared" si="152"/>
        <v>0</v>
      </c>
      <c r="AE236" s="39">
        <f t="shared" si="153"/>
        <v>0</v>
      </c>
      <c r="AF236" s="39">
        <f t="shared" si="154"/>
        <v>0</v>
      </c>
      <c r="AG236" s="39">
        <f t="shared" si="155"/>
        <v>0</v>
      </c>
      <c r="AH236" s="39">
        <f t="shared" si="156"/>
        <v>0</v>
      </c>
      <c r="AI236" s="39">
        <f t="shared" si="157"/>
        <v>0</v>
      </c>
      <c r="AJ236" s="39">
        <f t="shared" si="158"/>
        <v>0</v>
      </c>
      <c r="AK236" s="39">
        <f t="shared" si="159"/>
        <v>0</v>
      </c>
      <c r="AL236" s="43"/>
      <c r="AM236" s="39">
        <f t="shared" si="160"/>
        <v>0</v>
      </c>
      <c r="AN236" s="39">
        <f t="shared" si="161"/>
        <v>0</v>
      </c>
      <c r="AO236" s="39">
        <f t="shared" si="162"/>
        <v>0</v>
      </c>
      <c r="AP236" s="40">
        <f t="shared" si="163"/>
        <v>0</v>
      </c>
      <c r="AR236" s="39">
        <f t="shared" si="164"/>
        <v>0</v>
      </c>
      <c r="AS236" s="39">
        <f t="shared" si="165"/>
        <v>0</v>
      </c>
      <c r="AT236" s="39">
        <f t="shared" si="166"/>
        <v>0</v>
      </c>
      <c r="AU236" s="40">
        <f t="shared" si="167"/>
        <v>0</v>
      </c>
      <c r="AV236" s="40"/>
      <c r="AW236" s="52">
        <f t="shared" si="168"/>
        <v>0</v>
      </c>
      <c r="AY236" s="52">
        <f t="shared" si="169"/>
        <v>0</v>
      </c>
      <c r="AZ236" s="70"/>
    </row>
    <row r="237" spans="1:52" ht="12" customHeight="1">
      <c r="A237" s="44">
        <f t="shared" si="170"/>
        <v>43952</v>
      </c>
      <c r="B237" s="66">
        <f t="shared" si="171"/>
        <v>4590.1639344262294</v>
      </c>
      <c r="C237" s="67"/>
      <c r="D237" s="68">
        <f t="shared" si="138"/>
        <v>4590.1639344262294</v>
      </c>
      <c r="E237" s="35">
        <f t="shared" si="139"/>
        <v>0</v>
      </c>
      <c r="F237" s="35">
        <f t="shared" si="140"/>
        <v>0</v>
      </c>
      <c r="G237" s="55">
        <f t="shared" si="176"/>
        <v>5.67</v>
      </c>
      <c r="H237" s="69">
        <f t="shared" si="176"/>
        <v>5.67</v>
      </c>
      <c r="I237" s="72">
        <f t="shared" si="172"/>
        <v>0</v>
      </c>
      <c r="J237" s="55">
        <f t="shared" si="177"/>
        <v>-4.7500000000000001E-2</v>
      </c>
      <c r="K237" s="69">
        <f t="shared" si="177"/>
        <v>-0.06</v>
      </c>
      <c r="L237" s="72">
        <v>0</v>
      </c>
      <c r="M237" s="55">
        <f t="shared" si="178"/>
        <v>0.01</v>
      </c>
      <c r="N237" s="69">
        <f t="shared" si="178"/>
        <v>0</v>
      </c>
      <c r="O237" s="72">
        <v>0</v>
      </c>
      <c r="P237" s="7"/>
      <c r="Q237" s="72">
        <f t="shared" si="141"/>
        <v>5.6325000000000003</v>
      </c>
      <c r="R237" s="72">
        <f t="shared" si="142"/>
        <v>5.61</v>
      </c>
      <c r="S237" s="72">
        <f t="shared" si="143"/>
        <v>0</v>
      </c>
      <c r="T237" s="7"/>
      <c r="U237" s="5">
        <f t="shared" si="144"/>
        <v>31</v>
      </c>
      <c r="V237" s="45">
        <f t="shared" si="145"/>
        <v>43952</v>
      </c>
      <c r="W237" s="5">
        <f t="shared" si="146"/>
        <v>7036</v>
      </c>
      <c r="X237" s="55">
        <f t="shared" si="147"/>
        <v>5.3904348595426005E-2</v>
      </c>
      <c r="Y237" s="47">
        <f t="shared" si="148"/>
        <v>0.35892549117543521</v>
      </c>
      <c r="Z237" s="5">
        <f t="shared" si="149"/>
        <v>0</v>
      </c>
      <c r="AA237" s="5">
        <f t="shared" si="150"/>
        <v>0</v>
      </c>
      <c r="AC237" s="39">
        <f t="shared" si="151"/>
        <v>0</v>
      </c>
      <c r="AD237" s="39">
        <f t="shared" si="152"/>
        <v>0</v>
      </c>
      <c r="AE237" s="39">
        <f t="shared" si="153"/>
        <v>0</v>
      </c>
      <c r="AF237" s="39">
        <f t="shared" si="154"/>
        <v>0</v>
      </c>
      <c r="AG237" s="39">
        <f t="shared" si="155"/>
        <v>0</v>
      </c>
      <c r="AH237" s="39">
        <f t="shared" si="156"/>
        <v>0</v>
      </c>
      <c r="AI237" s="39">
        <f t="shared" si="157"/>
        <v>0</v>
      </c>
      <c r="AJ237" s="39">
        <f t="shared" si="158"/>
        <v>0</v>
      </c>
      <c r="AK237" s="39">
        <f t="shared" si="159"/>
        <v>0</v>
      </c>
      <c r="AL237" s="43"/>
      <c r="AM237" s="39">
        <f t="shared" si="160"/>
        <v>0</v>
      </c>
      <c r="AN237" s="39">
        <f t="shared" si="161"/>
        <v>0</v>
      </c>
      <c r="AO237" s="39">
        <f t="shared" si="162"/>
        <v>0</v>
      </c>
      <c r="AP237" s="40">
        <f t="shared" si="163"/>
        <v>0</v>
      </c>
      <c r="AR237" s="39">
        <f t="shared" si="164"/>
        <v>0</v>
      </c>
      <c r="AS237" s="39">
        <f t="shared" si="165"/>
        <v>0</v>
      </c>
      <c r="AT237" s="39">
        <f t="shared" si="166"/>
        <v>0</v>
      </c>
      <c r="AU237" s="40">
        <f t="shared" si="167"/>
        <v>0</v>
      </c>
      <c r="AV237" s="40"/>
      <c r="AW237" s="52">
        <f t="shared" si="168"/>
        <v>0</v>
      </c>
      <c r="AY237" s="52">
        <f t="shared" si="169"/>
        <v>0</v>
      </c>
      <c r="AZ237" s="70"/>
    </row>
    <row r="238" spans="1:52" ht="12" customHeight="1">
      <c r="A238" s="44">
        <f t="shared" si="170"/>
        <v>43983</v>
      </c>
      <c r="B238" s="66">
        <f t="shared" si="171"/>
        <v>4590.1639344262294</v>
      </c>
      <c r="C238" s="67"/>
      <c r="D238" s="68">
        <f t="shared" si="138"/>
        <v>4590.1639344262294</v>
      </c>
      <c r="E238" s="35">
        <f t="shared" si="139"/>
        <v>0</v>
      </c>
      <c r="F238" s="35">
        <f t="shared" si="140"/>
        <v>0</v>
      </c>
      <c r="G238" s="55">
        <f t="shared" si="176"/>
        <v>5.67</v>
      </c>
      <c r="H238" s="69">
        <f t="shared" si="176"/>
        <v>5.67</v>
      </c>
      <c r="I238" s="72">
        <f t="shared" si="172"/>
        <v>0</v>
      </c>
      <c r="J238" s="55">
        <f t="shared" si="177"/>
        <v>-4.7500000000000001E-2</v>
      </c>
      <c r="K238" s="69">
        <f t="shared" si="177"/>
        <v>-0.06</v>
      </c>
      <c r="L238" s="72">
        <v>0</v>
      </c>
      <c r="M238" s="55">
        <f t="shared" si="178"/>
        <v>0.01</v>
      </c>
      <c r="N238" s="69">
        <f t="shared" si="178"/>
        <v>0</v>
      </c>
      <c r="O238" s="72">
        <v>0</v>
      </c>
      <c r="P238" s="7"/>
      <c r="Q238" s="72">
        <f t="shared" si="141"/>
        <v>5.6325000000000003</v>
      </c>
      <c r="R238" s="72">
        <f t="shared" si="142"/>
        <v>5.61</v>
      </c>
      <c r="S238" s="72">
        <f t="shared" si="143"/>
        <v>0</v>
      </c>
      <c r="T238" s="7"/>
      <c r="U238" s="5">
        <f t="shared" si="144"/>
        <v>30</v>
      </c>
      <c r="V238" s="45">
        <f t="shared" si="145"/>
        <v>43983</v>
      </c>
      <c r="W238" s="5">
        <f t="shared" si="146"/>
        <v>7067</v>
      </c>
      <c r="X238" s="55">
        <f t="shared" si="147"/>
        <v>5.3904348595426005E-2</v>
      </c>
      <c r="Y238" s="47">
        <f t="shared" si="148"/>
        <v>0.35730878264815868</v>
      </c>
      <c r="Z238" s="5">
        <f t="shared" si="149"/>
        <v>0</v>
      </c>
      <c r="AA238" s="5">
        <f t="shared" si="150"/>
        <v>0</v>
      </c>
      <c r="AC238" s="39">
        <f t="shared" si="151"/>
        <v>0</v>
      </c>
      <c r="AD238" s="39">
        <f t="shared" si="152"/>
        <v>0</v>
      </c>
      <c r="AE238" s="39">
        <f t="shared" si="153"/>
        <v>0</v>
      </c>
      <c r="AF238" s="39">
        <f t="shared" si="154"/>
        <v>0</v>
      </c>
      <c r="AG238" s="39">
        <f t="shared" si="155"/>
        <v>0</v>
      </c>
      <c r="AH238" s="39">
        <f t="shared" si="156"/>
        <v>0</v>
      </c>
      <c r="AI238" s="39">
        <f t="shared" si="157"/>
        <v>0</v>
      </c>
      <c r="AJ238" s="39">
        <f t="shared" si="158"/>
        <v>0</v>
      </c>
      <c r="AK238" s="39">
        <f t="shared" si="159"/>
        <v>0</v>
      </c>
      <c r="AL238" s="43"/>
      <c r="AM238" s="39">
        <f t="shared" si="160"/>
        <v>0</v>
      </c>
      <c r="AN238" s="39">
        <f t="shared" si="161"/>
        <v>0</v>
      </c>
      <c r="AO238" s="39">
        <f t="shared" si="162"/>
        <v>0</v>
      </c>
      <c r="AP238" s="40">
        <f t="shared" si="163"/>
        <v>0</v>
      </c>
      <c r="AR238" s="39">
        <f t="shared" si="164"/>
        <v>0</v>
      </c>
      <c r="AS238" s="39">
        <f t="shared" si="165"/>
        <v>0</v>
      </c>
      <c r="AT238" s="39">
        <f t="shared" si="166"/>
        <v>0</v>
      </c>
      <c r="AU238" s="40">
        <f t="shared" si="167"/>
        <v>0</v>
      </c>
      <c r="AV238" s="40"/>
      <c r="AW238" s="52">
        <f t="shared" si="168"/>
        <v>0</v>
      </c>
      <c r="AY238" s="52">
        <f t="shared" si="169"/>
        <v>0</v>
      </c>
      <c r="AZ238" s="70"/>
    </row>
    <row r="239" spans="1:52" ht="12" customHeight="1">
      <c r="A239" s="44">
        <f t="shared" si="170"/>
        <v>44013</v>
      </c>
      <c r="B239" s="66">
        <f t="shared" si="171"/>
        <v>4590.1639344262294</v>
      </c>
      <c r="C239" s="67"/>
      <c r="D239" s="68">
        <f t="shared" si="138"/>
        <v>4590.1639344262294</v>
      </c>
      <c r="E239" s="35">
        <f t="shared" si="139"/>
        <v>0</v>
      </c>
      <c r="F239" s="35">
        <f t="shared" si="140"/>
        <v>0</v>
      </c>
      <c r="G239" s="55">
        <f t="shared" si="176"/>
        <v>5.67</v>
      </c>
      <c r="H239" s="69">
        <f t="shared" si="176"/>
        <v>5.67</v>
      </c>
      <c r="I239" s="72">
        <f t="shared" si="172"/>
        <v>0</v>
      </c>
      <c r="J239" s="55">
        <f t="shared" si="177"/>
        <v>-4.7500000000000001E-2</v>
      </c>
      <c r="K239" s="69">
        <f t="shared" si="177"/>
        <v>-0.06</v>
      </c>
      <c r="L239" s="72">
        <v>0</v>
      </c>
      <c r="M239" s="55">
        <f t="shared" si="178"/>
        <v>0.01</v>
      </c>
      <c r="N239" s="69">
        <f t="shared" si="178"/>
        <v>0</v>
      </c>
      <c r="O239" s="72">
        <v>0</v>
      </c>
      <c r="P239" s="7"/>
      <c r="Q239" s="72">
        <f t="shared" si="141"/>
        <v>5.6325000000000003</v>
      </c>
      <c r="R239" s="72">
        <f t="shared" si="142"/>
        <v>5.61</v>
      </c>
      <c r="S239" s="72">
        <f t="shared" si="143"/>
        <v>0</v>
      </c>
      <c r="T239" s="7"/>
      <c r="U239" s="5">
        <f t="shared" si="144"/>
        <v>31</v>
      </c>
      <c r="V239" s="45">
        <f t="shared" si="145"/>
        <v>44013</v>
      </c>
      <c r="W239" s="5">
        <f t="shared" si="146"/>
        <v>7097</v>
      </c>
      <c r="X239" s="55">
        <f t="shared" si="147"/>
        <v>5.3904348595426005E-2</v>
      </c>
      <c r="Y239" s="47">
        <f t="shared" si="148"/>
        <v>0.35575115991437217</v>
      </c>
      <c r="Z239" s="5">
        <f t="shared" si="149"/>
        <v>0</v>
      </c>
      <c r="AA239" s="5">
        <f t="shared" si="150"/>
        <v>0</v>
      </c>
      <c r="AC239" s="39">
        <f t="shared" si="151"/>
        <v>0</v>
      </c>
      <c r="AD239" s="39">
        <f t="shared" si="152"/>
        <v>0</v>
      </c>
      <c r="AE239" s="39">
        <f t="shared" si="153"/>
        <v>0</v>
      </c>
      <c r="AF239" s="39">
        <f t="shared" si="154"/>
        <v>0</v>
      </c>
      <c r="AG239" s="39">
        <f t="shared" si="155"/>
        <v>0</v>
      </c>
      <c r="AH239" s="39">
        <f t="shared" si="156"/>
        <v>0</v>
      </c>
      <c r="AI239" s="39">
        <f t="shared" si="157"/>
        <v>0</v>
      </c>
      <c r="AJ239" s="39">
        <f t="shared" si="158"/>
        <v>0</v>
      </c>
      <c r="AK239" s="39">
        <f t="shared" si="159"/>
        <v>0</v>
      </c>
      <c r="AL239" s="43"/>
      <c r="AM239" s="39">
        <f t="shared" si="160"/>
        <v>0</v>
      </c>
      <c r="AN239" s="39">
        <f t="shared" si="161"/>
        <v>0</v>
      </c>
      <c r="AO239" s="39">
        <f t="shared" si="162"/>
        <v>0</v>
      </c>
      <c r="AP239" s="40">
        <f t="shared" si="163"/>
        <v>0</v>
      </c>
      <c r="AR239" s="39">
        <f t="shared" si="164"/>
        <v>0</v>
      </c>
      <c r="AS239" s="39">
        <f t="shared" si="165"/>
        <v>0</v>
      </c>
      <c r="AT239" s="39">
        <f t="shared" si="166"/>
        <v>0</v>
      </c>
      <c r="AU239" s="40">
        <f t="shared" si="167"/>
        <v>0</v>
      </c>
      <c r="AV239" s="40"/>
      <c r="AW239" s="52">
        <f t="shared" si="168"/>
        <v>0</v>
      </c>
      <c r="AY239" s="52">
        <f t="shared" si="169"/>
        <v>0</v>
      </c>
      <c r="AZ239" s="70"/>
    </row>
    <row r="240" spans="1:52" ht="12" customHeight="1">
      <c r="A240" s="44">
        <f t="shared" si="170"/>
        <v>44044</v>
      </c>
      <c r="B240" s="66">
        <f t="shared" si="171"/>
        <v>4590.1639344262294</v>
      </c>
      <c r="C240" s="67"/>
      <c r="D240" s="68">
        <f t="shared" si="138"/>
        <v>4590.1639344262294</v>
      </c>
      <c r="E240" s="35">
        <f t="shared" si="139"/>
        <v>0</v>
      </c>
      <c r="F240" s="35">
        <f t="shared" si="140"/>
        <v>0</v>
      </c>
      <c r="G240" s="55">
        <f t="shared" si="176"/>
        <v>5.67</v>
      </c>
      <c r="H240" s="69">
        <f t="shared" si="176"/>
        <v>5.67</v>
      </c>
      <c r="I240" s="72">
        <f t="shared" si="172"/>
        <v>0</v>
      </c>
      <c r="J240" s="55">
        <f t="shared" si="177"/>
        <v>-4.7500000000000001E-2</v>
      </c>
      <c r="K240" s="69">
        <f t="shared" si="177"/>
        <v>-0.06</v>
      </c>
      <c r="L240" s="72">
        <v>0</v>
      </c>
      <c r="M240" s="55">
        <f t="shared" si="178"/>
        <v>0.01</v>
      </c>
      <c r="N240" s="69">
        <f t="shared" si="178"/>
        <v>0</v>
      </c>
      <c r="O240" s="72">
        <v>0</v>
      </c>
      <c r="P240" s="7"/>
      <c r="Q240" s="72">
        <f t="shared" si="141"/>
        <v>5.6325000000000003</v>
      </c>
      <c r="R240" s="72">
        <f t="shared" si="142"/>
        <v>5.61</v>
      </c>
      <c r="S240" s="72">
        <f t="shared" si="143"/>
        <v>0</v>
      </c>
      <c r="T240" s="7"/>
      <c r="U240" s="5">
        <f t="shared" si="144"/>
        <v>31</v>
      </c>
      <c r="V240" s="45">
        <f t="shared" si="145"/>
        <v>44044</v>
      </c>
      <c r="W240" s="5">
        <f t="shared" si="146"/>
        <v>7128</v>
      </c>
      <c r="X240" s="55">
        <f t="shared" si="147"/>
        <v>5.3904348595426005E-2</v>
      </c>
      <c r="Y240" s="47">
        <f t="shared" si="148"/>
        <v>0.35414874953126313</v>
      </c>
      <c r="Z240" s="5">
        <f t="shared" si="149"/>
        <v>0</v>
      </c>
      <c r="AA240" s="5">
        <f t="shared" si="150"/>
        <v>0</v>
      </c>
      <c r="AC240" s="39">
        <f t="shared" si="151"/>
        <v>0</v>
      </c>
      <c r="AD240" s="39">
        <f t="shared" si="152"/>
        <v>0</v>
      </c>
      <c r="AE240" s="39">
        <f t="shared" si="153"/>
        <v>0</v>
      </c>
      <c r="AF240" s="39">
        <f t="shared" si="154"/>
        <v>0</v>
      </c>
      <c r="AG240" s="39">
        <f t="shared" si="155"/>
        <v>0</v>
      </c>
      <c r="AH240" s="39">
        <f t="shared" si="156"/>
        <v>0</v>
      </c>
      <c r="AI240" s="39">
        <f t="shared" si="157"/>
        <v>0</v>
      </c>
      <c r="AJ240" s="39">
        <f t="shared" si="158"/>
        <v>0</v>
      </c>
      <c r="AK240" s="39">
        <f t="shared" si="159"/>
        <v>0</v>
      </c>
      <c r="AL240" s="43"/>
      <c r="AM240" s="39">
        <f t="shared" si="160"/>
        <v>0</v>
      </c>
      <c r="AN240" s="39">
        <f t="shared" si="161"/>
        <v>0</v>
      </c>
      <c r="AO240" s="39">
        <f t="shared" si="162"/>
        <v>0</v>
      </c>
      <c r="AP240" s="40">
        <f t="shared" si="163"/>
        <v>0</v>
      </c>
      <c r="AR240" s="39">
        <f t="shared" si="164"/>
        <v>0</v>
      </c>
      <c r="AS240" s="39">
        <f t="shared" si="165"/>
        <v>0</v>
      </c>
      <c r="AT240" s="39">
        <f t="shared" si="166"/>
        <v>0</v>
      </c>
      <c r="AU240" s="40">
        <f t="shared" si="167"/>
        <v>0</v>
      </c>
      <c r="AV240" s="40"/>
      <c r="AW240" s="52">
        <f t="shared" si="168"/>
        <v>0</v>
      </c>
      <c r="AY240" s="52">
        <f t="shared" si="169"/>
        <v>0</v>
      </c>
      <c r="AZ240" s="70"/>
    </row>
    <row r="241" spans="1:52" ht="12" customHeight="1">
      <c r="A241" s="44">
        <f t="shared" si="170"/>
        <v>44075</v>
      </c>
      <c r="B241" s="66">
        <f t="shared" si="171"/>
        <v>4590.1639344262294</v>
      </c>
      <c r="C241" s="67"/>
      <c r="D241" s="68">
        <f t="shared" si="138"/>
        <v>4590.1639344262294</v>
      </c>
      <c r="E241" s="35">
        <f t="shared" si="139"/>
        <v>0</v>
      </c>
      <c r="F241" s="35">
        <f t="shared" si="140"/>
        <v>0</v>
      </c>
      <c r="G241" s="55">
        <f t="shared" si="176"/>
        <v>5.67</v>
      </c>
      <c r="H241" s="69">
        <f t="shared" si="176"/>
        <v>5.67</v>
      </c>
      <c r="I241" s="72">
        <f t="shared" si="172"/>
        <v>0</v>
      </c>
      <c r="J241" s="55">
        <f t="shared" si="177"/>
        <v>-4.7500000000000001E-2</v>
      </c>
      <c r="K241" s="69">
        <f t="shared" si="177"/>
        <v>-0.06</v>
      </c>
      <c r="L241" s="72">
        <v>0</v>
      </c>
      <c r="M241" s="55">
        <f t="shared" si="178"/>
        <v>0.01</v>
      </c>
      <c r="N241" s="69">
        <f t="shared" si="178"/>
        <v>0</v>
      </c>
      <c r="O241" s="72">
        <v>0</v>
      </c>
      <c r="P241" s="7"/>
      <c r="Q241" s="72">
        <f t="shared" si="141"/>
        <v>5.6325000000000003</v>
      </c>
      <c r="R241" s="72">
        <f t="shared" si="142"/>
        <v>5.61</v>
      </c>
      <c r="S241" s="72">
        <f t="shared" si="143"/>
        <v>0</v>
      </c>
      <c r="T241" s="7"/>
      <c r="U241" s="5">
        <f t="shared" si="144"/>
        <v>30</v>
      </c>
      <c r="V241" s="45">
        <f t="shared" si="145"/>
        <v>44075</v>
      </c>
      <c r="W241" s="5">
        <f t="shared" si="146"/>
        <v>7159</v>
      </c>
      <c r="X241" s="55">
        <f t="shared" si="147"/>
        <v>5.3904348595426005E-2</v>
      </c>
      <c r="Y241" s="47">
        <f t="shared" si="148"/>
        <v>0.3525535568871952</v>
      </c>
      <c r="Z241" s="5">
        <f t="shared" si="149"/>
        <v>0</v>
      </c>
      <c r="AA241" s="5">
        <f t="shared" si="150"/>
        <v>0</v>
      </c>
      <c r="AC241" s="39">
        <f t="shared" si="151"/>
        <v>0</v>
      </c>
      <c r="AD241" s="39">
        <f t="shared" si="152"/>
        <v>0</v>
      </c>
      <c r="AE241" s="39">
        <f t="shared" si="153"/>
        <v>0</v>
      </c>
      <c r="AF241" s="39">
        <f t="shared" si="154"/>
        <v>0</v>
      </c>
      <c r="AG241" s="39">
        <f t="shared" si="155"/>
        <v>0</v>
      </c>
      <c r="AH241" s="39">
        <f t="shared" si="156"/>
        <v>0</v>
      </c>
      <c r="AI241" s="39">
        <f t="shared" si="157"/>
        <v>0</v>
      </c>
      <c r="AJ241" s="39">
        <f t="shared" si="158"/>
        <v>0</v>
      </c>
      <c r="AK241" s="39">
        <f t="shared" si="159"/>
        <v>0</v>
      </c>
      <c r="AL241" s="43"/>
      <c r="AM241" s="39">
        <f t="shared" si="160"/>
        <v>0</v>
      </c>
      <c r="AN241" s="39">
        <f t="shared" si="161"/>
        <v>0</v>
      </c>
      <c r="AO241" s="39">
        <f t="shared" si="162"/>
        <v>0</v>
      </c>
      <c r="AP241" s="40">
        <f t="shared" si="163"/>
        <v>0</v>
      </c>
      <c r="AR241" s="39">
        <f t="shared" si="164"/>
        <v>0</v>
      </c>
      <c r="AS241" s="39">
        <f t="shared" si="165"/>
        <v>0</v>
      </c>
      <c r="AT241" s="39">
        <f t="shared" si="166"/>
        <v>0</v>
      </c>
      <c r="AU241" s="40">
        <f t="shared" si="167"/>
        <v>0</v>
      </c>
      <c r="AV241" s="40"/>
      <c r="AW241" s="52">
        <f t="shared" si="168"/>
        <v>0</v>
      </c>
      <c r="AY241" s="52">
        <f t="shared" si="169"/>
        <v>0</v>
      </c>
      <c r="AZ241" s="70"/>
    </row>
    <row r="242" spans="1:52" ht="12" customHeight="1">
      <c r="A242" s="44">
        <f t="shared" si="170"/>
        <v>44105</v>
      </c>
      <c r="B242" s="66">
        <f t="shared" si="171"/>
        <v>4590.1639344262294</v>
      </c>
      <c r="C242" s="67"/>
      <c r="D242" s="68">
        <f t="shared" si="138"/>
        <v>4590.1639344262294</v>
      </c>
      <c r="E242" s="35">
        <f t="shared" si="139"/>
        <v>0</v>
      </c>
      <c r="F242" s="35">
        <f t="shared" si="140"/>
        <v>0</v>
      </c>
      <c r="G242" s="55">
        <f t="shared" si="176"/>
        <v>5.67</v>
      </c>
      <c r="H242" s="69">
        <f t="shared" si="176"/>
        <v>5.67</v>
      </c>
      <c r="I242" s="72">
        <f t="shared" si="172"/>
        <v>0</v>
      </c>
      <c r="J242" s="55">
        <f t="shared" si="177"/>
        <v>-4.7500000000000001E-2</v>
      </c>
      <c r="K242" s="69">
        <f t="shared" si="177"/>
        <v>-0.06</v>
      </c>
      <c r="L242" s="72">
        <v>0</v>
      </c>
      <c r="M242" s="55">
        <f t="shared" si="178"/>
        <v>0.01</v>
      </c>
      <c r="N242" s="69">
        <f t="shared" si="178"/>
        <v>0</v>
      </c>
      <c r="O242" s="72">
        <v>0</v>
      </c>
      <c r="P242" s="7"/>
      <c r="Q242" s="72">
        <f t="shared" si="141"/>
        <v>5.6325000000000003</v>
      </c>
      <c r="R242" s="72">
        <f t="shared" si="142"/>
        <v>5.61</v>
      </c>
      <c r="S242" s="72">
        <f t="shared" si="143"/>
        <v>0</v>
      </c>
      <c r="T242" s="7"/>
      <c r="U242" s="5">
        <f t="shared" si="144"/>
        <v>31</v>
      </c>
      <c r="V242" s="45">
        <f t="shared" si="145"/>
        <v>44105</v>
      </c>
      <c r="W242" s="5">
        <f t="shared" si="146"/>
        <v>7189</v>
      </c>
      <c r="X242" s="55">
        <f t="shared" si="147"/>
        <v>5.3904348595426005E-2</v>
      </c>
      <c r="Y242" s="47">
        <f t="shared" si="148"/>
        <v>0.35101666369633977</v>
      </c>
      <c r="Z242" s="5">
        <f t="shared" si="149"/>
        <v>0</v>
      </c>
      <c r="AA242" s="5">
        <f t="shared" si="150"/>
        <v>0</v>
      </c>
      <c r="AC242" s="39">
        <f t="shared" si="151"/>
        <v>0</v>
      </c>
      <c r="AD242" s="39">
        <f t="shared" si="152"/>
        <v>0</v>
      </c>
      <c r="AE242" s="39">
        <f t="shared" si="153"/>
        <v>0</v>
      </c>
      <c r="AF242" s="39">
        <f t="shared" si="154"/>
        <v>0</v>
      </c>
      <c r="AG242" s="39">
        <f t="shared" si="155"/>
        <v>0</v>
      </c>
      <c r="AH242" s="39">
        <f t="shared" si="156"/>
        <v>0</v>
      </c>
      <c r="AI242" s="39">
        <f t="shared" si="157"/>
        <v>0</v>
      </c>
      <c r="AJ242" s="39">
        <f t="shared" si="158"/>
        <v>0</v>
      </c>
      <c r="AK242" s="39">
        <f t="shared" si="159"/>
        <v>0</v>
      </c>
      <c r="AL242" s="43"/>
      <c r="AM242" s="39">
        <f t="shared" si="160"/>
        <v>0</v>
      </c>
      <c r="AN242" s="39">
        <f t="shared" si="161"/>
        <v>0</v>
      </c>
      <c r="AO242" s="39">
        <f t="shared" si="162"/>
        <v>0</v>
      </c>
      <c r="AP242" s="40">
        <f t="shared" si="163"/>
        <v>0</v>
      </c>
      <c r="AR242" s="39">
        <f t="shared" si="164"/>
        <v>0</v>
      </c>
      <c r="AS242" s="39">
        <f t="shared" si="165"/>
        <v>0</v>
      </c>
      <c r="AT242" s="39">
        <f t="shared" si="166"/>
        <v>0</v>
      </c>
      <c r="AU242" s="40">
        <f t="shared" si="167"/>
        <v>0</v>
      </c>
      <c r="AV242" s="40"/>
      <c r="AW242" s="52">
        <f t="shared" si="168"/>
        <v>0</v>
      </c>
      <c r="AY242" s="52">
        <f t="shared" si="169"/>
        <v>0</v>
      </c>
      <c r="AZ242" s="70"/>
    </row>
    <row r="243" spans="1:52" ht="12" customHeight="1">
      <c r="A243" s="44">
        <f t="shared" si="170"/>
        <v>44136</v>
      </c>
      <c r="B243" s="66">
        <f t="shared" si="171"/>
        <v>4590.1639344262294</v>
      </c>
      <c r="C243" s="67"/>
      <c r="D243" s="68">
        <f t="shared" si="138"/>
        <v>4590.1639344262294</v>
      </c>
      <c r="E243" s="35">
        <f t="shared" si="139"/>
        <v>0</v>
      </c>
      <c r="F243" s="35">
        <f t="shared" si="140"/>
        <v>0</v>
      </c>
      <c r="G243" s="55">
        <f t="shared" si="176"/>
        <v>5.67</v>
      </c>
      <c r="H243" s="69">
        <f t="shared" si="176"/>
        <v>5.67</v>
      </c>
      <c r="I243" s="72">
        <f t="shared" si="172"/>
        <v>0</v>
      </c>
      <c r="J243" s="55">
        <f t="shared" si="177"/>
        <v>-4.7500000000000001E-2</v>
      </c>
      <c r="K243" s="69">
        <f t="shared" si="177"/>
        <v>-0.06</v>
      </c>
      <c r="L243" s="72">
        <v>0</v>
      </c>
      <c r="M243" s="55">
        <f t="shared" si="178"/>
        <v>0.01</v>
      </c>
      <c r="N243" s="69">
        <f t="shared" si="178"/>
        <v>0</v>
      </c>
      <c r="O243" s="72">
        <v>0</v>
      </c>
      <c r="P243" s="7"/>
      <c r="Q243" s="72">
        <f t="shared" si="141"/>
        <v>5.6325000000000003</v>
      </c>
      <c r="R243" s="72">
        <f t="shared" si="142"/>
        <v>5.61</v>
      </c>
      <c r="S243" s="72">
        <f t="shared" si="143"/>
        <v>0</v>
      </c>
      <c r="T243" s="7"/>
      <c r="U243" s="5">
        <f t="shared" si="144"/>
        <v>30</v>
      </c>
      <c r="V243" s="45">
        <f t="shared" si="145"/>
        <v>44136</v>
      </c>
      <c r="W243" s="5">
        <f t="shared" si="146"/>
        <v>7220</v>
      </c>
      <c r="X243" s="55">
        <f t="shared" si="147"/>
        <v>5.3904348595426005E-2</v>
      </c>
      <c r="Y243" s="47">
        <f t="shared" si="148"/>
        <v>0.3494355789103149</v>
      </c>
      <c r="Z243" s="5">
        <f t="shared" si="149"/>
        <v>0</v>
      </c>
      <c r="AA243" s="5">
        <f t="shared" si="150"/>
        <v>0</v>
      </c>
      <c r="AC243" s="39">
        <f t="shared" si="151"/>
        <v>0</v>
      </c>
      <c r="AD243" s="39">
        <f t="shared" si="152"/>
        <v>0</v>
      </c>
      <c r="AE243" s="39">
        <f t="shared" si="153"/>
        <v>0</v>
      </c>
      <c r="AF243" s="39">
        <f t="shared" si="154"/>
        <v>0</v>
      </c>
      <c r="AG243" s="39">
        <f t="shared" si="155"/>
        <v>0</v>
      </c>
      <c r="AH243" s="39">
        <f t="shared" si="156"/>
        <v>0</v>
      </c>
      <c r="AI243" s="39">
        <f t="shared" si="157"/>
        <v>0</v>
      </c>
      <c r="AJ243" s="39">
        <f t="shared" si="158"/>
        <v>0</v>
      </c>
      <c r="AK243" s="39">
        <f t="shared" si="159"/>
        <v>0</v>
      </c>
      <c r="AL243" s="43"/>
      <c r="AM243" s="39">
        <f t="shared" si="160"/>
        <v>0</v>
      </c>
      <c r="AN243" s="39">
        <f t="shared" si="161"/>
        <v>0</v>
      </c>
      <c r="AO243" s="39">
        <f t="shared" si="162"/>
        <v>0</v>
      </c>
      <c r="AP243" s="40">
        <f t="shared" si="163"/>
        <v>0</v>
      </c>
      <c r="AR243" s="39">
        <f t="shared" si="164"/>
        <v>0</v>
      </c>
      <c r="AS243" s="39">
        <f t="shared" si="165"/>
        <v>0</v>
      </c>
      <c r="AT243" s="39">
        <f t="shared" si="166"/>
        <v>0</v>
      </c>
      <c r="AU243" s="40">
        <f t="shared" si="167"/>
        <v>0</v>
      </c>
      <c r="AV243" s="40"/>
      <c r="AW243" s="52">
        <f t="shared" si="168"/>
        <v>0</v>
      </c>
      <c r="AY243" s="52">
        <f t="shared" si="169"/>
        <v>0</v>
      </c>
      <c r="AZ243" s="70"/>
    </row>
    <row r="244" spans="1:52" ht="12" customHeight="1">
      <c r="A244" s="44">
        <f t="shared" si="170"/>
        <v>44166</v>
      </c>
      <c r="B244" s="66">
        <f t="shared" si="171"/>
        <v>4590.1639344262294</v>
      </c>
      <c r="C244" s="67"/>
      <c r="D244" s="68">
        <f t="shared" si="138"/>
        <v>4590.1639344262294</v>
      </c>
      <c r="E244" s="35">
        <f t="shared" si="139"/>
        <v>0</v>
      </c>
      <c r="F244" s="35">
        <f t="shared" si="140"/>
        <v>0</v>
      </c>
      <c r="G244" s="55">
        <f t="shared" si="176"/>
        <v>5.67</v>
      </c>
      <c r="H244" s="69">
        <f t="shared" si="176"/>
        <v>5.67</v>
      </c>
      <c r="I244" s="72">
        <f t="shared" si="172"/>
        <v>0</v>
      </c>
      <c r="J244" s="55">
        <f t="shared" si="177"/>
        <v>-4.7500000000000001E-2</v>
      </c>
      <c r="K244" s="69">
        <f t="shared" si="177"/>
        <v>-0.06</v>
      </c>
      <c r="L244" s="72">
        <v>0</v>
      </c>
      <c r="M244" s="55">
        <f t="shared" si="178"/>
        <v>0.01</v>
      </c>
      <c r="N244" s="69">
        <f t="shared" si="178"/>
        <v>0</v>
      </c>
      <c r="O244" s="72">
        <v>0</v>
      </c>
      <c r="P244" s="7"/>
      <c r="Q244" s="72">
        <f t="shared" si="141"/>
        <v>5.6325000000000003</v>
      </c>
      <c r="R244" s="72">
        <f t="shared" si="142"/>
        <v>5.61</v>
      </c>
      <c r="S244" s="72">
        <f t="shared" si="143"/>
        <v>0</v>
      </c>
      <c r="T244" s="7"/>
      <c r="U244" s="5">
        <f t="shared" si="144"/>
        <v>31</v>
      </c>
      <c r="V244" s="45">
        <f t="shared" si="145"/>
        <v>44166</v>
      </c>
      <c r="W244" s="5">
        <f t="shared" si="146"/>
        <v>7250</v>
      </c>
      <c r="X244" s="55">
        <f t="shared" si="147"/>
        <v>5.3904348595426005E-2</v>
      </c>
      <c r="Y244" s="47">
        <f t="shared" si="148"/>
        <v>0.3479122779780775</v>
      </c>
      <c r="Z244" s="5">
        <f t="shared" si="149"/>
        <v>0</v>
      </c>
      <c r="AA244" s="5">
        <f t="shared" si="150"/>
        <v>0</v>
      </c>
      <c r="AC244" s="39">
        <f t="shared" si="151"/>
        <v>0</v>
      </c>
      <c r="AD244" s="39">
        <f t="shared" si="152"/>
        <v>0</v>
      </c>
      <c r="AE244" s="39">
        <f t="shared" si="153"/>
        <v>0</v>
      </c>
      <c r="AF244" s="39">
        <f t="shared" si="154"/>
        <v>0</v>
      </c>
      <c r="AG244" s="39">
        <f t="shared" si="155"/>
        <v>0</v>
      </c>
      <c r="AH244" s="39">
        <f t="shared" si="156"/>
        <v>0</v>
      </c>
      <c r="AI244" s="39">
        <f t="shared" si="157"/>
        <v>0</v>
      </c>
      <c r="AJ244" s="39">
        <f t="shared" si="158"/>
        <v>0</v>
      </c>
      <c r="AK244" s="39">
        <f t="shared" si="159"/>
        <v>0</v>
      </c>
      <c r="AL244" s="43"/>
      <c r="AM244" s="39">
        <f t="shared" si="160"/>
        <v>0</v>
      </c>
      <c r="AN244" s="39">
        <f t="shared" si="161"/>
        <v>0</v>
      </c>
      <c r="AO244" s="39">
        <f t="shared" si="162"/>
        <v>0</v>
      </c>
      <c r="AP244" s="40">
        <f t="shared" si="163"/>
        <v>0</v>
      </c>
      <c r="AR244" s="39">
        <f t="shared" si="164"/>
        <v>0</v>
      </c>
      <c r="AS244" s="39">
        <f t="shared" si="165"/>
        <v>0</v>
      </c>
      <c r="AT244" s="39">
        <f t="shared" si="166"/>
        <v>0</v>
      </c>
      <c r="AU244" s="40">
        <f t="shared" si="167"/>
        <v>0</v>
      </c>
      <c r="AV244" s="40"/>
      <c r="AW244" s="52">
        <f t="shared" si="168"/>
        <v>0</v>
      </c>
      <c r="AY244" s="52">
        <f t="shared" si="169"/>
        <v>0</v>
      </c>
      <c r="AZ244" s="70"/>
    </row>
    <row r="245" spans="1:52" ht="12" customHeight="1">
      <c r="A245" s="44">
        <f t="shared" si="170"/>
        <v>44197</v>
      </c>
      <c r="B245" s="66">
        <f t="shared" si="171"/>
        <v>4590.1639344262294</v>
      </c>
      <c r="C245" s="67"/>
      <c r="D245" s="68">
        <f t="shared" si="138"/>
        <v>4590.1639344262294</v>
      </c>
      <c r="E245" s="35">
        <f t="shared" si="139"/>
        <v>0</v>
      </c>
      <c r="F245" s="35">
        <f t="shared" si="140"/>
        <v>0</v>
      </c>
      <c r="G245" s="55">
        <f t="shared" si="176"/>
        <v>5.67</v>
      </c>
      <c r="H245" s="69">
        <f t="shared" si="176"/>
        <v>5.67</v>
      </c>
      <c r="I245" s="72">
        <f t="shared" si="172"/>
        <v>0</v>
      </c>
      <c r="J245" s="55">
        <f t="shared" si="177"/>
        <v>-4.7500000000000001E-2</v>
      </c>
      <c r="K245" s="69">
        <f t="shared" si="177"/>
        <v>-0.06</v>
      </c>
      <c r="L245" s="72">
        <v>0</v>
      </c>
      <c r="M245" s="55">
        <f t="shared" si="178"/>
        <v>0.01</v>
      </c>
      <c r="N245" s="69">
        <f t="shared" si="178"/>
        <v>0</v>
      </c>
      <c r="O245" s="72">
        <v>0</v>
      </c>
      <c r="P245" s="7"/>
      <c r="Q245" s="72">
        <f t="shared" si="141"/>
        <v>5.6325000000000003</v>
      </c>
      <c r="R245" s="72">
        <f t="shared" si="142"/>
        <v>5.61</v>
      </c>
      <c r="S245" s="72">
        <f t="shared" si="143"/>
        <v>0</v>
      </c>
      <c r="T245" s="7"/>
      <c r="U245" s="5">
        <f t="shared" si="144"/>
        <v>31</v>
      </c>
      <c r="V245" s="45">
        <f t="shared" si="145"/>
        <v>44197</v>
      </c>
      <c r="W245" s="5">
        <f t="shared" si="146"/>
        <v>7281</v>
      </c>
      <c r="X245" s="55">
        <f t="shared" si="147"/>
        <v>5.3904348595426005E-2</v>
      </c>
      <c r="Y245" s="47">
        <f t="shared" si="148"/>
        <v>0.34634517628042621</v>
      </c>
      <c r="Z245" s="5">
        <f t="shared" si="149"/>
        <v>0</v>
      </c>
      <c r="AA245" s="5">
        <f t="shared" si="150"/>
        <v>0</v>
      </c>
      <c r="AC245" s="39">
        <f t="shared" si="151"/>
        <v>0</v>
      </c>
      <c r="AD245" s="39">
        <f t="shared" si="152"/>
        <v>0</v>
      </c>
      <c r="AE245" s="39">
        <f t="shared" si="153"/>
        <v>0</v>
      </c>
      <c r="AF245" s="39">
        <f t="shared" si="154"/>
        <v>0</v>
      </c>
      <c r="AG245" s="39">
        <f t="shared" si="155"/>
        <v>0</v>
      </c>
      <c r="AH245" s="39">
        <f t="shared" si="156"/>
        <v>0</v>
      </c>
      <c r="AI245" s="39">
        <f t="shared" si="157"/>
        <v>0</v>
      </c>
      <c r="AJ245" s="39">
        <f t="shared" si="158"/>
        <v>0</v>
      </c>
      <c r="AK245" s="39">
        <f t="shared" si="159"/>
        <v>0</v>
      </c>
      <c r="AL245" s="43"/>
      <c r="AM245" s="39">
        <f t="shared" si="160"/>
        <v>0</v>
      </c>
      <c r="AN245" s="39">
        <f t="shared" si="161"/>
        <v>0</v>
      </c>
      <c r="AO245" s="39">
        <f t="shared" si="162"/>
        <v>0</v>
      </c>
      <c r="AP245" s="40">
        <f t="shared" si="163"/>
        <v>0</v>
      </c>
      <c r="AR245" s="39">
        <f t="shared" si="164"/>
        <v>0</v>
      </c>
      <c r="AS245" s="39">
        <f t="shared" si="165"/>
        <v>0</v>
      </c>
      <c r="AT245" s="39">
        <f t="shared" si="166"/>
        <v>0</v>
      </c>
      <c r="AU245" s="40">
        <f t="shared" si="167"/>
        <v>0</v>
      </c>
      <c r="AV245" s="40"/>
      <c r="AW245" s="52">
        <f t="shared" si="168"/>
        <v>0</v>
      </c>
      <c r="AY245" s="52">
        <f t="shared" si="169"/>
        <v>0</v>
      </c>
      <c r="AZ245" s="70"/>
    </row>
    <row r="246" spans="1:52" ht="12" customHeight="1">
      <c r="A246" s="44">
        <f t="shared" si="170"/>
        <v>44228</v>
      </c>
      <c r="B246" s="66">
        <f t="shared" si="171"/>
        <v>4590.1639344262294</v>
      </c>
      <c r="C246" s="67"/>
      <c r="D246" s="68">
        <f t="shared" si="138"/>
        <v>4590.1639344262294</v>
      </c>
      <c r="E246" s="35">
        <f t="shared" si="139"/>
        <v>0</v>
      </c>
      <c r="F246" s="35">
        <f t="shared" si="140"/>
        <v>0</v>
      </c>
      <c r="G246" s="55">
        <f t="shared" si="176"/>
        <v>5.67</v>
      </c>
      <c r="H246" s="69">
        <f t="shared" si="176"/>
        <v>5.67</v>
      </c>
      <c r="I246" s="72">
        <f t="shared" si="172"/>
        <v>0</v>
      </c>
      <c r="J246" s="55">
        <f t="shared" si="177"/>
        <v>-4.7500000000000001E-2</v>
      </c>
      <c r="K246" s="69">
        <f t="shared" si="177"/>
        <v>-0.06</v>
      </c>
      <c r="L246" s="72">
        <v>0</v>
      </c>
      <c r="M246" s="55">
        <f t="shared" si="178"/>
        <v>0.01</v>
      </c>
      <c r="N246" s="69">
        <f t="shared" si="178"/>
        <v>0</v>
      </c>
      <c r="O246" s="72">
        <v>0</v>
      </c>
      <c r="P246" s="7"/>
      <c r="Q246" s="72">
        <f t="shared" si="141"/>
        <v>5.6325000000000003</v>
      </c>
      <c r="R246" s="72">
        <f t="shared" si="142"/>
        <v>5.61</v>
      </c>
      <c r="S246" s="72">
        <f t="shared" si="143"/>
        <v>0</v>
      </c>
      <c r="T246" s="7"/>
      <c r="U246" s="5">
        <f t="shared" si="144"/>
        <v>28</v>
      </c>
      <c r="V246" s="45">
        <f t="shared" si="145"/>
        <v>44228</v>
      </c>
      <c r="W246" s="5">
        <f t="shared" si="146"/>
        <v>7312</v>
      </c>
      <c r="X246" s="55">
        <f t="shared" si="147"/>
        <v>5.3904348595426005E-2</v>
      </c>
      <c r="Y246" s="47">
        <f t="shared" si="148"/>
        <v>0.34478513328086119</v>
      </c>
      <c r="Z246" s="5">
        <f t="shared" si="149"/>
        <v>0</v>
      </c>
      <c r="AA246" s="5">
        <f t="shared" si="150"/>
        <v>0</v>
      </c>
      <c r="AC246" s="39">
        <f t="shared" si="151"/>
        <v>0</v>
      </c>
      <c r="AD246" s="39">
        <f t="shared" si="152"/>
        <v>0</v>
      </c>
      <c r="AE246" s="39">
        <f t="shared" si="153"/>
        <v>0</v>
      </c>
      <c r="AF246" s="39">
        <f t="shared" si="154"/>
        <v>0</v>
      </c>
      <c r="AG246" s="39">
        <f t="shared" si="155"/>
        <v>0</v>
      </c>
      <c r="AH246" s="39">
        <f t="shared" si="156"/>
        <v>0</v>
      </c>
      <c r="AI246" s="39">
        <f t="shared" si="157"/>
        <v>0</v>
      </c>
      <c r="AJ246" s="39">
        <f t="shared" si="158"/>
        <v>0</v>
      </c>
      <c r="AK246" s="39">
        <f t="shared" si="159"/>
        <v>0</v>
      </c>
      <c r="AL246" s="43"/>
      <c r="AM246" s="39">
        <f t="shared" si="160"/>
        <v>0</v>
      </c>
      <c r="AN246" s="39">
        <f t="shared" si="161"/>
        <v>0</v>
      </c>
      <c r="AO246" s="39">
        <f t="shared" si="162"/>
        <v>0</v>
      </c>
      <c r="AP246" s="40">
        <f t="shared" si="163"/>
        <v>0</v>
      </c>
      <c r="AR246" s="39">
        <f t="shared" si="164"/>
        <v>0</v>
      </c>
      <c r="AS246" s="39">
        <f t="shared" si="165"/>
        <v>0</v>
      </c>
      <c r="AT246" s="39">
        <f t="shared" si="166"/>
        <v>0</v>
      </c>
      <c r="AU246" s="40">
        <f t="shared" si="167"/>
        <v>0</v>
      </c>
      <c r="AV246" s="40"/>
      <c r="AW246" s="52">
        <f t="shared" si="168"/>
        <v>0</v>
      </c>
      <c r="AY246" s="52">
        <f t="shared" si="169"/>
        <v>0</v>
      </c>
      <c r="AZ246" s="70"/>
    </row>
    <row r="247" spans="1:52" ht="12" customHeight="1">
      <c r="A247" s="44">
        <f t="shared" si="170"/>
        <v>44256</v>
      </c>
      <c r="B247" s="66">
        <f t="shared" si="171"/>
        <v>4590.1639344262294</v>
      </c>
      <c r="C247" s="67"/>
      <c r="D247" s="68">
        <f t="shared" si="138"/>
        <v>4590.1639344262294</v>
      </c>
      <c r="E247" s="35">
        <f t="shared" si="139"/>
        <v>0</v>
      </c>
      <c r="F247" s="35">
        <f t="shared" si="140"/>
        <v>0</v>
      </c>
      <c r="G247" s="55">
        <f t="shared" si="176"/>
        <v>5.67</v>
      </c>
      <c r="H247" s="69">
        <f t="shared" si="176"/>
        <v>5.67</v>
      </c>
      <c r="I247" s="72">
        <f t="shared" si="172"/>
        <v>0</v>
      </c>
      <c r="J247" s="55">
        <f t="shared" si="177"/>
        <v>-4.7500000000000001E-2</v>
      </c>
      <c r="K247" s="69">
        <f t="shared" si="177"/>
        <v>-0.06</v>
      </c>
      <c r="L247" s="72">
        <v>0</v>
      </c>
      <c r="M247" s="55">
        <f t="shared" si="178"/>
        <v>0.01</v>
      </c>
      <c r="N247" s="69">
        <f t="shared" si="178"/>
        <v>0</v>
      </c>
      <c r="O247" s="72">
        <v>0</v>
      </c>
      <c r="P247" s="7"/>
      <c r="Q247" s="72">
        <f t="shared" si="141"/>
        <v>5.6325000000000003</v>
      </c>
      <c r="R247" s="72">
        <f t="shared" si="142"/>
        <v>5.61</v>
      </c>
      <c r="S247" s="72">
        <f t="shared" si="143"/>
        <v>0</v>
      </c>
      <c r="T247" s="7"/>
      <c r="U247" s="5">
        <f t="shared" si="144"/>
        <v>31</v>
      </c>
      <c r="V247" s="45">
        <f t="shared" si="145"/>
        <v>44256</v>
      </c>
      <c r="W247" s="5">
        <f t="shared" si="146"/>
        <v>7340</v>
      </c>
      <c r="X247" s="55">
        <f t="shared" si="147"/>
        <v>5.3904348595426005E-2</v>
      </c>
      <c r="Y247" s="47">
        <f t="shared" si="148"/>
        <v>0.3433821028366732</v>
      </c>
      <c r="Z247" s="5">
        <f t="shared" si="149"/>
        <v>0</v>
      </c>
      <c r="AA247" s="5">
        <f t="shared" si="150"/>
        <v>0</v>
      </c>
      <c r="AC247" s="39">
        <f t="shared" si="151"/>
        <v>0</v>
      </c>
      <c r="AD247" s="39">
        <f t="shared" si="152"/>
        <v>0</v>
      </c>
      <c r="AE247" s="39">
        <f t="shared" si="153"/>
        <v>0</v>
      </c>
      <c r="AF247" s="39">
        <f t="shared" si="154"/>
        <v>0</v>
      </c>
      <c r="AG247" s="39">
        <f t="shared" si="155"/>
        <v>0</v>
      </c>
      <c r="AH247" s="39">
        <f t="shared" si="156"/>
        <v>0</v>
      </c>
      <c r="AI247" s="39">
        <f t="shared" si="157"/>
        <v>0</v>
      </c>
      <c r="AJ247" s="39">
        <f t="shared" si="158"/>
        <v>0</v>
      </c>
      <c r="AK247" s="39">
        <f t="shared" si="159"/>
        <v>0</v>
      </c>
      <c r="AL247" s="43"/>
      <c r="AM247" s="39">
        <f t="shared" si="160"/>
        <v>0</v>
      </c>
      <c r="AN247" s="39">
        <f t="shared" si="161"/>
        <v>0</v>
      </c>
      <c r="AO247" s="39">
        <f t="shared" si="162"/>
        <v>0</v>
      </c>
      <c r="AP247" s="40">
        <f t="shared" si="163"/>
        <v>0</v>
      </c>
      <c r="AR247" s="39">
        <f t="shared" si="164"/>
        <v>0</v>
      </c>
      <c r="AS247" s="39">
        <f t="shared" si="165"/>
        <v>0</v>
      </c>
      <c r="AT247" s="39">
        <f t="shared" si="166"/>
        <v>0</v>
      </c>
      <c r="AU247" s="40">
        <f t="shared" si="167"/>
        <v>0</v>
      </c>
      <c r="AV247" s="40"/>
      <c r="AW247" s="52">
        <f t="shared" si="168"/>
        <v>0</v>
      </c>
      <c r="AY247" s="52">
        <f t="shared" si="169"/>
        <v>0</v>
      </c>
      <c r="AZ247" s="70"/>
    </row>
    <row r="248" spans="1:52" ht="12" customHeight="1">
      <c r="A248" s="44">
        <f t="shared" si="170"/>
        <v>44287</v>
      </c>
      <c r="B248" s="66">
        <f t="shared" si="171"/>
        <v>4590.1639344262294</v>
      </c>
      <c r="C248" s="67"/>
      <c r="D248" s="68">
        <f t="shared" si="138"/>
        <v>4590.1639344262294</v>
      </c>
      <c r="E248" s="35">
        <f t="shared" si="139"/>
        <v>0</v>
      </c>
      <c r="F248" s="35">
        <f t="shared" si="140"/>
        <v>0</v>
      </c>
      <c r="G248" s="55">
        <f t="shared" si="176"/>
        <v>5.67</v>
      </c>
      <c r="H248" s="69">
        <f t="shared" si="176"/>
        <v>5.67</v>
      </c>
      <c r="I248" s="72">
        <f t="shared" si="172"/>
        <v>0</v>
      </c>
      <c r="J248" s="55">
        <f t="shared" si="177"/>
        <v>-4.7500000000000001E-2</v>
      </c>
      <c r="K248" s="69">
        <f t="shared" si="177"/>
        <v>-0.06</v>
      </c>
      <c r="L248" s="72">
        <v>0</v>
      </c>
      <c r="M248" s="55">
        <f t="shared" si="178"/>
        <v>0.01</v>
      </c>
      <c r="N248" s="69">
        <f t="shared" si="178"/>
        <v>0</v>
      </c>
      <c r="O248" s="72">
        <v>0</v>
      </c>
      <c r="P248" s="7"/>
      <c r="Q248" s="72">
        <f t="shared" si="141"/>
        <v>5.6325000000000003</v>
      </c>
      <c r="R248" s="72">
        <f t="shared" si="142"/>
        <v>5.61</v>
      </c>
      <c r="S248" s="72">
        <f t="shared" si="143"/>
        <v>0</v>
      </c>
      <c r="T248" s="7"/>
      <c r="U248" s="5">
        <f t="shared" si="144"/>
        <v>30</v>
      </c>
      <c r="V248" s="45">
        <f t="shared" si="145"/>
        <v>44287</v>
      </c>
      <c r="W248" s="5">
        <f t="shared" si="146"/>
        <v>7371</v>
      </c>
      <c r="X248" s="55">
        <f t="shared" si="147"/>
        <v>5.3904348595426005E-2</v>
      </c>
      <c r="Y248" s="47">
        <f t="shared" si="148"/>
        <v>0.34183540641243176</v>
      </c>
      <c r="Z248" s="5">
        <f t="shared" si="149"/>
        <v>0</v>
      </c>
      <c r="AA248" s="5">
        <f t="shared" si="150"/>
        <v>0</v>
      </c>
      <c r="AC248" s="39">
        <f t="shared" si="151"/>
        <v>0</v>
      </c>
      <c r="AD248" s="39">
        <f t="shared" si="152"/>
        <v>0</v>
      </c>
      <c r="AE248" s="39">
        <f t="shared" si="153"/>
        <v>0</v>
      </c>
      <c r="AF248" s="39">
        <f t="shared" si="154"/>
        <v>0</v>
      </c>
      <c r="AG248" s="39">
        <f t="shared" si="155"/>
        <v>0</v>
      </c>
      <c r="AH248" s="39">
        <f t="shared" si="156"/>
        <v>0</v>
      </c>
      <c r="AI248" s="39">
        <f t="shared" si="157"/>
        <v>0</v>
      </c>
      <c r="AJ248" s="39">
        <f t="shared" si="158"/>
        <v>0</v>
      </c>
      <c r="AK248" s="39">
        <f t="shared" si="159"/>
        <v>0</v>
      </c>
      <c r="AL248" s="43"/>
      <c r="AM248" s="39">
        <f t="shared" si="160"/>
        <v>0</v>
      </c>
      <c r="AN248" s="39">
        <f t="shared" si="161"/>
        <v>0</v>
      </c>
      <c r="AO248" s="39">
        <f t="shared" si="162"/>
        <v>0</v>
      </c>
      <c r="AP248" s="40">
        <f t="shared" si="163"/>
        <v>0</v>
      </c>
      <c r="AR248" s="39">
        <f t="shared" si="164"/>
        <v>0</v>
      </c>
      <c r="AS248" s="39">
        <f t="shared" si="165"/>
        <v>0</v>
      </c>
      <c r="AT248" s="39">
        <f t="shared" si="166"/>
        <v>0</v>
      </c>
      <c r="AU248" s="40">
        <f t="shared" si="167"/>
        <v>0</v>
      </c>
      <c r="AV248" s="40"/>
      <c r="AW248" s="52">
        <f t="shared" si="168"/>
        <v>0</v>
      </c>
      <c r="AY248" s="52">
        <f t="shared" si="169"/>
        <v>0</v>
      </c>
      <c r="AZ248" s="70"/>
    </row>
    <row r="249" spans="1:52" ht="12" customHeight="1">
      <c r="A249" s="44">
        <f t="shared" si="170"/>
        <v>44317</v>
      </c>
      <c r="B249" s="66">
        <f t="shared" si="171"/>
        <v>4590.1639344262294</v>
      </c>
      <c r="C249" s="67"/>
      <c r="D249" s="68">
        <f t="shared" si="138"/>
        <v>4590.1639344262294</v>
      </c>
      <c r="E249" s="35">
        <f t="shared" si="139"/>
        <v>0</v>
      </c>
      <c r="F249" s="35">
        <f t="shared" si="140"/>
        <v>0</v>
      </c>
      <c r="G249" s="55">
        <f t="shared" si="176"/>
        <v>5.67</v>
      </c>
      <c r="H249" s="69">
        <f t="shared" si="176"/>
        <v>5.67</v>
      </c>
      <c r="I249" s="72">
        <f t="shared" si="172"/>
        <v>0</v>
      </c>
      <c r="J249" s="55">
        <f t="shared" si="177"/>
        <v>-4.7500000000000001E-2</v>
      </c>
      <c r="K249" s="69">
        <f t="shared" si="177"/>
        <v>-0.06</v>
      </c>
      <c r="L249" s="72">
        <v>0</v>
      </c>
      <c r="M249" s="55">
        <f t="shared" si="178"/>
        <v>0.01</v>
      </c>
      <c r="N249" s="69">
        <f t="shared" si="178"/>
        <v>0</v>
      </c>
      <c r="O249" s="72">
        <v>0</v>
      </c>
      <c r="P249" s="7"/>
      <c r="Q249" s="72">
        <f t="shared" si="141"/>
        <v>5.6325000000000003</v>
      </c>
      <c r="R249" s="72">
        <f t="shared" si="142"/>
        <v>5.61</v>
      </c>
      <c r="S249" s="72">
        <f t="shared" si="143"/>
        <v>0</v>
      </c>
      <c r="T249" s="7"/>
      <c r="U249" s="5">
        <f t="shared" si="144"/>
        <v>31</v>
      </c>
      <c r="V249" s="45">
        <f t="shared" si="145"/>
        <v>44317</v>
      </c>
      <c r="W249" s="5">
        <f t="shared" si="146"/>
        <v>7401</v>
      </c>
      <c r="X249" s="55">
        <f t="shared" si="147"/>
        <v>5.3904348595426005E-2</v>
      </c>
      <c r="Y249" s="47">
        <f t="shared" si="148"/>
        <v>0.34034523705164815</v>
      </c>
      <c r="Z249" s="5">
        <f t="shared" si="149"/>
        <v>0</v>
      </c>
      <c r="AA249" s="5">
        <f t="shared" si="150"/>
        <v>0</v>
      </c>
      <c r="AC249" s="39">
        <f t="shared" si="151"/>
        <v>0</v>
      </c>
      <c r="AD249" s="39">
        <f t="shared" si="152"/>
        <v>0</v>
      </c>
      <c r="AE249" s="39">
        <f t="shared" si="153"/>
        <v>0</v>
      </c>
      <c r="AF249" s="39">
        <f t="shared" si="154"/>
        <v>0</v>
      </c>
      <c r="AG249" s="39">
        <f t="shared" si="155"/>
        <v>0</v>
      </c>
      <c r="AH249" s="39">
        <f t="shared" si="156"/>
        <v>0</v>
      </c>
      <c r="AI249" s="39">
        <f t="shared" si="157"/>
        <v>0</v>
      </c>
      <c r="AJ249" s="39">
        <f t="shared" si="158"/>
        <v>0</v>
      </c>
      <c r="AK249" s="39">
        <f t="shared" si="159"/>
        <v>0</v>
      </c>
      <c r="AL249" s="43"/>
      <c r="AM249" s="39">
        <f t="shared" si="160"/>
        <v>0</v>
      </c>
      <c r="AN249" s="39">
        <f t="shared" si="161"/>
        <v>0</v>
      </c>
      <c r="AO249" s="39">
        <f t="shared" si="162"/>
        <v>0</v>
      </c>
      <c r="AP249" s="40">
        <f t="shared" si="163"/>
        <v>0</v>
      </c>
      <c r="AR249" s="39">
        <f t="shared" si="164"/>
        <v>0</v>
      </c>
      <c r="AS249" s="39">
        <f t="shared" si="165"/>
        <v>0</v>
      </c>
      <c r="AT249" s="39">
        <f t="shared" si="166"/>
        <v>0</v>
      </c>
      <c r="AU249" s="40">
        <f t="shared" si="167"/>
        <v>0</v>
      </c>
      <c r="AV249" s="40"/>
      <c r="AW249" s="52">
        <f t="shared" si="168"/>
        <v>0</v>
      </c>
      <c r="AY249" s="52">
        <f t="shared" si="169"/>
        <v>0</v>
      </c>
      <c r="AZ249" s="70"/>
    </row>
    <row r="250" spans="1:52" ht="12" customHeight="1">
      <c r="A250" s="44">
        <f t="shared" si="170"/>
        <v>44348</v>
      </c>
      <c r="B250" s="66">
        <f t="shared" si="171"/>
        <v>4590.1639344262294</v>
      </c>
      <c r="C250" s="67"/>
      <c r="D250" s="68">
        <f t="shared" si="138"/>
        <v>4590.1639344262294</v>
      </c>
      <c r="E250" s="35">
        <f t="shared" si="139"/>
        <v>0</v>
      </c>
      <c r="F250" s="35">
        <f t="shared" si="140"/>
        <v>0</v>
      </c>
      <c r="G250" s="55">
        <f t="shared" ref="G250:H269" si="179">VLOOKUP($A250,Table,MATCH(G$4,Curves,0))</f>
        <v>5.67</v>
      </c>
      <c r="H250" s="69">
        <f t="shared" si="179"/>
        <v>5.67</v>
      </c>
      <c r="I250" s="72">
        <f t="shared" si="172"/>
        <v>0</v>
      </c>
      <c r="J250" s="55">
        <f t="shared" ref="J250:K269" si="180">VLOOKUP($A250,Table,MATCH(J$4,Curves,0))</f>
        <v>-4.7500000000000001E-2</v>
      </c>
      <c r="K250" s="69">
        <f t="shared" si="180"/>
        <v>-0.06</v>
      </c>
      <c r="L250" s="72">
        <v>0</v>
      </c>
      <c r="M250" s="55">
        <f t="shared" ref="M250:N269" si="181">VLOOKUP($A250,Table,MATCH(M$4,Curves,0))</f>
        <v>0.01</v>
      </c>
      <c r="N250" s="69">
        <f t="shared" si="181"/>
        <v>0</v>
      </c>
      <c r="O250" s="72">
        <v>0</v>
      </c>
      <c r="P250" s="7"/>
      <c r="Q250" s="72">
        <f t="shared" si="141"/>
        <v>5.6325000000000003</v>
      </c>
      <c r="R250" s="72">
        <f t="shared" si="142"/>
        <v>5.61</v>
      </c>
      <c r="S250" s="72">
        <f t="shared" si="143"/>
        <v>0</v>
      </c>
      <c r="T250" s="7"/>
      <c r="U250" s="5">
        <f t="shared" si="144"/>
        <v>30</v>
      </c>
      <c r="V250" s="45">
        <f t="shared" si="145"/>
        <v>44348</v>
      </c>
      <c r="W250" s="5">
        <f t="shared" si="146"/>
        <v>7432</v>
      </c>
      <c r="X250" s="55">
        <f t="shared" si="147"/>
        <v>5.3904348595426005E-2</v>
      </c>
      <c r="Y250" s="47">
        <f t="shared" si="148"/>
        <v>0.33881221958566271</v>
      </c>
      <c r="Z250" s="5">
        <f t="shared" si="149"/>
        <v>0</v>
      </c>
      <c r="AA250" s="5">
        <f t="shared" si="150"/>
        <v>0</v>
      </c>
      <c r="AC250" s="39">
        <f t="shared" si="151"/>
        <v>0</v>
      </c>
      <c r="AD250" s="39">
        <f t="shared" si="152"/>
        <v>0</v>
      </c>
      <c r="AE250" s="39">
        <f t="shared" si="153"/>
        <v>0</v>
      </c>
      <c r="AF250" s="39">
        <f t="shared" si="154"/>
        <v>0</v>
      </c>
      <c r="AG250" s="39">
        <f t="shared" si="155"/>
        <v>0</v>
      </c>
      <c r="AH250" s="39">
        <f t="shared" si="156"/>
        <v>0</v>
      </c>
      <c r="AI250" s="39">
        <f t="shared" si="157"/>
        <v>0</v>
      </c>
      <c r="AJ250" s="39">
        <f t="shared" si="158"/>
        <v>0</v>
      </c>
      <c r="AK250" s="39">
        <f t="shared" si="159"/>
        <v>0</v>
      </c>
      <c r="AL250" s="43"/>
      <c r="AM250" s="39">
        <f t="shared" si="160"/>
        <v>0</v>
      </c>
      <c r="AN250" s="39">
        <f t="shared" si="161"/>
        <v>0</v>
      </c>
      <c r="AO250" s="39">
        <f t="shared" si="162"/>
        <v>0</v>
      </c>
      <c r="AP250" s="40">
        <f t="shared" si="163"/>
        <v>0</v>
      </c>
      <c r="AR250" s="39">
        <f t="shared" si="164"/>
        <v>0</v>
      </c>
      <c r="AS250" s="39">
        <f t="shared" si="165"/>
        <v>0</v>
      </c>
      <c r="AT250" s="39">
        <f t="shared" si="166"/>
        <v>0</v>
      </c>
      <c r="AU250" s="40">
        <f t="shared" si="167"/>
        <v>0</v>
      </c>
      <c r="AV250" s="40"/>
      <c r="AW250" s="52">
        <f t="shared" si="168"/>
        <v>0</v>
      </c>
      <c r="AY250" s="52">
        <f t="shared" si="169"/>
        <v>0</v>
      </c>
      <c r="AZ250" s="70"/>
    </row>
    <row r="251" spans="1:52" ht="12" customHeight="1">
      <c r="A251" s="44">
        <f t="shared" si="170"/>
        <v>44378</v>
      </c>
      <c r="B251" s="66">
        <f t="shared" si="171"/>
        <v>4590.1639344262294</v>
      </c>
      <c r="C251" s="67"/>
      <c r="D251" s="68">
        <f t="shared" si="138"/>
        <v>4590.1639344262294</v>
      </c>
      <c r="E251" s="35">
        <f t="shared" si="139"/>
        <v>0</v>
      </c>
      <c r="F251" s="35">
        <f t="shared" si="140"/>
        <v>0</v>
      </c>
      <c r="G251" s="55">
        <f t="shared" si="179"/>
        <v>5.67</v>
      </c>
      <c r="H251" s="69">
        <f t="shared" si="179"/>
        <v>5.67</v>
      </c>
      <c r="I251" s="72">
        <f t="shared" si="172"/>
        <v>0</v>
      </c>
      <c r="J251" s="55">
        <f t="shared" si="180"/>
        <v>-4.7500000000000001E-2</v>
      </c>
      <c r="K251" s="69">
        <f t="shared" si="180"/>
        <v>-0.06</v>
      </c>
      <c r="L251" s="72">
        <v>0</v>
      </c>
      <c r="M251" s="55">
        <f t="shared" si="181"/>
        <v>0.01</v>
      </c>
      <c r="N251" s="69">
        <f t="shared" si="181"/>
        <v>0</v>
      </c>
      <c r="O251" s="72">
        <v>0</v>
      </c>
      <c r="P251" s="7"/>
      <c r="Q251" s="72">
        <f t="shared" si="141"/>
        <v>5.6325000000000003</v>
      </c>
      <c r="R251" s="72">
        <f t="shared" si="142"/>
        <v>5.61</v>
      </c>
      <c r="S251" s="72">
        <f t="shared" si="143"/>
        <v>0</v>
      </c>
      <c r="T251" s="7"/>
      <c r="U251" s="5">
        <f t="shared" si="144"/>
        <v>31</v>
      </c>
      <c r="V251" s="45">
        <f t="shared" si="145"/>
        <v>44378</v>
      </c>
      <c r="W251" s="5">
        <f t="shared" si="146"/>
        <v>7462</v>
      </c>
      <c r="X251" s="55">
        <f t="shared" si="147"/>
        <v>5.3904348595426005E-2</v>
      </c>
      <c r="Y251" s="47">
        <f t="shared" si="148"/>
        <v>0.3373352292586968</v>
      </c>
      <c r="Z251" s="5">
        <f t="shared" si="149"/>
        <v>0</v>
      </c>
      <c r="AA251" s="5">
        <f t="shared" si="150"/>
        <v>0</v>
      </c>
      <c r="AC251" s="39">
        <f t="shared" si="151"/>
        <v>0</v>
      </c>
      <c r="AD251" s="39">
        <f t="shared" si="152"/>
        <v>0</v>
      </c>
      <c r="AE251" s="39">
        <f t="shared" si="153"/>
        <v>0</v>
      </c>
      <c r="AF251" s="39">
        <f t="shared" si="154"/>
        <v>0</v>
      </c>
      <c r="AG251" s="39">
        <f t="shared" si="155"/>
        <v>0</v>
      </c>
      <c r="AH251" s="39">
        <f t="shared" si="156"/>
        <v>0</v>
      </c>
      <c r="AI251" s="39">
        <f t="shared" si="157"/>
        <v>0</v>
      </c>
      <c r="AJ251" s="39">
        <f t="shared" si="158"/>
        <v>0</v>
      </c>
      <c r="AK251" s="39">
        <f t="shared" si="159"/>
        <v>0</v>
      </c>
      <c r="AL251" s="43"/>
      <c r="AM251" s="39">
        <f t="shared" si="160"/>
        <v>0</v>
      </c>
      <c r="AN251" s="39">
        <f t="shared" si="161"/>
        <v>0</v>
      </c>
      <c r="AO251" s="39">
        <f t="shared" si="162"/>
        <v>0</v>
      </c>
      <c r="AP251" s="40">
        <f t="shared" si="163"/>
        <v>0</v>
      </c>
      <c r="AR251" s="39">
        <f t="shared" si="164"/>
        <v>0</v>
      </c>
      <c r="AS251" s="39">
        <f t="shared" si="165"/>
        <v>0</v>
      </c>
      <c r="AT251" s="39">
        <f t="shared" si="166"/>
        <v>0</v>
      </c>
      <c r="AU251" s="40">
        <f t="shared" si="167"/>
        <v>0</v>
      </c>
      <c r="AV251" s="40"/>
      <c r="AW251" s="52">
        <f t="shared" si="168"/>
        <v>0</v>
      </c>
      <c r="AY251" s="52">
        <f t="shared" si="169"/>
        <v>0</v>
      </c>
      <c r="AZ251" s="70"/>
    </row>
    <row r="252" spans="1:52" ht="12" customHeight="1">
      <c r="A252" s="44">
        <f t="shared" si="170"/>
        <v>44409</v>
      </c>
      <c r="B252" s="66">
        <f t="shared" si="171"/>
        <v>4590.1639344262294</v>
      </c>
      <c r="C252" s="67"/>
      <c r="D252" s="68">
        <f t="shared" si="138"/>
        <v>4590.1639344262294</v>
      </c>
      <c r="E252" s="35">
        <f t="shared" si="139"/>
        <v>0</v>
      </c>
      <c r="F252" s="35">
        <f t="shared" si="140"/>
        <v>0</v>
      </c>
      <c r="G252" s="55">
        <f t="shared" si="179"/>
        <v>5.67</v>
      </c>
      <c r="H252" s="69">
        <f t="shared" si="179"/>
        <v>5.67</v>
      </c>
      <c r="I252" s="72">
        <f t="shared" si="172"/>
        <v>0</v>
      </c>
      <c r="J252" s="55">
        <f t="shared" si="180"/>
        <v>-4.7500000000000001E-2</v>
      </c>
      <c r="K252" s="69">
        <f t="shared" si="180"/>
        <v>-0.06</v>
      </c>
      <c r="L252" s="72">
        <v>0</v>
      </c>
      <c r="M252" s="55">
        <f t="shared" si="181"/>
        <v>0.01</v>
      </c>
      <c r="N252" s="69">
        <f t="shared" si="181"/>
        <v>0</v>
      </c>
      <c r="O252" s="72">
        <v>0</v>
      </c>
      <c r="P252" s="7"/>
      <c r="Q252" s="72">
        <f t="shared" si="141"/>
        <v>5.6325000000000003</v>
      </c>
      <c r="R252" s="72">
        <f t="shared" si="142"/>
        <v>5.61</v>
      </c>
      <c r="S252" s="72">
        <f t="shared" si="143"/>
        <v>0</v>
      </c>
      <c r="T252" s="7"/>
      <c r="U252" s="5">
        <f t="shared" si="144"/>
        <v>31</v>
      </c>
      <c r="V252" s="45">
        <f t="shared" si="145"/>
        <v>44409</v>
      </c>
      <c r="W252" s="5">
        <f t="shared" si="146"/>
        <v>7493</v>
      </c>
      <c r="X252" s="55">
        <f t="shared" si="147"/>
        <v>5.3904348595426005E-2</v>
      </c>
      <c r="Y252" s="47">
        <f t="shared" si="148"/>
        <v>0.33581576977448113</v>
      </c>
      <c r="Z252" s="5">
        <f t="shared" si="149"/>
        <v>0</v>
      </c>
      <c r="AA252" s="5">
        <f t="shared" si="150"/>
        <v>0</v>
      </c>
      <c r="AC252" s="39">
        <f t="shared" si="151"/>
        <v>0</v>
      </c>
      <c r="AD252" s="39">
        <f t="shared" si="152"/>
        <v>0</v>
      </c>
      <c r="AE252" s="39">
        <f t="shared" si="153"/>
        <v>0</v>
      </c>
      <c r="AF252" s="39">
        <f t="shared" si="154"/>
        <v>0</v>
      </c>
      <c r="AG252" s="39">
        <f t="shared" si="155"/>
        <v>0</v>
      </c>
      <c r="AH252" s="39">
        <f t="shared" si="156"/>
        <v>0</v>
      </c>
      <c r="AI252" s="39">
        <f t="shared" si="157"/>
        <v>0</v>
      </c>
      <c r="AJ252" s="39">
        <f t="shared" si="158"/>
        <v>0</v>
      </c>
      <c r="AK252" s="39">
        <f t="shared" si="159"/>
        <v>0</v>
      </c>
      <c r="AL252" s="43"/>
      <c r="AM252" s="39">
        <f t="shared" si="160"/>
        <v>0</v>
      </c>
      <c r="AN252" s="39">
        <f t="shared" si="161"/>
        <v>0</v>
      </c>
      <c r="AO252" s="39">
        <f t="shared" si="162"/>
        <v>0</v>
      </c>
      <c r="AP252" s="40">
        <f t="shared" si="163"/>
        <v>0</v>
      </c>
      <c r="AR252" s="39">
        <f t="shared" si="164"/>
        <v>0</v>
      </c>
      <c r="AS252" s="39">
        <f t="shared" si="165"/>
        <v>0</v>
      </c>
      <c r="AT252" s="39">
        <f t="shared" si="166"/>
        <v>0</v>
      </c>
      <c r="AU252" s="40">
        <f t="shared" si="167"/>
        <v>0</v>
      </c>
      <c r="AV252" s="40"/>
      <c r="AW252" s="52">
        <f t="shared" si="168"/>
        <v>0</v>
      </c>
      <c r="AY252" s="52">
        <f t="shared" si="169"/>
        <v>0</v>
      </c>
      <c r="AZ252" s="70"/>
    </row>
    <row r="253" spans="1:52" ht="12" customHeight="1">
      <c r="A253" s="44">
        <f t="shared" si="170"/>
        <v>44440</v>
      </c>
      <c r="B253" s="66">
        <f t="shared" si="171"/>
        <v>4590.1639344262294</v>
      </c>
      <c r="C253" s="67"/>
      <c r="D253" s="68">
        <f t="shared" si="138"/>
        <v>4590.1639344262294</v>
      </c>
      <c r="E253" s="35">
        <f t="shared" si="139"/>
        <v>0</v>
      </c>
      <c r="F253" s="35">
        <f t="shared" si="140"/>
        <v>0</v>
      </c>
      <c r="G253" s="55">
        <f t="shared" si="179"/>
        <v>5.67</v>
      </c>
      <c r="H253" s="69">
        <f t="shared" si="179"/>
        <v>5.67</v>
      </c>
      <c r="I253" s="72">
        <f t="shared" si="172"/>
        <v>0</v>
      </c>
      <c r="J253" s="55">
        <f t="shared" si="180"/>
        <v>-4.7500000000000001E-2</v>
      </c>
      <c r="K253" s="69">
        <f t="shared" si="180"/>
        <v>-0.06</v>
      </c>
      <c r="L253" s="72">
        <v>0</v>
      </c>
      <c r="M253" s="55">
        <f t="shared" si="181"/>
        <v>0.01</v>
      </c>
      <c r="N253" s="69">
        <f t="shared" si="181"/>
        <v>0</v>
      </c>
      <c r="O253" s="72">
        <v>0</v>
      </c>
      <c r="P253" s="7"/>
      <c r="Q253" s="72">
        <f t="shared" si="141"/>
        <v>5.6325000000000003</v>
      </c>
      <c r="R253" s="72">
        <f t="shared" si="142"/>
        <v>5.61</v>
      </c>
      <c r="S253" s="72">
        <f t="shared" si="143"/>
        <v>0</v>
      </c>
      <c r="T253" s="7"/>
      <c r="U253" s="5">
        <f t="shared" si="144"/>
        <v>30</v>
      </c>
      <c r="V253" s="45">
        <f t="shared" si="145"/>
        <v>44440</v>
      </c>
      <c r="W253" s="5">
        <f t="shared" si="146"/>
        <v>7524</v>
      </c>
      <c r="X253" s="55">
        <f t="shared" si="147"/>
        <v>5.3904348595426005E-2</v>
      </c>
      <c r="Y253" s="47">
        <f t="shared" si="148"/>
        <v>0.33430315439347175</v>
      </c>
      <c r="Z253" s="5">
        <f t="shared" si="149"/>
        <v>0</v>
      </c>
      <c r="AA253" s="5">
        <f t="shared" si="150"/>
        <v>0</v>
      </c>
      <c r="AC253" s="39">
        <f t="shared" si="151"/>
        <v>0</v>
      </c>
      <c r="AD253" s="39">
        <f t="shared" si="152"/>
        <v>0</v>
      </c>
      <c r="AE253" s="39">
        <f t="shared" si="153"/>
        <v>0</v>
      </c>
      <c r="AF253" s="39">
        <f t="shared" si="154"/>
        <v>0</v>
      </c>
      <c r="AG253" s="39">
        <f t="shared" si="155"/>
        <v>0</v>
      </c>
      <c r="AH253" s="39">
        <f t="shared" si="156"/>
        <v>0</v>
      </c>
      <c r="AI253" s="39">
        <f t="shared" si="157"/>
        <v>0</v>
      </c>
      <c r="AJ253" s="39">
        <f t="shared" si="158"/>
        <v>0</v>
      </c>
      <c r="AK253" s="39">
        <f t="shared" si="159"/>
        <v>0</v>
      </c>
      <c r="AL253" s="43"/>
      <c r="AM253" s="39">
        <f t="shared" si="160"/>
        <v>0</v>
      </c>
      <c r="AN253" s="39">
        <f t="shared" si="161"/>
        <v>0</v>
      </c>
      <c r="AO253" s="39">
        <f t="shared" si="162"/>
        <v>0</v>
      </c>
      <c r="AP253" s="40">
        <f t="shared" si="163"/>
        <v>0</v>
      </c>
      <c r="AR253" s="39">
        <f t="shared" si="164"/>
        <v>0</v>
      </c>
      <c r="AS253" s="39">
        <f t="shared" si="165"/>
        <v>0</v>
      </c>
      <c r="AT253" s="39">
        <f t="shared" si="166"/>
        <v>0</v>
      </c>
      <c r="AU253" s="40">
        <f t="shared" si="167"/>
        <v>0</v>
      </c>
      <c r="AV253" s="40"/>
      <c r="AW253" s="52">
        <f t="shared" si="168"/>
        <v>0</v>
      </c>
      <c r="AY253" s="52">
        <f t="shared" si="169"/>
        <v>0</v>
      </c>
      <c r="AZ253" s="70"/>
    </row>
    <row r="254" spans="1:52" ht="12" customHeight="1">
      <c r="A254" s="44">
        <f t="shared" si="170"/>
        <v>44470</v>
      </c>
      <c r="B254" s="66">
        <f t="shared" si="171"/>
        <v>4590.1639344262294</v>
      </c>
      <c r="C254" s="67"/>
      <c r="D254" s="68">
        <f t="shared" si="138"/>
        <v>4590.1639344262294</v>
      </c>
      <c r="E254" s="35">
        <f t="shared" si="139"/>
        <v>0</v>
      </c>
      <c r="F254" s="35">
        <f t="shared" si="140"/>
        <v>0</v>
      </c>
      <c r="G254" s="55">
        <f t="shared" si="179"/>
        <v>5.67</v>
      </c>
      <c r="H254" s="69">
        <f t="shared" si="179"/>
        <v>5.67</v>
      </c>
      <c r="I254" s="72">
        <f t="shared" si="172"/>
        <v>0</v>
      </c>
      <c r="J254" s="55">
        <f t="shared" si="180"/>
        <v>-4.7500000000000001E-2</v>
      </c>
      <c r="K254" s="69">
        <f t="shared" si="180"/>
        <v>-0.06</v>
      </c>
      <c r="L254" s="72">
        <v>0</v>
      </c>
      <c r="M254" s="55">
        <f t="shared" si="181"/>
        <v>0.01</v>
      </c>
      <c r="N254" s="69">
        <f t="shared" si="181"/>
        <v>0</v>
      </c>
      <c r="O254" s="72">
        <v>0</v>
      </c>
      <c r="P254" s="7"/>
      <c r="Q254" s="72">
        <f t="shared" si="141"/>
        <v>5.6325000000000003</v>
      </c>
      <c r="R254" s="72">
        <f t="shared" si="142"/>
        <v>5.61</v>
      </c>
      <c r="S254" s="72">
        <f t="shared" si="143"/>
        <v>0</v>
      </c>
      <c r="T254" s="7"/>
      <c r="U254" s="5">
        <f t="shared" si="144"/>
        <v>31</v>
      </c>
      <c r="V254" s="45">
        <f t="shared" si="145"/>
        <v>44470</v>
      </c>
      <c r="W254" s="5">
        <f t="shared" si="146"/>
        <v>7554</v>
      </c>
      <c r="X254" s="55">
        <f t="shared" si="147"/>
        <v>5.3904348595426005E-2</v>
      </c>
      <c r="Y254" s="47">
        <f t="shared" si="148"/>
        <v>0.33284582051715178</v>
      </c>
      <c r="Z254" s="5">
        <f t="shared" si="149"/>
        <v>0</v>
      </c>
      <c r="AA254" s="5">
        <f t="shared" si="150"/>
        <v>0</v>
      </c>
      <c r="AC254" s="39">
        <f t="shared" si="151"/>
        <v>0</v>
      </c>
      <c r="AD254" s="39">
        <f t="shared" si="152"/>
        <v>0</v>
      </c>
      <c r="AE254" s="39">
        <f t="shared" si="153"/>
        <v>0</v>
      </c>
      <c r="AF254" s="39">
        <f t="shared" si="154"/>
        <v>0</v>
      </c>
      <c r="AG254" s="39">
        <f t="shared" si="155"/>
        <v>0</v>
      </c>
      <c r="AH254" s="39">
        <f t="shared" si="156"/>
        <v>0</v>
      </c>
      <c r="AI254" s="39">
        <f t="shared" si="157"/>
        <v>0</v>
      </c>
      <c r="AJ254" s="39">
        <f t="shared" si="158"/>
        <v>0</v>
      </c>
      <c r="AK254" s="39">
        <f t="shared" si="159"/>
        <v>0</v>
      </c>
      <c r="AL254" s="43"/>
      <c r="AM254" s="39">
        <f t="shared" si="160"/>
        <v>0</v>
      </c>
      <c r="AN254" s="39">
        <f t="shared" si="161"/>
        <v>0</v>
      </c>
      <c r="AO254" s="39">
        <f t="shared" si="162"/>
        <v>0</v>
      </c>
      <c r="AP254" s="40">
        <f t="shared" si="163"/>
        <v>0</v>
      </c>
      <c r="AR254" s="39">
        <f t="shared" si="164"/>
        <v>0</v>
      </c>
      <c r="AS254" s="39">
        <f t="shared" si="165"/>
        <v>0</v>
      </c>
      <c r="AT254" s="39">
        <f t="shared" si="166"/>
        <v>0</v>
      </c>
      <c r="AU254" s="40">
        <f t="shared" si="167"/>
        <v>0</v>
      </c>
      <c r="AV254" s="40"/>
      <c r="AW254" s="52">
        <f t="shared" si="168"/>
        <v>0</v>
      </c>
      <c r="AY254" s="52">
        <f t="shared" si="169"/>
        <v>0</v>
      </c>
      <c r="AZ254" s="70"/>
    </row>
    <row r="255" spans="1:52" ht="12" customHeight="1">
      <c r="A255" s="44">
        <f t="shared" si="170"/>
        <v>44501</v>
      </c>
      <c r="B255" s="66">
        <f t="shared" si="171"/>
        <v>4590.1639344262294</v>
      </c>
      <c r="C255" s="67"/>
      <c r="D255" s="68">
        <f t="shared" si="138"/>
        <v>4590.1639344262294</v>
      </c>
      <c r="E255" s="35">
        <f t="shared" si="139"/>
        <v>0</v>
      </c>
      <c r="F255" s="35">
        <f t="shared" si="140"/>
        <v>0</v>
      </c>
      <c r="G255" s="55">
        <f t="shared" si="179"/>
        <v>5.67</v>
      </c>
      <c r="H255" s="69">
        <f t="shared" si="179"/>
        <v>5.67</v>
      </c>
      <c r="I255" s="72">
        <f t="shared" si="172"/>
        <v>0</v>
      </c>
      <c r="J255" s="55">
        <f t="shared" si="180"/>
        <v>-4.7500000000000001E-2</v>
      </c>
      <c r="K255" s="69">
        <f t="shared" si="180"/>
        <v>-0.06</v>
      </c>
      <c r="L255" s="72">
        <v>0</v>
      </c>
      <c r="M255" s="55">
        <f t="shared" si="181"/>
        <v>0.01</v>
      </c>
      <c r="N255" s="69">
        <f t="shared" si="181"/>
        <v>0</v>
      </c>
      <c r="O255" s="72">
        <v>0</v>
      </c>
      <c r="P255" s="7"/>
      <c r="Q255" s="72">
        <f t="shared" si="141"/>
        <v>5.6325000000000003</v>
      </c>
      <c r="R255" s="72">
        <f t="shared" si="142"/>
        <v>5.61</v>
      </c>
      <c r="S255" s="72">
        <f t="shared" si="143"/>
        <v>0</v>
      </c>
      <c r="T255" s="7"/>
      <c r="U255" s="5">
        <f t="shared" si="144"/>
        <v>30</v>
      </c>
      <c r="V255" s="45">
        <f t="shared" si="145"/>
        <v>44501</v>
      </c>
      <c r="W255" s="5">
        <f t="shared" si="146"/>
        <v>7585</v>
      </c>
      <c r="X255" s="55">
        <f t="shared" si="147"/>
        <v>5.3904348595426005E-2</v>
      </c>
      <c r="Y255" s="47">
        <f t="shared" si="148"/>
        <v>0.33134658268220119</v>
      </c>
      <c r="Z255" s="5">
        <f t="shared" si="149"/>
        <v>0</v>
      </c>
      <c r="AA255" s="5">
        <f t="shared" si="150"/>
        <v>0</v>
      </c>
      <c r="AC255" s="39">
        <f t="shared" si="151"/>
        <v>0</v>
      </c>
      <c r="AD255" s="39">
        <f t="shared" si="152"/>
        <v>0</v>
      </c>
      <c r="AE255" s="39">
        <f t="shared" si="153"/>
        <v>0</v>
      </c>
      <c r="AF255" s="39">
        <f t="shared" si="154"/>
        <v>0</v>
      </c>
      <c r="AG255" s="39">
        <f t="shared" si="155"/>
        <v>0</v>
      </c>
      <c r="AH255" s="39">
        <f t="shared" si="156"/>
        <v>0</v>
      </c>
      <c r="AI255" s="39">
        <f t="shared" si="157"/>
        <v>0</v>
      </c>
      <c r="AJ255" s="39">
        <f t="shared" si="158"/>
        <v>0</v>
      </c>
      <c r="AK255" s="39">
        <f t="shared" si="159"/>
        <v>0</v>
      </c>
      <c r="AL255" s="43"/>
      <c r="AM255" s="39">
        <f t="shared" si="160"/>
        <v>0</v>
      </c>
      <c r="AN255" s="39">
        <f t="shared" si="161"/>
        <v>0</v>
      </c>
      <c r="AO255" s="39">
        <f t="shared" si="162"/>
        <v>0</v>
      </c>
      <c r="AP255" s="40">
        <f t="shared" si="163"/>
        <v>0</v>
      </c>
      <c r="AR255" s="39">
        <f t="shared" si="164"/>
        <v>0</v>
      </c>
      <c r="AS255" s="39">
        <f t="shared" si="165"/>
        <v>0</v>
      </c>
      <c r="AT255" s="39">
        <f t="shared" si="166"/>
        <v>0</v>
      </c>
      <c r="AU255" s="40">
        <f t="shared" si="167"/>
        <v>0</v>
      </c>
      <c r="AV255" s="40"/>
      <c r="AW255" s="52">
        <f t="shared" si="168"/>
        <v>0</v>
      </c>
      <c r="AY255" s="52">
        <f t="shared" si="169"/>
        <v>0</v>
      </c>
      <c r="AZ255" s="70"/>
    </row>
    <row r="256" spans="1:52" ht="12" customHeight="1">
      <c r="A256" s="44">
        <f t="shared" si="170"/>
        <v>44531</v>
      </c>
      <c r="B256" s="66">
        <f t="shared" si="171"/>
        <v>4590.1639344262294</v>
      </c>
      <c r="C256" s="67"/>
      <c r="D256" s="68">
        <f t="shared" si="138"/>
        <v>4590.1639344262294</v>
      </c>
      <c r="E256" s="35">
        <f t="shared" si="139"/>
        <v>0</v>
      </c>
      <c r="F256" s="35">
        <f t="shared" si="140"/>
        <v>0</v>
      </c>
      <c r="G256" s="55">
        <f t="shared" si="179"/>
        <v>5.67</v>
      </c>
      <c r="H256" s="69">
        <f t="shared" si="179"/>
        <v>5.67</v>
      </c>
      <c r="I256" s="72">
        <f t="shared" si="172"/>
        <v>0</v>
      </c>
      <c r="J256" s="55">
        <f t="shared" si="180"/>
        <v>-4.7500000000000001E-2</v>
      </c>
      <c r="K256" s="69">
        <f t="shared" si="180"/>
        <v>-0.06</v>
      </c>
      <c r="L256" s="72">
        <v>0</v>
      </c>
      <c r="M256" s="55">
        <f t="shared" si="181"/>
        <v>0.01</v>
      </c>
      <c r="N256" s="69">
        <f t="shared" si="181"/>
        <v>0</v>
      </c>
      <c r="O256" s="72">
        <v>0</v>
      </c>
      <c r="P256" s="7"/>
      <c r="Q256" s="72">
        <f t="shared" si="141"/>
        <v>5.6325000000000003</v>
      </c>
      <c r="R256" s="72">
        <f t="shared" si="142"/>
        <v>5.61</v>
      </c>
      <c r="S256" s="72">
        <f t="shared" si="143"/>
        <v>0</v>
      </c>
      <c r="T256" s="7"/>
      <c r="U256" s="5">
        <f t="shared" si="144"/>
        <v>31</v>
      </c>
      <c r="V256" s="45">
        <f t="shared" si="145"/>
        <v>44531</v>
      </c>
      <c r="W256" s="5">
        <f t="shared" si="146"/>
        <v>7615</v>
      </c>
      <c r="X256" s="55">
        <f t="shared" si="147"/>
        <v>5.3904348595426005E-2</v>
      </c>
      <c r="Y256" s="47">
        <f t="shared" si="148"/>
        <v>0.3299021374432034</v>
      </c>
      <c r="Z256" s="5">
        <f t="shared" si="149"/>
        <v>0</v>
      </c>
      <c r="AA256" s="5">
        <f t="shared" si="150"/>
        <v>0</v>
      </c>
      <c r="AC256" s="39">
        <f t="shared" si="151"/>
        <v>0</v>
      </c>
      <c r="AD256" s="39">
        <f t="shared" si="152"/>
        <v>0</v>
      </c>
      <c r="AE256" s="39">
        <f t="shared" si="153"/>
        <v>0</v>
      </c>
      <c r="AF256" s="39">
        <f t="shared" si="154"/>
        <v>0</v>
      </c>
      <c r="AG256" s="39">
        <f t="shared" si="155"/>
        <v>0</v>
      </c>
      <c r="AH256" s="39">
        <f t="shared" si="156"/>
        <v>0</v>
      </c>
      <c r="AI256" s="39">
        <f t="shared" si="157"/>
        <v>0</v>
      </c>
      <c r="AJ256" s="39">
        <f t="shared" si="158"/>
        <v>0</v>
      </c>
      <c r="AK256" s="39">
        <f t="shared" si="159"/>
        <v>0</v>
      </c>
      <c r="AL256" s="43"/>
      <c r="AM256" s="39">
        <f t="shared" si="160"/>
        <v>0</v>
      </c>
      <c r="AN256" s="39">
        <f t="shared" si="161"/>
        <v>0</v>
      </c>
      <c r="AO256" s="39">
        <f t="shared" si="162"/>
        <v>0</v>
      </c>
      <c r="AP256" s="40">
        <f t="shared" si="163"/>
        <v>0</v>
      </c>
      <c r="AR256" s="39">
        <f t="shared" si="164"/>
        <v>0</v>
      </c>
      <c r="AS256" s="39">
        <f t="shared" si="165"/>
        <v>0</v>
      </c>
      <c r="AT256" s="39">
        <f t="shared" si="166"/>
        <v>0</v>
      </c>
      <c r="AU256" s="40">
        <f t="shared" si="167"/>
        <v>0</v>
      </c>
      <c r="AV256" s="40"/>
      <c r="AW256" s="52">
        <f t="shared" si="168"/>
        <v>0</v>
      </c>
      <c r="AY256" s="52">
        <f t="shared" si="169"/>
        <v>0</v>
      </c>
      <c r="AZ256" s="70"/>
    </row>
    <row r="257" spans="1:52" ht="12" customHeight="1">
      <c r="A257" s="44">
        <f t="shared" si="170"/>
        <v>44562</v>
      </c>
      <c r="B257" s="66">
        <f t="shared" si="171"/>
        <v>4590.1639344262294</v>
      </c>
      <c r="C257" s="67"/>
      <c r="D257" s="68">
        <f t="shared" si="138"/>
        <v>4590.1639344262294</v>
      </c>
      <c r="E257" s="35">
        <f t="shared" si="139"/>
        <v>0</v>
      </c>
      <c r="F257" s="35">
        <f t="shared" si="140"/>
        <v>0</v>
      </c>
      <c r="G257" s="55">
        <f t="shared" si="179"/>
        <v>5.67</v>
      </c>
      <c r="H257" s="69">
        <f t="shared" si="179"/>
        <v>5.67</v>
      </c>
      <c r="I257" s="72">
        <f t="shared" si="172"/>
        <v>0</v>
      </c>
      <c r="J257" s="55">
        <f t="shared" si="180"/>
        <v>-4.7500000000000001E-2</v>
      </c>
      <c r="K257" s="69">
        <f t="shared" si="180"/>
        <v>-0.06</v>
      </c>
      <c r="L257" s="72">
        <v>0</v>
      </c>
      <c r="M257" s="55">
        <f t="shared" si="181"/>
        <v>0.01</v>
      </c>
      <c r="N257" s="69">
        <f t="shared" si="181"/>
        <v>0</v>
      </c>
      <c r="O257" s="72">
        <v>0</v>
      </c>
      <c r="P257" s="7"/>
      <c r="Q257" s="72">
        <f t="shared" si="141"/>
        <v>5.6325000000000003</v>
      </c>
      <c r="R257" s="72">
        <f t="shared" si="142"/>
        <v>5.61</v>
      </c>
      <c r="S257" s="72">
        <f t="shared" si="143"/>
        <v>0</v>
      </c>
      <c r="T257" s="7"/>
      <c r="U257" s="5">
        <f t="shared" si="144"/>
        <v>31</v>
      </c>
      <c r="V257" s="45">
        <f t="shared" si="145"/>
        <v>44562</v>
      </c>
      <c r="W257" s="5">
        <f t="shared" si="146"/>
        <v>7646</v>
      </c>
      <c r="X257" s="55">
        <f t="shared" si="147"/>
        <v>5.3904348595426005E-2</v>
      </c>
      <c r="Y257" s="47">
        <f t="shared" si="148"/>
        <v>0.32841615884350994</v>
      </c>
      <c r="Z257" s="5">
        <f t="shared" si="149"/>
        <v>0</v>
      </c>
      <c r="AA257" s="5">
        <f t="shared" si="150"/>
        <v>0</v>
      </c>
      <c r="AC257" s="39">
        <f t="shared" si="151"/>
        <v>0</v>
      </c>
      <c r="AD257" s="39">
        <f t="shared" si="152"/>
        <v>0</v>
      </c>
      <c r="AE257" s="39">
        <f t="shared" si="153"/>
        <v>0</v>
      </c>
      <c r="AF257" s="39">
        <f t="shared" si="154"/>
        <v>0</v>
      </c>
      <c r="AG257" s="39">
        <f t="shared" si="155"/>
        <v>0</v>
      </c>
      <c r="AH257" s="39">
        <f t="shared" si="156"/>
        <v>0</v>
      </c>
      <c r="AI257" s="39">
        <f t="shared" si="157"/>
        <v>0</v>
      </c>
      <c r="AJ257" s="39">
        <f t="shared" si="158"/>
        <v>0</v>
      </c>
      <c r="AK257" s="39">
        <f t="shared" si="159"/>
        <v>0</v>
      </c>
      <c r="AL257" s="43"/>
      <c r="AM257" s="39">
        <f t="shared" si="160"/>
        <v>0</v>
      </c>
      <c r="AN257" s="39">
        <f t="shared" si="161"/>
        <v>0</v>
      </c>
      <c r="AO257" s="39">
        <f t="shared" si="162"/>
        <v>0</v>
      </c>
      <c r="AP257" s="40">
        <f t="shared" si="163"/>
        <v>0</v>
      </c>
      <c r="AR257" s="39">
        <f t="shared" si="164"/>
        <v>0</v>
      </c>
      <c r="AS257" s="39">
        <f t="shared" si="165"/>
        <v>0</v>
      </c>
      <c r="AT257" s="39">
        <f t="shared" si="166"/>
        <v>0</v>
      </c>
      <c r="AU257" s="40">
        <f t="shared" si="167"/>
        <v>0</v>
      </c>
      <c r="AV257" s="40"/>
      <c r="AW257" s="52">
        <f t="shared" si="168"/>
        <v>0</v>
      </c>
      <c r="AY257" s="52">
        <f t="shared" si="169"/>
        <v>0</v>
      </c>
      <c r="AZ257" s="70"/>
    </row>
    <row r="258" spans="1:52" ht="12" customHeight="1">
      <c r="A258" s="44">
        <f t="shared" si="170"/>
        <v>44593</v>
      </c>
      <c r="B258" s="66">
        <f t="shared" si="171"/>
        <v>4590.1639344262294</v>
      </c>
      <c r="C258" s="67"/>
      <c r="D258" s="68">
        <f t="shared" si="138"/>
        <v>4590.1639344262294</v>
      </c>
      <c r="E258" s="35">
        <f t="shared" si="139"/>
        <v>0</v>
      </c>
      <c r="F258" s="35">
        <f t="shared" si="140"/>
        <v>0</v>
      </c>
      <c r="G258" s="55">
        <f t="shared" si="179"/>
        <v>5.67</v>
      </c>
      <c r="H258" s="69">
        <f t="shared" si="179"/>
        <v>5.67</v>
      </c>
      <c r="I258" s="72">
        <f t="shared" si="172"/>
        <v>0</v>
      </c>
      <c r="J258" s="55">
        <f t="shared" si="180"/>
        <v>-4.7500000000000001E-2</v>
      </c>
      <c r="K258" s="69">
        <f t="shared" si="180"/>
        <v>-0.06</v>
      </c>
      <c r="L258" s="72">
        <v>0</v>
      </c>
      <c r="M258" s="55">
        <f t="shared" si="181"/>
        <v>0.01</v>
      </c>
      <c r="N258" s="69">
        <f t="shared" si="181"/>
        <v>0</v>
      </c>
      <c r="O258" s="72">
        <v>0</v>
      </c>
      <c r="P258" s="7"/>
      <c r="Q258" s="72">
        <f t="shared" si="141"/>
        <v>5.6325000000000003</v>
      </c>
      <c r="R258" s="72">
        <f t="shared" si="142"/>
        <v>5.61</v>
      </c>
      <c r="S258" s="72">
        <f t="shared" si="143"/>
        <v>0</v>
      </c>
      <c r="T258" s="7"/>
      <c r="U258" s="5">
        <f t="shared" si="144"/>
        <v>28</v>
      </c>
      <c r="V258" s="45">
        <f t="shared" si="145"/>
        <v>44593</v>
      </c>
      <c r="W258" s="5">
        <f t="shared" si="146"/>
        <v>7677</v>
      </c>
      <c r="X258" s="55">
        <f t="shared" si="147"/>
        <v>5.3904348595426005E-2</v>
      </c>
      <c r="Y258" s="47">
        <f t="shared" si="148"/>
        <v>0.32693687353903378</v>
      </c>
      <c r="Z258" s="5">
        <f t="shared" si="149"/>
        <v>0</v>
      </c>
      <c r="AA258" s="5">
        <f t="shared" si="150"/>
        <v>0</v>
      </c>
      <c r="AC258" s="39">
        <f t="shared" si="151"/>
        <v>0</v>
      </c>
      <c r="AD258" s="39">
        <f t="shared" si="152"/>
        <v>0</v>
      </c>
      <c r="AE258" s="39">
        <f t="shared" si="153"/>
        <v>0</v>
      </c>
      <c r="AF258" s="39">
        <f t="shared" si="154"/>
        <v>0</v>
      </c>
      <c r="AG258" s="39">
        <f t="shared" si="155"/>
        <v>0</v>
      </c>
      <c r="AH258" s="39">
        <f t="shared" si="156"/>
        <v>0</v>
      </c>
      <c r="AI258" s="39">
        <f t="shared" si="157"/>
        <v>0</v>
      </c>
      <c r="AJ258" s="39">
        <f t="shared" si="158"/>
        <v>0</v>
      </c>
      <c r="AK258" s="39">
        <f t="shared" si="159"/>
        <v>0</v>
      </c>
      <c r="AL258" s="43"/>
      <c r="AM258" s="39">
        <f t="shared" si="160"/>
        <v>0</v>
      </c>
      <c r="AN258" s="39">
        <f t="shared" si="161"/>
        <v>0</v>
      </c>
      <c r="AO258" s="39">
        <f t="shared" si="162"/>
        <v>0</v>
      </c>
      <c r="AP258" s="40">
        <f t="shared" si="163"/>
        <v>0</v>
      </c>
      <c r="AR258" s="39">
        <f t="shared" si="164"/>
        <v>0</v>
      </c>
      <c r="AS258" s="39">
        <f t="shared" si="165"/>
        <v>0</v>
      </c>
      <c r="AT258" s="39">
        <f t="shared" si="166"/>
        <v>0</v>
      </c>
      <c r="AU258" s="40">
        <f t="shared" si="167"/>
        <v>0</v>
      </c>
      <c r="AV258" s="40"/>
      <c r="AW258" s="52">
        <f t="shared" si="168"/>
        <v>0</v>
      </c>
      <c r="AY258" s="52">
        <f t="shared" si="169"/>
        <v>0</v>
      </c>
      <c r="AZ258" s="70"/>
    </row>
    <row r="259" spans="1:52" ht="12" customHeight="1">
      <c r="A259" s="44">
        <f t="shared" si="170"/>
        <v>44621</v>
      </c>
      <c r="B259" s="66">
        <f t="shared" si="171"/>
        <v>4590.1639344262294</v>
      </c>
      <c r="C259" s="67"/>
      <c r="D259" s="68">
        <f t="shared" si="138"/>
        <v>4590.1639344262294</v>
      </c>
      <c r="E259" s="35">
        <f t="shared" si="139"/>
        <v>0</v>
      </c>
      <c r="F259" s="35">
        <f t="shared" si="140"/>
        <v>0</v>
      </c>
      <c r="G259" s="55">
        <f t="shared" si="179"/>
        <v>5.67</v>
      </c>
      <c r="H259" s="69">
        <f t="shared" si="179"/>
        <v>5.67</v>
      </c>
      <c r="I259" s="72">
        <f t="shared" si="172"/>
        <v>0</v>
      </c>
      <c r="J259" s="55">
        <f t="shared" si="180"/>
        <v>-4.7500000000000001E-2</v>
      </c>
      <c r="K259" s="69">
        <f t="shared" si="180"/>
        <v>-0.06</v>
      </c>
      <c r="L259" s="72">
        <v>0</v>
      </c>
      <c r="M259" s="55">
        <f t="shared" si="181"/>
        <v>0.01</v>
      </c>
      <c r="N259" s="69">
        <f t="shared" si="181"/>
        <v>0</v>
      </c>
      <c r="O259" s="72">
        <v>0</v>
      </c>
      <c r="P259" s="7"/>
      <c r="Q259" s="72">
        <f t="shared" si="141"/>
        <v>5.6325000000000003</v>
      </c>
      <c r="R259" s="72">
        <f t="shared" si="142"/>
        <v>5.61</v>
      </c>
      <c r="S259" s="72">
        <f t="shared" si="143"/>
        <v>0</v>
      </c>
      <c r="T259" s="7"/>
      <c r="U259" s="5">
        <f t="shared" si="144"/>
        <v>31</v>
      </c>
      <c r="V259" s="45">
        <f t="shared" si="145"/>
        <v>44621</v>
      </c>
      <c r="W259" s="5">
        <f t="shared" si="146"/>
        <v>7705</v>
      </c>
      <c r="X259" s="55">
        <f t="shared" si="147"/>
        <v>5.3904348595426005E-2</v>
      </c>
      <c r="Y259" s="47">
        <f t="shared" si="148"/>
        <v>0.32560647282674648</v>
      </c>
      <c r="Z259" s="5">
        <f t="shared" si="149"/>
        <v>0</v>
      </c>
      <c r="AA259" s="5">
        <f t="shared" si="150"/>
        <v>0</v>
      </c>
      <c r="AC259" s="39">
        <f t="shared" si="151"/>
        <v>0</v>
      </c>
      <c r="AD259" s="39">
        <f t="shared" si="152"/>
        <v>0</v>
      </c>
      <c r="AE259" s="39">
        <f t="shared" si="153"/>
        <v>0</v>
      </c>
      <c r="AF259" s="39">
        <f t="shared" si="154"/>
        <v>0</v>
      </c>
      <c r="AG259" s="39">
        <f t="shared" si="155"/>
        <v>0</v>
      </c>
      <c r="AH259" s="39">
        <f t="shared" si="156"/>
        <v>0</v>
      </c>
      <c r="AI259" s="39">
        <f t="shared" si="157"/>
        <v>0</v>
      </c>
      <c r="AJ259" s="39">
        <f t="shared" si="158"/>
        <v>0</v>
      </c>
      <c r="AK259" s="39">
        <f t="shared" si="159"/>
        <v>0</v>
      </c>
      <c r="AL259" s="43"/>
      <c r="AM259" s="39">
        <f t="shared" si="160"/>
        <v>0</v>
      </c>
      <c r="AN259" s="39">
        <f t="shared" si="161"/>
        <v>0</v>
      </c>
      <c r="AO259" s="39">
        <f t="shared" si="162"/>
        <v>0</v>
      </c>
      <c r="AP259" s="40">
        <f t="shared" si="163"/>
        <v>0</v>
      </c>
      <c r="AR259" s="39">
        <f t="shared" si="164"/>
        <v>0</v>
      </c>
      <c r="AS259" s="39">
        <f t="shared" si="165"/>
        <v>0</v>
      </c>
      <c r="AT259" s="39">
        <f t="shared" si="166"/>
        <v>0</v>
      </c>
      <c r="AU259" s="40">
        <f t="shared" si="167"/>
        <v>0</v>
      </c>
      <c r="AV259" s="40"/>
      <c r="AW259" s="52">
        <f t="shared" si="168"/>
        <v>0</v>
      </c>
      <c r="AY259" s="52">
        <f t="shared" si="169"/>
        <v>0</v>
      </c>
      <c r="AZ259" s="70"/>
    </row>
    <row r="260" spans="1:52" ht="12" customHeight="1">
      <c r="A260" s="44">
        <f t="shared" si="170"/>
        <v>44652</v>
      </c>
      <c r="B260" s="66">
        <f t="shared" si="171"/>
        <v>4590.1639344262294</v>
      </c>
      <c r="C260" s="67"/>
      <c r="D260" s="68">
        <f t="shared" si="138"/>
        <v>4590.1639344262294</v>
      </c>
      <c r="E260" s="35">
        <f t="shared" si="139"/>
        <v>0</v>
      </c>
      <c r="F260" s="35">
        <f t="shared" si="140"/>
        <v>0</v>
      </c>
      <c r="G260" s="55">
        <f t="shared" si="179"/>
        <v>5.67</v>
      </c>
      <c r="H260" s="69">
        <f t="shared" si="179"/>
        <v>5.67</v>
      </c>
      <c r="I260" s="72">
        <f t="shared" si="172"/>
        <v>0</v>
      </c>
      <c r="J260" s="55">
        <f t="shared" si="180"/>
        <v>-4.7500000000000001E-2</v>
      </c>
      <c r="K260" s="69">
        <f t="shared" si="180"/>
        <v>-0.06</v>
      </c>
      <c r="L260" s="72">
        <v>0</v>
      </c>
      <c r="M260" s="55">
        <f t="shared" si="181"/>
        <v>0.01</v>
      </c>
      <c r="N260" s="69">
        <f t="shared" si="181"/>
        <v>0</v>
      </c>
      <c r="O260" s="72">
        <v>0</v>
      </c>
      <c r="P260" s="7"/>
      <c r="Q260" s="72">
        <f t="shared" si="141"/>
        <v>5.6325000000000003</v>
      </c>
      <c r="R260" s="72">
        <f t="shared" si="142"/>
        <v>5.61</v>
      </c>
      <c r="S260" s="72">
        <f t="shared" si="143"/>
        <v>0</v>
      </c>
      <c r="T260" s="7"/>
      <c r="U260" s="5">
        <f t="shared" si="144"/>
        <v>30</v>
      </c>
      <c r="V260" s="45">
        <f t="shared" si="145"/>
        <v>44652</v>
      </c>
      <c r="W260" s="5">
        <f t="shared" si="146"/>
        <v>7736</v>
      </c>
      <c r="X260" s="55">
        <f t="shared" si="147"/>
        <v>5.3904348595426005E-2</v>
      </c>
      <c r="Y260" s="47">
        <f t="shared" si="148"/>
        <v>0.32413984319441946</v>
      </c>
      <c r="Z260" s="5">
        <f t="shared" si="149"/>
        <v>0</v>
      </c>
      <c r="AA260" s="5">
        <f t="shared" si="150"/>
        <v>0</v>
      </c>
      <c r="AC260" s="39">
        <f t="shared" si="151"/>
        <v>0</v>
      </c>
      <c r="AD260" s="39">
        <f t="shared" si="152"/>
        <v>0</v>
      </c>
      <c r="AE260" s="39">
        <f t="shared" si="153"/>
        <v>0</v>
      </c>
      <c r="AF260" s="39">
        <f t="shared" si="154"/>
        <v>0</v>
      </c>
      <c r="AG260" s="39">
        <f t="shared" si="155"/>
        <v>0</v>
      </c>
      <c r="AH260" s="39">
        <f t="shared" si="156"/>
        <v>0</v>
      </c>
      <c r="AI260" s="39">
        <f t="shared" si="157"/>
        <v>0</v>
      </c>
      <c r="AJ260" s="39">
        <f t="shared" si="158"/>
        <v>0</v>
      </c>
      <c r="AK260" s="39">
        <f t="shared" si="159"/>
        <v>0</v>
      </c>
      <c r="AL260" s="43"/>
      <c r="AM260" s="39">
        <f t="shared" si="160"/>
        <v>0</v>
      </c>
      <c r="AN260" s="39">
        <f t="shared" si="161"/>
        <v>0</v>
      </c>
      <c r="AO260" s="39">
        <f t="shared" si="162"/>
        <v>0</v>
      </c>
      <c r="AP260" s="40">
        <f t="shared" si="163"/>
        <v>0</v>
      </c>
      <c r="AR260" s="39">
        <f t="shared" si="164"/>
        <v>0</v>
      </c>
      <c r="AS260" s="39">
        <f t="shared" si="165"/>
        <v>0</v>
      </c>
      <c r="AT260" s="39">
        <f t="shared" si="166"/>
        <v>0</v>
      </c>
      <c r="AU260" s="40">
        <f t="shared" si="167"/>
        <v>0</v>
      </c>
      <c r="AV260" s="40"/>
      <c r="AW260" s="52">
        <f t="shared" si="168"/>
        <v>0</v>
      </c>
      <c r="AY260" s="52">
        <f t="shared" si="169"/>
        <v>0</v>
      </c>
      <c r="AZ260" s="70"/>
    </row>
    <row r="261" spans="1:52" ht="12" customHeight="1">
      <c r="A261" s="44">
        <f t="shared" si="170"/>
        <v>44682</v>
      </c>
      <c r="B261" s="66">
        <f t="shared" si="171"/>
        <v>4590.1639344262294</v>
      </c>
      <c r="C261" s="67"/>
      <c r="D261" s="68">
        <f t="shared" si="138"/>
        <v>4590.1639344262294</v>
      </c>
      <c r="E261" s="35">
        <f t="shared" si="139"/>
        <v>0</v>
      </c>
      <c r="F261" s="35">
        <f t="shared" si="140"/>
        <v>0</v>
      </c>
      <c r="G261" s="55">
        <f t="shared" si="179"/>
        <v>5.67</v>
      </c>
      <c r="H261" s="69">
        <f t="shared" si="179"/>
        <v>5.67</v>
      </c>
      <c r="I261" s="72">
        <f t="shared" si="172"/>
        <v>0</v>
      </c>
      <c r="J261" s="55">
        <f t="shared" si="180"/>
        <v>-4.7500000000000001E-2</v>
      </c>
      <c r="K261" s="69">
        <f t="shared" si="180"/>
        <v>-0.06</v>
      </c>
      <c r="L261" s="72">
        <v>0</v>
      </c>
      <c r="M261" s="55">
        <f t="shared" si="181"/>
        <v>0.01</v>
      </c>
      <c r="N261" s="69">
        <f t="shared" si="181"/>
        <v>0</v>
      </c>
      <c r="O261" s="72">
        <v>0</v>
      </c>
      <c r="P261" s="7"/>
      <c r="Q261" s="72">
        <f t="shared" si="141"/>
        <v>5.6325000000000003</v>
      </c>
      <c r="R261" s="72">
        <f t="shared" si="142"/>
        <v>5.61</v>
      </c>
      <c r="S261" s="72">
        <f t="shared" si="143"/>
        <v>0</v>
      </c>
      <c r="T261" s="7"/>
      <c r="U261" s="5">
        <f t="shared" si="144"/>
        <v>31</v>
      </c>
      <c r="V261" s="45">
        <f t="shared" si="145"/>
        <v>44682</v>
      </c>
      <c r="W261" s="5">
        <f t="shared" si="146"/>
        <v>7766</v>
      </c>
      <c r="X261" s="55">
        <f t="shared" si="147"/>
        <v>5.3904348595426005E-2</v>
      </c>
      <c r="Y261" s="47">
        <f t="shared" si="148"/>
        <v>0.32272681442713397</v>
      </c>
      <c r="Z261" s="5">
        <f t="shared" si="149"/>
        <v>0</v>
      </c>
      <c r="AA261" s="5">
        <f t="shared" si="150"/>
        <v>0</v>
      </c>
      <c r="AC261" s="39">
        <f t="shared" si="151"/>
        <v>0</v>
      </c>
      <c r="AD261" s="39">
        <f t="shared" si="152"/>
        <v>0</v>
      </c>
      <c r="AE261" s="39">
        <f t="shared" si="153"/>
        <v>0</v>
      </c>
      <c r="AF261" s="39">
        <f t="shared" si="154"/>
        <v>0</v>
      </c>
      <c r="AG261" s="39">
        <f t="shared" si="155"/>
        <v>0</v>
      </c>
      <c r="AH261" s="39">
        <f t="shared" si="156"/>
        <v>0</v>
      </c>
      <c r="AI261" s="39">
        <f t="shared" si="157"/>
        <v>0</v>
      </c>
      <c r="AJ261" s="39">
        <f t="shared" si="158"/>
        <v>0</v>
      </c>
      <c r="AK261" s="39">
        <f t="shared" si="159"/>
        <v>0</v>
      </c>
      <c r="AL261" s="43"/>
      <c r="AM261" s="39">
        <f t="shared" si="160"/>
        <v>0</v>
      </c>
      <c r="AN261" s="39">
        <f t="shared" si="161"/>
        <v>0</v>
      </c>
      <c r="AO261" s="39">
        <f t="shared" si="162"/>
        <v>0</v>
      </c>
      <c r="AP261" s="40">
        <f t="shared" si="163"/>
        <v>0</v>
      </c>
      <c r="AR261" s="39">
        <f t="shared" si="164"/>
        <v>0</v>
      </c>
      <c r="AS261" s="39">
        <f t="shared" si="165"/>
        <v>0</v>
      </c>
      <c r="AT261" s="39">
        <f t="shared" si="166"/>
        <v>0</v>
      </c>
      <c r="AU261" s="40">
        <f t="shared" si="167"/>
        <v>0</v>
      </c>
      <c r="AV261" s="40"/>
      <c r="AW261" s="52">
        <f t="shared" si="168"/>
        <v>0</v>
      </c>
      <c r="AY261" s="52">
        <f t="shared" si="169"/>
        <v>0</v>
      </c>
      <c r="AZ261" s="70"/>
    </row>
    <row r="262" spans="1:52" ht="12" customHeight="1">
      <c r="A262" s="44">
        <f t="shared" si="170"/>
        <v>44713</v>
      </c>
      <c r="B262" s="66">
        <f t="shared" si="171"/>
        <v>4590.1639344262294</v>
      </c>
      <c r="C262" s="67"/>
      <c r="D262" s="68">
        <f t="shared" si="138"/>
        <v>4590.1639344262294</v>
      </c>
      <c r="E262" s="35">
        <f t="shared" si="139"/>
        <v>0</v>
      </c>
      <c r="F262" s="35">
        <f t="shared" si="140"/>
        <v>0</v>
      </c>
      <c r="G262" s="55">
        <f t="shared" si="179"/>
        <v>5.67</v>
      </c>
      <c r="H262" s="69">
        <f t="shared" si="179"/>
        <v>5.67</v>
      </c>
      <c r="I262" s="72">
        <f t="shared" si="172"/>
        <v>0</v>
      </c>
      <c r="J262" s="55">
        <f t="shared" si="180"/>
        <v>-4.7500000000000001E-2</v>
      </c>
      <c r="K262" s="69">
        <f t="shared" si="180"/>
        <v>-0.06</v>
      </c>
      <c r="L262" s="72">
        <v>0</v>
      </c>
      <c r="M262" s="55">
        <f t="shared" si="181"/>
        <v>0.01</v>
      </c>
      <c r="N262" s="69">
        <f t="shared" si="181"/>
        <v>0</v>
      </c>
      <c r="O262" s="72">
        <v>0</v>
      </c>
      <c r="P262" s="7"/>
      <c r="Q262" s="72">
        <f t="shared" si="141"/>
        <v>5.6325000000000003</v>
      </c>
      <c r="R262" s="72">
        <f t="shared" si="142"/>
        <v>5.61</v>
      </c>
      <c r="S262" s="72">
        <f t="shared" si="143"/>
        <v>0</v>
      </c>
      <c r="T262" s="7"/>
      <c r="U262" s="5">
        <f t="shared" si="144"/>
        <v>30</v>
      </c>
      <c r="V262" s="45">
        <f t="shared" si="145"/>
        <v>44713</v>
      </c>
      <c r="W262" s="5">
        <f t="shared" si="146"/>
        <v>7797</v>
      </c>
      <c r="X262" s="55">
        <f t="shared" si="147"/>
        <v>5.3904348595426005E-2</v>
      </c>
      <c r="Y262" s="47">
        <f t="shared" si="148"/>
        <v>0.32127315564364539</v>
      </c>
      <c r="Z262" s="5">
        <f t="shared" si="149"/>
        <v>0</v>
      </c>
      <c r="AA262" s="5">
        <f t="shared" si="150"/>
        <v>0</v>
      </c>
      <c r="AC262" s="39">
        <f t="shared" si="151"/>
        <v>0</v>
      </c>
      <c r="AD262" s="39">
        <f t="shared" si="152"/>
        <v>0</v>
      </c>
      <c r="AE262" s="39">
        <f t="shared" si="153"/>
        <v>0</v>
      </c>
      <c r="AF262" s="39">
        <f t="shared" si="154"/>
        <v>0</v>
      </c>
      <c r="AG262" s="39">
        <f t="shared" si="155"/>
        <v>0</v>
      </c>
      <c r="AH262" s="39">
        <f t="shared" si="156"/>
        <v>0</v>
      </c>
      <c r="AI262" s="39">
        <f t="shared" si="157"/>
        <v>0</v>
      </c>
      <c r="AJ262" s="39">
        <f t="shared" si="158"/>
        <v>0</v>
      </c>
      <c r="AK262" s="39">
        <f t="shared" si="159"/>
        <v>0</v>
      </c>
      <c r="AL262" s="43"/>
      <c r="AM262" s="39">
        <f t="shared" si="160"/>
        <v>0</v>
      </c>
      <c r="AN262" s="39">
        <f t="shared" si="161"/>
        <v>0</v>
      </c>
      <c r="AO262" s="39">
        <f t="shared" si="162"/>
        <v>0</v>
      </c>
      <c r="AP262" s="40">
        <f t="shared" si="163"/>
        <v>0</v>
      </c>
      <c r="AR262" s="39">
        <f t="shared" si="164"/>
        <v>0</v>
      </c>
      <c r="AS262" s="39">
        <f t="shared" si="165"/>
        <v>0</v>
      </c>
      <c r="AT262" s="39">
        <f t="shared" si="166"/>
        <v>0</v>
      </c>
      <c r="AU262" s="40">
        <f t="shared" si="167"/>
        <v>0</v>
      </c>
      <c r="AV262" s="40"/>
      <c r="AW262" s="52">
        <f t="shared" si="168"/>
        <v>0</v>
      </c>
      <c r="AY262" s="52">
        <f t="shared" si="169"/>
        <v>0</v>
      </c>
      <c r="AZ262" s="70"/>
    </row>
    <row r="263" spans="1:52" ht="12" customHeight="1">
      <c r="A263" s="44">
        <f t="shared" si="170"/>
        <v>44743</v>
      </c>
      <c r="B263" s="66">
        <f t="shared" si="171"/>
        <v>4590.1639344262294</v>
      </c>
      <c r="C263" s="67"/>
      <c r="D263" s="68">
        <f t="shared" si="138"/>
        <v>4590.1639344262294</v>
      </c>
      <c r="E263" s="35">
        <f t="shared" si="139"/>
        <v>0</v>
      </c>
      <c r="F263" s="35">
        <f t="shared" si="140"/>
        <v>0</v>
      </c>
      <c r="G263" s="55">
        <f t="shared" si="179"/>
        <v>5.67</v>
      </c>
      <c r="H263" s="69">
        <f t="shared" si="179"/>
        <v>5.67</v>
      </c>
      <c r="I263" s="72">
        <f t="shared" si="172"/>
        <v>0</v>
      </c>
      <c r="J263" s="55">
        <f t="shared" si="180"/>
        <v>-4.7500000000000001E-2</v>
      </c>
      <c r="K263" s="69">
        <f t="shared" si="180"/>
        <v>-0.06</v>
      </c>
      <c r="L263" s="72">
        <v>0</v>
      </c>
      <c r="M263" s="55">
        <f t="shared" si="181"/>
        <v>0.01</v>
      </c>
      <c r="N263" s="69">
        <f t="shared" si="181"/>
        <v>0</v>
      </c>
      <c r="O263" s="72">
        <v>0</v>
      </c>
      <c r="P263" s="7"/>
      <c r="Q263" s="72">
        <f t="shared" si="141"/>
        <v>5.6325000000000003</v>
      </c>
      <c r="R263" s="72">
        <f t="shared" si="142"/>
        <v>5.61</v>
      </c>
      <c r="S263" s="72">
        <f t="shared" si="143"/>
        <v>0</v>
      </c>
      <c r="T263" s="7"/>
      <c r="U263" s="5">
        <f t="shared" si="144"/>
        <v>31</v>
      </c>
      <c r="V263" s="45">
        <f t="shared" si="145"/>
        <v>44743</v>
      </c>
      <c r="W263" s="5">
        <f t="shared" si="146"/>
        <v>7827</v>
      </c>
      <c r="X263" s="55">
        <f t="shared" si="147"/>
        <v>5.3904348595426005E-2</v>
      </c>
      <c r="Y263" s="47">
        <f t="shared" si="148"/>
        <v>0.31987262368001157</v>
      </c>
      <c r="Z263" s="5">
        <f t="shared" si="149"/>
        <v>0</v>
      </c>
      <c r="AA263" s="5">
        <f t="shared" si="150"/>
        <v>0</v>
      </c>
      <c r="AC263" s="39">
        <f t="shared" si="151"/>
        <v>0</v>
      </c>
      <c r="AD263" s="39">
        <f t="shared" si="152"/>
        <v>0</v>
      </c>
      <c r="AE263" s="39">
        <f t="shared" si="153"/>
        <v>0</v>
      </c>
      <c r="AF263" s="39">
        <f t="shared" si="154"/>
        <v>0</v>
      </c>
      <c r="AG263" s="39">
        <f t="shared" si="155"/>
        <v>0</v>
      </c>
      <c r="AH263" s="39">
        <f t="shared" si="156"/>
        <v>0</v>
      </c>
      <c r="AI263" s="39">
        <f t="shared" si="157"/>
        <v>0</v>
      </c>
      <c r="AJ263" s="39">
        <f t="shared" si="158"/>
        <v>0</v>
      </c>
      <c r="AK263" s="39">
        <f t="shared" si="159"/>
        <v>0</v>
      </c>
      <c r="AL263" s="43"/>
      <c r="AM263" s="39">
        <f t="shared" si="160"/>
        <v>0</v>
      </c>
      <c r="AN263" s="39">
        <f t="shared" si="161"/>
        <v>0</v>
      </c>
      <c r="AO263" s="39">
        <f t="shared" si="162"/>
        <v>0</v>
      </c>
      <c r="AP263" s="40">
        <f t="shared" si="163"/>
        <v>0</v>
      </c>
      <c r="AR263" s="39">
        <f t="shared" si="164"/>
        <v>0</v>
      </c>
      <c r="AS263" s="39">
        <f t="shared" si="165"/>
        <v>0</v>
      </c>
      <c r="AT263" s="39">
        <f t="shared" si="166"/>
        <v>0</v>
      </c>
      <c r="AU263" s="40">
        <f t="shared" si="167"/>
        <v>0</v>
      </c>
      <c r="AV263" s="40"/>
      <c r="AW263" s="52">
        <f t="shared" si="168"/>
        <v>0</v>
      </c>
      <c r="AY263" s="52">
        <f t="shared" si="169"/>
        <v>0</v>
      </c>
      <c r="AZ263" s="70"/>
    </row>
    <row r="264" spans="1:52" ht="12" customHeight="1">
      <c r="A264" s="44">
        <f t="shared" si="170"/>
        <v>44774</v>
      </c>
      <c r="B264" s="66">
        <f t="shared" si="171"/>
        <v>4590.1639344262294</v>
      </c>
      <c r="C264" s="67"/>
      <c r="D264" s="68">
        <f t="shared" si="138"/>
        <v>4590.1639344262294</v>
      </c>
      <c r="E264" s="35">
        <f t="shared" si="139"/>
        <v>0</v>
      </c>
      <c r="F264" s="35">
        <f t="shared" si="140"/>
        <v>0</v>
      </c>
      <c r="G264" s="55">
        <f t="shared" si="179"/>
        <v>5.67</v>
      </c>
      <c r="H264" s="69">
        <f t="shared" si="179"/>
        <v>5.67</v>
      </c>
      <c r="I264" s="72">
        <f t="shared" si="172"/>
        <v>0</v>
      </c>
      <c r="J264" s="55">
        <f t="shared" si="180"/>
        <v>-4.7500000000000001E-2</v>
      </c>
      <c r="K264" s="69">
        <f t="shared" si="180"/>
        <v>-0.06</v>
      </c>
      <c r="L264" s="72">
        <v>0</v>
      </c>
      <c r="M264" s="55">
        <f t="shared" si="181"/>
        <v>0.01</v>
      </c>
      <c r="N264" s="69">
        <f t="shared" si="181"/>
        <v>0</v>
      </c>
      <c r="O264" s="72">
        <v>0</v>
      </c>
      <c r="P264" s="7"/>
      <c r="Q264" s="72">
        <f t="shared" si="141"/>
        <v>5.6325000000000003</v>
      </c>
      <c r="R264" s="72">
        <f t="shared" si="142"/>
        <v>5.61</v>
      </c>
      <c r="S264" s="72">
        <f t="shared" si="143"/>
        <v>0</v>
      </c>
      <c r="T264" s="7"/>
      <c r="U264" s="5">
        <f t="shared" si="144"/>
        <v>31</v>
      </c>
      <c r="V264" s="45">
        <f t="shared" si="145"/>
        <v>44774</v>
      </c>
      <c r="W264" s="5">
        <f t="shared" si="146"/>
        <v>7858</v>
      </c>
      <c r="X264" s="55">
        <f t="shared" si="147"/>
        <v>5.3904348595426005E-2</v>
      </c>
      <c r="Y264" s="47">
        <f t="shared" si="148"/>
        <v>0.31843182103138323</v>
      </c>
      <c r="Z264" s="5">
        <f t="shared" si="149"/>
        <v>0</v>
      </c>
      <c r="AA264" s="5">
        <f t="shared" si="150"/>
        <v>0</v>
      </c>
      <c r="AC264" s="39">
        <f t="shared" si="151"/>
        <v>0</v>
      </c>
      <c r="AD264" s="39">
        <f t="shared" si="152"/>
        <v>0</v>
      </c>
      <c r="AE264" s="39">
        <f t="shared" si="153"/>
        <v>0</v>
      </c>
      <c r="AF264" s="39">
        <f t="shared" si="154"/>
        <v>0</v>
      </c>
      <c r="AG264" s="39">
        <f t="shared" si="155"/>
        <v>0</v>
      </c>
      <c r="AH264" s="39">
        <f t="shared" si="156"/>
        <v>0</v>
      </c>
      <c r="AI264" s="39">
        <f t="shared" si="157"/>
        <v>0</v>
      </c>
      <c r="AJ264" s="39">
        <f t="shared" si="158"/>
        <v>0</v>
      </c>
      <c r="AK264" s="39">
        <f t="shared" si="159"/>
        <v>0</v>
      </c>
      <c r="AL264" s="43"/>
      <c r="AM264" s="39">
        <f t="shared" si="160"/>
        <v>0</v>
      </c>
      <c r="AN264" s="39">
        <f t="shared" si="161"/>
        <v>0</v>
      </c>
      <c r="AO264" s="39">
        <f t="shared" si="162"/>
        <v>0</v>
      </c>
      <c r="AP264" s="40">
        <f t="shared" si="163"/>
        <v>0</v>
      </c>
      <c r="AR264" s="39">
        <f t="shared" si="164"/>
        <v>0</v>
      </c>
      <c r="AS264" s="39">
        <f t="shared" si="165"/>
        <v>0</v>
      </c>
      <c r="AT264" s="39">
        <f t="shared" si="166"/>
        <v>0</v>
      </c>
      <c r="AU264" s="40">
        <f t="shared" si="167"/>
        <v>0</v>
      </c>
      <c r="AV264" s="40"/>
      <c r="AW264" s="52">
        <f t="shared" si="168"/>
        <v>0</v>
      </c>
      <c r="AY264" s="52">
        <f t="shared" si="169"/>
        <v>0</v>
      </c>
      <c r="AZ264" s="70"/>
    </row>
    <row r="265" spans="1:52" ht="12" customHeight="1">
      <c r="A265" s="44">
        <f t="shared" si="170"/>
        <v>44805</v>
      </c>
      <c r="B265" s="66">
        <f t="shared" si="171"/>
        <v>4590.1639344262294</v>
      </c>
      <c r="C265" s="67"/>
      <c r="D265" s="68">
        <f t="shared" si="138"/>
        <v>4590.1639344262294</v>
      </c>
      <c r="E265" s="35">
        <f t="shared" si="139"/>
        <v>0</v>
      </c>
      <c r="F265" s="35">
        <f t="shared" si="140"/>
        <v>0</v>
      </c>
      <c r="G265" s="55">
        <f t="shared" si="179"/>
        <v>5.67</v>
      </c>
      <c r="H265" s="69">
        <f t="shared" si="179"/>
        <v>5.67</v>
      </c>
      <c r="I265" s="72">
        <f t="shared" si="172"/>
        <v>0</v>
      </c>
      <c r="J265" s="55">
        <f t="shared" si="180"/>
        <v>-4.7500000000000001E-2</v>
      </c>
      <c r="K265" s="69">
        <f t="shared" si="180"/>
        <v>-0.06</v>
      </c>
      <c r="L265" s="72">
        <v>0</v>
      </c>
      <c r="M265" s="55">
        <f t="shared" si="181"/>
        <v>0.01</v>
      </c>
      <c r="N265" s="69">
        <f t="shared" si="181"/>
        <v>0</v>
      </c>
      <c r="O265" s="72">
        <v>0</v>
      </c>
      <c r="P265" s="7"/>
      <c r="Q265" s="72">
        <f t="shared" si="141"/>
        <v>5.6325000000000003</v>
      </c>
      <c r="R265" s="72">
        <f t="shared" si="142"/>
        <v>5.61</v>
      </c>
      <c r="S265" s="72">
        <f t="shared" si="143"/>
        <v>0</v>
      </c>
      <c r="T265" s="7"/>
      <c r="U265" s="5">
        <f t="shared" si="144"/>
        <v>30</v>
      </c>
      <c r="V265" s="45">
        <f t="shared" si="145"/>
        <v>44805</v>
      </c>
      <c r="W265" s="5">
        <f t="shared" si="146"/>
        <v>7889</v>
      </c>
      <c r="X265" s="55">
        <f t="shared" si="147"/>
        <v>5.3904348595426005E-2</v>
      </c>
      <c r="Y265" s="47">
        <f t="shared" si="148"/>
        <v>0.31699750819188083</v>
      </c>
      <c r="Z265" s="5">
        <f t="shared" si="149"/>
        <v>0</v>
      </c>
      <c r="AA265" s="5">
        <f t="shared" si="150"/>
        <v>0</v>
      </c>
      <c r="AC265" s="39">
        <f t="shared" si="151"/>
        <v>0</v>
      </c>
      <c r="AD265" s="39">
        <f t="shared" si="152"/>
        <v>0</v>
      </c>
      <c r="AE265" s="39">
        <f t="shared" si="153"/>
        <v>0</v>
      </c>
      <c r="AF265" s="39">
        <f t="shared" si="154"/>
        <v>0</v>
      </c>
      <c r="AG265" s="39">
        <f t="shared" si="155"/>
        <v>0</v>
      </c>
      <c r="AH265" s="39">
        <f t="shared" si="156"/>
        <v>0</v>
      </c>
      <c r="AI265" s="39">
        <f t="shared" si="157"/>
        <v>0</v>
      </c>
      <c r="AJ265" s="39">
        <f t="shared" si="158"/>
        <v>0</v>
      </c>
      <c r="AK265" s="39">
        <f t="shared" si="159"/>
        <v>0</v>
      </c>
      <c r="AL265" s="43"/>
      <c r="AM265" s="39">
        <f t="shared" si="160"/>
        <v>0</v>
      </c>
      <c r="AN265" s="39">
        <f t="shared" si="161"/>
        <v>0</v>
      </c>
      <c r="AO265" s="39">
        <f t="shared" si="162"/>
        <v>0</v>
      </c>
      <c r="AP265" s="40">
        <f t="shared" si="163"/>
        <v>0</v>
      </c>
      <c r="AR265" s="39">
        <f t="shared" si="164"/>
        <v>0</v>
      </c>
      <c r="AS265" s="39">
        <f t="shared" si="165"/>
        <v>0</v>
      </c>
      <c r="AT265" s="39">
        <f t="shared" si="166"/>
        <v>0</v>
      </c>
      <c r="AU265" s="40">
        <f t="shared" si="167"/>
        <v>0</v>
      </c>
      <c r="AV265" s="40"/>
      <c r="AW265" s="52">
        <f t="shared" si="168"/>
        <v>0</v>
      </c>
      <c r="AY265" s="52">
        <f t="shared" si="169"/>
        <v>0</v>
      </c>
      <c r="AZ265" s="70"/>
    </row>
    <row r="266" spans="1:52" ht="12" customHeight="1">
      <c r="A266" s="44">
        <f t="shared" si="170"/>
        <v>44835</v>
      </c>
      <c r="B266" s="66">
        <f t="shared" si="171"/>
        <v>4590.1639344262294</v>
      </c>
      <c r="C266" s="67"/>
      <c r="D266" s="68">
        <f t="shared" ref="D266:D329" si="182">B266+C266</f>
        <v>4590.1639344262294</v>
      </c>
      <c r="E266" s="35">
        <f t="shared" ref="E266:E329" si="183">IF(Z266=0,0,IF(AND(Z266=1,$H$3=1),D266*U266,IF($H$3=2,D266,"N/A")))</f>
        <v>0</v>
      </c>
      <c r="F266" s="35">
        <f t="shared" ref="F266:F329" si="184">E266*Y266</f>
        <v>0</v>
      </c>
      <c r="G266" s="55">
        <f t="shared" si="179"/>
        <v>5.67</v>
      </c>
      <c r="H266" s="69">
        <f t="shared" si="179"/>
        <v>5.67</v>
      </c>
      <c r="I266" s="72">
        <f t="shared" si="172"/>
        <v>0</v>
      </c>
      <c r="J266" s="55">
        <f t="shared" si="180"/>
        <v>-4.7500000000000001E-2</v>
      </c>
      <c r="K266" s="69">
        <f t="shared" si="180"/>
        <v>-0.06</v>
      </c>
      <c r="L266" s="72">
        <v>0</v>
      </c>
      <c r="M266" s="55">
        <f t="shared" si="181"/>
        <v>0.01</v>
      </c>
      <c r="N266" s="69">
        <f t="shared" si="181"/>
        <v>0</v>
      </c>
      <c r="O266" s="72">
        <v>0</v>
      </c>
      <c r="P266" s="7"/>
      <c r="Q266" s="72">
        <f t="shared" ref="Q266:Q329" si="185">M266+J266+G266</f>
        <v>5.6325000000000003</v>
      </c>
      <c r="R266" s="72">
        <f t="shared" ref="R266:R329" si="186">N266+K266+H266</f>
        <v>5.61</v>
      </c>
      <c r="S266" s="72">
        <f t="shared" ref="S266:S329" si="187">O266+L266+I266</f>
        <v>0</v>
      </c>
      <c r="T266" s="7"/>
      <c r="U266" s="5">
        <f t="shared" ref="U266:U329" si="188">A267-A266</f>
        <v>31</v>
      </c>
      <c r="V266" s="45">
        <f t="shared" ref="V266:V329" si="189">CHOOSE(F$3,A267+24,A266)</f>
        <v>44835</v>
      </c>
      <c r="W266" s="5">
        <f t="shared" ref="W266:W329" si="190">V266-C$3</f>
        <v>7919</v>
      </c>
      <c r="X266" s="55">
        <f t="shared" ref="X266:X329" si="191">VLOOKUP($A266,Table,MATCH(X$4,Curves,0))</f>
        <v>5.3904348595426005E-2</v>
      </c>
      <c r="Y266" s="47">
        <f t="shared" ref="Y266:Y329" si="192">1/(1+CHOOSE(F$3,(X267+($K$3/10000))/2,(X266+($K$3/10000))/2))^(2*W266/365.25)</f>
        <v>0.31561561513665326</v>
      </c>
      <c r="Z266" s="5">
        <f t="shared" ref="Z266:Z329" si="193">IF(AND(mthbeg&lt;=A266,mthend&gt;=A266),1,0)</f>
        <v>0</v>
      </c>
      <c r="AA266" s="5">
        <f t="shared" ref="AA266:AA329" si="194">U266*Z266</f>
        <v>0</v>
      </c>
      <c r="AC266" s="39">
        <f t="shared" ref="AC266:AC329" si="195">F266*G266</f>
        <v>0</v>
      </c>
      <c r="AD266" s="39">
        <f t="shared" ref="AD266:AD329" si="196">$F266*H266</f>
        <v>0</v>
      </c>
      <c r="AE266" s="39">
        <f t="shared" ref="AE266:AE329" si="197">$F266*I266</f>
        <v>0</v>
      </c>
      <c r="AF266" s="39">
        <f t="shared" ref="AF266:AF329" si="198">$F266*J266</f>
        <v>0</v>
      </c>
      <c r="AG266" s="39">
        <f t="shared" ref="AG266:AG329" si="199">$F266*K266</f>
        <v>0</v>
      </c>
      <c r="AH266" s="39">
        <f t="shared" ref="AH266:AH329" si="200">$F266*L266</f>
        <v>0</v>
      </c>
      <c r="AI266" s="39">
        <f t="shared" ref="AI266:AI329" si="201">$F266*M266</f>
        <v>0</v>
      </c>
      <c r="AJ266" s="39">
        <f t="shared" ref="AJ266:AJ329" si="202">$F266*N266</f>
        <v>0</v>
      </c>
      <c r="AK266" s="39">
        <f t="shared" ref="AK266:AK329" si="203">F266*O266</f>
        <v>0</v>
      </c>
      <c r="AL266" s="43"/>
      <c r="AM266" s="39">
        <f t="shared" ref="AM266:AM329" si="204">CHOOSE($G$3,AD266-AE266,AE266-AD266)</f>
        <v>0</v>
      </c>
      <c r="AN266" s="39">
        <f t="shared" ref="AN266:AN329" si="205">CHOOSE($G$3,AG266-AH266,AH266-AG266)</f>
        <v>0</v>
      </c>
      <c r="AO266" s="39">
        <f t="shared" ref="AO266:AO329" si="206">CHOOSE($G$3,AJ266-AK266,AK266-AJ266)</f>
        <v>0</v>
      </c>
      <c r="AP266" s="40">
        <f t="shared" ref="AP266:AP329" si="207">SUM(AM266:AO266)</f>
        <v>0</v>
      </c>
      <c r="AR266" s="39">
        <f t="shared" ref="AR266:AR329" si="208">CHOOSE($G$3,AC266-AD266,AD266-AC266)</f>
        <v>0</v>
      </c>
      <c r="AS266" s="39">
        <f t="shared" ref="AS266:AS329" si="209">CHOOSE($G$3,AF266-AG266,AG266-AF266)</f>
        <v>0</v>
      </c>
      <c r="AT266" s="39">
        <f t="shared" ref="AT266:AT329" si="210">CHOOSE($G$3,AI266-AJ266,AJ266-AI266)</f>
        <v>0</v>
      </c>
      <c r="AU266" s="40">
        <f t="shared" ref="AU266:AU329" si="211">AR266+AS266+AT266</f>
        <v>0</v>
      </c>
      <c r="AV266" s="40"/>
      <c r="AW266" s="52">
        <f t="shared" ref="AW266:AW329" si="212">AU266+AP266</f>
        <v>0</v>
      </c>
      <c r="AY266" s="52">
        <f t="shared" ref="AY266:AY329" si="213">AK266+AH266+AE266</f>
        <v>0</v>
      </c>
      <c r="AZ266" s="70"/>
    </row>
    <row r="267" spans="1:52" ht="12" customHeight="1">
      <c r="A267" s="44">
        <f t="shared" ref="A267:A330" si="214">EDATE(A266,1)</f>
        <v>44866</v>
      </c>
      <c r="B267" s="66">
        <f t="shared" ref="B267:B330" si="215">B266</f>
        <v>4590.1639344262294</v>
      </c>
      <c r="C267" s="67"/>
      <c r="D267" s="68">
        <f t="shared" si="182"/>
        <v>4590.1639344262294</v>
      </c>
      <c r="E267" s="35">
        <f t="shared" si="183"/>
        <v>0</v>
      </c>
      <c r="F267" s="35">
        <f t="shared" si="184"/>
        <v>0</v>
      </c>
      <c r="G267" s="55">
        <f t="shared" si="179"/>
        <v>5.67</v>
      </c>
      <c r="H267" s="69">
        <f t="shared" si="179"/>
        <v>5.67</v>
      </c>
      <c r="I267" s="72">
        <f t="shared" ref="I267:I330" si="216">I266</f>
        <v>0</v>
      </c>
      <c r="J267" s="55">
        <f t="shared" si="180"/>
        <v>-4.7500000000000001E-2</v>
      </c>
      <c r="K267" s="69">
        <f t="shared" si="180"/>
        <v>-0.06</v>
      </c>
      <c r="L267" s="72">
        <v>0</v>
      </c>
      <c r="M267" s="55">
        <f t="shared" si="181"/>
        <v>0.01</v>
      </c>
      <c r="N267" s="69">
        <f t="shared" si="181"/>
        <v>0</v>
      </c>
      <c r="O267" s="72">
        <v>0</v>
      </c>
      <c r="P267" s="7"/>
      <c r="Q267" s="72">
        <f t="shared" si="185"/>
        <v>5.6325000000000003</v>
      </c>
      <c r="R267" s="72">
        <f t="shared" si="186"/>
        <v>5.61</v>
      </c>
      <c r="S267" s="72">
        <f t="shared" si="187"/>
        <v>0</v>
      </c>
      <c r="T267" s="7"/>
      <c r="U267" s="5">
        <f t="shared" si="188"/>
        <v>30</v>
      </c>
      <c r="V267" s="45">
        <f t="shared" si="189"/>
        <v>44866</v>
      </c>
      <c r="W267" s="5">
        <f t="shared" si="190"/>
        <v>7950</v>
      </c>
      <c r="X267" s="55">
        <f t="shared" si="191"/>
        <v>5.3904348595426005E-2</v>
      </c>
      <c r="Y267" s="47">
        <f t="shared" si="192"/>
        <v>0.31419398733679427</v>
      </c>
      <c r="Z267" s="5">
        <f t="shared" si="193"/>
        <v>0</v>
      </c>
      <c r="AA267" s="5">
        <f t="shared" si="194"/>
        <v>0</v>
      </c>
      <c r="AC267" s="39">
        <f t="shared" si="195"/>
        <v>0</v>
      </c>
      <c r="AD267" s="39">
        <f t="shared" si="196"/>
        <v>0</v>
      </c>
      <c r="AE267" s="39">
        <f t="shared" si="197"/>
        <v>0</v>
      </c>
      <c r="AF267" s="39">
        <f t="shared" si="198"/>
        <v>0</v>
      </c>
      <c r="AG267" s="39">
        <f t="shared" si="199"/>
        <v>0</v>
      </c>
      <c r="AH267" s="39">
        <f t="shared" si="200"/>
        <v>0</v>
      </c>
      <c r="AI267" s="39">
        <f t="shared" si="201"/>
        <v>0</v>
      </c>
      <c r="AJ267" s="39">
        <f t="shared" si="202"/>
        <v>0</v>
      </c>
      <c r="AK267" s="39">
        <f t="shared" si="203"/>
        <v>0</v>
      </c>
      <c r="AL267" s="43"/>
      <c r="AM267" s="39">
        <f t="shared" si="204"/>
        <v>0</v>
      </c>
      <c r="AN267" s="39">
        <f t="shared" si="205"/>
        <v>0</v>
      </c>
      <c r="AO267" s="39">
        <f t="shared" si="206"/>
        <v>0</v>
      </c>
      <c r="AP267" s="40">
        <f t="shared" si="207"/>
        <v>0</v>
      </c>
      <c r="AR267" s="39">
        <f t="shared" si="208"/>
        <v>0</v>
      </c>
      <c r="AS267" s="39">
        <f t="shared" si="209"/>
        <v>0</v>
      </c>
      <c r="AT267" s="39">
        <f t="shared" si="210"/>
        <v>0</v>
      </c>
      <c r="AU267" s="40">
        <f t="shared" si="211"/>
        <v>0</v>
      </c>
      <c r="AV267" s="40"/>
      <c r="AW267" s="52">
        <f t="shared" si="212"/>
        <v>0</v>
      </c>
      <c r="AY267" s="52">
        <f t="shared" si="213"/>
        <v>0</v>
      </c>
      <c r="AZ267" s="70"/>
    </row>
    <row r="268" spans="1:52" ht="12" customHeight="1">
      <c r="A268" s="44">
        <f t="shared" si="214"/>
        <v>44896</v>
      </c>
      <c r="B268" s="66">
        <f t="shared" si="215"/>
        <v>4590.1639344262294</v>
      </c>
      <c r="C268" s="67"/>
      <c r="D268" s="68">
        <f t="shared" si="182"/>
        <v>4590.1639344262294</v>
      </c>
      <c r="E268" s="35">
        <f t="shared" si="183"/>
        <v>0</v>
      </c>
      <c r="F268" s="35">
        <f t="shared" si="184"/>
        <v>0</v>
      </c>
      <c r="G268" s="55">
        <f t="shared" si="179"/>
        <v>5.67</v>
      </c>
      <c r="H268" s="69">
        <f t="shared" si="179"/>
        <v>5.67</v>
      </c>
      <c r="I268" s="72">
        <f t="shared" si="216"/>
        <v>0</v>
      </c>
      <c r="J268" s="55">
        <f t="shared" si="180"/>
        <v>-4.7500000000000001E-2</v>
      </c>
      <c r="K268" s="69">
        <f t="shared" si="180"/>
        <v>-0.06</v>
      </c>
      <c r="L268" s="72">
        <v>0</v>
      </c>
      <c r="M268" s="55">
        <f t="shared" si="181"/>
        <v>0.01</v>
      </c>
      <c r="N268" s="69">
        <f t="shared" si="181"/>
        <v>0</v>
      </c>
      <c r="O268" s="72">
        <v>0</v>
      </c>
      <c r="P268" s="7"/>
      <c r="Q268" s="72">
        <f t="shared" si="185"/>
        <v>5.6325000000000003</v>
      </c>
      <c r="R268" s="72">
        <f t="shared" si="186"/>
        <v>5.61</v>
      </c>
      <c r="S268" s="72">
        <f t="shared" si="187"/>
        <v>0</v>
      </c>
      <c r="T268" s="7"/>
      <c r="U268" s="5">
        <f t="shared" si="188"/>
        <v>31</v>
      </c>
      <c r="V268" s="45">
        <f t="shared" si="189"/>
        <v>44896</v>
      </c>
      <c r="W268" s="5">
        <f t="shared" si="190"/>
        <v>7980</v>
      </c>
      <c r="X268" s="55">
        <f t="shared" si="191"/>
        <v>5.3904348595426005E-2</v>
      </c>
      <c r="Y268" s="47">
        <f t="shared" si="192"/>
        <v>0.31282431572148239</v>
      </c>
      <c r="Z268" s="5">
        <f t="shared" si="193"/>
        <v>0</v>
      </c>
      <c r="AA268" s="5">
        <f t="shared" si="194"/>
        <v>0</v>
      </c>
      <c r="AC268" s="39">
        <f t="shared" si="195"/>
        <v>0</v>
      </c>
      <c r="AD268" s="39">
        <f t="shared" si="196"/>
        <v>0</v>
      </c>
      <c r="AE268" s="39">
        <f t="shared" si="197"/>
        <v>0</v>
      </c>
      <c r="AF268" s="39">
        <f t="shared" si="198"/>
        <v>0</v>
      </c>
      <c r="AG268" s="39">
        <f t="shared" si="199"/>
        <v>0</v>
      </c>
      <c r="AH268" s="39">
        <f t="shared" si="200"/>
        <v>0</v>
      </c>
      <c r="AI268" s="39">
        <f t="shared" si="201"/>
        <v>0</v>
      </c>
      <c r="AJ268" s="39">
        <f t="shared" si="202"/>
        <v>0</v>
      </c>
      <c r="AK268" s="39">
        <f t="shared" si="203"/>
        <v>0</v>
      </c>
      <c r="AL268" s="43"/>
      <c r="AM268" s="39">
        <f t="shared" si="204"/>
        <v>0</v>
      </c>
      <c r="AN268" s="39">
        <f t="shared" si="205"/>
        <v>0</v>
      </c>
      <c r="AO268" s="39">
        <f t="shared" si="206"/>
        <v>0</v>
      </c>
      <c r="AP268" s="40">
        <f t="shared" si="207"/>
        <v>0</v>
      </c>
      <c r="AR268" s="39">
        <f t="shared" si="208"/>
        <v>0</v>
      </c>
      <c r="AS268" s="39">
        <f t="shared" si="209"/>
        <v>0</v>
      </c>
      <c r="AT268" s="39">
        <f t="shared" si="210"/>
        <v>0</v>
      </c>
      <c r="AU268" s="40">
        <f t="shared" si="211"/>
        <v>0</v>
      </c>
      <c r="AV268" s="40"/>
      <c r="AW268" s="52">
        <f t="shared" si="212"/>
        <v>0</v>
      </c>
      <c r="AY268" s="52">
        <f t="shared" si="213"/>
        <v>0</v>
      </c>
      <c r="AZ268" s="70"/>
    </row>
    <row r="269" spans="1:52" ht="12" customHeight="1">
      <c r="A269" s="44">
        <f t="shared" si="214"/>
        <v>44927</v>
      </c>
      <c r="B269" s="66">
        <f t="shared" si="215"/>
        <v>4590.1639344262294</v>
      </c>
      <c r="C269" s="67"/>
      <c r="D269" s="68">
        <f t="shared" si="182"/>
        <v>4590.1639344262294</v>
      </c>
      <c r="E269" s="35">
        <f t="shared" si="183"/>
        <v>0</v>
      </c>
      <c r="F269" s="35">
        <f t="shared" si="184"/>
        <v>0</v>
      </c>
      <c r="G269" s="55">
        <f t="shared" si="179"/>
        <v>5.67</v>
      </c>
      <c r="H269" s="69">
        <f t="shared" si="179"/>
        <v>5.67</v>
      </c>
      <c r="I269" s="72">
        <f t="shared" si="216"/>
        <v>0</v>
      </c>
      <c r="J269" s="55">
        <f t="shared" si="180"/>
        <v>-4.7500000000000001E-2</v>
      </c>
      <c r="K269" s="69">
        <f t="shared" si="180"/>
        <v>-0.06</v>
      </c>
      <c r="L269" s="72">
        <v>0</v>
      </c>
      <c r="M269" s="55">
        <f t="shared" si="181"/>
        <v>0.01</v>
      </c>
      <c r="N269" s="69">
        <f t="shared" si="181"/>
        <v>0</v>
      </c>
      <c r="O269" s="72">
        <v>0</v>
      </c>
      <c r="P269" s="7"/>
      <c r="Q269" s="72">
        <f t="shared" si="185"/>
        <v>5.6325000000000003</v>
      </c>
      <c r="R269" s="72">
        <f t="shared" si="186"/>
        <v>5.61</v>
      </c>
      <c r="S269" s="72">
        <f t="shared" si="187"/>
        <v>0</v>
      </c>
      <c r="T269" s="7"/>
      <c r="U269" s="5">
        <f t="shared" si="188"/>
        <v>31</v>
      </c>
      <c r="V269" s="45">
        <f t="shared" si="189"/>
        <v>44927</v>
      </c>
      <c r="W269" s="5">
        <f t="shared" si="190"/>
        <v>8011</v>
      </c>
      <c r="X269" s="55">
        <f t="shared" si="191"/>
        <v>5.3904348595426005E-2</v>
      </c>
      <c r="Y269" s="47">
        <f t="shared" si="192"/>
        <v>0.3114152607749805</v>
      </c>
      <c r="Z269" s="5">
        <f t="shared" si="193"/>
        <v>0</v>
      </c>
      <c r="AA269" s="5">
        <f t="shared" si="194"/>
        <v>0</v>
      </c>
      <c r="AC269" s="39">
        <f t="shared" si="195"/>
        <v>0</v>
      </c>
      <c r="AD269" s="39">
        <f t="shared" si="196"/>
        <v>0</v>
      </c>
      <c r="AE269" s="39">
        <f t="shared" si="197"/>
        <v>0</v>
      </c>
      <c r="AF269" s="39">
        <f t="shared" si="198"/>
        <v>0</v>
      </c>
      <c r="AG269" s="39">
        <f t="shared" si="199"/>
        <v>0</v>
      </c>
      <c r="AH269" s="39">
        <f t="shared" si="200"/>
        <v>0</v>
      </c>
      <c r="AI269" s="39">
        <f t="shared" si="201"/>
        <v>0</v>
      </c>
      <c r="AJ269" s="39">
        <f t="shared" si="202"/>
        <v>0</v>
      </c>
      <c r="AK269" s="39">
        <f t="shared" si="203"/>
        <v>0</v>
      </c>
      <c r="AL269" s="43"/>
      <c r="AM269" s="39">
        <f t="shared" si="204"/>
        <v>0</v>
      </c>
      <c r="AN269" s="39">
        <f t="shared" si="205"/>
        <v>0</v>
      </c>
      <c r="AO269" s="39">
        <f t="shared" si="206"/>
        <v>0</v>
      </c>
      <c r="AP269" s="40">
        <f t="shared" si="207"/>
        <v>0</v>
      </c>
      <c r="AR269" s="39">
        <f t="shared" si="208"/>
        <v>0</v>
      </c>
      <c r="AS269" s="39">
        <f t="shared" si="209"/>
        <v>0</v>
      </c>
      <c r="AT269" s="39">
        <f t="shared" si="210"/>
        <v>0</v>
      </c>
      <c r="AU269" s="40">
        <f t="shared" si="211"/>
        <v>0</v>
      </c>
      <c r="AV269" s="40"/>
      <c r="AW269" s="52">
        <f t="shared" si="212"/>
        <v>0</v>
      </c>
      <c r="AY269" s="52">
        <f t="shared" si="213"/>
        <v>0</v>
      </c>
      <c r="AZ269" s="70"/>
    </row>
    <row r="270" spans="1:52" ht="12" customHeight="1">
      <c r="A270" s="44">
        <f t="shared" si="214"/>
        <v>44958</v>
      </c>
      <c r="B270" s="66">
        <f t="shared" si="215"/>
        <v>4590.1639344262294</v>
      </c>
      <c r="C270" s="67"/>
      <c r="D270" s="68">
        <f t="shared" si="182"/>
        <v>4590.1639344262294</v>
      </c>
      <c r="E270" s="35">
        <f t="shared" si="183"/>
        <v>0</v>
      </c>
      <c r="F270" s="35">
        <f t="shared" si="184"/>
        <v>0</v>
      </c>
      <c r="G270" s="55">
        <f t="shared" ref="G270:H289" si="217">VLOOKUP($A270,Table,MATCH(G$4,Curves,0))</f>
        <v>5.67</v>
      </c>
      <c r="H270" s="69">
        <f t="shared" si="217"/>
        <v>5.67</v>
      </c>
      <c r="I270" s="72">
        <f t="shared" si="216"/>
        <v>0</v>
      </c>
      <c r="J270" s="55">
        <f t="shared" ref="J270:K289" si="218">VLOOKUP($A270,Table,MATCH(J$4,Curves,0))</f>
        <v>-4.7500000000000001E-2</v>
      </c>
      <c r="K270" s="69">
        <f t="shared" si="218"/>
        <v>-0.06</v>
      </c>
      <c r="L270" s="72">
        <v>0</v>
      </c>
      <c r="M270" s="55">
        <f t="shared" ref="M270:N289" si="219">VLOOKUP($A270,Table,MATCH(M$4,Curves,0))</f>
        <v>0.01</v>
      </c>
      <c r="N270" s="69">
        <f t="shared" si="219"/>
        <v>0</v>
      </c>
      <c r="O270" s="72">
        <v>0</v>
      </c>
      <c r="P270" s="7"/>
      <c r="Q270" s="72">
        <f t="shared" si="185"/>
        <v>5.6325000000000003</v>
      </c>
      <c r="R270" s="72">
        <f t="shared" si="186"/>
        <v>5.61</v>
      </c>
      <c r="S270" s="72">
        <f t="shared" si="187"/>
        <v>0</v>
      </c>
      <c r="T270" s="7"/>
      <c r="U270" s="5">
        <f t="shared" si="188"/>
        <v>28</v>
      </c>
      <c r="V270" s="45">
        <f t="shared" si="189"/>
        <v>44958</v>
      </c>
      <c r="W270" s="5">
        <f t="shared" si="190"/>
        <v>8042</v>
      </c>
      <c r="X270" s="55">
        <f t="shared" si="191"/>
        <v>5.3904348595426005E-2</v>
      </c>
      <c r="Y270" s="47">
        <f t="shared" si="192"/>
        <v>0.31001255263639127</v>
      </c>
      <c r="Z270" s="5">
        <f t="shared" si="193"/>
        <v>0</v>
      </c>
      <c r="AA270" s="5">
        <f t="shared" si="194"/>
        <v>0</v>
      </c>
      <c r="AC270" s="39">
        <f t="shared" si="195"/>
        <v>0</v>
      </c>
      <c r="AD270" s="39">
        <f t="shared" si="196"/>
        <v>0</v>
      </c>
      <c r="AE270" s="39">
        <f t="shared" si="197"/>
        <v>0</v>
      </c>
      <c r="AF270" s="39">
        <f t="shared" si="198"/>
        <v>0</v>
      </c>
      <c r="AG270" s="39">
        <f t="shared" si="199"/>
        <v>0</v>
      </c>
      <c r="AH270" s="39">
        <f t="shared" si="200"/>
        <v>0</v>
      </c>
      <c r="AI270" s="39">
        <f t="shared" si="201"/>
        <v>0</v>
      </c>
      <c r="AJ270" s="39">
        <f t="shared" si="202"/>
        <v>0</v>
      </c>
      <c r="AK270" s="39">
        <f t="shared" si="203"/>
        <v>0</v>
      </c>
      <c r="AL270" s="43"/>
      <c r="AM270" s="39">
        <f t="shared" si="204"/>
        <v>0</v>
      </c>
      <c r="AN270" s="39">
        <f t="shared" si="205"/>
        <v>0</v>
      </c>
      <c r="AO270" s="39">
        <f t="shared" si="206"/>
        <v>0</v>
      </c>
      <c r="AP270" s="40">
        <f t="shared" si="207"/>
        <v>0</v>
      </c>
      <c r="AR270" s="39">
        <f t="shared" si="208"/>
        <v>0</v>
      </c>
      <c r="AS270" s="39">
        <f t="shared" si="209"/>
        <v>0</v>
      </c>
      <c r="AT270" s="39">
        <f t="shared" si="210"/>
        <v>0</v>
      </c>
      <c r="AU270" s="40">
        <f t="shared" si="211"/>
        <v>0</v>
      </c>
      <c r="AV270" s="40"/>
      <c r="AW270" s="52">
        <f t="shared" si="212"/>
        <v>0</v>
      </c>
      <c r="AY270" s="52">
        <f t="shared" si="213"/>
        <v>0</v>
      </c>
      <c r="AZ270" s="70"/>
    </row>
    <row r="271" spans="1:52" ht="12" customHeight="1">
      <c r="A271" s="44">
        <f t="shared" si="214"/>
        <v>44986</v>
      </c>
      <c r="B271" s="66">
        <f t="shared" si="215"/>
        <v>4590.1639344262294</v>
      </c>
      <c r="C271" s="67"/>
      <c r="D271" s="68">
        <f t="shared" si="182"/>
        <v>4590.1639344262294</v>
      </c>
      <c r="E271" s="35">
        <f t="shared" si="183"/>
        <v>0</v>
      </c>
      <c r="F271" s="35">
        <f t="shared" si="184"/>
        <v>0</v>
      </c>
      <c r="G271" s="55">
        <f t="shared" si="217"/>
        <v>5.67</v>
      </c>
      <c r="H271" s="69">
        <f t="shared" si="217"/>
        <v>5.67</v>
      </c>
      <c r="I271" s="72">
        <f t="shared" si="216"/>
        <v>0</v>
      </c>
      <c r="J271" s="55">
        <f t="shared" si="218"/>
        <v>-4.7500000000000001E-2</v>
      </c>
      <c r="K271" s="69">
        <f t="shared" si="218"/>
        <v>-0.06</v>
      </c>
      <c r="L271" s="72">
        <v>0</v>
      </c>
      <c r="M271" s="55">
        <f t="shared" si="219"/>
        <v>0.01</v>
      </c>
      <c r="N271" s="69">
        <f t="shared" si="219"/>
        <v>0</v>
      </c>
      <c r="O271" s="72">
        <v>0</v>
      </c>
      <c r="P271" s="7"/>
      <c r="Q271" s="72">
        <f t="shared" si="185"/>
        <v>5.6325000000000003</v>
      </c>
      <c r="R271" s="72">
        <f t="shared" si="186"/>
        <v>5.61</v>
      </c>
      <c r="S271" s="72">
        <f t="shared" si="187"/>
        <v>0</v>
      </c>
      <c r="T271" s="7"/>
      <c r="U271" s="5">
        <f t="shared" si="188"/>
        <v>31</v>
      </c>
      <c r="V271" s="45">
        <f t="shared" si="189"/>
        <v>44986</v>
      </c>
      <c r="W271" s="5">
        <f t="shared" si="190"/>
        <v>8070</v>
      </c>
      <c r="X271" s="55">
        <f t="shared" si="191"/>
        <v>5.3904348595426005E-2</v>
      </c>
      <c r="Y271" s="47">
        <f t="shared" si="192"/>
        <v>0.30875102188159803</v>
      </c>
      <c r="Z271" s="5">
        <f t="shared" si="193"/>
        <v>0</v>
      </c>
      <c r="AA271" s="5">
        <f t="shared" si="194"/>
        <v>0</v>
      </c>
      <c r="AC271" s="39">
        <f t="shared" si="195"/>
        <v>0</v>
      </c>
      <c r="AD271" s="39">
        <f t="shared" si="196"/>
        <v>0</v>
      </c>
      <c r="AE271" s="39">
        <f t="shared" si="197"/>
        <v>0</v>
      </c>
      <c r="AF271" s="39">
        <f t="shared" si="198"/>
        <v>0</v>
      </c>
      <c r="AG271" s="39">
        <f t="shared" si="199"/>
        <v>0</v>
      </c>
      <c r="AH271" s="39">
        <f t="shared" si="200"/>
        <v>0</v>
      </c>
      <c r="AI271" s="39">
        <f t="shared" si="201"/>
        <v>0</v>
      </c>
      <c r="AJ271" s="39">
        <f t="shared" si="202"/>
        <v>0</v>
      </c>
      <c r="AK271" s="39">
        <f t="shared" si="203"/>
        <v>0</v>
      </c>
      <c r="AL271" s="43"/>
      <c r="AM271" s="39">
        <f t="shared" si="204"/>
        <v>0</v>
      </c>
      <c r="AN271" s="39">
        <f t="shared" si="205"/>
        <v>0</v>
      </c>
      <c r="AO271" s="39">
        <f t="shared" si="206"/>
        <v>0</v>
      </c>
      <c r="AP271" s="40">
        <f t="shared" si="207"/>
        <v>0</v>
      </c>
      <c r="AR271" s="39">
        <f t="shared" si="208"/>
        <v>0</v>
      </c>
      <c r="AS271" s="39">
        <f t="shared" si="209"/>
        <v>0</v>
      </c>
      <c r="AT271" s="39">
        <f t="shared" si="210"/>
        <v>0</v>
      </c>
      <c r="AU271" s="40">
        <f t="shared" si="211"/>
        <v>0</v>
      </c>
      <c r="AV271" s="40"/>
      <c r="AW271" s="52">
        <f t="shared" si="212"/>
        <v>0</v>
      </c>
      <c r="AY271" s="52">
        <f t="shared" si="213"/>
        <v>0</v>
      </c>
      <c r="AZ271" s="70"/>
    </row>
    <row r="272" spans="1:52" ht="12" customHeight="1">
      <c r="A272" s="44">
        <f t="shared" si="214"/>
        <v>45017</v>
      </c>
      <c r="B272" s="66">
        <f t="shared" si="215"/>
        <v>4590.1639344262294</v>
      </c>
      <c r="C272" s="67"/>
      <c r="D272" s="68">
        <f t="shared" si="182"/>
        <v>4590.1639344262294</v>
      </c>
      <c r="E272" s="35">
        <f t="shared" si="183"/>
        <v>0</v>
      </c>
      <c r="F272" s="35">
        <f t="shared" si="184"/>
        <v>0</v>
      </c>
      <c r="G272" s="55">
        <f t="shared" si="217"/>
        <v>5.67</v>
      </c>
      <c r="H272" s="69">
        <f t="shared" si="217"/>
        <v>5.67</v>
      </c>
      <c r="I272" s="72">
        <f t="shared" si="216"/>
        <v>0</v>
      </c>
      <c r="J272" s="55">
        <f t="shared" si="218"/>
        <v>-4.7500000000000001E-2</v>
      </c>
      <c r="K272" s="69">
        <f t="shared" si="218"/>
        <v>-0.06</v>
      </c>
      <c r="L272" s="72">
        <v>0</v>
      </c>
      <c r="M272" s="55">
        <f t="shared" si="219"/>
        <v>0.01</v>
      </c>
      <c r="N272" s="69">
        <f t="shared" si="219"/>
        <v>0</v>
      </c>
      <c r="O272" s="72">
        <v>0</v>
      </c>
      <c r="P272" s="7"/>
      <c r="Q272" s="72">
        <f t="shared" si="185"/>
        <v>5.6325000000000003</v>
      </c>
      <c r="R272" s="72">
        <f t="shared" si="186"/>
        <v>5.61</v>
      </c>
      <c r="S272" s="72">
        <f t="shared" si="187"/>
        <v>0</v>
      </c>
      <c r="T272" s="7"/>
      <c r="U272" s="5">
        <f t="shared" si="188"/>
        <v>30</v>
      </c>
      <c r="V272" s="45">
        <f t="shared" si="189"/>
        <v>45017</v>
      </c>
      <c r="W272" s="5">
        <f t="shared" si="190"/>
        <v>8101</v>
      </c>
      <c r="X272" s="55">
        <f t="shared" si="191"/>
        <v>5.3904348595426005E-2</v>
      </c>
      <c r="Y272" s="47">
        <f t="shared" si="192"/>
        <v>0.30736031427750271</v>
      </c>
      <c r="Z272" s="5">
        <f t="shared" si="193"/>
        <v>0</v>
      </c>
      <c r="AA272" s="5">
        <f t="shared" si="194"/>
        <v>0</v>
      </c>
      <c r="AC272" s="39">
        <f t="shared" si="195"/>
        <v>0</v>
      </c>
      <c r="AD272" s="39">
        <f t="shared" si="196"/>
        <v>0</v>
      </c>
      <c r="AE272" s="39">
        <f t="shared" si="197"/>
        <v>0</v>
      </c>
      <c r="AF272" s="39">
        <f t="shared" si="198"/>
        <v>0</v>
      </c>
      <c r="AG272" s="39">
        <f t="shared" si="199"/>
        <v>0</v>
      </c>
      <c r="AH272" s="39">
        <f t="shared" si="200"/>
        <v>0</v>
      </c>
      <c r="AI272" s="39">
        <f t="shared" si="201"/>
        <v>0</v>
      </c>
      <c r="AJ272" s="39">
        <f t="shared" si="202"/>
        <v>0</v>
      </c>
      <c r="AK272" s="39">
        <f t="shared" si="203"/>
        <v>0</v>
      </c>
      <c r="AL272" s="43"/>
      <c r="AM272" s="39">
        <f t="shared" si="204"/>
        <v>0</v>
      </c>
      <c r="AN272" s="39">
        <f t="shared" si="205"/>
        <v>0</v>
      </c>
      <c r="AO272" s="39">
        <f t="shared" si="206"/>
        <v>0</v>
      </c>
      <c r="AP272" s="40">
        <f t="shared" si="207"/>
        <v>0</v>
      </c>
      <c r="AR272" s="39">
        <f t="shared" si="208"/>
        <v>0</v>
      </c>
      <c r="AS272" s="39">
        <f t="shared" si="209"/>
        <v>0</v>
      </c>
      <c r="AT272" s="39">
        <f t="shared" si="210"/>
        <v>0</v>
      </c>
      <c r="AU272" s="40">
        <f t="shared" si="211"/>
        <v>0</v>
      </c>
      <c r="AV272" s="40"/>
      <c r="AW272" s="52">
        <f t="shared" si="212"/>
        <v>0</v>
      </c>
      <c r="AY272" s="52">
        <f t="shared" si="213"/>
        <v>0</v>
      </c>
      <c r="AZ272" s="70"/>
    </row>
    <row r="273" spans="1:52" ht="12" customHeight="1">
      <c r="A273" s="44">
        <f t="shared" si="214"/>
        <v>45047</v>
      </c>
      <c r="B273" s="66">
        <f t="shared" si="215"/>
        <v>4590.1639344262294</v>
      </c>
      <c r="C273" s="67"/>
      <c r="D273" s="68">
        <f t="shared" si="182"/>
        <v>4590.1639344262294</v>
      </c>
      <c r="E273" s="35">
        <f t="shared" si="183"/>
        <v>0</v>
      </c>
      <c r="F273" s="35">
        <f t="shared" si="184"/>
        <v>0</v>
      </c>
      <c r="G273" s="55">
        <f t="shared" si="217"/>
        <v>5.67</v>
      </c>
      <c r="H273" s="69">
        <f t="shared" si="217"/>
        <v>5.67</v>
      </c>
      <c r="I273" s="72">
        <f t="shared" si="216"/>
        <v>0</v>
      </c>
      <c r="J273" s="55">
        <f t="shared" si="218"/>
        <v>-4.7500000000000001E-2</v>
      </c>
      <c r="K273" s="69">
        <f t="shared" si="218"/>
        <v>-0.06</v>
      </c>
      <c r="L273" s="72">
        <v>0</v>
      </c>
      <c r="M273" s="55">
        <f t="shared" si="219"/>
        <v>0.01</v>
      </c>
      <c r="N273" s="69">
        <f t="shared" si="219"/>
        <v>0</v>
      </c>
      <c r="O273" s="72">
        <v>0</v>
      </c>
      <c r="P273" s="7"/>
      <c r="Q273" s="72">
        <f t="shared" si="185"/>
        <v>5.6325000000000003</v>
      </c>
      <c r="R273" s="72">
        <f t="shared" si="186"/>
        <v>5.61</v>
      </c>
      <c r="S273" s="72">
        <f t="shared" si="187"/>
        <v>0</v>
      </c>
      <c r="T273" s="7"/>
      <c r="U273" s="5">
        <f t="shared" si="188"/>
        <v>31</v>
      </c>
      <c r="V273" s="45">
        <f t="shared" si="189"/>
        <v>45047</v>
      </c>
      <c r="W273" s="5">
        <f t="shared" si="190"/>
        <v>8131</v>
      </c>
      <c r="X273" s="55">
        <f t="shared" si="191"/>
        <v>5.3904348595426005E-2</v>
      </c>
      <c r="Y273" s="47">
        <f t="shared" si="192"/>
        <v>0.30602043281857472</v>
      </c>
      <c r="Z273" s="5">
        <f t="shared" si="193"/>
        <v>0</v>
      </c>
      <c r="AA273" s="5">
        <f t="shared" si="194"/>
        <v>0</v>
      </c>
      <c r="AC273" s="39">
        <f t="shared" si="195"/>
        <v>0</v>
      </c>
      <c r="AD273" s="39">
        <f t="shared" si="196"/>
        <v>0</v>
      </c>
      <c r="AE273" s="39">
        <f t="shared" si="197"/>
        <v>0</v>
      </c>
      <c r="AF273" s="39">
        <f t="shared" si="198"/>
        <v>0</v>
      </c>
      <c r="AG273" s="39">
        <f t="shared" si="199"/>
        <v>0</v>
      </c>
      <c r="AH273" s="39">
        <f t="shared" si="200"/>
        <v>0</v>
      </c>
      <c r="AI273" s="39">
        <f t="shared" si="201"/>
        <v>0</v>
      </c>
      <c r="AJ273" s="39">
        <f t="shared" si="202"/>
        <v>0</v>
      </c>
      <c r="AK273" s="39">
        <f t="shared" si="203"/>
        <v>0</v>
      </c>
      <c r="AL273" s="43"/>
      <c r="AM273" s="39">
        <f t="shared" si="204"/>
        <v>0</v>
      </c>
      <c r="AN273" s="39">
        <f t="shared" si="205"/>
        <v>0</v>
      </c>
      <c r="AO273" s="39">
        <f t="shared" si="206"/>
        <v>0</v>
      </c>
      <c r="AP273" s="40">
        <f t="shared" si="207"/>
        <v>0</v>
      </c>
      <c r="AR273" s="39">
        <f t="shared" si="208"/>
        <v>0</v>
      </c>
      <c r="AS273" s="39">
        <f t="shared" si="209"/>
        <v>0</v>
      </c>
      <c r="AT273" s="39">
        <f t="shared" si="210"/>
        <v>0</v>
      </c>
      <c r="AU273" s="40">
        <f t="shared" si="211"/>
        <v>0</v>
      </c>
      <c r="AV273" s="40"/>
      <c r="AW273" s="52">
        <f t="shared" si="212"/>
        <v>0</v>
      </c>
      <c r="AY273" s="52">
        <f t="shared" si="213"/>
        <v>0</v>
      </c>
      <c r="AZ273" s="70"/>
    </row>
    <row r="274" spans="1:52" ht="12" customHeight="1">
      <c r="A274" s="44">
        <f t="shared" si="214"/>
        <v>45078</v>
      </c>
      <c r="B274" s="66">
        <f t="shared" si="215"/>
        <v>4590.1639344262294</v>
      </c>
      <c r="C274" s="67"/>
      <c r="D274" s="68">
        <f t="shared" si="182"/>
        <v>4590.1639344262294</v>
      </c>
      <c r="E274" s="35">
        <f t="shared" si="183"/>
        <v>0</v>
      </c>
      <c r="F274" s="35">
        <f t="shared" si="184"/>
        <v>0</v>
      </c>
      <c r="G274" s="55">
        <f t="shared" si="217"/>
        <v>5.67</v>
      </c>
      <c r="H274" s="69">
        <f t="shared" si="217"/>
        <v>5.67</v>
      </c>
      <c r="I274" s="72">
        <f t="shared" si="216"/>
        <v>0</v>
      </c>
      <c r="J274" s="55">
        <f t="shared" si="218"/>
        <v>-4.7500000000000001E-2</v>
      </c>
      <c r="K274" s="69">
        <f t="shared" si="218"/>
        <v>-0.06</v>
      </c>
      <c r="L274" s="72">
        <v>0</v>
      </c>
      <c r="M274" s="55">
        <f t="shared" si="219"/>
        <v>0.01</v>
      </c>
      <c r="N274" s="69">
        <f t="shared" si="219"/>
        <v>0</v>
      </c>
      <c r="O274" s="72">
        <v>0</v>
      </c>
      <c r="P274" s="7"/>
      <c r="Q274" s="72">
        <f t="shared" si="185"/>
        <v>5.6325000000000003</v>
      </c>
      <c r="R274" s="72">
        <f t="shared" si="186"/>
        <v>5.61</v>
      </c>
      <c r="S274" s="72">
        <f t="shared" si="187"/>
        <v>0</v>
      </c>
      <c r="T274" s="7"/>
      <c r="U274" s="5">
        <f t="shared" si="188"/>
        <v>30</v>
      </c>
      <c r="V274" s="45">
        <f t="shared" si="189"/>
        <v>45078</v>
      </c>
      <c r="W274" s="5">
        <f t="shared" si="190"/>
        <v>8162</v>
      </c>
      <c r="X274" s="55">
        <f t="shared" si="191"/>
        <v>5.3904348595426005E-2</v>
      </c>
      <c r="Y274" s="47">
        <f t="shared" si="192"/>
        <v>0.30464202461012341</v>
      </c>
      <c r="Z274" s="5">
        <f t="shared" si="193"/>
        <v>0</v>
      </c>
      <c r="AA274" s="5">
        <f t="shared" si="194"/>
        <v>0</v>
      </c>
      <c r="AC274" s="39">
        <f t="shared" si="195"/>
        <v>0</v>
      </c>
      <c r="AD274" s="39">
        <f t="shared" si="196"/>
        <v>0</v>
      </c>
      <c r="AE274" s="39">
        <f t="shared" si="197"/>
        <v>0</v>
      </c>
      <c r="AF274" s="39">
        <f t="shared" si="198"/>
        <v>0</v>
      </c>
      <c r="AG274" s="39">
        <f t="shared" si="199"/>
        <v>0</v>
      </c>
      <c r="AH274" s="39">
        <f t="shared" si="200"/>
        <v>0</v>
      </c>
      <c r="AI274" s="39">
        <f t="shared" si="201"/>
        <v>0</v>
      </c>
      <c r="AJ274" s="39">
        <f t="shared" si="202"/>
        <v>0</v>
      </c>
      <c r="AK274" s="39">
        <f t="shared" si="203"/>
        <v>0</v>
      </c>
      <c r="AL274" s="43"/>
      <c r="AM274" s="39">
        <f t="shared" si="204"/>
        <v>0</v>
      </c>
      <c r="AN274" s="39">
        <f t="shared" si="205"/>
        <v>0</v>
      </c>
      <c r="AO274" s="39">
        <f t="shared" si="206"/>
        <v>0</v>
      </c>
      <c r="AP274" s="40">
        <f t="shared" si="207"/>
        <v>0</v>
      </c>
      <c r="AR274" s="39">
        <f t="shared" si="208"/>
        <v>0</v>
      </c>
      <c r="AS274" s="39">
        <f t="shared" si="209"/>
        <v>0</v>
      </c>
      <c r="AT274" s="39">
        <f t="shared" si="210"/>
        <v>0</v>
      </c>
      <c r="AU274" s="40">
        <f t="shared" si="211"/>
        <v>0</v>
      </c>
      <c r="AV274" s="40"/>
      <c r="AW274" s="52">
        <f t="shared" si="212"/>
        <v>0</v>
      </c>
      <c r="AY274" s="52">
        <f t="shared" si="213"/>
        <v>0</v>
      </c>
      <c r="AZ274" s="70"/>
    </row>
    <row r="275" spans="1:52" ht="12" customHeight="1">
      <c r="A275" s="44">
        <f t="shared" si="214"/>
        <v>45108</v>
      </c>
      <c r="B275" s="66">
        <f t="shared" si="215"/>
        <v>4590.1639344262294</v>
      </c>
      <c r="C275" s="67"/>
      <c r="D275" s="68">
        <f t="shared" si="182"/>
        <v>4590.1639344262294</v>
      </c>
      <c r="E275" s="35">
        <f t="shared" si="183"/>
        <v>0</v>
      </c>
      <c r="F275" s="35">
        <f t="shared" si="184"/>
        <v>0</v>
      </c>
      <c r="G275" s="55">
        <f t="shared" si="217"/>
        <v>5.67</v>
      </c>
      <c r="H275" s="69">
        <f t="shared" si="217"/>
        <v>5.67</v>
      </c>
      <c r="I275" s="72">
        <f t="shared" si="216"/>
        <v>0</v>
      </c>
      <c r="J275" s="55">
        <f t="shared" si="218"/>
        <v>-4.7500000000000001E-2</v>
      </c>
      <c r="K275" s="69">
        <f t="shared" si="218"/>
        <v>-0.06</v>
      </c>
      <c r="L275" s="72">
        <v>0</v>
      </c>
      <c r="M275" s="55">
        <f t="shared" si="219"/>
        <v>0.01</v>
      </c>
      <c r="N275" s="69">
        <f t="shared" si="219"/>
        <v>0</v>
      </c>
      <c r="O275" s="72">
        <v>0</v>
      </c>
      <c r="P275" s="7"/>
      <c r="Q275" s="72">
        <f t="shared" si="185"/>
        <v>5.6325000000000003</v>
      </c>
      <c r="R275" s="72">
        <f t="shared" si="186"/>
        <v>5.61</v>
      </c>
      <c r="S275" s="72">
        <f t="shared" si="187"/>
        <v>0</v>
      </c>
      <c r="T275" s="7"/>
      <c r="U275" s="5">
        <f t="shared" si="188"/>
        <v>31</v>
      </c>
      <c r="V275" s="45">
        <f t="shared" si="189"/>
        <v>45108</v>
      </c>
      <c r="W275" s="5">
        <f t="shared" si="190"/>
        <v>8192</v>
      </c>
      <c r="X275" s="55">
        <f t="shared" si="191"/>
        <v>5.3904348595426005E-2</v>
      </c>
      <c r="Y275" s="47">
        <f t="shared" si="192"/>
        <v>0.30331399304123047</v>
      </c>
      <c r="Z275" s="5">
        <f t="shared" si="193"/>
        <v>0</v>
      </c>
      <c r="AA275" s="5">
        <f t="shared" si="194"/>
        <v>0</v>
      </c>
      <c r="AC275" s="39">
        <f t="shared" si="195"/>
        <v>0</v>
      </c>
      <c r="AD275" s="39">
        <f t="shared" si="196"/>
        <v>0</v>
      </c>
      <c r="AE275" s="39">
        <f t="shared" si="197"/>
        <v>0</v>
      </c>
      <c r="AF275" s="39">
        <f t="shared" si="198"/>
        <v>0</v>
      </c>
      <c r="AG275" s="39">
        <f t="shared" si="199"/>
        <v>0</v>
      </c>
      <c r="AH275" s="39">
        <f t="shared" si="200"/>
        <v>0</v>
      </c>
      <c r="AI275" s="39">
        <f t="shared" si="201"/>
        <v>0</v>
      </c>
      <c r="AJ275" s="39">
        <f t="shared" si="202"/>
        <v>0</v>
      </c>
      <c r="AK275" s="39">
        <f t="shared" si="203"/>
        <v>0</v>
      </c>
      <c r="AL275" s="43"/>
      <c r="AM275" s="39">
        <f t="shared" si="204"/>
        <v>0</v>
      </c>
      <c r="AN275" s="39">
        <f t="shared" si="205"/>
        <v>0</v>
      </c>
      <c r="AO275" s="39">
        <f t="shared" si="206"/>
        <v>0</v>
      </c>
      <c r="AP275" s="40">
        <f t="shared" si="207"/>
        <v>0</v>
      </c>
      <c r="AR275" s="39">
        <f t="shared" si="208"/>
        <v>0</v>
      </c>
      <c r="AS275" s="39">
        <f t="shared" si="209"/>
        <v>0</v>
      </c>
      <c r="AT275" s="39">
        <f t="shared" si="210"/>
        <v>0</v>
      </c>
      <c r="AU275" s="40">
        <f t="shared" si="211"/>
        <v>0</v>
      </c>
      <c r="AV275" s="40"/>
      <c r="AW275" s="52">
        <f t="shared" si="212"/>
        <v>0</v>
      </c>
      <c r="AY275" s="52">
        <f t="shared" si="213"/>
        <v>0</v>
      </c>
      <c r="AZ275" s="70"/>
    </row>
    <row r="276" spans="1:52" ht="12" customHeight="1">
      <c r="A276" s="44">
        <f t="shared" si="214"/>
        <v>45139</v>
      </c>
      <c r="B276" s="66">
        <f t="shared" si="215"/>
        <v>4590.1639344262294</v>
      </c>
      <c r="C276" s="67"/>
      <c r="D276" s="68">
        <f t="shared" si="182"/>
        <v>4590.1639344262294</v>
      </c>
      <c r="E276" s="35">
        <f t="shared" si="183"/>
        <v>0</v>
      </c>
      <c r="F276" s="35">
        <f t="shared" si="184"/>
        <v>0</v>
      </c>
      <c r="G276" s="55">
        <f t="shared" si="217"/>
        <v>5.67</v>
      </c>
      <c r="H276" s="69">
        <f t="shared" si="217"/>
        <v>5.67</v>
      </c>
      <c r="I276" s="72">
        <f t="shared" si="216"/>
        <v>0</v>
      </c>
      <c r="J276" s="55">
        <f t="shared" si="218"/>
        <v>-4.7500000000000001E-2</v>
      </c>
      <c r="K276" s="69">
        <f t="shared" si="218"/>
        <v>-0.06</v>
      </c>
      <c r="L276" s="72">
        <v>0</v>
      </c>
      <c r="M276" s="55">
        <f t="shared" si="219"/>
        <v>0.01</v>
      </c>
      <c r="N276" s="69">
        <f t="shared" si="219"/>
        <v>0</v>
      </c>
      <c r="O276" s="72">
        <v>0</v>
      </c>
      <c r="P276" s="7"/>
      <c r="Q276" s="72">
        <f t="shared" si="185"/>
        <v>5.6325000000000003</v>
      </c>
      <c r="R276" s="72">
        <f t="shared" si="186"/>
        <v>5.61</v>
      </c>
      <c r="S276" s="72">
        <f t="shared" si="187"/>
        <v>0</v>
      </c>
      <c r="T276" s="7"/>
      <c r="U276" s="5">
        <f t="shared" si="188"/>
        <v>31</v>
      </c>
      <c r="V276" s="45">
        <f t="shared" si="189"/>
        <v>45139</v>
      </c>
      <c r="W276" s="5">
        <f t="shared" si="190"/>
        <v>8223</v>
      </c>
      <c r="X276" s="55">
        <f t="shared" si="191"/>
        <v>5.3904348595426005E-2</v>
      </c>
      <c r="Y276" s="47">
        <f t="shared" si="192"/>
        <v>0.30194777545276624</v>
      </c>
      <c r="Z276" s="5">
        <f t="shared" si="193"/>
        <v>0</v>
      </c>
      <c r="AA276" s="5">
        <f t="shared" si="194"/>
        <v>0</v>
      </c>
      <c r="AC276" s="39">
        <f t="shared" si="195"/>
        <v>0</v>
      </c>
      <c r="AD276" s="39">
        <f t="shared" si="196"/>
        <v>0</v>
      </c>
      <c r="AE276" s="39">
        <f t="shared" si="197"/>
        <v>0</v>
      </c>
      <c r="AF276" s="39">
        <f t="shared" si="198"/>
        <v>0</v>
      </c>
      <c r="AG276" s="39">
        <f t="shared" si="199"/>
        <v>0</v>
      </c>
      <c r="AH276" s="39">
        <f t="shared" si="200"/>
        <v>0</v>
      </c>
      <c r="AI276" s="39">
        <f t="shared" si="201"/>
        <v>0</v>
      </c>
      <c r="AJ276" s="39">
        <f t="shared" si="202"/>
        <v>0</v>
      </c>
      <c r="AK276" s="39">
        <f t="shared" si="203"/>
        <v>0</v>
      </c>
      <c r="AL276" s="43"/>
      <c r="AM276" s="39">
        <f t="shared" si="204"/>
        <v>0</v>
      </c>
      <c r="AN276" s="39">
        <f t="shared" si="205"/>
        <v>0</v>
      </c>
      <c r="AO276" s="39">
        <f t="shared" si="206"/>
        <v>0</v>
      </c>
      <c r="AP276" s="40">
        <f t="shared" si="207"/>
        <v>0</v>
      </c>
      <c r="AR276" s="39">
        <f t="shared" si="208"/>
        <v>0</v>
      </c>
      <c r="AS276" s="39">
        <f t="shared" si="209"/>
        <v>0</v>
      </c>
      <c r="AT276" s="39">
        <f t="shared" si="210"/>
        <v>0</v>
      </c>
      <c r="AU276" s="40">
        <f t="shared" si="211"/>
        <v>0</v>
      </c>
      <c r="AV276" s="40"/>
      <c r="AW276" s="52">
        <f t="shared" si="212"/>
        <v>0</v>
      </c>
      <c r="AY276" s="52">
        <f t="shared" si="213"/>
        <v>0</v>
      </c>
      <c r="AZ276" s="70"/>
    </row>
    <row r="277" spans="1:52" ht="12" customHeight="1">
      <c r="A277" s="44">
        <f t="shared" si="214"/>
        <v>45170</v>
      </c>
      <c r="B277" s="66">
        <f t="shared" si="215"/>
        <v>4590.1639344262294</v>
      </c>
      <c r="C277" s="67"/>
      <c r="D277" s="68">
        <f t="shared" si="182"/>
        <v>4590.1639344262294</v>
      </c>
      <c r="E277" s="35">
        <f t="shared" si="183"/>
        <v>0</v>
      </c>
      <c r="F277" s="35">
        <f t="shared" si="184"/>
        <v>0</v>
      </c>
      <c r="G277" s="55">
        <f t="shared" si="217"/>
        <v>5.67</v>
      </c>
      <c r="H277" s="69">
        <f t="shared" si="217"/>
        <v>5.67</v>
      </c>
      <c r="I277" s="72">
        <f t="shared" si="216"/>
        <v>0</v>
      </c>
      <c r="J277" s="55">
        <f t="shared" si="218"/>
        <v>-4.7500000000000001E-2</v>
      </c>
      <c r="K277" s="69">
        <f t="shared" si="218"/>
        <v>-0.06</v>
      </c>
      <c r="L277" s="72">
        <v>0</v>
      </c>
      <c r="M277" s="55">
        <f t="shared" si="219"/>
        <v>0.01</v>
      </c>
      <c r="N277" s="69">
        <f t="shared" si="219"/>
        <v>0</v>
      </c>
      <c r="O277" s="72">
        <v>0</v>
      </c>
      <c r="P277" s="7"/>
      <c r="Q277" s="72">
        <f t="shared" si="185"/>
        <v>5.6325000000000003</v>
      </c>
      <c r="R277" s="72">
        <f t="shared" si="186"/>
        <v>5.61</v>
      </c>
      <c r="S277" s="72">
        <f t="shared" si="187"/>
        <v>0</v>
      </c>
      <c r="T277" s="7"/>
      <c r="U277" s="5">
        <f t="shared" si="188"/>
        <v>30</v>
      </c>
      <c r="V277" s="45">
        <f t="shared" si="189"/>
        <v>45170</v>
      </c>
      <c r="W277" s="5">
        <f t="shared" si="190"/>
        <v>8254</v>
      </c>
      <c r="X277" s="55">
        <f t="shared" si="191"/>
        <v>5.3904348595426005E-2</v>
      </c>
      <c r="Y277" s="47">
        <f t="shared" si="192"/>
        <v>0.30058771171985055</v>
      </c>
      <c r="Z277" s="5">
        <f t="shared" si="193"/>
        <v>0</v>
      </c>
      <c r="AA277" s="5">
        <f t="shared" si="194"/>
        <v>0</v>
      </c>
      <c r="AC277" s="39">
        <f t="shared" si="195"/>
        <v>0</v>
      </c>
      <c r="AD277" s="39">
        <f t="shared" si="196"/>
        <v>0</v>
      </c>
      <c r="AE277" s="39">
        <f t="shared" si="197"/>
        <v>0</v>
      </c>
      <c r="AF277" s="39">
        <f t="shared" si="198"/>
        <v>0</v>
      </c>
      <c r="AG277" s="39">
        <f t="shared" si="199"/>
        <v>0</v>
      </c>
      <c r="AH277" s="39">
        <f t="shared" si="200"/>
        <v>0</v>
      </c>
      <c r="AI277" s="39">
        <f t="shared" si="201"/>
        <v>0</v>
      </c>
      <c r="AJ277" s="39">
        <f t="shared" si="202"/>
        <v>0</v>
      </c>
      <c r="AK277" s="39">
        <f t="shared" si="203"/>
        <v>0</v>
      </c>
      <c r="AL277" s="43"/>
      <c r="AM277" s="39">
        <f t="shared" si="204"/>
        <v>0</v>
      </c>
      <c r="AN277" s="39">
        <f t="shared" si="205"/>
        <v>0</v>
      </c>
      <c r="AO277" s="39">
        <f t="shared" si="206"/>
        <v>0</v>
      </c>
      <c r="AP277" s="40">
        <f t="shared" si="207"/>
        <v>0</v>
      </c>
      <c r="AR277" s="39">
        <f t="shared" si="208"/>
        <v>0</v>
      </c>
      <c r="AS277" s="39">
        <f t="shared" si="209"/>
        <v>0</v>
      </c>
      <c r="AT277" s="39">
        <f t="shared" si="210"/>
        <v>0</v>
      </c>
      <c r="AU277" s="40">
        <f t="shared" si="211"/>
        <v>0</v>
      </c>
      <c r="AV277" s="40"/>
      <c r="AW277" s="52">
        <f t="shared" si="212"/>
        <v>0</v>
      </c>
      <c r="AY277" s="52">
        <f t="shared" si="213"/>
        <v>0</v>
      </c>
      <c r="AZ277" s="70"/>
    </row>
    <row r="278" spans="1:52" ht="12" customHeight="1">
      <c r="A278" s="44">
        <f t="shared" si="214"/>
        <v>45200</v>
      </c>
      <c r="B278" s="66">
        <f t="shared" si="215"/>
        <v>4590.1639344262294</v>
      </c>
      <c r="C278" s="67"/>
      <c r="D278" s="68">
        <f t="shared" si="182"/>
        <v>4590.1639344262294</v>
      </c>
      <c r="E278" s="35">
        <f t="shared" si="183"/>
        <v>0</v>
      </c>
      <c r="F278" s="35">
        <f t="shared" si="184"/>
        <v>0</v>
      </c>
      <c r="G278" s="55">
        <f t="shared" si="217"/>
        <v>5.67</v>
      </c>
      <c r="H278" s="69">
        <f t="shared" si="217"/>
        <v>5.67</v>
      </c>
      <c r="I278" s="72">
        <f t="shared" si="216"/>
        <v>0</v>
      </c>
      <c r="J278" s="55">
        <f t="shared" si="218"/>
        <v>-4.7500000000000001E-2</v>
      </c>
      <c r="K278" s="69">
        <f t="shared" si="218"/>
        <v>-0.06</v>
      </c>
      <c r="L278" s="72">
        <v>0</v>
      </c>
      <c r="M278" s="55">
        <f t="shared" si="219"/>
        <v>0.01</v>
      </c>
      <c r="N278" s="69">
        <f t="shared" si="219"/>
        <v>0</v>
      </c>
      <c r="O278" s="72">
        <v>0</v>
      </c>
      <c r="P278" s="7"/>
      <c r="Q278" s="72">
        <f t="shared" si="185"/>
        <v>5.6325000000000003</v>
      </c>
      <c r="R278" s="72">
        <f t="shared" si="186"/>
        <v>5.61</v>
      </c>
      <c r="S278" s="72">
        <f t="shared" si="187"/>
        <v>0</v>
      </c>
      <c r="T278" s="7"/>
      <c r="U278" s="5">
        <f t="shared" si="188"/>
        <v>31</v>
      </c>
      <c r="V278" s="45">
        <f t="shared" si="189"/>
        <v>45200</v>
      </c>
      <c r="W278" s="5">
        <f t="shared" si="190"/>
        <v>8284</v>
      </c>
      <c r="X278" s="55">
        <f t="shared" si="191"/>
        <v>5.3904348595426005E-2</v>
      </c>
      <c r="Y278" s="47">
        <f t="shared" si="192"/>
        <v>0.29927735419154783</v>
      </c>
      <c r="Z278" s="5">
        <f t="shared" si="193"/>
        <v>0</v>
      </c>
      <c r="AA278" s="5">
        <f t="shared" si="194"/>
        <v>0</v>
      </c>
      <c r="AC278" s="39">
        <f t="shared" si="195"/>
        <v>0</v>
      </c>
      <c r="AD278" s="39">
        <f t="shared" si="196"/>
        <v>0</v>
      </c>
      <c r="AE278" s="39">
        <f t="shared" si="197"/>
        <v>0</v>
      </c>
      <c r="AF278" s="39">
        <f t="shared" si="198"/>
        <v>0</v>
      </c>
      <c r="AG278" s="39">
        <f t="shared" si="199"/>
        <v>0</v>
      </c>
      <c r="AH278" s="39">
        <f t="shared" si="200"/>
        <v>0</v>
      </c>
      <c r="AI278" s="39">
        <f t="shared" si="201"/>
        <v>0</v>
      </c>
      <c r="AJ278" s="39">
        <f t="shared" si="202"/>
        <v>0</v>
      </c>
      <c r="AK278" s="39">
        <f t="shared" si="203"/>
        <v>0</v>
      </c>
      <c r="AL278" s="43"/>
      <c r="AM278" s="39">
        <f t="shared" si="204"/>
        <v>0</v>
      </c>
      <c r="AN278" s="39">
        <f t="shared" si="205"/>
        <v>0</v>
      </c>
      <c r="AO278" s="39">
        <f t="shared" si="206"/>
        <v>0</v>
      </c>
      <c r="AP278" s="40">
        <f t="shared" si="207"/>
        <v>0</v>
      </c>
      <c r="AR278" s="39">
        <f t="shared" si="208"/>
        <v>0</v>
      </c>
      <c r="AS278" s="39">
        <f t="shared" si="209"/>
        <v>0</v>
      </c>
      <c r="AT278" s="39">
        <f t="shared" si="210"/>
        <v>0</v>
      </c>
      <c r="AU278" s="40">
        <f t="shared" si="211"/>
        <v>0</v>
      </c>
      <c r="AV278" s="40"/>
      <c r="AW278" s="52">
        <f t="shared" si="212"/>
        <v>0</v>
      </c>
      <c r="AY278" s="52">
        <f t="shared" si="213"/>
        <v>0</v>
      </c>
      <c r="AZ278" s="70"/>
    </row>
    <row r="279" spans="1:52" ht="12" customHeight="1">
      <c r="A279" s="44">
        <f t="shared" si="214"/>
        <v>45231</v>
      </c>
      <c r="B279" s="66">
        <f t="shared" si="215"/>
        <v>4590.1639344262294</v>
      </c>
      <c r="C279" s="67"/>
      <c r="D279" s="68">
        <f t="shared" si="182"/>
        <v>4590.1639344262294</v>
      </c>
      <c r="E279" s="35">
        <f t="shared" si="183"/>
        <v>0</v>
      </c>
      <c r="F279" s="35">
        <f t="shared" si="184"/>
        <v>0</v>
      </c>
      <c r="G279" s="55">
        <f t="shared" si="217"/>
        <v>5.67</v>
      </c>
      <c r="H279" s="69">
        <f t="shared" si="217"/>
        <v>5.67</v>
      </c>
      <c r="I279" s="72">
        <f t="shared" si="216"/>
        <v>0</v>
      </c>
      <c r="J279" s="55">
        <f t="shared" si="218"/>
        <v>-4.7500000000000001E-2</v>
      </c>
      <c r="K279" s="69">
        <f t="shared" si="218"/>
        <v>-0.06</v>
      </c>
      <c r="L279" s="72">
        <v>0</v>
      </c>
      <c r="M279" s="55">
        <f t="shared" si="219"/>
        <v>0.01</v>
      </c>
      <c r="N279" s="69">
        <f t="shared" si="219"/>
        <v>0</v>
      </c>
      <c r="O279" s="72">
        <v>0</v>
      </c>
      <c r="P279" s="7"/>
      <c r="Q279" s="72">
        <f t="shared" si="185"/>
        <v>5.6325000000000003</v>
      </c>
      <c r="R279" s="72">
        <f t="shared" si="186"/>
        <v>5.61</v>
      </c>
      <c r="S279" s="72">
        <f t="shared" si="187"/>
        <v>0</v>
      </c>
      <c r="T279" s="7"/>
      <c r="U279" s="5">
        <f t="shared" si="188"/>
        <v>30</v>
      </c>
      <c r="V279" s="45">
        <f t="shared" si="189"/>
        <v>45231</v>
      </c>
      <c r="W279" s="5">
        <f t="shared" si="190"/>
        <v>8315</v>
      </c>
      <c r="X279" s="55">
        <f t="shared" si="191"/>
        <v>5.3904348595426005E-2</v>
      </c>
      <c r="Y279" s="47">
        <f t="shared" si="192"/>
        <v>0.29792931884037321</v>
      </c>
      <c r="Z279" s="5">
        <f t="shared" si="193"/>
        <v>0</v>
      </c>
      <c r="AA279" s="5">
        <f t="shared" si="194"/>
        <v>0</v>
      </c>
      <c r="AC279" s="39">
        <f t="shared" si="195"/>
        <v>0</v>
      </c>
      <c r="AD279" s="39">
        <f t="shared" si="196"/>
        <v>0</v>
      </c>
      <c r="AE279" s="39">
        <f t="shared" si="197"/>
        <v>0</v>
      </c>
      <c r="AF279" s="39">
        <f t="shared" si="198"/>
        <v>0</v>
      </c>
      <c r="AG279" s="39">
        <f t="shared" si="199"/>
        <v>0</v>
      </c>
      <c r="AH279" s="39">
        <f t="shared" si="200"/>
        <v>0</v>
      </c>
      <c r="AI279" s="39">
        <f t="shared" si="201"/>
        <v>0</v>
      </c>
      <c r="AJ279" s="39">
        <f t="shared" si="202"/>
        <v>0</v>
      </c>
      <c r="AK279" s="39">
        <f t="shared" si="203"/>
        <v>0</v>
      </c>
      <c r="AL279" s="43"/>
      <c r="AM279" s="39">
        <f t="shared" si="204"/>
        <v>0</v>
      </c>
      <c r="AN279" s="39">
        <f t="shared" si="205"/>
        <v>0</v>
      </c>
      <c r="AO279" s="39">
        <f t="shared" si="206"/>
        <v>0</v>
      </c>
      <c r="AP279" s="40">
        <f t="shared" si="207"/>
        <v>0</v>
      </c>
      <c r="AR279" s="39">
        <f t="shared" si="208"/>
        <v>0</v>
      </c>
      <c r="AS279" s="39">
        <f t="shared" si="209"/>
        <v>0</v>
      </c>
      <c r="AT279" s="39">
        <f t="shared" si="210"/>
        <v>0</v>
      </c>
      <c r="AU279" s="40">
        <f t="shared" si="211"/>
        <v>0</v>
      </c>
      <c r="AV279" s="40"/>
      <c r="AW279" s="52">
        <f t="shared" si="212"/>
        <v>0</v>
      </c>
      <c r="AY279" s="52">
        <f t="shared" si="213"/>
        <v>0</v>
      </c>
      <c r="AZ279" s="70"/>
    </row>
    <row r="280" spans="1:52" ht="12" customHeight="1">
      <c r="A280" s="44">
        <f t="shared" si="214"/>
        <v>45261</v>
      </c>
      <c r="B280" s="66">
        <f t="shared" si="215"/>
        <v>4590.1639344262294</v>
      </c>
      <c r="C280" s="67"/>
      <c r="D280" s="68">
        <f t="shared" si="182"/>
        <v>4590.1639344262294</v>
      </c>
      <c r="E280" s="35">
        <f t="shared" si="183"/>
        <v>0</v>
      </c>
      <c r="F280" s="35">
        <f t="shared" si="184"/>
        <v>0</v>
      </c>
      <c r="G280" s="55">
        <f t="shared" si="217"/>
        <v>5.67</v>
      </c>
      <c r="H280" s="69">
        <f t="shared" si="217"/>
        <v>5.67</v>
      </c>
      <c r="I280" s="72">
        <f t="shared" si="216"/>
        <v>0</v>
      </c>
      <c r="J280" s="55">
        <f t="shared" si="218"/>
        <v>-4.7500000000000001E-2</v>
      </c>
      <c r="K280" s="69">
        <f t="shared" si="218"/>
        <v>-0.06</v>
      </c>
      <c r="L280" s="72">
        <v>0</v>
      </c>
      <c r="M280" s="55">
        <f t="shared" si="219"/>
        <v>0.01</v>
      </c>
      <c r="N280" s="69">
        <f t="shared" si="219"/>
        <v>0</v>
      </c>
      <c r="O280" s="72">
        <v>0</v>
      </c>
      <c r="P280" s="7"/>
      <c r="Q280" s="72">
        <f t="shared" si="185"/>
        <v>5.6325000000000003</v>
      </c>
      <c r="R280" s="72">
        <f t="shared" si="186"/>
        <v>5.61</v>
      </c>
      <c r="S280" s="72">
        <f t="shared" si="187"/>
        <v>0</v>
      </c>
      <c r="T280" s="7"/>
      <c r="U280" s="5">
        <f t="shared" si="188"/>
        <v>31</v>
      </c>
      <c r="V280" s="45">
        <f t="shared" si="189"/>
        <v>45261</v>
      </c>
      <c r="W280" s="5">
        <f t="shared" si="190"/>
        <v>8345</v>
      </c>
      <c r="X280" s="55">
        <f t="shared" si="191"/>
        <v>5.3904348595426005E-2</v>
      </c>
      <c r="Y280" s="47">
        <f t="shared" si="192"/>
        <v>0.29663055009293871</v>
      </c>
      <c r="Z280" s="5">
        <f t="shared" si="193"/>
        <v>0</v>
      </c>
      <c r="AA280" s="5">
        <f t="shared" si="194"/>
        <v>0</v>
      </c>
      <c r="AC280" s="39">
        <f t="shared" si="195"/>
        <v>0</v>
      </c>
      <c r="AD280" s="39">
        <f t="shared" si="196"/>
        <v>0</v>
      </c>
      <c r="AE280" s="39">
        <f t="shared" si="197"/>
        <v>0</v>
      </c>
      <c r="AF280" s="39">
        <f t="shared" si="198"/>
        <v>0</v>
      </c>
      <c r="AG280" s="39">
        <f t="shared" si="199"/>
        <v>0</v>
      </c>
      <c r="AH280" s="39">
        <f t="shared" si="200"/>
        <v>0</v>
      </c>
      <c r="AI280" s="39">
        <f t="shared" si="201"/>
        <v>0</v>
      </c>
      <c r="AJ280" s="39">
        <f t="shared" si="202"/>
        <v>0</v>
      </c>
      <c r="AK280" s="39">
        <f t="shared" si="203"/>
        <v>0</v>
      </c>
      <c r="AL280" s="43"/>
      <c r="AM280" s="39">
        <f t="shared" si="204"/>
        <v>0</v>
      </c>
      <c r="AN280" s="39">
        <f t="shared" si="205"/>
        <v>0</v>
      </c>
      <c r="AO280" s="39">
        <f t="shared" si="206"/>
        <v>0</v>
      </c>
      <c r="AP280" s="40">
        <f t="shared" si="207"/>
        <v>0</v>
      </c>
      <c r="AR280" s="39">
        <f t="shared" si="208"/>
        <v>0</v>
      </c>
      <c r="AS280" s="39">
        <f t="shared" si="209"/>
        <v>0</v>
      </c>
      <c r="AT280" s="39">
        <f t="shared" si="210"/>
        <v>0</v>
      </c>
      <c r="AU280" s="40">
        <f t="shared" si="211"/>
        <v>0</v>
      </c>
      <c r="AV280" s="40"/>
      <c r="AW280" s="52">
        <f t="shared" si="212"/>
        <v>0</v>
      </c>
      <c r="AY280" s="52">
        <f t="shared" si="213"/>
        <v>0</v>
      </c>
      <c r="AZ280" s="70"/>
    </row>
    <row r="281" spans="1:52" ht="12" customHeight="1">
      <c r="A281" s="44">
        <f t="shared" si="214"/>
        <v>45292</v>
      </c>
      <c r="B281" s="66">
        <f t="shared" si="215"/>
        <v>4590.1639344262294</v>
      </c>
      <c r="C281" s="67"/>
      <c r="D281" s="68">
        <f t="shared" si="182"/>
        <v>4590.1639344262294</v>
      </c>
      <c r="E281" s="35">
        <f t="shared" si="183"/>
        <v>0</v>
      </c>
      <c r="F281" s="35">
        <f t="shared" si="184"/>
        <v>0</v>
      </c>
      <c r="G281" s="55">
        <f t="shared" si="217"/>
        <v>5.67</v>
      </c>
      <c r="H281" s="69">
        <f t="shared" si="217"/>
        <v>5.67</v>
      </c>
      <c r="I281" s="72">
        <f t="shared" si="216"/>
        <v>0</v>
      </c>
      <c r="J281" s="55">
        <f t="shared" si="218"/>
        <v>-4.7500000000000001E-2</v>
      </c>
      <c r="K281" s="69">
        <f t="shared" si="218"/>
        <v>-0.06</v>
      </c>
      <c r="L281" s="72">
        <v>0</v>
      </c>
      <c r="M281" s="55">
        <f t="shared" si="219"/>
        <v>0.01</v>
      </c>
      <c r="N281" s="69">
        <f t="shared" si="219"/>
        <v>0</v>
      </c>
      <c r="O281" s="72">
        <v>0</v>
      </c>
      <c r="P281" s="7"/>
      <c r="Q281" s="72">
        <f t="shared" si="185"/>
        <v>5.6325000000000003</v>
      </c>
      <c r="R281" s="72">
        <f t="shared" si="186"/>
        <v>5.61</v>
      </c>
      <c r="S281" s="72">
        <f t="shared" si="187"/>
        <v>0</v>
      </c>
      <c r="T281" s="7"/>
      <c r="U281" s="5">
        <f t="shared" si="188"/>
        <v>31</v>
      </c>
      <c r="V281" s="45">
        <f t="shared" si="189"/>
        <v>45292</v>
      </c>
      <c r="W281" s="5">
        <f t="shared" si="190"/>
        <v>8376</v>
      </c>
      <c r="X281" s="55">
        <f t="shared" si="191"/>
        <v>5.3904348595426005E-2</v>
      </c>
      <c r="Y281" s="47">
        <f t="shared" si="192"/>
        <v>0.29529443674469069</v>
      </c>
      <c r="Z281" s="5">
        <f t="shared" si="193"/>
        <v>0</v>
      </c>
      <c r="AA281" s="5">
        <f t="shared" si="194"/>
        <v>0</v>
      </c>
      <c r="AC281" s="39">
        <f t="shared" si="195"/>
        <v>0</v>
      </c>
      <c r="AD281" s="39">
        <f t="shared" si="196"/>
        <v>0</v>
      </c>
      <c r="AE281" s="39">
        <f t="shared" si="197"/>
        <v>0</v>
      </c>
      <c r="AF281" s="39">
        <f t="shared" si="198"/>
        <v>0</v>
      </c>
      <c r="AG281" s="39">
        <f t="shared" si="199"/>
        <v>0</v>
      </c>
      <c r="AH281" s="39">
        <f t="shared" si="200"/>
        <v>0</v>
      </c>
      <c r="AI281" s="39">
        <f t="shared" si="201"/>
        <v>0</v>
      </c>
      <c r="AJ281" s="39">
        <f t="shared" si="202"/>
        <v>0</v>
      </c>
      <c r="AK281" s="39">
        <f t="shared" si="203"/>
        <v>0</v>
      </c>
      <c r="AL281" s="43"/>
      <c r="AM281" s="39">
        <f t="shared" si="204"/>
        <v>0</v>
      </c>
      <c r="AN281" s="39">
        <f t="shared" si="205"/>
        <v>0</v>
      </c>
      <c r="AO281" s="39">
        <f t="shared" si="206"/>
        <v>0</v>
      </c>
      <c r="AP281" s="40">
        <f t="shared" si="207"/>
        <v>0</v>
      </c>
      <c r="AR281" s="39">
        <f t="shared" si="208"/>
        <v>0</v>
      </c>
      <c r="AS281" s="39">
        <f t="shared" si="209"/>
        <v>0</v>
      </c>
      <c r="AT281" s="39">
        <f t="shared" si="210"/>
        <v>0</v>
      </c>
      <c r="AU281" s="40">
        <f t="shared" si="211"/>
        <v>0</v>
      </c>
      <c r="AV281" s="40"/>
      <c r="AW281" s="52">
        <f t="shared" si="212"/>
        <v>0</v>
      </c>
      <c r="AY281" s="52">
        <f t="shared" si="213"/>
        <v>0</v>
      </c>
      <c r="AZ281" s="70"/>
    </row>
    <row r="282" spans="1:52" ht="12" customHeight="1">
      <c r="A282" s="44">
        <f t="shared" si="214"/>
        <v>45323</v>
      </c>
      <c r="B282" s="66">
        <f t="shared" si="215"/>
        <v>4590.1639344262294</v>
      </c>
      <c r="C282" s="67"/>
      <c r="D282" s="68">
        <f t="shared" si="182"/>
        <v>4590.1639344262294</v>
      </c>
      <c r="E282" s="35">
        <f t="shared" si="183"/>
        <v>0</v>
      </c>
      <c r="F282" s="35">
        <f t="shared" si="184"/>
        <v>0</v>
      </c>
      <c r="G282" s="55">
        <f t="shared" si="217"/>
        <v>5.67</v>
      </c>
      <c r="H282" s="69">
        <f t="shared" si="217"/>
        <v>5.67</v>
      </c>
      <c r="I282" s="72">
        <f t="shared" si="216"/>
        <v>0</v>
      </c>
      <c r="J282" s="55">
        <f t="shared" si="218"/>
        <v>-4.7500000000000001E-2</v>
      </c>
      <c r="K282" s="69">
        <f t="shared" si="218"/>
        <v>-0.06</v>
      </c>
      <c r="L282" s="72">
        <v>0</v>
      </c>
      <c r="M282" s="55">
        <f t="shared" si="219"/>
        <v>0.01</v>
      </c>
      <c r="N282" s="69">
        <f t="shared" si="219"/>
        <v>0</v>
      </c>
      <c r="O282" s="72">
        <v>0</v>
      </c>
      <c r="P282" s="7"/>
      <c r="Q282" s="72">
        <f t="shared" si="185"/>
        <v>5.6325000000000003</v>
      </c>
      <c r="R282" s="72">
        <f t="shared" si="186"/>
        <v>5.61</v>
      </c>
      <c r="S282" s="72">
        <f t="shared" si="187"/>
        <v>0</v>
      </c>
      <c r="T282" s="7"/>
      <c r="U282" s="5">
        <f t="shared" si="188"/>
        <v>29</v>
      </c>
      <c r="V282" s="45">
        <f t="shared" si="189"/>
        <v>45323</v>
      </c>
      <c r="W282" s="5">
        <f t="shared" si="190"/>
        <v>8407</v>
      </c>
      <c r="X282" s="55">
        <f t="shared" si="191"/>
        <v>5.3904348595426005E-2</v>
      </c>
      <c r="Y282" s="47">
        <f t="shared" si="192"/>
        <v>0.29396434165342533</v>
      </c>
      <c r="Z282" s="5">
        <f t="shared" si="193"/>
        <v>0</v>
      </c>
      <c r="AA282" s="5">
        <f t="shared" si="194"/>
        <v>0</v>
      </c>
      <c r="AC282" s="39">
        <f t="shared" si="195"/>
        <v>0</v>
      </c>
      <c r="AD282" s="39">
        <f t="shared" si="196"/>
        <v>0</v>
      </c>
      <c r="AE282" s="39">
        <f t="shared" si="197"/>
        <v>0</v>
      </c>
      <c r="AF282" s="39">
        <f t="shared" si="198"/>
        <v>0</v>
      </c>
      <c r="AG282" s="39">
        <f t="shared" si="199"/>
        <v>0</v>
      </c>
      <c r="AH282" s="39">
        <f t="shared" si="200"/>
        <v>0</v>
      </c>
      <c r="AI282" s="39">
        <f t="shared" si="201"/>
        <v>0</v>
      </c>
      <c r="AJ282" s="39">
        <f t="shared" si="202"/>
        <v>0</v>
      </c>
      <c r="AK282" s="39">
        <f t="shared" si="203"/>
        <v>0</v>
      </c>
      <c r="AL282" s="43"/>
      <c r="AM282" s="39">
        <f t="shared" si="204"/>
        <v>0</v>
      </c>
      <c r="AN282" s="39">
        <f t="shared" si="205"/>
        <v>0</v>
      </c>
      <c r="AO282" s="39">
        <f t="shared" si="206"/>
        <v>0</v>
      </c>
      <c r="AP282" s="40">
        <f t="shared" si="207"/>
        <v>0</v>
      </c>
      <c r="AR282" s="39">
        <f t="shared" si="208"/>
        <v>0</v>
      </c>
      <c r="AS282" s="39">
        <f t="shared" si="209"/>
        <v>0</v>
      </c>
      <c r="AT282" s="39">
        <f t="shared" si="210"/>
        <v>0</v>
      </c>
      <c r="AU282" s="40">
        <f t="shared" si="211"/>
        <v>0</v>
      </c>
      <c r="AV282" s="40"/>
      <c r="AW282" s="52">
        <f t="shared" si="212"/>
        <v>0</v>
      </c>
      <c r="AY282" s="52">
        <f t="shared" si="213"/>
        <v>0</v>
      </c>
      <c r="AZ282" s="70"/>
    </row>
    <row r="283" spans="1:52" ht="12" customHeight="1">
      <c r="A283" s="44">
        <f t="shared" si="214"/>
        <v>45352</v>
      </c>
      <c r="B283" s="66">
        <f t="shared" si="215"/>
        <v>4590.1639344262294</v>
      </c>
      <c r="C283" s="67"/>
      <c r="D283" s="68">
        <f t="shared" si="182"/>
        <v>4590.1639344262294</v>
      </c>
      <c r="E283" s="35">
        <f t="shared" si="183"/>
        <v>0</v>
      </c>
      <c r="F283" s="35">
        <f t="shared" si="184"/>
        <v>0</v>
      </c>
      <c r="G283" s="55">
        <f t="shared" si="217"/>
        <v>5.67</v>
      </c>
      <c r="H283" s="69">
        <f t="shared" si="217"/>
        <v>5.67</v>
      </c>
      <c r="I283" s="72">
        <f t="shared" si="216"/>
        <v>0</v>
      </c>
      <c r="J283" s="55">
        <f t="shared" si="218"/>
        <v>-4.7500000000000001E-2</v>
      </c>
      <c r="K283" s="69">
        <f t="shared" si="218"/>
        <v>-0.06</v>
      </c>
      <c r="L283" s="72">
        <v>0</v>
      </c>
      <c r="M283" s="55">
        <f t="shared" si="219"/>
        <v>0.01</v>
      </c>
      <c r="N283" s="69">
        <f t="shared" si="219"/>
        <v>0</v>
      </c>
      <c r="O283" s="72">
        <v>0</v>
      </c>
      <c r="P283" s="7"/>
      <c r="Q283" s="72">
        <f t="shared" si="185"/>
        <v>5.6325000000000003</v>
      </c>
      <c r="R283" s="72">
        <f t="shared" si="186"/>
        <v>5.61</v>
      </c>
      <c r="S283" s="72">
        <f t="shared" si="187"/>
        <v>0</v>
      </c>
      <c r="T283" s="7"/>
      <c r="U283" s="5">
        <f t="shared" si="188"/>
        <v>31</v>
      </c>
      <c r="V283" s="45">
        <f t="shared" si="189"/>
        <v>45352</v>
      </c>
      <c r="W283" s="5">
        <f t="shared" si="190"/>
        <v>8436</v>
      </c>
      <c r="X283" s="55">
        <f t="shared" si="191"/>
        <v>5.3904348595426005E-2</v>
      </c>
      <c r="Y283" s="47">
        <f t="shared" si="192"/>
        <v>0.29272548350361804</v>
      </c>
      <c r="Z283" s="5">
        <f t="shared" si="193"/>
        <v>0</v>
      </c>
      <c r="AA283" s="5">
        <f t="shared" si="194"/>
        <v>0</v>
      </c>
      <c r="AC283" s="39">
        <f t="shared" si="195"/>
        <v>0</v>
      </c>
      <c r="AD283" s="39">
        <f t="shared" si="196"/>
        <v>0</v>
      </c>
      <c r="AE283" s="39">
        <f t="shared" si="197"/>
        <v>0</v>
      </c>
      <c r="AF283" s="39">
        <f t="shared" si="198"/>
        <v>0</v>
      </c>
      <c r="AG283" s="39">
        <f t="shared" si="199"/>
        <v>0</v>
      </c>
      <c r="AH283" s="39">
        <f t="shared" si="200"/>
        <v>0</v>
      </c>
      <c r="AI283" s="39">
        <f t="shared" si="201"/>
        <v>0</v>
      </c>
      <c r="AJ283" s="39">
        <f t="shared" si="202"/>
        <v>0</v>
      </c>
      <c r="AK283" s="39">
        <f t="shared" si="203"/>
        <v>0</v>
      </c>
      <c r="AL283" s="43"/>
      <c r="AM283" s="39">
        <f t="shared" si="204"/>
        <v>0</v>
      </c>
      <c r="AN283" s="39">
        <f t="shared" si="205"/>
        <v>0</v>
      </c>
      <c r="AO283" s="39">
        <f t="shared" si="206"/>
        <v>0</v>
      </c>
      <c r="AP283" s="40">
        <f t="shared" si="207"/>
        <v>0</v>
      </c>
      <c r="AR283" s="39">
        <f t="shared" si="208"/>
        <v>0</v>
      </c>
      <c r="AS283" s="39">
        <f t="shared" si="209"/>
        <v>0</v>
      </c>
      <c r="AT283" s="39">
        <f t="shared" si="210"/>
        <v>0</v>
      </c>
      <c r="AU283" s="40">
        <f t="shared" si="211"/>
        <v>0</v>
      </c>
      <c r="AV283" s="40"/>
      <c r="AW283" s="52">
        <f t="shared" si="212"/>
        <v>0</v>
      </c>
      <c r="AY283" s="52">
        <f t="shared" si="213"/>
        <v>0</v>
      </c>
      <c r="AZ283" s="70"/>
    </row>
    <row r="284" spans="1:52" ht="12" customHeight="1">
      <c r="A284" s="44">
        <f t="shared" si="214"/>
        <v>45383</v>
      </c>
      <c r="B284" s="66">
        <f t="shared" si="215"/>
        <v>4590.1639344262294</v>
      </c>
      <c r="C284" s="67"/>
      <c r="D284" s="68">
        <f t="shared" si="182"/>
        <v>4590.1639344262294</v>
      </c>
      <c r="E284" s="35">
        <f t="shared" si="183"/>
        <v>0</v>
      </c>
      <c r="F284" s="35">
        <f t="shared" si="184"/>
        <v>0</v>
      </c>
      <c r="G284" s="55">
        <f t="shared" si="217"/>
        <v>5.67</v>
      </c>
      <c r="H284" s="69">
        <f t="shared" si="217"/>
        <v>5.67</v>
      </c>
      <c r="I284" s="72">
        <f t="shared" si="216"/>
        <v>0</v>
      </c>
      <c r="J284" s="55">
        <f t="shared" si="218"/>
        <v>-4.7500000000000001E-2</v>
      </c>
      <c r="K284" s="69">
        <f t="shared" si="218"/>
        <v>-0.06</v>
      </c>
      <c r="L284" s="72">
        <v>0</v>
      </c>
      <c r="M284" s="55">
        <f t="shared" si="219"/>
        <v>0.01</v>
      </c>
      <c r="N284" s="69">
        <f t="shared" si="219"/>
        <v>0</v>
      </c>
      <c r="O284" s="72">
        <v>0</v>
      </c>
      <c r="P284" s="7"/>
      <c r="Q284" s="72">
        <f t="shared" si="185"/>
        <v>5.6325000000000003</v>
      </c>
      <c r="R284" s="72">
        <f t="shared" si="186"/>
        <v>5.61</v>
      </c>
      <c r="S284" s="72">
        <f t="shared" si="187"/>
        <v>0</v>
      </c>
      <c r="T284" s="7"/>
      <c r="U284" s="5">
        <f t="shared" si="188"/>
        <v>30</v>
      </c>
      <c r="V284" s="45">
        <f t="shared" si="189"/>
        <v>45383</v>
      </c>
      <c r="W284" s="5">
        <f t="shared" si="190"/>
        <v>8467</v>
      </c>
      <c r="X284" s="55">
        <f t="shared" si="191"/>
        <v>5.3904348595426005E-2</v>
      </c>
      <c r="Y284" s="47">
        <f t="shared" si="192"/>
        <v>0.291406959751567</v>
      </c>
      <c r="Z284" s="5">
        <f t="shared" si="193"/>
        <v>0</v>
      </c>
      <c r="AA284" s="5">
        <f t="shared" si="194"/>
        <v>0</v>
      </c>
      <c r="AC284" s="39">
        <f t="shared" si="195"/>
        <v>0</v>
      </c>
      <c r="AD284" s="39">
        <f t="shared" si="196"/>
        <v>0</v>
      </c>
      <c r="AE284" s="39">
        <f t="shared" si="197"/>
        <v>0</v>
      </c>
      <c r="AF284" s="39">
        <f t="shared" si="198"/>
        <v>0</v>
      </c>
      <c r="AG284" s="39">
        <f t="shared" si="199"/>
        <v>0</v>
      </c>
      <c r="AH284" s="39">
        <f t="shared" si="200"/>
        <v>0</v>
      </c>
      <c r="AI284" s="39">
        <f t="shared" si="201"/>
        <v>0</v>
      </c>
      <c r="AJ284" s="39">
        <f t="shared" si="202"/>
        <v>0</v>
      </c>
      <c r="AK284" s="39">
        <f t="shared" si="203"/>
        <v>0</v>
      </c>
      <c r="AL284" s="43"/>
      <c r="AM284" s="39">
        <f t="shared" si="204"/>
        <v>0</v>
      </c>
      <c r="AN284" s="39">
        <f t="shared" si="205"/>
        <v>0</v>
      </c>
      <c r="AO284" s="39">
        <f t="shared" si="206"/>
        <v>0</v>
      </c>
      <c r="AP284" s="40">
        <f t="shared" si="207"/>
        <v>0</v>
      </c>
      <c r="AR284" s="39">
        <f t="shared" si="208"/>
        <v>0</v>
      </c>
      <c r="AS284" s="39">
        <f t="shared" si="209"/>
        <v>0</v>
      </c>
      <c r="AT284" s="39">
        <f t="shared" si="210"/>
        <v>0</v>
      </c>
      <c r="AU284" s="40">
        <f t="shared" si="211"/>
        <v>0</v>
      </c>
      <c r="AV284" s="40"/>
      <c r="AW284" s="52">
        <f t="shared" si="212"/>
        <v>0</v>
      </c>
      <c r="AY284" s="52">
        <f t="shared" si="213"/>
        <v>0</v>
      </c>
      <c r="AZ284" s="70"/>
    </row>
    <row r="285" spans="1:52" ht="12" customHeight="1">
      <c r="A285" s="44">
        <f t="shared" si="214"/>
        <v>45413</v>
      </c>
      <c r="B285" s="66">
        <f t="shared" si="215"/>
        <v>4590.1639344262294</v>
      </c>
      <c r="C285" s="67"/>
      <c r="D285" s="68">
        <f t="shared" si="182"/>
        <v>4590.1639344262294</v>
      </c>
      <c r="E285" s="35">
        <f t="shared" si="183"/>
        <v>0</v>
      </c>
      <c r="F285" s="35">
        <f t="shared" si="184"/>
        <v>0</v>
      </c>
      <c r="G285" s="55">
        <f t="shared" si="217"/>
        <v>5.67</v>
      </c>
      <c r="H285" s="69">
        <f t="shared" si="217"/>
        <v>5.67</v>
      </c>
      <c r="I285" s="72">
        <f t="shared" si="216"/>
        <v>0</v>
      </c>
      <c r="J285" s="55">
        <f t="shared" si="218"/>
        <v>-4.7500000000000001E-2</v>
      </c>
      <c r="K285" s="69">
        <f t="shared" si="218"/>
        <v>-0.06</v>
      </c>
      <c r="L285" s="72">
        <v>0</v>
      </c>
      <c r="M285" s="55">
        <f t="shared" si="219"/>
        <v>0.01</v>
      </c>
      <c r="N285" s="69">
        <f t="shared" si="219"/>
        <v>0</v>
      </c>
      <c r="O285" s="72">
        <v>0</v>
      </c>
      <c r="P285" s="7"/>
      <c r="Q285" s="72">
        <f t="shared" si="185"/>
        <v>5.6325000000000003</v>
      </c>
      <c r="R285" s="72">
        <f t="shared" si="186"/>
        <v>5.61</v>
      </c>
      <c r="S285" s="72">
        <f t="shared" si="187"/>
        <v>0</v>
      </c>
      <c r="T285" s="7"/>
      <c r="U285" s="5">
        <f t="shared" si="188"/>
        <v>31</v>
      </c>
      <c r="V285" s="45">
        <f t="shared" si="189"/>
        <v>45413</v>
      </c>
      <c r="W285" s="5">
        <f t="shared" si="190"/>
        <v>8497</v>
      </c>
      <c r="X285" s="55">
        <f t="shared" si="191"/>
        <v>5.3904348595426005E-2</v>
      </c>
      <c r="Y285" s="47">
        <f t="shared" si="192"/>
        <v>0.29013662404381135</v>
      </c>
      <c r="Z285" s="5">
        <f t="shared" si="193"/>
        <v>0</v>
      </c>
      <c r="AA285" s="5">
        <f t="shared" si="194"/>
        <v>0</v>
      </c>
      <c r="AC285" s="39">
        <f t="shared" si="195"/>
        <v>0</v>
      </c>
      <c r="AD285" s="39">
        <f t="shared" si="196"/>
        <v>0</v>
      </c>
      <c r="AE285" s="39">
        <f t="shared" si="197"/>
        <v>0</v>
      </c>
      <c r="AF285" s="39">
        <f t="shared" si="198"/>
        <v>0</v>
      </c>
      <c r="AG285" s="39">
        <f t="shared" si="199"/>
        <v>0</v>
      </c>
      <c r="AH285" s="39">
        <f t="shared" si="200"/>
        <v>0</v>
      </c>
      <c r="AI285" s="39">
        <f t="shared" si="201"/>
        <v>0</v>
      </c>
      <c r="AJ285" s="39">
        <f t="shared" si="202"/>
        <v>0</v>
      </c>
      <c r="AK285" s="39">
        <f t="shared" si="203"/>
        <v>0</v>
      </c>
      <c r="AL285" s="43"/>
      <c r="AM285" s="39">
        <f t="shared" si="204"/>
        <v>0</v>
      </c>
      <c r="AN285" s="39">
        <f t="shared" si="205"/>
        <v>0</v>
      </c>
      <c r="AO285" s="39">
        <f t="shared" si="206"/>
        <v>0</v>
      </c>
      <c r="AP285" s="40">
        <f t="shared" si="207"/>
        <v>0</v>
      </c>
      <c r="AR285" s="39">
        <f t="shared" si="208"/>
        <v>0</v>
      </c>
      <c r="AS285" s="39">
        <f t="shared" si="209"/>
        <v>0</v>
      </c>
      <c r="AT285" s="39">
        <f t="shared" si="210"/>
        <v>0</v>
      </c>
      <c r="AU285" s="40">
        <f t="shared" si="211"/>
        <v>0</v>
      </c>
      <c r="AV285" s="40"/>
      <c r="AW285" s="52">
        <f t="shared" si="212"/>
        <v>0</v>
      </c>
      <c r="AY285" s="52">
        <f t="shared" si="213"/>
        <v>0</v>
      </c>
      <c r="AZ285" s="70"/>
    </row>
    <row r="286" spans="1:52" ht="12" customHeight="1">
      <c r="A286" s="44">
        <f t="shared" si="214"/>
        <v>45444</v>
      </c>
      <c r="B286" s="66">
        <f t="shared" si="215"/>
        <v>4590.1639344262294</v>
      </c>
      <c r="C286" s="67"/>
      <c r="D286" s="68">
        <f t="shared" si="182"/>
        <v>4590.1639344262294</v>
      </c>
      <c r="E286" s="35">
        <f t="shared" si="183"/>
        <v>0</v>
      </c>
      <c r="F286" s="35">
        <f t="shared" si="184"/>
        <v>0</v>
      </c>
      <c r="G286" s="55">
        <f t="shared" si="217"/>
        <v>5.67</v>
      </c>
      <c r="H286" s="69">
        <f t="shared" si="217"/>
        <v>5.67</v>
      </c>
      <c r="I286" s="72">
        <f t="shared" si="216"/>
        <v>0</v>
      </c>
      <c r="J286" s="55">
        <f t="shared" si="218"/>
        <v>-4.7500000000000001E-2</v>
      </c>
      <c r="K286" s="69">
        <f t="shared" si="218"/>
        <v>-0.06</v>
      </c>
      <c r="L286" s="72">
        <v>0</v>
      </c>
      <c r="M286" s="55">
        <f t="shared" si="219"/>
        <v>0.01</v>
      </c>
      <c r="N286" s="69">
        <f t="shared" si="219"/>
        <v>0</v>
      </c>
      <c r="O286" s="72">
        <v>0</v>
      </c>
      <c r="P286" s="7"/>
      <c r="Q286" s="72">
        <f t="shared" si="185"/>
        <v>5.6325000000000003</v>
      </c>
      <c r="R286" s="72">
        <f t="shared" si="186"/>
        <v>5.61</v>
      </c>
      <c r="S286" s="72">
        <f t="shared" si="187"/>
        <v>0</v>
      </c>
      <c r="T286" s="7"/>
      <c r="U286" s="5">
        <f t="shared" si="188"/>
        <v>30</v>
      </c>
      <c r="V286" s="45">
        <f t="shared" si="189"/>
        <v>45444</v>
      </c>
      <c r="W286" s="5">
        <f t="shared" si="190"/>
        <v>8528</v>
      </c>
      <c r="X286" s="55">
        <f t="shared" si="191"/>
        <v>5.3904348595426005E-2</v>
      </c>
      <c r="Y286" s="47">
        <f t="shared" si="192"/>
        <v>0.28882976129457971</v>
      </c>
      <c r="Z286" s="5">
        <f t="shared" si="193"/>
        <v>0</v>
      </c>
      <c r="AA286" s="5">
        <f t="shared" si="194"/>
        <v>0</v>
      </c>
      <c r="AC286" s="39">
        <f t="shared" si="195"/>
        <v>0</v>
      </c>
      <c r="AD286" s="39">
        <f t="shared" si="196"/>
        <v>0</v>
      </c>
      <c r="AE286" s="39">
        <f t="shared" si="197"/>
        <v>0</v>
      </c>
      <c r="AF286" s="39">
        <f t="shared" si="198"/>
        <v>0</v>
      </c>
      <c r="AG286" s="39">
        <f t="shared" si="199"/>
        <v>0</v>
      </c>
      <c r="AH286" s="39">
        <f t="shared" si="200"/>
        <v>0</v>
      </c>
      <c r="AI286" s="39">
        <f t="shared" si="201"/>
        <v>0</v>
      </c>
      <c r="AJ286" s="39">
        <f t="shared" si="202"/>
        <v>0</v>
      </c>
      <c r="AK286" s="39">
        <f t="shared" si="203"/>
        <v>0</v>
      </c>
      <c r="AL286" s="43"/>
      <c r="AM286" s="39">
        <f t="shared" si="204"/>
        <v>0</v>
      </c>
      <c r="AN286" s="39">
        <f t="shared" si="205"/>
        <v>0</v>
      </c>
      <c r="AO286" s="39">
        <f t="shared" si="206"/>
        <v>0</v>
      </c>
      <c r="AP286" s="40">
        <f t="shared" si="207"/>
        <v>0</v>
      </c>
      <c r="AR286" s="39">
        <f t="shared" si="208"/>
        <v>0</v>
      </c>
      <c r="AS286" s="39">
        <f t="shared" si="209"/>
        <v>0</v>
      </c>
      <c r="AT286" s="39">
        <f t="shared" si="210"/>
        <v>0</v>
      </c>
      <c r="AU286" s="40">
        <f t="shared" si="211"/>
        <v>0</v>
      </c>
      <c r="AV286" s="40"/>
      <c r="AW286" s="52">
        <f t="shared" si="212"/>
        <v>0</v>
      </c>
      <c r="AY286" s="52">
        <f t="shared" si="213"/>
        <v>0</v>
      </c>
      <c r="AZ286" s="70"/>
    </row>
    <row r="287" spans="1:52" ht="12" customHeight="1">
      <c r="A287" s="44">
        <f t="shared" si="214"/>
        <v>45474</v>
      </c>
      <c r="B287" s="66">
        <f t="shared" si="215"/>
        <v>4590.1639344262294</v>
      </c>
      <c r="C287" s="67"/>
      <c r="D287" s="68">
        <f t="shared" si="182"/>
        <v>4590.1639344262294</v>
      </c>
      <c r="E287" s="35">
        <f t="shared" si="183"/>
        <v>0</v>
      </c>
      <c r="F287" s="35">
        <f t="shared" si="184"/>
        <v>0</v>
      </c>
      <c r="G287" s="55">
        <f t="shared" si="217"/>
        <v>5.67</v>
      </c>
      <c r="H287" s="69">
        <f t="shared" si="217"/>
        <v>5.67</v>
      </c>
      <c r="I287" s="72">
        <f t="shared" si="216"/>
        <v>0</v>
      </c>
      <c r="J287" s="55">
        <f t="shared" si="218"/>
        <v>-4.7500000000000001E-2</v>
      </c>
      <c r="K287" s="69">
        <f t="shared" si="218"/>
        <v>-0.06</v>
      </c>
      <c r="L287" s="72">
        <v>0</v>
      </c>
      <c r="M287" s="55">
        <f t="shared" si="219"/>
        <v>0.01</v>
      </c>
      <c r="N287" s="69">
        <f t="shared" si="219"/>
        <v>0</v>
      </c>
      <c r="O287" s="72">
        <v>0</v>
      </c>
      <c r="P287" s="7"/>
      <c r="Q287" s="72">
        <f t="shared" si="185"/>
        <v>5.6325000000000003</v>
      </c>
      <c r="R287" s="72">
        <f t="shared" si="186"/>
        <v>5.61</v>
      </c>
      <c r="S287" s="72">
        <f t="shared" si="187"/>
        <v>0</v>
      </c>
      <c r="T287" s="7"/>
      <c r="U287" s="5">
        <f t="shared" si="188"/>
        <v>31</v>
      </c>
      <c r="V287" s="45">
        <f t="shared" si="189"/>
        <v>45474</v>
      </c>
      <c r="W287" s="5">
        <f t="shared" si="190"/>
        <v>8558</v>
      </c>
      <c r="X287" s="55">
        <f t="shared" si="191"/>
        <v>5.3904348595426005E-2</v>
      </c>
      <c r="Y287" s="47">
        <f t="shared" si="192"/>
        <v>0.28757066041535623</v>
      </c>
      <c r="Z287" s="5">
        <f t="shared" si="193"/>
        <v>0</v>
      </c>
      <c r="AA287" s="5">
        <f t="shared" si="194"/>
        <v>0</v>
      </c>
      <c r="AC287" s="39">
        <f t="shared" si="195"/>
        <v>0</v>
      </c>
      <c r="AD287" s="39">
        <f t="shared" si="196"/>
        <v>0</v>
      </c>
      <c r="AE287" s="39">
        <f t="shared" si="197"/>
        <v>0</v>
      </c>
      <c r="AF287" s="39">
        <f t="shared" si="198"/>
        <v>0</v>
      </c>
      <c r="AG287" s="39">
        <f t="shared" si="199"/>
        <v>0</v>
      </c>
      <c r="AH287" s="39">
        <f t="shared" si="200"/>
        <v>0</v>
      </c>
      <c r="AI287" s="39">
        <f t="shared" si="201"/>
        <v>0</v>
      </c>
      <c r="AJ287" s="39">
        <f t="shared" si="202"/>
        <v>0</v>
      </c>
      <c r="AK287" s="39">
        <f t="shared" si="203"/>
        <v>0</v>
      </c>
      <c r="AL287" s="43"/>
      <c r="AM287" s="39">
        <f t="shared" si="204"/>
        <v>0</v>
      </c>
      <c r="AN287" s="39">
        <f t="shared" si="205"/>
        <v>0</v>
      </c>
      <c r="AO287" s="39">
        <f t="shared" si="206"/>
        <v>0</v>
      </c>
      <c r="AP287" s="40">
        <f t="shared" si="207"/>
        <v>0</v>
      </c>
      <c r="AR287" s="39">
        <f t="shared" si="208"/>
        <v>0</v>
      </c>
      <c r="AS287" s="39">
        <f t="shared" si="209"/>
        <v>0</v>
      </c>
      <c r="AT287" s="39">
        <f t="shared" si="210"/>
        <v>0</v>
      </c>
      <c r="AU287" s="40">
        <f t="shared" si="211"/>
        <v>0</v>
      </c>
      <c r="AV287" s="40"/>
      <c r="AW287" s="52">
        <f t="shared" si="212"/>
        <v>0</v>
      </c>
      <c r="AY287" s="52">
        <f t="shared" si="213"/>
        <v>0</v>
      </c>
      <c r="AZ287" s="70"/>
    </row>
    <row r="288" spans="1:52" ht="12" customHeight="1">
      <c r="A288" s="44">
        <f t="shared" si="214"/>
        <v>45505</v>
      </c>
      <c r="B288" s="66">
        <f t="shared" si="215"/>
        <v>4590.1639344262294</v>
      </c>
      <c r="C288" s="67"/>
      <c r="D288" s="68">
        <f t="shared" si="182"/>
        <v>4590.1639344262294</v>
      </c>
      <c r="E288" s="35">
        <f t="shared" si="183"/>
        <v>0</v>
      </c>
      <c r="F288" s="35">
        <f t="shared" si="184"/>
        <v>0</v>
      </c>
      <c r="G288" s="55">
        <f t="shared" si="217"/>
        <v>5.67</v>
      </c>
      <c r="H288" s="69">
        <f t="shared" si="217"/>
        <v>5.67</v>
      </c>
      <c r="I288" s="72">
        <f t="shared" si="216"/>
        <v>0</v>
      </c>
      <c r="J288" s="55">
        <f t="shared" si="218"/>
        <v>-4.7500000000000001E-2</v>
      </c>
      <c r="K288" s="69">
        <f t="shared" si="218"/>
        <v>-0.06</v>
      </c>
      <c r="L288" s="72">
        <v>0</v>
      </c>
      <c r="M288" s="55">
        <f t="shared" si="219"/>
        <v>0.01</v>
      </c>
      <c r="N288" s="69">
        <f t="shared" si="219"/>
        <v>0</v>
      </c>
      <c r="O288" s="72">
        <v>0</v>
      </c>
      <c r="P288" s="7"/>
      <c r="Q288" s="72">
        <f t="shared" si="185"/>
        <v>5.6325000000000003</v>
      </c>
      <c r="R288" s="72">
        <f t="shared" si="186"/>
        <v>5.61</v>
      </c>
      <c r="S288" s="72">
        <f t="shared" si="187"/>
        <v>0</v>
      </c>
      <c r="T288" s="7"/>
      <c r="U288" s="5">
        <f t="shared" si="188"/>
        <v>31</v>
      </c>
      <c r="V288" s="45">
        <f t="shared" si="189"/>
        <v>45505</v>
      </c>
      <c r="W288" s="5">
        <f t="shared" si="190"/>
        <v>8589</v>
      </c>
      <c r="X288" s="55">
        <f t="shared" si="191"/>
        <v>5.3904348595426005E-2</v>
      </c>
      <c r="Y288" s="47">
        <f t="shared" si="192"/>
        <v>0.28627535553922306</v>
      </c>
      <c r="Z288" s="5">
        <f t="shared" si="193"/>
        <v>0</v>
      </c>
      <c r="AA288" s="5">
        <f t="shared" si="194"/>
        <v>0</v>
      </c>
      <c r="AC288" s="39">
        <f t="shared" si="195"/>
        <v>0</v>
      </c>
      <c r="AD288" s="39">
        <f t="shared" si="196"/>
        <v>0</v>
      </c>
      <c r="AE288" s="39">
        <f t="shared" si="197"/>
        <v>0</v>
      </c>
      <c r="AF288" s="39">
        <f t="shared" si="198"/>
        <v>0</v>
      </c>
      <c r="AG288" s="39">
        <f t="shared" si="199"/>
        <v>0</v>
      </c>
      <c r="AH288" s="39">
        <f t="shared" si="200"/>
        <v>0</v>
      </c>
      <c r="AI288" s="39">
        <f t="shared" si="201"/>
        <v>0</v>
      </c>
      <c r="AJ288" s="39">
        <f t="shared" si="202"/>
        <v>0</v>
      </c>
      <c r="AK288" s="39">
        <f t="shared" si="203"/>
        <v>0</v>
      </c>
      <c r="AL288" s="43"/>
      <c r="AM288" s="39">
        <f t="shared" si="204"/>
        <v>0</v>
      </c>
      <c r="AN288" s="39">
        <f t="shared" si="205"/>
        <v>0</v>
      </c>
      <c r="AO288" s="39">
        <f t="shared" si="206"/>
        <v>0</v>
      </c>
      <c r="AP288" s="40">
        <f t="shared" si="207"/>
        <v>0</v>
      </c>
      <c r="AR288" s="39">
        <f t="shared" si="208"/>
        <v>0</v>
      </c>
      <c r="AS288" s="39">
        <f t="shared" si="209"/>
        <v>0</v>
      </c>
      <c r="AT288" s="39">
        <f t="shared" si="210"/>
        <v>0</v>
      </c>
      <c r="AU288" s="40">
        <f t="shared" si="211"/>
        <v>0</v>
      </c>
      <c r="AV288" s="40"/>
      <c r="AW288" s="52">
        <f t="shared" si="212"/>
        <v>0</v>
      </c>
      <c r="AY288" s="52">
        <f t="shared" si="213"/>
        <v>0</v>
      </c>
      <c r="AZ288" s="70"/>
    </row>
    <row r="289" spans="1:52" ht="12" customHeight="1">
      <c r="A289" s="44">
        <f t="shared" si="214"/>
        <v>45536</v>
      </c>
      <c r="B289" s="66">
        <f t="shared" si="215"/>
        <v>4590.1639344262294</v>
      </c>
      <c r="C289" s="67"/>
      <c r="D289" s="68">
        <f t="shared" si="182"/>
        <v>4590.1639344262294</v>
      </c>
      <c r="E289" s="35">
        <f t="shared" si="183"/>
        <v>0</v>
      </c>
      <c r="F289" s="35">
        <f t="shared" si="184"/>
        <v>0</v>
      </c>
      <c r="G289" s="55">
        <f t="shared" si="217"/>
        <v>5.67</v>
      </c>
      <c r="H289" s="69">
        <f t="shared" si="217"/>
        <v>5.67</v>
      </c>
      <c r="I289" s="72">
        <f t="shared" si="216"/>
        <v>0</v>
      </c>
      <c r="J289" s="55">
        <f t="shared" si="218"/>
        <v>-4.7500000000000001E-2</v>
      </c>
      <c r="K289" s="69">
        <f t="shared" si="218"/>
        <v>-0.06</v>
      </c>
      <c r="L289" s="72">
        <v>0</v>
      </c>
      <c r="M289" s="55">
        <f t="shared" si="219"/>
        <v>0.01</v>
      </c>
      <c r="N289" s="69">
        <f t="shared" si="219"/>
        <v>0</v>
      </c>
      <c r="O289" s="72">
        <v>0</v>
      </c>
      <c r="P289" s="7"/>
      <c r="Q289" s="72">
        <f t="shared" si="185"/>
        <v>5.6325000000000003</v>
      </c>
      <c r="R289" s="72">
        <f t="shared" si="186"/>
        <v>5.61</v>
      </c>
      <c r="S289" s="72">
        <f t="shared" si="187"/>
        <v>0</v>
      </c>
      <c r="T289" s="7"/>
      <c r="U289" s="5">
        <f t="shared" si="188"/>
        <v>30</v>
      </c>
      <c r="V289" s="45">
        <f t="shared" si="189"/>
        <v>45536</v>
      </c>
      <c r="W289" s="5">
        <f t="shared" si="190"/>
        <v>8620</v>
      </c>
      <c r="X289" s="55">
        <f t="shared" si="191"/>
        <v>5.3904348595426005E-2</v>
      </c>
      <c r="Y289" s="47">
        <f t="shared" si="192"/>
        <v>0.28498588510642187</v>
      </c>
      <c r="Z289" s="5">
        <f t="shared" si="193"/>
        <v>0</v>
      </c>
      <c r="AA289" s="5">
        <f t="shared" si="194"/>
        <v>0</v>
      </c>
      <c r="AC289" s="39">
        <f t="shared" si="195"/>
        <v>0</v>
      </c>
      <c r="AD289" s="39">
        <f t="shared" si="196"/>
        <v>0</v>
      </c>
      <c r="AE289" s="39">
        <f t="shared" si="197"/>
        <v>0</v>
      </c>
      <c r="AF289" s="39">
        <f t="shared" si="198"/>
        <v>0</v>
      </c>
      <c r="AG289" s="39">
        <f t="shared" si="199"/>
        <v>0</v>
      </c>
      <c r="AH289" s="39">
        <f t="shared" si="200"/>
        <v>0</v>
      </c>
      <c r="AI289" s="39">
        <f t="shared" si="201"/>
        <v>0</v>
      </c>
      <c r="AJ289" s="39">
        <f t="shared" si="202"/>
        <v>0</v>
      </c>
      <c r="AK289" s="39">
        <f t="shared" si="203"/>
        <v>0</v>
      </c>
      <c r="AL289" s="43"/>
      <c r="AM289" s="39">
        <f t="shared" si="204"/>
        <v>0</v>
      </c>
      <c r="AN289" s="39">
        <f t="shared" si="205"/>
        <v>0</v>
      </c>
      <c r="AO289" s="39">
        <f t="shared" si="206"/>
        <v>0</v>
      </c>
      <c r="AP289" s="40">
        <f t="shared" si="207"/>
        <v>0</v>
      </c>
      <c r="AR289" s="39">
        <f t="shared" si="208"/>
        <v>0</v>
      </c>
      <c r="AS289" s="39">
        <f t="shared" si="209"/>
        <v>0</v>
      </c>
      <c r="AT289" s="39">
        <f t="shared" si="210"/>
        <v>0</v>
      </c>
      <c r="AU289" s="40">
        <f t="shared" si="211"/>
        <v>0</v>
      </c>
      <c r="AV289" s="40"/>
      <c r="AW289" s="52">
        <f t="shared" si="212"/>
        <v>0</v>
      </c>
      <c r="AY289" s="52">
        <f t="shared" si="213"/>
        <v>0</v>
      </c>
      <c r="AZ289" s="70"/>
    </row>
    <row r="290" spans="1:52" ht="12" customHeight="1">
      <c r="A290" s="44">
        <f t="shared" si="214"/>
        <v>45566</v>
      </c>
      <c r="B290" s="66">
        <f t="shared" si="215"/>
        <v>4590.1639344262294</v>
      </c>
      <c r="C290" s="67"/>
      <c r="D290" s="68">
        <f t="shared" si="182"/>
        <v>4590.1639344262294</v>
      </c>
      <c r="E290" s="35">
        <f t="shared" si="183"/>
        <v>0</v>
      </c>
      <c r="F290" s="35">
        <f t="shared" si="184"/>
        <v>0</v>
      </c>
      <c r="G290" s="55">
        <f t="shared" ref="G290:H309" si="220">VLOOKUP($A290,Table,MATCH(G$4,Curves,0))</f>
        <v>5.67</v>
      </c>
      <c r="H290" s="69">
        <f t="shared" si="220"/>
        <v>5.67</v>
      </c>
      <c r="I290" s="72">
        <f t="shared" si="216"/>
        <v>0</v>
      </c>
      <c r="J290" s="55">
        <f t="shared" ref="J290:K309" si="221">VLOOKUP($A290,Table,MATCH(J$4,Curves,0))</f>
        <v>-4.7500000000000001E-2</v>
      </c>
      <c r="K290" s="69">
        <f t="shared" si="221"/>
        <v>-0.06</v>
      </c>
      <c r="L290" s="72">
        <v>0</v>
      </c>
      <c r="M290" s="55">
        <f t="shared" ref="M290:N309" si="222">VLOOKUP($A290,Table,MATCH(M$4,Curves,0))</f>
        <v>0.01</v>
      </c>
      <c r="N290" s="69">
        <f t="shared" si="222"/>
        <v>0</v>
      </c>
      <c r="O290" s="72">
        <v>0</v>
      </c>
      <c r="P290" s="7"/>
      <c r="Q290" s="72">
        <f t="shared" si="185"/>
        <v>5.6325000000000003</v>
      </c>
      <c r="R290" s="72">
        <f t="shared" si="186"/>
        <v>5.61</v>
      </c>
      <c r="S290" s="72">
        <f t="shared" si="187"/>
        <v>0</v>
      </c>
      <c r="T290" s="7"/>
      <c r="U290" s="5">
        <f t="shared" si="188"/>
        <v>31</v>
      </c>
      <c r="V290" s="45">
        <f t="shared" si="189"/>
        <v>45566</v>
      </c>
      <c r="W290" s="5">
        <f t="shared" si="190"/>
        <v>8650</v>
      </c>
      <c r="X290" s="55">
        <f t="shared" si="191"/>
        <v>5.3904348595426005E-2</v>
      </c>
      <c r="Y290" s="47">
        <f t="shared" si="192"/>
        <v>0.28374354090721099</v>
      </c>
      <c r="Z290" s="5">
        <f t="shared" si="193"/>
        <v>0</v>
      </c>
      <c r="AA290" s="5">
        <f t="shared" si="194"/>
        <v>0</v>
      </c>
      <c r="AC290" s="39">
        <f t="shared" si="195"/>
        <v>0</v>
      </c>
      <c r="AD290" s="39">
        <f t="shared" si="196"/>
        <v>0</v>
      </c>
      <c r="AE290" s="39">
        <f t="shared" si="197"/>
        <v>0</v>
      </c>
      <c r="AF290" s="39">
        <f t="shared" si="198"/>
        <v>0</v>
      </c>
      <c r="AG290" s="39">
        <f t="shared" si="199"/>
        <v>0</v>
      </c>
      <c r="AH290" s="39">
        <f t="shared" si="200"/>
        <v>0</v>
      </c>
      <c r="AI290" s="39">
        <f t="shared" si="201"/>
        <v>0</v>
      </c>
      <c r="AJ290" s="39">
        <f t="shared" si="202"/>
        <v>0</v>
      </c>
      <c r="AK290" s="39">
        <f t="shared" si="203"/>
        <v>0</v>
      </c>
      <c r="AL290" s="43"/>
      <c r="AM290" s="39">
        <f t="shared" si="204"/>
        <v>0</v>
      </c>
      <c r="AN290" s="39">
        <f t="shared" si="205"/>
        <v>0</v>
      </c>
      <c r="AO290" s="39">
        <f t="shared" si="206"/>
        <v>0</v>
      </c>
      <c r="AP290" s="40">
        <f t="shared" si="207"/>
        <v>0</v>
      </c>
      <c r="AR290" s="39">
        <f t="shared" si="208"/>
        <v>0</v>
      </c>
      <c r="AS290" s="39">
        <f t="shared" si="209"/>
        <v>0</v>
      </c>
      <c r="AT290" s="39">
        <f t="shared" si="210"/>
        <v>0</v>
      </c>
      <c r="AU290" s="40">
        <f t="shared" si="211"/>
        <v>0</v>
      </c>
      <c r="AV290" s="40"/>
      <c r="AW290" s="52">
        <f t="shared" si="212"/>
        <v>0</v>
      </c>
      <c r="AY290" s="52">
        <f t="shared" si="213"/>
        <v>0</v>
      </c>
      <c r="AZ290" s="70"/>
    </row>
    <row r="291" spans="1:52" ht="12" customHeight="1">
      <c r="A291" s="44">
        <f t="shared" si="214"/>
        <v>45597</v>
      </c>
      <c r="B291" s="66">
        <f t="shared" si="215"/>
        <v>4590.1639344262294</v>
      </c>
      <c r="C291" s="67"/>
      <c r="D291" s="68">
        <f t="shared" si="182"/>
        <v>4590.1639344262294</v>
      </c>
      <c r="E291" s="35">
        <f t="shared" si="183"/>
        <v>0</v>
      </c>
      <c r="F291" s="35">
        <f t="shared" si="184"/>
        <v>0</v>
      </c>
      <c r="G291" s="55">
        <f t="shared" si="220"/>
        <v>5.67</v>
      </c>
      <c r="H291" s="69">
        <f t="shared" si="220"/>
        <v>5.67</v>
      </c>
      <c r="I291" s="72">
        <f t="shared" si="216"/>
        <v>0</v>
      </c>
      <c r="J291" s="55">
        <f t="shared" si="221"/>
        <v>-4.7500000000000001E-2</v>
      </c>
      <c r="K291" s="69">
        <f t="shared" si="221"/>
        <v>-0.06</v>
      </c>
      <c r="L291" s="72">
        <v>0</v>
      </c>
      <c r="M291" s="55">
        <f t="shared" si="222"/>
        <v>0.01</v>
      </c>
      <c r="N291" s="69">
        <f t="shared" si="222"/>
        <v>0</v>
      </c>
      <c r="O291" s="72">
        <v>0</v>
      </c>
      <c r="P291" s="7"/>
      <c r="Q291" s="72">
        <f t="shared" si="185"/>
        <v>5.6325000000000003</v>
      </c>
      <c r="R291" s="72">
        <f t="shared" si="186"/>
        <v>5.61</v>
      </c>
      <c r="S291" s="72">
        <f t="shared" si="187"/>
        <v>0</v>
      </c>
      <c r="T291" s="7"/>
      <c r="U291" s="5">
        <f t="shared" si="188"/>
        <v>30</v>
      </c>
      <c r="V291" s="45">
        <f t="shared" si="189"/>
        <v>45597</v>
      </c>
      <c r="W291" s="5">
        <f t="shared" si="190"/>
        <v>8681</v>
      </c>
      <c r="X291" s="55">
        <f t="shared" si="191"/>
        <v>5.3904348595426005E-2</v>
      </c>
      <c r="Y291" s="47">
        <f t="shared" si="192"/>
        <v>0.28246547453014192</v>
      </c>
      <c r="Z291" s="5">
        <f t="shared" si="193"/>
        <v>0</v>
      </c>
      <c r="AA291" s="5">
        <f t="shared" si="194"/>
        <v>0</v>
      </c>
      <c r="AC291" s="39">
        <f t="shared" si="195"/>
        <v>0</v>
      </c>
      <c r="AD291" s="39">
        <f t="shared" si="196"/>
        <v>0</v>
      </c>
      <c r="AE291" s="39">
        <f t="shared" si="197"/>
        <v>0</v>
      </c>
      <c r="AF291" s="39">
        <f t="shared" si="198"/>
        <v>0</v>
      </c>
      <c r="AG291" s="39">
        <f t="shared" si="199"/>
        <v>0</v>
      </c>
      <c r="AH291" s="39">
        <f t="shared" si="200"/>
        <v>0</v>
      </c>
      <c r="AI291" s="39">
        <f t="shared" si="201"/>
        <v>0</v>
      </c>
      <c r="AJ291" s="39">
        <f t="shared" si="202"/>
        <v>0</v>
      </c>
      <c r="AK291" s="39">
        <f t="shared" si="203"/>
        <v>0</v>
      </c>
      <c r="AL291" s="43"/>
      <c r="AM291" s="39">
        <f t="shared" si="204"/>
        <v>0</v>
      </c>
      <c r="AN291" s="39">
        <f t="shared" si="205"/>
        <v>0</v>
      </c>
      <c r="AO291" s="39">
        <f t="shared" si="206"/>
        <v>0</v>
      </c>
      <c r="AP291" s="40">
        <f t="shared" si="207"/>
        <v>0</v>
      </c>
      <c r="AR291" s="39">
        <f t="shared" si="208"/>
        <v>0</v>
      </c>
      <c r="AS291" s="39">
        <f t="shared" si="209"/>
        <v>0</v>
      </c>
      <c r="AT291" s="39">
        <f t="shared" si="210"/>
        <v>0</v>
      </c>
      <c r="AU291" s="40">
        <f t="shared" si="211"/>
        <v>0</v>
      </c>
      <c r="AV291" s="40"/>
      <c r="AW291" s="52">
        <f t="shared" si="212"/>
        <v>0</v>
      </c>
      <c r="AY291" s="52">
        <f t="shared" si="213"/>
        <v>0</v>
      </c>
      <c r="AZ291" s="70"/>
    </row>
    <row r="292" spans="1:52" ht="12" customHeight="1">
      <c r="A292" s="44">
        <f t="shared" si="214"/>
        <v>45627</v>
      </c>
      <c r="B292" s="66">
        <f t="shared" si="215"/>
        <v>4590.1639344262294</v>
      </c>
      <c r="C292" s="67"/>
      <c r="D292" s="68">
        <f t="shared" si="182"/>
        <v>4590.1639344262294</v>
      </c>
      <c r="E292" s="35">
        <f t="shared" si="183"/>
        <v>0</v>
      </c>
      <c r="F292" s="35">
        <f t="shared" si="184"/>
        <v>0</v>
      </c>
      <c r="G292" s="55">
        <f t="shared" si="220"/>
        <v>5.67</v>
      </c>
      <c r="H292" s="69">
        <f t="shared" si="220"/>
        <v>5.67</v>
      </c>
      <c r="I292" s="72">
        <f t="shared" si="216"/>
        <v>0</v>
      </c>
      <c r="J292" s="55">
        <f t="shared" si="221"/>
        <v>-4.7500000000000001E-2</v>
      </c>
      <c r="K292" s="69">
        <f t="shared" si="221"/>
        <v>-0.06</v>
      </c>
      <c r="L292" s="72">
        <v>0</v>
      </c>
      <c r="M292" s="55">
        <f t="shared" si="222"/>
        <v>0.01</v>
      </c>
      <c r="N292" s="69">
        <f t="shared" si="222"/>
        <v>0</v>
      </c>
      <c r="O292" s="72">
        <v>0</v>
      </c>
      <c r="P292" s="7"/>
      <c r="Q292" s="72">
        <f t="shared" si="185"/>
        <v>5.6325000000000003</v>
      </c>
      <c r="R292" s="72">
        <f t="shared" si="186"/>
        <v>5.61</v>
      </c>
      <c r="S292" s="72">
        <f t="shared" si="187"/>
        <v>0</v>
      </c>
      <c r="T292" s="7"/>
      <c r="U292" s="5">
        <f t="shared" si="188"/>
        <v>31</v>
      </c>
      <c r="V292" s="45">
        <f t="shared" si="189"/>
        <v>45627</v>
      </c>
      <c r="W292" s="5">
        <f t="shared" si="190"/>
        <v>8711</v>
      </c>
      <c r="X292" s="55">
        <f t="shared" si="191"/>
        <v>5.3904348595426005E-2</v>
      </c>
      <c r="Y292" s="47">
        <f t="shared" si="192"/>
        <v>0.28123411760301276</v>
      </c>
      <c r="Z292" s="5">
        <f t="shared" si="193"/>
        <v>0</v>
      </c>
      <c r="AA292" s="5">
        <f t="shared" si="194"/>
        <v>0</v>
      </c>
      <c r="AC292" s="39">
        <f t="shared" si="195"/>
        <v>0</v>
      </c>
      <c r="AD292" s="39">
        <f t="shared" si="196"/>
        <v>0</v>
      </c>
      <c r="AE292" s="39">
        <f t="shared" si="197"/>
        <v>0</v>
      </c>
      <c r="AF292" s="39">
        <f t="shared" si="198"/>
        <v>0</v>
      </c>
      <c r="AG292" s="39">
        <f t="shared" si="199"/>
        <v>0</v>
      </c>
      <c r="AH292" s="39">
        <f t="shared" si="200"/>
        <v>0</v>
      </c>
      <c r="AI292" s="39">
        <f t="shared" si="201"/>
        <v>0</v>
      </c>
      <c r="AJ292" s="39">
        <f t="shared" si="202"/>
        <v>0</v>
      </c>
      <c r="AK292" s="39">
        <f t="shared" si="203"/>
        <v>0</v>
      </c>
      <c r="AL292" s="43"/>
      <c r="AM292" s="39">
        <f t="shared" si="204"/>
        <v>0</v>
      </c>
      <c r="AN292" s="39">
        <f t="shared" si="205"/>
        <v>0</v>
      </c>
      <c r="AO292" s="39">
        <f t="shared" si="206"/>
        <v>0</v>
      </c>
      <c r="AP292" s="40">
        <f t="shared" si="207"/>
        <v>0</v>
      </c>
      <c r="AR292" s="39">
        <f t="shared" si="208"/>
        <v>0</v>
      </c>
      <c r="AS292" s="39">
        <f t="shared" si="209"/>
        <v>0</v>
      </c>
      <c r="AT292" s="39">
        <f t="shared" si="210"/>
        <v>0</v>
      </c>
      <c r="AU292" s="40">
        <f t="shared" si="211"/>
        <v>0</v>
      </c>
      <c r="AV292" s="40"/>
      <c r="AW292" s="52">
        <f t="shared" si="212"/>
        <v>0</v>
      </c>
      <c r="AY292" s="52">
        <f t="shared" si="213"/>
        <v>0</v>
      </c>
      <c r="AZ292" s="70"/>
    </row>
    <row r="293" spans="1:52" ht="12" customHeight="1">
      <c r="A293" s="44">
        <f t="shared" si="214"/>
        <v>45658</v>
      </c>
      <c r="B293" s="66">
        <f t="shared" si="215"/>
        <v>4590.1639344262294</v>
      </c>
      <c r="C293" s="67"/>
      <c r="D293" s="68">
        <f t="shared" si="182"/>
        <v>4590.1639344262294</v>
      </c>
      <c r="E293" s="35">
        <f t="shared" si="183"/>
        <v>0</v>
      </c>
      <c r="F293" s="35">
        <f t="shared" si="184"/>
        <v>0</v>
      </c>
      <c r="G293" s="55">
        <f t="shared" si="220"/>
        <v>5.67</v>
      </c>
      <c r="H293" s="69">
        <f t="shared" si="220"/>
        <v>5.67</v>
      </c>
      <c r="I293" s="72">
        <f t="shared" si="216"/>
        <v>0</v>
      </c>
      <c r="J293" s="55">
        <f t="shared" si="221"/>
        <v>-4.7500000000000001E-2</v>
      </c>
      <c r="K293" s="69">
        <f t="shared" si="221"/>
        <v>-0.06</v>
      </c>
      <c r="L293" s="72">
        <v>0</v>
      </c>
      <c r="M293" s="55">
        <f t="shared" si="222"/>
        <v>0.01</v>
      </c>
      <c r="N293" s="69">
        <f t="shared" si="222"/>
        <v>0</v>
      </c>
      <c r="O293" s="72">
        <v>0</v>
      </c>
      <c r="P293" s="7"/>
      <c r="Q293" s="72">
        <f t="shared" si="185"/>
        <v>5.6325000000000003</v>
      </c>
      <c r="R293" s="72">
        <f t="shared" si="186"/>
        <v>5.61</v>
      </c>
      <c r="S293" s="72">
        <f t="shared" si="187"/>
        <v>0</v>
      </c>
      <c r="T293" s="7"/>
      <c r="U293" s="5">
        <f t="shared" si="188"/>
        <v>31</v>
      </c>
      <c r="V293" s="45">
        <f t="shared" si="189"/>
        <v>45658</v>
      </c>
      <c r="W293" s="5">
        <f t="shared" si="190"/>
        <v>8742</v>
      </c>
      <c r="X293" s="55">
        <f t="shared" si="191"/>
        <v>5.3904348595426005E-2</v>
      </c>
      <c r="Y293" s="47">
        <f t="shared" si="192"/>
        <v>0.27996735442439069</v>
      </c>
      <c r="Z293" s="5">
        <f t="shared" si="193"/>
        <v>0</v>
      </c>
      <c r="AA293" s="5">
        <f t="shared" si="194"/>
        <v>0</v>
      </c>
      <c r="AC293" s="39">
        <f t="shared" si="195"/>
        <v>0</v>
      </c>
      <c r="AD293" s="39">
        <f t="shared" si="196"/>
        <v>0</v>
      </c>
      <c r="AE293" s="39">
        <f t="shared" si="197"/>
        <v>0</v>
      </c>
      <c r="AF293" s="39">
        <f t="shared" si="198"/>
        <v>0</v>
      </c>
      <c r="AG293" s="39">
        <f t="shared" si="199"/>
        <v>0</v>
      </c>
      <c r="AH293" s="39">
        <f t="shared" si="200"/>
        <v>0</v>
      </c>
      <c r="AI293" s="39">
        <f t="shared" si="201"/>
        <v>0</v>
      </c>
      <c r="AJ293" s="39">
        <f t="shared" si="202"/>
        <v>0</v>
      </c>
      <c r="AK293" s="39">
        <f t="shared" si="203"/>
        <v>0</v>
      </c>
      <c r="AL293" s="43"/>
      <c r="AM293" s="39">
        <f t="shared" si="204"/>
        <v>0</v>
      </c>
      <c r="AN293" s="39">
        <f t="shared" si="205"/>
        <v>0</v>
      </c>
      <c r="AO293" s="39">
        <f t="shared" si="206"/>
        <v>0</v>
      </c>
      <c r="AP293" s="40">
        <f t="shared" si="207"/>
        <v>0</v>
      </c>
      <c r="AR293" s="39">
        <f t="shared" si="208"/>
        <v>0</v>
      </c>
      <c r="AS293" s="39">
        <f t="shared" si="209"/>
        <v>0</v>
      </c>
      <c r="AT293" s="39">
        <f t="shared" si="210"/>
        <v>0</v>
      </c>
      <c r="AU293" s="40">
        <f t="shared" si="211"/>
        <v>0</v>
      </c>
      <c r="AV293" s="40"/>
      <c r="AW293" s="52">
        <f t="shared" si="212"/>
        <v>0</v>
      </c>
      <c r="AY293" s="52">
        <f t="shared" si="213"/>
        <v>0</v>
      </c>
      <c r="AZ293" s="70"/>
    </row>
    <row r="294" spans="1:52" ht="12" customHeight="1">
      <c r="A294" s="44">
        <f t="shared" si="214"/>
        <v>45689</v>
      </c>
      <c r="B294" s="66">
        <f t="shared" si="215"/>
        <v>4590.1639344262294</v>
      </c>
      <c r="C294" s="67"/>
      <c r="D294" s="68">
        <f t="shared" si="182"/>
        <v>4590.1639344262294</v>
      </c>
      <c r="E294" s="35">
        <f t="shared" si="183"/>
        <v>0</v>
      </c>
      <c r="F294" s="35">
        <f t="shared" si="184"/>
        <v>0</v>
      </c>
      <c r="G294" s="55">
        <f t="shared" si="220"/>
        <v>5.67</v>
      </c>
      <c r="H294" s="69">
        <f t="shared" si="220"/>
        <v>5.67</v>
      </c>
      <c r="I294" s="72">
        <f t="shared" si="216"/>
        <v>0</v>
      </c>
      <c r="J294" s="55">
        <f t="shared" si="221"/>
        <v>-4.7500000000000001E-2</v>
      </c>
      <c r="K294" s="69">
        <f t="shared" si="221"/>
        <v>-0.06</v>
      </c>
      <c r="L294" s="72">
        <v>0</v>
      </c>
      <c r="M294" s="55">
        <f t="shared" si="222"/>
        <v>0.01</v>
      </c>
      <c r="N294" s="69">
        <f t="shared" si="222"/>
        <v>0</v>
      </c>
      <c r="O294" s="72">
        <v>0</v>
      </c>
      <c r="P294" s="7"/>
      <c r="Q294" s="72">
        <f t="shared" si="185"/>
        <v>5.6325000000000003</v>
      </c>
      <c r="R294" s="72">
        <f t="shared" si="186"/>
        <v>5.61</v>
      </c>
      <c r="S294" s="72">
        <f t="shared" si="187"/>
        <v>0</v>
      </c>
      <c r="T294" s="7"/>
      <c r="U294" s="5">
        <f t="shared" si="188"/>
        <v>28</v>
      </c>
      <c r="V294" s="45">
        <f t="shared" si="189"/>
        <v>45689</v>
      </c>
      <c r="W294" s="5">
        <f t="shared" si="190"/>
        <v>8773</v>
      </c>
      <c r="X294" s="55">
        <f t="shared" si="191"/>
        <v>5.3904348595426005E-2</v>
      </c>
      <c r="Y294" s="47">
        <f t="shared" si="192"/>
        <v>0.27870629712869777</v>
      </c>
      <c r="Z294" s="5">
        <f t="shared" si="193"/>
        <v>0</v>
      </c>
      <c r="AA294" s="5">
        <f t="shared" si="194"/>
        <v>0</v>
      </c>
      <c r="AC294" s="39">
        <f t="shared" si="195"/>
        <v>0</v>
      </c>
      <c r="AD294" s="39">
        <f t="shared" si="196"/>
        <v>0</v>
      </c>
      <c r="AE294" s="39">
        <f t="shared" si="197"/>
        <v>0</v>
      </c>
      <c r="AF294" s="39">
        <f t="shared" si="198"/>
        <v>0</v>
      </c>
      <c r="AG294" s="39">
        <f t="shared" si="199"/>
        <v>0</v>
      </c>
      <c r="AH294" s="39">
        <f t="shared" si="200"/>
        <v>0</v>
      </c>
      <c r="AI294" s="39">
        <f t="shared" si="201"/>
        <v>0</v>
      </c>
      <c r="AJ294" s="39">
        <f t="shared" si="202"/>
        <v>0</v>
      </c>
      <c r="AK294" s="39">
        <f t="shared" si="203"/>
        <v>0</v>
      </c>
      <c r="AL294" s="43"/>
      <c r="AM294" s="39">
        <f t="shared" si="204"/>
        <v>0</v>
      </c>
      <c r="AN294" s="39">
        <f t="shared" si="205"/>
        <v>0</v>
      </c>
      <c r="AO294" s="39">
        <f t="shared" si="206"/>
        <v>0</v>
      </c>
      <c r="AP294" s="40">
        <f t="shared" si="207"/>
        <v>0</v>
      </c>
      <c r="AR294" s="39">
        <f t="shared" si="208"/>
        <v>0</v>
      </c>
      <c r="AS294" s="39">
        <f t="shared" si="209"/>
        <v>0</v>
      </c>
      <c r="AT294" s="39">
        <f t="shared" si="210"/>
        <v>0</v>
      </c>
      <c r="AU294" s="40">
        <f t="shared" si="211"/>
        <v>0</v>
      </c>
      <c r="AV294" s="40"/>
      <c r="AW294" s="52">
        <f t="shared" si="212"/>
        <v>0</v>
      </c>
      <c r="AY294" s="52">
        <f t="shared" si="213"/>
        <v>0</v>
      </c>
      <c r="AZ294" s="70"/>
    </row>
    <row r="295" spans="1:52" ht="12" customHeight="1">
      <c r="A295" s="44">
        <f t="shared" si="214"/>
        <v>45717</v>
      </c>
      <c r="B295" s="66">
        <f t="shared" si="215"/>
        <v>4590.1639344262294</v>
      </c>
      <c r="C295" s="67"/>
      <c r="D295" s="68">
        <f t="shared" si="182"/>
        <v>4590.1639344262294</v>
      </c>
      <c r="E295" s="35">
        <f t="shared" si="183"/>
        <v>0</v>
      </c>
      <c r="F295" s="35">
        <f t="shared" si="184"/>
        <v>0</v>
      </c>
      <c r="G295" s="55">
        <f t="shared" si="220"/>
        <v>5.67</v>
      </c>
      <c r="H295" s="69">
        <f t="shared" si="220"/>
        <v>5.67</v>
      </c>
      <c r="I295" s="72">
        <f t="shared" si="216"/>
        <v>0</v>
      </c>
      <c r="J295" s="55">
        <f t="shared" si="221"/>
        <v>-4.7500000000000001E-2</v>
      </c>
      <c r="K295" s="69">
        <f t="shared" si="221"/>
        <v>-0.06</v>
      </c>
      <c r="L295" s="72">
        <v>0</v>
      </c>
      <c r="M295" s="55">
        <f t="shared" si="222"/>
        <v>0.01</v>
      </c>
      <c r="N295" s="69">
        <f t="shared" si="222"/>
        <v>0</v>
      </c>
      <c r="O295" s="72">
        <v>0</v>
      </c>
      <c r="P295" s="7"/>
      <c r="Q295" s="72">
        <f t="shared" si="185"/>
        <v>5.6325000000000003</v>
      </c>
      <c r="R295" s="72">
        <f t="shared" si="186"/>
        <v>5.61</v>
      </c>
      <c r="S295" s="72">
        <f t="shared" si="187"/>
        <v>0</v>
      </c>
      <c r="T295" s="7"/>
      <c r="U295" s="5">
        <f t="shared" si="188"/>
        <v>31</v>
      </c>
      <c r="V295" s="45">
        <f t="shared" si="189"/>
        <v>45717</v>
      </c>
      <c r="W295" s="5">
        <f t="shared" si="190"/>
        <v>8801</v>
      </c>
      <c r="X295" s="55">
        <f t="shared" si="191"/>
        <v>5.3904348595426005E-2</v>
      </c>
      <c r="Y295" s="47">
        <f t="shared" si="192"/>
        <v>0.27757216058360501</v>
      </c>
      <c r="Z295" s="5">
        <f t="shared" si="193"/>
        <v>0</v>
      </c>
      <c r="AA295" s="5">
        <f t="shared" si="194"/>
        <v>0</v>
      </c>
      <c r="AC295" s="39">
        <f t="shared" si="195"/>
        <v>0</v>
      </c>
      <c r="AD295" s="39">
        <f t="shared" si="196"/>
        <v>0</v>
      </c>
      <c r="AE295" s="39">
        <f t="shared" si="197"/>
        <v>0</v>
      </c>
      <c r="AF295" s="39">
        <f t="shared" si="198"/>
        <v>0</v>
      </c>
      <c r="AG295" s="39">
        <f t="shared" si="199"/>
        <v>0</v>
      </c>
      <c r="AH295" s="39">
        <f t="shared" si="200"/>
        <v>0</v>
      </c>
      <c r="AI295" s="39">
        <f t="shared" si="201"/>
        <v>0</v>
      </c>
      <c r="AJ295" s="39">
        <f t="shared" si="202"/>
        <v>0</v>
      </c>
      <c r="AK295" s="39">
        <f t="shared" si="203"/>
        <v>0</v>
      </c>
      <c r="AL295" s="43"/>
      <c r="AM295" s="39">
        <f t="shared" si="204"/>
        <v>0</v>
      </c>
      <c r="AN295" s="39">
        <f t="shared" si="205"/>
        <v>0</v>
      </c>
      <c r="AO295" s="39">
        <f t="shared" si="206"/>
        <v>0</v>
      </c>
      <c r="AP295" s="40">
        <f t="shared" si="207"/>
        <v>0</v>
      </c>
      <c r="AR295" s="39">
        <f t="shared" si="208"/>
        <v>0</v>
      </c>
      <c r="AS295" s="39">
        <f t="shared" si="209"/>
        <v>0</v>
      </c>
      <c r="AT295" s="39">
        <f t="shared" si="210"/>
        <v>0</v>
      </c>
      <c r="AU295" s="40">
        <f t="shared" si="211"/>
        <v>0</v>
      </c>
      <c r="AV295" s="40"/>
      <c r="AW295" s="52">
        <f t="shared" si="212"/>
        <v>0</v>
      </c>
      <c r="AY295" s="52">
        <f t="shared" si="213"/>
        <v>0</v>
      </c>
      <c r="AZ295" s="70"/>
    </row>
    <row r="296" spans="1:52" ht="12" customHeight="1">
      <c r="A296" s="44">
        <f t="shared" si="214"/>
        <v>45748</v>
      </c>
      <c r="B296" s="66">
        <f t="shared" si="215"/>
        <v>4590.1639344262294</v>
      </c>
      <c r="C296" s="67"/>
      <c r="D296" s="68">
        <f t="shared" si="182"/>
        <v>4590.1639344262294</v>
      </c>
      <c r="E296" s="35">
        <f t="shared" si="183"/>
        <v>0</v>
      </c>
      <c r="F296" s="35">
        <f t="shared" si="184"/>
        <v>0</v>
      </c>
      <c r="G296" s="55">
        <f t="shared" si="220"/>
        <v>5.67</v>
      </c>
      <c r="H296" s="69">
        <f t="shared" si="220"/>
        <v>5.67</v>
      </c>
      <c r="I296" s="72">
        <f t="shared" si="216"/>
        <v>0</v>
      </c>
      <c r="J296" s="55">
        <f t="shared" si="221"/>
        <v>-4.7500000000000001E-2</v>
      </c>
      <c r="K296" s="69">
        <f t="shared" si="221"/>
        <v>-0.06</v>
      </c>
      <c r="L296" s="72">
        <v>0</v>
      </c>
      <c r="M296" s="55">
        <f t="shared" si="222"/>
        <v>0.01</v>
      </c>
      <c r="N296" s="69">
        <f t="shared" si="222"/>
        <v>0</v>
      </c>
      <c r="O296" s="72">
        <v>0</v>
      </c>
      <c r="P296" s="7"/>
      <c r="Q296" s="72">
        <f t="shared" si="185"/>
        <v>5.6325000000000003</v>
      </c>
      <c r="R296" s="72">
        <f t="shared" si="186"/>
        <v>5.61</v>
      </c>
      <c r="S296" s="72">
        <f t="shared" si="187"/>
        <v>0</v>
      </c>
      <c r="T296" s="7"/>
      <c r="U296" s="5">
        <f t="shared" si="188"/>
        <v>30</v>
      </c>
      <c r="V296" s="45">
        <f t="shared" si="189"/>
        <v>45748</v>
      </c>
      <c r="W296" s="5">
        <f t="shared" si="190"/>
        <v>8832</v>
      </c>
      <c r="X296" s="55">
        <f t="shared" si="191"/>
        <v>5.3904348595426005E-2</v>
      </c>
      <c r="Y296" s="47">
        <f t="shared" si="192"/>
        <v>0.27632189196244783</v>
      </c>
      <c r="Z296" s="5">
        <f t="shared" si="193"/>
        <v>0</v>
      </c>
      <c r="AA296" s="5">
        <f t="shared" si="194"/>
        <v>0</v>
      </c>
      <c r="AC296" s="39">
        <f t="shared" si="195"/>
        <v>0</v>
      </c>
      <c r="AD296" s="39">
        <f t="shared" si="196"/>
        <v>0</v>
      </c>
      <c r="AE296" s="39">
        <f t="shared" si="197"/>
        <v>0</v>
      </c>
      <c r="AF296" s="39">
        <f t="shared" si="198"/>
        <v>0</v>
      </c>
      <c r="AG296" s="39">
        <f t="shared" si="199"/>
        <v>0</v>
      </c>
      <c r="AH296" s="39">
        <f t="shared" si="200"/>
        <v>0</v>
      </c>
      <c r="AI296" s="39">
        <f t="shared" si="201"/>
        <v>0</v>
      </c>
      <c r="AJ296" s="39">
        <f t="shared" si="202"/>
        <v>0</v>
      </c>
      <c r="AK296" s="39">
        <f t="shared" si="203"/>
        <v>0</v>
      </c>
      <c r="AL296" s="43"/>
      <c r="AM296" s="39">
        <f t="shared" si="204"/>
        <v>0</v>
      </c>
      <c r="AN296" s="39">
        <f t="shared" si="205"/>
        <v>0</v>
      </c>
      <c r="AO296" s="39">
        <f t="shared" si="206"/>
        <v>0</v>
      </c>
      <c r="AP296" s="40">
        <f t="shared" si="207"/>
        <v>0</v>
      </c>
      <c r="AR296" s="39">
        <f t="shared" si="208"/>
        <v>0</v>
      </c>
      <c r="AS296" s="39">
        <f t="shared" si="209"/>
        <v>0</v>
      </c>
      <c r="AT296" s="39">
        <f t="shared" si="210"/>
        <v>0</v>
      </c>
      <c r="AU296" s="40">
        <f t="shared" si="211"/>
        <v>0</v>
      </c>
      <c r="AV296" s="40"/>
      <c r="AW296" s="52">
        <f t="shared" si="212"/>
        <v>0</v>
      </c>
      <c r="AY296" s="52">
        <f t="shared" si="213"/>
        <v>0</v>
      </c>
      <c r="AZ296" s="70"/>
    </row>
    <row r="297" spans="1:52" ht="12" customHeight="1">
      <c r="A297" s="44">
        <f t="shared" si="214"/>
        <v>45778</v>
      </c>
      <c r="B297" s="66">
        <f t="shared" si="215"/>
        <v>4590.1639344262294</v>
      </c>
      <c r="C297" s="67"/>
      <c r="D297" s="68">
        <f t="shared" si="182"/>
        <v>4590.1639344262294</v>
      </c>
      <c r="E297" s="35">
        <f t="shared" si="183"/>
        <v>0</v>
      </c>
      <c r="F297" s="35">
        <f t="shared" si="184"/>
        <v>0</v>
      </c>
      <c r="G297" s="55">
        <f t="shared" si="220"/>
        <v>5.67</v>
      </c>
      <c r="H297" s="69">
        <f t="shared" si="220"/>
        <v>5.67</v>
      </c>
      <c r="I297" s="72">
        <f t="shared" si="216"/>
        <v>0</v>
      </c>
      <c r="J297" s="55">
        <f t="shared" si="221"/>
        <v>-4.7500000000000001E-2</v>
      </c>
      <c r="K297" s="69">
        <f t="shared" si="221"/>
        <v>-0.06</v>
      </c>
      <c r="L297" s="72">
        <v>0</v>
      </c>
      <c r="M297" s="55">
        <f t="shared" si="222"/>
        <v>0.01</v>
      </c>
      <c r="N297" s="69">
        <f t="shared" si="222"/>
        <v>0</v>
      </c>
      <c r="O297" s="72">
        <v>0</v>
      </c>
      <c r="P297" s="7"/>
      <c r="Q297" s="72">
        <f t="shared" si="185"/>
        <v>5.6325000000000003</v>
      </c>
      <c r="R297" s="72">
        <f t="shared" si="186"/>
        <v>5.61</v>
      </c>
      <c r="S297" s="72">
        <f t="shared" si="187"/>
        <v>0</v>
      </c>
      <c r="T297" s="7"/>
      <c r="U297" s="5">
        <f t="shared" si="188"/>
        <v>31</v>
      </c>
      <c r="V297" s="45">
        <f t="shared" si="189"/>
        <v>45778</v>
      </c>
      <c r="W297" s="5">
        <f t="shared" si="190"/>
        <v>8862</v>
      </c>
      <c r="X297" s="55">
        <f t="shared" si="191"/>
        <v>5.3904348595426005E-2</v>
      </c>
      <c r="Y297" s="47">
        <f t="shared" si="192"/>
        <v>0.27511731686755747</v>
      </c>
      <c r="Z297" s="5">
        <f t="shared" si="193"/>
        <v>0</v>
      </c>
      <c r="AA297" s="5">
        <f t="shared" si="194"/>
        <v>0</v>
      </c>
      <c r="AC297" s="39">
        <f t="shared" si="195"/>
        <v>0</v>
      </c>
      <c r="AD297" s="39">
        <f t="shared" si="196"/>
        <v>0</v>
      </c>
      <c r="AE297" s="39">
        <f t="shared" si="197"/>
        <v>0</v>
      </c>
      <c r="AF297" s="39">
        <f t="shared" si="198"/>
        <v>0</v>
      </c>
      <c r="AG297" s="39">
        <f t="shared" si="199"/>
        <v>0</v>
      </c>
      <c r="AH297" s="39">
        <f t="shared" si="200"/>
        <v>0</v>
      </c>
      <c r="AI297" s="39">
        <f t="shared" si="201"/>
        <v>0</v>
      </c>
      <c r="AJ297" s="39">
        <f t="shared" si="202"/>
        <v>0</v>
      </c>
      <c r="AK297" s="39">
        <f t="shared" si="203"/>
        <v>0</v>
      </c>
      <c r="AL297" s="43"/>
      <c r="AM297" s="39">
        <f t="shared" si="204"/>
        <v>0</v>
      </c>
      <c r="AN297" s="39">
        <f t="shared" si="205"/>
        <v>0</v>
      </c>
      <c r="AO297" s="39">
        <f t="shared" si="206"/>
        <v>0</v>
      </c>
      <c r="AP297" s="40">
        <f t="shared" si="207"/>
        <v>0</v>
      </c>
      <c r="AR297" s="39">
        <f t="shared" si="208"/>
        <v>0</v>
      </c>
      <c r="AS297" s="39">
        <f t="shared" si="209"/>
        <v>0</v>
      </c>
      <c r="AT297" s="39">
        <f t="shared" si="210"/>
        <v>0</v>
      </c>
      <c r="AU297" s="40">
        <f t="shared" si="211"/>
        <v>0</v>
      </c>
      <c r="AV297" s="40"/>
      <c r="AW297" s="52">
        <f t="shared" si="212"/>
        <v>0</v>
      </c>
      <c r="AY297" s="52">
        <f t="shared" si="213"/>
        <v>0</v>
      </c>
      <c r="AZ297" s="70"/>
    </row>
    <row r="298" spans="1:52" ht="12" customHeight="1">
      <c r="A298" s="44">
        <f t="shared" si="214"/>
        <v>45809</v>
      </c>
      <c r="B298" s="66">
        <f t="shared" si="215"/>
        <v>4590.1639344262294</v>
      </c>
      <c r="C298" s="67"/>
      <c r="D298" s="68">
        <f t="shared" si="182"/>
        <v>4590.1639344262294</v>
      </c>
      <c r="E298" s="35">
        <f t="shared" si="183"/>
        <v>0</v>
      </c>
      <c r="F298" s="35">
        <f t="shared" si="184"/>
        <v>0</v>
      </c>
      <c r="G298" s="55">
        <f t="shared" si="220"/>
        <v>5.67</v>
      </c>
      <c r="H298" s="69">
        <f t="shared" si="220"/>
        <v>5.67</v>
      </c>
      <c r="I298" s="72">
        <f t="shared" si="216"/>
        <v>0</v>
      </c>
      <c r="J298" s="55">
        <f t="shared" si="221"/>
        <v>-4.7500000000000001E-2</v>
      </c>
      <c r="K298" s="69">
        <f t="shared" si="221"/>
        <v>-0.06</v>
      </c>
      <c r="L298" s="72">
        <v>0</v>
      </c>
      <c r="M298" s="55">
        <f t="shared" si="222"/>
        <v>0.01</v>
      </c>
      <c r="N298" s="69">
        <f t="shared" si="222"/>
        <v>0</v>
      </c>
      <c r="O298" s="72">
        <v>0</v>
      </c>
      <c r="P298" s="7"/>
      <c r="Q298" s="72">
        <f t="shared" si="185"/>
        <v>5.6325000000000003</v>
      </c>
      <c r="R298" s="72">
        <f t="shared" si="186"/>
        <v>5.61</v>
      </c>
      <c r="S298" s="72">
        <f t="shared" si="187"/>
        <v>0</v>
      </c>
      <c r="T298" s="7"/>
      <c r="U298" s="5">
        <f t="shared" si="188"/>
        <v>30</v>
      </c>
      <c r="V298" s="45">
        <f t="shared" si="189"/>
        <v>45809</v>
      </c>
      <c r="W298" s="5">
        <f t="shared" si="190"/>
        <v>8893</v>
      </c>
      <c r="X298" s="55">
        <f t="shared" si="191"/>
        <v>5.3904348595426005E-2</v>
      </c>
      <c r="Y298" s="47">
        <f t="shared" si="192"/>
        <v>0.27387810560194181</v>
      </c>
      <c r="Z298" s="5">
        <f t="shared" si="193"/>
        <v>0</v>
      </c>
      <c r="AA298" s="5">
        <f t="shared" si="194"/>
        <v>0</v>
      </c>
      <c r="AC298" s="39">
        <f t="shared" si="195"/>
        <v>0</v>
      </c>
      <c r="AD298" s="39">
        <f t="shared" si="196"/>
        <v>0</v>
      </c>
      <c r="AE298" s="39">
        <f t="shared" si="197"/>
        <v>0</v>
      </c>
      <c r="AF298" s="39">
        <f t="shared" si="198"/>
        <v>0</v>
      </c>
      <c r="AG298" s="39">
        <f t="shared" si="199"/>
        <v>0</v>
      </c>
      <c r="AH298" s="39">
        <f t="shared" si="200"/>
        <v>0</v>
      </c>
      <c r="AI298" s="39">
        <f t="shared" si="201"/>
        <v>0</v>
      </c>
      <c r="AJ298" s="39">
        <f t="shared" si="202"/>
        <v>0</v>
      </c>
      <c r="AK298" s="39">
        <f t="shared" si="203"/>
        <v>0</v>
      </c>
      <c r="AL298" s="43"/>
      <c r="AM298" s="39">
        <f t="shared" si="204"/>
        <v>0</v>
      </c>
      <c r="AN298" s="39">
        <f t="shared" si="205"/>
        <v>0</v>
      </c>
      <c r="AO298" s="39">
        <f t="shared" si="206"/>
        <v>0</v>
      </c>
      <c r="AP298" s="40">
        <f t="shared" si="207"/>
        <v>0</v>
      </c>
      <c r="AR298" s="39">
        <f t="shared" si="208"/>
        <v>0</v>
      </c>
      <c r="AS298" s="39">
        <f t="shared" si="209"/>
        <v>0</v>
      </c>
      <c r="AT298" s="39">
        <f t="shared" si="210"/>
        <v>0</v>
      </c>
      <c r="AU298" s="40">
        <f t="shared" si="211"/>
        <v>0</v>
      </c>
      <c r="AV298" s="40"/>
      <c r="AW298" s="52">
        <f t="shared" si="212"/>
        <v>0</v>
      </c>
      <c r="AY298" s="52">
        <f t="shared" si="213"/>
        <v>0</v>
      </c>
      <c r="AZ298" s="70"/>
    </row>
    <row r="299" spans="1:52" ht="12" customHeight="1">
      <c r="A299" s="44">
        <f t="shared" si="214"/>
        <v>45839</v>
      </c>
      <c r="B299" s="66">
        <f t="shared" si="215"/>
        <v>4590.1639344262294</v>
      </c>
      <c r="C299" s="67"/>
      <c r="D299" s="68">
        <f t="shared" si="182"/>
        <v>4590.1639344262294</v>
      </c>
      <c r="E299" s="35">
        <f t="shared" si="183"/>
        <v>0</v>
      </c>
      <c r="F299" s="35">
        <f t="shared" si="184"/>
        <v>0</v>
      </c>
      <c r="G299" s="55">
        <f t="shared" si="220"/>
        <v>5.67</v>
      </c>
      <c r="H299" s="69">
        <f t="shared" si="220"/>
        <v>5.67</v>
      </c>
      <c r="I299" s="72">
        <f t="shared" si="216"/>
        <v>0</v>
      </c>
      <c r="J299" s="55">
        <f t="shared" si="221"/>
        <v>-4.7500000000000001E-2</v>
      </c>
      <c r="K299" s="69">
        <f t="shared" si="221"/>
        <v>-0.06</v>
      </c>
      <c r="L299" s="72">
        <v>0</v>
      </c>
      <c r="M299" s="55">
        <f t="shared" si="222"/>
        <v>0.01</v>
      </c>
      <c r="N299" s="69">
        <f t="shared" si="222"/>
        <v>0</v>
      </c>
      <c r="O299" s="72">
        <v>0</v>
      </c>
      <c r="P299" s="7"/>
      <c r="Q299" s="72">
        <f t="shared" si="185"/>
        <v>5.6325000000000003</v>
      </c>
      <c r="R299" s="72">
        <f t="shared" si="186"/>
        <v>5.61</v>
      </c>
      <c r="S299" s="72">
        <f t="shared" si="187"/>
        <v>0</v>
      </c>
      <c r="T299" s="7"/>
      <c r="U299" s="5">
        <f t="shared" si="188"/>
        <v>31</v>
      </c>
      <c r="V299" s="45">
        <f t="shared" si="189"/>
        <v>45839</v>
      </c>
      <c r="W299" s="5">
        <f t="shared" si="190"/>
        <v>8923</v>
      </c>
      <c r="X299" s="55">
        <f t="shared" si="191"/>
        <v>5.3904348595426005E-2</v>
      </c>
      <c r="Y299" s="47">
        <f t="shared" si="192"/>
        <v>0.27268418374978287</v>
      </c>
      <c r="Z299" s="5">
        <f t="shared" si="193"/>
        <v>0</v>
      </c>
      <c r="AA299" s="5">
        <f t="shared" si="194"/>
        <v>0</v>
      </c>
      <c r="AC299" s="39">
        <f t="shared" si="195"/>
        <v>0</v>
      </c>
      <c r="AD299" s="39">
        <f t="shared" si="196"/>
        <v>0</v>
      </c>
      <c r="AE299" s="39">
        <f t="shared" si="197"/>
        <v>0</v>
      </c>
      <c r="AF299" s="39">
        <f t="shared" si="198"/>
        <v>0</v>
      </c>
      <c r="AG299" s="39">
        <f t="shared" si="199"/>
        <v>0</v>
      </c>
      <c r="AH299" s="39">
        <f t="shared" si="200"/>
        <v>0</v>
      </c>
      <c r="AI299" s="39">
        <f t="shared" si="201"/>
        <v>0</v>
      </c>
      <c r="AJ299" s="39">
        <f t="shared" si="202"/>
        <v>0</v>
      </c>
      <c r="AK299" s="39">
        <f t="shared" si="203"/>
        <v>0</v>
      </c>
      <c r="AL299" s="43"/>
      <c r="AM299" s="39">
        <f t="shared" si="204"/>
        <v>0</v>
      </c>
      <c r="AN299" s="39">
        <f t="shared" si="205"/>
        <v>0</v>
      </c>
      <c r="AO299" s="39">
        <f t="shared" si="206"/>
        <v>0</v>
      </c>
      <c r="AP299" s="40">
        <f t="shared" si="207"/>
        <v>0</v>
      </c>
      <c r="AR299" s="39">
        <f t="shared" si="208"/>
        <v>0</v>
      </c>
      <c r="AS299" s="39">
        <f t="shared" si="209"/>
        <v>0</v>
      </c>
      <c r="AT299" s="39">
        <f t="shared" si="210"/>
        <v>0</v>
      </c>
      <c r="AU299" s="40">
        <f t="shared" si="211"/>
        <v>0</v>
      </c>
      <c r="AV299" s="40"/>
      <c r="AW299" s="52">
        <f t="shared" si="212"/>
        <v>0</v>
      </c>
      <c r="AY299" s="52">
        <f t="shared" si="213"/>
        <v>0</v>
      </c>
      <c r="AZ299" s="70"/>
    </row>
    <row r="300" spans="1:52" ht="12" customHeight="1">
      <c r="A300" s="44">
        <f t="shared" si="214"/>
        <v>45870</v>
      </c>
      <c r="B300" s="66">
        <f t="shared" si="215"/>
        <v>4590.1639344262294</v>
      </c>
      <c r="C300" s="67"/>
      <c r="D300" s="68">
        <f t="shared" si="182"/>
        <v>4590.1639344262294</v>
      </c>
      <c r="E300" s="35">
        <f t="shared" si="183"/>
        <v>0</v>
      </c>
      <c r="F300" s="35">
        <f t="shared" si="184"/>
        <v>0</v>
      </c>
      <c r="G300" s="55">
        <f t="shared" si="220"/>
        <v>5.67</v>
      </c>
      <c r="H300" s="69">
        <f t="shared" si="220"/>
        <v>5.67</v>
      </c>
      <c r="I300" s="72">
        <f t="shared" si="216"/>
        <v>0</v>
      </c>
      <c r="J300" s="55">
        <f t="shared" si="221"/>
        <v>-4.7500000000000001E-2</v>
      </c>
      <c r="K300" s="69">
        <f t="shared" si="221"/>
        <v>-0.06</v>
      </c>
      <c r="L300" s="72">
        <v>0</v>
      </c>
      <c r="M300" s="55">
        <f t="shared" si="222"/>
        <v>0.01</v>
      </c>
      <c r="N300" s="69">
        <f t="shared" si="222"/>
        <v>0</v>
      </c>
      <c r="O300" s="72">
        <v>0</v>
      </c>
      <c r="P300" s="7"/>
      <c r="Q300" s="72">
        <f t="shared" si="185"/>
        <v>5.6325000000000003</v>
      </c>
      <c r="R300" s="72">
        <f t="shared" si="186"/>
        <v>5.61</v>
      </c>
      <c r="S300" s="72">
        <f t="shared" si="187"/>
        <v>0</v>
      </c>
      <c r="T300" s="7"/>
      <c r="U300" s="5">
        <f t="shared" si="188"/>
        <v>31</v>
      </c>
      <c r="V300" s="45">
        <f t="shared" si="189"/>
        <v>45870</v>
      </c>
      <c r="W300" s="5">
        <f t="shared" si="190"/>
        <v>8954</v>
      </c>
      <c r="X300" s="55">
        <f t="shared" si="191"/>
        <v>5.3904348595426005E-2</v>
      </c>
      <c r="Y300" s="47">
        <f t="shared" si="192"/>
        <v>0.27145593204863455</v>
      </c>
      <c r="Z300" s="5">
        <f t="shared" si="193"/>
        <v>0</v>
      </c>
      <c r="AA300" s="5">
        <f t="shared" si="194"/>
        <v>0</v>
      </c>
      <c r="AC300" s="39">
        <f t="shared" si="195"/>
        <v>0</v>
      </c>
      <c r="AD300" s="39">
        <f t="shared" si="196"/>
        <v>0</v>
      </c>
      <c r="AE300" s="39">
        <f t="shared" si="197"/>
        <v>0</v>
      </c>
      <c r="AF300" s="39">
        <f t="shared" si="198"/>
        <v>0</v>
      </c>
      <c r="AG300" s="39">
        <f t="shared" si="199"/>
        <v>0</v>
      </c>
      <c r="AH300" s="39">
        <f t="shared" si="200"/>
        <v>0</v>
      </c>
      <c r="AI300" s="39">
        <f t="shared" si="201"/>
        <v>0</v>
      </c>
      <c r="AJ300" s="39">
        <f t="shared" si="202"/>
        <v>0</v>
      </c>
      <c r="AK300" s="39">
        <f t="shared" si="203"/>
        <v>0</v>
      </c>
      <c r="AL300" s="43"/>
      <c r="AM300" s="39">
        <f t="shared" si="204"/>
        <v>0</v>
      </c>
      <c r="AN300" s="39">
        <f t="shared" si="205"/>
        <v>0</v>
      </c>
      <c r="AO300" s="39">
        <f t="shared" si="206"/>
        <v>0</v>
      </c>
      <c r="AP300" s="40">
        <f t="shared" si="207"/>
        <v>0</v>
      </c>
      <c r="AR300" s="39">
        <f t="shared" si="208"/>
        <v>0</v>
      </c>
      <c r="AS300" s="39">
        <f t="shared" si="209"/>
        <v>0</v>
      </c>
      <c r="AT300" s="39">
        <f t="shared" si="210"/>
        <v>0</v>
      </c>
      <c r="AU300" s="40">
        <f t="shared" si="211"/>
        <v>0</v>
      </c>
      <c r="AV300" s="40"/>
      <c r="AW300" s="52">
        <f t="shared" si="212"/>
        <v>0</v>
      </c>
      <c r="AY300" s="52">
        <f t="shared" si="213"/>
        <v>0</v>
      </c>
      <c r="AZ300" s="70"/>
    </row>
    <row r="301" spans="1:52" ht="12" customHeight="1">
      <c r="A301" s="44">
        <f t="shared" si="214"/>
        <v>45901</v>
      </c>
      <c r="B301" s="66">
        <f t="shared" si="215"/>
        <v>4590.1639344262294</v>
      </c>
      <c r="C301" s="67"/>
      <c r="D301" s="68">
        <f t="shared" si="182"/>
        <v>4590.1639344262294</v>
      </c>
      <c r="E301" s="35">
        <f t="shared" si="183"/>
        <v>0</v>
      </c>
      <c r="F301" s="35">
        <f t="shared" si="184"/>
        <v>0</v>
      </c>
      <c r="G301" s="55">
        <f t="shared" si="220"/>
        <v>5.67</v>
      </c>
      <c r="H301" s="69">
        <f t="shared" si="220"/>
        <v>5.67</v>
      </c>
      <c r="I301" s="72">
        <f t="shared" si="216"/>
        <v>0</v>
      </c>
      <c r="J301" s="55">
        <f t="shared" si="221"/>
        <v>-4.7500000000000001E-2</v>
      </c>
      <c r="K301" s="69">
        <f t="shared" si="221"/>
        <v>-0.06</v>
      </c>
      <c r="L301" s="72">
        <v>0</v>
      </c>
      <c r="M301" s="55">
        <f t="shared" si="222"/>
        <v>0.01</v>
      </c>
      <c r="N301" s="69">
        <f t="shared" si="222"/>
        <v>0</v>
      </c>
      <c r="O301" s="72">
        <v>0</v>
      </c>
      <c r="P301" s="7"/>
      <c r="Q301" s="72">
        <f t="shared" si="185"/>
        <v>5.6325000000000003</v>
      </c>
      <c r="R301" s="72">
        <f t="shared" si="186"/>
        <v>5.61</v>
      </c>
      <c r="S301" s="72">
        <f t="shared" si="187"/>
        <v>0</v>
      </c>
      <c r="T301" s="7"/>
      <c r="U301" s="5">
        <f t="shared" si="188"/>
        <v>30</v>
      </c>
      <c r="V301" s="45">
        <f t="shared" si="189"/>
        <v>45901</v>
      </c>
      <c r="W301" s="5">
        <f t="shared" si="190"/>
        <v>8985</v>
      </c>
      <c r="X301" s="55">
        <f t="shared" si="191"/>
        <v>5.3904348595426005E-2</v>
      </c>
      <c r="Y301" s="47">
        <f t="shared" si="192"/>
        <v>0.27023321276312057</v>
      </c>
      <c r="Z301" s="5">
        <f t="shared" si="193"/>
        <v>0</v>
      </c>
      <c r="AA301" s="5">
        <f t="shared" si="194"/>
        <v>0</v>
      </c>
      <c r="AC301" s="39">
        <f t="shared" si="195"/>
        <v>0</v>
      </c>
      <c r="AD301" s="39">
        <f t="shared" si="196"/>
        <v>0</v>
      </c>
      <c r="AE301" s="39">
        <f t="shared" si="197"/>
        <v>0</v>
      </c>
      <c r="AF301" s="39">
        <f t="shared" si="198"/>
        <v>0</v>
      </c>
      <c r="AG301" s="39">
        <f t="shared" si="199"/>
        <v>0</v>
      </c>
      <c r="AH301" s="39">
        <f t="shared" si="200"/>
        <v>0</v>
      </c>
      <c r="AI301" s="39">
        <f t="shared" si="201"/>
        <v>0</v>
      </c>
      <c r="AJ301" s="39">
        <f t="shared" si="202"/>
        <v>0</v>
      </c>
      <c r="AK301" s="39">
        <f t="shared" si="203"/>
        <v>0</v>
      </c>
      <c r="AL301" s="43"/>
      <c r="AM301" s="39">
        <f t="shared" si="204"/>
        <v>0</v>
      </c>
      <c r="AN301" s="39">
        <f t="shared" si="205"/>
        <v>0</v>
      </c>
      <c r="AO301" s="39">
        <f t="shared" si="206"/>
        <v>0</v>
      </c>
      <c r="AP301" s="40">
        <f t="shared" si="207"/>
        <v>0</v>
      </c>
      <c r="AR301" s="39">
        <f t="shared" si="208"/>
        <v>0</v>
      </c>
      <c r="AS301" s="39">
        <f t="shared" si="209"/>
        <v>0</v>
      </c>
      <c r="AT301" s="39">
        <f t="shared" si="210"/>
        <v>0</v>
      </c>
      <c r="AU301" s="40">
        <f t="shared" si="211"/>
        <v>0</v>
      </c>
      <c r="AV301" s="40"/>
      <c r="AW301" s="52">
        <f t="shared" si="212"/>
        <v>0</v>
      </c>
      <c r="AY301" s="52">
        <f t="shared" si="213"/>
        <v>0</v>
      </c>
      <c r="AZ301" s="70"/>
    </row>
    <row r="302" spans="1:52" ht="12" customHeight="1">
      <c r="A302" s="44">
        <f t="shared" si="214"/>
        <v>45931</v>
      </c>
      <c r="B302" s="66">
        <f t="shared" si="215"/>
        <v>4590.1639344262294</v>
      </c>
      <c r="C302" s="67"/>
      <c r="D302" s="68">
        <f t="shared" si="182"/>
        <v>4590.1639344262294</v>
      </c>
      <c r="E302" s="35">
        <f t="shared" si="183"/>
        <v>0</v>
      </c>
      <c r="F302" s="35">
        <f t="shared" si="184"/>
        <v>0</v>
      </c>
      <c r="G302" s="55">
        <f t="shared" si="220"/>
        <v>5.67</v>
      </c>
      <c r="H302" s="69">
        <f t="shared" si="220"/>
        <v>5.67</v>
      </c>
      <c r="I302" s="72">
        <f t="shared" si="216"/>
        <v>0</v>
      </c>
      <c r="J302" s="55">
        <f t="shared" si="221"/>
        <v>-4.7500000000000001E-2</v>
      </c>
      <c r="K302" s="69">
        <f t="shared" si="221"/>
        <v>-0.06</v>
      </c>
      <c r="L302" s="72">
        <v>0</v>
      </c>
      <c r="M302" s="55">
        <f t="shared" si="222"/>
        <v>0.01</v>
      </c>
      <c r="N302" s="69">
        <f t="shared" si="222"/>
        <v>0</v>
      </c>
      <c r="O302" s="72">
        <v>0</v>
      </c>
      <c r="P302" s="7"/>
      <c r="Q302" s="72">
        <f t="shared" si="185"/>
        <v>5.6325000000000003</v>
      </c>
      <c r="R302" s="72">
        <f t="shared" si="186"/>
        <v>5.61</v>
      </c>
      <c r="S302" s="72">
        <f t="shared" si="187"/>
        <v>0</v>
      </c>
      <c r="T302" s="7"/>
      <c r="U302" s="5">
        <f t="shared" si="188"/>
        <v>31</v>
      </c>
      <c r="V302" s="45">
        <f t="shared" si="189"/>
        <v>45931</v>
      </c>
      <c r="W302" s="5">
        <f t="shared" si="190"/>
        <v>9015</v>
      </c>
      <c r="X302" s="55">
        <f t="shared" si="191"/>
        <v>5.3904348595426005E-2</v>
      </c>
      <c r="Y302" s="47">
        <f t="shared" si="192"/>
        <v>0.26905518015920754</v>
      </c>
      <c r="Z302" s="5">
        <f t="shared" si="193"/>
        <v>0</v>
      </c>
      <c r="AA302" s="5">
        <f t="shared" si="194"/>
        <v>0</v>
      </c>
      <c r="AC302" s="39">
        <f t="shared" si="195"/>
        <v>0</v>
      </c>
      <c r="AD302" s="39">
        <f t="shared" si="196"/>
        <v>0</v>
      </c>
      <c r="AE302" s="39">
        <f t="shared" si="197"/>
        <v>0</v>
      </c>
      <c r="AF302" s="39">
        <f t="shared" si="198"/>
        <v>0</v>
      </c>
      <c r="AG302" s="39">
        <f t="shared" si="199"/>
        <v>0</v>
      </c>
      <c r="AH302" s="39">
        <f t="shared" si="200"/>
        <v>0</v>
      </c>
      <c r="AI302" s="39">
        <f t="shared" si="201"/>
        <v>0</v>
      </c>
      <c r="AJ302" s="39">
        <f t="shared" si="202"/>
        <v>0</v>
      </c>
      <c r="AK302" s="39">
        <f t="shared" si="203"/>
        <v>0</v>
      </c>
      <c r="AL302" s="43"/>
      <c r="AM302" s="39">
        <f t="shared" si="204"/>
        <v>0</v>
      </c>
      <c r="AN302" s="39">
        <f t="shared" si="205"/>
        <v>0</v>
      </c>
      <c r="AO302" s="39">
        <f t="shared" si="206"/>
        <v>0</v>
      </c>
      <c r="AP302" s="40">
        <f t="shared" si="207"/>
        <v>0</v>
      </c>
      <c r="AR302" s="39">
        <f t="shared" si="208"/>
        <v>0</v>
      </c>
      <c r="AS302" s="39">
        <f t="shared" si="209"/>
        <v>0</v>
      </c>
      <c r="AT302" s="39">
        <f t="shared" si="210"/>
        <v>0</v>
      </c>
      <c r="AU302" s="40">
        <f t="shared" si="211"/>
        <v>0</v>
      </c>
      <c r="AV302" s="40"/>
      <c r="AW302" s="52">
        <f t="shared" si="212"/>
        <v>0</v>
      </c>
      <c r="AY302" s="52">
        <f t="shared" si="213"/>
        <v>0</v>
      </c>
      <c r="AZ302" s="70"/>
    </row>
    <row r="303" spans="1:52" ht="12" customHeight="1">
      <c r="A303" s="44">
        <f t="shared" si="214"/>
        <v>45962</v>
      </c>
      <c r="B303" s="66">
        <f t="shared" si="215"/>
        <v>4590.1639344262294</v>
      </c>
      <c r="C303" s="67"/>
      <c r="D303" s="68">
        <f t="shared" si="182"/>
        <v>4590.1639344262294</v>
      </c>
      <c r="E303" s="35">
        <f t="shared" si="183"/>
        <v>0</v>
      </c>
      <c r="F303" s="35">
        <f t="shared" si="184"/>
        <v>0</v>
      </c>
      <c r="G303" s="55">
        <f t="shared" si="220"/>
        <v>5.67</v>
      </c>
      <c r="H303" s="69">
        <f t="shared" si="220"/>
        <v>5.67</v>
      </c>
      <c r="I303" s="72">
        <f t="shared" si="216"/>
        <v>0</v>
      </c>
      <c r="J303" s="55">
        <f t="shared" si="221"/>
        <v>-4.7500000000000001E-2</v>
      </c>
      <c r="K303" s="69">
        <f t="shared" si="221"/>
        <v>-0.06</v>
      </c>
      <c r="L303" s="72">
        <v>0</v>
      </c>
      <c r="M303" s="55">
        <f t="shared" si="222"/>
        <v>0.01</v>
      </c>
      <c r="N303" s="69">
        <f t="shared" si="222"/>
        <v>0</v>
      </c>
      <c r="O303" s="72">
        <v>0</v>
      </c>
      <c r="P303" s="7"/>
      <c r="Q303" s="72">
        <f t="shared" si="185"/>
        <v>5.6325000000000003</v>
      </c>
      <c r="R303" s="72">
        <f t="shared" si="186"/>
        <v>5.61</v>
      </c>
      <c r="S303" s="72">
        <f t="shared" si="187"/>
        <v>0</v>
      </c>
      <c r="T303" s="7"/>
      <c r="U303" s="5">
        <f t="shared" si="188"/>
        <v>30</v>
      </c>
      <c r="V303" s="45">
        <f t="shared" si="189"/>
        <v>45962</v>
      </c>
      <c r="W303" s="5">
        <f t="shared" si="190"/>
        <v>9046</v>
      </c>
      <c r="X303" s="55">
        <f t="shared" si="191"/>
        <v>5.3904348595426005E-2</v>
      </c>
      <c r="Y303" s="47">
        <f t="shared" si="192"/>
        <v>0.26784327458335444</v>
      </c>
      <c r="Z303" s="5">
        <f t="shared" si="193"/>
        <v>0</v>
      </c>
      <c r="AA303" s="5">
        <f t="shared" si="194"/>
        <v>0</v>
      </c>
      <c r="AC303" s="39">
        <f t="shared" si="195"/>
        <v>0</v>
      </c>
      <c r="AD303" s="39">
        <f t="shared" si="196"/>
        <v>0</v>
      </c>
      <c r="AE303" s="39">
        <f t="shared" si="197"/>
        <v>0</v>
      </c>
      <c r="AF303" s="39">
        <f t="shared" si="198"/>
        <v>0</v>
      </c>
      <c r="AG303" s="39">
        <f t="shared" si="199"/>
        <v>0</v>
      </c>
      <c r="AH303" s="39">
        <f t="shared" si="200"/>
        <v>0</v>
      </c>
      <c r="AI303" s="39">
        <f t="shared" si="201"/>
        <v>0</v>
      </c>
      <c r="AJ303" s="39">
        <f t="shared" si="202"/>
        <v>0</v>
      </c>
      <c r="AK303" s="39">
        <f t="shared" si="203"/>
        <v>0</v>
      </c>
      <c r="AL303" s="43"/>
      <c r="AM303" s="39">
        <f t="shared" si="204"/>
        <v>0</v>
      </c>
      <c r="AN303" s="39">
        <f t="shared" si="205"/>
        <v>0</v>
      </c>
      <c r="AO303" s="39">
        <f t="shared" si="206"/>
        <v>0</v>
      </c>
      <c r="AP303" s="40">
        <f t="shared" si="207"/>
        <v>0</v>
      </c>
      <c r="AR303" s="39">
        <f t="shared" si="208"/>
        <v>0</v>
      </c>
      <c r="AS303" s="39">
        <f t="shared" si="209"/>
        <v>0</v>
      </c>
      <c r="AT303" s="39">
        <f t="shared" si="210"/>
        <v>0</v>
      </c>
      <c r="AU303" s="40">
        <f t="shared" si="211"/>
        <v>0</v>
      </c>
      <c r="AV303" s="40"/>
      <c r="AW303" s="52">
        <f t="shared" si="212"/>
        <v>0</v>
      </c>
      <c r="AY303" s="52">
        <f t="shared" si="213"/>
        <v>0</v>
      </c>
      <c r="AZ303" s="70"/>
    </row>
    <row r="304" spans="1:52" ht="12" customHeight="1">
      <c r="A304" s="44">
        <f t="shared" si="214"/>
        <v>45992</v>
      </c>
      <c r="B304" s="66">
        <f t="shared" si="215"/>
        <v>4590.1639344262294</v>
      </c>
      <c r="C304" s="67"/>
      <c r="D304" s="68">
        <f t="shared" si="182"/>
        <v>4590.1639344262294</v>
      </c>
      <c r="E304" s="35">
        <f t="shared" si="183"/>
        <v>0</v>
      </c>
      <c r="F304" s="35">
        <f t="shared" si="184"/>
        <v>0</v>
      </c>
      <c r="G304" s="55">
        <f t="shared" si="220"/>
        <v>5.67</v>
      </c>
      <c r="H304" s="69">
        <f t="shared" si="220"/>
        <v>5.67</v>
      </c>
      <c r="I304" s="72">
        <f t="shared" si="216"/>
        <v>0</v>
      </c>
      <c r="J304" s="55">
        <f t="shared" si="221"/>
        <v>-4.7500000000000001E-2</v>
      </c>
      <c r="K304" s="69">
        <f t="shared" si="221"/>
        <v>-0.06</v>
      </c>
      <c r="L304" s="72">
        <v>0</v>
      </c>
      <c r="M304" s="55">
        <f t="shared" si="222"/>
        <v>0.01</v>
      </c>
      <c r="N304" s="69">
        <f t="shared" si="222"/>
        <v>0</v>
      </c>
      <c r="O304" s="72">
        <v>0</v>
      </c>
      <c r="P304" s="7"/>
      <c r="Q304" s="72">
        <f t="shared" si="185"/>
        <v>5.6325000000000003</v>
      </c>
      <c r="R304" s="72">
        <f t="shared" si="186"/>
        <v>5.61</v>
      </c>
      <c r="S304" s="72">
        <f t="shared" si="187"/>
        <v>0</v>
      </c>
      <c r="T304" s="7"/>
      <c r="U304" s="5">
        <f t="shared" si="188"/>
        <v>31</v>
      </c>
      <c r="V304" s="45">
        <f t="shared" si="189"/>
        <v>45992</v>
      </c>
      <c r="W304" s="5">
        <f t="shared" si="190"/>
        <v>9076</v>
      </c>
      <c r="X304" s="55">
        <f t="shared" si="191"/>
        <v>5.3904348595426005E-2</v>
      </c>
      <c r="Y304" s="47">
        <f t="shared" si="192"/>
        <v>0.26667566048081043</v>
      </c>
      <c r="Z304" s="5">
        <f t="shared" si="193"/>
        <v>0</v>
      </c>
      <c r="AA304" s="5">
        <f t="shared" si="194"/>
        <v>0</v>
      </c>
      <c r="AC304" s="39">
        <f t="shared" si="195"/>
        <v>0</v>
      </c>
      <c r="AD304" s="39">
        <f t="shared" si="196"/>
        <v>0</v>
      </c>
      <c r="AE304" s="39">
        <f t="shared" si="197"/>
        <v>0</v>
      </c>
      <c r="AF304" s="39">
        <f t="shared" si="198"/>
        <v>0</v>
      </c>
      <c r="AG304" s="39">
        <f t="shared" si="199"/>
        <v>0</v>
      </c>
      <c r="AH304" s="39">
        <f t="shared" si="200"/>
        <v>0</v>
      </c>
      <c r="AI304" s="39">
        <f t="shared" si="201"/>
        <v>0</v>
      </c>
      <c r="AJ304" s="39">
        <f t="shared" si="202"/>
        <v>0</v>
      </c>
      <c r="AK304" s="39">
        <f t="shared" si="203"/>
        <v>0</v>
      </c>
      <c r="AL304" s="43"/>
      <c r="AM304" s="39">
        <f t="shared" si="204"/>
        <v>0</v>
      </c>
      <c r="AN304" s="39">
        <f t="shared" si="205"/>
        <v>0</v>
      </c>
      <c r="AO304" s="39">
        <f t="shared" si="206"/>
        <v>0</v>
      </c>
      <c r="AP304" s="40">
        <f t="shared" si="207"/>
        <v>0</v>
      </c>
      <c r="AR304" s="39">
        <f t="shared" si="208"/>
        <v>0</v>
      </c>
      <c r="AS304" s="39">
        <f t="shared" si="209"/>
        <v>0</v>
      </c>
      <c r="AT304" s="39">
        <f t="shared" si="210"/>
        <v>0</v>
      </c>
      <c r="AU304" s="40">
        <f t="shared" si="211"/>
        <v>0</v>
      </c>
      <c r="AV304" s="40"/>
      <c r="AW304" s="52">
        <f t="shared" si="212"/>
        <v>0</v>
      </c>
      <c r="AY304" s="52">
        <f t="shared" si="213"/>
        <v>0</v>
      </c>
      <c r="AZ304" s="70"/>
    </row>
    <row r="305" spans="1:52" ht="12" customHeight="1">
      <c r="A305" s="44">
        <f t="shared" si="214"/>
        <v>46023</v>
      </c>
      <c r="B305" s="66">
        <f t="shared" si="215"/>
        <v>4590.1639344262294</v>
      </c>
      <c r="C305" s="67"/>
      <c r="D305" s="68">
        <f t="shared" si="182"/>
        <v>4590.1639344262294</v>
      </c>
      <c r="E305" s="35">
        <f t="shared" si="183"/>
        <v>0</v>
      </c>
      <c r="F305" s="35">
        <f t="shared" si="184"/>
        <v>0</v>
      </c>
      <c r="G305" s="55">
        <f t="shared" si="220"/>
        <v>5.67</v>
      </c>
      <c r="H305" s="69">
        <f t="shared" si="220"/>
        <v>5.67</v>
      </c>
      <c r="I305" s="72">
        <f t="shared" si="216"/>
        <v>0</v>
      </c>
      <c r="J305" s="55">
        <f t="shared" si="221"/>
        <v>-4.7500000000000001E-2</v>
      </c>
      <c r="K305" s="69">
        <f t="shared" si="221"/>
        <v>-0.06</v>
      </c>
      <c r="L305" s="72">
        <v>0</v>
      </c>
      <c r="M305" s="55">
        <f t="shared" si="222"/>
        <v>0.01</v>
      </c>
      <c r="N305" s="69">
        <f t="shared" si="222"/>
        <v>0</v>
      </c>
      <c r="O305" s="72">
        <v>0</v>
      </c>
      <c r="P305" s="7"/>
      <c r="Q305" s="72">
        <f t="shared" si="185"/>
        <v>5.6325000000000003</v>
      </c>
      <c r="R305" s="72">
        <f t="shared" si="186"/>
        <v>5.61</v>
      </c>
      <c r="S305" s="72">
        <f t="shared" si="187"/>
        <v>0</v>
      </c>
      <c r="T305" s="7"/>
      <c r="U305" s="5">
        <f t="shared" si="188"/>
        <v>31</v>
      </c>
      <c r="V305" s="45">
        <f t="shared" si="189"/>
        <v>46023</v>
      </c>
      <c r="W305" s="5">
        <f t="shared" si="190"/>
        <v>9107</v>
      </c>
      <c r="X305" s="55">
        <f t="shared" si="191"/>
        <v>5.3904348595426005E-2</v>
      </c>
      <c r="Y305" s="47">
        <f t="shared" si="192"/>
        <v>0.26547447297834442</v>
      </c>
      <c r="Z305" s="5">
        <f t="shared" si="193"/>
        <v>0</v>
      </c>
      <c r="AA305" s="5">
        <f t="shared" si="194"/>
        <v>0</v>
      </c>
      <c r="AC305" s="39">
        <f t="shared" si="195"/>
        <v>0</v>
      </c>
      <c r="AD305" s="39">
        <f t="shared" si="196"/>
        <v>0</v>
      </c>
      <c r="AE305" s="39">
        <f t="shared" si="197"/>
        <v>0</v>
      </c>
      <c r="AF305" s="39">
        <f t="shared" si="198"/>
        <v>0</v>
      </c>
      <c r="AG305" s="39">
        <f t="shared" si="199"/>
        <v>0</v>
      </c>
      <c r="AH305" s="39">
        <f t="shared" si="200"/>
        <v>0</v>
      </c>
      <c r="AI305" s="39">
        <f t="shared" si="201"/>
        <v>0</v>
      </c>
      <c r="AJ305" s="39">
        <f t="shared" si="202"/>
        <v>0</v>
      </c>
      <c r="AK305" s="39">
        <f t="shared" si="203"/>
        <v>0</v>
      </c>
      <c r="AL305" s="43"/>
      <c r="AM305" s="39">
        <f t="shared" si="204"/>
        <v>0</v>
      </c>
      <c r="AN305" s="39">
        <f t="shared" si="205"/>
        <v>0</v>
      </c>
      <c r="AO305" s="39">
        <f t="shared" si="206"/>
        <v>0</v>
      </c>
      <c r="AP305" s="40">
        <f t="shared" si="207"/>
        <v>0</v>
      </c>
      <c r="AR305" s="39">
        <f t="shared" si="208"/>
        <v>0</v>
      </c>
      <c r="AS305" s="39">
        <f t="shared" si="209"/>
        <v>0</v>
      </c>
      <c r="AT305" s="39">
        <f t="shared" si="210"/>
        <v>0</v>
      </c>
      <c r="AU305" s="40">
        <f t="shared" si="211"/>
        <v>0</v>
      </c>
      <c r="AV305" s="40"/>
      <c r="AW305" s="52">
        <f t="shared" si="212"/>
        <v>0</v>
      </c>
      <c r="AY305" s="52">
        <f t="shared" si="213"/>
        <v>0</v>
      </c>
      <c r="AZ305" s="70"/>
    </row>
    <row r="306" spans="1:52" ht="12" customHeight="1">
      <c r="A306" s="44">
        <f t="shared" si="214"/>
        <v>46054</v>
      </c>
      <c r="B306" s="66">
        <f t="shared" si="215"/>
        <v>4590.1639344262294</v>
      </c>
      <c r="C306" s="67"/>
      <c r="D306" s="68">
        <f t="shared" si="182"/>
        <v>4590.1639344262294</v>
      </c>
      <c r="E306" s="35">
        <f t="shared" si="183"/>
        <v>0</v>
      </c>
      <c r="F306" s="35">
        <f t="shared" si="184"/>
        <v>0</v>
      </c>
      <c r="G306" s="55">
        <f t="shared" si="220"/>
        <v>5.67</v>
      </c>
      <c r="H306" s="69">
        <f t="shared" si="220"/>
        <v>5.67</v>
      </c>
      <c r="I306" s="72">
        <f t="shared" si="216"/>
        <v>0</v>
      </c>
      <c r="J306" s="55">
        <f t="shared" si="221"/>
        <v>-4.7500000000000001E-2</v>
      </c>
      <c r="K306" s="69">
        <f t="shared" si="221"/>
        <v>-0.06</v>
      </c>
      <c r="L306" s="72">
        <v>0</v>
      </c>
      <c r="M306" s="55">
        <f t="shared" si="222"/>
        <v>0.01</v>
      </c>
      <c r="N306" s="69">
        <f t="shared" si="222"/>
        <v>0</v>
      </c>
      <c r="O306" s="72">
        <v>0</v>
      </c>
      <c r="P306" s="7"/>
      <c r="Q306" s="72">
        <f t="shared" si="185"/>
        <v>5.6325000000000003</v>
      </c>
      <c r="R306" s="72">
        <f t="shared" si="186"/>
        <v>5.61</v>
      </c>
      <c r="S306" s="72">
        <f t="shared" si="187"/>
        <v>0</v>
      </c>
      <c r="T306" s="7"/>
      <c r="U306" s="5">
        <f t="shared" si="188"/>
        <v>28</v>
      </c>
      <c r="V306" s="45">
        <f t="shared" si="189"/>
        <v>46054</v>
      </c>
      <c r="W306" s="5">
        <f t="shared" si="190"/>
        <v>9138</v>
      </c>
      <c r="X306" s="55">
        <f t="shared" si="191"/>
        <v>5.3904348595426005E-2</v>
      </c>
      <c r="Y306" s="47">
        <f t="shared" si="192"/>
        <v>0.2642786959862094</v>
      </c>
      <c r="Z306" s="5">
        <f t="shared" si="193"/>
        <v>0</v>
      </c>
      <c r="AA306" s="5">
        <f t="shared" si="194"/>
        <v>0</v>
      </c>
      <c r="AC306" s="39">
        <f t="shared" si="195"/>
        <v>0</v>
      </c>
      <c r="AD306" s="39">
        <f t="shared" si="196"/>
        <v>0</v>
      </c>
      <c r="AE306" s="39">
        <f t="shared" si="197"/>
        <v>0</v>
      </c>
      <c r="AF306" s="39">
        <f t="shared" si="198"/>
        <v>0</v>
      </c>
      <c r="AG306" s="39">
        <f t="shared" si="199"/>
        <v>0</v>
      </c>
      <c r="AH306" s="39">
        <f t="shared" si="200"/>
        <v>0</v>
      </c>
      <c r="AI306" s="39">
        <f t="shared" si="201"/>
        <v>0</v>
      </c>
      <c r="AJ306" s="39">
        <f t="shared" si="202"/>
        <v>0</v>
      </c>
      <c r="AK306" s="39">
        <f t="shared" si="203"/>
        <v>0</v>
      </c>
      <c r="AL306" s="43"/>
      <c r="AM306" s="39">
        <f t="shared" si="204"/>
        <v>0</v>
      </c>
      <c r="AN306" s="39">
        <f t="shared" si="205"/>
        <v>0</v>
      </c>
      <c r="AO306" s="39">
        <f t="shared" si="206"/>
        <v>0</v>
      </c>
      <c r="AP306" s="40">
        <f t="shared" si="207"/>
        <v>0</v>
      </c>
      <c r="AR306" s="39">
        <f t="shared" si="208"/>
        <v>0</v>
      </c>
      <c r="AS306" s="39">
        <f t="shared" si="209"/>
        <v>0</v>
      </c>
      <c r="AT306" s="39">
        <f t="shared" si="210"/>
        <v>0</v>
      </c>
      <c r="AU306" s="40">
        <f t="shared" si="211"/>
        <v>0</v>
      </c>
      <c r="AV306" s="40"/>
      <c r="AW306" s="52">
        <f t="shared" si="212"/>
        <v>0</v>
      </c>
      <c r="AY306" s="52">
        <f t="shared" si="213"/>
        <v>0</v>
      </c>
      <c r="AZ306" s="70"/>
    </row>
    <row r="307" spans="1:52" ht="12" customHeight="1">
      <c r="A307" s="44">
        <f t="shared" si="214"/>
        <v>46082</v>
      </c>
      <c r="B307" s="66">
        <f t="shared" si="215"/>
        <v>4590.1639344262294</v>
      </c>
      <c r="C307" s="67"/>
      <c r="D307" s="68">
        <f t="shared" si="182"/>
        <v>4590.1639344262294</v>
      </c>
      <c r="E307" s="35">
        <f t="shared" si="183"/>
        <v>0</v>
      </c>
      <c r="F307" s="35">
        <f t="shared" si="184"/>
        <v>0</v>
      </c>
      <c r="G307" s="55">
        <f t="shared" si="220"/>
        <v>5.67</v>
      </c>
      <c r="H307" s="69">
        <f t="shared" si="220"/>
        <v>5.67</v>
      </c>
      <c r="I307" s="72">
        <f t="shared" si="216"/>
        <v>0</v>
      </c>
      <c r="J307" s="55">
        <f t="shared" si="221"/>
        <v>-4.7500000000000001E-2</v>
      </c>
      <c r="K307" s="69">
        <f t="shared" si="221"/>
        <v>-0.06</v>
      </c>
      <c r="L307" s="72">
        <v>0</v>
      </c>
      <c r="M307" s="55">
        <f t="shared" si="222"/>
        <v>0.01</v>
      </c>
      <c r="N307" s="69">
        <f t="shared" si="222"/>
        <v>0</v>
      </c>
      <c r="O307" s="72">
        <v>0</v>
      </c>
      <c r="P307" s="7"/>
      <c r="Q307" s="72">
        <f t="shared" si="185"/>
        <v>5.6325000000000003</v>
      </c>
      <c r="R307" s="72">
        <f t="shared" si="186"/>
        <v>5.61</v>
      </c>
      <c r="S307" s="72">
        <f t="shared" si="187"/>
        <v>0</v>
      </c>
      <c r="T307" s="7"/>
      <c r="U307" s="5">
        <f t="shared" si="188"/>
        <v>31</v>
      </c>
      <c r="V307" s="45">
        <f t="shared" si="189"/>
        <v>46082</v>
      </c>
      <c r="W307" s="5">
        <f t="shared" si="190"/>
        <v>9166</v>
      </c>
      <c r="X307" s="55">
        <f t="shared" si="191"/>
        <v>5.3904348595426005E-2</v>
      </c>
      <c r="Y307" s="47">
        <f t="shared" si="192"/>
        <v>0.26320326952367423</v>
      </c>
      <c r="Z307" s="5">
        <f t="shared" si="193"/>
        <v>0</v>
      </c>
      <c r="AA307" s="5">
        <f t="shared" si="194"/>
        <v>0</v>
      </c>
      <c r="AC307" s="39">
        <f t="shared" si="195"/>
        <v>0</v>
      </c>
      <c r="AD307" s="39">
        <f t="shared" si="196"/>
        <v>0</v>
      </c>
      <c r="AE307" s="39">
        <f t="shared" si="197"/>
        <v>0</v>
      </c>
      <c r="AF307" s="39">
        <f t="shared" si="198"/>
        <v>0</v>
      </c>
      <c r="AG307" s="39">
        <f t="shared" si="199"/>
        <v>0</v>
      </c>
      <c r="AH307" s="39">
        <f t="shared" si="200"/>
        <v>0</v>
      </c>
      <c r="AI307" s="39">
        <f t="shared" si="201"/>
        <v>0</v>
      </c>
      <c r="AJ307" s="39">
        <f t="shared" si="202"/>
        <v>0</v>
      </c>
      <c r="AK307" s="39">
        <f t="shared" si="203"/>
        <v>0</v>
      </c>
      <c r="AL307" s="43"/>
      <c r="AM307" s="39">
        <f t="shared" si="204"/>
        <v>0</v>
      </c>
      <c r="AN307" s="39">
        <f t="shared" si="205"/>
        <v>0</v>
      </c>
      <c r="AO307" s="39">
        <f t="shared" si="206"/>
        <v>0</v>
      </c>
      <c r="AP307" s="40">
        <f t="shared" si="207"/>
        <v>0</v>
      </c>
      <c r="AR307" s="39">
        <f t="shared" si="208"/>
        <v>0</v>
      </c>
      <c r="AS307" s="39">
        <f t="shared" si="209"/>
        <v>0</v>
      </c>
      <c r="AT307" s="39">
        <f t="shared" si="210"/>
        <v>0</v>
      </c>
      <c r="AU307" s="40">
        <f t="shared" si="211"/>
        <v>0</v>
      </c>
      <c r="AV307" s="40"/>
      <c r="AW307" s="52">
        <f t="shared" si="212"/>
        <v>0</v>
      </c>
      <c r="AY307" s="52">
        <f t="shared" si="213"/>
        <v>0</v>
      </c>
      <c r="AZ307" s="70"/>
    </row>
    <row r="308" spans="1:52" ht="12" customHeight="1">
      <c r="A308" s="44">
        <f t="shared" si="214"/>
        <v>46113</v>
      </c>
      <c r="B308" s="66">
        <f t="shared" si="215"/>
        <v>4590.1639344262294</v>
      </c>
      <c r="C308" s="67"/>
      <c r="D308" s="68">
        <f t="shared" si="182"/>
        <v>4590.1639344262294</v>
      </c>
      <c r="E308" s="35">
        <f t="shared" si="183"/>
        <v>0</v>
      </c>
      <c r="F308" s="35">
        <f t="shared" si="184"/>
        <v>0</v>
      </c>
      <c r="G308" s="55">
        <f t="shared" si="220"/>
        <v>5.67</v>
      </c>
      <c r="H308" s="69">
        <f t="shared" si="220"/>
        <v>5.67</v>
      </c>
      <c r="I308" s="72">
        <f t="shared" si="216"/>
        <v>0</v>
      </c>
      <c r="J308" s="55">
        <f t="shared" si="221"/>
        <v>-4.7500000000000001E-2</v>
      </c>
      <c r="K308" s="69">
        <f t="shared" si="221"/>
        <v>-0.06</v>
      </c>
      <c r="L308" s="72">
        <v>0</v>
      </c>
      <c r="M308" s="55">
        <f t="shared" si="222"/>
        <v>0.01</v>
      </c>
      <c r="N308" s="69">
        <f t="shared" si="222"/>
        <v>0</v>
      </c>
      <c r="O308" s="72">
        <v>0</v>
      </c>
      <c r="P308" s="7"/>
      <c r="Q308" s="72">
        <f t="shared" si="185"/>
        <v>5.6325000000000003</v>
      </c>
      <c r="R308" s="72">
        <f t="shared" si="186"/>
        <v>5.61</v>
      </c>
      <c r="S308" s="72">
        <f t="shared" si="187"/>
        <v>0</v>
      </c>
      <c r="T308" s="7"/>
      <c r="U308" s="5">
        <f t="shared" si="188"/>
        <v>30</v>
      </c>
      <c r="V308" s="45">
        <f t="shared" si="189"/>
        <v>46113</v>
      </c>
      <c r="W308" s="5">
        <f t="shared" si="190"/>
        <v>9197</v>
      </c>
      <c r="X308" s="55">
        <f t="shared" si="191"/>
        <v>5.3904348595426005E-2</v>
      </c>
      <c r="Y308" s="47">
        <f t="shared" si="192"/>
        <v>0.26201772271602775</v>
      </c>
      <c r="Z308" s="5">
        <f t="shared" si="193"/>
        <v>0</v>
      </c>
      <c r="AA308" s="5">
        <f t="shared" si="194"/>
        <v>0</v>
      </c>
      <c r="AC308" s="39">
        <f t="shared" si="195"/>
        <v>0</v>
      </c>
      <c r="AD308" s="39">
        <f t="shared" si="196"/>
        <v>0</v>
      </c>
      <c r="AE308" s="39">
        <f t="shared" si="197"/>
        <v>0</v>
      </c>
      <c r="AF308" s="39">
        <f t="shared" si="198"/>
        <v>0</v>
      </c>
      <c r="AG308" s="39">
        <f t="shared" si="199"/>
        <v>0</v>
      </c>
      <c r="AH308" s="39">
        <f t="shared" si="200"/>
        <v>0</v>
      </c>
      <c r="AI308" s="39">
        <f t="shared" si="201"/>
        <v>0</v>
      </c>
      <c r="AJ308" s="39">
        <f t="shared" si="202"/>
        <v>0</v>
      </c>
      <c r="AK308" s="39">
        <f t="shared" si="203"/>
        <v>0</v>
      </c>
      <c r="AL308" s="43"/>
      <c r="AM308" s="39">
        <f t="shared" si="204"/>
        <v>0</v>
      </c>
      <c r="AN308" s="39">
        <f t="shared" si="205"/>
        <v>0</v>
      </c>
      <c r="AO308" s="39">
        <f t="shared" si="206"/>
        <v>0</v>
      </c>
      <c r="AP308" s="40">
        <f t="shared" si="207"/>
        <v>0</v>
      </c>
      <c r="AR308" s="39">
        <f t="shared" si="208"/>
        <v>0</v>
      </c>
      <c r="AS308" s="39">
        <f t="shared" si="209"/>
        <v>0</v>
      </c>
      <c r="AT308" s="39">
        <f t="shared" si="210"/>
        <v>0</v>
      </c>
      <c r="AU308" s="40">
        <f t="shared" si="211"/>
        <v>0</v>
      </c>
      <c r="AV308" s="40"/>
      <c r="AW308" s="52">
        <f t="shared" si="212"/>
        <v>0</v>
      </c>
      <c r="AY308" s="52">
        <f t="shared" si="213"/>
        <v>0</v>
      </c>
      <c r="AZ308" s="70"/>
    </row>
    <row r="309" spans="1:52" ht="12" customHeight="1">
      <c r="A309" s="44">
        <f t="shared" si="214"/>
        <v>46143</v>
      </c>
      <c r="B309" s="66">
        <f t="shared" si="215"/>
        <v>4590.1639344262294</v>
      </c>
      <c r="C309" s="67"/>
      <c r="D309" s="68">
        <f t="shared" si="182"/>
        <v>4590.1639344262294</v>
      </c>
      <c r="E309" s="35">
        <f t="shared" si="183"/>
        <v>0</v>
      </c>
      <c r="F309" s="35">
        <f t="shared" si="184"/>
        <v>0</v>
      </c>
      <c r="G309" s="55">
        <f t="shared" si="220"/>
        <v>5.67</v>
      </c>
      <c r="H309" s="69">
        <f t="shared" si="220"/>
        <v>5.67</v>
      </c>
      <c r="I309" s="72">
        <f t="shared" si="216"/>
        <v>0</v>
      </c>
      <c r="J309" s="55">
        <f t="shared" si="221"/>
        <v>-4.7500000000000001E-2</v>
      </c>
      <c r="K309" s="69">
        <f t="shared" si="221"/>
        <v>-0.06</v>
      </c>
      <c r="L309" s="72">
        <v>0</v>
      </c>
      <c r="M309" s="55">
        <f t="shared" si="222"/>
        <v>0.01</v>
      </c>
      <c r="N309" s="69">
        <f t="shared" si="222"/>
        <v>0</v>
      </c>
      <c r="O309" s="72">
        <v>0</v>
      </c>
      <c r="P309" s="7"/>
      <c r="Q309" s="72">
        <f t="shared" si="185"/>
        <v>5.6325000000000003</v>
      </c>
      <c r="R309" s="72">
        <f t="shared" si="186"/>
        <v>5.61</v>
      </c>
      <c r="S309" s="72">
        <f t="shared" si="187"/>
        <v>0</v>
      </c>
      <c r="T309" s="7"/>
      <c r="U309" s="5">
        <f t="shared" si="188"/>
        <v>31</v>
      </c>
      <c r="V309" s="45">
        <f t="shared" si="189"/>
        <v>46143</v>
      </c>
      <c r="W309" s="5">
        <f t="shared" si="190"/>
        <v>9227</v>
      </c>
      <c r="X309" s="55">
        <f t="shared" si="191"/>
        <v>5.3904348595426005E-2</v>
      </c>
      <c r="Y309" s="47">
        <f t="shared" si="192"/>
        <v>0.26087550404865362</v>
      </c>
      <c r="Z309" s="5">
        <f t="shared" si="193"/>
        <v>0</v>
      </c>
      <c r="AA309" s="5">
        <f t="shared" si="194"/>
        <v>0</v>
      </c>
      <c r="AC309" s="39">
        <f t="shared" si="195"/>
        <v>0</v>
      </c>
      <c r="AD309" s="39">
        <f t="shared" si="196"/>
        <v>0</v>
      </c>
      <c r="AE309" s="39">
        <f t="shared" si="197"/>
        <v>0</v>
      </c>
      <c r="AF309" s="39">
        <f t="shared" si="198"/>
        <v>0</v>
      </c>
      <c r="AG309" s="39">
        <f t="shared" si="199"/>
        <v>0</v>
      </c>
      <c r="AH309" s="39">
        <f t="shared" si="200"/>
        <v>0</v>
      </c>
      <c r="AI309" s="39">
        <f t="shared" si="201"/>
        <v>0</v>
      </c>
      <c r="AJ309" s="39">
        <f t="shared" si="202"/>
        <v>0</v>
      </c>
      <c r="AK309" s="39">
        <f t="shared" si="203"/>
        <v>0</v>
      </c>
      <c r="AL309" s="43"/>
      <c r="AM309" s="39">
        <f t="shared" si="204"/>
        <v>0</v>
      </c>
      <c r="AN309" s="39">
        <f t="shared" si="205"/>
        <v>0</v>
      </c>
      <c r="AO309" s="39">
        <f t="shared" si="206"/>
        <v>0</v>
      </c>
      <c r="AP309" s="40">
        <f t="shared" si="207"/>
        <v>0</v>
      </c>
      <c r="AR309" s="39">
        <f t="shared" si="208"/>
        <v>0</v>
      </c>
      <c r="AS309" s="39">
        <f t="shared" si="209"/>
        <v>0</v>
      </c>
      <c r="AT309" s="39">
        <f t="shared" si="210"/>
        <v>0</v>
      </c>
      <c r="AU309" s="40">
        <f t="shared" si="211"/>
        <v>0</v>
      </c>
      <c r="AV309" s="40"/>
      <c r="AW309" s="52">
        <f t="shared" si="212"/>
        <v>0</v>
      </c>
      <c r="AY309" s="52">
        <f t="shared" si="213"/>
        <v>0</v>
      </c>
      <c r="AZ309" s="70"/>
    </row>
    <row r="310" spans="1:52" ht="12" customHeight="1">
      <c r="A310" s="44">
        <f t="shared" si="214"/>
        <v>46174</v>
      </c>
      <c r="B310" s="66">
        <f t="shared" si="215"/>
        <v>4590.1639344262294</v>
      </c>
      <c r="C310" s="67"/>
      <c r="D310" s="68">
        <f t="shared" si="182"/>
        <v>4590.1639344262294</v>
      </c>
      <c r="E310" s="35">
        <f t="shared" si="183"/>
        <v>0</v>
      </c>
      <c r="F310" s="35">
        <f t="shared" si="184"/>
        <v>0</v>
      </c>
      <c r="G310" s="55">
        <f t="shared" ref="G310:H329" si="223">VLOOKUP($A310,Table,MATCH(G$4,Curves,0))</f>
        <v>5.67</v>
      </c>
      <c r="H310" s="69">
        <f t="shared" si="223"/>
        <v>5.67</v>
      </c>
      <c r="I310" s="72">
        <f t="shared" si="216"/>
        <v>0</v>
      </c>
      <c r="J310" s="55">
        <f t="shared" ref="J310:K329" si="224">VLOOKUP($A310,Table,MATCH(J$4,Curves,0))</f>
        <v>-4.7500000000000001E-2</v>
      </c>
      <c r="K310" s="69">
        <f t="shared" si="224"/>
        <v>-0.06</v>
      </c>
      <c r="L310" s="72">
        <v>0</v>
      </c>
      <c r="M310" s="55">
        <f t="shared" ref="M310:N329" si="225">VLOOKUP($A310,Table,MATCH(M$4,Curves,0))</f>
        <v>0.01</v>
      </c>
      <c r="N310" s="69">
        <f t="shared" si="225"/>
        <v>0</v>
      </c>
      <c r="O310" s="72">
        <v>0</v>
      </c>
      <c r="P310" s="7"/>
      <c r="Q310" s="72">
        <f t="shared" si="185"/>
        <v>5.6325000000000003</v>
      </c>
      <c r="R310" s="72">
        <f t="shared" si="186"/>
        <v>5.61</v>
      </c>
      <c r="S310" s="72">
        <f t="shared" si="187"/>
        <v>0</v>
      </c>
      <c r="T310" s="7"/>
      <c r="U310" s="5">
        <f t="shared" si="188"/>
        <v>30</v>
      </c>
      <c r="V310" s="45">
        <f t="shared" si="189"/>
        <v>46174</v>
      </c>
      <c r="W310" s="5">
        <f t="shared" si="190"/>
        <v>9258</v>
      </c>
      <c r="X310" s="55">
        <f t="shared" si="191"/>
        <v>5.3904348595426005E-2</v>
      </c>
      <c r="Y310" s="47">
        <f t="shared" si="192"/>
        <v>0.25970044219787286</v>
      </c>
      <c r="Z310" s="5">
        <f t="shared" si="193"/>
        <v>0</v>
      </c>
      <c r="AA310" s="5">
        <f t="shared" si="194"/>
        <v>0</v>
      </c>
      <c r="AC310" s="39">
        <f t="shared" si="195"/>
        <v>0</v>
      </c>
      <c r="AD310" s="39">
        <f t="shared" si="196"/>
        <v>0</v>
      </c>
      <c r="AE310" s="39">
        <f t="shared" si="197"/>
        <v>0</v>
      </c>
      <c r="AF310" s="39">
        <f t="shared" si="198"/>
        <v>0</v>
      </c>
      <c r="AG310" s="39">
        <f t="shared" si="199"/>
        <v>0</v>
      </c>
      <c r="AH310" s="39">
        <f t="shared" si="200"/>
        <v>0</v>
      </c>
      <c r="AI310" s="39">
        <f t="shared" si="201"/>
        <v>0</v>
      </c>
      <c r="AJ310" s="39">
        <f t="shared" si="202"/>
        <v>0</v>
      </c>
      <c r="AK310" s="39">
        <f t="shared" si="203"/>
        <v>0</v>
      </c>
      <c r="AL310" s="43"/>
      <c r="AM310" s="39">
        <f t="shared" si="204"/>
        <v>0</v>
      </c>
      <c r="AN310" s="39">
        <f t="shared" si="205"/>
        <v>0</v>
      </c>
      <c r="AO310" s="39">
        <f t="shared" si="206"/>
        <v>0</v>
      </c>
      <c r="AP310" s="40">
        <f t="shared" si="207"/>
        <v>0</v>
      </c>
      <c r="AR310" s="39">
        <f t="shared" si="208"/>
        <v>0</v>
      </c>
      <c r="AS310" s="39">
        <f t="shared" si="209"/>
        <v>0</v>
      </c>
      <c r="AT310" s="39">
        <f t="shared" si="210"/>
        <v>0</v>
      </c>
      <c r="AU310" s="40">
        <f t="shared" si="211"/>
        <v>0</v>
      </c>
      <c r="AV310" s="40"/>
      <c r="AW310" s="52">
        <f t="shared" si="212"/>
        <v>0</v>
      </c>
      <c r="AY310" s="52">
        <f t="shared" si="213"/>
        <v>0</v>
      </c>
      <c r="AZ310" s="70"/>
    </row>
    <row r="311" spans="1:52" ht="12" customHeight="1">
      <c r="A311" s="44">
        <f t="shared" si="214"/>
        <v>46204</v>
      </c>
      <c r="B311" s="66">
        <f t="shared" si="215"/>
        <v>4590.1639344262294</v>
      </c>
      <c r="C311" s="67"/>
      <c r="D311" s="68">
        <f t="shared" si="182"/>
        <v>4590.1639344262294</v>
      </c>
      <c r="E311" s="35">
        <f t="shared" si="183"/>
        <v>0</v>
      </c>
      <c r="F311" s="35">
        <f t="shared" si="184"/>
        <v>0</v>
      </c>
      <c r="G311" s="55">
        <f t="shared" si="223"/>
        <v>5.67</v>
      </c>
      <c r="H311" s="69">
        <f t="shared" si="223"/>
        <v>5.67</v>
      </c>
      <c r="I311" s="72">
        <f t="shared" si="216"/>
        <v>0</v>
      </c>
      <c r="J311" s="55">
        <f t="shared" si="224"/>
        <v>-4.7500000000000001E-2</v>
      </c>
      <c r="K311" s="69">
        <f t="shared" si="224"/>
        <v>-0.06</v>
      </c>
      <c r="L311" s="72">
        <v>0</v>
      </c>
      <c r="M311" s="55">
        <f t="shared" si="225"/>
        <v>0.01</v>
      </c>
      <c r="N311" s="69">
        <f t="shared" si="225"/>
        <v>0</v>
      </c>
      <c r="O311" s="72">
        <v>0</v>
      </c>
      <c r="P311" s="7"/>
      <c r="Q311" s="72">
        <f t="shared" si="185"/>
        <v>5.6325000000000003</v>
      </c>
      <c r="R311" s="72">
        <f t="shared" si="186"/>
        <v>5.61</v>
      </c>
      <c r="S311" s="72">
        <f t="shared" si="187"/>
        <v>0</v>
      </c>
      <c r="T311" s="7"/>
      <c r="U311" s="5">
        <f t="shared" si="188"/>
        <v>31</v>
      </c>
      <c r="V311" s="45">
        <f t="shared" si="189"/>
        <v>46204</v>
      </c>
      <c r="W311" s="5">
        <f t="shared" si="190"/>
        <v>9288</v>
      </c>
      <c r="X311" s="55">
        <f t="shared" si="191"/>
        <v>5.3904348595426005E-2</v>
      </c>
      <c r="Y311" s="47">
        <f t="shared" si="192"/>
        <v>0.25856832529398999</v>
      </c>
      <c r="Z311" s="5">
        <f t="shared" si="193"/>
        <v>0</v>
      </c>
      <c r="AA311" s="5">
        <f t="shared" si="194"/>
        <v>0</v>
      </c>
      <c r="AC311" s="39">
        <f t="shared" si="195"/>
        <v>0</v>
      </c>
      <c r="AD311" s="39">
        <f t="shared" si="196"/>
        <v>0</v>
      </c>
      <c r="AE311" s="39">
        <f t="shared" si="197"/>
        <v>0</v>
      </c>
      <c r="AF311" s="39">
        <f t="shared" si="198"/>
        <v>0</v>
      </c>
      <c r="AG311" s="39">
        <f t="shared" si="199"/>
        <v>0</v>
      </c>
      <c r="AH311" s="39">
        <f t="shared" si="200"/>
        <v>0</v>
      </c>
      <c r="AI311" s="39">
        <f t="shared" si="201"/>
        <v>0</v>
      </c>
      <c r="AJ311" s="39">
        <f t="shared" si="202"/>
        <v>0</v>
      </c>
      <c r="AK311" s="39">
        <f t="shared" si="203"/>
        <v>0</v>
      </c>
      <c r="AL311" s="43"/>
      <c r="AM311" s="39">
        <f t="shared" si="204"/>
        <v>0</v>
      </c>
      <c r="AN311" s="39">
        <f t="shared" si="205"/>
        <v>0</v>
      </c>
      <c r="AO311" s="39">
        <f t="shared" si="206"/>
        <v>0</v>
      </c>
      <c r="AP311" s="40">
        <f t="shared" si="207"/>
        <v>0</v>
      </c>
      <c r="AR311" s="39">
        <f t="shared" si="208"/>
        <v>0</v>
      </c>
      <c r="AS311" s="39">
        <f t="shared" si="209"/>
        <v>0</v>
      </c>
      <c r="AT311" s="39">
        <f t="shared" si="210"/>
        <v>0</v>
      </c>
      <c r="AU311" s="40">
        <f t="shared" si="211"/>
        <v>0</v>
      </c>
      <c r="AV311" s="40"/>
      <c r="AW311" s="52">
        <f t="shared" si="212"/>
        <v>0</v>
      </c>
      <c r="AY311" s="52">
        <f t="shared" si="213"/>
        <v>0</v>
      </c>
      <c r="AZ311" s="70"/>
    </row>
    <row r="312" spans="1:52" ht="12" customHeight="1">
      <c r="A312" s="44">
        <f t="shared" si="214"/>
        <v>46235</v>
      </c>
      <c r="B312" s="66">
        <f t="shared" si="215"/>
        <v>4590.1639344262294</v>
      </c>
      <c r="C312" s="67"/>
      <c r="D312" s="68">
        <f t="shared" si="182"/>
        <v>4590.1639344262294</v>
      </c>
      <c r="E312" s="35">
        <f t="shared" si="183"/>
        <v>0</v>
      </c>
      <c r="F312" s="35">
        <f t="shared" si="184"/>
        <v>0</v>
      </c>
      <c r="G312" s="55">
        <f t="shared" si="223"/>
        <v>5.67</v>
      </c>
      <c r="H312" s="69">
        <f t="shared" si="223"/>
        <v>5.67</v>
      </c>
      <c r="I312" s="72">
        <f t="shared" si="216"/>
        <v>0</v>
      </c>
      <c r="J312" s="55">
        <f t="shared" si="224"/>
        <v>-4.7500000000000001E-2</v>
      </c>
      <c r="K312" s="69">
        <f t="shared" si="224"/>
        <v>-0.06</v>
      </c>
      <c r="L312" s="72">
        <v>0</v>
      </c>
      <c r="M312" s="55">
        <f t="shared" si="225"/>
        <v>0.01</v>
      </c>
      <c r="N312" s="69">
        <f t="shared" si="225"/>
        <v>0</v>
      </c>
      <c r="O312" s="72">
        <v>0</v>
      </c>
      <c r="P312" s="7"/>
      <c r="Q312" s="72">
        <f t="shared" si="185"/>
        <v>5.6325000000000003</v>
      </c>
      <c r="R312" s="72">
        <f t="shared" si="186"/>
        <v>5.61</v>
      </c>
      <c r="S312" s="72">
        <f t="shared" si="187"/>
        <v>0</v>
      </c>
      <c r="T312" s="7"/>
      <c r="U312" s="5">
        <f t="shared" si="188"/>
        <v>31</v>
      </c>
      <c r="V312" s="45">
        <f t="shared" si="189"/>
        <v>46235</v>
      </c>
      <c r="W312" s="5">
        <f t="shared" si="190"/>
        <v>9319</v>
      </c>
      <c r="X312" s="55">
        <f t="shared" si="191"/>
        <v>5.3904348595426005E-2</v>
      </c>
      <c r="Y312" s="47">
        <f t="shared" si="192"/>
        <v>0.25740365567128526</v>
      </c>
      <c r="Z312" s="5">
        <f t="shared" si="193"/>
        <v>0</v>
      </c>
      <c r="AA312" s="5">
        <f t="shared" si="194"/>
        <v>0</v>
      </c>
      <c r="AC312" s="39">
        <f t="shared" si="195"/>
        <v>0</v>
      </c>
      <c r="AD312" s="39">
        <f t="shared" si="196"/>
        <v>0</v>
      </c>
      <c r="AE312" s="39">
        <f t="shared" si="197"/>
        <v>0</v>
      </c>
      <c r="AF312" s="39">
        <f t="shared" si="198"/>
        <v>0</v>
      </c>
      <c r="AG312" s="39">
        <f t="shared" si="199"/>
        <v>0</v>
      </c>
      <c r="AH312" s="39">
        <f t="shared" si="200"/>
        <v>0</v>
      </c>
      <c r="AI312" s="39">
        <f t="shared" si="201"/>
        <v>0</v>
      </c>
      <c r="AJ312" s="39">
        <f t="shared" si="202"/>
        <v>0</v>
      </c>
      <c r="AK312" s="39">
        <f t="shared" si="203"/>
        <v>0</v>
      </c>
      <c r="AL312" s="43"/>
      <c r="AM312" s="39">
        <f t="shared" si="204"/>
        <v>0</v>
      </c>
      <c r="AN312" s="39">
        <f t="shared" si="205"/>
        <v>0</v>
      </c>
      <c r="AO312" s="39">
        <f t="shared" si="206"/>
        <v>0</v>
      </c>
      <c r="AP312" s="40">
        <f t="shared" si="207"/>
        <v>0</v>
      </c>
      <c r="AR312" s="39">
        <f t="shared" si="208"/>
        <v>0</v>
      </c>
      <c r="AS312" s="39">
        <f t="shared" si="209"/>
        <v>0</v>
      </c>
      <c r="AT312" s="39">
        <f t="shared" si="210"/>
        <v>0</v>
      </c>
      <c r="AU312" s="40">
        <f t="shared" si="211"/>
        <v>0</v>
      </c>
      <c r="AV312" s="40"/>
      <c r="AW312" s="52">
        <f t="shared" si="212"/>
        <v>0</v>
      </c>
      <c r="AY312" s="52">
        <f t="shared" si="213"/>
        <v>0</v>
      </c>
      <c r="AZ312" s="70"/>
    </row>
    <row r="313" spans="1:52" ht="12" customHeight="1">
      <c r="A313" s="44">
        <f t="shared" si="214"/>
        <v>46266</v>
      </c>
      <c r="B313" s="66">
        <f t="shared" si="215"/>
        <v>4590.1639344262294</v>
      </c>
      <c r="C313" s="67"/>
      <c r="D313" s="68">
        <f t="shared" si="182"/>
        <v>4590.1639344262294</v>
      </c>
      <c r="E313" s="35">
        <f t="shared" si="183"/>
        <v>0</v>
      </c>
      <c r="F313" s="35">
        <f t="shared" si="184"/>
        <v>0</v>
      </c>
      <c r="G313" s="55">
        <f t="shared" si="223"/>
        <v>5.67</v>
      </c>
      <c r="H313" s="69">
        <f t="shared" si="223"/>
        <v>5.67</v>
      </c>
      <c r="I313" s="72">
        <f t="shared" si="216"/>
        <v>0</v>
      </c>
      <c r="J313" s="55">
        <f t="shared" si="224"/>
        <v>-4.7500000000000001E-2</v>
      </c>
      <c r="K313" s="69">
        <f t="shared" si="224"/>
        <v>-0.06</v>
      </c>
      <c r="L313" s="72">
        <v>0</v>
      </c>
      <c r="M313" s="55">
        <f t="shared" si="225"/>
        <v>0.01</v>
      </c>
      <c r="N313" s="69">
        <f t="shared" si="225"/>
        <v>0</v>
      </c>
      <c r="O313" s="72">
        <v>0</v>
      </c>
      <c r="P313" s="7"/>
      <c r="Q313" s="72">
        <f t="shared" si="185"/>
        <v>5.6325000000000003</v>
      </c>
      <c r="R313" s="72">
        <f t="shared" si="186"/>
        <v>5.61</v>
      </c>
      <c r="S313" s="72">
        <f t="shared" si="187"/>
        <v>0</v>
      </c>
      <c r="T313" s="7"/>
      <c r="U313" s="5">
        <f t="shared" si="188"/>
        <v>30</v>
      </c>
      <c r="V313" s="45">
        <f t="shared" si="189"/>
        <v>46266</v>
      </c>
      <c r="W313" s="5">
        <f t="shared" si="190"/>
        <v>9350</v>
      </c>
      <c r="X313" s="55">
        <f t="shared" si="191"/>
        <v>5.3904348595426005E-2</v>
      </c>
      <c r="Y313" s="47">
        <f t="shared" si="192"/>
        <v>0.25624423207138131</v>
      </c>
      <c r="Z313" s="5">
        <f t="shared" si="193"/>
        <v>0</v>
      </c>
      <c r="AA313" s="5">
        <f t="shared" si="194"/>
        <v>0</v>
      </c>
      <c r="AC313" s="39">
        <f t="shared" si="195"/>
        <v>0</v>
      </c>
      <c r="AD313" s="39">
        <f t="shared" si="196"/>
        <v>0</v>
      </c>
      <c r="AE313" s="39">
        <f t="shared" si="197"/>
        <v>0</v>
      </c>
      <c r="AF313" s="39">
        <f t="shared" si="198"/>
        <v>0</v>
      </c>
      <c r="AG313" s="39">
        <f t="shared" si="199"/>
        <v>0</v>
      </c>
      <c r="AH313" s="39">
        <f t="shared" si="200"/>
        <v>0</v>
      </c>
      <c r="AI313" s="39">
        <f t="shared" si="201"/>
        <v>0</v>
      </c>
      <c r="AJ313" s="39">
        <f t="shared" si="202"/>
        <v>0</v>
      </c>
      <c r="AK313" s="39">
        <f t="shared" si="203"/>
        <v>0</v>
      </c>
      <c r="AL313" s="43"/>
      <c r="AM313" s="39">
        <f t="shared" si="204"/>
        <v>0</v>
      </c>
      <c r="AN313" s="39">
        <f t="shared" si="205"/>
        <v>0</v>
      </c>
      <c r="AO313" s="39">
        <f t="shared" si="206"/>
        <v>0</v>
      </c>
      <c r="AP313" s="40">
        <f t="shared" si="207"/>
        <v>0</v>
      </c>
      <c r="AR313" s="39">
        <f t="shared" si="208"/>
        <v>0</v>
      </c>
      <c r="AS313" s="39">
        <f t="shared" si="209"/>
        <v>0</v>
      </c>
      <c r="AT313" s="39">
        <f t="shared" si="210"/>
        <v>0</v>
      </c>
      <c r="AU313" s="40">
        <f t="shared" si="211"/>
        <v>0</v>
      </c>
      <c r="AV313" s="40"/>
      <c r="AW313" s="52">
        <f t="shared" si="212"/>
        <v>0</v>
      </c>
      <c r="AY313" s="52">
        <f t="shared" si="213"/>
        <v>0</v>
      </c>
      <c r="AZ313" s="70"/>
    </row>
    <row r="314" spans="1:52" ht="12" customHeight="1">
      <c r="A314" s="44">
        <f t="shared" si="214"/>
        <v>46296</v>
      </c>
      <c r="B314" s="66">
        <f t="shared" si="215"/>
        <v>4590.1639344262294</v>
      </c>
      <c r="C314" s="67"/>
      <c r="D314" s="68">
        <f t="shared" si="182"/>
        <v>4590.1639344262294</v>
      </c>
      <c r="E314" s="35">
        <f t="shared" si="183"/>
        <v>0</v>
      </c>
      <c r="F314" s="35">
        <f t="shared" si="184"/>
        <v>0</v>
      </c>
      <c r="G314" s="55">
        <f t="shared" si="223"/>
        <v>5.67</v>
      </c>
      <c r="H314" s="69">
        <f t="shared" si="223"/>
        <v>5.67</v>
      </c>
      <c r="I314" s="72">
        <f t="shared" si="216"/>
        <v>0</v>
      </c>
      <c r="J314" s="55">
        <f t="shared" si="224"/>
        <v>-4.7500000000000001E-2</v>
      </c>
      <c r="K314" s="69">
        <f t="shared" si="224"/>
        <v>-0.06</v>
      </c>
      <c r="L314" s="72">
        <v>0</v>
      </c>
      <c r="M314" s="55">
        <f t="shared" si="225"/>
        <v>0.01</v>
      </c>
      <c r="N314" s="69">
        <f t="shared" si="225"/>
        <v>0</v>
      </c>
      <c r="O314" s="72">
        <v>0</v>
      </c>
      <c r="P314" s="7"/>
      <c r="Q314" s="72">
        <f t="shared" si="185"/>
        <v>5.6325000000000003</v>
      </c>
      <c r="R314" s="72">
        <f t="shared" si="186"/>
        <v>5.61</v>
      </c>
      <c r="S314" s="72">
        <f t="shared" si="187"/>
        <v>0</v>
      </c>
      <c r="T314" s="7"/>
      <c r="U314" s="5">
        <f t="shared" si="188"/>
        <v>31</v>
      </c>
      <c r="V314" s="45">
        <f t="shared" si="189"/>
        <v>46296</v>
      </c>
      <c r="W314" s="5">
        <f t="shared" si="190"/>
        <v>9380</v>
      </c>
      <c r="X314" s="55">
        <f t="shared" si="191"/>
        <v>5.3904348595426005E-2</v>
      </c>
      <c r="Y314" s="47">
        <f t="shared" si="192"/>
        <v>0.25512718188773365</v>
      </c>
      <c r="Z314" s="5">
        <f t="shared" si="193"/>
        <v>0</v>
      </c>
      <c r="AA314" s="5">
        <f t="shared" si="194"/>
        <v>0</v>
      </c>
      <c r="AC314" s="39">
        <f t="shared" si="195"/>
        <v>0</v>
      </c>
      <c r="AD314" s="39">
        <f t="shared" si="196"/>
        <v>0</v>
      </c>
      <c r="AE314" s="39">
        <f t="shared" si="197"/>
        <v>0</v>
      </c>
      <c r="AF314" s="39">
        <f t="shared" si="198"/>
        <v>0</v>
      </c>
      <c r="AG314" s="39">
        <f t="shared" si="199"/>
        <v>0</v>
      </c>
      <c r="AH314" s="39">
        <f t="shared" si="200"/>
        <v>0</v>
      </c>
      <c r="AI314" s="39">
        <f t="shared" si="201"/>
        <v>0</v>
      </c>
      <c r="AJ314" s="39">
        <f t="shared" si="202"/>
        <v>0</v>
      </c>
      <c r="AK314" s="39">
        <f t="shared" si="203"/>
        <v>0</v>
      </c>
      <c r="AL314" s="43"/>
      <c r="AM314" s="39">
        <f t="shared" si="204"/>
        <v>0</v>
      </c>
      <c r="AN314" s="39">
        <f t="shared" si="205"/>
        <v>0</v>
      </c>
      <c r="AO314" s="39">
        <f t="shared" si="206"/>
        <v>0</v>
      </c>
      <c r="AP314" s="40">
        <f t="shared" si="207"/>
        <v>0</v>
      </c>
      <c r="AR314" s="39">
        <f t="shared" si="208"/>
        <v>0</v>
      </c>
      <c r="AS314" s="39">
        <f t="shared" si="209"/>
        <v>0</v>
      </c>
      <c r="AT314" s="39">
        <f t="shared" si="210"/>
        <v>0</v>
      </c>
      <c r="AU314" s="40">
        <f t="shared" si="211"/>
        <v>0</v>
      </c>
      <c r="AV314" s="40"/>
      <c r="AW314" s="52">
        <f t="shared" si="212"/>
        <v>0</v>
      </c>
      <c r="AY314" s="52">
        <f t="shared" si="213"/>
        <v>0</v>
      </c>
      <c r="AZ314" s="70"/>
    </row>
    <row r="315" spans="1:52" ht="12" customHeight="1">
      <c r="A315" s="44">
        <f t="shared" si="214"/>
        <v>46327</v>
      </c>
      <c r="B315" s="66">
        <f t="shared" si="215"/>
        <v>4590.1639344262294</v>
      </c>
      <c r="C315" s="67"/>
      <c r="D315" s="68">
        <f t="shared" si="182"/>
        <v>4590.1639344262294</v>
      </c>
      <c r="E315" s="35">
        <f t="shared" si="183"/>
        <v>0</v>
      </c>
      <c r="F315" s="35">
        <f t="shared" si="184"/>
        <v>0</v>
      </c>
      <c r="G315" s="55">
        <f t="shared" si="223"/>
        <v>5.67</v>
      </c>
      <c r="H315" s="69">
        <f t="shared" si="223"/>
        <v>5.67</v>
      </c>
      <c r="I315" s="72">
        <f t="shared" si="216"/>
        <v>0</v>
      </c>
      <c r="J315" s="55">
        <f t="shared" si="224"/>
        <v>-4.7500000000000001E-2</v>
      </c>
      <c r="K315" s="69">
        <f t="shared" si="224"/>
        <v>-0.06</v>
      </c>
      <c r="L315" s="72">
        <v>0</v>
      </c>
      <c r="M315" s="55">
        <f t="shared" si="225"/>
        <v>0.01</v>
      </c>
      <c r="N315" s="69">
        <f t="shared" si="225"/>
        <v>0</v>
      </c>
      <c r="O315" s="72">
        <v>0</v>
      </c>
      <c r="P315" s="7"/>
      <c r="Q315" s="72">
        <f t="shared" si="185"/>
        <v>5.6325000000000003</v>
      </c>
      <c r="R315" s="72">
        <f t="shared" si="186"/>
        <v>5.61</v>
      </c>
      <c r="S315" s="72">
        <f t="shared" si="187"/>
        <v>0</v>
      </c>
      <c r="T315" s="7"/>
      <c r="U315" s="5">
        <f t="shared" si="188"/>
        <v>30</v>
      </c>
      <c r="V315" s="45">
        <f t="shared" si="189"/>
        <v>46327</v>
      </c>
      <c r="W315" s="5">
        <f t="shared" si="190"/>
        <v>9411</v>
      </c>
      <c r="X315" s="55">
        <f t="shared" si="191"/>
        <v>5.3904348595426005E-2</v>
      </c>
      <c r="Y315" s="47">
        <f t="shared" si="192"/>
        <v>0.25397801221146704</v>
      </c>
      <c r="Z315" s="5">
        <f t="shared" si="193"/>
        <v>0</v>
      </c>
      <c r="AA315" s="5">
        <f t="shared" si="194"/>
        <v>0</v>
      </c>
      <c r="AC315" s="39">
        <f t="shared" si="195"/>
        <v>0</v>
      </c>
      <c r="AD315" s="39">
        <f t="shared" si="196"/>
        <v>0</v>
      </c>
      <c r="AE315" s="39">
        <f t="shared" si="197"/>
        <v>0</v>
      </c>
      <c r="AF315" s="39">
        <f t="shared" si="198"/>
        <v>0</v>
      </c>
      <c r="AG315" s="39">
        <f t="shared" si="199"/>
        <v>0</v>
      </c>
      <c r="AH315" s="39">
        <f t="shared" si="200"/>
        <v>0</v>
      </c>
      <c r="AI315" s="39">
        <f t="shared" si="201"/>
        <v>0</v>
      </c>
      <c r="AJ315" s="39">
        <f t="shared" si="202"/>
        <v>0</v>
      </c>
      <c r="AK315" s="39">
        <f t="shared" si="203"/>
        <v>0</v>
      </c>
      <c r="AL315" s="43"/>
      <c r="AM315" s="39">
        <f t="shared" si="204"/>
        <v>0</v>
      </c>
      <c r="AN315" s="39">
        <f t="shared" si="205"/>
        <v>0</v>
      </c>
      <c r="AO315" s="39">
        <f t="shared" si="206"/>
        <v>0</v>
      </c>
      <c r="AP315" s="40">
        <f t="shared" si="207"/>
        <v>0</v>
      </c>
      <c r="AR315" s="39">
        <f t="shared" si="208"/>
        <v>0</v>
      </c>
      <c r="AS315" s="39">
        <f t="shared" si="209"/>
        <v>0</v>
      </c>
      <c r="AT315" s="39">
        <f t="shared" si="210"/>
        <v>0</v>
      </c>
      <c r="AU315" s="40">
        <f t="shared" si="211"/>
        <v>0</v>
      </c>
      <c r="AV315" s="40"/>
      <c r="AW315" s="52">
        <f t="shared" si="212"/>
        <v>0</v>
      </c>
      <c r="AY315" s="52">
        <f t="shared" si="213"/>
        <v>0</v>
      </c>
      <c r="AZ315" s="70"/>
    </row>
    <row r="316" spans="1:52" ht="12" customHeight="1">
      <c r="A316" s="44">
        <f t="shared" si="214"/>
        <v>46357</v>
      </c>
      <c r="B316" s="66">
        <f t="shared" si="215"/>
        <v>4590.1639344262294</v>
      </c>
      <c r="C316" s="67"/>
      <c r="D316" s="68">
        <f t="shared" si="182"/>
        <v>4590.1639344262294</v>
      </c>
      <c r="E316" s="35">
        <f t="shared" si="183"/>
        <v>0</v>
      </c>
      <c r="F316" s="35">
        <f t="shared" si="184"/>
        <v>0</v>
      </c>
      <c r="G316" s="55">
        <f t="shared" si="223"/>
        <v>5.67</v>
      </c>
      <c r="H316" s="69">
        <f t="shared" si="223"/>
        <v>5.67</v>
      </c>
      <c r="I316" s="72">
        <f t="shared" si="216"/>
        <v>0</v>
      </c>
      <c r="J316" s="55">
        <f t="shared" si="224"/>
        <v>-4.7500000000000001E-2</v>
      </c>
      <c r="K316" s="69">
        <f t="shared" si="224"/>
        <v>-0.06</v>
      </c>
      <c r="L316" s="72">
        <v>0</v>
      </c>
      <c r="M316" s="55">
        <f t="shared" si="225"/>
        <v>0.01</v>
      </c>
      <c r="N316" s="69">
        <f t="shared" si="225"/>
        <v>0</v>
      </c>
      <c r="O316" s="72">
        <v>0</v>
      </c>
      <c r="P316" s="7"/>
      <c r="Q316" s="72">
        <f t="shared" si="185"/>
        <v>5.6325000000000003</v>
      </c>
      <c r="R316" s="72">
        <f t="shared" si="186"/>
        <v>5.61</v>
      </c>
      <c r="S316" s="72">
        <f t="shared" si="187"/>
        <v>0</v>
      </c>
      <c r="T316" s="7"/>
      <c r="U316" s="5">
        <f t="shared" si="188"/>
        <v>31</v>
      </c>
      <c r="V316" s="45">
        <f t="shared" si="189"/>
        <v>46357</v>
      </c>
      <c r="W316" s="5">
        <f t="shared" si="190"/>
        <v>9441</v>
      </c>
      <c r="X316" s="55">
        <f t="shared" si="191"/>
        <v>5.3904348595426005E-2</v>
      </c>
      <c r="Y316" s="47">
        <f t="shared" si="192"/>
        <v>0.25287084120164605</v>
      </c>
      <c r="Z316" s="5">
        <f t="shared" si="193"/>
        <v>0</v>
      </c>
      <c r="AA316" s="5">
        <f t="shared" si="194"/>
        <v>0</v>
      </c>
      <c r="AC316" s="39">
        <f t="shared" si="195"/>
        <v>0</v>
      </c>
      <c r="AD316" s="39">
        <f t="shared" si="196"/>
        <v>0</v>
      </c>
      <c r="AE316" s="39">
        <f t="shared" si="197"/>
        <v>0</v>
      </c>
      <c r="AF316" s="39">
        <f t="shared" si="198"/>
        <v>0</v>
      </c>
      <c r="AG316" s="39">
        <f t="shared" si="199"/>
        <v>0</v>
      </c>
      <c r="AH316" s="39">
        <f t="shared" si="200"/>
        <v>0</v>
      </c>
      <c r="AI316" s="39">
        <f t="shared" si="201"/>
        <v>0</v>
      </c>
      <c r="AJ316" s="39">
        <f t="shared" si="202"/>
        <v>0</v>
      </c>
      <c r="AK316" s="39">
        <f t="shared" si="203"/>
        <v>0</v>
      </c>
      <c r="AL316" s="43"/>
      <c r="AM316" s="39">
        <f t="shared" si="204"/>
        <v>0</v>
      </c>
      <c r="AN316" s="39">
        <f t="shared" si="205"/>
        <v>0</v>
      </c>
      <c r="AO316" s="39">
        <f t="shared" si="206"/>
        <v>0</v>
      </c>
      <c r="AP316" s="40">
        <f t="shared" si="207"/>
        <v>0</v>
      </c>
      <c r="AR316" s="39">
        <f t="shared" si="208"/>
        <v>0</v>
      </c>
      <c r="AS316" s="39">
        <f t="shared" si="209"/>
        <v>0</v>
      </c>
      <c r="AT316" s="39">
        <f t="shared" si="210"/>
        <v>0</v>
      </c>
      <c r="AU316" s="40">
        <f t="shared" si="211"/>
        <v>0</v>
      </c>
      <c r="AV316" s="40"/>
      <c r="AW316" s="52">
        <f t="shared" si="212"/>
        <v>0</v>
      </c>
      <c r="AY316" s="52">
        <f t="shared" si="213"/>
        <v>0</v>
      </c>
      <c r="AZ316" s="70"/>
    </row>
    <row r="317" spans="1:52" ht="12" customHeight="1">
      <c r="A317" s="44">
        <f t="shared" si="214"/>
        <v>46388</v>
      </c>
      <c r="B317" s="66">
        <f t="shared" si="215"/>
        <v>4590.1639344262294</v>
      </c>
      <c r="C317" s="67"/>
      <c r="D317" s="68">
        <f t="shared" si="182"/>
        <v>4590.1639344262294</v>
      </c>
      <c r="E317" s="35">
        <f t="shared" si="183"/>
        <v>0</v>
      </c>
      <c r="F317" s="35">
        <f t="shared" si="184"/>
        <v>0</v>
      </c>
      <c r="G317" s="55">
        <f t="shared" si="223"/>
        <v>5.67</v>
      </c>
      <c r="H317" s="69">
        <f t="shared" si="223"/>
        <v>5.67</v>
      </c>
      <c r="I317" s="72">
        <f t="shared" si="216"/>
        <v>0</v>
      </c>
      <c r="J317" s="55">
        <f t="shared" si="224"/>
        <v>-4.7500000000000001E-2</v>
      </c>
      <c r="K317" s="69">
        <f t="shared" si="224"/>
        <v>-0.06</v>
      </c>
      <c r="L317" s="72">
        <v>0</v>
      </c>
      <c r="M317" s="55">
        <f t="shared" si="225"/>
        <v>0.01</v>
      </c>
      <c r="N317" s="69">
        <f t="shared" si="225"/>
        <v>0</v>
      </c>
      <c r="O317" s="72">
        <v>0</v>
      </c>
      <c r="P317" s="7"/>
      <c r="Q317" s="72">
        <f t="shared" si="185"/>
        <v>5.6325000000000003</v>
      </c>
      <c r="R317" s="72">
        <f t="shared" si="186"/>
        <v>5.61</v>
      </c>
      <c r="S317" s="72">
        <f t="shared" si="187"/>
        <v>0</v>
      </c>
      <c r="T317" s="7"/>
      <c r="U317" s="5">
        <f t="shared" si="188"/>
        <v>31</v>
      </c>
      <c r="V317" s="45">
        <f t="shared" si="189"/>
        <v>46388</v>
      </c>
      <c r="W317" s="5">
        <f t="shared" si="190"/>
        <v>9472</v>
      </c>
      <c r="X317" s="55">
        <f t="shared" si="191"/>
        <v>5.3904348595426005E-2</v>
      </c>
      <c r="Y317" s="47">
        <f t="shared" si="192"/>
        <v>0.25173183476348121</v>
      </c>
      <c r="Z317" s="5">
        <f t="shared" si="193"/>
        <v>0</v>
      </c>
      <c r="AA317" s="5">
        <f t="shared" si="194"/>
        <v>0</v>
      </c>
      <c r="AC317" s="39">
        <f t="shared" si="195"/>
        <v>0</v>
      </c>
      <c r="AD317" s="39">
        <f t="shared" si="196"/>
        <v>0</v>
      </c>
      <c r="AE317" s="39">
        <f t="shared" si="197"/>
        <v>0</v>
      </c>
      <c r="AF317" s="39">
        <f t="shared" si="198"/>
        <v>0</v>
      </c>
      <c r="AG317" s="39">
        <f t="shared" si="199"/>
        <v>0</v>
      </c>
      <c r="AH317" s="39">
        <f t="shared" si="200"/>
        <v>0</v>
      </c>
      <c r="AI317" s="39">
        <f t="shared" si="201"/>
        <v>0</v>
      </c>
      <c r="AJ317" s="39">
        <f t="shared" si="202"/>
        <v>0</v>
      </c>
      <c r="AK317" s="39">
        <f t="shared" si="203"/>
        <v>0</v>
      </c>
      <c r="AL317" s="43"/>
      <c r="AM317" s="39">
        <f t="shared" si="204"/>
        <v>0</v>
      </c>
      <c r="AN317" s="39">
        <f t="shared" si="205"/>
        <v>0</v>
      </c>
      <c r="AO317" s="39">
        <f t="shared" si="206"/>
        <v>0</v>
      </c>
      <c r="AP317" s="40">
        <f t="shared" si="207"/>
        <v>0</v>
      </c>
      <c r="AR317" s="39">
        <f t="shared" si="208"/>
        <v>0</v>
      </c>
      <c r="AS317" s="39">
        <f t="shared" si="209"/>
        <v>0</v>
      </c>
      <c r="AT317" s="39">
        <f t="shared" si="210"/>
        <v>0</v>
      </c>
      <c r="AU317" s="40">
        <f t="shared" si="211"/>
        <v>0</v>
      </c>
      <c r="AV317" s="40"/>
      <c r="AW317" s="52">
        <f t="shared" si="212"/>
        <v>0</v>
      </c>
      <c r="AY317" s="52">
        <f t="shared" si="213"/>
        <v>0</v>
      </c>
      <c r="AZ317" s="70"/>
    </row>
    <row r="318" spans="1:52" ht="12" customHeight="1">
      <c r="A318" s="44">
        <f t="shared" si="214"/>
        <v>46419</v>
      </c>
      <c r="B318" s="66">
        <f t="shared" si="215"/>
        <v>4590.1639344262294</v>
      </c>
      <c r="C318" s="67"/>
      <c r="D318" s="68">
        <f t="shared" si="182"/>
        <v>4590.1639344262294</v>
      </c>
      <c r="E318" s="35">
        <f t="shared" si="183"/>
        <v>0</v>
      </c>
      <c r="F318" s="35">
        <f t="shared" si="184"/>
        <v>0</v>
      </c>
      <c r="G318" s="55">
        <f t="shared" si="223"/>
        <v>5.67</v>
      </c>
      <c r="H318" s="69">
        <f t="shared" si="223"/>
        <v>5.67</v>
      </c>
      <c r="I318" s="72">
        <f t="shared" si="216"/>
        <v>0</v>
      </c>
      <c r="J318" s="55">
        <f t="shared" si="224"/>
        <v>-4.7500000000000001E-2</v>
      </c>
      <c r="K318" s="69">
        <f t="shared" si="224"/>
        <v>-0.06</v>
      </c>
      <c r="L318" s="72">
        <v>0</v>
      </c>
      <c r="M318" s="55">
        <f t="shared" si="225"/>
        <v>0.01</v>
      </c>
      <c r="N318" s="69">
        <f t="shared" si="225"/>
        <v>0</v>
      </c>
      <c r="O318" s="72">
        <v>0</v>
      </c>
      <c r="P318" s="7"/>
      <c r="Q318" s="72">
        <f t="shared" si="185"/>
        <v>5.6325000000000003</v>
      </c>
      <c r="R318" s="72">
        <f t="shared" si="186"/>
        <v>5.61</v>
      </c>
      <c r="S318" s="72">
        <f t="shared" si="187"/>
        <v>0</v>
      </c>
      <c r="T318" s="7"/>
      <c r="U318" s="5">
        <f t="shared" si="188"/>
        <v>28</v>
      </c>
      <c r="V318" s="45">
        <f t="shared" si="189"/>
        <v>46419</v>
      </c>
      <c r="W318" s="5">
        <f t="shared" si="190"/>
        <v>9503</v>
      </c>
      <c r="X318" s="55">
        <f t="shared" si="191"/>
        <v>5.3904348595426005E-2</v>
      </c>
      <c r="Y318" s="47">
        <f t="shared" si="192"/>
        <v>0.25059795875340385</v>
      </c>
      <c r="Z318" s="5">
        <f t="shared" si="193"/>
        <v>0</v>
      </c>
      <c r="AA318" s="5">
        <f t="shared" si="194"/>
        <v>0</v>
      </c>
      <c r="AC318" s="39">
        <f t="shared" si="195"/>
        <v>0</v>
      </c>
      <c r="AD318" s="39">
        <f t="shared" si="196"/>
        <v>0</v>
      </c>
      <c r="AE318" s="39">
        <f t="shared" si="197"/>
        <v>0</v>
      </c>
      <c r="AF318" s="39">
        <f t="shared" si="198"/>
        <v>0</v>
      </c>
      <c r="AG318" s="39">
        <f t="shared" si="199"/>
        <v>0</v>
      </c>
      <c r="AH318" s="39">
        <f t="shared" si="200"/>
        <v>0</v>
      </c>
      <c r="AI318" s="39">
        <f t="shared" si="201"/>
        <v>0</v>
      </c>
      <c r="AJ318" s="39">
        <f t="shared" si="202"/>
        <v>0</v>
      </c>
      <c r="AK318" s="39">
        <f t="shared" si="203"/>
        <v>0</v>
      </c>
      <c r="AL318" s="43"/>
      <c r="AM318" s="39">
        <f t="shared" si="204"/>
        <v>0</v>
      </c>
      <c r="AN318" s="39">
        <f t="shared" si="205"/>
        <v>0</v>
      </c>
      <c r="AO318" s="39">
        <f t="shared" si="206"/>
        <v>0</v>
      </c>
      <c r="AP318" s="40">
        <f t="shared" si="207"/>
        <v>0</v>
      </c>
      <c r="AR318" s="39">
        <f t="shared" si="208"/>
        <v>0</v>
      </c>
      <c r="AS318" s="39">
        <f t="shared" si="209"/>
        <v>0</v>
      </c>
      <c r="AT318" s="39">
        <f t="shared" si="210"/>
        <v>0</v>
      </c>
      <c r="AU318" s="40">
        <f t="shared" si="211"/>
        <v>0</v>
      </c>
      <c r="AV318" s="40"/>
      <c r="AW318" s="52">
        <f t="shared" si="212"/>
        <v>0</v>
      </c>
      <c r="AY318" s="52">
        <f t="shared" si="213"/>
        <v>0</v>
      </c>
      <c r="AZ318" s="70"/>
    </row>
    <row r="319" spans="1:52" ht="12" customHeight="1">
      <c r="A319" s="44">
        <f t="shared" si="214"/>
        <v>46447</v>
      </c>
      <c r="B319" s="66">
        <f t="shared" si="215"/>
        <v>4590.1639344262294</v>
      </c>
      <c r="C319" s="67"/>
      <c r="D319" s="68">
        <f t="shared" si="182"/>
        <v>4590.1639344262294</v>
      </c>
      <c r="E319" s="35">
        <f t="shared" si="183"/>
        <v>0</v>
      </c>
      <c r="F319" s="35">
        <f t="shared" si="184"/>
        <v>0</v>
      </c>
      <c r="G319" s="55">
        <f t="shared" si="223"/>
        <v>5.67</v>
      </c>
      <c r="H319" s="69">
        <f t="shared" si="223"/>
        <v>5.67</v>
      </c>
      <c r="I319" s="72">
        <f t="shared" si="216"/>
        <v>0</v>
      </c>
      <c r="J319" s="55">
        <f t="shared" si="224"/>
        <v>-4.7500000000000001E-2</v>
      </c>
      <c r="K319" s="69">
        <f t="shared" si="224"/>
        <v>-0.06</v>
      </c>
      <c r="L319" s="72">
        <v>0</v>
      </c>
      <c r="M319" s="55">
        <f t="shared" si="225"/>
        <v>0.01</v>
      </c>
      <c r="N319" s="69">
        <f t="shared" si="225"/>
        <v>0</v>
      </c>
      <c r="O319" s="72">
        <v>0</v>
      </c>
      <c r="P319" s="7"/>
      <c r="Q319" s="72">
        <f t="shared" si="185"/>
        <v>5.6325000000000003</v>
      </c>
      <c r="R319" s="72">
        <f t="shared" si="186"/>
        <v>5.61</v>
      </c>
      <c r="S319" s="72">
        <f t="shared" si="187"/>
        <v>0</v>
      </c>
      <c r="T319" s="7"/>
      <c r="U319" s="5">
        <f t="shared" si="188"/>
        <v>31</v>
      </c>
      <c r="V319" s="45">
        <f t="shared" si="189"/>
        <v>46447</v>
      </c>
      <c r="W319" s="5">
        <f t="shared" si="190"/>
        <v>9531</v>
      </c>
      <c r="X319" s="55">
        <f t="shared" si="191"/>
        <v>5.3904348595426005E-2</v>
      </c>
      <c r="Y319" s="47">
        <f t="shared" si="192"/>
        <v>0.2495782031681304</v>
      </c>
      <c r="Z319" s="5">
        <f t="shared" si="193"/>
        <v>0</v>
      </c>
      <c r="AA319" s="5">
        <f t="shared" si="194"/>
        <v>0</v>
      </c>
      <c r="AC319" s="39">
        <f t="shared" si="195"/>
        <v>0</v>
      </c>
      <c r="AD319" s="39">
        <f t="shared" si="196"/>
        <v>0</v>
      </c>
      <c r="AE319" s="39">
        <f t="shared" si="197"/>
        <v>0</v>
      </c>
      <c r="AF319" s="39">
        <f t="shared" si="198"/>
        <v>0</v>
      </c>
      <c r="AG319" s="39">
        <f t="shared" si="199"/>
        <v>0</v>
      </c>
      <c r="AH319" s="39">
        <f t="shared" si="200"/>
        <v>0</v>
      </c>
      <c r="AI319" s="39">
        <f t="shared" si="201"/>
        <v>0</v>
      </c>
      <c r="AJ319" s="39">
        <f t="shared" si="202"/>
        <v>0</v>
      </c>
      <c r="AK319" s="39">
        <f t="shared" si="203"/>
        <v>0</v>
      </c>
      <c r="AL319" s="43"/>
      <c r="AM319" s="39">
        <f t="shared" si="204"/>
        <v>0</v>
      </c>
      <c r="AN319" s="39">
        <f t="shared" si="205"/>
        <v>0</v>
      </c>
      <c r="AO319" s="39">
        <f t="shared" si="206"/>
        <v>0</v>
      </c>
      <c r="AP319" s="40">
        <f t="shared" si="207"/>
        <v>0</v>
      </c>
      <c r="AR319" s="39">
        <f t="shared" si="208"/>
        <v>0</v>
      </c>
      <c r="AS319" s="39">
        <f t="shared" si="209"/>
        <v>0</v>
      </c>
      <c r="AT319" s="39">
        <f t="shared" si="210"/>
        <v>0</v>
      </c>
      <c r="AU319" s="40">
        <f t="shared" si="211"/>
        <v>0</v>
      </c>
      <c r="AV319" s="40"/>
      <c r="AW319" s="52">
        <f t="shared" si="212"/>
        <v>0</v>
      </c>
      <c r="AY319" s="52">
        <f t="shared" si="213"/>
        <v>0</v>
      </c>
      <c r="AZ319" s="70"/>
    </row>
    <row r="320" spans="1:52" ht="12" customHeight="1">
      <c r="A320" s="44">
        <f t="shared" si="214"/>
        <v>46478</v>
      </c>
      <c r="B320" s="66">
        <f t="shared" si="215"/>
        <v>4590.1639344262294</v>
      </c>
      <c r="C320" s="67"/>
      <c r="D320" s="68">
        <f t="shared" si="182"/>
        <v>4590.1639344262294</v>
      </c>
      <c r="E320" s="35">
        <f t="shared" si="183"/>
        <v>0</v>
      </c>
      <c r="F320" s="35">
        <f t="shared" si="184"/>
        <v>0</v>
      </c>
      <c r="G320" s="55">
        <f t="shared" si="223"/>
        <v>5.67</v>
      </c>
      <c r="H320" s="69">
        <f t="shared" si="223"/>
        <v>5.67</v>
      </c>
      <c r="I320" s="72">
        <f t="shared" si="216"/>
        <v>0</v>
      </c>
      <c r="J320" s="55">
        <f t="shared" si="224"/>
        <v>-4.7500000000000001E-2</v>
      </c>
      <c r="K320" s="69">
        <f t="shared" si="224"/>
        <v>-0.06</v>
      </c>
      <c r="L320" s="72">
        <v>0</v>
      </c>
      <c r="M320" s="55">
        <f t="shared" si="225"/>
        <v>0.01</v>
      </c>
      <c r="N320" s="69">
        <f t="shared" si="225"/>
        <v>0</v>
      </c>
      <c r="O320" s="72">
        <v>0</v>
      </c>
      <c r="P320" s="7"/>
      <c r="Q320" s="72">
        <f t="shared" si="185"/>
        <v>5.6325000000000003</v>
      </c>
      <c r="R320" s="72">
        <f t="shared" si="186"/>
        <v>5.61</v>
      </c>
      <c r="S320" s="72">
        <f t="shared" si="187"/>
        <v>0</v>
      </c>
      <c r="T320" s="7"/>
      <c r="U320" s="5">
        <f t="shared" si="188"/>
        <v>30</v>
      </c>
      <c r="V320" s="45">
        <f t="shared" si="189"/>
        <v>46478</v>
      </c>
      <c r="W320" s="5">
        <f t="shared" si="190"/>
        <v>9562</v>
      </c>
      <c r="X320" s="55">
        <f t="shared" si="191"/>
        <v>5.3904348595426005E-2</v>
      </c>
      <c r="Y320" s="47">
        <f t="shared" si="192"/>
        <v>0.24845402776347231</v>
      </c>
      <c r="Z320" s="5">
        <f t="shared" si="193"/>
        <v>0</v>
      </c>
      <c r="AA320" s="5">
        <f t="shared" si="194"/>
        <v>0</v>
      </c>
      <c r="AC320" s="39">
        <f t="shared" si="195"/>
        <v>0</v>
      </c>
      <c r="AD320" s="39">
        <f t="shared" si="196"/>
        <v>0</v>
      </c>
      <c r="AE320" s="39">
        <f t="shared" si="197"/>
        <v>0</v>
      </c>
      <c r="AF320" s="39">
        <f t="shared" si="198"/>
        <v>0</v>
      </c>
      <c r="AG320" s="39">
        <f t="shared" si="199"/>
        <v>0</v>
      </c>
      <c r="AH320" s="39">
        <f t="shared" si="200"/>
        <v>0</v>
      </c>
      <c r="AI320" s="39">
        <f t="shared" si="201"/>
        <v>0</v>
      </c>
      <c r="AJ320" s="39">
        <f t="shared" si="202"/>
        <v>0</v>
      </c>
      <c r="AK320" s="39">
        <f t="shared" si="203"/>
        <v>0</v>
      </c>
      <c r="AL320" s="43"/>
      <c r="AM320" s="39">
        <f t="shared" si="204"/>
        <v>0</v>
      </c>
      <c r="AN320" s="39">
        <f t="shared" si="205"/>
        <v>0</v>
      </c>
      <c r="AO320" s="39">
        <f t="shared" si="206"/>
        <v>0</v>
      </c>
      <c r="AP320" s="40">
        <f t="shared" si="207"/>
        <v>0</v>
      </c>
      <c r="AR320" s="39">
        <f t="shared" si="208"/>
        <v>0</v>
      </c>
      <c r="AS320" s="39">
        <f t="shared" si="209"/>
        <v>0</v>
      </c>
      <c r="AT320" s="39">
        <f t="shared" si="210"/>
        <v>0</v>
      </c>
      <c r="AU320" s="40">
        <f t="shared" si="211"/>
        <v>0</v>
      </c>
      <c r="AV320" s="40"/>
      <c r="AW320" s="52">
        <f t="shared" si="212"/>
        <v>0</v>
      </c>
      <c r="AY320" s="52">
        <f t="shared" si="213"/>
        <v>0</v>
      </c>
      <c r="AZ320" s="70"/>
    </row>
    <row r="321" spans="1:52" ht="12" customHeight="1">
      <c r="A321" s="44">
        <f t="shared" si="214"/>
        <v>46508</v>
      </c>
      <c r="B321" s="66">
        <f t="shared" si="215"/>
        <v>4590.1639344262294</v>
      </c>
      <c r="C321" s="67"/>
      <c r="D321" s="68">
        <f t="shared" si="182"/>
        <v>4590.1639344262294</v>
      </c>
      <c r="E321" s="35">
        <f t="shared" si="183"/>
        <v>0</v>
      </c>
      <c r="F321" s="35">
        <f t="shared" si="184"/>
        <v>0</v>
      </c>
      <c r="G321" s="55">
        <f t="shared" si="223"/>
        <v>5.67</v>
      </c>
      <c r="H321" s="69">
        <f t="shared" si="223"/>
        <v>5.67</v>
      </c>
      <c r="I321" s="72">
        <f t="shared" si="216"/>
        <v>0</v>
      </c>
      <c r="J321" s="55">
        <f t="shared" si="224"/>
        <v>-4.7500000000000001E-2</v>
      </c>
      <c r="K321" s="69">
        <f t="shared" si="224"/>
        <v>-0.06</v>
      </c>
      <c r="L321" s="72">
        <v>0</v>
      </c>
      <c r="M321" s="55">
        <f t="shared" si="225"/>
        <v>0.01</v>
      </c>
      <c r="N321" s="69">
        <f t="shared" si="225"/>
        <v>0</v>
      </c>
      <c r="O321" s="72">
        <v>0</v>
      </c>
      <c r="P321" s="7"/>
      <c r="Q321" s="72">
        <f t="shared" si="185"/>
        <v>5.6325000000000003</v>
      </c>
      <c r="R321" s="72">
        <f t="shared" si="186"/>
        <v>5.61</v>
      </c>
      <c r="S321" s="72">
        <f t="shared" si="187"/>
        <v>0</v>
      </c>
      <c r="T321" s="7"/>
      <c r="U321" s="5">
        <f t="shared" si="188"/>
        <v>31</v>
      </c>
      <c r="V321" s="45">
        <f t="shared" si="189"/>
        <v>46508</v>
      </c>
      <c r="W321" s="5">
        <f t="shared" si="190"/>
        <v>9592</v>
      </c>
      <c r="X321" s="55">
        <f t="shared" si="191"/>
        <v>5.3904348595426005E-2</v>
      </c>
      <c r="Y321" s="47">
        <f t="shared" si="192"/>
        <v>0.24737093756043552</v>
      </c>
      <c r="Z321" s="5">
        <f t="shared" si="193"/>
        <v>0</v>
      </c>
      <c r="AA321" s="5">
        <f t="shared" si="194"/>
        <v>0</v>
      </c>
      <c r="AC321" s="39">
        <f t="shared" si="195"/>
        <v>0</v>
      </c>
      <c r="AD321" s="39">
        <f t="shared" si="196"/>
        <v>0</v>
      </c>
      <c r="AE321" s="39">
        <f t="shared" si="197"/>
        <v>0</v>
      </c>
      <c r="AF321" s="39">
        <f t="shared" si="198"/>
        <v>0</v>
      </c>
      <c r="AG321" s="39">
        <f t="shared" si="199"/>
        <v>0</v>
      </c>
      <c r="AH321" s="39">
        <f t="shared" si="200"/>
        <v>0</v>
      </c>
      <c r="AI321" s="39">
        <f t="shared" si="201"/>
        <v>0</v>
      </c>
      <c r="AJ321" s="39">
        <f t="shared" si="202"/>
        <v>0</v>
      </c>
      <c r="AK321" s="39">
        <f t="shared" si="203"/>
        <v>0</v>
      </c>
      <c r="AL321" s="43"/>
      <c r="AM321" s="39">
        <f t="shared" si="204"/>
        <v>0</v>
      </c>
      <c r="AN321" s="39">
        <f t="shared" si="205"/>
        <v>0</v>
      </c>
      <c r="AO321" s="39">
        <f t="shared" si="206"/>
        <v>0</v>
      </c>
      <c r="AP321" s="40">
        <f t="shared" si="207"/>
        <v>0</v>
      </c>
      <c r="AR321" s="39">
        <f t="shared" si="208"/>
        <v>0</v>
      </c>
      <c r="AS321" s="39">
        <f t="shared" si="209"/>
        <v>0</v>
      </c>
      <c r="AT321" s="39">
        <f t="shared" si="210"/>
        <v>0</v>
      </c>
      <c r="AU321" s="40">
        <f t="shared" si="211"/>
        <v>0</v>
      </c>
      <c r="AV321" s="40"/>
      <c r="AW321" s="52">
        <f t="shared" si="212"/>
        <v>0</v>
      </c>
      <c r="AY321" s="52">
        <f t="shared" si="213"/>
        <v>0</v>
      </c>
      <c r="AZ321" s="70"/>
    </row>
    <row r="322" spans="1:52" ht="12" customHeight="1">
      <c r="A322" s="44">
        <f t="shared" si="214"/>
        <v>46539</v>
      </c>
      <c r="B322" s="66">
        <f t="shared" si="215"/>
        <v>4590.1639344262294</v>
      </c>
      <c r="C322" s="67"/>
      <c r="D322" s="68">
        <f t="shared" si="182"/>
        <v>4590.1639344262294</v>
      </c>
      <c r="E322" s="35">
        <f t="shared" si="183"/>
        <v>0</v>
      </c>
      <c r="F322" s="35">
        <f t="shared" si="184"/>
        <v>0</v>
      </c>
      <c r="G322" s="55">
        <f t="shared" si="223"/>
        <v>5.67</v>
      </c>
      <c r="H322" s="69">
        <f t="shared" si="223"/>
        <v>5.67</v>
      </c>
      <c r="I322" s="72">
        <f t="shared" si="216"/>
        <v>0</v>
      </c>
      <c r="J322" s="55">
        <f t="shared" si="224"/>
        <v>-4.7500000000000001E-2</v>
      </c>
      <c r="K322" s="69">
        <f t="shared" si="224"/>
        <v>-0.06</v>
      </c>
      <c r="L322" s="72">
        <v>0</v>
      </c>
      <c r="M322" s="55">
        <f t="shared" si="225"/>
        <v>0.01</v>
      </c>
      <c r="N322" s="69">
        <f t="shared" si="225"/>
        <v>0</v>
      </c>
      <c r="O322" s="72">
        <v>0</v>
      </c>
      <c r="P322" s="7"/>
      <c r="Q322" s="72">
        <f t="shared" si="185"/>
        <v>5.6325000000000003</v>
      </c>
      <c r="R322" s="72">
        <f t="shared" si="186"/>
        <v>5.61</v>
      </c>
      <c r="S322" s="72">
        <f t="shared" si="187"/>
        <v>0</v>
      </c>
      <c r="T322" s="7"/>
      <c r="U322" s="5">
        <f t="shared" si="188"/>
        <v>30</v>
      </c>
      <c r="V322" s="45">
        <f t="shared" si="189"/>
        <v>46539</v>
      </c>
      <c r="W322" s="5">
        <f t="shared" si="190"/>
        <v>9623</v>
      </c>
      <c r="X322" s="55">
        <f t="shared" si="191"/>
        <v>5.3904348595426005E-2</v>
      </c>
      <c r="Y322" s="47">
        <f t="shared" si="192"/>
        <v>0.24625670434494384</v>
      </c>
      <c r="Z322" s="5">
        <f t="shared" si="193"/>
        <v>0</v>
      </c>
      <c r="AA322" s="5">
        <f t="shared" si="194"/>
        <v>0</v>
      </c>
      <c r="AC322" s="39">
        <f t="shared" si="195"/>
        <v>0</v>
      </c>
      <c r="AD322" s="39">
        <f t="shared" si="196"/>
        <v>0</v>
      </c>
      <c r="AE322" s="39">
        <f t="shared" si="197"/>
        <v>0</v>
      </c>
      <c r="AF322" s="39">
        <f t="shared" si="198"/>
        <v>0</v>
      </c>
      <c r="AG322" s="39">
        <f t="shared" si="199"/>
        <v>0</v>
      </c>
      <c r="AH322" s="39">
        <f t="shared" si="200"/>
        <v>0</v>
      </c>
      <c r="AI322" s="39">
        <f t="shared" si="201"/>
        <v>0</v>
      </c>
      <c r="AJ322" s="39">
        <f t="shared" si="202"/>
        <v>0</v>
      </c>
      <c r="AK322" s="39">
        <f t="shared" si="203"/>
        <v>0</v>
      </c>
      <c r="AL322" s="43"/>
      <c r="AM322" s="39">
        <f t="shared" si="204"/>
        <v>0</v>
      </c>
      <c r="AN322" s="39">
        <f t="shared" si="205"/>
        <v>0</v>
      </c>
      <c r="AO322" s="39">
        <f t="shared" si="206"/>
        <v>0</v>
      </c>
      <c r="AP322" s="40">
        <f t="shared" si="207"/>
        <v>0</v>
      </c>
      <c r="AR322" s="39">
        <f t="shared" si="208"/>
        <v>0</v>
      </c>
      <c r="AS322" s="39">
        <f t="shared" si="209"/>
        <v>0</v>
      </c>
      <c r="AT322" s="39">
        <f t="shared" si="210"/>
        <v>0</v>
      </c>
      <c r="AU322" s="40">
        <f t="shared" si="211"/>
        <v>0</v>
      </c>
      <c r="AV322" s="40"/>
      <c r="AW322" s="52">
        <f t="shared" si="212"/>
        <v>0</v>
      </c>
      <c r="AY322" s="52">
        <f t="shared" si="213"/>
        <v>0</v>
      </c>
      <c r="AZ322" s="70"/>
    </row>
    <row r="323" spans="1:52" ht="12" customHeight="1">
      <c r="A323" s="44">
        <f t="shared" si="214"/>
        <v>46569</v>
      </c>
      <c r="B323" s="66">
        <f t="shared" si="215"/>
        <v>4590.1639344262294</v>
      </c>
      <c r="C323" s="67"/>
      <c r="D323" s="68">
        <f t="shared" si="182"/>
        <v>4590.1639344262294</v>
      </c>
      <c r="E323" s="35">
        <f t="shared" si="183"/>
        <v>0</v>
      </c>
      <c r="F323" s="35">
        <f t="shared" si="184"/>
        <v>0</v>
      </c>
      <c r="G323" s="55">
        <f t="shared" si="223"/>
        <v>5.67</v>
      </c>
      <c r="H323" s="69">
        <f t="shared" si="223"/>
        <v>5.67</v>
      </c>
      <c r="I323" s="72">
        <f t="shared" si="216"/>
        <v>0</v>
      </c>
      <c r="J323" s="55">
        <f t="shared" si="224"/>
        <v>-4.7500000000000001E-2</v>
      </c>
      <c r="K323" s="69">
        <f t="shared" si="224"/>
        <v>-0.06</v>
      </c>
      <c r="L323" s="72">
        <v>0</v>
      </c>
      <c r="M323" s="55">
        <f t="shared" si="225"/>
        <v>0.01</v>
      </c>
      <c r="N323" s="69">
        <f t="shared" si="225"/>
        <v>0</v>
      </c>
      <c r="O323" s="72">
        <v>0</v>
      </c>
      <c r="P323" s="7"/>
      <c r="Q323" s="72">
        <f t="shared" si="185"/>
        <v>5.6325000000000003</v>
      </c>
      <c r="R323" s="72">
        <f t="shared" si="186"/>
        <v>5.61</v>
      </c>
      <c r="S323" s="72">
        <f t="shared" si="187"/>
        <v>0</v>
      </c>
      <c r="T323" s="7"/>
      <c r="U323" s="5">
        <f t="shared" si="188"/>
        <v>31</v>
      </c>
      <c r="V323" s="45">
        <f t="shared" si="189"/>
        <v>46569</v>
      </c>
      <c r="W323" s="5">
        <f t="shared" si="190"/>
        <v>9653</v>
      </c>
      <c r="X323" s="55">
        <f t="shared" si="191"/>
        <v>5.3904348595426005E-2</v>
      </c>
      <c r="Y323" s="47">
        <f t="shared" si="192"/>
        <v>0.24518319297421237</v>
      </c>
      <c r="Z323" s="5">
        <f t="shared" si="193"/>
        <v>0</v>
      </c>
      <c r="AA323" s="5">
        <f t="shared" si="194"/>
        <v>0</v>
      </c>
      <c r="AC323" s="39">
        <f t="shared" si="195"/>
        <v>0</v>
      </c>
      <c r="AD323" s="39">
        <f t="shared" si="196"/>
        <v>0</v>
      </c>
      <c r="AE323" s="39">
        <f t="shared" si="197"/>
        <v>0</v>
      </c>
      <c r="AF323" s="39">
        <f t="shared" si="198"/>
        <v>0</v>
      </c>
      <c r="AG323" s="39">
        <f t="shared" si="199"/>
        <v>0</v>
      </c>
      <c r="AH323" s="39">
        <f t="shared" si="200"/>
        <v>0</v>
      </c>
      <c r="AI323" s="39">
        <f t="shared" si="201"/>
        <v>0</v>
      </c>
      <c r="AJ323" s="39">
        <f t="shared" si="202"/>
        <v>0</v>
      </c>
      <c r="AK323" s="39">
        <f t="shared" si="203"/>
        <v>0</v>
      </c>
      <c r="AL323" s="43"/>
      <c r="AM323" s="39">
        <f t="shared" si="204"/>
        <v>0</v>
      </c>
      <c r="AN323" s="39">
        <f t="shared" si="205"/>
        <v>0</v>
      </c>
      <c r="AO323" s="39">
        <f t="shared" si="206"/>
        <v>0</v>
      </c>
      <c r="AP323" s="40">
        <f t="shared" si="207"/>
        <v>0</v>
      </c>
      <c r="AR323" s="39">
        <f t="shared" si="208"/>
        <v>0</v>
      </c>
      <c r="AS323" s="39">
        <f t="shared" si="209"/>
        <v>0</v>
      </c>
      <c r="AT323" s="39">
        <f t="shared" si="210"/>
        <v>0</v>
      </c>
      <c r="AU323" s="40">
        <f t="shared" si="211"/>
        <v>0</v>
      </c>
      <c r="AV323" s="40"/>
      <c r="AW323" s="52">
        <f t="shared" si="212"/>
        <v>0</v>
      </c>
      <c r="AY323" s="52">
        <f t="shared" si="213"/>
        <v>0</v>
      </c>
      <c r="AZ323" s="70"/>
    </row>
    <row r="324" spans="1:52" ht="12" customHeight="1">
      <c r="A324" s="44">
        <f t="shared" si="214"/>
        <v>46600</v>
      </c>
      <c r="B324" s="66">
        <f t="shared" si="215"/>
        <v>4590.1639344262294</v>
      </c>
      <c r="C324" s="67"/>
      <c r="D324" s="68">
        <f t="shared" si="182"/>
        <v>4590.1639344262294</v>
      </c>
      <c r="E324" s="35">
        <f t="shared" si="183"/>
        <v>0</v>
      </c>
      <c r="F324" s="35">
        <f t="shared" si="184"/>
        <v>0</v>
      </c>
      <c r="G324" s="55">
        <f t="shared" si="223"/>
        <v>5.67</v>
      </c>
      <c r="H324" s="69">
        <f t="shared" si="223"/>
        <v>5.67</v>
      </c>
      <c r="I324" s="72">
        <f t="shared" si="216"/>
        <v>0</v>
      </c>
      <c r="J324" s="55">
        <f t="shared" si="224"/>
        <v>-4.7500000000000001E-2</v>
      </c>
      <c r="K324" s="69">
        <f t="shared" si="224"/>
        <v>-0.06</v>
      </c>
      <c r="L324" s="72">
        <v>0</v>
      </c>
      <c r="M324" s="55">
        <f t="shared" si="225"/>
        <v>0.01</v>
      </c>
      <c r="N324" s="69">
        <f t="shared" si="225"/>
        <v>0</v>
      </c>
      <c r="O324" s="72">
        <v>0</v>
      </c>
      <c r="P324" s="7"/>
      <c r="Q324" s="72">
        <f t="shared" si="185"/>
        <v>5.6325000000000003</v>
      </c>
      <c r="R324" s="72">
        <f t="shared" si="186"/>
        <v>5.61</v>
      </c>
      <c r="S324" s="72">
        <f t="shared" si="187"/>
        <v>0</v>
      </c>
      <c r="T324" s="7"/>
      <c r="U324" s="5">
        <f t="shared" si="188"/>
        <v>31</v>
      </c>
      <c r="V324" s="45">
        <f t="shared" si="189"/>
        <v>46600</v>
      </c>
      <c r="W324" s="5">
        <f t="shared" si="190"/>
        <v>9684</v>
      </c>
      <c r="X324" s="55">
        <f t="shared" si="191"/>
        <v>5.3904348595426005E-2</v>
      </c>
      <c r="Y324" s="47">
        <f t="shared" si="192"/>
        <v>0.24407881401932635</v>
      </c>
      <c r="Z324" s="5">
        <f t="shared" si="193"/>
        <v>0</v>
      </c>
      <c r="AA324" s="5">
        <f t="shared" si="194"/>
        <v>0</v>
      </c>
      <c r="AC324" s="39">
        <f t="shared" si="195"/>
        <v>0</v>
      </c>
      <c r="AD324" s="39">
        <f t="shared" si="196"/>
        <v>0</v>
      </c>
      <c r="AE324" s="39">
        <f t="shared" si="197"/>
        <v>0</v>
      </c>
      <c r="AF324" s="39">
        <f t="shared" si="198"/>
        <v>0</v>
      </c>
      <c r="AG324" s="39">
        <f t="shared" si="199"/>
        <v>0</v>
      </c>
      <c r="AH324" s="39">
        <f t="shared" si="200"/>
        <v>0</v>
      </c>
      <c r="AI324" s="39">
        <f t="shared" si="201"/>
        <v>0</v>
      </c>
      <c r="AJ324" s="39">
        <f t="shared" si="202"/>
        <v>0</v>
      </c>
      <c r="AK324" s="39">
        <f t="shared" si="203"/>
        <v>0</v>
      </c>
      <c r="AL324" s="43"/>
      <c r="AM324" s="39">
        <f t="shared" si="204"/>
        <v>0</v>
      </c>
      <c r="AN324" s="39">
        <f t="shared" si="205"/>
        <v>0</v>
      </c>
      <c r="AO324" s="39">
        <f t="shared" si="206"/>
        <v>0</v>
      </c>
      <c r="AP324" s="40">
        <f t="shared" si="207"/>
        <v>0</v>
      </c>
      <c r="AR324" s="39">
        <f t="shared" si="208"/>
        <v>0</v>
      </c>
      <c r="AS324" s="39">
        <f t="shared" si="209"/>
        <v>0</v>
      </c>
      <c r="AT324" s="39">
        <f t="shared" si="210"/>
        <v>0</v>
      </c>
      <c r="AU324" s="40">
        <f t="shared" si="211"/>
        <v>0</v>
      </c>
      <c r="AV324" s="40"/>
      <c r="AW324" s="52">
        <f t="shared" si="212"/>
        <v>0</v>
      </c>
      <c r="AY324" s="52">
        <f t="shared" si="213"/>
        <v>0</v>
      </c>
      <c r="AZ324" s="70"/>
    </row>
    <row r="325" spans="1:52" ht="12" customHeight="1">
      <c r="A325" s="44">
        <f t="shared" si="214"/>
        <v>46631</v>
      </c>
      <c r="B325" s="66">
        <f t="shared" si="215"/>
        <v>4590.1639344262294</v>
      </c>
      <c r="C325" s="67"/>
      <c r="D325" s="68">
        <f t="shared" si="182"/>
        <v>4590.1639344262294</v>
      </c>
      <c r="E325" s="35">
        <f t="shared" si="183"/>
        <v>0</v>
      </c>
      <c r="F325" s="35">
        <f t="shared" si="184"/>
        <v>0</v>
      </c>
      <c r="G325" s="55">
        <f t="shared" si="223"/>
        <v>5.67</v>
      </c>
      <c r="H325" s="69">
        <f t="shared" si="223"/>
        <v>5.67</v>
      </c>
      <c r="I325" s="72">
        <f t="shared" si="216"/>
        <v>0</v>
      </c>
      <c r="J325" s="55">
        <f t="shared" si="224"/>
        <v>-4.7500000000000001E-2</v>
      </c>
      <c r="K325" s="69">
        <f t="shared" si="224"/>
        <v>-0.06</v>
      </c>
      <c r="L325" s="72">
        <v>0</v>
      </c>
      <c r="M325" s="55">
        <f t="shared" si="225"/>
        <v>0.01</v>
      </c>
      <c r="N325" s="69">
        <f t="shared" si="225"/>
        <v>0</v>
      </c>
      <c r="O325" s="72">
        <v>0</v>
      </c>
      <c r="P325" s="7"/>
      <c r="Q325" s="72">
        <f t="shared" si="185"/>
        <v>5.6325000000000003</v>
      </c>
      <c r="R325" s="72">
        <f t="shared" si="186"/>
        <v>5.61</v>
      </c>
      <c r="S325" s="72">
        <f t="shared" si="187"/>
        <v>0</v>
      </c>
      <c r="T325" s="7"/>
      <c r="U325" s="5">
        <f t="shared" si="188"/>
        <v>30</v>
      </c>
      <c r="V325" s="45">
        <f t="shared" si="189"/>
        <v>46631</v>
      </c>
      <c r="W325" s="5">
        <f t="shared" si="190"/>
        <v>9715</v>
      </c>
      <c r="X325" s="55">
        <f t="shared" si="191"/>
        <v>5.3904348595426005E-2</v>
      </c>
      <c r="Y325" s="47">
        <f t="shared" si="192"/>
        <v>0.24297940951991256</v>
      </c>
      <c r="Z325" s="5">
        <f t="shared" si="193"/>
        <v>0</v>
      </c>
      <c r="AA325" s="5">
        <f t="shared" si="194"/>
        <v>0</v>
      </c>
      <c r="AC325" s="39">
        <f t="shared" si="195"/>
        <v>0</v>
      </c>
      <c r="AD325" s="39">
        <f t="shared" si="196"/>
        <v>0</v>
      </c>
      <c r="AE325" s="39">
        <f t="shared" si="197"/>
        <v>0</v>
      </c>
      <c r="AF325" s="39">
        <f t="shared" si="198"/>
        <v>0</v>
      </c>
      <c r="AG325" s="39">
        <f t="shared" si="199"/>
        <v>0</v>
      </c>
      <c r="AH325" s="39">
        <f t="shared" si="200"/>
        <v>0</v>
      </c>
      <c r="AI325" s="39">
        <f t="shared" si="201"/>
        <v>0</v>
      </c>
      <c r="AJ325" s="39">
        <f t="shared" si="202"/>
        <v>0</v>
      </c>
      <c r="AK325" s="39">
        <f t="shared" si="203"/>
        <v>0</v>
      </c>
      <c r="AL325" s="43"/>
      <c r="AM325" s="39">
        <f t="shared" si="204"/>
        <v>0</v>
      </c>
      <c r="AN325" s="39">
        <f t="shared" si="205"/>
        <v>0</v>
      </c>
      <c r="AO325" s="39">
        <f t="shared" si="206"/>
        <v>0</v>
      </c>
      <c r="AP325" s="40">
        <f t="shared" si="207"/>
        <v>0</v>
      </c>
      <c r="AR325" s="39">
        <f t="shared" si="208"/>
        <v>0</v>
      </c>
      <c r="AS325" s="39">
        <f t="shared" si="209"/>
        <v>0</v>
      </c>
      <c r="AT325" s="39">
        <f t="shared" si="210"/>
        <v>0</v>
      </c>
      <c r="AU325" s="40">
        <f t="shared" si="211"/>
        <v>0</v>
      </c>
      <c r="AV325" s="40"/>
      <c r="AW325" s="52">
        <f t="shared" si="212"/>
        <v>0</v>
      </c>
      <c r="AY325" s="52">
        <f t="shared" si="213"/>
        <v>0</v>
      </c>
      <c r="AZ325" s="70"/>
    </row>
    <row r="326" spans="1:52" ht="12" customHeight="1">
      <c r="A326" s="44">
        <f t="shared" si="214"/>
        <v>46661</v>
      </c>
      <c r="B326" s="66">
        <f t="shared" si="215"/>
        <v>4590.1639344262294</v>
      </c>
      <c r="C326" s="67"/>
      <c r="D326" s="68">
        <f t="shared" si="182"/>
        <v>4590.1639344262294</v>
      </c>
      <c r="E326" s="35">
        <f t="shared" si="183"/>
        <v>0</v>
      </c>
      <c r="F326" s="35">
        <f t="shared" si="184"/>
        <v>0</v>
      </c>
      <c r="G326" s="55">
        <f t="shared" si="223"/>
        <v>5.67</v>
      </c>
      <c r="H326" s="69">
        <f t="shared" si="223"/>
        <v>5.67</v>
      </c>
      <c r="I326" s="72">
        <f t="shared" si="216"/>
        <v>0</v>
      </c>
      <c r="J326" s="55">
        <f t="shared" si="224"/>
        <v>-4.7500000000000001E-2</v>
      </c>
      <c r="K326" s="69">
        <f t="shared" si="224"/>
        <v>-0.06</v>
      </c>
      <c r="L326" s="72">
        <v>0</v>
      </c>
      <c r="M326" s="55">
        <f t="shared" si="225"/>
        <v>0.01</v>
      </c>
      <c r="N326" s="69">
        <f t="shared" si="225"/>
        <v>0</v>
      </c>
      <c r="O326" s="72">
        <v>0</v>
      </c>
      <c r="P326" s="7"/>
      <c r="Q326" s="72">
        <f t="shared" si="185"/>
        <v>5.6325000000000003</v>
      </c>
      <c r="R326" s="72">
        <f t="shared" si="186"/>
        <v>5.61</v>
      </c>
      <c r="S326" s="72">
        <f t="shared" si="187"/>
        <v>0</v>
      </c>
      <c r="T326" s="7"/>
      <c r="U326" s="5">
        <f t="shared" si="188"/>
        <v>31</v>
      </c>
      <c r="V326" s="45">
        <f t="shared" si="189"/>
        <v>46661</v>
      </c>
      <c r="W326" s="5">
        <f t="shared" si="190"/>
        <v>9745</v>
      </c>
      <c r="X326" s="55">
        <f t="shared" si="191"/>
        <v>5.3904348595426005E-2</v>
      </c>
      <c r="Y326" s="47">
        <f t="shared" si="192"/>
        <v>0.24192018492065906</v>
      </c>
      <c r="Z326" s="5">
        <f t="shared" si="193"/>
        <v>0</v>
      </c>
      <c r="AA326" s="5">
        <f t="shared" si="194"/>
        <v>0</v>
      </c>
      <c r="AC326" s="39">
        <f t="shared" si="195"/>
        <v>0</v>
      </c>
      <c r="AD326" s="39">
        <f t="shared" si="196"/>
        <v>0</v>
      </c>
      <c r="AE326" s="39">
        <f t="shared" si="197"/>
        <v>0</v>
      </c>
      <c r="AF326" s="39">
        <f t="shared" si="198"/>
        <v>0</v>
      </c>
      <c r="AG326" s="39">
        <f t="shared" si="199"/>
        <v>0</v>
      </c>
      <c r="AH326" s="39">
        <f t="shared" si="200"/>
        <v>0</v>
      </c>
      <c r="AI326" s="39">
        <f t="shared" si="201"/>
        <v>0</v>
      </c>
      <c r="AJ326" s="39">
        <f t="shared" si="202"/>
        <v>0</v>
      </c>
      <c r="AK326" s="39">
        <f t="shared" si="203"/>
        <v>0</v>
      </c>
      <c r="AL326" s="43"/>
      <c r="AM326" s="39">
        <f t="shared" si="204"/>
        <v>0</v>
      </c>
      <c r="AN326" s="39">
        <f t="shared" si="205"/>
        <v>0</v>
      </c>
      <c r="AO326" s="39">
        <f t="shared" si="206"/>
        <v>0</v>
      </c>
      <c r="AP326" s="40">
        <f t="shared" si="207"/>
        <v>0</v>
      </c>
      <c r="AR326" s="39">
        <f t="shared" si="208"/>
        <v>0</v>
      </c>
      <c r="AS326" s="39">
        <f t="shared" si="209"/>
        <v>0</v>
      </c>
      <c r="AT326" s="39">
        <f t="shared" si="210"/>
        <v>0</v>
      </c>
      <c r="AU326" s="40">
        <f t="shared" si="211"/>
        <v>0</v>
      </c>
      <c r="AV326" s="40"/>
      <c r="AW326" s="52">
        <f t="shared" si="212"/>
        <v>0</v>
      </c>
      <c r="AY326" s="52">
        <f t="shared" si="213"/>
        <v>0</v>
      </c>
      <c r="AZ326" s="70"/>
    </row>
    <row r="327" spans="1:52" ht="12" customHeight="1">
      <c r="A327" s="44">
        <f t="shared" si="214"/>
        <v>46692</v>
      </c>
      <c r="B327" s="66">
        <f t="shared" si="215"/>
        <v>4590.1639344262294</v>
      </c>
      <c r="C327" s="67"/>
      <c r="D327" s="68">
        <f t="shared" si="182"/>
        <v>4590.1639344262294</v>
      </c>
      <c r="E327" s="35">
        <f t="shared" si="183"/>
        <v>0</v>
      </c>
      <c r="F327" s="35">
        <f t="shared" si="184"/>
        <v>0</v>
      </c>
      <c r="G327" s="55">
        <f t="shared" si="223"/>
        <v>5.67</v>
      </c>
      <c r="H327" s="69">
        <f t="shared" si="223"/>
        <v>5.67</v>
      </c>
      <c r="I327" s="72">
        <f t="shared" si="216"/>
        <v>0</v>
      </c>
      <c r="J327" s="55">
        <f t="shared" si="224"/>
        <v>-4.7500000000000001E-2</v>
      </c>
      <c r="K327" s="69">
        <f t="shared" si="224"/>
        <v>-0.06</v>
      </c>
      <c r="L327" s="72">
        <v>0</v>
      </c>
      <c r="M327" s="55">
        <f t="shared" si="225"/>
        <v>0.01</v>
      </c>
      <c r="N327" s="69">
        <f t="shared" si="225"/>
        <v>0</v>
      </c>
      <c r="O327" s="72">
        <v>0</v>
      </c>
      <c r="P327" s="7"/>
      <c r="Q327" s="72">
        <f t="shared" si="185"/>
        <v>5.6325000000000003</v>
      </c>
      <c r="R327" s="72">
        <f t="shared" si="186"/>
        <v>5.61</v>
      </c>
      <c r="S327" s="72">
        <f t="shared" si="187"/>
        <v>0</v>
      </c>
      <c r="T327" s="7"/>
      <c r="U327" s="5">
        <f t="shared" si="188"/>
        <v>30</v>
      </c>
      <c r="V327" s="45">
        <f t="shared" si="189"/>
        <v>46692</v>
      </c>
      <c r="W327" s="5">
        <f t="shared" si="190"/>
        <v>9776</v>
      </c>
      <c r="X327" s="55">
        <f t="shared" si="191"/>
        <v>5.3904348595426005E-2</v>
      </c>
      <c r="Y327" s="47">
        <f t="shared" si="192"/>
        <v>0.24083050353692487</v>
      </c>
      <c r="Z327" s="5">
        <f t="shared" si="193"/>
        <v>0</v>
      </c>
      <c r="AA327" s="5">
        <f t="shared" si="194"/>
        <v>0</v>
      </c>
      <c r="AC327" s="39">
        <f t="shared" si="195"/>
        <v>0</v>
      </c>
      <c r="AD327" s="39">
        <f t="shared" si="196"/>
        <v>0</v>
      </c>
      <c r="AE327" s="39">
        <f t="shared" si="197"/>
        <v>0</v>
      </c>
      <c r="AF327" s="39">
        <f t="shared" si="198"/>
        <v>0</v>
      </c>
      <c r="AG327" s="39">
        <f t="shared" si="199"/>
        <v>0</v>
      </c>
      <c r="AH327" s="39">
        <f t="shared" si="200"/>
        <v>0</v>
      </c>
      <c r="AI327" s="39">
        <f t="shared" si="201"/>
        <v>0</v>
      </c>
      <c r="AJ327" s="39">
        <f t="shared" si="202"/>
        <v>0</v>
      </c>
      <c r="AK327" s="39">
        <f t="shared" si="203"/>
        <v>0</v>
      </c>
      <c r="AL327" s="43"/>
      <c r="AM327" s="39">
        <f t="shared" si="204"/>
        <v>0</v>
      </c>
      <c r="AN327" s="39">
        <f t="shared" si="205"/>
        <v>0</v>
      </c>
      <c r="AO327" s="39">
        <f t="shared" si="206"/>
        <v>0</v>
      </c>
      <c r="AP327" s="40">
        <f t="shared" si="207"/>
        <v>0</v>
      </c>
      <c r="AR327" s="39">
        <f t="shared" si="208"/>
        <v>0</v>
      </c>
      <c r="AS327" s="39">
        <f t="shared" si="209"/>
        <v>0</v>
      </c>
      <c r="AT327" s="39">
        <f t="shared" si="210"/>
        <v>0</v>
      </c>
      <c r="AU327" s="40">
        <f t="shared" si="211"/>
        <v>0</v>
      </c>
      <c r="AV327" s="40"/>
      <c r="AW327" s="52">
        <f t="shared" si="212"/>
        <v>0</v>
      </c>
      <c r="AY327" s="52">
        <f t="shared" si="213"/>
        <v>0</v>
      </c>
      <c r="AZ327" s="70"/>
    </row>
    <row r="328" spans="1:52" ht="12" customHeight="1">
      <c r="A328" s="44">
        <f t="shared" si="214"/>
        <v>46722</v>
      </c>
      <c r="B328" s="66">
        <f t="shared" si="215"/>
        <v>4590.1639344262294</v>
      </c>
      <c r="C328" s="67"/>
      <c r="D328" s="68">
        <f t="shared" si="182"/>
        <v>4590.1639344262294</v>
      </c>
      <c r="E328" s="35">
        <f t="shared" si="183"/>
        <v>0</v>
      </c>
      <c r="F328" s="35">
        <f t="shared" si="184"/>
        <v>0</v>
      </c>
      <c r="G328" s="55">
        <f t="shared" si="223"/>
        <v>5.67</v>
      </c>
      <c r="H328" s="69">
        <f t="shared" si="223"/>
        <v>5.67</v>
      </c>
      <c r="I328" s="72">
        <f t="shared" si="216"/>
        <v>0</v>
      </c>
      <c r="J328" s="55">
        <f t="shared" si="224"/>
        <v>-4.7500000000000001E-2</v>
      </c>
      <c r="K328" s="69">
        <f t="shared" si="224"/>
        <v>-0.06</v>
      </c>
      <c r="L328" s="72">
        <v>0</v>
      </c>
      <c r="M328" s="55">
        <f t="shared" si="225"/>
        <v>0.01</v>
      </c>
      <c r="N328" s="69">
        <f t="shared" si="225"/>
        <v>0</v>
      </c>
      <c r="O328" s="72">
        <v>0</v>
      </c>
      <c r="P328" s="7"/>
      <c r="Q328" s="72">
        <f t="shared" si="185"/>
        <v>5.6325000000000003</v>
      </c>
      <c r="R328" s="72">
        <f t="shared" si="186"/>
        <v>5.61</v>
      </c>
      <c r="S328" s="72">
        <f t="shared" si="187"/>
        <v>0</v>
      </c>
      <c r="T328" s="7"/>
      <c r="U328" s="5">
        <f t="shared" si="188"/>
        <v>31</v>
      </c>
      <c r="V328" s="45">
        <f t="shared" si="189"/>
        <v>46722</v>
      </c>
      <c r="W328" s="5">
        <f t="shared" si="190"/>
        <v>9806</v>
      </c>
      <c r="X328" s="55">
        <f t="shared" si="191"/>
        <v>5.3904348595426005E-2</v>
      </c>
      <c r="Y328" s="47">
        <f t="shared" si="192"/>
        <v>0.23978064670296134</v>
      </c>
      <c r="Z328" s="5">
        <f t="shared" si="193"/>
        <v>0</v>
      </c>
      <c r="AA328" s="5">
        <f t="shared" si="194"/>
        <v>0</v>
      </c>
      <c r="AC328" s="39">
        <f t="shared" si="195"/>
        <v>0</v>
      </c>
      <c r="AD328" s="39">
        <f t="shared" si="196"/>
        <v>0</v>
      </c>
      <c r="AE328" s="39">
        <f t="shared" si="197"/>
        <v>0</v>
      </c>
      <c r="AF328" s="39">
        <f t="shared" si="198"/>
        <v>0</v>
      </c>
      <c r="AG328" s="39">
        <f t="shared" si="199"/>
        <v>0</v>
      </c>
      <c r="AH328" s="39">
        <f t="shared" si="200"/>
        <v>0</v>
      </c>
      <c r="AI328" s="39">
        <f t="shared" si="201"/>
        <v>0</v>
      </c>
      <c r="AJ328" s="39">
        <f t="shared" si="202"/>
        <v>0</v>
      </c>
      <c r="AK328" s="39">
        <f t="shared" si="203"/>
        <v>0</v>
      </c>
      <c r="AL328" s="43"/>
      <c r="AM328" s="39">
        <f t="shared" si="204"/>
        <v>0</v>
      </c>
      <c r="AN328" s="39">
        <f t="shared" si="205"/>
        <v>0</v>
      </c>
      <c r="AO328" s="39">
        <f t="shared" si="206"/>
        <v>0</v>
      </c>
      <c r="AP328" s="40">
        <f t="shared" si="207"/>
        <v>0</v>
      </c>
      <c r="AR328" s="39">
        <f t="shared" si="208"/>
        <v>0</v>
      </c>
      <c r="AS328" s="39">
        <f t="shared" si="209"/>
        <v>0</v>
      </c>
      <c r="AT328" s="39">
        <f t="shared" si="210"/>
        <v>0</v>
      </c>
      <c r="AU328" s="40">
        <f t="shared" si="211"/>
        <v>0</v>
      </c>
      <c r="AV328" s="40"/>
      <c r="AW328" s="52">
        <f t="shared" si="212"/>
        <v>0</v>
      </c>
      <c r="AY328" s="52">
        <f t="shared" si="213"/>
        <v>0</v>
      </c>
      <c r="AZ328" s="70"/>
    </row>
    <row r="329" spans="1:52" ht="12" customHeight="1">
      <c r="A329" s="44">
        <f t="shared" si="214"/>
        <v>46753</v>
      </c>
      <c r="B329" s="66">
        <f t="shared" si="215"/>
        <v>4590.1639344262294</v>
      </c>
      <c r="C329" s="67"/>
      <c r="D329" s="68">
        <f t="shared" si="182"/>
        <v>4590.1639344262294</v>
      </c>
      <c r="E329" s="35">
        <f t="shared" si="183"/>
        <v>0</v>
      </c>
      <c r="F329" s="35">
        <f t="shared" si="184"/>
        <v>0</v>
      </c>
      <c r="G329" s="55">
        <f t="shared" si="223"/>
        <v>5.67</v>
      </c>
      <c r="H329" s="69">
        <f t="shared" si="223"/>
        <v>5.67</v>
      </c>
      <c r="I329" s="72">
        <f t="shared" si="216"/>
        <v>0</v>
      </c>
      <c r="J329" s="55">
        <f t="shared" si="224"/>
        <v>-4.7500000000000001E-2</v>
      </c>
      <c r="K329" s="69">
        <f t="shared" si="224"/>
        <v>-0.06</v>
      </c>
      <c r="L329" s="72">
        <v>0</v>
      </c>
      <c r="M329" s="55">
        <f t="shared" si="225"/>
        <v>0.01</v>
      </c>
      <c r="N329" s="69">
        <f t="shared" si="225"/>
        <v>0</v>
      </c>
      <c r="O329" s="72">
        <v>0</v>
      </c>
      <c r="P329" s="7"/>
      <c r="Q329" s="72">
        <f t="shared" si="185"/>
        <v>5.6325000000000003</v>
      </c>
      <c r="R329" s="72">
        <f t="shared" si="186"/>
        <v>5.61</v>
      </c>
      <c r="S329" s="72">
        <f t="shared" si="187"/>
        <v>0</v>
      </c>
      <c r="T329" s="7"/>
      <c r="U329" s="5">
        <f t="shared" si="188"/>
        <v>31</v>
      </c>
      <c r="V329" s="45">
        <f t="shared" si="189"/>
        <v>46753</v>
      </c>
      <c r="W329" s="5">
        <f t="shared" si="190"/>
        <v>9837</v>
      </c>
      <c r="X329" s="55">
        <f t="shared" si="191"/>
        <v>5.3904348595426005E-2</v>
      </c>
      <c r="Y329" s="47">
        <f t="shared" si="192"/>
        <v>0.23870060244382829</v>
      </c>
      <c r="Z329" s="5">
        <f t="shared" si="193"/>
        <v>0</v>
      </c>
      <c r="AA329" s="5">
        <f t="shared" si="194"/>
        <v>0</v>
      </c>
      <c r="AC329" s="39">
        <f t="shared" si="195"/>
        <v>0</v>
      </c>
      <c r="AD329" s="39">
        <f t="shared" si="196"/>
        <v>0</v>
      </c>
      <c r="AE329" s="39">
        <f t="shared" si="197"/>
        <v>0</v>
      </c>
      <c r="AF329" s="39">
        <f t="shared" si="198"/>
        <v>0</v>
      </c>
      <c r="AG329" s="39">
        <f t="shared" si="199"/>
        <v>0</v>
      </c>
      <c r="AH329" s="39">
        <f t="shared" si="200"/>
        <v>0</v>
      </c>
      <c r="AI329" s="39">
        <f t="shared" si="201"/>
        <v>0</v>
      </c>
      <c r="AJ329" s="39">
        <f t="shared" si="202"/>
        <v>0</v>
      </c>
      <c r="AK329" s="39">
        <f t="shared" si="203"/>
        <v>0</v>
      </c>
      <c r="AL329" s="43"/>
      <c r="AM329" s="39">
        <f t="shared" si="204"/>
        <v>0</v>
      </c>
      <c r="AN329" s="39">
        <f t="shared" si="205"/>
        <v>0</v>
      </c>
      <c r="AO329" s="39">
        <f t="shared" si="206"/>
        <v>0</v>
      </c>
      <c r="AP329" s="40">
        <f t="shared" si="207"/>
        <v>0</v>
      </c>
      <c r="AR329" s="39">
        <f t="shared" si="208"/>
        <v>0</v>
      </c>
      <c r="AS329" s="39">
        <f t="shared" si="209"/>
        <v>0</v>
      </c>
      <c r="AT329" s="39">
        <f t="shared" si="210"/>
        <v>0</v>
      </c>
      <c r="AU329" s="40">
        <f t="shared" si="211"/>
        <v>0</v>
      </c>
      <c r="AV329" s="40"/>
      <c r="AW329" s="52">
        <f t="shared" si="212"/>
        <v>0</v>
      </c>
      <c r="AY329" s="52">
        <f t="shared" si="213"/>
        <v>0</v>
      </c>
      <c r="AZ329" s="70"/>
    </row>
    <row r="330" spans="1:52" ht="12" customHeight="1">
      <c r="A330" s="44">
        <f t="shared" si="214"/>
        <v>46784</v>
      </c>
      <c r="B330" s="66">
        <f t="shared" si="215"/>
        <v>4590.1639344262294</v>
      </c>
      <c r="C330" s="67"/>
      <c r="D330" s="68">
        <f t="shared" ref="D330:D369" si="226">B330+C330</f>
        <v>4590.1639344262294</v>
      </c>
      <c r="E330" s="35">
        <f t="shared" ref="E330:E369" si="227">IF(Z330=0,0,IF(AND(Z330=1,$H$3=1),D330*U330,IF($H$3=2,D330,"N/A")))</f>
        <v>0</v>
      </c>
      <c r="F330" s="35">
        <f t="shared" ref="F330:F369" si="228">E330*Y330</f>
        <v>0</v>
      </c>
      <c r="G330" s="55">
        <f t="shared" ref="G330:H349" si="229">VLOOKUP($A330,Table,MATCH(G$4,Curves,0))</f>
        <v>5.67</v>
      </c>
      <c r="H330" s="69">
        <f t="shared" si="229"/>
        <v>5.67</v>
      </c>
      <c r="I330" s="72">
        <f t="shared" si="216"/>
        <v>0</v>
      </c>
      <c r="J330" s="55">
        <f t="shared" ref="J330:K349" si="230">VLOOKUP($A330,Table,MATCH(J$4,Curves,0))</f>
        <v>-4.7500000000000001E-2</v>
      </c>
      <c r="K330" s="69">
        <f t="shared" si="230"/>
        <v>-0.06</v>
      </c>
      <c r="L330" s="72">
        <v>0</v>
      </c>
      <c r="M330" s="55">
        <f t="shared" ref="M330:N349" si="231">VLOOKUP($A330,Table,MATCH(M$4,Curves,0))</f>
        <v>0.01</v>
      </c>
      <c r="N330" s="69">
        <f t="shared" si="231"/>
        <v>0</v>
      </c>
      <c r="O330" s="72">
        <v>0</v>
      </c>
      <c r="P330" s="7"/>
      <c r="Q330" s="72">
        <f t="shared" ref="Q330:Q369" si="232">M330+J330+G330</f>
        <v>5.6325000000000003</v>
      </c>
      <c r="R330" s="72">
        <f t="shared" ref="R330:R369" si="233">N330+K330+H330</f>
        <v>5.61</v>
      </c>
      <c r="S330" s="72">
        <f t="shared" ref="S330:S369" si="234">O330+L330+I330</f>
        <v>0</v>
      </c>
      <c r="T330" s="7"/>
      <c r="U330" s="5">
        <f t="shared" ref="U330:U369" si="235">A331-A330</f>
        <v>29</v>
      </c>
      <c r="V330" s="45">
        <f t="shared" ref="V330:V369" si="236">CHOOSE(F$3,A331+24,A330)</f>
        <v>46784</v>
      </c>
      <c r="W330" s="5">
        <f t="shared" ref="W330:W369" si="237">V330-C$3</f>
        <v>9868</v>
      </c>
      <c r="X330" s="55">
        <f t="shared" ref="X330:X370" si="238">VLOOKUP($A330,Table,MATCH(X$4,Curves,0))</f>
        <v>5.3904348595426005E-2</v>
      </c>
      <c r="Y330" s="47">
        <f t="shared" ref="Y330:Y369" si="239">1/(1+CHOOSE(F$3,(X331+($K$3/10000))/2,(X330+($K$3/10000))/2))^(2*W330/365.25)</f>
        <v>0.23762542302936768</v>
      </c>
      <c r="Z330" s="5">
        <f t="shared" ref="Z330:Z369" si="240">IF(AND(mthbeg&lt;=A330,mthend&gt;=A330),1,0)</f>
        <v>0</v>
      </c>
      <c r="AA330" s="5">
        <f t="shared" ref="AA330:AA369" si="241">U330*Z330</f>
        <v>0</v>
      </c>
      <c r="AC330" s="39">
        <f t="shared" ref="AC330:AC369" si="242">F330*G330</f>
        <v>0</v>
      </c>
      <c r="AD330" s="39">
        <f t="shared" ref="AD330:AD369" si="243">$F330*H330</f>
        <v>0</v>
      </c>
      <c r="AE330" s="39">
        <f t="shared" ref="AE330:AE369" si="244">$F330*I330</f>
        <v>0</v>
      </c>
      <c r="AF330" s="39">
        <f t="shared" ref="AF330:AF369" si="245">$F330*J330</f>
        <v>0</v>
      </c>
      <c r="AG330" s="39">
        <f t="shared" ref="AG330:AG369" si="246">$F330*K330</f>
        <v>0</v>
      </c>
      <c r="AH330" s="39">
        <f t="shared" ref="AH330:AH369" si="247">$F330*L330</f>
        <v>0</v>
      </c>
      <c r="AI330" s="39">
        <f t="shared" ref="AI330:AI369" si="248">$F330*M330</f>
        <v>0</v>
      </c>
      <c r="AJ330" s="39">
        <f t="shared" ref="AJ330:AJ369" si="249">$F330*N330</f>
        <v>0</v>
      </c>
      <c r="AK330" s="39">
        <f t="shared" ref="AK330:AK369" si="250">F330*O330</f>
        <v>0</v>
      </c>
      <c r="AL330" s="43"/>
      <c r="AM330" s="39">
        <f t="shared" ref="AM330:AM369" si="251">CHOOSE($G$3,AD330-AE330,AE330-AD330)</f>
        <v>0</v>
      </c>
      <c r="AN330" s="39">
        <f t="shared" ref="AN330:AN369" si="252">CHOOSE($G$3,AG330-AH330,AH330-AG330)</f>
        <v>0</v>
      </c>
      <c r="AO330" s="39">
        <f t="shared" ref="AO330:AO369" si="253">CHOOSE($G$3,AJ330-AK330,AK330-AJ330)</f>
        <v>0</v>
      </c>
      <c r="AP330" s="40">
        <f t="shared" ref="AP330:AP369" si="254">SUM(AM330:AO330)</f>
        <v>0</v>
      </c>
      <c r="AR330" s="39">
        <f t="shared" ref="AR330:AR369" si="255">CHOOSE($G$3,AC330-AD330,AD330-AC330)</f>
        <v>0</v>
      </c>
      <c r="AS330" s="39">
        <f t="shared" ref="AS330:AS369" si="256">CHOOSE($G$3,AF330-AG330,AG330-AF330)</f>
        <v>0</v>
      </c>
      <c r="AT330" s="39">
        <f t="shared" ref="AT330:AT369" si="257">CHOOSE($G$3,AI330-AJ330,AJ330-AI330)</f>
        <v>0</v>
      </c>
      <c r="AU330" s="40">
        <f t="shared" ref="AU330:AU369" si="258">AR330+AS330+AT330</f>
        <v>0</v>
      </c>
      <c r="AV330" s="40"/>
      <c r="AW330" s="52">
        <f t="shared" ref="AW330:AW369" si="259">AU330+AP330</f>
        <v>0</v>
      </c>
      <c r="AY330" s="52">
        <f t="shared" ref="AY330:AY369" si="260">AK330+AH330+AE330</f>
        <v>0</v>
      </c>
      <c r="AZ330" s="70"/>
    </row>
    <row r="331" spans="1:52" ht="12" customHeight="1">
      <c r="A331" s="44">
        <f t="shared" ref="A331:A370" si="261">EDATE(A330,1)</f>
        <v>46813</v>
      </c>
      <c r="B331" s="66">
        <f t="shared" ref="B331:B369" si="262">B330</f>
        <v>4590.1639344262294</v>
      </c>
      <c r="C331" s="67"/>
      <c r="D331" s="68">
        <f t="shared" si="226"/>
        <v>4590.1639344262294</v>
      </c>
      <c r="E331" s="35">
        <f t="shared" si="227"/>
        <v>0</v>
      </c>
      <c r="F331" s="35">
        <f t="shared" si="228"/>
        <v>0</v>
      </c>
      <c r="G331" s="55">
        <f t="shared" si="229"/>
        <v>5.67</v>
      </c>
      <c r="H331" s="69">
        <f t="shared" si="229"/>
        <v>5.67</v>
      </c>
      <c r="I331" s="72">
        <f t="shared" ref="I331:I369" si="263">I330</f>
        <v>0</v>
      </c>
      <c r="J331" s="55">
        <f t="shared" si="230"/>
        <v>-4.7500000000000001E-2</v>
      </c>
      <c r="K331" s="69">
        <f t="shared" si="230"/>
        <v>-0.06</v>
      </c>
      <c r="L331" s="72">
        <v>0</v>
      </c>
      <c r="M331" s="55">
        <f t="shared" si="231"/>
        <v>0.01</v>
      </c>
      <c r="N331" s="69">
        <f t="shared" si="231"/>
        <v>0</v>
      </c>
      <c r="O331" s="72">
        <v>0</v>
      </c>
      <c r="P331" s="7"/>
      <c r="Q331" s="72">
        <f t="shared" si="232"/>
        <v>5.6325000000000003</v>
      </c>
      <c r="R331" s="72">
        <f t="shared" si="233"/>
        <v>5.61</v>
      </c>
      <c r="S331" s="72">
        <f t="shared" si="234"/>
        <v>0</v>
      </c>
      <c r="T331" s="7"/>
      <c r="U331" s="5">
        <f t="shared" si="235"/>
        <v>31</v>
      </c>
      <c r="V331" s="45">
        <f t="shared" si="236"/>
        <v>46813</v>
      </c>
      <c r="W331" s="5">
        <f t="shared" si="237"/>
        <v>9897</v>
      </c>
      <c r="X331" s="55">
        <f t="shared" si="238"/>
        <v>5.3904348595426005E-2</v>
      </c>
      <c r="Y331" s="47">
        <f t="shared" si="239"/>
        <v>0.23662399479400575</v>
      </c>
      <c r="Z331" s="5">
        <f t="shared" si="240"/>
        <v>0</v>
      </c>
      <c r="AA331" s="5">
        <f t="shared" si="241"/>
        <v>0</v>
      </c>
      <c r="AC331" s="39">
        <f t="shared" si="242"/>
        <v>0</v>
      </c>
      <c r="AD331" s="39">
        <f t="shared" si="243"/>
        <v>0</v>
      </c>
      <c r="AE331" s="39">
        <f t="shared" si="244"/>
        <v>0</v>
      </c>
      <c r="AF331" s="39">
        <f t="shared" si="245"/>
        <v>0</v>
      </c>
      <c r="AG331" s="39">
        <f t="shared" si="246"/>
        <v>0</v>
      </c>
      <c r="AH331" s="39">
        <f t="shared" si="247"/>
        <v>0</v>
      </c>
      <c r="AI331" s="39">
        <f t="shared" si="248"/>
        <v>0</v>
      </c>
      <c r="AJ331" s="39">
        <f t="shared" si="249"/>
        <v>0</v>
      </c>
      <c r="AK331" s="39">
        <f t="shared" si="250"/>
        <v>0</v>
      </c>
      <c r="AL331" s="43"/>
      <c r="AM331" s="39">
        <f t="shared" si="251"/>
        <v>0</v>
      </c>
      <c r="AN331" s="39">
        <f t="shared" si="252"/>
        <v>0</v>
      </c>
      <c r="AO331" s="39">
        <f t="shared" si="253"/>
        <v>0</v>
      </c>
      <c r="AP331" s="40">
        <f t="shared" si="254"/>
        <v>0</v>
      </c>
      <c r="AR331" s="39">
        <f t="shared" si="255"/>
        <v>0</v>
      </c>
      <c r="AS331" s="39">
        <f t="shared" si="256"/>
        <v>0</v>
      </c>
      <c r="AT331" s="39">
        <f t="shared" si="257"/>
        <v>0</v>
      </c>
      <c r="AU331" s="40">
        <f t="shared" si="258"/>
        <v>0</v>
      </c>
      <c r="AV331" s="40"/>
      <c r="AW331" s="52">
        <f t="shared" si="259"/>
        <v>0</v>
      </c>
      <c r="AY331" s="52">
        <f t="shared" si="260"/>
        <v>0</v>
      </c>
      <c r="AZ331" s="70"/>
    </row>
    <row r="332" spans="1:52" ht="12" customHeight="1">
      <c r="A332" s="44">
        <f t="shared" si="261"/>
        <v>46844</v>
      </c>
      <c r="B332" s="66">
        <f t="shared" si="262"/>
        <v>4590.1639344262294</v>
      </c>
      <c r="C332" s="67"/>
      <c r="D332" s="68">
        <f t="shared" si="226"/>
        <v>4590.1639344262294</v>
      </c>
      <c r="E332" s="35">
        <f t="shared" si="227"/>
        <v>0</v>
      </c>
      <c r="F332" s="35">
        <f t="shared" si="228"/>
        <v>0</v>
      </c>
      <c r="G332" s="55">
        <f t="shared" si="229"/>
        <v>5.67</v>
      </c>
      <c r="H332" s="69">
        <f t="shared" si="229"/>
        <v>5.67</v>
      </c>
      <c r="I332" s="72">
        <f t="shared" si="263"/>
        <v>0</v>
      </c>
      <c r="J332" s="55">
        <f t="shared" si="230"/>
        <v>-4.7500000000000001E-2</v>
      </c>
      <c r="K332" s="69">
        <f t="shared" si="230"/>
        <v>-0.06</v>
      </c>
      <c r="L332" s="72">
        <v>0</v>
      </c>
      <c r="M332" s="55">
        <f t="shared" si="231"/>
        <v>0.01</v>
      </c>
      <c r="N332" s="69">
        <f t="shared" si="231"/>
        <v>0</v>
      </c>
      <c r="O332" s="72">
        <v>0</v>
      </c>
      <c r="P332" s="7"/>
      <c r="Q332" s="72">
        <f t="shared" si="232"/>
        <v>5.6325000000000003</v>
      </c>
      <c r="R332" s="72">
        <f t="shared" si="233"/>
        <v>5.61</v>
      </c>
      <c r="S332" s="72">
        <f t="shared" si="234"/>
        <v>0</v>
      </c>
      <c r="T332" s="7"/>
      <c r="U332" s="5">
        <f t="shared" si="235"/>
        <v>30</v>
      </c>
      <c r="V332" s="45">
        <f t="shared" si="236"/>
        <v>46844</v>
      </c>
      <c r="W332" s="5">
        <f t="shared" si="237"/>
        <v>9928</v>
      </c>
      <c r="X332" s="55">
        <f t="shared" si="238"/>
        <v>5.3904348595426005E-2</v>
      </c>
      <c r="Y332" s="47">
        <f t="shared" si="239"/>
        <v>0.23555816904591281</v>
      </c>
      <c r="Z332" s="5">
        <f t="shared" si="240"/>
        <v>0</v>
      </c>
      <c r="AA332" s="5">
        <f t="shared" si="241"/>
        <v>0</v>
      </c>
      <c r="AC332" s="39">
        <f t="shared" si="242"/>
        <v>0</v>
      </c>
      <c r="AD332" s="39">
        <f t="shared" si="243"/>
        <v>0</v>
      </c>
      <c r="AE332" s="39">
        <f t="shared" si="244"/>
        <v>0</v>
      </c>
      <c r="AF332" s="39">
        <f t="shared" si="245"/>
        <v>0</v>
      </c>
      <c r="AG332" s="39">
        <f t="shared" si="246"/>
        <v>0</v>
      </c>
      <c r="AH332" s="39">
        <f t="shared" si="247"/>
        <v>0</v>
      </c>
      <c r="AI332" s="39">
        <f t="shared" si="248"/>
        <v>0</v>
      </c>
      <c r="AJ332" s="39">
        <f t="shared" si="249"/>
        <v>0</v>
      </c>
      <c r="AK332" s="39">
        <f t="shared" si="250"/>
        <v>0</v>
      </c>
      <c r="AL332" s="43"/>
      <c r="AM332" s="39">
        <f t="shared" si="251"/>
        <v>0</v>
      </c>
      <c r="AN332" s="39">
        <f t="shared" si="252"/>
        <v>0</v>
      </c>
      <c r="AO332" s="39">
        <f t="shared" si="253"/>
        <v>0</v>
      </c>
      <c r="AP332" s="40">
        <f t="shared" si="254"/>
        <v>0</v>
      </c>
      <c r="AR332" s="39">
        <f t="shared" si="255"/>
        <v>0</v>
      </c>
      <c r="AS332" s="39">
        <f t="shared" si="256"/>
        <v>0</v>
      </c>
      <c r="AT332" s="39">
        <f t="shared" si="257"/>
        <v>0</v>
      </c>
      <c r="AU332" s="40">
        <f t="shared" si="258"/>
        <v>0</v>
      </c>
      <c r="AV332" s="40"/>
      <c r="AW332" s="52">
        <f t="shared" si="259"/>
        <v>0</v>
      </c>
      <c r="AY332" s="52">
        <f t="shared" si="260"/>
        <v>0</v>
      </c>
      <c r="AZ332" s="70"/>
    </row>
    <row r="333" spans="1:52" ht="12" customHeight="1">
      <c r="A333" s="44">
        <f t="shared" si="261"/>
        <v>46874</v>
      </c>
      <c r="B333" s="66">
        <f t="shared" si="262"/>
        <v>4590.1639344262294</v>
      </c>
      <c r="C333" s="67"/>
      <c r="D333" s="68">
        <f t="shared" si="226"/>
        <v>4590.1639344262294</v>
      </c>
      <c r="E333" s="35">
        <f t="shared" si="227"/>
        <v>0</v>
      </c>
      <c r="F333" s="35">
        <f t="shared" si="228"/>
        <v>0</v>
      </c>
      <c r="G333" s="55">
        <f t="shared" si="229"/>
        <v>5.67</v>
      </c>
      <c r="H333" s="69">
        <f t="shared" si="229"/>
        <v>5.67</v>
      </c>
      <c r="I333" s="72">
        <f t="shared" si="263"/>
        <v>0</v>
      </c>
      <c r="J333" s="55">
        <f t="shared" si="230"/>
        <v>-4.7500000000000001E-2</v>
      </c>
      <c r="K333" s="69">
        <f t="shared" si="230"/>
        <v>-0.06</v>
      </c>
      <c r="L333" s="72">
        <v>0</v>
      </c>
      <c r="M333" s="55">
        <f t="shared" si="231"/>
        <v>0.01</v>
      </c>
      <c r="N333" s="69">
        <f t="shared" si="231"/>
        <v>0</v>
      </c>
      <c r="O333" s="72">
        <v>0</v>
      </c>
      <c r="P333" s="7"/>
      <c r="Q333" s="72">
        <f t="shared" si="232"/>
        <v>5.6325000000000003</v>
      </c>
      <c r="R333" s="72">
        <f t="shared" si="233"/>
        <v>5.61</v>
      </c>
      <c r="S333" s="72">
        <f t="shared" si="234"/>
        <v>0</v>
      </c>
      <c r="T333" s="7"/>
      <c r="U333" s="5">
        <f t="shared" si="235"/>
        <v>31</v>
      </c>
      <c r="V333" s="45">
        <f t="shared" si="236"/>
        <v>46874</v>
      </c>
      <c r="W333" s="5">
        <f t="shared" si="237"/>
        <v>9958</v>
      </c>
      <c r="X333" s="55">
        <f t="shared" si="238"/>
        <v>5.3904348595426005E-2</v>
      </c>
      <c r="Y333" s="47">
        <f t="shared" si="239"/>
        <v>0.23453129599645764</v>
      </c>
      <c r="Z333" s="5">
        <f t="shared" si="240"/>
        <v>0</v>
      </c>
      <c r="AA333" s="5">
        <f t="shared" si="241"/>
        <v>0</v>
      </c>
      <c r="AC333" s="39">
        <f t="shared" si="242"/>
        <v>0</v>
      </c>
      <c r="AD333" s="39">
        <f t="shared" si="243"/>
        <v>0</v>
      </c>
      <c r="AE333" s="39">
        <f t="shared" si="244"/>
        <v>0</v>
      </c>
      <c r="AF333" s="39">
        <f t="shared" si="245"/>
        <v>0</v>
      </c>
      <c r="AG333" s="39">
        <f t="shared" si="246"/>
        <v>0</v>
      </c>
      <c r="AH333" s="39">
        <f t="shared" si="247"/>
        <v>0</v>
      </c>
      <c r="AI333" s="39">
        <f t="shared" si="248"/>
        <v>0</v>
      </c>
      <c r="AJ333" s="39">
        <f t="shared" si="249"/>
        <v>0</v>
      </c>
      <c r="AK333" s="39">
        <f t="shared" si="250"/>
        <v>0</v>
      </c>
      <c r="AL333" s="43"/>
      <c r="AM333" s="39">
        <f t="shared" si="251"/>
        <v>0</v>
      </c>
      <c r="AN333" s="39">
        <f t="shared" si="252"/>
        <v>0</v>
      </c>
      <c r="AO333" s="39">
        <f t="shared" si="253"/>
        <v>0</v>
      </c>
      <c r="AP333" s="40">
        <f t="shared" si="254"/>
        <v>0</v>
      </c>
      <c r="AR333" s="39">
        <f t="shared" si="255"/>
        <v>0</v>
      </c>
      <c r="AS333" s="39">
        <f t="shared" si="256"/>
        <v>0</v>
      </c>
      <c r="AT333" s="39">
        <f t="shared" si="257"/>
        <v>0</v>
      </c>
      <c r="AU333" s="40">
        <f t="shared" si="258"/>
        <v>0</v>
      </c>
      <c r="AV333" s="40"/>
      <c r="AW333" s="52">
        <f t="shared" si="259"/>
        <v>0</v>
      </c>
      <c r="AY333" s="52">
        <f t="shared" si="260"/>
        <v>0</v>
      </c>
      <c r="AZ333" s="70"/>
    </row>
    <row r="334" spans="1:52" ht="12" customHeight="1">
      <c r="A334" s="44">
        <f t="shared" si="261"/>
        <v>46905</v>
      </c>
      <c r="B334" s="66">
        <f t="shared" si="262"/>
        <v>4590.1639344262294</v>
      </c>
      <c r="C334" s="67"/>
      <c r="D334" s="68">
        <f t="shared" si="226"/>
        <v>4590.1639344262294</v>
      </c>
      <c r="E334" s="35">
        <f t="shared" si="227"/>
        <v>0</v>
      </c>
      <c r="F334" s="35">
        <f t="shared" si="228"/>
        <v>0</v>
      </c>
      <c r="G334" s="55">
        <f t="shared" si="229"/>
        <v>5.67</v>
      </c>
      <c r="H334" s="69">
        <f t="shared" si="229"/>
        <v>5.67</v>
      </c>
      <c r="I334" s="72">
        <f t="shared" si="263"/>
        <v>0</v>
      </c>
      <c r="J334" s="55">
        <f t="shared" si="230"/>
        <v>-4.7500000000000001E-2</v>
      </c>
      <c r="K334" s="69">
        <f t="shared" si="230"/>
        <v>-0.06</v>
      </c>
      <c r="L334" s="72">
        <v>0</v>
      </c>
      <c r="M334" s="55">
        <f t="shared" si="231"/>
        <v>0.01</v>
      </c>
      <c r="N334" s="69">
        <f t="shared" si="231"/>
        <v>0</v>
      </c>
      <c r="O334" s="72">
        <v>0</v>
      </c>
      <c r="P334" s="7"/>
      <c r="Q334" s="72">
        <f t="shared" si="232"/>
        <v>5.6325000000000003</v>
      </c>
      <c r="R334" s="72">
        <f t="shared" si="233"/>
        <v>5.61</v>
      </c>
      <c r="S334" s="72">
        <f t="shared" si="234"/>
        <v>0</v>
      </c>
      <c r="T334" s="7"/>
      <c r="U334" s="5">
        <f t="shared" si="235"/>
        <v>30</v>
      </c>
      <c r="V334" s="45">
        <f t="shared" si="236"/>
        <v>46905</v>
      </c>
      <c r="W334" s="5">
        <f t="shared" si="237"/>
        <v>9989</v>
      </c>
      <c r="X334" s="55">
        <f t="shared" si="238"/>
        <v>5.3904348595426005E-2</v>
      </c>
      <c r="Y334" s="47">
        <f t="shared" si="239"/>
        <v>0.23347489639410851</v>
      </c>
      <c r="Z334" s="5">
        <f t="shared" si="240"/>
        <v>0</v>
      </c>
      <c r="AA334" s="5">
        <f t="shared" si="241"/>
        <v>0</v>
      </c>
      <c r="AC334" s="39">
        <f t="shared" si="242"/>
        <v>0</v>
      </c>
      <c r="AD334" s="39">
        <f t="shared" si="243"/>
        <v>0</v>
      </c>
      <c r="AE334" s="39">
        <f t="shared" si="244"/>
        <v>0</v>
      </c>
      <c r="AF334" s="39">
        <f t="shared" si="245"/>
        <v>0</v>
      </c>
      <c r="AG334" s="39">
        <f t="shared" si="246"/>
        <v>0</v>
      </c>
      <c r="AH334" s="39">
        <f t="shared" si="247"/>
        <v>0</v>
      </c>
      <c r="AI334" s="39">
        <f t="shared" si="248"/>
        <v>0</v>
      </c>
      <c r="AJ334" s="39">
        <f t="shared" si="249"/>
        <v>0</v>
      </c>
      <c r="AK334" s="39">
        <f t="shared" si="250"/>
        <v>0</v>
      </c>
      <c r="AL334" s="43"/>
      <c r="AM334" s="39">
        <f t="shared" si="251"/>
        <v>0</v>
      </c>
      <c r="AN334" s="39">
        <f t="shared" si="252"/>
        <v>0</v>
      </c>
      <c r="AO334" s="39">
        <f t="shared" si="253"/>
        <v>0</v>
      </c>
      <c r="AP334" s="40">
        <f t="shared" si="254"/>
        <v>0</v>
      </c>
      <c r="AR334" s="39">
        <f t="shared" si="255"/>
        <v>0</v>
      </c>
      <c r="AS334" s="39">
        <f t="shared" si="256"/>
        <v>0</v>
      </c>
      <c r="AT334" s="39">
        <f t="shared" si="257"/>
        <v>0</v>
      </c>
      <c r="AU334" s="40">
        <f t="shared" si="258"/>
        <v>0</v>
      </c>
      <c r="AV334" s="40"/>
      <c r="AW334" s="52">
        <f t="shared" si="259"/>
        <v>0</v>
      </c>
      <c r="AY334" s="52">
        <f t="shared" si="260"/>
        <v>0</v>
      </c>
      <c r="AZ334" s="70"/>
    </row>
    <row r="335" spans="1:52" ht="12" customHeight="1">
      <c r="A335" s="44">
        <f t="shared" si="261"/>
        <v>46935</v>
      </c>
      <c r="B335" s="66">
        <f t="shared" si="262"/>
        <v>4590.1639344262294</v>
      </c>
      <c r="C335" s="67"/>
      <c r="D335" s="68">
        <f t="shared" si="226"/>
        <v>4590.1639344262294</v>
      </c>
      <c r="E335" s="35">
        <f t="shared" si="227"/>
        <v>0</v>
      </c>
      <c r="F335" s="35">
        <f t="shared" si="228"/>
        <v>0</v>
      </c>
      <c r="G335" s="55">
        <f t="shared" si="229"/>
        <v>5.67</v>
      </c>
      <c r="H335" s="69">
        <f t="shared" si="229"/>
        <v>5.67</v>
      </c>
      <c r="I335" s="72">
        <f t="shared" si="263"/>
        <v>0</v>
      </c>
      <c r="J335" s="55">
        <f t="shared" si="230"/>
        <v>-4.7500000000000001E-2</v>
      </c>
      <c r="K335" s="69">
        <f t="shared" si="230"/>
        <v>-0.06</v>
      </c>
      <c r="L335" s="72">
        <v>0</v>
      </c>
      <c r="M335" s="55">
        <f t="shared" si="231"/>
        <v>0.01</v>
      </c>
      <c r="N335" s="69">
        <f t="shared" si="231"/>
        <v>0</v>
      </c>
      <c r="O335" s="72">
        <v>0</v>
      </c>
      <c r="P335" s="7"/>
      <c r="Q335" s="72">
        <f t="shared" si="232"/>
        <v>5.6325000000000003</v>
      </c>
      <c r="R335" s="72">
        <f t="shared" si="233"/>
        <v>5.61</v>
      </c>
      <c r="S335" s="72">
        <f t="shared" si="234"/>
        <v>0</v>
      </c>
      <c r="T335" s="7"/>
      <c r="U335" s="5">
        <f t="shared" si="235"/>
        <v>31</v>
      </c>
      <c r="V335" s="45">
        <f t="shared" si="236"/>
        <v>46935</v>
      </c>
      <c r="W335" s="5">
        <f t="shared" si="237"/>
        <v>10019</v>
      </c>
      <c r="X335" s="55">
        <f t="shared" si="238"/>
        <v>5.3904348595426005E-2</v>
      </c>
      <c r="Y335" s="47">
        <f t="shared" si="239"/>
        <v>0.23245710499335806</v>
      </c>
      <c r="Z335" s="5">
        <f t="shared" si="240"/>
        <v>0</v>
      </c>
      <c r="AA335" s="5">
        <f t="shared" si="241"/>
        <v>0</v>
      </c>
      <c r="AC335" s="39">
        <f t="shared" si="242"/>
        <v>0</v>
      </c>
      <c r="AD335" s="39">
        <f t="shared" si="243"/>
        <v>0</v>
      </c>
      <c r="AE335" s="39">
        <f t="shared" si="244"/>
        <v>0</v>
      </c>
      <c r="AF335" s="39">
        <f t="shared" si="245"/>
        <v>0</v>
      </c>
      <c r="AG335" s="39">
        <f t="shared" si="246"/>
        <v>0</v>
      </c>
      <c r="AH335" s="39">
        <f t="shared" si="247"/>
        <v>0</v>
      </c>
      <c r="AI335" s="39">
        <f t="shared" si="248"/>
        <v>0</v>
      </c>
      <c r="AJ335" s="39">
        <f t="shared" si="249"/>
        <v>0</v>
      </c>
      <c r="AK335" s="39">
        <f t="shared" si="250"/>
        <v>0</v>
      </c>
      <c r="AL335" s="43"/>
      <c r="AM335" s="39">
        <f t="shared" si="251"/>
        <v>0</v>
      </c>
      <c r="AN335" s="39">
        <f t="shared" si="252"/>
        <v>0</v>
      </c>
      <c r="AO335" s="39">
        <f t="shared" si="253"/>
        <v>0</v>
      </c>
      <c r="AP335" s="40">
        <f t="shared" si="254"/>
        <v>0</v>
      </c>
      <c r="AR335" s="39">
        <f t="shared" si="255"/>
        <v>0</v>
      </c>
      <c r="AS335" s="39">
        <f t="shared" si="256"/>
        <v>0</v>
      </c>
      <c r="AT335" s="39">
        <f t="shared" si="257"/>
        <v>0</v>
      </c>
      <c r="AU335" s="40">
        <f t="shared" si="258"/>
        <v>0</v>
      </c>
      <c r="AV335" s="40"/>
      <c r="AW335" s="52">
        <f t="shared" si="259"/>
        <v>0</v>
      </c>
      <c r="AY335" s="52">
        <f t="shared" si="260"/>
        <v>0</v>
      </c>
      <c r="AZ335" s="70"/>
    </row>
    <row r="336" spans="1:52" ht="12" customHeight="1">
      <c r="A336" s="44">
        <f t="shared" si="261"/>
        <v>46966</v>
      </c>
      <c r="B336" s="66">
        <f t="shared" si="262"/>
        <v>4590.1639344262294</v>
      </c>
      <c r="C336" s="67"/>
      <c r="D336" s="68">
        <f t="shared" si="226"/>
        <v>4590.1639344262294</v>
      </c>
      <c r="E336" s="35">
        <f t="shared" si="227"/>
        <v>0</v>
      </c>
      <c r="F336" s="35">
        <f t="shared" si="228"/>
        <v>0</v>
      </c>
      <c r="G336" s="55">
        <f t="shared" si="229"/>
        <v>5.67</v>
      </c>
      <c r="H336" s="69">
        <f t="shared" si="229"/>
        <v>5.67</v>
      </c>
      <c r="I336" s="72">
        <f t="shared" si="263"/>
        <v>0</v>
      </c>
      <c r="J336" s="55">
        <f t="shared" si="230"/>
        <v>-4.7500000000000001E-2</v>
      </c>
      <c r="K336" s="69">
        <f t="shared" si="230"/>
        <v>-0.06</v>
      </c>
      <c r="L336" s="72">
        <v>0</v>
      </c>
      <c r="M336" s="55">
        <f t="shared" si="231"/>
        <v>0.01</v>
      </c>
      <c r="N336" s="69">
        <f t="shared" si="231"/>
        <v>0</v>
      </c>
      <c r="O336" s="72">
        <v>0</v>
      </c>
      <c r="P336" s="7"/>
      <c r="Q336" s="72">
        <f t="shared" si="232"/>
        <v>5.6325000000000003</v>
      </c>
      <c r="R336" s="72">
        <f t="shared" si="233"/>
        <v>5.61</v>
      </c>
      <c r="S336" s="72">
        <f t="shared" si="234"/>
        <v>0</v>
      </c>
      <c r="T336" s="7"/>
      <c r="U336" s="5">
        <f t="shared" si="235"/>
        <v>31</v>
      </c>
      <c r="V336" s="45">
        <f t="shared" si="236"/>
        <v>46966</v>
      </c>
      <c r="W336" s="5">
        <f t="shared" si="237"/>
        <v>10050</v>
      </c>
      <c r="X336" s="55">
        <f t="shared" si="238"/>
        <v>5.3904348595426005E-2</v>
      </c>
      <c r="Y336" s="47">
        <f t="shared" si="239"/>
        <v>0.23141004817207181</v>
      </c>
      <c r="Z336" s="5">
        <f t="shared" si="240"/>
        <v>0</v>
      </c>
      <c r="AA336" s="5">
        <f t="shared" si="241"/>
        <v>0</v>
      </c>
      <c r="AC336" s="39">
        <f t="shared" si="242"/>
        <v>0</v>
      </c>
      <c r="AD336" s="39">
        <f t="shared" si="243"/>
        <v>0</v>
      </c>
      <c r="AE336" s="39">
        <f t="shared" si="244"/>
        <v>0</v>
      </c>
      <c r="AF336" s="39">
        <f t="shared" si="245"/>
        <v>0</v>
      </c>
      <c r="AG336" s="39">
        <f t="shared" si="246"/>
        <v>0</v>
      </c>
      <c r="AH336" s="39">
        <f t="shared" si="247"/>
        <v>0</v>
      </c>
      <c r="AI336" s="39">
        <f t="shared" si="248"/>
        <v>0</v>
      </c>
      <c r="AJ336" s="39">
        <f t="shared" si="249"/>
        <v>0</v>
      </c>
      <c r="AK336" s="39">
        <f t="shared" si="250"/>
        <v>0</v>
      </c>
      <c r="AL336" s="43"/>
      <c r="AM336" s="39">
        <f t="shared" si="251"/>
        <v>0</v>
      </c>
      <c r="AN336" s="39">
        <f t="shared" si="252"/>
        <v>0</v>
      </c>
      <c r="AO336" s="39">
        <f t="shared" si="253"/>
        <v>0</v>
      </c>
      <c r="AP336" s="40">
        <f t="shared" si="254"/>
        <v>0</v>
      </c>
      <c r="AR336" s="39">
        <f t="shared" si="255"/>
        <v>0</v>
      </c>
      <c r="AS336" s="39">
        <f t="shared" si="256"/>
        <v>0</v>
      </c>
      <c r="AT336" s="39">
        <f t="shared" si="257"/>
        <v>0</v>
      </c>
      <c r="AU336" s="40">
        <f t="shared" si="258"/>
        <v>0</v>
      </c>
      <c r="AV336" s="40"/>
      <c r="AW336" s="52">
        <f t="shared" si="259"/>
        <v>0</v>
      </c>
      <c r="AY336" s="52">
        <f t="shared" si="260"/>
        <v>0</v>
      </c>
      <c r="AZ336" s="70"/>
    </row>
    <row r="337" spans="1:52" ht="12" customHeight="1">
      <c r="A337" s="44">
        <f t="shared" si="261"/>
        <v>46997</v>
      </c>
      <c r="B337" s="66">
        <f t="shared" si="262"/>
        <v>4590.1639344262294</v>
      </c>
      <c r="C337" s="67"/>
      <c r="D337" s="68">
        <f t="shared" si="226"/>
        <v>4590.1639344262294</v>
      </c>
      <c r="E337" s="35">
        <f t="shared" si="227"/>
        <v>0</v>
      </c>
      <c r="F337" s="35">
        <f t="shared" si="228"/>
        <v>0</v>
      </c>
      <c r="G337" s="55">
        <f t="shared" si="229"/>
        <v>5.67</v>
      </c>
      <c r="H337" s="69">
        <f t="shared" si="229"/>
        <v>5.67</v>
      </c>
      <c r="I337" s="72">
        <f t="shared" si="263"/>
        <v>0</v>
      </c>
      <c r="J337" s="55">
        <f t="shared" si="230"/>
        <v>-4.7500000000000001E-2</v>
      </c>
      <c r="K337" s="69">
        <f t="shared" si="230"/>
        <v>-0.06</v>
      </c>
      <c r="L337" s="72">
        <v>0</v>
      </c>
      <c r="M337" s="55">
        <f t="shared" si="231"/>
        <v>0.01</v>
      </c>
      <c r="N337" s="69">
        <f t="shared" si="231"/>
        <v>0</v>
      </c>
      <c r="O337" s="72">
        <v>0</v>
      </c>
      <c r="P337" s="7"/>
      <c r="Q337" s="72">
        <f t="shared" si="232"/>
        <v>5.6325000000000003</v>
      </c>
      <c r="R337" s="72">
        <f t="shared" si="233"/>
        <v>5.61</v>
      </c>
      <c r="S337" s="72">
        <f t="shared" si="234"/>
        <v>0</v>
      </c>
      <c r="T337" s="7"/>
      <c r="U337" s="5">
        <f t="shared" si="235"/>
        <v>30</v>
      </c>
      <c r="V337" s="45">
        <f t="shared" si="236"/>
        <v>46997</v>
      </c>
      <c r="W337" s="5">
        <f t="shared" si="237"/>
        <v>10081</v>
      </c>
      <c r="X337" s="55">
        <f t="shared" si="238"/>
        <v>5.3904348595426005E-2</v>
      </c>
      <c r="Y337" s="47">
        <f t="shared" si="239"/>
        <v>0.23036770761010156</v>
      </c>
      <c r="Z337" s="5">
        <f t="shared" si="240"/>
        <v>0</v>
      </c>
      <c r="AA337" s="5">
        <f t="shared" si="241"/>
        <v>0</v>
      </c>
      <c r="AC337" s="39">
        <f t="shared" si="242"/>
        <v>0</v>
      </c>
      <c r="AD337" s="39">
        <f t="shared" si="243"/>
        <v>0</v>
      </c>
      <c r="AE337" s="39">
        <f t="shared" si="244"/>
        <v>0</v>
      </c>
      <c r="AF337" s="39">
        <f t="shared" si="245"/>
        <v>0</v>
      </c>
      <c r="AG337" s="39">
        <f t="shared" si="246"/>
        <v>0</v>
      </c>
      <c r="AH337" s="39">
        <f t="shared" si="247"/>
        <v>0</v>
      </c>
      <c r="AI337" s="39">
        <f t="shared" si="248"/>
        <v>0</v>
      </c>
      <c r="AJ337" s="39">
        <f t="shared" si="249"/>
        <v>0</v>
      </c>
      <c r="AK337" s="39">
        <f t="shared" si="250"/>
        <v>0</v>
      </c>
      <c r="AL337" s="43"/>
      <c r="AM337" s="39">
        <f t="shared" si="251"/>
        <v>0</v>
      </c>
      <c r="AN337" s="39">
        <f t="shared" si="252"/>
        <v>0</v>
      </c>
      <c r="AO337" s="39">
        <f t="shared" si="253"/>
        <v>0</v>
      </c>
      <c r="AP337" s="40">
        <f t="shared" si="254"/>
        <v>0</v>
      </c>
      <c r="AR337" s="39">
        <f t="shared" si="255"/>
        <v>0</v>
      </c>
      <c r="AS337" s="39">
        <f t="shared" si="256"/>
        <v>0</v>
      </c>
      <c r="AT337" s="39">
        <f t="shared" si="257"/>
        <v>0</v>
      </c>
      <c r="AU337" s="40">
        <f t="shared" si="258"/>
        <v>0</v>
      </c>
      <c r="AV337" s="40"/>
      <c r="AW337" s="52">
        <f t="shared" si="259"/>
        <v>0</v>
      </c>
      <c r="AY337" s="52">
        <f t="shared" si="260"/>
        <v>0</v>
      </c>
      <c r="AZ337" s="70"/>
    </row>
    <row r="338" spans="1:52" ht="12" customHeight="1">
      <c r="A338" s="44">
        <f t="shared" si="261"/>
        <v>47027</v>
      </c>
      <c r="B338" s="66">
        <f t="shared" si="262"/>
        <v>4590.1639344262294</v>
      </c>
      <c r="C338" s="67"/>
      <c r="D338" s="68">
        <f t="shared" si="226"/>
        <v>4590.1639344262294</v>
      </c>
      <c r="E338" s="35">
        <f t="shared" si="227"/>
        <v>0</v>
      </c>
      <c r="F338" s="35">
        <f t="shared" si="228"/>
        <v>0</v>
      </c>
      <c r="G338" s="55">
        <f t="shared" si="229"/>
        <v>5.67</v>
      </c>
      <c r="H338" s="69">
        <f t="shared" si="229"/>
        <v>5.67</v>
      </c>
      <c r="I338" s="72">
        <f t="shared" si="263"/>
        <v>0</v>
      </c>
      <c r="J338" s="55">
        <f t="shared" si="230"/>
        <v>-4.7500000000000001E-2</v>
      </c>
      <c r="K338" s="69">
        <f t="shared" si="230"/>
        <v>-0.06</v>
      </c>
      <c r="L338" s="72">
        <v>0</v>
      </c>
      <c r="M338" s="55">
        <f t="shared" si="231"/>
        <v>0.01</v>
      </c>
      <c r="N338" s="69">
        <f t="shared" si="231"/>
        <v>0</v>
      </c>
      <c r="O338" s="72">
        <v>0</v>
      </c>
      <c r="P338" s="7"/>
      <c r="Q338" s="72">
        <f t="shared" si="232"/>
        <v>5.6325000000000003</v>
      </c>
      <c r="R338" s="72">
        <f t="shared" si="233"/>
        <v>5.61</v>
      </c>
      <c r="S338" s="72">
        <f t="shared" si="234"/>
        <v>0</v>
      </c>
      <c r="T338" s="7"/>
      <c r="U338" s="5">
        <f t="shared" si="235"/>
        <v>31</v>
      </c>
      <c r="V338" s="45">
        <f t="shared" si="236"/>
        <v>47027</v>
      </c>
      <c r="W338" s="5">
        <f t="shared" si="237"/>
        <v>10111</v>
      </c>
      <c r="X338" s="55">
        <f t="shared" si="238"/>
        <v>5.3904348595426005E-2</v>
      </c>
      <c r="Y338" s="47">
        <f t="shared" si="239"/>
        <v>0.22936346143444258</v>
      </c>
      <c r="Z338" s="5">
        <f t="shared" si="240"/>
        <v>0</v>
      </c>
      <c r="AA338" s="5">
        <f t="shared" si="241"/>
        <v>0</v>
      </c>
      <c r="AC338" s="39">
        <f t="shared" si="242"/>
        <v>0</v>
      </c>
      <c r="AD338" s="39">
        <f t="shared" si="243"/>
        <v>0</v>
      </c>
      <c r="AE338" s="39">
        <f t="shared" si="244"/>
        <v>0</v>
      </c>
      <c r="AF338" s="39">
        <f t="shared" si="245"/>
        <v>0</v>
      </c>
      <c r="AG338" s="39">
        <f t="shared" si="246"/>
        <v>0</v>
      </c>
      <c r="AH338" s="39">
        <f t="shared" si="247"/>
        <v>0</v>
      </c>
      <c r="AI338" s="39">
        <f t="shared" si="248"/>
        <v>0</v>
      </c>
      <c r="AJ338" s="39">
        <f t="shared" si="249"/>
        <v>0</v>
      </c>
      <c r="AK338" s="39">
        <f t="shared" si="250"/>
        <v>0</v>
      </c>
      <c r="AL338" s="43"/>
      <c r="AM338" s="39">
        <f t="shared" si="251"/>
        <v>0</v>
      </c>
      <c r="AN338" s="39">
        <f t="shared" si="252"/>
        <v>0</v>
      </c>
      <c r="AO338" s="39">
        <f t="shared" si="253"/>
        <v>0</v>
      </c>
      <c r="AP338" s="40">
        <f t="shared" si="254"/>
        <v>0</v>
      </c>
      <c r="AR338" s="39">
        <f t="shared" si="255"/>
        <v>0</v>
      </c>
      <c r="AS338" s="39">
        <f t="shared" si="256"/>
        <v>0</v>
      </c>
      <c r="AT338" s="39">
        <f t="shared" si="257"/>
        <v>0</v>
      </c>
      <c r="AU338" s="40">
        <f t="shared" si="258"/>
        <v>0</v>
      </c>
      <c r="AV338" s="40"/>
      <c r="AW338" s="52">
        <f t="shared" si="259"/>
        <v>0</v>
      </c>
      <c r="AY338" s="52">
        <f t="shared" si="260"/>
        <v>0</v>
      </c>
      <c r="AZ338" s="70"/>
    </row>
    <row r="339" spans="1:52" ht="12" customHeight="1">
      <c r="A339" s="44">
        <f t="shared" si="261"/>
        <v>47058</v>
      </c>
      <c r="B339" s="66">
        <f t="shared" si="262"/>
        <v>4590.1639344262294</v>
      </c>
      <c r="C339" s="67"/>
      <c r="D339" s="68">
        <f t="shared" si="226"/>
        <v>4590.1639344262294</v>
      </c>
      <c r="E339" s="35">
        <f t="shared" si="227"/>
        <v>0</v>
      </c>
      <c r="F339" s="35">
        <f t="shared" si="228"/>
        <v>0</v>
      </c>
      <c r="G339" s="55">
        <f t="shared" si="229"/>
        <v>5.67</v>
      </c>
      <c r="H339" s="69">
        <f t="shared" si="229"/>
        <v>5.67</v>
      </c>
      <c r="I339" s="72">
        <f t="shared" si="263"/>
        <v>0</v>
      </c>
      <c r="J339" s="55">
        <f t="shared" si="230"/>
        <v>-4.7500000000000001E-2</v>
      </c>
      <c r="K339" s="69">
        <f t="shared" si="230"/>
        <v>-0.06</v>
      </c>
      <c r="L339" s="72">
        <v>0</v>
      </c>
      <c r="M339" s="55">
        <f t="shared" si="231"/>
        <v>0.01</v>
      </c>
      <c r="N339" s="69">
        <f t="shared" si="231"/>
        <v>0</v>
      </c>
      <c r="O339" s="72">
        <v>0</v>
      </c>
      <c r="P339" s="7"/>
      <c r="Q339" s="72">
        <f t="shared" si="232"/>
        <v>5.6325000000000003</v>
      </c>
      <c r="R339" s="72">
        <f t="shared" si="233"/>
        <v>5.61</v>
      </c>
      <c r="S339" s="72">
        <f t="shared" si="234"/>
        <v>0</v>
      </c>
      <c r="T339" s="7"/>
      <c r="U339" s="5">
        <f t="shared" si="235"/>
        <v>30</v>
      </c>
      <c r="V339" s="45">
        <f t="shared" si="236"/>
        <v>47058</v>
      </c>
      <c r="W339" s="5">
        <f t="shared" si="237"/>
        <v>10142</v>
      </c>
      <c r="X339" s="55">
        <f t="shared" si="238"/>
        <v>5.3904348595426005E-2</v>
      </c>
      <c r="Y339" s="47">
        <f t="shared" si="239"/>
        <v>0.2283303393156085</v>
      </c>
      <c r="Z339" s="5">
        <f t="shared" si="240"/>
        <v>0</v>
      </c>
      <c r="AA339" s="5">
        <f t="shared" si="241"/>
        <v>0</v>
      </c>
      <c r="AC339" s="39">
        <f t="shared" si="242"/>
        <v>0</v>
      </c>
      <c r="AD339" s="39">
        <f t="shared" si="243"/>
        <v>0</v>
      </c>
      <c r="AE339" s="39">
        <f t="shared" si="244"/>
        <v>0</v>
      </c>
      <c r="AF339" s="39">
        <f t="shared" si="245"/>
        <v>0</v>
      </c>
      <c r="AG339" s="39">
        <f t="shared" si="246"/>
        <v>0</v>
      </c>
      <c r="AH339" s="39">
        <f t="shared" si="247"/>
        <v>0</v>
      </c>
      <c r="AI339" s="39">
        <f t="shared" si="248"/>
        <v>0</v>
      </c>
      <c r="AJ339" s="39">
        <f t="shared" si="249"/>
        <v>0</v>
      </c>
      <c r="AK339" s="39">
        <f t="shared" si="250"/>
        <v>0</v>
      </c>
      <c r="AL339" s="43"/>
      <c r="AM339" s="39">
        <f t="shared" si="251"/>
        <v>0</v>
      </c>
      <c r="AN339" s="39">
        <f t="shared" si="252"/>
        <v>0</v>
      </c>
      <c r="AO339" s="39">
        <f t="shared" si="253"/>
        <v>0</v>
      </c>
      <c r="AP339" s="40">
        <f t="shared" si="254"/>
        <v>0</v>
      </c>
      <c r="AR339" s="39">
        <f t="shared" si="255"/>
        <v>0</v>
      </c>
      <c r="AS339" s="39">
        <f t="shared" si="256"/>
        <v>0</v>
      </c>
      <c r="AT339" s="39">
        <f t="shared" si="257"/>
        <v>0</v>
      </c>
      <c r="AU339" s="40">
        <f t="shared" si="258"/>
        <v>0</v>
      </c>
      <c r="AV339" s="40"/>
      <c r="AW339" s="52">
        <f t="shared" si="259"/>
        <v>0</v>
      </c>
      <c r="AY339" s="52">
        <f t="shared" si="260"/>
        <v>0</v>
      </c>
      <c r="AZ339" s="70"/>
    </row>
    <row r="340" spans="1:52" ht="12" customHeight="1">
      <c r="A340" s="44">
        <f t="shared" si="261"/>
        <v>47088</v>
      </c>
      <c r="B340" s="66">
        <f t="shared" si="262"/>
        <v>4590.1639344262294</v>
      </c>
      <c r="C340" s="67"/>
      <c r="D340" s="68">
        <f t="shared" si="226"/>
        <v>4590.1639344262294</v>
      </c>
      <c r="E340" s="35">
        <f t="shared" si="227"/>
        <v>0</v>
      </c>
      <c r="F340" s="35">
        <f t="shared" si="228"/>
        <v>0</v>
      </c>
      <c r="G340" s="55">
        <f t="shared" si="229"/>
        <v>5.67</v>
      </c>
      <c r="H340" s="69">
        <f t="shared" si="229"/>
        <v>5.67</v>
      </c>
      <c r="I340" s="72">
        <f t="shared" si="263"/>
        <v>0</v>
      </c>
      <c r="J340" s="55">
        <f t="shared" si="230"/>
        <v>-4.7500000000000001E-2</v>
      </c>
      <c r="K340" s="69">
        <f t="shared" si="230"/>
        <v>-0.06</v>
      </c>
      <c r="L340" s="72">
        <v>0</v>
      </c>
      <c r="M340" s="55">
        <f t="shared" si="231"/>
        <v>0.01</v>
      </c>
      <c r="N340" s="69">
        <f t="shared" si="231"/>
        <v>0</v>
      </c>
      <c r="O340" s="72">
        <v>0</v>
      </c>
      <c r="P340" s="7"/>
      <c r="Q340" s="72">
        <f t="shared" si="232"/>
        <v>5.6325000000000003</v>
      </c>
      <c r="R340" s="72">
        <f t="shared" si="233"/>
        <v>5.61</v>
      </c>
      <c r="S340" s="72">
        <f t="shared" si="234"/>
        <v>0</v>
      </c>
      <c r="T340" s="7"/>
      <c r="U340" s="5">
        <f t="shared" si="235"/>
        <v>31</v>
      </c>
      <c r="V340" s="45">
        <f t="shared" si="236"/>
        <v>47088</v>
      </c>
      <c r="W340" s="5">
        <f t="shared" si="237"/>
        <v>10172</v>
      </c>
      <c r="X340" s="55">
        <f t="shared" si="238"/>
        <v>5.3904348595426005E-2</v>
      </c>
      <c r="Y340" s="47">
        <f t="shared" si="239"/>
        <v>0.22733497467694705</v>
      </c>
      <c r="Z340" s="5">
        <f t="shared" si="240"/>
        <v>0</v>
      </c>
      <c r="AA340" s="5">
        <f t="shared" si="241"/>
        <v>0</v>
      </c>
      <c r="AC340" s="39">
        <f t="shared" si="242"/>
        <v>0</v>
      </c>
      <c r="AD340" s="39">
        <f t="shared" si="243"/>
        <v>0</v>
      </c>
      <c r="AE340" s="39">
        <f t="shared" si="244"/>
        <v>0</v>
      </c>
      <c r="AF340" s="39">
        <f t="shared" si="245"/>
        <v>0</v>
      </c>
      <c r="AG340" s="39">
        <f t="shared" si="246"/>
        <v>0</v>
      </c>
      <c r="AH340" s="39">
        <f t="shared" si="247"/>
        <v>0</v>
      </c>
      <c r="AI340" s="39">
        <f t="shared" si="248"/>
        <v>0</v>
      </c>
      <c r="AJ340" s="39">
        <f t="shared" si="249"/>
        <v>0</v>
      </c>
      <c r="AK340" s="39">
        <f t="shared" si="250"/>
        <v>0</v>
      </c>
      <c r="AL340" s="43"/>
      <c r="AM340" s="39">
        <f t="shared" si="251"/>
        <v>0</v>
      </c>
      <c r="AN340" s="39">
        <f t="shared" si="252"/>
        <v>0</v>
      </c>
      <c r="AO340" s="39">
        <f t="shared" si="253"/>
        <v>0</v>
      </c>
      <c r="AP340" s="40">
        <f t="shared" si="254"/>
        <v>0</v>
      </c>
      <c r="AR340" s="39">
        <f t="shared" si="255"/>
        <v>0</v>
      </c>
      <c r="AS340" s="39">
        <f t="shared" si="256"/>
        <v>0</v>
      </c>
      <c r="AT340" s="39">
        <f t="shared" si="257"/>
        <v>0</v>
      </c>
      <c r="AU340" s="40">
        <f t="shared" si="258"/>
        <v>0</v>
      </c>
      <c r="AV340" s="40"/>
      <c r="AW340" s="52">
        <f t="shared" si="259"/>
        <v>0</v>
      </c>
      <c r="AY340" s="52">
        <f t="shared" si="260"/>
        <v>0</v>
      </c>
      <c r="AZ340" s="70"/>
    </row>
    <row r="341" spans="1:52" ht="12" customHeight="1">
      <c r="A341" s="44">
        <f t="shared" si="261"/>
        <v>47119</v>
      </c>
      <c r="B341" s="66">
        <f t="shared" si="262"/>
        <v>4590.1639344262294</v>
      </c>
      <c r="C341" s="67"/>
      <c r="D341" s="68">
        <f t="shared" si="226"/>
        <v>4590.1639344262294</v>
      </c>
      <c r="E341" s="35">
        <f t="shared" si="227"/>
        <v>0</v>
      </c>
      <c r="F341" s="35">
        <f t="shared" si="228"/>
        <v>0</v>
      </c>
      <c r="G341" s="55">
        <f t="shared" si="229"/>
        <v>5.67</v>
      </c>
      <c r="H341" s="69">
        <f t="shared" si="229"/>
        <v>5.67</v>
      </c>
      <c r="I341" s="72">
        <f t="shared" si="263"/>
        <v>0</v>
      </c>
      <c r="J341" s="55">
        <f t="shared" si="230"/>
        <v>-4.7500000000000001E-2</v>
      </c>
      <c r="K341" s="69">
        <f t="shared" si="230"/>
        <v>-0.06</v>
      </c>
      <c r="L341" s="72">
        <v>0</v>
      </c>
      <c r="M341" s="55">
        <f t="shared" si="231"/>
        <v>0.01</v>
      </c>
      <c r="N341" s="69">
        <f t="shared" si="231"/>
        <v>0</v>
      </c>
      <c r="O341" s="72">
        <v>0</v>
      </c>
      <c r="P341" s="7"/>
      <c r="Q341" s="72">
        <f t="shared" si="232"/>
        <v>5.6325000000000003</v>
      </c>
      <c r="R341" s="72">
        <f t="shared" si="233"/>
        <v>5.61</v>
      </c>
      <c r="S341" s="72">
        <f t="shared" si="234"/>
        <v>0</v>
      </c>
      <c r="T341" s="7"/>
      <c r="U341" s="5">
        <f t="shared" si="235"/>
        <v>31</v>
      </c>
      <c r="V341" s="45">
        <f t="shared" si="236"/>
        <v>47119</v>
      </c>
      <c r="W341" s="5">
        <f t="shared" si="237"/>
        <v>10203</v>
      </c>
      <c r="X341" s="55">
        <f t="shared" si="238"/>
        <v>5.3904348595426005E-2</v>
      </c>
      <c r="Y341" s="47">
        <f t="shared" si="239"/>
        <v>0.22631098947348663</v>
      </c>
      <c r="Z341" s="5">
        <f t="shared" si="240"/>
        <v>0</v>
      </c>
      <c r="AA341" s="5">
        <f t="shared" si="241"/>
        <v>0</v>
      </c>
      <c r="AC341" s="39">
        <f t="shared" si="242"/>
        <v>0</v>
      </c>
      <c r="AD341" s="39">
        <f t="shared" si="243"/>
        <v>0</v>
      </c>
      <c r="AE341" s="39">
        <f t="shared" si="244"/>
        <v>0</v>
      </c>
      <c r="AF341" s="39">
        <f t="shared" si="245"/>
        <v>0</v>
      </c>
      <c r="AG341" s="39">
        <f t="shared" si="246"/>
        <v>0</v>
      </c>
      <c r="AH341" s="39">
        <f t="shared" si="247"/>
        <v>0</v>
      </c>
      <c r="AI341" s="39">
        <f t="shared" si="248"/>
        <v>0</v>
      </c>
      <c r="AJ341" s="39">
        <f t="shared" si="249"/>
        <v>0</v>
      </c>
      <c r="AK341" s="39">
        <f t="shared" si="250"/>
        <v>0</v>
      </c>
      <c r="AL341" s="43"/>
      <c r="AM341" s="39">
        <f t="shared" si="251"/>
        <v>0</v>
      </c>
      <c r="AN341" s="39">
        <f t="shared" si="252"/>
        <v>0</v>
      </c>
      <c r="AO341" s="39">
        <f t="shared" si="253"/>
        <v>0</v>
      </c>
      <c r="AP341" s="40">
        <f t="shared" si="254"/>
        <v>0</v>
      </c>
      <c r="AR341" s="39">
        <f t="shared" si="255"/>
        <v>0</v>
      </c>
      <c r="AS341" s="39">
        <f t="shared" si="256"/>
        <v>0</v>
      </c>
      <c r="AT341" s="39">
        <f t="shared" si="257"/>
        <v>0</v>
      </c>
      <c r="AU341" s="40">
        <f t="shared" si="258"/>
        <v>0</v>
      </c>
      <c r="AV341" s="40"/>
      <c r="AW341" s="52">
        <f t="shared" si="259"/>
        <v>0</v>
      </c>
      <c r="AY341" s="52">
        <f t="shared" si="260"/>
        <v>0</v>
      </c>
      <c r="AZ341" s="70"/>
    </row>
    <row r="342" spans="1:52" ht="12" customHeight="1">
      <c r="A342" s="44">
        <f t="shared" si="261"/>
        <v>47150</v>
      </c>
      <c r="B342" s="66">
        <f t="shared" si="262"/>
        <v>4590.1639344262294</v>
      </c>
      <c r="C342" s="67"/>
      <c r="D342" s="68">
        <f t="shared" si="226"/>
        <v>4590.1639344262294</v>
      </c>
      <c r="E342" s="35">
        <f t="shared" si="227"/>
        <v>0</v>
      </c>
      <c r="F342" s="35">
        <f t="shared" si="228"/>
        <v>0</v>
      </c>
      <c r="G342" s="55">
        <f t="shared" si="229"/>
        <v>5.67</v>
      </c>
      <c r="H342" s="69">
        <f t="shared" si="229"/>
        <v>5.67</v>
      </c>
      <c r="I342" s="72">
        <f t="shared" si="263"/>
        <v>0</v>
      </c>
      <c r="J342" s="55">
        <f t="shared" si="230"/>
        <v>-4.7500000000000001E-2</v>
      </c>
      <c r="K342" s="69">
        <f t="shared" si="230"/>
        <v>-0.06</v>
      </c>
      <c r="L342" s="72">
        <v>0</v>
      </c>
      <c r="M342" s="55">
        <f t="shared" si="231"/>
        <v>0.01</v>
      </c>
      <c r="N342" s="69">
        <f t="shared" si="231"/>
        <v>0</v>
      </c>
      <c r="O342" s="72">
        <v>0</v>
      </c>
      <c r="P342" s="7"/>
      <c r="Q342" s="72">
        <f t="shared" si="232"/>
        <v>5.6325000000000003</v>
      </c>
      <c r="R342" s="72">
        <f t="shared" si="233"/>
        <v>5.61</v>
      </c>
      <c r="S342" s="72">
        <f t="shared" si="234"/>
        <v>0</v>
      </c>
      <c r="T342" s="7"/>
      <c r="U342" s="5">
        <f t="shared" si="235"/>
        <v>28</v>
      </c>
      <c r="V342" s="45">
        <f t="shared" si="236"/>
        <v>47150</v>
      </c>
      <c r="W342" s="5">
        <f t="shared" si="237"/>
        <v>10234</v>
      </c>
      <c r="X342" s="55">
        <f t="shared" si="238"/>
        <v>5.3904348595426005E-2</v>
      </c>
      <c r="Y342" s="47">
        <f t="shared" si="239"/>
        <v>0.2252916166078259</v>
      </c>
      <c r="Z342" s="5">
        <f t="shared" si="240"/>
        <v>0</v>
      </c>
      <c r="AA342" s="5">
        <f t="shared" si="241"/>
        <v>0</v>
      </c>
      <c r="AC342" s="39">
        <f t="shared" si="242"/>
        <v>0</v>
      </c>
      <c r="AD342" s="39">
        <f t="shared" si="243"/>
        <v>0</v>
      </c>
      <c r="AE342" s="39">
        <f t="shared" si="244"/>
        <v>0</v>
      </c>
      <c r="AF342" s="39">
        <f t="shared" si="245"/>
        <v>0</v>
      </c>
      <c r="AG342" s="39">
        <f t="shared" si="246"/>
        <v>0</v>
      </c>
      <c r="AH342" s="39">
        <f t="shared" si="247"/>
        <v>0</v>
      </c>
      <c r="AI342" s="39">
        <f t="shared" si="248"/>
        <v>0</v>
      </c>
      <c r="AJ342" s="39">
        <f t="shared" si="249"/>
        <v>0</v>
      </c>
      <c r="AK342" s="39">
        <f t="shared" si="250"/>
        <v>0</v>
      </c>
      <c r="AL342" s="43"/>
      <c r="AM342" s="39">
        <f t="shared" si="251"/>
        <v>0</v>
      </c>
      <c r="AN342" s="39">
        <f t="shared" si="252"/>
        <v>0</v>
      </c>
      <c r="AO342" s="39">
        <f t="shared" si="253"/>
        <v>0</v>
      </c>
      <c r="AP342" s="40">
        <f t="shared" si="254"/>
        <v>0</v>
      </c>
      <c r="AR342" s="39">
        <f t="shared" si="255"/>
        <v>0</v>
      </c>
      <c r="AS342" s="39">
        <f t="shared" si="256"/>
        <v>0</v>
      </c>
      <c r="AT342" s="39">
        <f t="shared" si="257"/>
        <v>0</v>
      </c>
      <c r="AU342" s="40">
        <f t="shared" si="258"/>
        <v>0</v>
      </c>
      <c r="AV342" s="40"/>
      <c r="AW342" s="52">
        <f t="shared" si="259"/>
        <v>0</v>
      </c>
      <c r="AY342" s="52">
        <f t="shared" si="260"/>
        <v>0</v>
      </c>
      <c r="AZ342" s="70"/>
    </row>
    <row r="343" spans="1:52" ht="12" customHeight="1">
      <c r="A343" s="44">
        <f t="shared" si="261"/>
        <v>47178</v>
      </c>
      <c r="B343" s="66">
        <f t="shared" si="262"/>
        <v>4590.1639344262294</v>
      </c>
      <c r="C343" s="67"/>
      <c r="D343" s="68">
        <f t="shared" si="226"/>
        <v>4590.1639344262294</v>
      </c>
      <c r="E343" s="35">
        <f t="shared" si="227"/>
        <v>0</v>
      </c>
      <c r="F343" s="35">
        <f t="shared" si="228"/>
        <v>0</v>
      </c>
      <c r="G343" s="55">
        <f t="shared" si="229"/>
        <v>5.67</v>
      </c>
      <c r="H343" s="69">
        <f t="shared" si="229"/>
        <v>5.67</v>
      </c>
      <c r="I343" s="72">
        <f t="shared" si="263"/>
        <v>0</v>
      </c>
      <c r="J343" s="55">
        <f t="shared" si="230"/>
        <v>-4.7500000000000001E-2</v>
      </c>
      <c r="K343" s="69">
        <f t="shared" si="230"/>
        <v>-0.06</v>
      </c>
      <c r="L343" s="72">
        <v>0</v>
      </c>
      <c r="M343" s="55">
        <f t="shared" si="231"/>
        <v>0.01</v>
      </c>
      <c r="N343" s="69">
        <f t="shared" si="231"/>
        <v>0</v>
      </c>
      <c r="O343" s="72">
        <v>0</v>
      </c>
      <c r="P343" s="7"/>
      <c r="Q343" s="72">
        <f t="shared" si="232"/>
        <v>5.6325000000000003</v>
      </c>
      <c r="R343" s="72">
        <f t="shared" si="233"/>
        <v>5.61</v>
      </c>
      <c r="S343" s="72">
        <f t="shared" si="234"/>
        <v>0</v>
      </c>
      <c r="T343" s="7"/>
      <c r="U343" s="5">
        <f t="shared" si="235"/>
        <v>31</v>
      </c>
      <c r="V343" s="45">
        <f t="shared" si="236"/>
        <v>47178</v>
      </c>
      <c r="W343" s="5">
        <f t="shared" si="237"/>
        <v>10262</v>
      </c>
      <c r="X343" s="55">
        <f t="shared" si="238"/>
        <v>5.3904348595426005E-2</v>
      </c>
      <c r="Y343" s="47">
        <f t="shared" si="239"/>
        <v>0.2243748398491725</v>
      </c>
      <c r="Z343" s="5">
        <f t="shared" si="240"/>
        <v>0</v>
      </c>
      <c r="AA343" s="5">
        <f t="shared" si="241"/>
        <v>0</v>
      </c>
      <c r="AC343" s="39">
        <f t="shared" si="242"/>
        <v>0</v>
      </c>
      <c r="AD343" s="39">
        <f t="shared" si="243"/>
        <v>0</v>
      </c>
      <c r="AE343" s="39">
        <f t="shared" si="244"/>
        <v>0</v>
      </c>
      <c r="AF343" s="39">
        <f t="shared" si="245"/>
        <v>0</v>
      </c>
      <c r="AG343" s="39">
        <f t="shared" si="246"/>
        <v>0</v>
      </c>
      <c r="AH343" s="39">
        <f t="shared" si="247"/>
        <v>0</v>
      </c>
      <c r="AI343" s="39">
        <f t="shared" si="248"/>
        <v>0</v>
      </c>
      <c r="AJ343" s="39">
        <f t="shared" si="249"/>
        <v>0</v>
      </c>
      <c r="AK343" s="39">
        <f t="shared" si="250"/>
        <v>0</v>
      </c>
      <c r="AL343" s="43"/>
      <c r="AM343" s="39">
        <f t="shared" si="251"/>
        <v>0</v>
      </c>
      <c r="AN343" s="39">
        <f t="shared" si="252"/>
        <v>0</v>
      </c>
      <c r="AO343" s="39">
        <f t="shared" si="253"/>
        <v>0</v>
      </c>
      <c r="AP343" s="40">
        <f t="shared" si="254"/>
        <v>0</v>
      </c>
      <c r="AR343" s="39">
        <f t="shared" si="255"/>
        <v>0</v>
      </c>
      <c r="AS343" s="39">
        <f t="shared" si="256"/>
        <v>0</v>
      </c>
      <c r="AT343" s="39">
        <f t="shared" si="257"/>
        <v>0</v>
      </c>
      <c r="AU343" s="40">
        <f t="shared" si="258"/>
        <v>0</v>
      </c>
      <c r="AV343" s="40"/>
      <c r="AW343" s="52">
        <f t="shared" si="259"/>
        <v>0</v>
      </c>
      <c r="AY343" s="52">
        <f t="shared" si="260"/>
        <v>0</v>
      </c>
      <c r="AZ343" s="70"/>
    </row>
    <row r="344" spans="1:52" ht="12" customHeight="1">
      <c r="A344" s="44">
        <f t="shared" si="261"/>
        <v>47209</v>
      </c>
      <c r="B344" s="66">
        <f t="shared" si="262"/>
        <v>4590.1639344262294</v>
      </c>
      <c r="C344" s="67"/>
      <c r="D344" s="68">
        <f t="shared" si="226"/>
        <v>4590.1639344262294</v>
      </c>
      <c r="E344" s="35">
        <f t="shared" si="227"/>
        <v>0</v>
      </c>
      <c r="F344" s="35">
        <f t="shared" si="228"/>
        <v>0</v>
      </c>
      <c r="G344" s="55">
        <f t="shared" si="229"/>
        <v>5.67</v>
      </c>
      <c r="H344" s="69">
        <f t="shared" si="229"/>
        <v>5.67</v>
      </c>
      <c r="I344" s="72">
        <f t="shared" si="263"/>
        <v>0</v>
      </c>
      <c r="J344" s="55">
        <f t="shared" si="230"/>
        <v>-4.7500000000000001E-2</v>
      </c>
      <c r="K344" s="69">
        <f t="shared" si="230"/>
        <v>-0.06</v>
      </c>
      <c r="L344" s="72">
        <v>0</v>
      </c>
      <c r="M344" s="55">
        <f t="shared" si="231"/>
        <v>0.01</v>
      </c>
      <c r="N344" s="69">
        <f t="shared" si="231"/>
        <v>0</v>
      </c>
      <c r="O344" s="72">
        <v>0</v>
      </c>
      <c r="P344" s="7"/>
      <c r="Q344" s="72">
        <f t="shared" si="232"/>
        <v>5.6325000000000003</v>
      </c>
      <c r="R344" s="72">
        <f t="shared" si="233"/>
        <v>5.61</v>
      </c>
      <c r="S344" s="72">
        <f t="shared" si="234"/>
        <v>0</v>
      </c>
      <c r="T344" s="7"/>
      <c r="U344" s="5">
        <f t="shared" si="235"/>
        <v>30</v>
      </c>
      <c r="V344" s="45">
        <f t="shared" si="236"/>
        <v>47209</v>
      </c>
      <c r="W344" s="5">
        <f t="shared" si="237"/>
        <v>10293</v>
      </c>
      <c r="X344" s="55">
        <f t="shared" si="238"/>
        <v>5.3904348595426005E-2</v>
      </c>
      <c r="Y344" s="47">
        <f t="shared" si="239"/>
        <v>0.22336418798462393</v>
      </c>
      <c r="Z344" s="5">
        <f t="shared" si="240"/>
        <v>0</v>
      </c>
      <c r="AA344" s="5">
        <f t="shared" si="241"/>
        <v>0</v>
      </c>
      <c r="AC344" s="39">
        <f t="shared" si="242"/>
        <v>0</v>
      </c>
      <c r="AD344" s="39">
        <f t="shared" si="243"/>
        <v>0</v>
      </c>
      <c r="AE344" s="39">
        <f t="shared" si="244"/>
        <v>0</v>
      </c>
      <c r="AF344" s="39">
        <f t="shared" si="245"/>
        <v>0</v>
      </c>
      <c r="AG344" s="39">
        <f t="shared" si="246"/>
        <v>0</v>
      </c>
      <c r="AH344" s="39">
        <f t="shared" si="247"/>
        <v>0</v>
      </c>
      <c r="AI344" s="39">
        <f t="shared" si="248"/>
        <v>0</v>
      </c>
      <c r="AJ344" s="39">
        <f t="shared" si="249"/>
        <v>0</v>
      </c>
      <c r="AK344" s="39">
        <f t="shared" si="250"/>
        <v>0</v>
      </c>
      <c r="AL344" s="43"/>
      <c r="AM344" s="39">
        <f t="shared" si="251"/>
        <v>0</v>
      </c>
      <c r="AN344" s="39">
        <f t="shared" si="252"/>
        <v>0</v>
      </c>
      <c r="AO344" s="39">
        <f t="shared" si="253"/>
        <v>0</v>
      </c>
      <c r="AP344" s="40">
        <f t="shared" si="254"/>
        <v>0</v>
      </c>
      <c r="AR344" s="39">
        <f t="shared" si="255"/>
        <v>0</v>
      </c>
      <c r="AS344" s="39">
        <f t="shared" si="256"/>
        <v>0</v>
      </c>
      <c r="AT344" s="39">
        <f t="shared" si="257"/>
        <v>0</v>
      </c>
      <c r="AU344" s="40">
        <f t="shared" si="258"/>
        <v>0</v>
      </c>
      <c r="AV344" s="40"/>
      <c r="AW344" s="52">
        <f t="shared" si="259"/>
        <v>0</v>
      </c>
      <c r="AY344" s="52">
        <f t="shared" si="260"/>
        <v>0</v>
      </c>
      <c r="AZ344" s="70"/>
    </row>
    <row r="345" spans="1:52" ht="12" customHeight="1">
      <c r="A345" s="44">
        <f t="shared" si="261"/>
        <v>47239</v>
      </c>
      <c r="B345" s="66">
        <f t="shared" si="262"/>
        <v>4590.1639344262294</v>
      </c>
      <c r="C345" s="67"/>
      <c r="D345" s="68">
        <f t="shared" si="226"/>
        <v>4590.1639344262294</v>
      </c>
      <c r="E345" s="35">
        <f t="shared" si="227"/>
        <v>0</v>
      </c>
      <c r="F345" s="35">
        <f t="shared" si="228"/>
        <v>0</v>
      </c>
      <c r="G345" s="55">
        <f t="shared" si="229"/>
        <v>5.67</v>
      </c>
      <c r="H345" s="69">
        <f t="shared" si="229"/>
        <v>5.67</v>
      </c>
      <c r="I345" s="72">
        <f t="shared" si="263"/>
        <v>0</v>
      </c>
      <c r="J345" s="55">
        <f t="shared" si="230"/>
        <v>-4.7500000000000001E-2</v>
      </c>
      <c r="K345" s="69">
        <f t="shared" si="230"/>
        <v>-0.06</v>
      </c>
      <c r="L345" s="72">
        <v>0</v>
      </c>
      <c r="M345" s="55">
        <f t="shared" si="231"/>
        <v>0.01</v>
      </c>
      <c r="N345" s="69">
        <f t="shared" si="231"/>
        <v>0</v>
      </c>
      <c r="O345" s="72">
        <v>0</v>
      </c>
      <c r="P345" s="7"/>
      <c r="Q345" s="72">
        <f t="shared" si="232"/>
        <v>5.6325000000000003</v>
      </c>
      <c r="R345" s="72">
        <f t="shared" si="233"/>
        <v>5.61</v>
      </c>
      <c r="S345" s="72">
        <f t="shared" si="234"/>
        <v>0</v>
      </c>
      <c r="T345" s="7"/>
      <c r="U345" s="5">
        <f t="shared" si="235"/>
        <v>31</v>
      </c>
      <c r="V345" s="45">
        <f t="shared" si="236"/>
        <v>47239</v>
      </c>
      <c r="W345" s="5">
        <f t="shared" si="237"/>
        <v>10323</v>
      </c>
      <c r="X345" s="55">
        <f t="shared" si="238"/>
        <v>5.3904348595426005E-2</v>
      </c>
      <c r="Y345" s="47">
        <f t="shared" si="239"/>
        <v>0.22239047238060194</v>
      </c>
      <c r="Z345" s="5">
        <f t="shared" si="240"/>
        <v>0</v>
      </c>
      <c r="AA345" s="5">
        <f t="shared" si="241"/>
        <v>0</v>
      </c>
      <c r="AC345" s="39">
        <f t="shared" si="242"/>
        <v>0</v>
      </c>
      <c r="AD345" s="39">
        <f t="shared" si="243"/>
        <v>0</v>
      </c>
      <c r="AE345" s="39">
        <f t="shared" si="244"/>
        <v>0</v>
      </c>
      <c r="AF345" s="39">
        <f t="shared" si="245"/>
        <v>0</v>
      </c>
      <c r="AG345" s="39">
        <f t="shared" si="246"/>
        <v>0</v>
      </c>
      <c r="AH345" s="39">
        <f t="shared" si="247"/>
        <v>0</v>
      </c>
      <c r="AI345" s="39">
        <f t="shared" si="248"/>
        <v>0</v>
      </c>
      <c r="AJ345" s="39">
        <f t="shared" si="249"/>
        <v>0</v>
      </c>
      <c r="AK345" s="39">
        <f t="shared" si="250"/>
        <v>0</v>
      </c>
      <c r="AL345" s="43"/>
      <c r="AM345" s="39">
        <f t="shared" si="251"/>
        <v>0</v>
      </c>
      <c r="AN345" s="39">
        <f t="shared" si="252"/>
        <v>0</v>
      </c>
      <c r="AO345" s="39">
        <f t="shared" si="253"/>
        <v>0</v>
      </c>
      <c r="AP345" s="40">
        <f t="shared" si="254"/>
        <v>0</v>
      </c>
      <c r="AR345" s="39">
        <f t="shared" si="255"/>
        <v>0</v>
      </c>
      <c r="AS345" s="39">
        <f t="shared" si="256"/>
        <v>0</v>
      </c>
      <c r="AT345" s="39">
        <f t="shared" si="257"/>
        <v>0</v>
      </c>
      <c r="AU345" s="40">
        <f t="shared" si="258"/>
        <v>0</v>
      </c>
      <c r="AV345" s="40"/>
      <c r="AW345" s="52">
        <f t="shared" si="259"/>
        <v>0</v>
      </c>
      <c r="AY345" s="52">
        <f t="shared" si="260"/>
        <v>0</v>
      </c>
      <c r="AZ345" s="70"/>
    </row>
    <row r="346" spans="1:52" ht="12" customHeight="1">
      <c r="A346" s="44">
        <f t="shared" si="261"/>
        <v>47270</v>
      </c>
      <c r="B346" s="66">
        <f t="shared" si="262"/>
        <v>4590.1639344262294</v>
      </c>
      <c r="C346" s="67"/>
      <c r="D346" s="68">
        <f t="shared" si="226"/>
        <v>4590.1639344262294</v>
      </c>
      <c r="E346" s="35">
        <f t="shared" si="227"/>
        <v>0</v>
      </c>
      <c r="F346" s="35">
        <f t="shared" si="228"/>
        <v>0</v>
      </c>
      <c r="G346" s="55">
        <f t="shared" si="229"/>
        <v>5.67</v>
      </c>
      <c r="H346" s="69">
        <f t="shared" si="229"/>
        <v>5.67</v>
      </c>
      <c r="I346" s="72">
        <f t="shared" si="263"/>
        <v>0</v>
      </c>
      <c r="J346" s="55">
        <f t="shared" si="230"/>
        <v>-4.7500000000000001E-2</v>
      </c>
      <c r="K346" s="69">
        <f t="shared" si="230"/>
        <v>-0.06</v>
      </c>
      <c r="L346" s="72">
        <v>0</v>
      </c>
      <c r="M346" s="55">
        <f t="shared" si="231"/>
        <v>0.01</v>
      </c>
      <c r="N346" s="69">
        <f t="shared" si="231"/>
        <v>0</v>
      </c>
      <c r="O346" s="72">
        <v>0</v>
      </c>
      <c r="P346" s="7"/>
      <c r="Q346" s="72">
        <f t="shared" si="232"/>
        <v>5.6325000000000003</v>
      </c>
      <c r="R346" s="72">
        <f t="shared" si="233"/>
        <v>5.61</v>
      </c>
      <c r="S346" s="72">
        <f t="shared" si="234"/>
        <v>0</v>
      </c>
      <c r="T346" s="7"/>
      <c r="U346" s="5">
        <f t="shared" si="235"/>
        <v>30</v>
      </c>
      <c r="V346" s="45">
        <f t="shared" si="236"/>
        <v>47270</v>
      </c>
      <c r="W346" s="5">
        <f t="shared" si="237"/>
        <v>10354</v>
      </c>
      <c r="X346" s="55">
        <f t="shared" si="238"/>
        <v>5.3904348595426005E-2</v>
      </c>
      <c r="Y346" s="47">
        <f t="shared" si="239"/>
        <v>0.22138875870486024</v>
      </c>
      <c r="Z346" s="5">
        <f t="shared" si="240"/>
        <v>0</v>
      </c>
      <c r="AA346" s="5">
        <f t="shared" si="241"/>
        <v>0</v>
      </c>
      <c r="AC346" s="39">
        <f t="shared" si="242"/>
        <v>0</v>
      </c>
      <c r="AD346" s="39">
        <f t="shared" si="243"/>
        <v>0</v>
      </c>
      <c r="AE346" s="39">
        <f t="shared" si="244"/>
        <v>0</v>
      </c>
      <c r="AF346" s="39">
        <f t="shared" si="245"/>
        <v>0</v>
      </c>
      <c r="AG346" s="39">
        <f t="shared" si="246"/>
        <v>0</v>
      </c>
      <c r="AH346" s="39">
        <f t="shared" si="247"/>
        <v>0</v>
      </c>
      <c r="AI346" s="39">
        <f t="shared" si="248"/>
        <v>0</v>
      </c>
      <c r="AJ346" s="39">
        <f t="shared" si="249"/>
        <v>0</v>
      </c>
      <c r="AK346" s="39">
        <f t="shared" si="250"/>
        <v>0</v>
      </c>
      <c r="AL346" s="43"/>
      <c r="AM346" s="39">
        <f t="shared" si="251"/>
        <v>0</v>
      </c>
      <c r="AN346" s="39">
        <f t="shared" si="252"/>
        <v>0</v>
      </c>
      <c r="AO346" s="39">
        <f t="shared" si="253"/>
        <v>0</v>
      </c>
      <c r="AP346" s="40">
        <f t="shared" si="254"/>
        <v>0</v>
      </c>
      <c r="AR346" s="39">
        <f t="shared" si="255"/>
        <v>0</v>
      </c>
      <c r="AS346" s="39">
        <f t="shared" si="256"/>
        <v>0</v>
      </c>
      <c r="AT346" s="39">
        <f t="shared" si="257"/>
        <v>0</v>
      </c>
      <c r="AU346" s="40">
        <f t="shared" si="258"/>
        <v>0</v>
      </c>
      <c r="AV346" s="40"/>
      <c r="AW346" s="52">
        <f t="shared" si="259"/>
        <v>0</v>
      </c>
      <c r="AY346" s="52">
        <f t="shared" si="260"/>
        <v>0</v>
      </c>
      <c r="AZ346" s="70"/>
    </row>
    <row r="347" spans="1:52" ht="12" customHeight="1">
      <c r="A347" s="44">
        <f t="shared" si="261"/>
        <v>47300</v>
      </c>
      <c r="B347" s="66">
        <f t="shared" si="262"/>
        <v>4590.1639344262294</v>
      </c>
      <c r="C347" s="67"/>
      <c r="D347" s="68">
        <f t="shared" si="226"/>
        <v>4590.1639344262294</v>
      </c>
      <c r="E347" s="35">
        <f t="shared" si="227"/>
        <v>0</v>
      </c>
      <c r="F347" s="35">
        <f t="shared" si="228"/>
        <v>0</v>
      </c>
      <c r="G347" s="55">
        <f t="shared" si="229"/>
        <v>5.67</v>
      </c>
      <c r="H347" s="69">
        <f t="shared" si="229"/>
        <v>5.67</v>
      </c>
      <c r="I347" s="72">
        <f t="shared" si="263"/>
        <v>0</v>
      </c>
      <c r="J347" s="55">
        <f t="shared" si="230"/>
        <v>-4.7500000000000001E-2</v>
      </c>
      <c r="K347" s="69">
        <f t="shared" si="230"/>
        <v>-0.06</v>
      </c>
      <c r="L347" s="72">
        <v>0</v>
      </c>
      <c r="M347" s="55">
        <f t="shared" si="231"/>
        <v>0.01</v>
      </c>
      <c r="N347" s="69">
        <f t="shared" si="231"/>
        <v>0</v>
      </c>
      <c r="O347" s="72">
        <v>0</v>
      </c>
      <c r="P347" s="7"/>
      <c r="Q347" s="72">
        <f t="shared" si="232"/>
        <v>5.6325000000000003</v>
      </c>
      <c r="R347" s="72">
        <f t="shared" si="233"/>
        <v>5.61</v>
      </c>
      <c r="S347" s="72">
        <f t="shared" si="234"/>
        <v>0</v>
      </c>
      <c r="T347" s="7"/>
      <c r="U347" s="5">
        <f t="shared" si="235"/>
        <v>31</v>
      </c>
      <c r="V347" s="45">
        <f t="shared" si="236"/>
        <v>47300</v>
      </c>
      <c r="W347" s="5">
        <f t="shared" si="237"/>
        <v>10384</v>
      </c>
      <c r="X347" s="55">
        <f t="shared" si="238"/>
        <v>5.3904348595426005E-2</v>
      </c>
      <c r="Y347" s="47">
        <f t="shared" si="239"/>
        <v>0.22042365462595204</v>
      </c>
      <c r="Z347" s="5">
        <f t="shared" si="240"/>
        <v>0</v>
      </c>
      <c r="AA347" s="5">
        <f t="shared" si="241"/>
        <v>0</v>
      </c>
      <c r="AC347" s="39">
        <f t="shared" si="242"/>
        <v>0</v>
      </c>
      <c r="AD347" s="39">
        <f t="shared" si="243"/>
        <v>0</v>
      </c>
      <c r="AE347" s="39">
        <f t="shared" si="244"/>
        <v>0</v>
      </c>
      <c r="AF347" s="39">
        <f t="shared" si="245"/>
        <v>0</v>
      </c>
      <c r="AG347" s="39">
        <f t="shared" si="246"/>
        <v>0</v>
      </c>
      <c r="AH347" s="39">
        <f t="shared" si="247"/>
        <v>0</v>
      </c>
      <c r="AI347" s="39">
        <f t="shared" si="248"/>
        <v>0</v>
      </c>
      <c r="AJ347" s="39">
        <f t="shared" si="249"/>
        <v>0</v>
      </c>
      <c r="AK347" s="39">
        <f t="shared" si="250"/>
        <v>0</v>
      </c>
      <c r="AL347" s="43"/>
      <c r="AM347" s="39">
        <f t="shared" si="251"/>
        <v>0</v>
      </c>
      <c r="AN347" s="39">
        <f t="shared" si="252"/>
        <v>0</v>
      </c>
      <c r="AO347" s="39">
        <f t="shared" si="253"/>
        <v>0</v>
      </c>
      <c r="AP347" s="40">
        <f t="shared" si="254"/>
        <v>0</v>
      </c>
      <c r="AR347" s="39">
        <f t="shared" si="255"/>
        <v>0</v>
      </c>
      <c r="AS347" s="39">
        <f t="shared" si="256"/>
        <v>0</v>
      </c>
      <c r="AT347" s="39">
        <f t="shared" si="257"/>
        <v>0</v>
      </c>
      <c r="AU347" s="40">
        <f t="shared" si="258"/>
        <v>0</v>
      </c>
      <c r="AV347" s="40"/>
      <c r="AW347" s="52">
        <f t="shared" si="259"/>
        <v>0</v>
      </c>
      <c r="AY347" s="52">
        <f t="shared" si="260"/>
        <v>0</v>
      </c>
      <c r="AZ347" s="70"/>
    </row>
    <row r="348" spans="1:52" ht="12" customHeight="1">
      <c r="A348" s="44">
        <f t="shared" si="261"/>
        <v>47331</v>
      </c>
      <c r="B348" s="66">
        <f t="shared" si="262"/>
        <v>4590.1639344262294</v>
      </c>
      <c r="C348" s="67"/>
      <c r="D348" s="68">
        <f t="shared" si="226"/>
        <v>4590.1639344262294</v>
      </c>
      <c r="E348" s="35">
        <f t="shared" si="227"/>
        <v>0</v>
      </c>
      <c r="F348" s="35">
        <f t="shared" si="228"/>
        <v>0</v>
      </c>
      <c r="G348" s="55">
        <f t="shared" si="229"/>
        <v>5.67</v>
      </c>
      <c r="H348" s="69">
        <f t="shared" si="229"/>
        <v>5.67</v>
      </c>
      <c r="I348" s="72">
        <f t="shared" si="263"/>
        <v>0</v>
      </c>
      <c r="J348" s="55">
        <f t="shared" si="230"/>
        <v>-4.7500000000000001E-2</v>
      </c>
      <c r="K348" s="69">
        <f t="shared" si="230"/>
        <v>-0.06</v>
      </c>
      <c r="L348" s="72">
        <v>0</v>
      </c>
      <c r="M348" s="55">
        <f t="shared" si="231"/>
        <v>0.01</v>
      </c>
      <c r="N348" s="69">
        <f t="shared" si="231"/>
        <v>0</v>
      </c>
      <c r="O348" s="72">
        <v>0</v>
      </c>
      <c r="P348" s="7"/>
      <c r="Q348" s="72">
        <f t="shared" si="232"/>
        <v>5.6325000000000003</v>
      </c>
      <c r="R348" s="72">
        <f t="shared" si="233"/>
        <v>5.61</v>
      </c>
      <c r="S348" s="72">
        <f t="shared" si="234"/>
        <v>0</v>
      </c>
      <c r="T348" s="7"/>
      <c r="U348" s="5">
        <f t="shared" si="235"/>
        <v>31</v>
      </c>
      <c r="V348" s="45">
        <f t="shared" si="236"/>
        <v>47331</v>
      </c>
      <c r="W348" s="5">
        <f t="shared" si="237"/>
        <v>10415</v>
      </c>
      <c r="X348" s="55">
        <f t="shared" si="238"/>
        <v>5.3904348595426005E-2</v>
      </c>
      <c r="Y348" s="47">
        <f t="shared" si="239"/>
        <v>0.21943080008981919</v>
      </c>
      <c r="Z348" s="5">
        <f t="shared" si="240"/>
        <v>0</v>
      </c>
      <c r="AA348" s="5">
        <f t="shared" si="241"/>
        <v>0</v>
      </c>
      <c r="AC348" s="39">
        <f t="shared" si="242"/>
        <v>0</v>
      </c>
      <c r="AD348" s="39">
        <f t="shared" si="243"/>
        <v>0</v>
      </c>
      <c r="AE348" s="39">
        <f t="shared" si="244"/>
        <v>0</v>
      </c>
      <c r="AF348" s="39">
        <f t="shared" si="245"/>
        <v>0</v>
      </c>
      <c r="AG348" s="39">
        <f t="shared" si="246"/>
        <v>0</v>
      </c>
      <c r="AH348" s="39">
        <f t="shared" si="247"/>
        <v>0</v>
      </c>
      <c r="AI348" s="39">
        <f t="shared" si="248"/>
        <v>0</v>
      </c>
      <c r="AJ348" s="39">
        <f t="shared" si="249"/>
        <v>0</v>
      </c>
      <c r="AK348" s="39">
        <f t="shared" si="250"/>
        <v>0</v>
      </c>
      <c r="AL348" s="43"/>
      <c r="AM348" s="39">
        <f t="shared" si="251"/>
        <v>0</v>
      </c>
      <c r="AN348" s="39">
        <f t="shared" si="252"/>
        <v>0</v>
      </c>
      <c r="AO348" s="39">
        <f t="shared" si="253"/>
        <v>0</v>
      </c>
      <c r="AP348" s="40">
        <f t="shared" si="254"/>
        <v>0</v>
      </c>
      <c r="AR348" s="39">
        <f t="shared" si="255"/>
        <v>0</v>
      </c>
      <c r="AS348" s="39">
        <f t="shared" si="256"/>
        <v>0</v>
      </c>
      <c r="AT348" s="39">
        <f t="shared" si="257"/>
        <v>0</v>
      </c>
      <c r="AU348" s="40">
        <f t="shared" si="258"/>
        <v>0</v>
      </c>
      <c r="AV348" s="40"/>
      <c r="AW348" s="52">
        <f t="shared" si="259"/>
        <v>0</v>
      </c>
      <c r="AY348" s="52">
        <f t="shared" si="260"/>
        <v>0</v>
      </c>
      <c r="AZ348" s="70"/>
    </row>
    <row r="349" spans="1:52" ht="12" customHeight="1">
      <c r="A349" s="44">
        <f t="shared" si="261"/>
        <v>47362</v>
      </c>
      <c r="B349" s="66">
        <f t="shared" si="262"/>
        <v>4590.1639344262294</v>
      </c>
      <c r="C349" s="67"/>
      <c r="D349" s="68">
        <f t="shared" si="226"/>
        <v>4590.1639344262294</v>
      </c>
      <c r="E349" s="35">
        <f t="shared" si="227"/>
        <v>0</v>
      </c>
      <c r="F349" s="35">
        <f t="shared" si="228"/>
        <v>0</v>
      </c>
      <c r="G349" s="55">
        <f t="shared" si="229"/>
        <v>5.67</v>
      </c>
      <c r="H349" s="69">
        <f t="shared" si="229"/>
        <v>5.67</v>
      </c>
      <c r="I349" s="72">
        <f t="shared" si="263"/>
        <v>0</v>
      </c>
      <c r="J349" s="55">
        <f t="shared" si="230"/>
        <v>-4.7500000000000001E-2</v>
      </c>
      <c r="K349" s="69">
        <f t="shared" si="230"/>
        <v>-0.06</v>
      </c>
      <c r="L349" s="72">
        <v>0</v>
      </c>
      <c r="M349" s="55">
        <f t="shared" si="231"/>
        <v>0.01</v>
      </c>
      <c r="N349" s="69">
        <f t="shared" si="231"/>
        <v>0</v>
      </c>
      <c r="O349" s="72">
        <v>0</v>
      </c>
      <c r="P349" s="7"/>
      <c r="Q349" s="72">
        <f t="shared" si="232"/>
        <v>5.6325000000000003</v>
      </c>
      <c r="R349" s="72">
        <f t="shared" si="233"/>
        <v>5.61</v>
      </c>
      <c r="S349" s="72">
        <f t="shared" si="234"/>
        <v>0</v>
      </c>
      <c r="T349" s="7"/>
      <c r="U349" s="5">
        <f t="shared" si="235"/>
        <v>30</v>
      </c>
      <c r="V349" s="45">
        <f t="shared" si="236"/>
        <v>47362</v>
      </c>
      <c r="W349" s="5">
        <f t="shared" si="237"/>
        <v>10446</v>
      </c>
      <c r="X349" s="55">
        <f t="shared" si="238"/>
        <v>5.3904348595426005E-2</v>
      </c>
      <c r="Y349" s="47">
        <f t="shared" si="239"/>
        <v>0.21844241766958339</v>
      </c>
      <c r="Z349" s="5">
        <f t="shared" si="240"/>
        <v>0</v>
      </c>
      <c r="AA349" s="5">
        <f t="shared" si="241"/>
        <v>0</v>
      </c>
      <c r="AC349" s="39">
        <f t="shared" si="242"/>
        <v>0</v>
      </c>
      <c r="AD349" s="39">
        <f t="shared" si="243"/>
        <v>0</v>
      </c>
      <c r="AE349" s="39">
        <f t="shared" si="244"/>
        <v>0</v>
      </c>
      <c r="AF349" s="39">
        <f t="shared" si="245"/>
        <v>0</v>
      </c>
      <c r="AG349" s="39">
        <f t="shared" si="246"/>
        <v>0</v>
      </c>
      <c r="AH349" s="39">
        <f t="shared" si="247"/>
        <v>0</v>
      </c>
      <c r="AI349" s="39">
        <f t="shared" si="248"/>
        <v>0</v>
      </c>
      <c r="AJ349" s="39">
        <f t="shared" si="249"/>
        <v>0</v>
      </c>
      <c r="AK349" s="39">
        <f t="shared" si="250"/>
        <v>0</v>
      </c>
      <c r="AL349" s="43"/>
      <c r="AM349" s="39">
        <f t="shared" si="251"/>
        <v>0</v>
      </c>
      <c r="AN349" s="39">
        <f t="shared" si="252"/>
        <v>0</v>
      </c>
      <c r="AO349" s="39">
        <f t="shared" si="253"/>
        <v>0</v>
      </c>
      <c r="AP349" s="40">
        <f t="shared" si="254"/>
        <v>0</v>
      </c>
      <c r="AR349" s="39">
        <f t="shared" si="255"/>
        <v>0</v>
      </c>
      <c r="AS349" s="39">
        <f t="shared" si="256"/>
        <v>0</v>
      </c>
      <c r="AT349" s="39">
        <f t="shared" si="257"/>
        <v>0</v>
      </c>
      <c r="AU349" s="40">
        <f t="shared" si="258"/>
        <v>0</v>
      </c>
      <c r="AV349" s="40"/>
      <c r="AW349" s="52">
        <f t="shared" si="259"/>
        <v>0</v>
      </c>
      <c r="AY349" s="52">
        <f t="shared" si="260"/>
        <v>0</v>
      </c>
      <c r="AZ349" s="70"/>
    </row>
    <row r="350" spans="1:52" ht="12" customHeight="1">
      <c r="A350" s="44">
        <f t="shared" si="261"/>
        <v>47392</v>
      </c>
      <c r="B350" s="66">
        <f t="shared" si="262"/>
        <v>4590.1639344262294</v>
      </c>
      <c r="C350" s="67"/>
      <c r="D350" s="68">
        <f t="shared" si="226"/>
        <v>4590.1639344262294</v>
      </c>
      <c r="E350" s="35">
        <f t="shared" si="227"/>
        <v>0</v>
      </c>
      <c r="F350" s="35">
        <f t="shared" si="228"/>
        <v>0</v>
      </c>
      <c r="G350" s="55">
        <f t="shared" ref="G350:H369" si="264">VLOOKUP($A350,Table,MATCH(G$4,Curves,0))</f>
        <v>5.67</v>
      </c>
      <c r="H350" s="69">
        <f t="shared" si="264"/>
        <v>5.67</v>
      </c>
      <c r="I350" s="72">
        <f t="shared" si="263"/>
        <v>0</v>
      </c>
      <c r="J350" s="55">
        <f t="shared" ref="J350:K369" si="265">VLOOKUP($A350,Table,MATCH(J$4,Curves,0))</f>
        <v>-4.7500000000000001E-2</v>
      </c>
      <c r="K350" s="69">
        <f t="shared" si="265"/>
        <v>-0.06</v>
      </c>
      <c r="L350" s="72">
        <v>0</v>
      </c>
      <c r="M350" s="55">
        <f t="shared" ref="M350:N369" si="266">VLOOKUP($A350,Table,MATCH(M$4,Curves,0))</f>
        <v>0.01</v>
      </c>
      <c r="N350" s="69">
        <f t="shared" si="266"/>
        <v>0</v>
      </c>
      <c r="O350" s="72">
        <v>0</v>
      </c>
      <c r="P350" s="7"/>
      <c r="Q350" s="72">
        <f t="shared" si="232"/>
        <v>5.6325000000000003</v>
      </c>
      <c r="R350" s="72">
        <f t="shared" si="233"/>
        <v>5.61</v>
      </c>
      <c r="S350" s="72">
        <f t="shared" si="234"/>
        <v>0</v>
      </c>
      <c r="T350" s="7"/>
      <c r="U350" s="5">
        <f t="shared" si="235"/>
        <v>31</v>
      </c>
      <c r="V350" s="45">
        <f t="shared" si="236"/>
        <v>47392</v>
      </c>
      <c r="W350" s="5">
        <f t="shared" si="237"/>
        <v>10476</v>
      </c>
      <c r="X350" s="55">
        <f t="shared" si="238"/>
        <v>5.3904348595426005E-2</v>
      </c>
      <c r="Y350" s="47">
        <f t="shared" si="239"/>
        <v>0.21749015762922366</v>
      </c>
      <c r="Z350" s="5">
        <f t="shared" si="240"/>
        <v>0</v>
      </c>
      <c r="AA350" s="5">
        <f t="shared" si="241"/>
        <v>0</v>
      </c>
      <c r="AC350" s="39">
        <f t="shared" si="242"/>
        <v>0</v>
      </c>
      <c r="AD350" s="39">
        <f t="shared" si="243"/>
        <v>0</v>
      </c>
      <c r="AE350" s="39">
        <f t="shared" si="244"/>
        <v>0</v>
      </c>
      <c r="AF350" s="39">
        <f t="shared" si="245"/>
        <v>0</v>
      </c>
      <c r="AG350" s="39">
        <f t="shared" si="246"/>
        <v>0</v>
      </c>
      <c r="AH350" s="39">
        <f t="shared" si="247"/>
        <v>0</v>
      </c>
      <c r="AI350" s="39">
        <f t="shared" si="248"/>
        <v>0</v>
      </c>
      <c r="AJ350" s="39">
        <f t="shared" si="249"/>
        <v>0</v>
      </c>
      <c r="AK350" s="39">
        <f t="shared" si="250"/>
        <v>0</v>
      </c>
      <c r="AL350" s="43"/>
      <c r="AM350" s="39">
        <f t="shared" si="251"/>
        <v>0</v>
      </c>
      <c r="AN350" s="39">
        <f t="shared" si="252"/>
        <v>0</v>
      </c>
      <c r="AO350" s="39">
        <f t="shared" si="253"/>
        <v>0</v>
      </c>
      <c r="AP350" s="40">
        <f t="shared" si="254"/>
        <v>0</v>
      </c>
      <c r="AR350" s="39">
        <f t="shared" si="255"/>
        <v>0</v>
      </c>
      <c r="AS350" s="39">
        <f t="shared" si="256"/>
        <v>0</v>
      </c>
      <c r="AT350" s="39">
        <f t="shared" si="257"/>
        <v>0</v>
      </c>
      <c r="AU350" s="40">
        <f t="shared" si="258"/>
        <v>0</v>
      </c>
      <c r="AV350" s="40"/>
      <c r="AW350" s="52">
        <f t="shared" si="259"/>
        <v>0</v>
      </c>
      <c r="AY350" s="52">
        <f t="shared" si="260"/>
        <v>0</v>
      </c>
      <c r="AZ350" s="70"/>
    </row>
    <row r="351" spans="1:52" ht="12" customHeight="1">
      <c r="A351" s="44">
        <f t="shared" si="261"/>
        <v>47423</v>
      </c>
      <c r="B351" s="66">
        <f t="shared" si="262"/>
        <v>4590.1639344262294</v>
      </c>
      <c r="C351" s="67"/>
      <c r="D351" s="68">
        <f t="shared" si="226"/>
        <v>4590.1639344262294</v>
      </c>
      <c r="E351" s="35">
        <f t="shared" si="227"/>
        <v>0</v>
      </c>
      <c r="F351" s="35">
        <f t="shared" si="228"/>
        <v>0</v>
      </c>
      <c r="G351" s="55">
        <f t="shared" si="264"/>
        <v>5.67</v>
      </c>
      <c r="H351" s="69">
        <f t="shared" si="264"/>
        <v>5.67</v>
      </c>
      <c r="I351" s="72">
        <f t="shared" si="263"/>
        <v>0</v>
      </c>
      <c r="J351" s="55">
        <f t="shared" si="265"/>
        <v>-4.7500000000000001E-2</v>
      </c>
      <c r="K351" s="69">
        <f t="shared" si="265"/>
        <v>-0.06</v>
      </c>
      <c r="L351" s="72">
        <v>0</v>
      </c>
      <c r="M351" s="55">
        <f t="shared" si="266"/>
        <v>0.01</v>
      </c>
      <c r="N351" s="69">
        <f t="shared" si="266"/>
        <v>0</v>
      </c>
      <c r="O351" s="72">
        <v>0</v>
      </c>
      <c r="P351" s="7"/>
      <c r="Q351" s="72">
        <f t="shared" si="232"/>
        <v>5.6325000000000003</v>
      </c>
      <c r="R351" s="72">
        <f t="shared" si="233"/>
        <v>5.61</v>
      </c>
      <c r="S351" s="72">
        <f t="shared" si="234"/>
        <v>0</v>
      </c>
      <c r="T351" s="7"/>
      <c r="U351" s="5">
        <f t="shared" si="235"/>
        <v>30</v>
      </c>
      <c r="V351" s="45">
        <f t="shared" si="236"/>
        <v>47423</v>
      </c>
      <c r="W351" s="5">
        <f t="shared" si="237"/>
        <v>10507</v>
      </c>
      <c r="X351" s="55">
        <f t="shared" si="238"/>
        <v>5.3904348595426005E-2</v>
      </c>
      <c r="Y351" s="47">
        <f t="shared" si="239"/>
        <v>0.21651051644718786</v>
      </c>
      <c r="Z351" s="5">
        <f t="shared" si="240"/>
        <v>0</v>
      </c>
      <c r="AA351" s="5">
        <f t="shared" si="241"/>
        <v>0</v>
      </c>
      <c r="AC351" s="39">
        <f t="shared" si="242"/>
        <v>0</v>
      </c>
      <c r="AD351" s="39">
        <f t="shared" si="243"/>
        <v>0</v>
      </c>
      <c r="AE351" s="39">
        <f t="shared" si="244"/>
        <v>0</v>
      </c>
      <c r="AF351" s="39">
        <f t="shared" si="245"/>
        <v>0</v>
      </c>
      <c r="AG351" s="39">
        <f t="shared" si="246"/>
        <v>0</v>
      </c>
      <c r="AH351" s="39">
        <f t="shared" si="247"/>
        <v>0</v>
      </c>
      <c r="AI351" s="39">
        <f t="shared" si="248"/>
        <v>0</v>
      </c>
      <c r="AJ351" s="39">
        <f t="shared" si="249"/>
        <v>0</v>
      </c>
      <c r="AK351" s="39">
        <f t="shared" si="250"/>
        <v>0</v>
      </c>
      <c r="AL351" s="43"/>
      <c r="AM351" s="39">
        <f t="shared" si="251"/>
        <v>0</v>
      </c>
      <c r="AN351" s="39">
        <f t="shared" si="252"/>
        <v>0</v>
      </c>
      <c r="AO351" s="39">
        <f t="shared" si="253"/>
        <v>0</v>
      </c>
      <c r="AP351" s="40">
        <f t="shared" si="254"/>
        <v>0</v>
      </c>
      <c r="AR351" s="39">
        <f t="shared" si="255"/>
        <v>0</v>
      </c>
      <c r="AS351" s="39">
        <f t="shared" si="256"/>
        <v>0</v>
      </c>
      <c r="AT351" s="39">
        <f t="shared" si="257"/>
        <v>0</v>
      </c>
      <c r="AU351" s="40">
        <f t="shared" si="258"/>
        <v>0</v>
      </c>
      <c r="AV351" s="40"/>
      <c r="AW351" s="52">
        <f t="shared" si="259"/>
        <v>0</v>
      </c>
      <c r="AY351" s="52">
        <f t="shared" si="260"/>
        <v>0</v>
      </c>
      <c r="AZ351" s="70"/>
    </row>
    <row r="352" spans="1:52" ht="12" customHeight="1">
      <c r="A352" s="44">
        <f t="shared" si="261"/>
        <v>47453</v>
      </c>
      <c r="B352" s="66">
        <f t="shared" si="262"/>
        <v>4590.1639344262294</v>
      </c>
      <c r="C352" s="67"/>
      <c r="D352" s="68">
        <f t="shared" si="226"/>
        <v>4590.1639344262294</v>
      </c>
      <c r="E352" s="35">
        <f t="shared" si="227"/>
        <v>0</v>
      </c>
      <c r="F352" s="35">
        <f t="shared" si="228"/>
        <v>0</v>
      </c>
      <c r="G352" s="55">
        <f t="shared" si="264"/>
        <v>5.67</v>
      </c>
      <c r="H352" s="69">
        <f t="shared" si="264"/>
        <v>5.67</v>
      </c>
      <c r="I352" s="72">
        <f t="shared" si="263"/>
        <v>0</v>
      </c>
      <c r="J352" s="55">
        <f t="shared" si="265"/>
        <v>-4.7500000000000001E-2</v>
      </c>
      <c r="K352" s="69">
        <f t="shared" si="265"/>
        <v>-0.06</v>
      </c>
      <c r="L352" s="72">
        <v>0</v>
      </c>
      <c r="M352" s="55">
        <f t="shared" si="266"/>
        <v>0.01</v>
      </c>
      <c r="N352" s="69">
        <f t="shared" si="266"/>
        <v>0</v>
      </c>
      <c r="O352" s="72">
        <v>0</v>
      </c>
      <c r="P352" s="7"/>
      <c r="Q352" s="72">
        <f t="shared" si="232"/>
        <v>5.6325000000000003</v>
      </c>
      <c r="R352" s="72">
        <f t="shared" si="233"/>
        <v>5.61</v>
      </c>
      <c r="S352" s="72">
        <f t="shared" si="234"/>
        <v>0</v>
      </c>
      <c r="T352" s="7"/>
      <c r="U352" s="5">
        <f t="shared" si="235"/>
        <v>31</v>
      </c>
      <c r="V352" s="45">
        <f t="shared" si="236"/>
        <v>47453</v>
      </c>
      <c r="W352" s="5">
        <f t="shared" si="237"/>
        <v>10537</v>
      </c>
      <c r="X352" s="55">
        <f t="shared" si="238"/>
        <v>5.3904348595426005E-2</v>
      </c>
      <c r="Y352" s="47">
        <f t="shared" si="239"/>
        <v>0.2155666781792826</v>
      </c>
      <c r="Z352" s="5">
        <f t="shared" si="240"/>
        <v>0</v>
      </c>
      <c r="AA352" s="5">
        <f t="shared" si="241"/>
        <v>0</v>
      </c>
      <c r="AC352" s="39">
        <f t="shared" si="242"/>
        <v>0</v>
      </c>
      <c r="AD352" s="39">
        <f t="shared" si="243"/>
        <v>0</v>
      </c>
      <c r="AE352" s="39">
        <f t="shared" si="244"/>
        <v>0</v>
      </c>
      <c r="AF352" s="39">
        <f t="shared" si="245"/>
        <v>0</v>
      </c>
      <c r="AG352" s="39">
        <f t="shared" si="246"/>
        <v>0</v>
      </c>
      <c r="AH352" s="39">
        <f t="shared" si="247"/>
        <v>0</v>
      </c>
      <c r="AI352" s="39">
        <f t="shared" si="248"/>
        <v>0</v>
      </c>
      <c r="AJ352" s="39">
        <f t="shared" si="249"/>
        <v>0</v>
      </c>
      <c r="AK352" s="39">
        <f t="shared" si="250"/>
        <v>0</v>
      </c>
      <c r="AL352" s="43"/>
      <c r="AM352" s="39">
        <f t="shared" si="251"/>
        <v>0</v>
      </c>
      <c r="AN352" s="39">
        <f t="shared" si="252"/>
        <v>0</v>
      </c>
      <c r="AO352" s="39">
        <f t="shared" si="253"/>
        <v>0</v>
      </c>
      <c r="AP352" s="40">
        <f t="shared" si="254"/>
        <v>0</v>
      </c>
      <c r="AR352" s="39">
        <f t="shared" si="255"/>
        <v>0</v>
      </c>
      <c r="AS352" s="39">
        <f t="shared" si="256"/>
        <v>0</v>
      </c>
      <c r="AT352" s="39">
        <f t="shared" si="257"/>
        <v>0</v>
      </c>
      <c r="AU352" s="40">
        <f t="shared" si="258"/>
        <v>0</v>
      </c>
      <c r="AV352" s="40"/>
      <c r="AW352" s="52">
        <f t="shared" si="259"/>
        <v>0</v>
      </c>
      <c r="AY352" s="52">
        <f t="shared" si="260"/>
        <v>0</v>
      </c>
      <c r="AZ352" s="70"/>
    </row>
    <row r="353" spans="1:52" ht="12" customHeight="1">
      <c r="A353" s="44">
        <f t="shared" si="261"/>
        <v>47484</v>
      </c>
      <c r="B353" s="66">
        <f t="shared" si="262"/>
        <v>4590.1639344262294</v>
      </c>
      <c r="C353" s="67"/>
      <c r="D353" s="68">
        <f t="shared" si="226"/>
        <v>4590.1639344262294</v>
      </c>
      <c r="E353" s="35">
        <f t="shared" si="227"/>
        <v>0</v>
      </c>
      <c r="F353" s="35">
        <f t="shared" si="228"/>
        <v>0</v>
      </c>
      <c r="G353" s="55">
        <f t="shared" si="264"/>
        <v>5.67</v>
      </c>
      <c r="H353" s="69">
        <f t="shared" si="264"/>
        <v>5.67</v>
      </c>
      <c r="I353" s="72">
        <f t="shared" si="263"/>
        <v>0</v>
      </c>
      <c r="J353" s="55">
        <f t="shared" si="265"/>
        <v>-4.7500000000000001E-2</v>
      </c>
      <c r="K353" s="69">
        <f t="shared" si="265"/>
        <v>-0.06</v>
      </c>
      <c r="L353" s="72">
        <v>0</v>
      </c>
      <c r="M353" s="55">
        <f t="shared" si="266"/>
        <v>0.01</v>
      </c>
      <c r="N353" s="69">
        <f t="shared" si="266"/>
        <v>0</v>
      </c>
      <c r="O353" s="72">
        <v>0</v>
      </c>
      <c r="P353" s="7"/>
      <c r="Q353" s="72">
        <f t="shared" si="232"/>
        <v>5.6325000000000003</v>
      </c>
      <c r="R353" s="72">
        <f t="shared" si="233"/>
        <v>5.61</v>
      </c>
      <c r="S353" s="72">
        <f t="shared" si="234"/>
        <v>0</v>
      </c>
      <c r="T353" s="7"/>
      <c r="U353" s="5">
        <f t="shared" si="235"/>
        <v>31</v>
      </c>
      <c r="V353" s="45">
        <f t="shared" si="236"/>
        <v>47484</v>
      </c>
      <c r="W353" s="5">
        <f t="shared" si="237"/>
        <v>10568</v>
      </c>
      <c r="X353" s="55">
        <f t="shared" si="238"/>
        <v>5.3904348595426005E-2</v>
      </c>
      <c r="Y353" s="47">
        <f t="shared" si="239"/>
        <v>0.21459570092807706</v>
      </c>
      <c r="Z353" s="5">
        <f t="shared" si="240"/>
        <v>0</v>
      </c>
      <c r="AA353" s="5">
        <f t="shared" si="241"/>
        <v>0</v>
      </c>
      <c r="AC353" s="39">
        <f t="shared" si="242"/>
        <v>0</v>
      </c>
      <c r="AD353" s="39">
        <f t="shared" si="243"/>
        <v>0</v>
      </c>
      <c r="AE353" s="39">
        <f t="shared" si="244"/>
        <v>0</v>
      </c>
      <c r="AF353" s="39">
        <f t="shared" si="245"/>
        <v>0</v>
      </c>
      <c r="AG353" s="39">
        <f t="shared" si="246"/>
        <v>0</v>
      </c>
      <c r="AH353" s="39">
        <f t="shared" si="247"/>
        <v>0</v>
      </c>
      <c r="AI353" s="39">
        <f t="shared" si="248"/>
        <v>0</v>
      </c>
      <c r="AJ353" s="39">
        <f t="shared" si="249"/>
        <v>0</v>
      </c>
      <c r="AK353" s="39">
        <f t="shared" si="250"/>
        <v>0</v>
      </c>
      <c r="AL353" s="43"/>
      <c r="AM353" s="39">
        <f t="shared" si="251"/>
        <v>0</v>
      </c>
      <c r="AN353" s="39">
        <f t="shared" si="252"/>
        <v>0</v>
      </c>
      <c r="AO353" s="39">
        <f t="shared" si="253"/>
        <v>0</v>
      </c>
      <c r="AP353" s="40">
        <f t="shared" si="254"/>
        <v>0</v>
      </c>
      <c r="AR353" s="39">
        <f t="shared" si="255"/>
        <v>0</v>
      </c>
      <c r="AS353" s="39">
        <f t="shared" si="256"/>
        <v>0</v>
      </c>
      <c r="AT353" s="39">
        <f t="shared" si="257"/>
        <v>0</v>
      </c>
      <c r="AU353" s="40">
        <f t="shared" si="258"/>
        <v>0</v>
      </c>
      <c r="AV353" s="40"/>
      <c r="AW353" s="52">
        <f t="shared" si="259"/>
        <v>0</v>
      </c>
      <c r="AY353" s="52">
        <f t="shared" si="260"/>
        <v>0</v>
      </c>
      <c r="AZ353" s="70"/>
    </row>
    <row r="354" spans="1:52" ht="12" customHeight="1">
      <c r="A354" s="44">
        <f t="shared" si="261"/>
        <v>47515</v>
      </c>
      <c r="B354" s="66">
        <f t="shared" si="262"/>
        <v>4590.1639344262294</v>
      </c>
      <c r="C354" s="67"/>
      <c r="D354" s="68">
        <f t="shared" si="226"/>
        <v>4590.1639344262294</v>
      </c>
      <c r="E354" s="35">
        <f t="shared" si="227"/>
        <v>0</v>
      </c>
      <c r="F354" s="35">
        <f t="shared" si="228"/>
        <v>0</v>
      </c>
      <c r="G354" s="55">
        <f t="shared" si="264"/>
        <v>5.67</v>
      </c>
      <c r="H354" s="69">
        <f t="shared" si="264"/>
        <v>5.67</v>
      </c>
      <c r="I354" s="72">
        <f t="shared" si="263"/>
        <v>0</v>
      </c>
      <c r="J354" s="55">
        <f t="shared" si="265"/>
        <v>-4.7500000000000001E-2</v>
      </c>
      <c r="K354" s="69">
        <f t="shared" si="265"/>
        <v>-0.06</v>
      </c>
      <c r="L354" s="72">
        <v>0</v>
      </c>
      <c r="M354" s="55">
        <f t="shared" si="266"/>
        <v>0.01</v>
      </c>
      <c r="N354" s="69">
        <f t="shared" si="266"/>
        <v>0</v>
      </c>
      <c r="O354" s="72">
        <v>0</v>
      </c>
      <c r="P354" s="7"/>
      <c r="Q354" s="72">
        <f t="shared" si="232"/>
        <v>5.6325000000000003</v>
      </c>
      <c r="R354" s="72">
        <f t="shared" si="233"/>
        <v>5.61</v>
      </c>
      <c r="S354" s="72">
        <f t="shared" si="234"/>
        <v>0</v>
      </c>
      <c r="T354" s="7"/>
      <c r="U354" s="5">
        <f t="shared" si="235"/>
        <v>28</v>
      </c>
      <c r="V354" s="45">
        <f t="shared" si="236"/>
        <v>47515</v>
      </c>
      <c r="W354" s="5">
        <f t="shared" si="237"/>
        <v>10599</v>
      </c>
      <c r="X354" s="55">
        <f t="shared" si="238"/>
        <v>5.3904348595426005E-2</v>
      </c>
      <c r="Y354" s="47">
        <f t="shared" si="239"/>
        <v>0.21362909725088733</v>
      </c>
      <c r="Z354" s="5">
        <f t="shared" si="240"/>
        <v>0</v>
      </c>
      <c r="AA354" s="5">
        <f t="shared" si="241"/>
        <v>0</v>
      </c>
      <c r="AC354" s="39">
        <f t="shared" si="242"/>
        <v>0</v>
      </c>
      <c r="AD354" s="39">
        <f t="shared" si="243"/>
        <v>0</v>
      </c>
      <c r="AE354" s="39">
        <f t="shared" si="244"/>
        <v>0</v>
      </c>
      <c r="AF354" s="39">
        <f t="shared" si="245"/>
        <v>0</v>
      </c>
      <c r="AG354" s="39">
        <f t="shared" si="246"/>
        <v>0</v>
      </c>
      <c r="AH354" s="39">
        <f t="shared" si="247"/>
        <v>0</v>
      </c>
      <c r="AI354" s="39">
        <f t="shared" si="248"/>
        <v>0</v>
      </c>
      <c r="AJ354" s="39">
        <f t="shared" si="249"/>
        <v>0</v>
      </c>
      <c r="AK354" s="39">
        <f t="shared" si="250"/>
        <v>0</v>
      </c>
      <c r="AL354" s="43"/>
      <c r="AM354" s="39">
        <f t="shared" si="251"/>
        <v>0</v>
      </c>
      <c r="AN354" s="39">
        <f t="shared" si="252"/>
        <v>0</v>
      </c>
      <c r="AO354" s="39">
        <f t="shared" si="253"/>
        <v>0</v>
      </c>
      <c r="AP354" s="40">
        <f t="shared" si="254"/>
        <v>0</v>
      </c>
      <c r="AR354" s="39">
        <f t="shared" si="255"/>
        <v>0</v>
      </c>
      <c r="AS354" s="39">
        <f t="shared" si="256"/>
        <v>0</v>
      </c>
      <c r="AT354" s="39">
        <f t="shared" si="257"/>
        <v>0</v>
      </c>
      <c r="AU354" s="40">
        <f t="shared" si="258"/>
        <v>0</v>
      </c>
      <c r="AV354" s="40"/>
      <c r="AW354" s="52">
        <f t="shared" si="259"/>
        <v>0</v>
      </c>
      <c r="AY354" s="52">
        <f t="shared" si="260"/>
        <v>0</v>
      </c>
      <c r="AZ354" s="70"/>
    </row>
    <row r="355" spans="1:52" ht="12" customHeight="1">
      <c r="A355" s="44">
        <f t="shared" si="261"/>
        <v>47543</v>
      </c>
      <c r="B355" s="66">
        <f t="shared" si="262"/>
        <v>4590.1639344262294</v>
      </c>
      <c r="C355" s="67"/>
      <c r="D355" s="68">
        <f t="shared" si="226"/>
        <v>4590.1639344262294</v>
      </c>
      <c r="E355" s="35">
        <f t="shared" si="227"/>
        <v>0</v>
      </c>
      <c r="F355" s="35">
        <f t="shared" si="228"/>
        <v>0</v>
      </c>
      <c r="G355" s="55">
        <f t="shared" si="264"/>
        <v>5.67</v>
      </c>
      <c r="H355" s="69">
        <f t="shared" si="264"/>
        <v>5.67</v>
      </c>
      <c r="I355" s="72">
        <f t="shared" si="263"/>
        <v>0</v>
      </c>
      <c r="J355" s="55">
        <f t="shared" si="265"/>
        <v>-4.7500000000000001E-2</v>
      </c>
      <c r="K355" s="69">
        <f t="shared" si="265"/>
        <v>-0.06</v>
      </c>
      <c r="L355" s="72">
        <v>0</v>
      </c>
      <c r="M355" s="55">
        <f t="shared" si="266"/>
        <v>0.01</v>
      </c>
      <c r="N355" s="69">
        <f t="shared" si="266"/>
        <v>0</v>
      </c>
      <c r="O355" s="72">
        <v>0</v>
      </c>
      <c r="P355" s="7"/>
      <c r="Q355" s="72">
        <f t="shared" si="232"/>
        <v>5.6325000000000003</v>
      </c>
      <c r="R355" s="72">
        <f t="shared" si="233"/>
        <v>5.61</v>
      </c>
      <c r="S355" s="72">
        <f t="shared" si="234"/>
        <v>0</v>
      </c>
      <c r="T355" s="7"/>
      <c r="U355" s="5">
        <f t="shared" si="235"/>
        <v>31</v>
      </c>
      <c r="V355" s="45">
        <f t="shared" si="236"/>
        <v>47543</v>
      </c>
      <c r="W355" s="5">
        <f t="shared" si="237"/>
        <v>10627</v>
      </c>
      <c r="X355" s="55">
        <f t="shared" si="238"/>
        <v>5.3904348595426005E-2</v>
      </c>
      <c r="Y355" s="47">
        <f t="shared" si="239"/>
        <v>0.21275977865714382</v>
      </c>
      <c r="Z355" s="5">
        <f t="shared" si="240"/>
        <v>0</v>
      </c>
      <c r="AA355" s="5">
        <f t="shared" si="241"/>
        <v>0</v>
      </c>
      <c r="AC355" s="39">
        <f t="shared" si="242"/>
        <v>0</v>
      </c>
      <c r="AD355" s="39">
        <f t="shared" si="243"/>
        <v>0</v>
      </c>
      <c r="AE355" s="39">
        <f t="shared" si="244"/>
        <v>0</v>
      </c>
      <c r="AF355" s="39">
        <f t="shared" si="245"/>
        <v>0</v>
      </c>
      <c r="AG355" s="39">
        <f t="shared" si="246"/>
        <v>0</v>
      </c>
      <c r="AH355" s="39">
        <f t="shared" si="247"/>
        <v>0</v>
      </c>
      <c r="AI355" s="39">
        <f t="shared" si="248"/>
        <v>0</v>
      </c>
      <c r="AJ355" s="39">
        <f t="shared" si="249"/>
        <v>0</v>
      </c>
      <c r="AK355" s="39">
        <f t="shared" si="250"/>
        <v>0</v>
      </c>
      <c r="AL355" s="43"/>
      <c r="AM355" s="39">
        <f t="shared" si="251"/>
        <v>0</v>
      </c>
      <c r="AN355" s="39">
        <f t="shared" si="252"/>
        <v>0</v>
      </c>
      <c r="AO355" s="39">
        <f t="shared" si="253"/>
        <v>0</v>
      </c>
      <c r="AP355" s="40">
        <f t="shared" si="254"/>
        <v>0</v>
      </c>
      <c r="AR355" s="39">
        <f t="shared" si="255"/>
        <v>0</v>
      </c>
      <c r="AS355" s="39">
        <f t="shared" si="256"/>
        <v>0</v>
      </c>
      <c r="AT355" s="39">
        <f t="shared" si="257"/>
        <v>0</v>
      </c>
      <c r="AU355" s="40">
        <f t="shared" si="258"/>
        <v>0</v>
      </c>
      <c r="AV355" s="40"/>
      <c r="AW355" s="52">
        <f t="shared" si="259"/>
        <v>0</v>
      </c>
      <c r="AY355" s="52">
        <f t="shared" si="260"/>
        <v>0</v>
      </c>
      <c r="AZ355" s="70"/>
    </row>
    <row r="356" spans="1:52" ht="12" customHeight="1">
      <c r="A356" s="44">
        <f t="shared" si="261"/>
        <v>47574</v>
      </c>
      <c r="B356" s="66">
        <f t="shared" si="262"/>
        <v>4590.1639344262294</v>
      </c>
      <c r="C356" s="67"/>
      <c r="D356" s="68">
        <f t="shared" si="226"/>
        <v>4590.1639344262294</v>
      </c>
      <c r="E356" s="35">
        <f t="shared" si="227"/>
        <v>0</v>
      </c>
      <c r="F356" s="35">
        <f t="shared" si="228"/>
        <v>0</v>
      </c>
      <c r="G356" s="55">
        <f t="shared" si="264"/>
        <v>5.67</v>
      </c>
      <c r="H356" s="69">
        <f t="shared" si="264"/>
        <v>5.67</v>
      </c>
      <c r="I356" s="72">
        <f t="shared" si="263"/>
        <v>0</v>
      </c>
      <c r="J356" s="55">
        <f t="shared" si="265"/>
        <v>-4.7500000000000001E-2</v>
      </c>
      <c r="K356" s="69">
        <f t="shared" si="265"/>
        <v>-0.06</v>
      </c>
      <c r="L356" s="72">
        <v>0</v>
      </c>
      <c r="M356" s="55">
        <f t="shared" si="266"/>
        <v>0.01</v>
      </c>
      <c r="N356" s="69">
        <f t="shared" si="266"/>
        <v>0</v>
      </c>
      <c r="O356" s="72">
        <v>0</v>
      </c>
      <c r="P356" s="7"/>
      <c r="Q356" s="72">
        <f t="shared" si="232"/>
        <v>5.6325000000000003</v>
      </c>
      <c r="R356" s="72">
        <f t="shared" si="233"/>
        <v>5.61</v>
      </c>
      <c r="S356" s="72">
        <f t="shared" si="234"/>
        <v>0</v>
      </c>
      <c r="T356" s="7"/>
      <c r="U356" s="5">
        <f t="shared" si="235"/>
        <v>30</v>
      </c>
      <c r="V356" s="45">
        <f t="shared" si="236"/>
        <v>47574</v>
      </c>
      <c r="W356" s="5">
        <f t="shared" si="237"/>
        <v>10658</v>
      </c>
      <c r="X356" s="55">
        <f t="shared" si="238"/>
        <v>5.3904348595426005E-2</v>
      </c>
      <c r="Y356" s="47">
        <f t="shared" si="239"/>
        <v>0.21180144452687624</v>
      </c>
      <c r="Z356" s="5">
        <f t="shared" si="240"/>
        <v>0</v>
      </c>
      <c r="AA356" s="5">
        <f t="shared" si="241"/>
        <v>0</v>
      </c>
      <c r="AC356" s="39">
        <f t="shared" si="242"/>
        <v>0</v>
      </c>
      <c r="AD356" s="39">
        <f t="shared" si="243"/>
        <v>0</v>
      </c>
      <c r="AE356" s="39">
        <f t="shared" si="244"/>
        <v>0</v>
      </c>
      <c r="AF356" s="39">
        <f t="shared" si="245"/>
        <v>0</v>
      </c>
      <c r="AG356" s="39">
        <f t="shared" si="246"/>
        <v>0</v>
      </c>
      <c r="AH356" s="39">
        <f t="shared" si="247"/>
        <v>0</v>
      </c>
      <c r="AI356" s="39">
        <f t="shared" si="248"/>
        <v>0</v>
      </c>
      <c r="AJ356" s="39">
        <f t="shared" si="249"/>
        <v>0</v>
      </c>
      <c r="AK356" s="39">
        <f t="shared" si="250"/>
        <v>0</v>
      </c>
      <c r="AL356" s="43"/>
      <c r="AM356" s="39">
        <f t="shared" si="251"/>
        <v>0</v>
      </c>
      <c r="AN356" s="39">
        <f t="shared" si="252"/>
        <v>0</v>
      </c>
      <c r="AO356" s="39">
        <f t="shared" si="253"/>
        <v>0</v>
      </c>
      <c r="AP356" s="40">
        <f t="shared" si="254"/>
        <v>0</v>
      </c>
      <c r="AR356" s="39">
        <f t="shared" si="255"/>
        <v>0</v>
      </c>
      <c r="AS356" s="39">
        <f t="shared" si="256"/>
        <v>0</v>
      </c>
      <c r="AT356" s="39">
        <f t="shared" si="257"/>
        <v>0</v>
      </c>
      <c r="AU356" s="40">
        <f t="shared" si="258"/>
        <v>0</v>
      </c>
      <c r="AV356" s="40"/>
      <c r="AW356" s="52">
        <f t="shared" si="259"/>
        <v>0</v>
      </c>
      <c r="AY356" s="52">
        <f t="shared" si="260"/>
        <v>0</v>
      </c>
      <c r="AZ356" s="70"/>
    </row>
    <row r="357" spans="1:52" ht="12" customHeight="1">
      <c r="A357" s="44">
        <f t="shared" si="261"/>
        <v>47604</v>
      </c>
      <c r="B357" s="66">
        <f t="shared" si="262"/>
        <v>4590.1639344262294</v>
      </c>
      <c r="C357" s="67"/>
      <c r="D357" s="68">
        <f t="shared" si="226"/>
        <v>4590.1639344262294</v>
      </c>
      <c r="E357" s="35">
        <f t="shared" si="227"/>
        <v>0</v>
      </c>
      <c r="F357" s="35">
        <f t="shared" si="228"/>
        <v>0</v>
      </c>
      <c r="G357" s="55">
        <f t="shared" si="264"/>
        <v>5.67</v>
      </c>
      <c r="H357" s="69">
        <f t="shared" si="264"/>
        <v>5.67</v>
      </c>
      <c r="I357" s="72">
        <f t="shared" si="263"/>
        <v>0</v>
      </c>
      <c r="J357" s="55">
        <f t="shared" si="265"/>
        <v>-4.7500000000000001E-2</v>
      </c>
      <c r="K357" s="69">
        <f t="shared" si="265"/>
        <v>-0.06</v>
      </c>
      <c r="L357" s="72">
        <v>0</v>
      </c>
      <c r="M357" s="55">
        <f t="shared" si="266"/>
        <v>0.01</v>
      </c>
      <c r="N357" s="69">
        <f t="shared" si="266"/>
        <v>0</v>
      </c>
      <c r="O357" s="72">
        <v>0</v>
      </c>
      <c r="P357" s="7"/>
      <c r="Q357" s="72">
        <f t="shared" si="232"/>
        <v>5.6325000000000003</v>
      </c>
      <c r="R357" s="72">
        <f t="shared" si="233"/>
        <v>5.61</v>
      </c>
      <c r="S357" s="72">
        <f t="shared" si="234"/>
        <v>0</v>
      </c>
      <c r="T357" s="7"/>
      <c r="U357" s="5">
        <f t="shared" si="235"/>
        <v>31</v>
      </c>
      <c r="V357" s="45">
        <f t="shared" si="236"/>
        <v>47604</v>
      </c>
      <c r="W357" s="5">
        <f t="shared" si="237"/>
        <v>10688</v>
      </c>
      <c r="X357" s="55">
        <f t="shared" si="238"/>
        <v>5.3904348595426005E-2</v>
      </c>
      <c r="Y357" s="47">
        <f t="shared" si="239"/>
        <v>0.21087813460261742</v>
      </c>
      <c r="Z357" s="5">
        <f t="shared" si="240"/>
        <v>0</v>
      </c>
      <c r="AA357" s="5">
        <f t="shared" si="241"/>
        <v>0</v>
      </c>
      <c r="AC357" s="39">
        <f t="shared" si="242"/>
        <v>0</v>
      </c>
      <c r="AD357" s="39">
        <f t="shared" si="243"/>
        <v>0</v>
      </c>
      <c r="AE357" s="39">
        <f t="shared" si="244"/>
        <v>0</v>
      </c>
      <c r="AF357" s="39">
        <f t="shared" si="245"/>
        <v>0</v>
      </c>
      <c r="AG357" s="39">
        <f t="shared" si="246"/>
        <v>0</v>
      </c>
      <c r="AH357" s="39">
        <f t="shared" si="247"/>
        <v>0</v>
      </c>
      <c r="AI357" s="39">
        <f t="shared" si="248"/>
        <v>0</v>
      </c>
      <c r="AJ357" s="39">
        <f t="shared" si="249"/>
        <v>0</v>
      </c>
      <c r="AK357" s="39">
        <f t="shared" si="250"/>
        <v>0</v>
      </c>
      <c r="AL357" s="43"/>
      <c r="AM357" s="39">
        <f t="shared" si="251"/>
        <v>0</v>
      </c>
      <c r="AN357" s="39">
        <f t="shared" si="252"/>
        <v>0</v>
      </c>
      <c r="AO357" s="39">
        <f t="shared" si="253"/>
        <v>0</v>
      </c>
      <c r="AP357" s="40">
        <f t="shared" si="254"/>
        <v>0</v>
      </c>
      <c r="AR357" s="39">
        <f t="shared" si="255"/>
        <v>0</v>
      </c>
      <c r="AS357" s="39">
        <f t="shared" si="256"/>
        <v>0</v>
      </c>
      <c r="AT357" s="39">
        <f t="shared" si="257"/>
        <v>0</v>
      </c>
      <c r="AU357" s="40">
        <f t="shared" si="258"/>
        <v>0</v>
      </c>
      <c r="AV357" s="40"/>
      <c r="AW357" s="52">
        <f t="shared" si="259"/>
        <v>0</v>
      </c>
      <c r="AY357" s="52">
        <f t="shared" si="260"/>
        <v>0</v>
      </c>
      <c r="AZ357" s="70"/>
    </row>
    <row r="358" spans="1:52" ht="12" customHeight="1">
      <c r="A358" s="44">
        <f t="shared" si="261"/>
        <v>47635</v>
      </c>
      <c r="B358" s="66">
        <f t="shared" si="262"/>
        <v>4590.1639344262294</v>
      </c>
      <c r="C358" s="67"/>
      <c r="D358" s="68">
        <f t="shared" si="226"/>
        <v>4590.1639344262294</v>
      </c>
      <c r="E358" s="35">
        <f t="shared" si="227"/>
        <v>0</v>
      </c>
      <c r="F358" s="35">
        <f t="shared" si="228"/>
        <v>0</v>
      </c>
      <c r="G358" s="55">
        <f t="shared" si="264"/>
        <v>5.67</v>
      </c>
      <c r="H358" s="69">
        <f t="shared" si="264"/>
        <v>5.67</v>
      </c>
      <c r="I358" s="72">
        <f t="shared" si="263"/>
        <v>0</v>
      </c>
      <c r="J358" s="55">
        <f t="shared" si="265"/>
        <v>-4.7500000000000001E-2</v>
      </c>
      <c r="K358" s="69">
        <f t="shared" si="265"/>
        <v>-0.06</v>
      </c>
      <c r="L358" s="72">
        <v>0</v>
      </c>
      <c r="M358" s="55">
        <f t="shared" si="266"/>
        <v>0.01</v>
      </c>
      <c r="N358" s="69">
        <f t="shared" si="266"/>
        <v>0</v>
      </c>
      <c r="O358" s="72">
        <v>0</v>
      </c>
      <c r="P358" s="7"/>
      <c r="Q358" s="72">
        <f t="shared" si="232"/>
        <v>5.6325000000000003</v>
      </c>
      <c r="R358" s="72">
        <f t="shared" si="233"/>
        <v>5.61</v>
      </c>
      <c r="S358" s="72">
        <f t="shared" si="234"/>
        <v>0</v>
      </c>
      <c r="T358" s="7"/>
      <c r="U358" s="5">
        <f t="shared" si="235"/>
        <v>30</v>
      </c>
      <c r="V358" s="45">
        <f t="shared" si="236"/>
        <v>47635</v>
      </c>
      <c r="W358" s="5">
        <f t="shared" si="237"/>
        <v>10719</v>
      </c>
      <c r="X358" s="55">
        <f t="shared" si="238"/>
        <v>5.3904348595426005E-2</v>
      </c>
      <c r="Y358" s="47">
        <f t="shared" si="239"/>
        <v>0.20992827596395758</v>
      </c>
      <c r="Z358" s="5">
        <f t="shared" si="240"/>
        <v>0</v>
      </c>
      <c r="AA358" s="5">
        <f t="shared" si="241"/>
        <v>0</v>
      </c>
      <c r="AC358" s="39">
        <f t="shared" si="242"/>
        <v>0</v>
      </c>
      <c r="AD358" s="39">
        <f t="shared" si="243"/>
        <v>0</v>
      </c>
      <c r="AE358" s="39">
        <f t="shared" si="244"/>
        <v>0</v>
      </c>
      <c r="AF358" s="39">
        <f t="shared" si="245"/>
        <v>0</v>
      </c>
      <c r="AG358" s="39">
        <f t="shared" si="246"/>
        <v>0</v>
      </c>
      <c r="AH358" s="39">
        <f t="shared" si="247"/>
        <v>0</v>
      </c>
      <c r="AI358" s="39">
        <f t="shared" si="248"/>
        <v>0</v>
      </c>
      <c r="AJ358" s="39">
        <f t="shared" si="249"/>
        <v>0</v>
      </c>
      <c r="AK358" s="39">
        <f t="shared" si="250"/>
        <v>0</v>
      </c>
      <c r="AL358" s="43"/>
      <c r="AM358" s="39">
        <f t="shared" si="251"/>
        <v>0</v>
      </c>
      <c r="AN358" s="39">
        <f t="shared" si="252"/>
        <v>0</v>
      </c>
      <c r="AO358" s="39">
        <f t="shared" si="253"/>
        <v>0</v>
      </c>
      <c r="AP358" s="40">
        <f t="shared" si="254"/>
        <v>0</v>
      </c>
      <c r="AR358" s="39">
        <f t="shared" si="255"/>
        <v>0</v>
      </c>
      <c r="AS358" s="39">
        <f t="shared" si="256"/>
        <v>0</v>
      </c>
      <c r="AT358" s="39">
        <f t="shared" si="257"/>
        <v>0</v>
      </c>
      <c r="AU358" s="40">
        <f t="shared" si="258"/>
        <v>0</v>
      </c>
      <c r="AV358" s="40"/>
      <c r="AW358" s="52">
        <f t="shared" si="259"/>
        <v>0</v>
      </c>
      <c r="AY358" s="52">
        <f t="shared" si="260"/>
        <v>0</v>
      </c>
      <c r="AZ358" s="70"/>
    </row>
    <row r="359" spans="1:52" ht="12" customHeight="1">
      <c r="A359" s="44">
        <f t="shared" si="261"/>
        <v>47665</v>
      </c>
      <c r="B359" s="66">
        <f t="shared" si="262"/>
        <v>4590.1639344262294</v>
      </c>
      <c r="C359" s="67"/>
      <c r="D359" s="68">
        <f t="shared" si="226"/>
        <v>4590.1639344262294</v>
      </c>
      <c r="E359" s="35">
        <f t="shared" si="227"/>
        <v>0</v>
      </c>
      <c r="F359" s="35">
        <f t="shared" si="228"/>
        <v>0</v>
      </c>
      <c r="G359" s="55">
        <f t="shared" si="264"/>
        <v>5.67</v>
      </c>
      <c r="H359" s="69">
        <f t="shared" si="264"/>
        <v>5.67</v>
      </c>
      <c r="I359" s="72">
        <f t="shared" si="263"/>
        <v>0</v>
      </c>
      <c r="J359" s="55">
        <f t="shared" si="265"/>
        <v>-4.7500000000000001E-2</v>
      </c>
      <c r="K359" s="69">
        <f t="shared" si="265"/>
        <v>-0.06</v>
      </c>
      <c r="L359" s="72">
        <v>0</v>
      </c>
      <c r="M359" s="55">
        <f t="shared" si="266"/>
        <v>0.01</v>
      </c>
      <c r="N359" s="69">
        <f t="shared" si="266"/>
        <v>0</v>
      </c>
      <c r="O359" s="72">
        <v>0</v>
      </c>
      <c r="P359" s="7"/>
      <c r="Q359" s="72">
        <f t="shared" si="232"/>
        <v>5.6325000000000003</v>
      </c>
      <c r="R359" s="72">
        <f t="shared" si="233"/>
        <v>5.61</v>
      </c>
      <c r="S359" s="72">
        <f t="shared" si="234"/>
        <v>0</v>
      </c>
      <c r="T359" s="7"/>
      <c r="U359" s="5">
        <f t="shared" si="235"/>
        <v>31</v>
      </c>
      <c r="V359" s="45">
        <f t="shared" si="236"/>
        <v>47665</v>
      </c>
      <c r="W359" s="5">
        <f t="shared" si="237"/>
        <v>10749</v>
      </c>
      <c r="X359" s="55">
        <f t="shared" si="238"/>
        <v>5.3904348595426005E-2</v>
      </c>
      <c r="Y359" s="47">
        <f t="shared" si="239"/>
        <v>0.2090131317777929</v>
      </c>
      <c r="Z359" s="5">
        <f t="shared" si="240"/>
        <v>0</v>
      </c>
      <c r="AA359" s="5">
        <f t="shared" si="241"/>
        <v>0</v>
      </c>
      <c r="AC359" s="39">
        <f t="shared" si="242"/>
        <v>0</v>
      </c>
      <c r="AD359" s="39">
        <f t="shared" si="243"/>
        <v>0</v>
      </c>
      <c r="AE359" s="39">
        <f t="shared" si="244"/>
        <v>0</v>
      </c>
      <c r="AF359" s="39">
        <f t="shared" si="245"/>
        <v>0</v>
      </c>
      <c r="AG359" s="39">
        <f t="shared" si="246"/>
        <v>0</v>
      </c>
      <c r="AH359" s="39">
        <f t="shared" si="247"/>
        <v>0</v>
      </c>
      <c r="AI359" s="39">
        <f t="shared" si="248"/>
        <v>0</v>
      </c>
      <c r="AJ359" s="39">
        <f t="shared" si="249"/>
        <v>0</v>
      </c>
      <c r="AK359" s="39">
        <f t="shared" si="250"/>
        <v>0</v>
      </c>
      <c r="AL359" s="43"/>
      <c r="AM359" s="39">
        <f t="shared" si="251"/>
        <v>0</v>
      </c>
      <c r="AN359" s="39">
        <f t="shared" si="252"/>
        <v>0</v>
      </c>
      <c r="AO359" s="39">
        <f t="shared" si="253"/>
        <v>0</v>
      </c>
      <c r="AP359" s="40">
        <f t="shared" si="254"/>
        <v>0</v>
      </c>
      <c r="AR359" s="39">
        <f t="shared" si="255"/>
        <v>0</v>
      </c>
      <c r="AS359" s="39">
        <f t="shared" si="256"/>
        <v>0</v>
      </c>
      <c r="AT359" s="39">
        <f t="shared" si="257"/>
        <v>0</v>
      </c>
      <c r="AU359" s="40">
        <f t="shared" si="258"/>
        <v>0</v>
      </c>
      <c r="AV359" s="40"/>
      <c r="AW359" s="52">
        <f t="shared" si="259"/>
        <v>0</v>
      </c>
      <c r="AY359" s="52">
        <f t="shared" si="260"/>
        <v>0</v>
      </c>
      <c r="AZ359" s="70"/>
    </row>
    <row r="360" spans="1:52" ht="12" customHeight="1">
      <c r="A360" s="44">
        <f t="shared" si="261"/>
        <v>47696</v>
      </c>
      <c r="B360" s="66">
        <f t="shared" si="262"/>
        <v>4590.1639344262294</v>
      </c>
      <c r="C360" s="67"/>
      <c r="D360" s="68">
        <f t="shared" si="226"/>
        <v>4590.1639344262294</v>
      </c>
      <c r="E360" s="35">
        <f t="shared" si="227"/>
        <v>0</v>
      </c>
      <c r="F360" s="35">
        <f t="shared" si="228"/>
        <v>0</v>
      </c>
      <c r="G360" s="55">
        <f t="shared" si="264"/>
        <v>5.67</v>
      </c>
      <c r="H360" s="69">
        <f t="shared" si="264"/>
        <v>5.67</v>
      </c>
      <c r="I360" s="72">
        <f t="shared" si="263"/>
        <v>0</v>
      </c>
      <c r="J360" s="55">
        <f t="shared" si="265"/>
        <v>-4.7500000000000001E-2</v>
      </c>
      <c r="K360" s="69">
        <f t="shared" si="265"/>
        <v>-0.06</v>
      </c>
      <c r="L360" s="72">
        <v>0</v>
      </c>
      <c r="M360" s="55">
        <f t="shared" si="266"/>
        <v>0.01</v>
      </c>
      <c r="N360" s="69">
        <f t="shared" si="266"/>
        <v>0</v>
      </c>
      <c r="O360" s="72">
        <v>0</v>
      </c>
      <c r="P360" s="7"/>
      <c r="Q360" s="72">
        <f t="shared" si="232"/>
        <v>5.6325000000000003</v>
      </c>
      <c r="R360" s="72">
        <f t="shared" si="233"/>
        <v>5.61</v>
      </c>
      <c r="S360" s="72">
        <f t="shared" si="234"/>
        <v>0</v>
      </c>
      <c r="T360" s="7"/>
      <c r="U360" s="5">
        <f t="shared" si="235"/>
        <v>31</v>
      </c>
      <c r="V360" s="45">
        <f t="shared" si="236"/>
        <v>47696</v>
      </c>
      <c r="W360" s="5">
        <f t="shared" si="237"/>
        <v>10780</v>
      </c>
      <c r="X360" s="55">
        <f t="shared" si="238"/>
        <v>5.3904348595426005E-2</v>
      </c>
      <c r="Y360" s="47">
        <f t="shared" si="239"/>
        <v>0.20807167367362958</v>
      </c>
      <c r="Z360" s="5">
        <f t="shared" si="240"/>
        <v>0</v>
      </c>
      <c r="AA360" s="5">
        <f t="shared" si="241"/>
        <v>0</v>
      </c>
      <c r="AC360" s="39">
        <f t="shared" si="242"/>
        <v>0</v>
      </c>
      <c r="AD360" s="39">
        <f t="shared" si="243"/>
        <v>0</v>
      </c>
      <c r="AE360" s="39">
        <f t="shared" si="244"/>
        <v>0</v>
      </c>
      <c r="AF360" s="39">
        <f t="shared" si="245"/>
        <v>0</v>
      </c>
      <c r="AG360" s="39">
        <f t="shared" si="246"/>
        <v>0</v>
      </c>
      <c r="AH360" s="39">
        <f t="shared" si="247"/>
        <v>0</v>
      </c>
      <c r="AI360" s="39">
        <f t="shared" si="248"/>
        <v>0</v>
      </c>
      <c r="AJ360" s="39">
        <f t="shared" si="249"/>
        <v>0</v>
      </c>
      <c r="AK360" s="39">
        <f t="shared" si="250"/>
        <v>0</v>
      </c>
      <c r="AL360" s="43"/>
      <c r="AM360" s="39">
        <f t="shared" si="251"/>
        <v>0</v>
      </c>
      <c r="AN360" s="39">
        <f t="shared" si="252"/>
        <v>0</v>
      </c>
      <c r="AO360" s="39">
        <f t="shared" si="253"/>
        <v>0</v>
      </c>
      <c r="AP360" s="40">
        <f t="shared" si="254"/>
        <v>0</v>
      </c>
      <c r="AR360" s="39">
        <f t="shared" si="255"/>
        <v>0</v>
      </c>
      <c r="AS360" s="39">
        <f t="shared" si="256"/>
        <v>0</v>
      </c>
      <c r="AT360" s="39">
        <f t="shared" si="257"/>
        <v>0</v>
      </c>
      <c r="AU360" s="40">
        <f t="shared" si="258"/>
        <v>0</v>
      </c>
      <c r="AV360" s="40"/>
      <c r="AW360" s="52">
        <f t="shared" si="259"/>
        <v>0</v>
      </c>
      <c r="AY360" s="52">
        <f t="shared" si="260"/>
        <v>0</v>
      </c>
      <c r="AZ360" s="70"/>
    </row>
    <row r="361" spans="1:52" ht="12" customHeight="1">
      <c r="A361" s="44">
        <f t="shared" si="261"/>
        <v>47727</v>
      </c>
      <c r="B361" s="66">
        <f t="shared" si="262"/>
        <v>4590.1639344262294</v>
      </c>
      <c r="C361" s="67"/>
      <c r="D361" s="68">
        <f t="shared" si="226"/>
        <v>4590.1639344262294</v>
      </c>
      <c r="E361" s="35">
        <f t="shared" si="227"/>
        <v>0</v>
      </c>
      <c r="F361" s="35">
        <f t="shared" si="228"/>
        <v>0</v>
      </c>
      <c r="G361" s="55">
        <f t="shared" si="264"/>
        <v>5.67</v>
      </c>
      <c r="H361" s="69">
        <f t="shared" si="264"/>
        <v>5.67</v>
      </c>
      <c r="I361" s="72">
        <f t="shared" si="263"/>
        <v>0</v>
      </c>
      <c r="J361" s="55">
        <f t="shared" si="265"/>
        <v>-4.7500000000000001E-2</v>
      </c>
      <c r="K361" s="69">
        <f t="shared" si="265"/>
        <v>-0.06</v>
      </c>
      <c r="L361" s="72">
        <v>0</v>
      </c>
      <c r="M361" s="55">
        <f t="shared" si="266"/>
        <v>0.01</v>
      </c>
      <c r="N361" s="69">
        <f t="shared" si="266"/>
        <v>0</v>
      </c>
      <c r="O361" s="72">
        <v>0</v>
      </c>
      <c r="P361" s="7"/>
      <c r="Q361" s="72">
        <f t="shared" si="232"/>
        <v>5.6325000000000003</v>
      </c>
      <c r="R361" s="72">
        <f t="shared" si="233"/>
        <v>5.61</v>
      </c>
      <c r="S361" s="72">
        <f t="shared" si="234"/>
        <v>0</v>
      </c>
      <c r="T361" s="7"/>
      <c r="U361" s="5">
        <f t="shared" si="235"/>
        <v>30</v>
      </c>
      <c r="V361" s="45">
        <f t="shared" si="236"/>
        <v>47727</v>
      </c>
      <c r="W361" s="5">
        <f t="shared" si="237"/>
        <v>10811</v>
      </c>
      <c r="X361" s="55">
        <f t="shared" si="238"/>
        <v>5.3904348595426005E-2</v>
      </c>
      <c r="Y361" s="47">
        <f t="shared" si="239"/>
        <v>0.20713445618035201</v>
      </c>
      <c r="Z361" s="5">
        <f t="shared" si="240"/>
        <v>0</v>
      </c>
      <c r="AA361" s="5">
        <f t="shared" si="241"/>
        <v>0</v>
      </c>
      <c r="AC361" s="39">
        <f t="shared" si="242"/>
        <v>0</v>
      </c>
      <c r="AD361" s="39">
        <f t="shared" si="243"/>
        <v>0</v>
      </c>
      <c r="AE361" s="39">
        <f t="shared" si="244"/>
        <v>0</v>
      </c>
      <c r="AF361" s="39">
        <f t="shared" si="245"/>
        <v>0</v>
      </c>
      <c r="AG361" s="39">
        <f t="shared" si="246"/>
        <v>0</v>
      </c>
      <c r="AH361" s="39">
        <f t="shared" si="247"/>
        <v>0</v>
      </c>
      <c r="AI361" s="39">
        <f t="shared" si="248"/>
        <v>0</v>
      </c>
      <c r="AJ361" s="39">
        <f t="shared" si="249"/>
        <v>0</v>
      </c>
      <c r="AK361" s="39">
        <f t="shared" si="250"/>
        <v>0</v>
      </c>
      <c r="AL361" s="43"/>
      <c r="AM361" s="39">
        <f t="shared" si="251"/>
        <v>0</v>
      </c>
      <c r="AN361" s="39">
        <f t="shared" si="252"/>
        <v>0</v>
      </c>
      <c r="AO361" s="39">
        <f t="shared" si="253"/>
        <v>0</v>
      </c>
      <c r="AP361" s="40">
        <f t="shared" si="254"/>
        <v>0</v>
      </c>
      <c r="AR361" s="39">
        <f t="shared" si="255"/>
        <v>0</v>
      </c>
      <c r="AS361" s="39">
        <f t="shared" si="256"/>
        <v>0</v>
      </c>
      <c r="AT361" s="39">
        <f t="shared" si="257"/>
        <v>0</v>
      </c>
      <c r="AU361" s="40">
        <f t="shared" si="258"/>
        <v>0</v>
      </c>
      <c r="AV361" s="40"/>
      <c r="AW361" s="52">
        <f t="shared" si="259"/>
        <v>0</v>
      </c>
      <c r="AY361" s="52">
        <f t="shared" si="260"/>
        <v>0</v>
      </c>
      <c r="AZ361" s="70"/>
    </row>
    <row r="362" spans="1:52" ht="12" customHeight="1">
      <c r="A362" s="44">
        <f t="shared" si="261"/>
        <v>47757</v>
      </c>
      <c r="B362" s="66">
        <f t="shared" si="262"/>
        <v>4590.1639344262294</v>
      </c>
      <c r="C362" s="67"/>
      <c r="D362" s="68">
        <f t="shared" si="226"/>
        <v>4590.1639344262294</v>
      </c>
      <c r="E362" s="35">
        <f t="shared" si="227"/>
        <v>0</v>
      </c>
      <c r="F362" s="35">
        <f t="shared" si="228"/>
        <v>0</v>
      </c>
      <c r="G362" s="55">
        <f t="shared" si="264"/>
        <v>5.67</v>
      </c>
      <c r="H362" s="69">
        <f t="shared" si="264"/>
        <v>5.67</v>
      </c>
      <c r="I362" s="72">
        <f t="shared" si="263"/>
        <v>0</v>
      </c>
      <c r="J362" s="55">
        <f t="shared" si="265"/>
        <v>-4.7500000000000001E-2</v>
      </c>
      <c r="K362" s="69">
        <f t="shared" si="265"/>
        <v>-0.06</v>
      </c>
      <c r="L362" s="72">
        <v>0</v>
      </c>
      <c r="M362" s="55">
        <f t="shared" si="266"/>
        <v>0.01</v>
      </c>
      <c r="N362" s="69">
        <f t="shared" si="266"/>
        <v>0</v>
      </c>
      <c r="O362" s="72">
        <v>0</v>
      </c>
      <c r="P362" s="7"/>
      <c r="Q362" s="72">
        <f t="shared" si="232"/>
        <v>5.6325000000000003</v>
      </c>
      <c r="R362" s="72">
        <f t="shared" si="233"/>
        <v>5.61</v>
      </c>
      <c r="S362" s="72">
        <f t="shared" si="234"/>
        <v>0</v>
      </c>
      <c r="T362" s="7"/>
      <c r="U362" s="5">
        <f t="shared" si="235"/>
        <v>31</v>
      </c>
      <c r="V362" s="45">
        <f t="shared" si="236"/>
        <v>47757</v>
      </c>
      <c r="W362" s="5">
        <f t="shared" si="237"/>
        <v>10841</v>
      </c>
      <c r="X362" s="55">
        <f t="shared" si="238"/>
        <v>5.3904348595426005E-2</v>
      </c>
      <c r="Y362" s="47">
        <f t="shared" si="239"/>
        <v>0.20623149114404413</v>
      </c>
      <c r="Z362" s="5">
        <f t="shared" si="240"/>
        <v>0</v>
      </c>
      <c r="AA362" s="5">
        <f t="shared" si="241"/>
        <v>0</v>
      </c>
      <c r="AC362" s="39">
        <f t="shared" si="242"/>
        <v>0</v>
      </c>
      <c r="AD362" s="39">
        <f t="shared" si="243"/>
        <v>0</v>
      </c>
      <c r="AE362" s="39">
        <f t="shared" si="244"/>
        <v>0</v>
      </c>
      <c r="AF362" s="39">
        <f t="shared" si="245"/>
        <v>0</v>
      </c>
      <c r="AG362" s="39">
        <f t="shared" si="246"/>
        <v>0</v>
      </c>
      <c r="AH362" s="39">
        <f t="shared" si="247"/>
        <v>0</v>
      </c>
      <c r="AI362" s="39">
        <f t="shared" si="248"/>
        <v>0</v>
      </c>
      <c r="AJ362" s="39">
        <f t="shared" si="249"/>
        <v>0</v>
      </c>
      <c r="AK362" s="39">
        <f t="shared" si="250"/>
        <v>0</v>
      </c>
      <c r="AL362" s="43"/>
      <c r="AM362" s="39">
        <f t="shared" si="251"/>
        <v>0</v>
      </c>
      <c r="AN362" s="39">
        <f t="shared" si="252"/>
        <v>0</v>
      </c>
      <c r="AO362" s="39">
        <f t="shared" si="253"/>
        <v>0</v>
      </c>
      <c r="AP362" s="40">
        <f t="shared" si="254"/>
        <v>0</v>
      </c>
      <c r="AR362" s="39">
        <f t="shared" si="255"/>
        <v>0</v>
      </c>
      <c r="AS362" s="39">
        <f t="shared" si="256"/>
        <v>0</v>
      </c>
      <c r="AT362" s="39">
        <f t="shared" si="257"/>
        <v>0</v>
      </c>
      <c r="AU362" s="40">
        <f t="shared" si="258"/>
        <v>0</v>
      </c>
      <c r="AV362" s="40"/>
      <c r="AW362" s="52">
        <f t="shared" si="259"/>
        <v>0</v>
      </c>
      <c r="AY362" s="52">
        <f t="shared" si="260"/>
        <v>0</v>
      </c>
      <c r="AZ362" s="70"/>
    </row>
    <row r="363" spans="1:52" ht="12" customHeight="1">
      <c r="A363" s="44">
        <f t="shared" si="261"/>
        <v>47788</v>
      </c>
      <c r="B363" s="66">
        <f t="shared" si="262"/>
        <v>4590.1639344262294</v>
      </c>
      <c r="C363" s="67"/>
      <c r="D363" s="68">
        <f t="shared" si="226"/>
        <v>4590.1639344262294</v>
      </c>
      <c r="E363" s="35">
        <f t="shared" si="227"/>
        <v>0</v>
      </c>
      <c r="F363" s="35">
        <f t="shared" si="228"/>
        <v>0</v>
      </c>
      <c r="G363" s="55">
        <f t="shared" si="264"/>
        <v>5.67</v>
      </c>
      <c r="H363" s="69">
        <f t="shared" si="264"/>
        <v>5.67</v>
      </c>
      <c r="I363" s="72">
        <f t="shared" si="263"/>
        <v>0</v>
      </c>
      <c r="J363" s="55">
        <f t="shared" si="265"/>
        <v>-4.7500000000000001E-2</v>
      </c>
      <c r="K363" s="69">
        <f t="shared" si="265"/>
        <v>-0.06</v>
      </c>
      <c r="L363" s="72">
        <v>0</v>
      </c>
      <c r="M363" s="55">
        <f t="shared" si="266"/>
        <v>0.01</v>
      </c>
      <c r="N363" s="69">
        <f t="shared" si="266"/>
        <v>0</v>
      </c>
      <c r="O363" s="72">
        <v>0</v>
      </c>
      <c r="P363" s="7"/>
      <c r="Q363" s="72">
        <f t="shared" si="232"/>
        <v>5.6325000000000003</v>
      </c>
      <c r="R363" s="72">
        <f t="shared" si="233"/>
        <v>5.61</v>
      </c>
      <c r="S363" s="72">
        <f t="shared" si="234"/>
        <v>0</v>
      </c>
      <c r="T363" s="7"/>
      <c r="U363" s="5">
        <f t="shared" si="235"/>
        <v>30</v>
      </c>
      <c r="V363" s="45">
        <f t="shared" si="236"/>
        <v>47788</v>
      </c>
      <c r="W363" s="5">
        <f t="shared" si="237"/>
        <v>10872</v>
      </c>
      <c r="X363" s="55">
        <f t="shared" si="238"/>
        <v>5.3904348595426005E-2</v>
      </c>
      <c r="Y363" s="47">
        <f t="shared" si="239"/>
        <v>0.20530256238717703</v>
      </c>
      <c r="Z363" s="5">
        <f t="shared" si="240"/>
        <v>0</v>
      </c>
      <c r="AA363" s="5">
        <f t="shared" si="241"/>
        <v>0</v>
      </c>
      <c r="AC363" s="39">
        <f t="shared" si="242"/>
        <v>0</v>
      </c>
      <c r="AD363" s="39">
        <f t="shared" si="243"/>
        <v>0</v>
      </c>
      <c r="AE363" s="39">
        <f t="shared" si="244"/>
        <v>0</v>
      </c>
      <c r="AF363" s="39">
        <f t="shared" si="245"/>
        <v>0</v>
      </c>
      <c r="AG363" s="39">
        <f t="shared" si="246"/>
        <v>0</v>
      </c>
      <c r="AH363" s="39">
        <f t="shared" si="247"/>
        <v>0</v>
      </c>
      <c r="AI363" s="39">
        <f t="shared" si="248"/>
        <v>0</v>
      </c>
      <c r="AJ363" s="39">
        <f t="shared" si="249"/>
        <v>0</v>
      </c>
      <c r="AK363" s="39">
        <f t="shared" si="250"/>
        <v>0</v>
      </c>
      <c r="AL363" s="43"/>
      <c r="AM363" s="39">
        <f t="shared" si="251"/>
        <v>0</v>
      </c>
      <c r="AN363" s="39">
        <f t="shared" si="252"/>
        <v>0</v>
      </c>
      <c r="AO363" s="39">
        <f t="shared" si="253"/>
        <v>0</v>
      </c>
      <c r="AP363" s="40">
        <f t="shared" si="254"/>
        <v>0</v>
      </c>
      <c r="AR363" s="39">
        <f t="shared" si="255"/>
        <v>0</v>
      </c>
      <c r="AS363" s="39">
        <f t="shared" si="256"/>
        <v>0</v>
      </c>
      <c r="AT363" s="39">
        <f t="shared" si="257"/>
        <v>0</v>
      </c>
      <c r="AU363" s="40">
        <f t="shared" si="258"/>
        <v>0</v>
      </c>
      <c r="AV363" s="40"/>
      <c r="AW363" s="52">
        <f t="shared" si="259"/>
        <v>0</v>
      </c>
      <c r="AY363" s="52">
        <f t="shared" si="260"/>
        <v>0</v>
      </c>
      <c r="AZ363" s="70"/>
    </row>
    <row r="364" spans="1:52" ht="12" customHeight="1">
      <c r="A364" s="44">
        <f t="shared" si="261"/>
        <v>47818</v>
      </c>
      <c r="B364" s="66">
        <f t="shared" si="262"/>
        <v>4590.1639344262294</v>
      </c>
      <c r="C364" s="67"/>
      <c r="D364" s="68">
        <f t="shared" si="226"/>
        <v>4590.1639344262294</v>
      </c>
      <c r="E364" s="35">
        <f t="shared" si="227"/>
        <v>0</v>
      </c>
      <c r="F364" s="35">
        <f t="shared" si="228"/>
        <v>0</v>
      </c>
      <c r="G364" s="55">
        <f t="shared" si="264"/>
        <v>5.67</v>
      </c>
      <c r="H364" s="69">
        <f t="shared" si="264"/>
        <v>5.67</v>
      </c>
      <c r="I364" s="72">
        <f t="shared" si="263"/>
        <v>0</v>
      </c>
      <c r="J364" s="55">
        <f t="shared" si="265"/>
        <v>-4.7500000000000001E-2</v>
      </c>
      <c r="K364" s="69">
        <f t="shared" si="265"/>
        <v>-0.06</v>
      </c>
      <c r="L364" s="72">
        <v>0</v>
      </c>
      <c r="M364" s="55">
        <f t="shared" si="266"/>
        <v>0.01</v>
      </c>
      <c r="N364" s="69">
        <f t="shared" si="266"/>
        <v>0</v>
      </c>
      <c r="O364" s="72">
        <v>0</v>
      </c>
      <c r="P364" s="7"/>
      <c r="Q364" s="72">
        <f t="shared" si="232"/>
        <v>5.6325000000000003</v>
      </c>
      <c r="R364" s="72">
        <f t="shared" si="233"/>
        <v>5.61</v>
      </c>
      <c r="S364" s="72">
        <f t="shared" si="234"/>
        <v>0</v>
      </c>
      <c r="T364" s="7"/>
      <c r="U364" s="5">
        <f t="shared" si="235"/>
        <v>31</v>
      </c>
      <c r="V364" s="45">
        <f t="shared" si="236"/>
        <v>47818</v>
      </c>
      <c r="W364" s="5">
        <f t="shared" si="237"/>
        <v>10902</v>
      </c>
      <c r="X364" s="55">
        <f t="shared" si="238"/>
        <v>5.3904348595426005E-2</v>
      </c>
      <c r="Y364" s="47">
        <f t="shared" si="239"/>
        <v>0.20440758315910199</v>
      </c>
      <c r="Z364" s="5">
        <f t="shared" si="240"/>
        <v>0</v>
      </c>
      <c r="AA364" s="5">
        <f t="shared" si="241"/>
        <v>0</v>
      </c>
      <c r="AC364" s="39">
        <f t="shared" si="242"/>
        <v>0</v>
      </c>
      <c r="AD364" s="39">
        <f t="shared" si="243"/>
        <v>0</v>
      </c>
      <c r="AE364" s="39">
        <f t="shared" si="244"/>
        <v>0</v>
      </c>
      <c r="AF364" s="39">
        <f t="shared" si="245"/>
        <v>0</v>
      </c>
      <c r="AG364" s="39">
        <f t="shared" si="246"/>
        <v>0</v>
      </c>
      <c r="AH364" s="39">
        <f t="shared" si="247"/>
        <v>0</v>
      </c>
      <c r="AI364" s="39">
        <f t="shared" si="248"/>
        <v>0</v>
      </c>
      <c r="AJ364" s="39">
        <f t="shared" si="249"/>
        <v>0</v>
      </c>
      <c r="AK364" s="39">
        <f t="shared" si="250"/>
        <v>0</v>
      </c>
      <c r="AL364" s="43"/>
      <c r="AM364" s="39">
        <f t="shared" si="251"/>
        <v>0</v>
      </c>
      <c r="AN364" s="39">
        <f t="shared" si="252"/>
        <v>0</v>
      </c>
      <c r="AO364" s="39">
        <f t="shared" si="253"/>
        <v>0</v>
      </c>
      <c r="AP364" s="40">
        <f t="shared" si="254"/>
        <v>0</v>
      </c>
      <c r="AR364" s="39">
        <f t="shared" si="255"/>
        <v>0</v>
      </c>
      <c r="AS364" s="39">
        <f t="shared" si="256"/>
        <v>0</v>
      </c>
      <c r="AT364" s="39">
        <f t="shared" si="257"/>
        <v>0</v>
      </c>
      <c r="AU364" s="40">
        <f t="shared" si="258"/>
        <v>0</v>
      </c>
      <c r="AV364" s="40"/>
      <c r="AW364" s="52">
        <f t="shared" si="259"/>
        <v>0</v>
      </c>
      <c r="AY364" s="52">
        <f t="shared" si="260"/>
        <v>0</v>
      </c>
      <c r="AZ364" s="70"/>
    </row>
    <row r="365" spans="1:52" ht="12" customHeight="1">
      <c r="A365" s="44">
        <f t="shared" si="261"/>
        <v>47849</v>
      </c>
      <c r="B365" s="66">
        <f t="shared" si="262"/>
        <v>4590.1639344262294</v>
      </c>
      <c r="C365" s="67"/>
      <c r="D365" s="68">
        <f t="shared" si="226"/>
        <v>4590.1639344262294</v>
      </c>
      <c r="E365" s="35">
        <f t="shared" si="227"/>
        <v>0</v>
      </c>
      <c r="F365" s="35">
        <f t="shared" si="228"/>
        <v>0</v>
      </c>
      <c r="G365" s="55">
        <f t="shared" si="264"/>
        <v>5.67</v>
      </c>
      <c r="H365" s="69">
        <f t="shared" si="264"/>
        <v>5.67</v>
      </c>
      <c r="I365" s="72">
        <f t="shared" si="263"/>
        <v>0</v>
      </c>
      <c r="J365" s="55">
        <f t="shared" si="265"/>
        <v>-4.7500000000000001E-2</v>
      </c>
      <c r="K365" s="69">
        <f t="shared" si="265"/>
        <v>-0.06</v>
      </c>
      <c r="L365" s="72">
        <v>0</v>
      </c>
      <c r="M365" s="55">
        <f t="shared" si="266"/>
        <v>0.01</v>
      </c>
      <c r="N365" s="69">
        <f t="shared" si="266"/>
        <v>0</v>
      </c>
      <c r="O365" s="72">
        <v>0</v>
      </c>
      <c r="P365" s="7"/>
      <c r="Q365" s="72">
        <f t="shared" si="232"/>
        <v>5.6325000000000003</v>
      </c>
      <c r="R365" s="72">
        <f t="shared" si="233"/>
        <v>5.61</v>
      </c>
      <c r="S365" s="72">
        <f t="shared" si="234"/>
        <v>0</v>
      </c>
      <c r="T365" s="7"/>
      <c r="U365" s="5">
        <f t="shared" si="235"/>
        <v>31</v>
      </c>
      <c r="V365" s="45">
        <f t="shared" si="236"/>
        <v>47849</v>
      </c>
      <c r="W365" s="5">
        <f t="shared" si="237"/>
        <v>10933</v>
      </c>
      <c r="X365" s="55">
        <f t="shared" si="238"/>
        <v>5.3904348595426005E-2</v>
      </c>
      <c r="Y365" s="47">
        <f t="shared" si="239"/>
        <v>0.20348686983319397</v>
      </c>
      <c r="Z365" s="5">
        <f t="shared" si="240"/>
        <v>0</v>
      </c>
      <c r="AA365" s="5">
        <f t="shared" si="241"/>
        <v>0</v>
      </c>
      <c r="AC365" s="39">
        <f t="shared" si="242"/>
        <v>0</v>
      </c>
      <c r="AD365" s="39">
        <f t="shared" si="243"/>
        <v>0</v>
      </c>
      <c r="AE365" s="39">
        <f t="shared" si="244"/>
        <v>0</v>
      </c>
      <c r="AF365" s="39">
        <f t="shared" si="245"/>
        <v>0</v>
      </c>
      <c r="AG365" s="39">
        <f t="shared" si="246"/>
        <v>0</v>
      </c>
      <c r="AH365" s="39">
        <f t="shared" si="247"/>
        <v>0</v>
      </c>
      <c r="AI365" s="39">
        <f t="shared" si="248"/>
        <v>0</v>
      </c>
      <c r="AJ365" s="39">
        <f t="shared" si="249"/>
        <v>0</v>
      </c>
      <c r="AK365" s="39">
        <f t="shared" si="250"/>
        <v>0</v>
      </c>
      <c r="AL365" s="43"/>
      <c r="AM365" s="39">
        <f t="shared" si="251"/>
        <v>0</v>
      </c>
      <c r="AN365" s="39">
        <f t="shared" si="252"/>
        <v>0</v>
      </c>
      <c r="AO365" s="39">
        <f t="shared" si="253"/>
        <v>0</v>
      </c>
      <c r="AP365" s="40">
        <f t="shared" si="254"/>
        <v>0</v>
      </c>
      <c r="AR365" s="39">
        <f t="shared" si="255"/>
        <v>0</v>
      </c>
      <c r="AS365" s="39">
        <f t="shared" si="256"/>
        <v>0</v>
      </c>
      <c r="AT365" s="39">
        <f t="shared" si="257"/>
        <v>0</v>
      </c>
      <c r="AU365" s="40">
        <f t="shared" si="258"/>
        <v>0</v>
      </c>
      <c r="AV365" s="40"/>
      <c r="AW365" s="52">
        <f t="shared" si="259"/>
        <v>0</v>
      </c>
      <c r="AY365" s="52">
        <f t="shared" si="260"/>
        <v>0</v>
      </c>
      <c r="AZ365" s="70"/>
    </row>
    <row r="366" spans="1:52" ht="12" customHeight="1">
      <c r="A366" s="44">
        <f t="shared" si="261"/>
        <v>47880</v>
      </c>
      <c r="B366" s="66">
        <f t="shared" si="262"/>
        <v>4590.1639344262294</v>
      </c>
      <c r="C366" s="67"/>
      <c r="D366" s="68">
        <f t="shared" si="226"/>
        <v>4590.1639344262294</v>
      </c>
      <c r="E366" s="35">
        <f t="shared" si="227"/>
        <v>0</v>
      </c>
      <c r="F366" s="35">
        <f t="shared" si="228"/>
        <v>0</v>
      </c>
      <c r="G366" s="55">
        <f t="shared" si="264"/>
        <v>5.67</v>
      </c>
      <c r="H366" s="69">
        <f t="shared" si="264"/>
        <v>5.67</v>
      </c>
      <c r="I366" s="72">
        <f t="shared" si="263"/>
        <v>0</v>
      </c>
      <c r="J366" s="55">
        <f t="shared" si="265"/>
        <v>-4.7500000000000001E-2</v>
      </c>
      <c r="K366" s="69">
        <f t="shared" si="265"/>
        <v>-0.06</v>
      </c>
      <c r="L366" s="72">
        <v>0</v>
      </c>
      <c r="M366" s="55">
        <f t="shared" si="266"/>
        <v>0.01</v>
      </c>
      <c r="N366" s="69">
        <f t="shared" si="266"/>
        <v>0</v>
      </c>
      <c r="O366" s="72">
        <v>0</v>
      </c>
      <c r="P366" s="7"/>
      <c r="Q366" s="72">
        <f t="shared" si="232"/>
        <v>5.6325000000000003</v>
      </c>
      <c r="R366" s="72">
        <f t="shared" si="233"/>
        <v>5.61</v>
      </c>
      <c r="S366" s="72">
        <f t="shared" si="234"/>
        <v>0</v>
      </c>
      <c r="T366" s="7"/>
      <c r="U366" s="5">
        <f t="shared" si="235"/>
        <v>28</v>
      </c>
      <c r="V366" s="45">
        <f t="shared" si="236"/>
        <v>47880</v>
      </c>
      <c r="W366" s="5">
        <f t="shared" si="237"/>
        <v>10964</v>
      </c>
      <c r="X366" s="55">
        <f t="shared" si="238"/>
        <v>5.3904348595426005E-2</v>
      </c>
      <c r="Y366" s="47">
        <f t="shared" si="239"/>
        <v>0.20257030367744178</v>
      </c>
      <c r="Z366" s="5">
        <f t="shared" si="240"/>
        <v>0</v>
      </c>
      <c r="AA366" s="5">
        <f t="shared" si="241"/>
        <v>0</v>
      </c>
      <c r="AC366" s="39">
        <f t="shared" si="242"/>
        <v>0</v>
      </c>
      <c r="AD366" s="39">
        <f t="shared" si="243"/>
        <v>0</v>
      </c>
      <c r="AE366" s="39">
        <f t="shared" si="244"/>
        <v>0</v>
      </c>
      <c r="AF366" s="39">
        <f t="shared" si="245"/>
        <v>0</v>
      </c>
      <c r="AG366" s="39">
        <f t="shared" si="246"/>
        <v>0</v>
      </c>
      <c r="AH366" s="39">
        <f t="shared" si="247"/>
        <v>0</v>
      </c>
      <c r="AI366" s="39">
        <f t="shared" si="248"/>
        <v>0</v>
      </c>
      <c r="AJ366" s="39">
        <f t="shared" si="249"/>
        <v>0</v>
      </c>
      <c r="AK366" s="39">
        <f t="shared" si="250"/>
        <v>0</v>
      </c>
      <c r="AL366" s="43"/>
      <c r="AM366" s="39">
        <f t="shared" si="251"/>
        <v>0</v>
      </c>
      <c r="AN366" s="39">
        <f t="shared" si="252"/>
        <v>0</v>
      </c>
      <c r="AO366" s="39">
        <f t="shared" si="253"/>
        <v>0</v>
      </c>
      <c r="AP366" s="40">
        <f t="shared" si="254"/>
        <v>0</v>
      </c>
      <c r="AR366" s="39">
        <f t="shared" si="255"/>
        <v>0</v>
      </c>
      <c r="AS366" s="39">
        <f t="shared" si="256"/>
        <v>0</v>
      </c>
      <c r="AT366" s="39">
        <f t="shared" si="257"/>
        <v>0</v>
      </c>
      <c r="AU366" s="40">
        <f t="shared" si="258"/>
        <v>0</v>
      </c>
      <c r="AV366" s="40"/>
      <c r="AW366" s="52">
        <f t="shared" si="259"/>
        <v>0</v>
      </c>
      <c r="AY366" s="52">
        <f t="shared" si="260"/>
        <v>0</v>
      </c>
      <c r="AZ366" s="70"/>
    </row>
    <row r="367" spans="1:52" ht="12" customHeight="1">
      <c r="A367" s="44">
        <f t="shared" si="261"/>
        <v>47908</v>
      </c>
      <c r="B367" s="66">
        <f t="shared" si="262"/>
        <v>4590.1639344262294</v>
      </c>
      <c r="C367" s="67"/>
      <c r="D367" s="68">
        <f t="shared" si="226"/>
        <v>4590.1639344262294</v>
      </c>
      <c r="E367" s="35">
        <f t="shared" si="227"/>
        <v>0</v>
      </c>
      <c r="F367" s="35">
        <f t="shared" si="228"/>
        <v>0</v>
      </c>
      <c r="G367" s="55">
        <f t="shared" si="264"/>
        <v>5.67</v>
      </c>
      <c r="H367" s="69">
        <f t="shared" si="264"/>
        <v>5.67</v>
      </c>
      <c r="I367" s="72">
        <f t="shared" si="263"/>
        <v>0</v>
      </c>
      <c r="J367" s="55">
        <f t="shared" si="265"/>
        <v>-4.7500000000000001E-2</v>
      </c>
      <c r="K367" s="69">
        <f t="shared" si="265"/>
        <v>-0.06</v>
      </c>
      <c r="L367" s="72">
        <v>0</v>
      </c>
      <c r="M367" s="55">
        <f t="shared" si="266"/>
        <v>0.01</v>
      </c>
      <c r="N367" s="69">
        <f t="shared" si="266"/>
        <v>0</v>
      </c>
      <c r="O367" s="72">
        <v>0</v>
      </c>
      <c r="P367" s="7"/>
      <c r="Q367" s="72">
        <f t="shared" si="232"/>
        <v>5.6325000000000003</v>
      </c>
      <c r="R367" s="72">
        <f t="shared" si="233"/>
        <v>5.61</v>
      </c>
      <c r="S367" s="72">
        <f t="shared" si="234"/>
        <v>0</v>
      </c>
      <c r="T367" s="7"/>
      <c r="U367" s="5">
        <f t="shared" si="235"/>
        <v>31</v>
      </c>
      <c r="V367" s="45">
        <f t="shared" si="236"/>
        <v>47908</v>
      </c>
      <c r="W367" s="5">
        <f t="shared" si="237"/>
        <v>10992</v>
      </c>
      <c r="X367" s="55">
        <f t="shared" si="238"/>
        <v>5.3904348595426005E-2</v>
      </c>
      <c r="Y367" s="47">
        <f t="shared" si="239"/>
        <v>0.20174598651375381</v>
      </c>
      <c r="Z367" s="5">
        <f t="shared" si="240"/>
        <v>0</v>
      </c>
      <c r="AA367" s="5">
        <f t="shared" si="241"/>
        <v>0</v>
      </c>
      <c r="AC367" s="39">
        <f t="shared" si="242"/>
        <v>0</v>
      </c>
      <c r="AD367" s="39">
        <f t="shared" si="243"/>
        <v>0</v>
      </c>
      <c r="AE367" s="39">
        <f t="shared" si="244"/>
        <v>0</v>
      </c>
      <c r="AF367" s="39">
        <f t="shared" si="245"/>
        <v>0</v>
      </c>
      <c r="AG367" s="39">
        <f t="shared" si="246"/>
        <v>0</v>
      </c>
      <c r="AH367" s="39">
        <f t="shared" si="247"/>
        <v>0</v>
      </c>
      <c r="AI367" s="39">
        <f t="shared" si="248"/>
        <v>0</v>
      </c>
      <c r="AJ367" s="39">
        <f t="shared" si="249"/>
        <v>0</v>
      </c>
      <c r="AK367" s="39">
        <f t="shared" si="250"/>
        <v>0</v>
      </c>
      <c r="AL367" s="43"/>
      <c r="AM367" s="39">
        <f t="shared" si="251"/>
        <v>0</v>
      </c>
      <c r="AN367" s="39">
        <f t="shared" si="252"/>
        <v>0</v>
      </c>
      <c r="AO367" s="39">
        <f t="shared" si="253"/>
        <v>0</v>
      </c>
      <c r="AP367" s="40">
        <f t="shared" si="254"/>
        <v>0</v>
      </c>
      <c r="AR367" s="39">
        <f t="shared" si="255"/>
        <v>0</v>
      </c>
      <c r="AS367" s="39">
        <f t="shared" si="256"/>
        <v>0</v>
      </c>
      <c r="AT367" s="39">
        <f t="shared" si="257"/>
        <v>0</v>
      </c>
      <c r="AU367" s="40">
        <f t="shared" si="258"/>
        <v>0</v>
      </c>
      <c r="AV367" s="40"/>
      <c r="AW367" s="52">
        <f t="shared" si="259"/>
        <v>0</v>
      </c>
      <c r="AY367" s="52">
        <f t="shared" si="260"/>
        <v>0</v>
      </c>
      <c r="AZ367" s="70"/>
    </row>
    <row r="368" spans="1:52" ht="12" customHeight="1">
      <c r="A368" s="44">
        <f t="shared" si="261"/>
        <v>47939</v>
      </c>
      <c r="B368" s="66">
        <f t="shared" si="262"/>
        <v>4590.1639344262294</v>
      </c>
      <c r="C368" s="67"/>
      <c r="D368" s="68">
        <f t="shared" si="226"/>
        <v>4590.1639344262294</v>
      </c>
      <c r="E368" s="35">
        <f t="shared" si="227"/>
        <v>0</v>
      </c>
      <c r="F368" s="35">
        <f t="shared" si="228"/>
        <v>0</v>
      </c>
      <c r="G368" s="55">
        <f t="shared" si="264"/>
        <v>5.67</v>
      </c>
      <c r="H368" s="69">
        <f t="shared" si="264"/>
        <v>5.67</v>
      </c>
      <c r="I368" s="72">
        <f t="shared" si="263"/>
        <v>0</v>
      </c>
      <c r="J368" s="55">
        <f t="shared" si="265"/>
        <v>-4.7500000000000001E-2</v>
      </c>
      <c r="K368" s="69">
        <f t="shared" si="265"/>
        <v>-0.06</v>
      </c>
      <c r="L368" s="72">
        <v>0</v>
      </c>
      <c r="M368" s="55">
        <f t="shared" si="266"/>
        <v>0.01</v>
      </c>
      <c r="N368" s="69">
        <f t="shared" si="266"/>
        <v>0</v>
      </c>
      <c r="O368" s="72">
        <v>0</v>
      </c>
      <c r="P368" s="7"/>
      <c r="Q368" s="72">
        <f t="shared" si="232"/>
        <v>5.6325000000000003</v>
      </c>
      <c r="R368" s="72">
        <f t="shared" si="233"/>
        <v>5.61</v>
      </c>
      <c r="S368" s="72">
        <f t="shared" si="234"/>
        <v>0</v>
      </c>
      <c r="T368" s="7"/>
      <c r="U368" s="5">
        <f t="shared" si="235"/>
        <v>30</v>
      </c>
      <c r="V368" s="45">
        <f t="shared" si="236"/>
        <v>47939</v>
      </c>
      <c r="W368" s="5">
        <f t="shared" si="237"/>
        <v>11023</v>
      </c>
      <c r="X368" s="55">
        <f t="shared" si="238"/>
        <v>5.3904348595426005E-2</v>
      </c>
      <c r="Y368" s="47">
        <f t="shared" si="239"/>
        <v>0.20083726182085881</v>
      </c>
      <c r="Z368" s="5">
        <f t="shared" si="240"/>
        <v>0</v>
      </c>
      <c r="AA368" s="5">
        <f t="shared" si="241"/>
        <v>0</v>
      </c>
      <c r="AC368" s="39">
        <f t="shared" si="242"/>
        <v>0</v>
      </c>
      <c r="AD368" s="39">
        <f t="shared" si="243"/>
        <v>0</v>
      </c>
      <c r="AE368" s="39">
        <f t="shared" si="244"/>
        <v>0</v>
      </c>
      <c r="AF368" s="39">
        <f t="shared" si="245"/>
        <v>0</v>
      </c>
      <c r="AG368" s="39">
        <f t="shared" si="246"/>
        <v>0</v>
      </c>
      <c r="AH368" s="39">
        <f t="shared" si="247"/>
        <v>0</v>
      </c>
      <c r="AI368" s="39">
        <f t="shared" si="248"/>
        <v>0</v>
      </c>
      <c r="AJ368" s="39">
        <f t="shared" si="249"/>
        <v>0</v>
      </c>
      <c r="AK368" s="39">
        <f t="shared" si="250"/>
        <v>0</v>
      </c>
      <c r="AL368" s="43"/>
      <c r="AM368" s="39">
        <f t="shared" si="251"/>
        <v>0</v>
      </c>
      <c r="AN368" s="39">
        <f t="shared" si="252"/>
        <v>0</v>
      </c>
      <c r="AO368" s="39">
        <f t="shared" si="253"/>
        <v>0</v>
      </c>
      <c r="AP368" s="40">
        <f t="shared" si="254"/>
        <v>0</v>
      </c>
      <c r="AR368" s="39">
        <f t="shared" si="255"/>
        <v>0</v>
      </c>
      <c r="AS368" s="39">
        <f t="shared" si="256"/>
        <v>0</v>
      </c>
      <c r="AT368" s="39">
        <f t="shared" si="257"/>
        <v>0</v>
      </c>
      <c r="AU368" s="40">
        <f t="shared" si="258"/>
        <v>0</v>
      </c>
      <c r="AV368" s="40"/>
      <c r="AW368" s="52">
        <f t="shared" si="259"/>
        <v>0</v>
      </c>
      <c r="AY368" s="52">
        <f t="shared" si="260"/>
        <v>0</v>
      </c>
      <c r="AZ368" s="70"/>
    </row>
    <row r="369" spans="1:52" ht="12" customHeight="1" thickBot="1">
      <c r="A369" s="44">
        <f t="shared" si="261"/>
        <v>47969</v>
      </c>
      <c r="B369" s="66">
        <f t="shared" si="262"/>
        <v>4590.1639344262294</v>
      </c>
      <c r="C369" s="67"/>
      <c r="D369" s="68">
        <f t="shared" si="226"/>
        <v>4590.1639344262294</v>
      </c>
      <c r="E369" s="35">
        <f t="shared" si="227"/>
        <v>0</v>
      </c>
      <c r="F369" s="35">
        <f t="shared" si="228"/>
        <v>0</v>
      </c>
      <c r="G369" s="55">
        <f t="shared" si="264"/>
        <v>5.67</v>
      </c>
      <c r="H369" s="69">
        <f t="shared" si="264"/>
        <v>5.67</v>
      </c>
      <c r="I369" s="72">
        <f t="shared" si="263"/>
        <v>0</v>
      </c>
      <c r="J369" s="55">
        <f t="shared" si="265"/>
        <v>-4.7500000000000001E-2</v>
      </c>
      <c r="K369" s="69">
        <f t="shared" si="265"/>
        <v>-0.06</v>
      </c>
      <c r="L369" s="72">
        <v>0</v>
      </c>
      <c r="M369" s="55">
        <f t="shared" si="266"/>
        <v>0.01</v>
      </c>
      <c r="N369" s="69">
        <f t="shared" si="266"/>
        <v>0</v>
      </c>
      <c r="O369" s="72">
        <v>0</v>
      </c>
      <c r="P369" s="7"/>
      <c r="Q369" s="72">
        <f t="shared" si="232"/>
        <v>5.6325000000000003</v>
      </c>
      <c r="R369" s="72">
        <f t="shared" si="233"/>
        <v>5.61</v>
      </c>
      <c r="S369" s="72">
        <f t="shared" si="234"/>
        <v>0</v>
      </c>
      <c r="T369" s="7"/>
      <c r="U369" s="5">
        <f t="shared" si="235"/>
        <v>31</v>
      </c>
      <c r="V369" s="45">
        <f t="shared" si="236"/>
        <v>47969</v>
      </c>
      <c r="W369" s="5">
        <f t="shared" si="237"/>
        <v>11053</v>
      </c>
      <c r="X369" s="55">
        <f t="shared" si="238"/>
        <v>5.3904348595426005E-2</v>
      </c>
      <c r="Y369" s="47">
        <f t="shared" si="239"/>
        <v>0.19996174825949292</v>
      </c>
      <c r="Z369" s="5">
        <f t="shared" si="240"/>
        <v>0</v>
      </c>
      <c r="AA369" s="5">
        <f t="shared" si="241"/>
        <v>0</v>
      </c>
      <c r="AC369" s="39">
        <f t="shared" si="242"/>
        <v>0</v>
      </c>
      <c r="AD369" s="39">
        <f t="shared" si="243"/>
        <v>0</v>
      </c>
      <c r="AE369" s="39">
        <f t="shared" si="244"/>
        <v>0</v>
      </c>
      <c r="AF369" s="39">
        <f t="shared" si="245"/>
        <v>0</v>
      </c>
      <c r="AG369" s="39">
        <f t="shared" si="246"/>
        <v>0</v>
      </c>
      <c r="AH369" s="39">
        <f t="shared" si="247"/>
        <v>0</v>
      </c>
      <c r="AI369" s="39">
        <f t="shared" si="248"/>
        <v>0</v>
      </c>
      <c r="AJ369" s="39">
        <f t="shared" si="249"/>
        <v>0</v>
      </c>
      <c r="AK369" s="39">
        <f t="shared" si="250"/>
        <v>0</v>
      </c>
      <c r="AL369" s="43"/>
      <c r="AM369" s="39">
        <f t="shared" si="251"/>
        <v>0</v>
      </c>
      <c r="AN369" s="39">
        <f t="shared" si="252"/>
        <v>0</v>
      </c>
      <c r="AO369" s="39">
        <f t="shared" si="253"/>
        <v>0</v>
      </c>
      <c r="AP369" s="40">
        <f t="shared" si="254"/>
        <v>0</v>
      </c>
      <c r="AR369" s="39">
        <f t="shared" si="255"/>
        <v>0</v>
      </c>
      <c r="AS369" s="39">
        <f t="shared" si="256"/>
        <v>0</v>
      </c>
      <c r="AT369" s="39">
        <f t="shared" si="257"/>
        <v>0</v>
      </c>
      <c r="AU369" s="40">
        <f t="shared" si="258"/>
        <v>0</v>
      </c>
      <c r="AV369" s="40"/>
      <c r="AW369" s="73">
        <f t="shared" si="259"/>
        <v>0</v>
      </c>
      <c r="AY369" s="73">
        <f t="shared" si="260"/>
        <v>0</v>
      </c>
      <c r="AZ369" s="70"/>
    </row>
    <row r="370" spans="1:52">
      <c r="A370" s="44">
        <f t="shared" si="261"/>
        <v>48000</v>
      </c>
      <c r="X370" s="55">
        <f t="shared" si="238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Q1342"/>
  <sheetViews>
    <sheetView zoomScale="75" workbookViewId="0">
      <selection activeCell="I4" sqref="I4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8" width="18.140625" style="2" customWidth="1"/>
    <col min="9" max="10" width="16" style="2" customWidth="1"/>
    <col min="11" max="11" width="25" style="2" customWidth="1"/>
    <col min="12" max="12" width="14.5703125" style="2" customWidth="1"/>
    <col min="13" max="13" width="15.42578125" style="2" customWidth="1"/>
    <col min="14" max="14" width="6.42578125" style="2" bestFit="1" customWidth="1"/>
    <col min="15" max="15" width="4" style="2" customWidth="1"/>
    <col min="16" max="16" width="15.140625" style="2" customWidth="1"/>
    <col min="17" max="17" width="16.85546875" style="2" customWidth="1"/>
    <col min="18" max="16384" width="9.140625" style="2"/>
  </cols>
  <sheetData>
    <row r="1" spans="1:17" ht="13.5" thickBot="1">
      <c r="A1" s="1"/>
      <c r="B1" s="56" t="s">
        <v>47</v>
      </c>
      <c r="C1" s="57"/>
      <c r="D1" s="57"/>
      <c r="E1"/>
      <c r="H1" s="3" t="s">
        <v>13</v>
      </c>
      <c r="I1" s="48" t="s">
        <v>37</v>
      </c>
      <c r="J1" s="74" t="s">
        <v>41</v>
      </c>
      <c r="K1" s="58"/>
    </row>
    <row r="2" spans="1:17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49" t="s">
        <v>38</v>
      </c>
      <c r="J2" s="61"/>
    </row>
    <row r="3" spans="1:17" ht="13.5" thickBot="1">
      <c r="A3" s="78">
        <f>Summary!B19</f>
        <v>36951</v>
      </c>
      <c r="B3" s="79">
        <f>Summary!C19</f>
        <v>36951</v>
      </c>
      <c r="C3" s="15">
        <f>Summary!C4</f>
        <v>36916</v>
      </c>
      <c r="D3" s="15">
        <f ca="1">IF(WEEKDAY(TODAY())=2,TODAY()-3,TODAY()-1)</f>
        <v>41884</v>
      </c>
      <c r="E3" s="16" t="str">
        <f>CONCATENATE(INT(M8/12)," Y - ",M8-INT(M8/12)*12," M")</f>
        <v>0 Y - 1 M</v>
      </c>
      <c r="F3" s="77">
        <v>2</v>
      </c>
      <c r="G3" s="77">
        <v>2</v>
      </c>
      <c r="H3" s="76">
        <v>2</v>
      </c>
      <c r="I3" s="75">
        <f>Summary!F4</f>
        <v>0</v>
      </c>
      <c r="J3" s="62"/>
    </row>
    <row r="4" spans="1:17">
      <c r="A4" s="17"/>
      <c r="B4" s="17"/>
      <c r="C4" s="17"/>
      <c r="D4" s="17" t="s">
        <v>26</v>
      </c>
      <c r="E4" s="17" t="s">
        <v>10</v>
      </c>
      <c r="F4" s="17" t="s">
        <v>2</v>
      </c>
      <c r="H4" s="19"/>
      <c r="I4" s="19"/>
      <c r="J4" s="19" t="s">
        <v>22</v>
      </c>
      <c r="K4" s="63" t="s">
        <v>44</v>
      </c>
      <c r="L4" s="19"/>
      <c r="M4" s="19"/>
      <c r="N4" s="19"/>
      <c r="P4" s="50"/>
    </row>
    <row r="5" spans="1:17">
      <c r="A5" s="17" t="s">
        <v>27</v>
      </c>
      <c r="B5" s="17" t="str">
        <f>IF($H$3=1,"Daily","Monthly")</f>
        <v>Monthly</v>
      </c>
      <c r="C5" s="17"/>
      <c r="D5" s="17" t="str">
        <f>IF($H$3=1,"Daily","Monthly")</f>
        <v>Monthly</v>
      </c>
      <c r="E5" s="17" t="s">
        <v>1</v>
      </c>
      <c r="F5" s="17" t="s">
        <v>1</v>
      </c>
      <c r="H5" s="23" t="s">
        <v>28</v>
      </c>
      <c r="I5" s="23" t="s">
        <v>3</v>
      </c>
      <c r="J5" s="23" t="s">
        <v>3</v>
      </c>
      <c r="K5" s="24" t="s">
        <v>29</v>
      </c>
      <c r="L5" s="23" t="s">
        <v>3</v>
      </c>
      <c r="M5" s="23" t="s">
        <v>30</v>
      </c>
      <c r="N5" s="23" t="s">
        <v>30</v>
      </c>
      <c r="P5" s="51" t="s">
        <v>26</v>
      </c>
    </row>
    <row r="6" spans="1:17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H6" s="29" t="s">
        <v>33</v>
      </c>
      <c r="I6" s="29" t="s">
        <v>9</v>
      </c>
      <c r="J6" s="29" t="s">
        <v>33</v>
      </c>
      <c r="K6" s="30" t="s">
        <v>34</v>
      </c>
      <c r="L6" s="29" t="s">
        <v>4</v>
      </c>
      <c r="M6" s="29" t="s">
        <v>35</v>
      </c>
      <c r="N6" s="29" t="s">
        <v>33</v>
      </c>
      <c r="P6" s="51" t="s">
        <v>32</v>
      </c>
    </row>
    <row r="7" spans="1:17" ht="13.5" thickBot="1">
      <c r="A7" s="33"/>
      <c r="B7" s="33"/>
      <c r="C7" s="33"/>
      <c r="D7" s="33"/>
      <c r="H7" s="5"/>
      <c r="I7" s="5"/>
      <c r="J7" s="34"/>
      <c r="K7" s="5"/>
      <c r="L7" s="5"/>
      <c r="M7" s="5"/>
      <c r="N7" s="5"/>
      <c r="P7" s="53"/>
    </row>
    <row r="8" spans="1:17" ht="13.5" thickBot="1">
      <c r="A8" s="46" t="s">
        <v>36</v>
      </c>
      <c r="B8" s="35"/>
      <c r="C8" s="35"/>
      <c r="D8" s="35">
        <f>SUM(D10:D370)</f>
        <v>-630000000</v>
      </c>
      <c r="E8" s="35">
        <f>SUM(E10:E370)</f>
        <v>-1750000</v>
      </c>
      <c r="F8" s="35">
        <f>SUM(F10:F370)</f>
        <v>-1740268.6134417963</v>
      </c>
      <c r="H8" s="5"/>
      <c r="I8" s="5"/>
      <c r="J8" s="5"/>
      <c r="K8" s="37"/>
      <c r="L8" s="14"/>
      <c r="M8" s="38">
        <f>SUM(M10:M370)</f>
        <v>1</v>
      </c>
      <c r="N8" s="38">
        <f>SUM(N10:N370)</f>
        <v>31</v>
      </c>
      <c r="P8" s="52">
        <f>SUM(P10:P370)</f>
        <v>-1740268.6134417963</v>
      </c>
    </row>
    <row r="9" spans="1:17">
      <c r="B9" s="41"/>
      <c r="C9" s="41"/>
      <c r="D9" s="41"/>
      <c r="E9" s="41"/>
      <c r="F9" s="41"/>
      <c r="H9" s="5"/>
      <c r="I9" s="5"/>
      <c r="J9" s="5"/>
      <c r="K9" s="5"/>
      <c r="L9" s="14"/>
      <c r="M9" s="5"/>
      <c r="N9" s="5"/>
      <c r="P9" s="53"/>
    </row>
    <row r="10" spans="1:17">
      <c r="A10" s="44">
        <f>A3</f>
        <v>36951</v>
      </c>
      <c r="B10" s="66">
        <f>Summary!H19</f>
        <v>-1750000</v>
      </c>
      <c r="C10" s="80"/>
      <c r="D10" s="68">
        <f t="shared" ref="D10:D73" si="0">B10+C10</f>
        <v>-1750000</v>
      </c>
      <c r="E10" s="35">
        <f t="shared" ref="E10:E73" si="1">IF(M10=0,0,IF(AND(M10=1,$H$3=1),D10*H10,IF($H$3=2,D10,"N/A")))</f>
        <v>-1750000</v>
      </c>
      <c r="F10" s="35">
        <f t="shared" ref="F10:F73" si="2">E10*L10</f>
        <v>-1740268.6134417963</v>
      </c>
      <c r="G10" s="7"/>
      <c r="H10" s="5">
        <f t="shared" ref="H10:H73" si="3">A11-A10</f>
        <v>31</v>
      </c>
      <c r="I10" s="45">
        <f t="shared" ref="I10:I73" si="4">CHOOSE(F$3,A11+24,A10)</f>
        <v>36951</v>
      </c>
      <c r="J10" s="5">
        <f t="shared" ref="J10:J73" si="5">I10-C$3</f>
        <v>35</v>
      </c>
      <c r="K10" s="55">
        <f t="shared" ref="K10:K73" si="6">VLOOKUP($A10,Table,MATCH(K$4,Curves,0))</f>
        <v>5.9047660484835007E-2</v>
      </c>
      <c r="L10" s="47">
        <f t="shared" ref="L10:L73" si="7">1/(1+CHOOSE(F$3,(K11+($I$3/10000))/2,(K10+($I$3/10000))/2))^(2*J10/365.25)</f>
        <v>0.99443920768102645</v>
      </c>
      <c r="M10" s="5">
        <f t="shared" ref="M10:M73" si="8">IF(AND(mthbeg&lt;=A10,mthend&gt;=A10),1,0)</f>
        <v>1</v>
      </c>
      <c r="N10" s="5">
        <f t="shared" ref="N10:N73" si="9">H10*M10</f>
        <v>31</v>
      </c>
      <c r="P10" s="52">
        <f>F10</f>
        <v>-1740268.6134417963</v>
      </c>
      <c r="Q10" s="70"/>
    </row>
    <row r="11" spans="1:17">
      <c r="A11" s="44">
        <f t="shared" ref="A11:A74" si="10">EDATE(A10,1)</f>
        <v>36982</v>
      </c>
      <c r="B11" s="66">
        <f t="shared" ref="B11:B74" si="11">B10</f>
        <v>-1750000</v>
      </c>
      <c r="C11" s="67"/>
      <c r="D11" s="68">
        <f t="shared" si="0"/>
        <v>-1750000</v>
      </c>
      <c r="E11" s="35">
        <f t="shared" si="1"/>
        <v>0</v>
      </c>
      <c r="F11" s="35">
        <f t="shared" si="2"/>
        <v>0</v>
      </c>
      <c r="G11" s="7"/>
      <c r="H11" s="5">
        <f t="shared" si="3"/>
        <v>30</v>
      </c>
      <c r="I11" s="45">
        <f t="shared" si="4"/>
        <v>36982</v>
      </c>
      <c r="J11" s="5">
        <f t="shared" si="5"/>
        <v>66</v>
      </c>
      <c r="K11" s="55">
        <f t="shared" si="6"/>
        <v>5.8119283562962018E-2</v>
      </c>
      <c r="L11" s="47">
        <f t="shared" si="7"/>
        <v>0.98970105361722949</v>
      </c>
      <c r="M11" s="5">
        <f t="shared" si="8"/>
        <v>0</v>
      </c>
      <c r="N11" s="5">
        <f t="shared" si="9"/>
        <v>0</v>
      </c>
      <c r="P11" s="52">
        <f t="shared" ref="P11:P74" si="12">F11</f>
        <v>0</v>
      </c>
      <c r="Q11" s="70"/>
    </row>
    <row r="12" spans="1:17">
      <c r="A12" s="44">
        <f t="shared" si="10"/>
        <v>37012</v>
      </c>
      <c r="B12" s="66">
        <f t="shared" si="11"/>
        <v>-1750000</v>
      </c>
      <c r="C12" s="67"/>
      <c r="D12" s="68">
        <f t="shared" si="0"/>
        <v>-1750000</v>
      </c>
      <c r="E12" s="35">
        <f t="shared" si="1"/>
        <v>0</v>
      </c>
      <c r="F12" s="35">
        <f t="shared" si="2"/>
        <v>0</v>
      </c>
      <c r="G12" s="7"/>
      <c r="H12" s="5">
        <f t="shared" si="3"/>
        <v>31</v>
      </c>
      <c r="I12" s="45">
        <f t="shared" si="4"/>
        <v>37012</v>
      </c>
      <c r="J12" s="5">
        <f t="shared" si="5"/>
        <v>96</v>
      </c>
      <c r="K12" s="55">
        <f t="shared" si="6"/>
        <v>5.7304079376340016E-2</v>
      </c>
      <c r="L12" s="47">
        <f t="shared" si="7"/>
        <v>0.98526000692780746</v>
      </c>
      <c r="M12" s="5">
        <f t="shared" si="8"/>
        <v>0</v>
      </c>
      <c r="N12" s="5">
        <f t="shared" si="9"/>
        <v>0</v>
      </c>
      <c r="P12" s="52">
        <f t="shared" si="12"/>
        <v>0</v>
      </c>
      <c r="Q12" s="70"/>
    </row>
    <row r="13" spans="1:17">
      <c r="A13" s="44">
        <f t="shared" si="10"/>
        <v>37043</v>
      </c>
      <c r="B13" s="66">
        <f t="shared" si="11"/>
        <v>-1750000</v>
      </c>
      <c r="C13" s="67"/>
      <c r="D13" s="68">
        <f t="shared" si="0"/>
        <v>-1750000</v>
      </c>
      <c r="E13" s="35">
        <f t="shared" si="1"/>
        <v>0</v>
      </c>
      <c r="F13" s="35">
        <f t="shared" si="2"/>
        <v>0</v>
      </c>
      <c r="G13" s="7"/>
      <c r="H13" s="5">
        <f t="shared" si="3"/>
        <v>30</v>
      </c>
      <c r="I13" s="45">
        <f t="shared" si="4"/>
        <v>37043</v>
      </c>
      <c r="J13" s="5">
        <f t="shared" si="5"/>
        <v>127</v>
      </c>
      <c r="K13" s="55">
        <f t="shared" si="6"/>
        <v>5.6547072099687998E-2</v>
      </c>
      <c r="L13" s="47">
        <f t="shared" si="7"/>
        <v>0.98079776591023871</v>
      </c>
      <c r="M13" s="5">
        <f t="shared" si="8"/>
        <v>0</v>
      </c>
      <c r="N13" s="5">
        <f t="shared" si="9"/>
        <v>0</v>
      </c>
      <c r="P13" s="52">
        <f t="shared" si="12"/>
        <v>0</v>
      </c>
      <c r="Q13" s="70"/>
    </row>
    <row r="14" spans="1:17">
      <c r="A14" s="44">
        <f t="shared" si="10"/>
        <v>37073</v>
      </c>
      <c r="B14" s="66">
        <f t="shared" si="11"/>
        <v>-1750000</v>
      </c>
      <c r="C14" s="67"/>
      <c r="D14" s="68">
        <f t="shared" si="0"/>
        <v>-1750000</v>
      </c>
      <c r="E14" s="35">
        <f t="shared" si="1"/>
        <v>0</v>
      </c>
      <c r="F14" s="35">
        <f t="shared" si="2"/>
        <v>0</v>
      </c>
      <c r="G14" s="7"/>
      <c r="H14" s="5">
        <f t="shared" si="3"/>
        <v>31</v>
      </c>
      <c r="I14" s="45">
        <f t="shared" si="4"/>
        <v>37073</v>
      </c>
      <c r="J14" s="5">
        <f t="shared" si="5"/>
        <v>157</v>
      </c>
      <c r="K14" s="55">
        <f t="shared" si="6"/>
        <v>5.5893076000179009E-2</v>
      </c>
      <c r="L14" s="47">
        <f t="shared" si="7"/>
        <v>0.97658289815300448</v>
      </c>
      <c r="M14" s="5">
        <f t="shared" si="8"/>
        <v>0</v>
      </c>
      <c r="N14" s="5">
        <f t="shared" si="9"/>
        <v>0</v>
      </c>
      <c r="P14" s="52">
        <f t="shared" si="12"/>
        <v>0</v>
      </c>
      <c r="Q14" s="70"/>
    </row>
    <row r="15" spans="1:17">
      <c r="A15" s="44">
        <f t="shared" si="10"/>
        <v>37104</v>
      </c>
      <c r="B15" s="66">
        <f t="shared" si="11"/>
        <v>-1750000</v>
      </c>
      <c r="C15" s="67"/>
      <c r="D15" s="68">
        <f t="shared" si="0"/>
        <v>-1750000</v>
      </c>
      <c r="E15" s="35">
        <f t="shared" si="1"/>
        <v>0</v>
      </c>
      <c r="F15" s="35">
        <f t="shared" si="2"/>
        <v>0</v>
      </c>
      <c r="G15" s="7"/>
      <c r="H15" s="5">
        <f t="shared" si="3"/>
        <v>31</v>
      </c>
      <c r="I15" s="45">
        <f t="shared" si="4"/>
        <v>37104</v>
      </c>
      <c r="J15" s="5">
        <f t="shared" si="5"/>
        <v>188</v>
      </c>
      <c r="K15" s="55">
        <f t="shared" si="6"/>
        <v>5.5369911069327017E-2</v>
      </c>
      <c r="L15" s="47">
        <f t="shared" si="7"/>
        <v>0.97227907443472583</v>
      </c>
      <c r="M15" s="5">
        <f t="shared" si="8"/>
        <v>0</v>
      </c>
      <c r="N15" s="5">
        <f t="shared" si="9"/>
        <v>0</v>
      </c>
      <c r="P15" s="52">
        <f t="shared" si="12"/>
        <v>0</v>
      </c>
      <c r="Q15" s="70"/>
    </row>
    <row r="16" spans="1:17">
      <c r="A16" s="44">
        <f t="shared" si="10"/>
        <v>37135</v>
      </c>
      <c r="B16" s="66">
        <f t="shared" si="11"/>
        <v>-1750000</v>
      </c>
      <c r="C16" s="67"/>
      <c r="D16" s="68">
        <f t="shared" si="0"/>
        <v>-1750000</v>
      </c>
      <c r="E16" s="35">
        <f t="shared" si="1"/>
        <v>0</v>
      </c>
      <c r="F16" s="35">
        <f t="shared" si="2"/>
        <v>0</v>
      </c>
      <c r="G16" s="7"/>
      <c r="H16" s="5">
        <f t="shared" si="3"/>
        <v>30</v>
      </c>
      <c r="I16" s="45">
        <f t="shared" si="4"/>
        <v>37135</v>
      </c>
      <c r="J16" s="5">
        <f t="shared" si="5"/>
        <v>219</v>
      </c>
      <c r="K16" s="55">
        <f t="shared" si="6"/>
        <v>5.4846746229620012E-2</v>
      </c>
      <c r="L16" s="47">
        <f t="shared" si="7"/>
        <v>0.96807793337758008</v>
      </c>
      <c r="M16" s="5">
        <f t="shared" si="8"/>
        <v>0</v>
      </c>
      <c r="N16" s="5">
        <f t="shared" si="9"/>
        <v>0</v>
      </c>
      <c r="P16" s="52">
        <f t="shared" si="12"/>
        <v>0</v>
      </c>
      <c r="Q16" s="70"/>
    </row>
    <row r="17" spans="1:17">
      <c r="A17" s="44">
        <f t="shared" si="10"/>
        <v>37165</v>
      </c>
      <c r="B17" s="66">
        <f t="shared" si="11"/>
        <v>-1750000</v>
      </c>
      <c r="C17" s="67"/>
      <c r="D17" s="68">
        <f t="shared" si="0"/>
        <v>-1750000</v>
      </c>
      <c r="E17" s="35">
        <f t="shared" si="1"/>
        <v>0</v>
      </c>
      <c r="F17" s="35">
        <f t="shared" si="2"/>
        <v>0</v>
      </c>
      <c r="G17" s="7"/>
      <c r="H17" s="5">
        <f t="shared" si="3"/>
        <v>31</v>
      </c>
      <c r="I17" s="45">
        <f t="shared" si="4"/>
        <v>37165</v>
      </c>
      <c r="J17" s="5">
        <f t="shared" si="5"/>
        <v>249</v>
      </c>
      <c r="K17" s="55">
        <f t="shared" si="6"/>
        <v>5.4435878078851009E-2</v>
      </c>
      <c r="L17" s="47">
        <f t="shared" si="7"/>
        <v>0.96404795604980609</v>
      </c>
      <c r="M17" s="5">
        <f t="shared" si="8"/>
        <v>0</v>
      </c>
      <c r="N17" s="5">
        <f t="shared" si="9"/>
        <v>0</v>
      </c>
      <c r="P17" s="52">
        <f t="shared" si="12"/>
        <v>0</v>
      </c>
      <c r="Q17" s="70"/>
    </row>
    <row r="18" spans="1:17">
      <c r="A18" s="44">
        <f t="shared" si="10"/>
        <v>37196</v>
      </c>
      <c r="B18" s="66">
        <f t="shared" si="11"/>
        <v>-1750000</v>
      </c>
      <c r="C18" s="67"/>
      <c r="D18" s="68">
        <f t="shared" si="0"/>
        <v>-1750000</v>
      </c>
      <c r="E18" s="35">
        <f t="shared" si="1"/>
        <v>0</v>
      </c>
      <c r="F18" s="35">
        <f t="shared" si="2"/>
        <v>0</v>
      </c>
      <c r="G18" s="7"/>
      <c r="H18" s="5">
        <f t="shared" si="3"/>
        <v>30</v>
      </c>
      <c r="I18" s="45">
        <f t="shared" si="4"/>
        <v>37196</v>
      </c>
      <c r="J18" s="5">
        <f t="shared" si="5"/>
        <v>280</v>
      </c>
      <c r="K18" s="55">
        <f t="shared" si="6"/>
        <v>5.4165756526329004E-2</v>
      </c>
      <c r="L18" s="47">
        <f t="shared" si="7"/>
        <v>0.95985693015708418</v>
      </c>
      <c r="M18" s="5">
        <f t="shared" si="8"/>
        <v>0</v>
      </c>
      <c r="N18" s="5">
        <f t="shared" si="9"/>
        <v>0</v>
      </c>
      <c r="P18" s="52">
        <f t="shared" si="12"/>
        <v>0</v>
      </c>
      <c r="Q18" s="70"/>
    </row>
    <row r="19" spans="1:17">
      <c r="A19" s="44">
        <f t="shared" si="10"/>
        <v>37226</v>
      </c>
      <c r="B19" s="66">
        <f t="shared" si="11"/>
        <v>-1750000</v>
      </c>
      <c r="C19" s="67"/>
      <c r="D19" s="68">
        <f t="shared" si="0"/>
        <v>-1750000</v>
      </c>
      <c r="E19" s="35">
        <f t="shared" si="1"/>
        <v>0</v>
      </c>
      <c r="F19" s="35">
        <f t="shared" si="2"/>
        <v>0</v>
      </c>
      <c r="G19" s="7"/>
      <c r="H19" s="5">
        <f t="shared" si="3"/>
        <v>31</v>
      </c>
      <c r="I19" s="45">
        <f t="shared" si="4"/>
        <v>37226</v>
      </c>
      <c r="J19" s="5">
        <f t="shared" si="5"/>
        <v>310</v>
      </c>
      <c r="K19" s="55">
        <f t="shared" si="6"/>
        <v>5.3904348595426005E-2</v>
      </c>
      <c r="L19" s="47">
        <f t="shared" si="7"/>
        <v>0.95585910023184772</v>
      </c>
      <c r="M19" s="5">
        <f t="shared" si="8"/>
        <v>0</v>
      </c>
      <c r="N19" s="5">
        <f t="shared" si="9"/>
        <v>0</v>
      </c>
      <c r="P19" s="52">
        <f t="shared" si="12"/>
        <v>0</v>
      </c>
      <c r="Q19" s="70"/>
    </row>
    <row r="20" spans="1:17">
      <c r="A20" s="44">
        <f t="shared" si="10"/>
        <v>37257</v>
      </c>
      <c r="B20" s="66">
        <f t="shared" si="11"/>
        <v>-1750000</v>
      </c>
      <c r="C20" s="67"/>
      <c r="D20" s="68">
        <f t="shared" si="0"/>
        <v>-1750000</v>
      </c>
      <c r="E20" s="35">
        <f t="shared" si="1"/>
        <v>0</v>
      </c>
      <c r="F20" s="35">
        <f t="shared" si="2"/>
        <v>0</v>
      </c>
      <c r="G20" s="7"/>
      <c r="H20" s="5">
        <f t="shared" si="3"/>
        <v>31</v>
      </c>
      <c r="I20" s="45">
        <f t="shared" si="4"/>
        <v>37257</v>
      </c>
      <c r="J20" s="5">
        <f t="shared" si="5"/>
        <v>341</v>
      </c>
      <c r="K20" s="55">
        <f t="shared" si="6"/>
        <v>5.3904348595426005E-2</v>
      </c>
      <c r="L20" s="47">
        <f t="shared" si="7"/>
        <v>0.9515536229218946</v>
      </c>
      <c r="M20" s="5">
        <f t="shared" si="8"/>
        <v>0</v>
      </c>
      <c r="N20" s="5">
        <f t="shared" si="9"/>
        <v>0</v>
      </c>
      <c r="P20" s="52">
        <f t="shared" si="12"/>
        <v>0</v>
      </c>
      <c r="Q20" s="70"/>
    </row>
    <row r="21" spans="1:17">
      <c r="A21" s="44">
        <f t="shared" si="10"/>
        <v>37288</v>
      </c>
      <c r="B21" s="66">
        <f t="shared" si="11"/>
        <v>-1750000</v>
      </c>
      <c r="C21" s="67"/>
      <c r="D21" s="68">
        <f t="shared" si="0"/>
        <v>-1750000</v>
      </c>
      <c r="E21" s="35">
        <f t="shared" si="1"/>
        <v>0</v>
      </c>
      <c r="F21" s="35">
        <f t="shared" si="2"/>
        <v>0</v>
      </c>
      <c r="G21" s="7"/>
      <c r="H21" s="5">
        <f t="shared" si="3"/>
        <v>28</v>
      </c>
      <c r="I21" s="45">
        <f t="shared" si="4"/>
        <v>37288</v>
      </c>
      <c r="J21" s="5">
        <f t="shared" si="5"/>
        <v>372</v>
      </c>
      <c r="K21" s="55">
        <f t="shared" si="6"/>
        <v>5.3904348595426005E-2</v>
      </c>
      <c r="L21" s="47">
        <f t="shared" si="7"/>
        <v>0.94726753877863512</v>
      </c>
      <c r="M21" s="5">
        <f t="shared" si="8"/>
        <v>0</v>
      </c>
      <c r="N21" s="5">
        <f t="shared" si="9"/>
        <v>0</v>
      </c>
      <c r="P21" s="52">
        <f t="shared" si="12"/>
        <v>0</v>
      </c>
      <c r="Q21" s="70"/>
    </row>
    <row r="22" spans="1:17">
      <c r="A22" s="44">
        <f t="shared" si="10"/>
        <v>37316</v>
      </c>
      <c r="B22" s="66">
        <f t="shared" si="11"/>
        <v>-1750000</v>
      </c>
      <c r="C22" s="67"/>
      <c r="D22" s="68">
        <f t="shared" si="0"/>
        <v>-1750000</v>
      </c>
      <c r="E22" s="35">
        <f t="shared" si="1"/>
        <v>0</v>
      </c>
      <c r="F22" s="35">
        <f t="shared" si="2"/>
        <v>0</v>
      </c>
      <c r="G22" s="7"/>
      <c r="H22" s="5">
        <f t="shared" si="3"/>
        <v>31</v>
      </c>
      <c r="I22" s="45">
        <f t="shared" si="4"/>
        <v>37316</v>
      </c>
      <c r="J22" s="5">
        <f t="shared" si="5"/>
        <v>400</v>
      </c>
      <c r="K22" s="55">
        <f t="shared" si="6"/>
        <v>5.3904348595426005E-2</v>
      </c>
      <c r="L22" s="47">
        <f t="shared" si="7"/>
        <v>0.94341283314486601</v>
      </c>
      <c r="M22" s="5">
        <f t="shared" si="8"/>
        <v>0</v>
      </c>
      <c r="N22" s="5">
        <f t="shared" si="9"/>
        <v>0</v>
      </c>
      <c r="P22" s="52">
        <f t="shared" si="12"/>
        <v>0</v>
      </c>
      <c r="Q22" s="70"/>
    </row>
    <row r="23" spans="1:17">
      <c r="A23" s="44">
        <f t="shared" si="10"/>
        <v>37347</v>
      </c>
      <c r="B23" s="66">
        <f t="shared" si="11"/>
        <v>-1750000</v>
      </c>
      <c r="C23" s="67"/>
      <c r="D23" s="68">
        <f t="shared" si="0"/>
        <v>-1750000</v>
      </c>
      <c r="E23" s="35">
        <f t="shared" si="1"/>
        <v>0</v>
      </c>
      <c r="F23" s="35">
        <f t="shared" si="2"/>
        <v>0</v>
      </c>
      <c r="G23" s="7"/>
      <c r="H23" s="5">
        <f t="shared" si="3"/>
        <v>30</v>
      </c>
      <c r="I23" s="45">
        <f t="shared" si="4"/>
        <v>37347</v>
      </c>
      <c r="J23" s="5">
        <f t="shared" si="5"/>
        <v>431</v>
      </c>
      <c r="K23" s="55">
        <f t="shared" si="6"/>
        <v>5.3904348595426005E-2</v>
      </c>
      <c r="L23" s="47">
        <f t="shared" si="7"/>
        <v>0.93916341757091937</v>
      </c>
      <c r="M23" s="5">
        <f t="shared" si="8"/>
        <v>0</v>
      </c>
      <c r="N23" s="5">
        <f t="shared" si="9"/>
        <v>0</v>
      </c>
      <c r="P23" s="52">
        <f t="shared" si="12"/>
        <v>0</v>
      </c>
      <c r="Q23" s="70"/>
    </row>
    <row r="24" spans="1:17">
      <c r="A24" s="44">
        <f t="shared" si="10"/>
        <v>37377</v>
      </c>
      <c r="B24" s="66">
        <f t="shared" si="11"/>
        <v>-1750000</v>
      </c>
      <c r="C24" s="67"/>
      <c r="D24" s="68">
        <f t="shared" si="0"/>
        <v>-1750000</v>
      </c>
      <c r="E24" s="35">
        <f t="shared" si="1"/>
        <v>0</v>
      </c>
      <c r="F24" s="35">
        <f t="shared" si="2"/>
        <v>0</v>
      </c>
      <c r="G24" s="7"/>
      <c r="H24" s="5">
        <f t="shared" si="3"/>
        <v>31</v>
      </c>
      <c r="I24" s="45">
        <f t="shared" si="4"/>
        <v>37377</v>
      </c>
      <c r="J24" s="5">
        <f t="shared" si="5"/>
        <v>461</v>
      </c>
      <c r="K24" s="55">
        <f t="shared" si="6"/>
        <v>5.3904348595426005E-2</v>
      </c>
      <c r="L24" s="47">
        <f t="shared" si="7"/>
        <v>0.93506930524849829</v>
      </c>
      <c r="M24" s="5">
        <f t="shared" si="8"/>
        <v>0</v>
      </c>
      <c r="N24" s="5">
        <f t="shared" si="9"/>
        <v>0</v>
      </c>
      <c r="P24" s="52">
        <f t="shared" si="12"/>
        <v>0</v>
      </c>
      <c r="Q24" s="70"/>
    </row>
    <row r="25" spans="1:17">
      <c r="A25" s="44">
        <f t="shared" si="10"/>
        <v>37408</v>
      </c>
      <c r="B25" s="66">
        <f t="shared" si="11"/>
        <v>-1750000</v>
      </c>
      <c r="C25" s="67"/>
      <c r="D25" s="68">
        <f t="shared" si="0"/>
        <v>-1750000</v>
      </c>
      <c r="E25" s="35">
        <f t="shared" si="1"/>
        <v>0</v>
      </c>
      <c r="F25" s="35">
        <f t="shared" si="2"/>
        <v>0</v>
      </c>
      <c r="G25" s="7"/>
      <c r="H25" s="5">
        <f t="shared" si="3"/>
        <v>30</v>
      </c>
      <c r="I25" s="45">
        <f t="shared" si="4"/>
        <v>37408</v>
      </c>
      <c r="J25" s="5">
        <f t="shared" si="5"/>
        <v>492</v>
      </c>
      <c r="K25" s="55">
        <f t="shared" si="6"/>
        <v>5.3904348595426005E-2</v>
      </c>
      <c r="L25" s="47">
        <f t="shared" si="7"/>
        <v>0.93085747143742248</v>
      </c>
      <c r="M25" s="5">
        <f t="shared" si="8"/>
        <v>0</v>
      </c>
      <c r="N25" s="5">
        <f t="shared" si="9"/>
        <v>0</v>
      </c>
      <c r="P25" s="52">
        <f t="shared" si="12"/>
        <v>0</v>
      </c>
      <c r="Q25" s="70"/>
    </row>
    <row r="26" spans="1:17">
      <c r="A26" s="44">
        <f t="shared" si="10"/>
        <v>37438</v>
      </c>
      <c r="B26" s="66">
        <f t="shared" si="11"/>
        <v>-1750000</v>
      </c>
      <c r="C26" s="67"/>
      <c r="D26" s="68">
        <f t="shared" si="0"/>
        <v>-1750000</v>
      </c>
      <c r="E26" s="35">
        <f t="shared" si="1"/>
        <v>0</v>
      </c>
      <c r="F26" s="35">
        <f t="shared" si="2"/>
        <v>0</v>
      </c>
      <c r="G26" s="7"/>
      <c r="H26" s="5">
        <f t="shared" si="3"/>
        <v>31</v>
      </c>
      <c r="I26" s="45">
        <f t="shared" si="4"/>
        <v>37438</v>
      </c>
      <c r="J26" s="5">
        <f t="shared" si="5"/>
        <v>522</v>
      </c>
      <c r="K26" s="55">
        <f t="shared" si="6"/>
        <v>5.3904348595426005E-2</v>
      </c>
      <c r="L26" s="47">
        <f t="shared" si="7"/>
        <v>0.92679956737841784</v>
      </c>
      <c r="M26" s="5">
        <f t="shared" si="8"/>
        <v>0</v>
      </c>
      <c r="N26" s="5">
        <f t="shared" si="9"/>
        <v>0</v>
      </c>
      <c r="P26" s="52">
        <f t="shared" si="12"/>
        <v>0</v>
      </c>
      <c r="Q26" s="70"/>
    </row>
    <row r="27" spans="1:17">
      <c r="A27" s="44">
        <f t="shared" si="10"/>
        <v>37469</v>
      </c>
      <c r="B27" s="66">
        <f t="shared" si="11"/>
        <v>-1750000</v>
      </c>
      <c r="C27" s="67"/>
      <c r="D27" s="68">
        <f t="shared" si="0"/>
        <v>-1750000</v>
      </c>
      <c r="E27" s="35">
        <f t="shared" si="1"/>
        <v>0</v>
      </c>
      <c r="F27" s="35">
        <f t="shared" si="2"/>
        <v>0</v>
      </c>
      <c r="G27" s="7"/>
      <c r="H27" s="5">
        <f t="shared" si="3"/>
        <v>31</v>
      </c>
      <c r="I27" s="45">
        <f t="shared" si="4"/>
        <v>37469</v>
      </c>
      <c r="J27" s="5">
        <f t="shared" si="5"/>
        <v>553</v>
      </c>
      <c r="K27" s="55">
        <f t="shared" si="6"/>
        <v>5.3904348595426005E-2</v>
      </c>
      <c r="L27" s="47">
        <f t="shared" si="7"/>
        <v>0.92262498295770734</v>
      </c>
      <c r="M27" s="5">
        <f t="shared" si="8"/>
        <v>0</v>
      </c>
      <c r="N27" s="5">
        <f t="shared" si="9"/>
        <v>0</v>
      </c>
      <c r="P27" s="52">
        <f t="shared" si="12"/>
        <v>0</v>
      </c>
      <c r="Q27" s="70"/>
    </row>
    <row r="28" spans="1:17">
      <c r="A28" s="44">
        <f t="shared" si="10"/>
        <v>37500</v>
      </c>
      <c r="B28" s="66">
        <f t="shared" si="11"/>
        <v>-1750000</v>
      </c>
      <c r="C28" s="67"/>
      <c r="D28" s="68">
        <f t="shared" si="0"/>
        <v>-1750000</v>
      </c>
      <c r="E28" s="35">
        <f t="shared" si="1"/>
        <v>0</v>
      </c>
      <c r="F28" s="35">
        <f t="shared" si="2"/>
        <v>0</v>
      </c>
      <c r="G28" s="7"/>
      <c r="H28" s="5">
        <f t="shared" si="3"/>
        <v>30</v>
      </c>
      <c r="I28" s="45">
        <f t="shared" si="4"/>
        <v>37500</v>
      </c>
      <c r="J28" s="5">
        <f t="shared" si="5"/>
        <v>584</v>
      </c>
      <c r="K28" s="55">
        <f t="shared" si="6"/>
        <v>5.3904348595426005E-2</v>
      </c>
      <c r="L28" s="47">
        <f t="shared" si="7"/>
        <v>0.91846920212269012</v>
      </c>
      <c r="M28" s="5">
        <f t="shared" si="8"/>
        <v>0</v>
      </c>
      <c r="N28" s="5">
        <f t="shared" si="9"/>
        <v>0</v>
      </c>
      <c r="P28" s="52">
        <f t="shared" si="12"/>
        <v>0</v>
      </c>
      <c r="Q28" s="70"/>
    </row>
    <row r="29" spans="1:17">
      <c r="A29" s="44">
        <f t="shared" si="10"/>
        <v>37530</v>
      </c>
      <c r="B29" s="66">
        <f t="shared" si="11"/>
        <v>-1750000</v>
      </c>
      <c r="C29" s="67"/>
      <c r="D29" s="68">
        <f t="shared" si="0"/>
        <v>-1750000</v>
      </c>
      <c r="E29" s="35">
        <f t="shared" si="1"/>
        <v>0</v>
      </c>
      <c r="F29" s="35">
        <f t="shared" si="2"/>
        <v>0</v>
      </c>
      <c r="G29" s="7"/>
      <c r="H29" s="5">
        <f t="shared" si="3"/>
        <v>31</v>
      </c>
      <c r="I29" s="45">
        <f t="shared" si="4"/>
        <v>37530</v>
      </c>
      <c r="J29" s="5">
        <f t="shared" si="5"/>
        <v>614</v>
      </c>
      <c r="K29" s="55">
        <f t="shared" si="6"/>
        <v>5.3904348595426005E-2</v>
      </c>
      <c r="L29" s="47">
        <f t="shared" si="7"/>
        <v>0.91446530247346769</v>
      </c>
      <c r="M29" s="5">
        <f t="shared" si="8"/>
        <v>0</v>
      </c>
      <c r="N29" s="5">
        <f t="shared" si="9"/>
        <v>0</v>
      </c>
      <c r="P29" s="52">
        <f t="shared" si="12"/>
        <v>0</v>
      </c>
      <c r="Q29" s="70"/>
    </row>
    <row r="30" spans="1:17">
      <c r="A30" s="44">
        <f t="shared" si="10"/>
        <v>37561</v>
      </c>
      <c r="B30" s="66">
        <f t="shared" si="11"/>
        <v>-1750000</v>
      </c>
      <c r="C30" s="67"/>
      <c r="D30" s="68">
        <f t="shared" si="0"/>
        <v>-1750000</v>
      </c>
      <c r="E30" s="35">
        <f t="shared" si="1"/>
        <v>0</v>
      </c>
      <c r="F30" s="35">
        <f t="shared" si="2"/>
        <v>0</v>
      </c>
      <c r="G30" s="7"/>
      <c r="H30" s="5">
        <f t="shared" si="3"/>
        <v>30</v>
      </c>
      <c r="I30" s="45">
        <f t="shared" si="4"/>
        <v>37561</v>
      </c>
      <c r="J30" s="5">
        <f t="shared" si="5"/>
        <v>645</v>
      </c>
      <c r="K30" s="55">
        <f t="shared" si="6"/>
        <v>5.3904348595426005E-2</v>
      </c>
      <c r="L30" s="47">
        <f t="shared" si="7"/>
        <v>0.91034627529719869</v>
      </c>
      <c r="M30" s="5">
        <f t="shared" si="8"/>
        <v>0</v>
      </c>
      <c r="N30" s="5">
        <f t="shared" si="9"/>
        <v>0</v>
      </c>
      <c r="P30" s="52">
        <f t="shared" si="12"/>
        <v>0</v>
      </c>
      <c r="Q30" s="70"/>
    </row>
    <row r="31" spans="1:17">
      <c r="A31" s="44">
        <f t="shared" si="10"/>
        <v>37591</v>
      </c>
      <c r="B31" s="66">
        <f t="shared" si="11"/>
        <v>-1750000</v>
      </c>
      <c r="C31" s="67"/>
      <c r="D31" s="68">
        <f t="shared" si="0"/>
        <v>-1750000</v>
      </c>
      <c r="E31" s="35">
        <f t="shared" si="1"/>
        <v>0</v>
      </c>
      <c r="F31" s="35">
        <f t="shared" si="2"/>
        <v>0</v>
      </c>
      <c r="G31" s="7"/>
      <c r="H31" s="5">
        <f t="shared" si="3"/>
        <v>31</v>
      </c>
      <c r="I31" s="45">
        <f t="shared" si="4"/>
        <v>37591</v>
      </c>
      <c r="J31" s="5">
        <f t="shared" si="5"/>
        <v>675</v>
      </c>
      <c r="K31" s="55">
        <f t="shared" si="6"/>
        <v>5.3904348595426005E-2</v>
      </c>
      <c r="L31" s="47">
        <f t="shared" si="7"/>
        <v>0.90637778607196451</v>
      </c>
      <c r="M31" s="5">
        <f t="shared" si="8"/>
        <v>0</v>
      </c>
      <c r="N31" s="5">
        <f t="shared" si="9"/>
        <v>0</v>
      </c>
      <c r="P31" s="52">
        <f t="shared" si="12"/>
        <v>0</v>
      </c>
      <c r="Q31" s="70"/>
    </row>
    <row r="32" spans="1:17">
      <c r="A32" s="44">
        <f t="shared" si="10"/>
        <v>37622</v>
      </c>
      <c r="B32" s="66">
        <f t="shared" si="11"/>
        <v>-1750000</v>
      </c>
      <c r="C32" s="67"/>
      <c r="D32" s="68">
        <f t="shared" si="0"/>
        <v>-1750000</v>
      </c>
      <c r="E32" s="35">
        <f t="shared" si="1"/>
        <v>0</v>
      </c>
      <c r="F32" s="35">
        <f t="shared" si="2"/>
        <v>0</v>
      </c>
      <c r="G32" s="7"/>
      <c r="H32" s="5">
        <f t="shared" si="3"/>
        <v>31</v>
      </c>
      <c r="I32" s="45">
        <f t="shared" si="4"/>
        <v>37622</v>
      </c>
      <c r="J32" s="5">
        <f t="shared" si="5"/>
        <v>706</v>
      </c>
      <c r="K32" s="55">
        <f t="shared" si="6"/>
        <v>5.3904348595426005E-2</v>
      </c>
      <c r="L32" s="47">
        <f t="shared" si="7"/>
        <v>0.90229518750567794</v>
      </c>
      <c r="M32" s="5">
        <f t="shared" si="8"/>
        <v>0</v>
      </c>
      <c r="N32" s="5">
        <f t="shared" si="9"/>
        <v>0</v>
      </c>
      <c r="P32" s="52">
        <f t="shared" si="12"/>
        <v>0</v>
      </c>
      <c r="Q32" s="70"/>
    </row>
    <row r="33" spans="1:17">
      <c r="A33" s="44">
        <f t="shared" si="10"/>
        <v>37653</v>
      </c>
      <c r="B33" s="66">
        <f t="shared" si="11"/>
        <v>-1750000</v>
      </c>
      <c r="C33" s="67"/>
      <c r="D33" s="68">
        <f t="shared" si="0"/>
        <v>-1750000</v>
      </c>
      <c r="E33" s="35">
        <f t="shared" si="1"/>
        <v>0</v>
      </c>
      <c r="F33" s="35">
        <f t="shared" si="2"/>
        <v>0</v>
      </c>
      <c r="G33" s="7"/>
      <c r="H33" s="5">
        <f t="shared" si="3"/>
        <v>28</v>
      </c>
      <c r="I33" s="45">
        <f t="shared" si="4"/>
        <v>37653</v>
      </c>
      <c r="J33" s="5">
        <f t="shared" si="5"/>
        <v>737</v>
      </c>
      <c r="K33" s="55">
        <f t="shared" si="6"/>
        <v>5.3904348595426005E-2</v>
      </c>
      <c r="L33" s="47">
        <f t="shared" si="7"/>
        <v>0.8982309781930885</v>
      </c>
      <c r="M33" s="5">
        <f t="shared" si="8"/>
        <v>0</v>
      </c>
      <c r="N33" s="5">
        <f t="shared" si="9"/>
        <v>0</v>
      </c>
      <c r="P33" s="52">
        <f t="shared" si="12"/>
        <v>0</v>
      </c>
      <c r="Q33" s="70"/>
    </row>
    <row r="34" spans="1:17">
      <c r="A34" s="44">
        <f t="shared" si="10"/>
        <v>37681</v>
      </c>
      <c r="B34" s="66">
        <f t="shared" si="11"/>
        <v>-1750000</v>
      </c>
      <c r="C34" s="67"/>
      <c r="D34" s="68">
        <f t="shared" si="0"/>
        <v>-1750000</v>
      </c>
      <c r="E34" s="35">
        <f t="shared" si="1"/>
        <v>0</v>
      </c>
      <c r="F34" s="35">
        <f t="shared" si="2"/>
        <v>0</v>
      </c>
      <c r="G34" s="7"/>
      <c r="H34" s="5">
        <f t="shared" si="3"/>
        <v>31</v>
      </c>
      <c r="I34" s="45">
        <f t="shared" si="4"/>
        <v>37681</v>
      </c>
      <c r="J34" s="5">
        <f t="shared" si="5"/>
        <v>765</v>
      </c>
      <c r="K34" s="55">
        <f t="shared" si="6"/>
        <v>5.3904348595426005E-2</v>
      </c>
      <c r="L34" s="47">
        <f t="shared" si="7"/>
        <v>0.89457581650927209</v>
      </c>
      <c r="M34" s="5">
        <f t="shared" si="8"/>
        <v>0</v>
      </c>
      <c r="N34" s="5">
        <f t="shared" si="9"/>
        <v>0</v>
      </c>
      <c r="P34" s="52">
        <f t="shared" si="12"/>
        <v>0</v>
      </c>
      <c r="Q34" s="70"/>
    </row>
    <row r="35" spans="1:17">
      <c r="A35" s="44">
        <f t="shared" si="10"/>
        <v>37712</v>
      </c>
      <c r="B35" s="66">
        <f t="shared" si="11"/>
        <v>-1750000</v>
      </c>
      <c r="C35" s="67"/>
      <c r="D35" s="68">
        <f t="shared" si="0"/>
        <v>-1750000</v>
      </c>
      <c r="E35" s="35">
        <f t="shared" si="1"/>
        <v>0</v>
      </c>
      <c r="F35" s="35">
        <f t="shared" si="2"/>
        <v>0</v>
      </c>
      <c r="G35" s="7"/>
      <c r="H35" s="5">
        <f t="shared" si="3"/>
        <v>30</v>
      </c>
      <c r="I35" s="45">
        <f t="shared" si="4"/>
        <v>37712</v>
      </c>
      <c r="J35" s="5">
        <f t="shared" si="5"/>
        <v>796</v>
      </c>
      <c r="K35" s="55">
        <f t="shared" si="6"/>
        <v>5.3904348595426005E-2</v>
      </c>
      <c r="L35" s="47">
        <f t="shared" si="7"/>
        <v>0.89054637756886834</v>
      </c>
      <c r="M35" s="5">
        <f t="shared" si="8"/>
        <v>0</v>
      </c>
      <c r="N35" s="5">
        <f t="shared" si="9"/>
        <v>0</v>
      </c>
      <c r="P35" s="52">
        <f t="shared" si="12"/>
        <v>0</v>
      </c>
      <c r="Q35" s="70"/>
    </row>
    <row r="36" spans="1:17">
      <c r="A36" s="44">
        <f t="shared" si="10"/>
        <v>37742</v>
      </c>
      <c r="B36" s="66">
        <f t="shared" si="11"/>
        <v>-1750000</v>
      </c>
      <c r="C36" s="67"/>
      <c r="D36" s="68">
        <f t="shared" si="0"/>
        <v>-1750000</v>
      </c>
      <c r="E36" s="35">
        <f t="shared" si="1"/>
        <v>0</v>
      </c>
      <c r="F36" s="35">
        <f t="shared" si="2"/>
        <v>0</v>
      </c>
      <c r="G36" s="7"/>
      <c r="H36" s="5">
        <f t="shared" si="3"/>
        <v>31</v>
      </c>
      <c r="I36" s="45">
        <f t="shared" si="4"/>
        <v>37742</v>
      </c>
      <c r="J36" s="5">
        <f t="shared" si="5"/>
        <v>826</v>
      </c>
      <c r="K36" s="55">
        <f t="shared" si="6"/>
        <v>5.3904348595426005E-2</v>
      </c>
      <c r="L36" s="47">
        <f t="shared" si="7"/>
        <v>0.88666420240118315</v>
      </c>
      <c r="M36" s="5">
        <f t="shared" si="8"/>
        <v>0</v>
      </c>
      <c r="N36" s="5">
        <f t="shared" si="9"/>
        <v>0</v>
      </c>
      <c r="P36" s="52">
        <f t="shared" si="12"/>
        <v>0</v>
      </c>
      <c r="Q36" s="70"/>
    </row>
    <row r="37" spans="1:17">
      <c r="A37" s="44">
        <f t="shared" si="10"/>
        <v>37773</v>
      </c>
      <c r="B37" s="66">
        <f t="shared" si="11"/>
        <v>-1750000</v>
      </c>
      <c r="C37" s="67"/>
      <c r="D37" s="68">
        <f t="shared" si="0"/>
        <v>-1750000</v>
      </c>
      <c r="E37" s="35">
        <f t="shared" si="1"/>
        <v>0</v>
      </c>
      <c r="F37" s="35">
        <f t="shared" si="2"/>
        <v>0</v>
      </c>
      <c r="G37" s="7"/>
      <c r="H37" s="5">
        <f t="shared" si="3"/>
        <v>30</v>
      </c>
      <c r="I37" s="45">
        <f t="shared" si="4"/>
        <v>37773</v>
      </c>
      <c r="J37" s="5">
        <f t="shared" si="5"/>
        <v>857</v>
      </c>
      <c r="K37" s="55">
        <f t="shared" si="6"/>
        <v>5.3904348595426005E-2</v>
      </c>
      <c r="L37" s="47">
        <f t="shared" si="7"/>
        <v>0.8826703997538472</v>
      </c>
      <c r="M37" s="5">
        <f t="shared" si="8"/>
        <v>0</v>
      </c>
      <c r="N37" s="5">
        <f t="shared" si="9"/>
        <v>0</v>
      </c>
      <c r="P37" s="52">
        <f t="shared" si="12"/>
        <v>0</v>
      </c>
      <c r="Q37" s="70"/>
    </row>
    <row r="38" spans="1:17">
      <c r="A38" s="44">
        <f t="shared" si="10"/>
        <v>37803</v>
      </c>
      <c r="B38" s="66">
        <f t="shared" si="11"/>
        <v>-1750000</v>
      </c>
      <c r="C38" s="67"/>
      <c r="D38" s="68">
        <f t="shared" si="0"/>
        <v>-1750000</v>
      </c>
      <c r="E38" s="35">
        <f t="shared" si="1"/>
        <v>0</v>
      </c>
      <c r="F38" s="35">
        <f t="shared" si="2"/>
        <v>0</v>
      </c>
      <c r="G38" s="7"/>
      <c r="H38" s="5">
        <f t="shared" si="3"/>
        <v>31</v>
      </c>
      <c r="I38" s="45">
        <f t="shared" si="4"/>
        <v>37803</v>
      </c>
      <c r="J38" s="5">
        <f t="shared" si="5"/>
        <v>887</v>
      </c>
      <c r="K38" s="55">
        <f t="shared" si="6"/>
        <v>5.3904348595426005E-2</v>
      </c>
      <c r="L38" s="47">
        <f t="shared" si="7"/>
        <v>0.87882255848079682</v>
      </c>
      <c r="M38" s="5">
        <f t="shared" si="8"/>
        <v>0</v>
      </c>
      <c r="N38" s="5">
        <f t="shared" si="9"/>
        <v>0</v>
      </c>
      <c r="P38" s="52">
        <f t="shared" si="12"/>
        <v>0</v>
      </c>
      <c r="Q38" s="70"/>
    </row>
    <row r="39" spans="1:17">
      <c r="A39" s="44">
        <f t="shared" si="10"/>
        <v>37834</v>
      </c>
      <c r="B39" s="66">
        <f t="shared" si="11"/>
        <v>-1750000</v>
      </c>
      <c r="C39" s="67"/>
      <c r="D39" s="68">
        <f t="shared" si="0"/>
        <v>-1750000</v>
      </c>
      <c r="E39" s="35">
        <f t="shared" si="1"/>
        <v>0</v>
      </c>
      <c r="F39" s="35">
        <f t="shared" si="2"/>
        <v>0</v>
      </c>
      <c r="G39" s="7"/>
      <c r="H39" s="5">
        <f t="shared" si="3"/>
        <v>31</v>
      </c>
      <c r="I39" s="45">
        <f t="shared" si="4"/>
        <v>37834</v>
      </c>
      <c r="J39" s="5">
        <f t="shared" si="5"/>
        <v>918</v>
      </c>
      <c r="K39" s="55">
        <f t="shared" si="6"/>
        <v>5.3904348595426005E-2</v>
      </c>
      <c r="L39" s="47">
        <f t="shared" si="7"/>
        <v>0.87486407695972701</v>
      </c>
      <c r="M39" s="5">
        <f t="shared" si="8"/>
        <v>0</v>
      </c>
      <c r="N39" s="5">
        <f t="shared" si="9"/>
        <v>0</v>
      </c>
      <c r="P39" s="52">
        <f t="shared" si="12"/>
        <v>0</v>
      </c>
      <c r="Q39" s="70"/>
    </row>
    <row r="40" spans="1:17">
      <c r="A40" s="44">
        <f t="shared" si="10"/>
        <v>37865</v>
      </c>
      <c r="B40" s="66">
        <f t="shared" si="11"/>
        <v>-1750000</v>
      </c>
      <c r="C40" s="67"/>
      <c r="D40" s="68">
        <f t="shared" si="0"/>
        <v>-1750000</v>
      </c>
      <c r="E40" s="35">
        <f t="shared" si="1"/>
        <v>0</v>
      </c>
      <c r="F40" s="35">
        <f t="shared" si="2"/>
        <v>0</v>
      </c>
      <c r="G40" s="7"/>
      <c r="H40" s="5">
        <f t="shared" si="3"/>
        <v>30</v>
      </c>
      <c r="I40" s="45">
        <f t="shared" si="4"/>
        <v>37865</v>
      </c>
      <c r="J40" s="5">
        <f t="shared" si="5"/>
        <v>949</v>
      </c>
      <c r="K40" s="55">
        <f t="shared" si="6"/>
        <v>5.3904348595426005E-2</v>
      </c>
      <c r="L40" s="47">
        <f t="shared" si="7"/>
        <v>0.87092342563179648</v>
      </c>
      <c r="M40" s="5">
        <f t="shared" si="8"/>
        <v>0</v>
      </c>
      <c r="N40" s="5">
        <f t="shared" si="9"/>
        <v>0</v>
      </c>
      <c r="P40" s="52">
        <f t="shared" si="12"/>
        <v>0</v>
      </c>
      <c r="Q40" s="70"/>
    </row>
    <row r="41" spans="1:17">
      <c r="A41" s="44">
        <f t="shared" si="10"/>
        <v>37895</v>
      </c>
      <c r="B41" s="66">
        <f t="shared" si="11"/>
        <v>-1750000</v>
      </c>
      <c r="C41" s="67"/>
      <c r="D41" s="68">
        <f t="shared" si="0"/>
        <v>-1750000</v>
      </c>
      <c r="E41" s="35">
        <f t="shared" si="1"/>
        <v>0</v>
      </c>
      <c r="F41" s="35">
        <f t="shared" si="2"/>
        <v>0</v>
      </c>
      <c r="G41" s="7"/>
      <c r="H41" s="5">
        <f t="shared" si="3"/>
        <v>31</v>
      </c>
      <c r="I41" s="45">
        <f t="shared" si="4"/>
        <v>37895</v>
      </c>
      <c r="J41" s="5">
        <f t="shared" si="5"/>
        <v>979</v>
      </c>
      <c r="K41" s="55">
        <f t="shared" si="6"/>
        <v>5.3904348595426005E-2</v>
      </c>
      <c r="L41" s="47">
        <f t="shared" si="7"/>
        <v>0.86712679315862506</v>
      </c>
      <c r="M41" s="5">
        <f t="shared" si="8"/>
        <v>0</v>
      </c>
      <c r="N41" s="5">
        <f t="shared" si="9"/>
        <v>0</v>
      </c>
      <c r="P41" s="52">
        <f t="shared" si="12"/>
        <v>0</v>
      </c>
      <c r="Q41" s="70"/>
    </row>
    <row r="42" spans="1:17">
      <c r="A42" s="44">
        <f t="shared" si="10"/>
        <v>37926</v>
      </c>
      <c r="B42" s="66">
        <f t="shared" si="11"/>
        <v>-1750000</v>
      </c>
      <c r="C42" s="67"/>
      <c r="D42" s="68">
        <f t="shared" si="0"/>
        <v>-1750000</v>
      </c>
      <c r="E42" s="35">
        <f t="shared" si="1"/>
        <v>0</v>
      </c>
      <c r="F42" s="35">
        <f t="shared" si="2"/>
        <v>0</v>
      </c>
      <c r="G42" s="7"/>
      <c r="H42" s="5">
        <f t="shared" si="3"/>
        <v>30</v>
      </c>
      <c r="I42" s="45">
        <f t="shared" si="4"/>
        <v>37926</v>
      </c>
      <c r="J42" s="5">
        <f t="shared" si="5"/>
        <v>1010</v>
      </c>
      <c r="K42" s="55">
        <f t="shared" si="6"/>
        <v>5.3904348595426005E-2</v>
      </c>
      <c r="L42" s="47">
        <f t="shared" si="7"/>
        <v>0.86322099288754817</v>
      </c>
      <c r="M42" s="5">
        <f t="shared" si="8"/>
        <v>0</v>
      </c>
      <c r="N42" s="5">
        <f t="shared" si="9"/>
        <v>0</v>
      </c>
      <c r="P42" s="52">
        <f t="shared" si="12"/>
        <v>0</v>
      </c>
      <c r="Q42" s="70"/>
    </row>
    <row r="43" spans="1:17">
      <c r="A43" s="44">
        <f t="shared" si="10"/>
        <v>37956</v>
      </c>
      <c r="B43" s="66">
        <f t="shared" si="11"/>
        <v>-1750000</v>
      </c>
      <c r="C43" s="67"/>
      <c r="D43" s="68">
        <f t="shared" si="0"/>
        <v>-1750000</v>
      </c>
      <c r="E43" s="35">
        <f t="shared" si="1"/>
        <v>0</v>
      </c>
      <c r="F43" s="35">
        <f t="shared" si="2"/>
        <v>0</v>
      </c>
      <c r="G43" s="7"/>
      <c r="H43" s="5">
        <f t="shared" si="3"/>
        <v>31</v>
      </c>
      <c r="I43" s="45">
        <f t="shared" si="4"/>
        <v>37956</v>
      </c>
      <c r="J43" s="5">
        <f t="shared" si="5"/>
        <v>1040</v>
      </c>
      <c r="K43" s="55">
        <f t="shared" si="6"/>
        <v>5.3904348595426005E-2</v>
      </c>
      <c r="L43" s="47">
        <f t="shared" si="7"/>
        <v>0.85945793777079948</v>
      </c>
      <c r="M43" s="5">
        <f t="shared" si="8"/>
        <v>0</v>
      </c>
      <c r="N43" s="5">
        <f t="shared" si="9"/>
        <v>0</v>
      </c>
      <c r="P43" s="52">
        <f t="shared" si="12"/>
        <v>0</v>
      </c>
      <c r="Q43" s="70"/>
    </row>
    <row r="44" spans="1:17">
      <c r="A44" s="44">
        <f t="shared" si="10"/>
        <v>37987</v>
      </c>
      <c r="B44" s="66">
        <f t="shared" si="11"/>
        <v>-1750000</v>
      </c>
      <c r="C44" s="67"/>
      <c r="D44" s="68">
        <f t="shared" si="0"/>
        <v>-1750000</v>
      </c>
      <c r="E44" s="35">
        <f t="shared" si="1"/>
        <v>0</v>
      </c>
      <c r="F44" s="35">
        <f t="shared" si="2"/>
        <v>0</v>
      </c>
      <c r="G44" s="7"/>
      <c r="H44" s="5">
        <f t="shared" si="3"/>
        <v>31</v>
      </c>
      <c r="I44" s="45">
        <f t="shared" si="4"/>
        <v>37987</v>
      </c>
      <c r="J44" s="5">
        <f t="shared" si="5"/>
        <v>1071</v>
      </c>
      <c r="K44" s="55">
        <f t="shared" si="6"/>
        <v>5.3904348595426005E-2</v>
      </c>
      <c r="L44" s="47">
        <f t="shared" si="7"/>
        <v>0.85558668033439089</v>
      </c>
      <c r="M44" s="5">
        <f t="shared" si="8"/>
        <v>0</v>
      </c>
      <c r="N44" s="5">
        <f t="shared" si="9"/>
        <v>0</v>
      </c>
      <c r="P44" s="52">
        <f t="shared" si="12"/>
        <v>0</v>
      </c>
      <c r="Q44" s="70"/>
    </row>
    <row r="45" spans="1:17">
      <c r="A45" s="44">
        <f t="shared" si="10"/>
        <v>38018</v>
      </c>
      <c r="B45" s="66">
        <f t="shared" si="11"/>
        <v>-1750000</v>
      </c>
      <c r="C45" s="67"/>
      <c r="D45" s="68">
        <f t="shared" si="0"/>
        <v>-1750000</v>
      </c>
      <c r="E45" s="35">
        <f t="shared" si="1"/>
        <v>0</v>
      </c>
      <c r="F45" s="35">
        <f t="shared" si="2"/>
        <v>0</v>
      </c>
      <c r="G45" s="7"/>
      <c r="H45" s="5">
        <f t="shared" si="3"/>
        <v>29</v>
      </c>
      <c r="I45" s="45">
        <f t="shared" si="4"/>
        <v>38018</v>
      </c>
      <c r="J45" s="5">
        <f t="shared" si="5"/>
        <v>1102</v>
      </c>
      <c r="K45" s="55">
        <f t="shared" si="6"/>
        <v>5.3904348595426005E-2</v>
      </c>
      <c r="L45" s="47">
        <f t="shared" si="7"/>
        <v>0.85173286020757044</v>
      </c>
      <c r="M45" s="5">
        <f t="shared" si="8"/>
        <v>0</v>
      </c>
      <c r="N45" s="5">
        <f t="shared" si="9"/>
        <v>0</v>
      </c>
      <c r="P45" s="52">
        <f t="shared" si="12"/>
        <v>0</v>
      </c>
      <c r="Q45" s="70"/>
    </row>
    <row r="46" spans="1:17">
      <c r="A46" s="44">
        <f t="shared" si="10"/>
        <v>38047</v>
      </c>
      <c r="B46" s="66">
        <f t="shared" si="11"/>
        <v>-1750000</v>
      </c>
      <c r="C46" s="67"/>
      <c r="D46" s="68">
        <f t="shared" si="0"/>
        <v>-1750000</v>
      </c>
      <c r="E46" s="35">
        <f t="shared" si="1"/>
        <v>0</v>
      </c>
      <c r="F46" s="35">
        <f t="shared" si="2"/>
        <v>0</v>
      </c>
      <c r="G46" s="7"/>
      <c r="H46" s="5">
        <f t="shared" si="3"/>
        <v>31</v>
      </c>
      <c r="I46" s="45">
        <f t="shared" si="4"/>
        <v>38047</v>
      </c>
      <c r="J46" s="5">
        <f t="shared" si="5"/>
        <v>1131</v>
      </c>
      <c r="K46" s="55">
        <f t="shared" si="6"/>
        <v>5.3904348595426005E-2</v>
      </c>
      <c r="L46" s="47">
        <f t="shared" si="7"/>
        <v>0.84814339017391982</v>
      </c>
      <c r="M46" s="5">
        <f t="shared" si="8"/>
        <v>0</v>
      </c>
      <c r="N46" s="5">
        <f t="shared" si="9"/>
        <v>0</v>
      </c>
      <c r="P46" s="52">
        <f t="shared" si="12"/>
        <v>0</v>
      </c>
      <c r="Q46" s="70"/>
    </row>
    <row r="47" spans="1:17">
      <c r="A47" s="44">
        <f t="shared" si="10"/>
        <v>38078</v>
      </c>
      <c r="B47" s="66">
        <f t="shared" si="11"/>
        <v>-1750000</v>
      </c>
      <c r="C47" s="67"/>
      <c r="D47" s="68">
        <f t="shared" si="0"/>
        <v>-1750000</v>
      </c>
      <c r="E47" s="35">
        <f t="shared" si="1"/>
        <v>0</v>
      </c>
      <c r="F47" s="35">
        <f t="shared" si="2"/>
        <v>0</v>
      </c>
      <c r="G47" s="7"/>
      <c r="H47" s="5">
        <f t="shared" si="3"/>
        <v>30</v>
      </c>
      <c r="I47" s="45">
        <f t="shared" si="4"/>
        <v>38078</v>
      </c>
      <c r="J47" s="5">
        <f t="shared" si="5"/>
        <v>1162</v>
      </c>
      <c r="K47" s="55">
        <f t="shared" si="6"/>
        <v>5.3904348595426005E-2</v>
      </c>
      <c r="L47" s="47">
        <f t="shared" si="7"/>
        <v>0.84432309686803941</v>
      </c>
      <c r="M47" s="5">
        <f t="shared" si="8"/>
        <v>0</v>
      </c>
      <c r="N47" s="5">
        <f t="shared" si="9"/>
        <v>0</v>
      </c>
      <c r="P47" s="52">
        <f t="shared" si="12"/>
        <v>0</v>
      </c>
      <c r="Q47" s="70"/>
    </row>
    <row r="48" spans="1:17">
      <c r="A48" s="44">
        <f t="shared" si="10"/>
        <v>38108</v>
      </c>
      <c r="B48" s="66">
        <f t="shared" si="11"/>
        <v>-1750000</v>
      </c>
      <c r="C48" s="67"/>
      <c r="D48" s="68">
        <f t="shared" si="0"/>
        <v>-1750000</v>
      </c>
      <c r="E48" s="35">
        <f t="shared" si="1"/>
        <v>0</v>
      </c>
      <c r="F48" s="35">
        <f t="shared" si="2"/>
        <v>0</v>
      </c>
      <c r="G48" s="7"/>
      <c r="H48" s="5">
        <f t="shared" si="3"/>
        <v>31</v>
      </c>
      <c r="I48" s="45">
        <f t="shared" si="4"/>
        <v>38108</v>
      </c>
      <c r="J48" s="5">
        <f t="shared" si="5"/>
        <v>1192</v>
      </c>
      <c r="K48" s="55">
        <f t="shared" si="6"/>
        <v>5.3904348595426005E-2</v>
      </c>
      <c r="L48" s="47">
        <f t="shared" si="7"/>
        <v>0.84064242369623632</v>
      </c>
      <c r="M48" s="5">
        <f t="shared" si="8"/>
        <v>0</v>
      </c>
      <c r="N48" s="5">
        <f t="shared" si="9"/>
        <v>0</v>
      </c>
      <c r="P48" s="52">
        <f t="shared" si="12"/>
        <v>0</v>
      </c>
      <c r="Q48" s="70"/>
    </row>
    <row r="49" spans="1:17">
      <c r="A49" s="44">
        <f t="shared" si="10"/>
        <v>38139</v>
      </c>
      <c r="B49" s="66">
        <f t="shared" si="11"/>
        <v>-1750000</v>
      </c>
      <c r="C49" s="67"/>
      <c r="D49" s="68">
        <f t="shared" si="0"/>
        <v>-1750000</v>
      </c>
      <c r="E49" s="35">
        <f t="shared" si="1"/>
        <v>0</v>
      </c>
      <c r="F49" s="35">
        <f t="shared" si="2"/>
        <v>0</v>
      </c>
      <c r="G49" s="7"/>
      <c r="H49" s="5">
        <f t="shared" si="3"/>
        <v>30</v>
      </c>
      <c r="I49" s="45">
        <f t="shared" si="4"/>
        <v>38139</v>
      </c>
      <c r="J49" s="5">
        <f t="shared" si="5"/>
        <v>1223</v>
      </c>
      <c r="K49" s="55">
        <f t="shared" si="6"/>
        <v>5.3904348595426005E-2</v>
      </c>
      <c r="L49" s="47">
        <f t="shared" si="7"/>
        <v>0.83685591700280171</v>
      </c>
      <c r="M49" s="5">
        <f t="shared" si="8"/>
        <v>0</v>
      </c>
      <c r="N49" s="5">
        <f t="shared" si="9"/>
        <v>0</v>
      </c>
      <c r="P49" s="52">
        <f t="shared" si="12"/>
        <v>0</v>
      </c>
      <c r="Q49" s="70"/>
    </row>
    <row r="50" spans="1:17">
      <c r="A50" s="44">
        <f t="shared" si="10"/>
        <v>38169</v>
      </c>
      <c r="B50" s="66">
        <f t="shared" si="11"/>
        <v>-1750000</v>
      </c>
      <c r="C50" s="67"/>
      <c r="D50" s="68">
        <f t="shared" si="0"/>
        <v>-1750000</v>
      </c>
      <c r="E50" s="35">
        <f t="shared" si="1"/>
        <v>0</v>
      </c>
      <c r="F50" s="35">
        <f t="shared" si="2"/>
        <v>0</v>
      </c>
      <c r="G50" s="7"/>
      <c r="H50" s="5">
        <f t="shared" si="3"/>
        <v>31</v>
      </c>
      <c r="I50" s="45">
        <f t="shared" si="4"/>
        <v>38169</v>
      </c>
      <c r="J50" s="5">
        <f t="shared" si="5"/>
        <v>1253</v>
      </c>
      <c r="K50" s="55">
        <f t="shared" si="6"/>
        <v>5.3904348595426005E-2</v>
      </c>
      <c r="L50" s="47">
        <f t="shared" si="7"/>
        <v>0.8332077956452284</v>
      </c>
      <c r="M50" s="5">
        <f t="shared" si="8"/>
        <v>0</v>
      </c>
      <c r="N50" s="5">
        <f t="shared" si="9"/>
        <v>0</v>
      </c>
      <c r="P50" s="52">
        <f t="shared" si="12"/>
        <v>0</v>
      </c>
      <c r="Q50" s="70"/>
    </row>
    <row r="51" spans="1:17">
      <c r="A51" s="44">
        <f t="shared" si="10"/>
        <v>38200</v>
      </c>
      <c r="B51" s="66">
        <f t="shared" si="11"/>
        <v>-1750000</v>
      </c>
      <c r="C51" s="67"/>
      <c r="D51" s="68">
        <f t="shared" si="0"/>
        <v>-1750000</v>
      </c>
      <c r="E51" s="35">
        <f t="shared" si="1"/>
        <v>0</v>
      </c>
      <c r="F51" s="35">
        <f t="shared" si="2"/>
        <v>0</v>
      </c>
      <c r="G51" s="7"/>
      <c r="H51" s="5">
        <f t="shared" si="3"/>
        <v>31</v>
      </c>
      <c r="I51" s="45">
        <f t="shared" si="4"/>
        <v>38200</v>
      </c>
      <c r="J51" s="5">
        <f t="shared" si="5"/>
        <v>1284</v>
      </c>
      <c r="K51" s="55">
        <f t="shared" si="6"/>
        <v>5.3904348595426005E-2</v>
      </c>
      <c r="L51" s="47">
        <f t="shared" si="7"/>
        <v>0.82945477675598356</v>
      </c>
      <c r="M51" s="5">
        <f t="shared" si="8"/>
        <v>0</v>
      </c>
      <c r="N51" s="5">
        <f t="shared" si="9"/>
        <v>0</v>
      </c>
      <c r="P51" s="52">
        <f t="shared" si="12"/>
        <v>0</v>
      </c>
      <c r="Q51" s="70"/>
    </row>
    <row r="52" spans="1:17">
      <c r="A52" s="44">
        <f t="shared" si="10"/>
        <v>38231</v>
      </c>
      <c r="B52" s="66">
        <f t="shared" si="11"/>
        <v>-1750000</v>
      </c>
      <c r="C52" s="67"/>
      <c r="D52" s="68">
        <f t="shared" si="0"/>
        <v>-1750000</v>
      </c>
      <c r="E52" s="35">
        <f t="shared" si="1"/>
        <v>0</v>
      </c>
      <c r="F52" s="35">
        <f t="shared" si="2"/>
        <v>0</v>
      </c>
      <c r="G52" s="7"/>
      <c r="H52" s="5">
        <f t="shared" si="3"/>
        <v>30</v>
      </c>
      <c r="I52" s="45">
        <f t="shared" si="4"/>
        <v>38231</v>
      </c>
      <c r="J52" s="5">
        <f t="shared" si="5"/>
        <v>1315</v>
      </c>
      <c r="K52" s="55">
        <f t="shared" si="6"/>
        <v>5.3904348595426005E-2</v>
      </c>
      <c r="L52" s="47">
        <f t="shared" si="7"/>
        <v>0.82571866259429483</v>
      </c>
      <c r="M52" s="5">
        <f t="shared" si="8"/>
        <v>0</v>
      </c>
      <c r="N52" s="5">
        <f t="shared" si="9"/>
        <v>0</v>
      </c>
      <c r="P52" s="52">
        <f t="shared" si="12"/>
        <v>0</v>
      </c>
      <c r="Q52" s="70"/>
    </row>
    <row r="53" spans="1:17">
      <c r="A53" s="44">
        <f t="shared" si="10"/>
        <v>38261</v>
      </c>
      <c r="B53" s="66">
        <f t="shared" si="11"/>
        <v>-1750000</v>
      </c>
      <c r="C53" s="67"/>
      <c r="D53" s="68">
        <f t="shared" si="0"/>
        <v>-1750000</v>
      </c>
      <c r="E53" s="35">
        <f t="shared" si="1"/>
        <v>0</v>
      </c>
      <c r="F53" s="35">
        <f t="shared" si="2"/>
        <v>0</v>
      </c>
      <c r="G53" s="7"/>
      <c r="H53" s="5">
        <f t="shared" si="3"/>
        <v>31</v>
      </c>
      <c r="I53" s="45">
        <f t="shared" si="4"/>
        <v>38261</v>
      </c>
      <c r="J53" s="5">
        <f t="shared" si="5"/>
        <v>1345</v>
      </c>
      <c r="K53" s="55">
        <f t="shared" si="6"/>
        <v>5.3904348595426005E-2</v>
      </c>
      <c r="L53" s="47">
        <f t="shared" si="7"/>
        <v>0.82211909207426337</v>
      </c>
      <c r="M53" s="5">
        <f t="shared" si="8"/>
        <v>0</v>
      </c>
      <c r="N53" s="5">
        <f t="shared" si="9"/>
        <v>0</v>
      </c>
      <c r="P53" s="52">
        <f t="shared" si="12"/>
        <v>0</v>
      </c>
      <c r="Q53" s="70"/>
    </row>
    <row r="54" spans="1:17">
      <c r="A54" s="44">
        <f t="shared" si="10"/>
        <v>38292</v>
      </c>
      <c r="B54" s="66">
        <f t="shared" si="11"/>
        <v>-1750000</v>
      </c>
      <c r="C54" s="67"/>
      <c r="D54" s="68">
        <f t="shared" si="0"/>
        <v>-1750000</v>
      </c>
      <c r="E54" s="35">
        <f t="shared" si="1"/>
        <v>0</v>
      </c>
      <c r="F54" s="35">
        <f t="shared" si="2"/>
        <v>0</v>
      </c>
      <c r="G54" s="7"/>
      <c r="H54" s="5">
        <f t="shared" si="3"/>
        <v>30</v>
      </c>
      <c r="I54" s="45">
        <f t="shared" si="4"/>
        <v>38292</v>
      </c>
      <c r="J54" s="5">
        <f t="shared" si="5"/>
        <v>1376</v>
      </c>
      <c r="K54" s="55">
        <f t="shared" si="6"/>
        <v>5.3904348595426005E-2</v>
      </c>
      <c r="L54" s="47">
        <f t="shared" si="7"/>
        <v>0.81841602004602565</v>
      </c>
      <c r="M54" s="5">
        <f t="shared" si="8"/>
        <v>0</v>
      </c>
      <c r="N54" s="5">
        <f t="shared" si="9"/>
        <v>0</v>
      </c>
      <c r="P54" s="52">
        <f t="shared" si="12"/>
        <v>0</v>
      </c>
      <c r="Q54" s="70"/>
    </row>
    <row r="55" spans="1:17">
      <c r="A55" s="44">
        <f t="shared" si="10"/>
        <v>38322</v>
      </c>
      <c r="B55" s="66">
        <f t="shared" si="11"/>
        <v>-1750000</v>
      </c>
      <c r="C55" s="67"/>
      <c r="D55" s="68">
        <f t="shared" si="0"/>
        <v>-1750000</v>
      </c>
      <c r="E55" s="35">
        <f t="shared" si="1"/>
        <v>0</v>
      </c>
      <c r="F55" s="35">
        <f t="shared" si="2"/>
        <v>0</v>
      </c>
      <c r="G55" s="7"/>
      <c r="H55" s="5">
        <f t="shared" si="3"/>
        <v>31</v>
      </c>
      <c r="I55" s="45">
        <f t="shared" si="4"/>
        <v>38322</v>
      </c>
      <c r="J55" s="5">
        <f t="shared" si="5"/>
        <v>1406</v>
      </c>
      <c r="K55" s="55">
        <f t="shared" si="6"/>
        <v>5.3904348595426005E-2</v>
      </c>
      <c r="L55" s="47">
        <f t="shared" si="7"/>
        <v>0.81484828406967824</v>
      </c>
      <c r="M55" s="5">
        <f t="shared" si="8"/>
        <v>0</v>
      </c>
      <c r="N55" s="5">
        <f t="shared" si="9"/>
        <v>0</v>
      </c>
      <c r="P55" s="52">
        <f t="shared" si="12"/>
        <v>0</v>
      </c>
      <c r="Q55" s="70"/>
    </row>
    <row r="56" spans="1:17">
      <c r="A56" s="44">
        <f t="shared" si="10"/>
        <v>38353</v>
      </c>
      <c r="B56" s="66">
        <f t="shared" si="11"/>
        <v>-1750000</v>
      </c>
      <c r="C56" s="67"/>
      <c r="D56" s="68">
        <f t="shared" si="0"/>
        <v>-1750000</v>
      </c>
      <c r="E56" s="35">
        <f t="shared" si="1"/>
        <v>0</v>
      </c>
      <c r="F56" s="35">
        <f t="shared" si="2"/>
        <v>0</v>
      </c>
      <c r="G56" s="7"/>
      <c r="H56" s="5">
        <f t="shared" si="3"/>
        <v>31</v>
      </c>
      <c r="I56" s="45">
        <f t="shared" si="4"/>
        <v>38353</v>
      </c>
      <c r="J56" s="5">
        <f t="shared" si="5"/>
        <v>1437</v>
      </c>
      <c r="K56" s="55">
        <f t="shared" si="6"/>
        <v>5.3904348595426005E-2</v>
      </c>
      <c r="L56" s="47">
        <f t="shared" si="7"/>
        <v>0.81117796195079539</v>
      </c>
      <c r="M56" s="5">
        <f t="shared" si="8"/>
        <v>0</v>
      </c>
      <c r="N56" s="5">
        <f t="shared" si="9"/>
        <v>0</v>
      </c>
      <c r="P56" s="52">
        <f t="shared" si="12"/>
        <v>0</v>
      </c>
      <c r="Q56" s="70"/>
    </row>
    <row r="57" spans="1:17">
      <c r="A57" s="44">
        <f t="shared" si="10"/>
        <v>38384</v>
      </c>
      <c r="B57" s="66">
        <f t="shared" si="11"/>
        <v>-1750000</v>
      </c>
      <c r="C57" s="67"/>
      <c r="D57" s="68">
        <f t="shared" si="0"/>
        <v>-1750000</v>
      </c>
      <c r="E57" s="35">
        <f t="shared" si="1"/>
        <v>0</v>
      </c>
      <c r="F57" s="35">
        <f t="shared" si="2"/>
        <v>0</v>
      </c>
      <c r="G57" s="7"/>
      <c r="H57" s="5">
        <f t="shared" si="3"/>
        <v>28</v>
      </c>
      <c r="I57" s="45">
        <f t="shared" si="4"/>
        <v>38384</v>
      </c>
      <c r="J57" s="5">
        <f t="shared" si="5"/>
        <v>1468</v>
      </c>
      <c r="K57" s="55">
        <f t="shared" si="6"/>
        <v>5.3904348595426005E-2</v>
      </c>
      <c r="L57" s="47">
        <f t="shared" si="7"/>
        <v>0.80752417206830529</v>
      </c>
      <c r="M57" s="5">
        <f t="shared" si="8"/>
        <v>0</v>
      </c>
      <c r="N57" s="5">
        <f t="shared" si="9"/>
        <v>0</v>
      </c>
      <c r="P57" s="52">
        <f t="shared" si="12"/>
        <v>0</v>
      </c>
      <c r="Q57" s="70"/>
    </row>
    <row r="58" spans="1:17">
      <c r="A58" s="44">
        <f t="shared" si="10"/>
        <v>38412</v>
      </c>
      <c r="B58" s="66">
        <f t="shared" si="11"/>
        <v>-1750000</v>
      </c>
      <c r="C58" s="67"/>
      <c r="D58" s="68">
        <f t="shared" si="0"/>
        <v>-1750000</v>
      </c>
      <c r="E58" s="35">
        <f t="shared" si="1"/>
        <v>0</v>
      </c>
      <c r="F58" s="35">
        <f t="shared" si="2"/>
        <v>0</v>
      </c>
      <c r="G58" s="7"/>
      <c r="H58" s="5">
        <f t="shared" si="3"/>
        <v>31</v>
      </c>
      <c r="I58" s="45">
        <f t="shared" si="4"/>
        <v>38412</v>
      </c>
      <c r="J58" s="5">
        <f t="shared" si="5"/>
        <v>1496</v>
      </c>
      <c r="K58" s="55">
        <f t="shared" si="6"/>
        <v>5.3904348595426005E-2</v>
      </c>
      <c r="L58" s="47">
        <f t="shared" si="7"/>
        <v>0.80423812261759808</v>
      </c>
      <c r="M58" s="5">
        <f t="shared" si="8"/>
        <v>0</v>
      </c>
      <c r="N58" s="5">
        <f t="shared" si="9"/>
        <v>0</v>
      </c>
      <c r="P58" s="52">
        <f t="shared" si="12"/>
        <v>0</v>
      </c>
      <c r="Q58" s="70"/>
    </row>
    <row r="59" spans="1:17">
      <c r="A59" s="44">
        <f t="shared" si="10"/>
        <v>38443</v>
      </c>
      <c r="B59" s="66">
        <f t="shared" si="11"/>
        <v>-1750000</v>
      </c>
      <c r="C59" s="67"/>
      <c r="D59" s="68">
        <f t="shared" si="0"/>
        <v>-1750000</v>
      </c>
      <c r="E59" s="35">
        <f t="shared" si="1"/>
        <v>0</v>
      </c>
      <c r="F59" s="35">
        <f t="shared" si="2"/>
        <v>0</v>
      </c>
      <c r="G59" s="7"/>
      <c r="H59" s="5">
        <f t="shared" si="3"/>
        <v>30</v>
      </c>
      <c r="I59" s="45">
        <f t="shared" si="4"/>
        <v>38443</v>
      </c>
      <c r="J59" s="5">
        <f t="shared" si="5"/>
        <v>1527</v>
      </c>
      <c r="K59" s="55">
        <f t="shared" si="6"/>
        <v>5.3904348595426005E-2</v>
      </c>
      <c r="L59" s="47">
        <f t="shared" si="7"/>
        <v>0.80061559186187314</v>
      </c>
      <c r="M59" s="5">
        <f t="shared" si="8"/>
        <v>0</v>
      </c>
      <c r="N59" s="5">
        <f t="shared" si="9"/>
        <v>0</v>
      </c>
      <c r="P59" s="52">
        <f t="shared" si="12"/>
        <v>0</v>
      </c>
      <c r="Q59" s="70"/>
    </row>
    <row r="60" spans="1:17">
      <c r="A60" s="44">
        <f t="shared" si="10"/>
        <v>38473</v>
      </c>
      <c r="B60" s="66">
        <f t="shared" si="11"/>
        <v>-1750000</v>
      </c>
      <c r="C60" s="67"/>
      <c r="D60" s="68">
        <f t="shared" si="0"/>
        <v>-1750000</v>
      </c>
      <c r="E60" s="35">
        <f t="shared" si="1"/>
        <v>0</v>
      </c>
      <c r="F60" s="35">
        <f t="shared" si="2"/>
        <v>0</v>
      </c>
      <c r="G60" s="7"/>
      <c r="H60" s="5">
        <f t="shared" si="3"/>
        <v>31</v>
      </c>
      <c r="I60" s="45">
        <f t="shared" si="4"/>
        <v>38473</v>
      </c>
      <c r="J60" s="5">
        <f t="shared" si="5"/>
        <v>1557</v>
      </c>
      <c r="K60" s="55">
        <f t="shared" si="6"/>
        <v>5.3904348595426005E-2</v>
      </c>
      <c r="L60" s="47">
        <f t="shared" si="7"/>
        <v>0.79712545361879517</v>
      </c>
      <c r="M60" s="5">
        <f t="shared" si="8"/>
        <v>0</v>
      </c>
      <c r="N60" s="5">
        <f t="shared" si="9"/>
        <v>0</v>
      </c>
      <c r="P60" s="52">
        <f t="shared" si="12"/>
        <v>0</v>
      </c>
      <c r="Q60" s="70"/>
    </row>
    <row r="61" spans="1:17">
      <c r="A61" s="44">
        <f t="shared" si="10"/>
        <v>38504</v>
      </c>
      <c r="B61" s="66">
        <f t="shared" si="11"/>
        <v>-1750000</v>
      </c>
      <c r="C61" s="67"/>
      <c r="D61" s="68">
        <f t="shared" si="0"/>
        <v>-1750000</v>
      </c>
      <c r="E61" s="35">
        <f t="shared" si="1"/>
        <v>0</v>
      </c>
      <c r="F61" s="35">
        <f t="shared" si="2"/>
        <v>0</v>
      </c>
      <c r="G61" s="7"/>
      <c r="H61" s="5">
        <f t="shared" si="3"/>
        <v>30</v>
      </c>
      <c r="I61" s="45">
        <f t="shared" si="4"/>
        <v>38504</v>
      </c>
      <c r="J61" s="5">
        <f t="shared" si="5"/>
        <v>1588</v>
      </c>
      <c r="K61" s="55">
        <f t="shared" si="6"/>
        <v>5.3904348595426005E-2</v>
      </c>
      <c r="L61" s="47">
        <f t="shared" si="7"/>
        <v>0.79353496046670879</v>
      </c>
      <c r="M61" s="5">
        <f t="shared" si="8"/>
        <v>0</v>
      </c>
      <c r="N61" s="5">
        <f t="shared" si="9"/>
        <v>0</v>
      </c>
      <c r="P61" s="52">
        <f t="shared" si="12"/>
        <v>0</v>
      </c>
      <c r="Q61" s="70"/>
    </row>
    <row r="62" spans="1:17">
      <c r="A62" s="44">
        <f t="shared" si="10"/>
        <v>38534</v>
      </c>
      <c r="B62" s="66">
        <f t="shared" si="11"/>
        <v>-1750000</v>
      </c>
      <c r="C62" s="67"/>
      <c r="D62" s="68">
        <f t="shared" si="0"/>
        <v>-1750000</v>
      </c>
      <c r="E62" s="35">
        <f t="shared" si="1"/>
        <v>0</v>
      </c>
      <c r="F62" s="35">
        <f t="shared" si="2"/>
        <v>0</v>
      </c>
      <c r="G62" s="7"/>
      <c r="H62" s="5">
        <f t="shared" si="3"/>
        <v>31</v>
      </c>
      <c r="I62" s="45">
        <f t="shared" si="4"/>
        <v>38534</v>
      </c>
      <c r="J62" s="5">
        <f t="shared" si="5"/>
        <v>1618</v>
      </c>
      <c r="K62" s="55">
        <f t="shared" si="6"/>
        <v>5.3904348595426005E-2</v>
      </c>
      <c r="L62" s="47">
        <f t="shared" si="7"/>
        <v>0.79007568895002056</v>
      </c>
      <c r="M62" s="5">
        <f t="shared" si="8"/>
        <v>0</v>
      </c>
      <c r="N62" s="5">
        <f t="shared" si="9"/>
        <v>0</v>
      </c>
      <c r="P62" s="52">
        <f t="shared" si="12"/>
        <v>0</v>
      </c>
      <c r="Q62" s="70"/>
    </row>
    <row r="63" spans="1:17">
      <c r="A63" s="44">
        <f t="shared" si="10"/>
        <v>38565</v>
      </c>
      <c r="B63" s="66">
        <f t="shared" si="11"/>
        <v>-1750000</v>
      </c>
      <c r="C63" s="67"/>
      <c r="D63" s="68">
        <f t="shared" si="0"/>
        <v>-1750000</v>
      </c>
      <c r="E63" s="35">
        <f t="shared" si="1"/>
        <v>0</v>
      </c>
      <c r="F63" s="35">
        <f t="shared" si="2"/>
        <v>0</v>
      </c>
      <c r="G63" s="7"/>
      <c r="H63" s="5">
        <f t="shared" si="3"/>
        <v>31</v>
      </c>
      <c r="I63" s="45">
        <f t="shared" si="4"/>
        <v>38565</v>
      </c>
      <c r="J63" s="5">
        <f t="shared" si="5"/>
        <v>1649</v>
      </c>
      <c r="K63" s="55">
        <f t="shared" si="6"/>
        <v>5.3904348595426005E-2</v>
      </c>
      <c r="L63" s="47">
        <f t="shared" si="7"/>
        <v>0.78651695006152245</v>
      </c>
      <c r="M63" s="5">
        <f t="shared" si="8"/>
        <v>0</v>
      </c>
      <c r="N63" s="5">
        <f t="shared" si="9"/>
        <v>0</v>
      </c>
      <c r="P63" s="52">
        <f t="shared" si="12"/>
        <v>0</v>
      </c>
      <c r="Q63" s="70"/>
    </row>
    <row r="64" spans="1:17">
      <c r="A64" s="44">
        <f t="shared" si="10"/>
        <v>38596</v>
      </c>
      <c r="B64" s="66">
        <f t="shared" si="11"/>
        <v>-1750000</v>
      </c>
      <c r="C64" s="67"/>
      <c r="D64" s="68">
        <f t="shared" si="0"/>
        <v>-1750000</v>
      </c>
      <c r="E64" s="35">
        <f t="shared" si="1"/>
        <v>0</v>
      </c>
      <c r="F64" s="35">
        <f t="shared" si="2"/>
        <v>0</v>
      </c>
      <c r="G64" s="7"/>
      <c r="H64" s="5">
        <f t="shared" si="3"/>
        <v>30</v>
      </c>
      <c r="I64" s="45">
        <f t="shared" si="4"/>
        <v>38596</v>
      </c>
      <c r="J64" s="5">
        <f t="shared" si="5"/>
        <v>1680</v>
      </c>
      <c r="K64" s="55">
        <f t="shared" si="6"/>
        <v>5.3904348595426005E-2</v>
      </c>
      <c r="L64" s="47">
        <f t="shared" si="7"/>
        <v>0.78297424080493627</v>
      </c>
      <c r="M64" s="5">
        <f t="shared" si="8"/>
        <v>0</v>
      </c>
      <c r="N64" s="5">
        <f t="shared" si="9"/>
        <v>0</v>
      </c>
      <c r="P64" s="52">
        <f t="shared" si="12"/>
        <v>0</v>
      </c>
      <c r="Q64" s="70"/>
    </row>
    <row r="65" spans="1:17">
      <c r="A65" s="44">
        <f t="shared" si="10"/>
        <v>38626</v>
      </c>
      <c r="B65" s="66">
        <f t="shared" si="11"/>
        <v>-1750000</v>
      </c>
      <c r="C65" s="67"/>
      <c r="D65" s="68">
        <f t="shared" si="0"/>
        <v>-1750000</v>
      </c>
      <c r="E65" s="35">
        <f t="shared" si="1"/>
        <v>0</v>
      </c>
      <c r="F65" s="35">
        <f t="shared" si="2"/>
        <v>0</v>
      </c>
      <c r="G65" s="7"/>
      <c r="H65" s="5">
        <f t="shared" si="3"/>
        <v>31</v>
      </c>
      <c r="I65" s="45">
        <f t="shared" si="4"/>
        <v>38626</v>
      </c>
      <c r="J65" s="5">
        <f t="shared" si="5"/>
        <v>1710</v>
      </c>
      <c r="K65" s="55">
        <f t="shared" si="6"/>
        <v>5.3904348595426005E-2</v>
      </c>
      <c r="L65" s="47">
        <f t="shared" si="7"/>
        <v>0.77956100682728757</v>
      </c>
      <c r="M65" s="5">
        <f t="shared" si="8"/>
        <v>0</v>
      </c>
      <c r="N65" s="5">
        <f t="shared" si="9"/>
        <v>0</v>
      </c>
      <c r="P65" s="52">
        <f t="shared" si="12"/>
        <v>0</v>
      </c>
      <c r="Q65" s="70"/>
    </row>
    <row r="66" spans="1:17">
      <c r="A66" s="44">
        <f t="shared" si="10"/>
        <v>38657</v>
      </c>
      <c r="B66" s="66">
        <f t="shared" si="11"/>
        <v>-1750000</v>
      </c>
      <c r="C66" s="67"/>
      <c r="D66" s="68">
        <f t="shared" si="0"/>
        <v>-1750000</v>
      </c>
      <c r="E66" s="35">
        <f t="shared" si="1"/>
        <v>0</v>
      </c>
      <c r="F66" s="35">
        <f t="shared" si="2"/>
        <v>0</v>
      </c>
      <c r="G66" s="7"/>
      <c r="H66" s="5">
        <f t="shared" si="3"/>
        <v>30</v>
      </c>
      <c r="I66" s="45">
        <f t="shared" si="4"/>
        <v>38657</v>
      </c>
      <c r="J66" s="5">
        <f t="shared" si="5"/>
        <v>1741</v>
      </c>
      <c r="K66" s="55">
        <f t="shared" si="6"/>
        <v>5.3904348595426005E-2</v>
      </c>
      <c r="L66" s="47">
        <f t="shared" si="7"/>
        <v>0.77604962923428755</v>
      </c>
      <c r="M66" s="5">
        <f t="shared" si="8"/>
        <v>0</v>
      </c>
      <c r="N66" s="5">
        <f t="shared" si="9"/>
        <v>0</v>
      </c>
      <c r="P66" s="52">
        <f t="shared" si="12"/>
        <v>0</v>
      </c>
      <c r="Q66" s="70"/>
    </row>
    <row r="67" spans="1:17">
      <c r="A67" s="44">
        <f t="shared" si="10"/>
        <v>38687</v>
      </c>
      <c r="B67" s="66">
        <f t="shared" si="11"/>
        <v>-1750000</v>
      </c>
      <c r="C67" s="67"/>
      <c r="D67" s="68">
        <f t="shared" si="0"/>
        <v>-1750000</v>
      </c>
      <c r="E67" s="35">
        <f t="shared" si="1"/>
        <v>0</v>
      </c>
      <c r="F67" s="35">
        <f t="shared" si="2"/>
        <v>0</v>
      </c>
      <c r="G67" s="7"/>
      <c r="H67" s="5">
        <f t="shared" si="3"/>
        <v>31</v>
      </c>
      <c r="I67" s="45">
        <f t="shared" si="4"/>
        <v>38687</v>
      </c>
      <c r="J67" s="5">
        <f t="shared" si="5"/>
        <v>1771</v>
      </c>
      <c r="K67" s="55">
        <f t="shared" si="6"/>
        <v>5.3904348595426005E-2</v>
      </c>
      <c r="L67" s="47">
        <f t="shared" si="7"/>
        <v>0.77266658184294434</v>
      </c>
      <c r="M67" s="5">
        <f t="shared" si="8"/>
        <v>0</v>
      </c>
      <c r="N67" s="5">
        <f t="shared" si="9"/>
        <v>0</v>
      </c>
      <c r="P67" s="52">
        <f t="shared" si="12"/>
        <v>0</v>
      </c>
      <c r="Q67" s="70"/>
    </row>
    <row r="68" spans="1:17">
      <c r="A68" s="44">
        <f t="shared" si="10"/>
        <v>38718</v>
      </c>
      <c r="B68" s="66">
        <f t="shared" si="11"/>
        <v>-1750000</v>
      </c>
      <c r="C68" s="67"/>
      <c r="D68" s="68">
        <f t="shared" si="0"/>
        <v>-1750000</v>
      </c>
      <c r="E68" s="35">
        <f t="shared" si="1"/>
        <v>0</v>
      </c>
      <c r="F68" s="35">
        <f t="shared" si="2"/>
        <v>0</v>
      </c>
      <c r="G68" s="7"/>
      <c r="H68" s="5">
        <f t="shared" si="3"/>
        <v>31</v>
      </c>
      <c r="I68" s="45">
        <f t="shared" si="4"/>
        <v>38718</v>
      </c>
      <c r="J68" s="5">
        <f t="shared" si="5"/>
        <v>1802</v>
      </c>
      <c r="K68" s="55">
        <f t="shared" si="6"/>
        <v>5.3904348595426005E-2</v>
      </c>
      <c r="L68" s="47">
        <f t="shared" si="7"/>
        <v>0.76918625881680269</v>
      </c>
      <c r="M68" s="5">
        <f t="shared" si="8"/>
        <v>0</v>
      </c>
      <c r="N68" s="5">
        <f t="shared" si="9"/>
        <v>0</v>
      </c>
      <c r="P68" s="52">
        <f t="shared" si="12"/>
        <v>0</v>
      </c>
      <c r="Q68" s="70"/>
    </row>
    <row r="69" spans="1:17">
      <c r="A69" s="44">
        <f t="shared" si="10"/>
        <v>38749</v>
      </c>
      <c r="B69" s="66">
        <f t="shared" si="11"/>
        <v>-1750000</v>
      </c>
      <c r="C69" s="67"/>
      <c r="D69" s="68">
        <f t="shared" si="0"/>
        <v>-1750000</v>
      </c>
      <c r="E69" s="35">
        <f t="shared" si="1"/>
        <v>0</v>
      </c>
      <c r="F69" s="35">
        <f t="shared" si="2"/>
        <v>0</v>
      </c>
      <c r="G69" s="7"/>
      <c r="H69" s="5">
        <f t="shared" si="3"/>
        <v>28</v>
      </c>
      <c r="I69" s="45">
        <f t="shared" si="4"/>
        <v>38749</v>
      </c>
      <c r="J69" s="5">
        <f t="shared" si="5"/>
        <v>1833</v>
      </c>
      <c r="K69" s="55">
        <f t="shared" si="6"/>
        <v>5.3904348595426005E-2</v>
      </c>
      <c r="L69" s="47">
        <f t="shared" si="7"/>
        <v>0.76572161221390878</v>
      </c>
      <c r="M69" s="5">
        <f t="shared" si="8"/>
        <v>0</v>
      </c>
      <c r="N69" s="5">
        <f t="shared" si="9"/>
        <v>0</v>
      </c>
      <c r="P69" s="52">
        <f t="shared" si="12"/>
        <v>0</v>
      </c>
      <c r="Q69" s="70"/>
    </row>
    <row r="70" spans="1:17">
      <c r="A70" s="44">
        <f t="shared" si="10"/>
        <v>38777</v>
      </c>
      <c r="B70" s="66">
        <f t="shared" si="11"/>
        <v>-1750000</v>
      </c>
      <c r="C70" s="67"/>
      <c r="D70" s="68">
        <f t="shared" si="0"/>
        <v>-1750000</v>
      </c>
      <c r="E70" s="35">
        <f t="shared" si="1"/>
        <v>0</v>
      </c>
      <c r="F70" s="35">
        <f t="shared" si="2"/>
        <v>0</v>
      </c>
      <c r="G70" s="7"/>
      <c r="H70" s="5">
        <f t="shared" si="3"/>
        <v>31</v>
      </c>
      <c r="I70" s="45">
        <f t="shared" si="4"/>
        <v>38777</v>
      </c>
      <c r="J70" s="5">
        <f t="shared" si="5"/>
        <v>1861</v>
      </c>
      <c r="K70" s="55">
        <f t="shared" si="6"/>
        <v>5.3904348595426005E-2</v>
      </c>
      <c r="L70" s="47">
        <f t="shared" si="7"/>
        <v>0.76260566947158137</v>
      </c>
      <c r="M70" s="5">
        <f t="shared" si="8"/>
        <v>0</v>
      </c>
      <c r="N70" s="5">
        <f t="shared" si="9"/>
        <v>0</v>
      </c>
      <c r="P70" s="52">
        <f t="shared" si="12"/>
        <v>0</v>
      </c>
      <c r="Q70" s="70"/>
    </row>
    <row r="71" spans="1:17">
      <c r="A71" s="44">
        <f t="shared" si="10"/>
        <v>38808</v>
      </c>
      <c r="B71" s="66">
        <f t="shared" si="11"/>
        <v>-1750000</v>
      </c>
      <c r="C71" s="67"/>
      <c r="D71" s="68">
        <f t="shared" si="0"/>
        <v>-1750000</v>
      </c>
      <c r="E71" s="35">
        <f t="shared" si="1"/>
        <v>0</v>
      </c>
      <c r="F71" s="35">
        <f t="shared" si="2"/>
        <v>0</v>
      </c>
      <c r="G71" s="7"/>
      <c r="H71" s="5">
        <f t="shared" si="3"/>
        <v>30</v>
      </c>
      <c r="I71" s="45">
        <f t="shared" si="4"/>
        <v>38808</v>
      </c>
      <c r="J71" s="5">
        <f t="shared" si="5"/>
        <v>1892</v>
      </c>
      <c r="K71" s="55">
        <f t="shared" si="6"/>
        <v>5.3904348595426005E-2</v>
      </c>
      <c r="L71" s="47">
        <f t="shared" si="7"/>
        <v>0.75917066382529397</v>
      </c>
      <c r="M71" s="5">
        <f t="shared" si="8"/>
        <v>0</v>
      </c>
      <c r="N71" s="5">
        <f t="shared" si="9"/>
        <v>0</v>
      </c>
      <c r="P71" s="52">
        <f t="shared" si="12"/>
        <v>0</v>
      </c>
      <c r="Q71" s="70"/>
    </row>
    <row r="72" spans="1:17">
      <c r="A72" s="44">
        <f t="shared" si="10"/>
        <v>38838</v>
      </c>
      <c r="B72" s="66">
        <f t="shared" si="11"/>
        <v>-1750000</v>
      </c>
      <c r="C72" s="67"/>
      <c r="D72" s="68">
        <f t="shared" si="0"/>
        <v>-1750000</v>
      </c>
      <c r="E72" s="35">
        <f t="shared" si="1"/>
        <v>0</v>
      </c>
      <c r="F72" s="35">
        <f t="shared" si="2"/>
        <v>0</v>
      </c>
      <c r="G72" s="7"/>
      <c r="H72" s="5">
        <f t="shared" si="3"/>
        <v>31</v>
      </c>
      <c r="I72" s="45">
        <f t="shared" si="4"/>
        <v>38838</v>
      </c>
      <c r="J72" s="5">
        <f t="shared" si="5"/>
        <v>1922</v>
      </c>
      <c r="K72" s="55">
        <f t="shared" si="6"/>
        <v>5.3904348595426005E-2</v>
      </c>
      <c r="L72" s="47">
        <f t="shared" si="7"/>
        <v>0.75586119721763301</v>
      </c>
      <c r="M72" s="5">
        <f t="shared" si="8"/>
        <v>0</v>
      </c>
      <c r="N72" s="5">
        <f t="shared" si="9"/>
        <v>0</v>
      </c>
      <c r="P72" s="52">
        <f t="shared" si="12"/>
        <v>0</v>
      </c>
      <c r="Q72" s="70"/>
    </row>
    <row r="73" spans="1:17">
      <c r="A73" s="44">
        <f t="shared" si="10"/>
        <v>38869</v>
      </c>
      <c r="B73" s="66">
        <f t="shared" si="11"/>
        <v>-1750000</v>
      </c>
      <c r="C73" s="67"/>
      <c r="D73" s="68">
        <f t="shared" si="0"/>
        <v>-1750000</v>
      </c>
      <c r="E73" s="35">
        <f t="shared" si="1"/>
        <v>0</v>
      </c>
      <c r="F73" s="35">
        <f t="shared" si="2"/>
        <v>0</v>
      </c>
      <c r="G73" s="7"/>
      <c r="H73" s="5">
        <f t="shared" si="3"/>
        <v>30</v>
      </c>
      <c r="I73" s="45">
        <f t="shared" si="4"/>
        <v>38869</v>
      </c>
      <c r="J73" s="5">
        <f t="shared" si="5"/>
        <v>1953</v>
      </c>
      <c r="K73" s="55">
        <f t="shared" si="6"/>
        <v>5.3904348595426005E-2</v>
      </c>
      <c r="L73" s="47">
        <f t="shared" si="7"/>
        <v>0.75245657070593763</v>
      </c>
      <c r="M73" s="5">
        <f t="shared" si="8"/>
        <v>0</v>
      </c>
      <c r="N73" s="5">
        <f t="shared" si="9"/>
        <v>0</v>
      </c>
      <c r="P73" s="52">
        <f t="shared" si="12"/>
        <v>0</v>
      </c>
      <c r="Q73" s="70"/>
    </row>
    <row r="74" spans="1:17">
      <c r="A74" s="44">
        <f t="shared" si="10"/>
        <v>38899</v>
      </c>
      <c r="B74" s="66">
        <f t="shared" si="11"/>
        <v>-1750000</v>
      </c>
      <c r="C74" s="67"/>
      <c r="D74" s="68">
        <f t="shared" ref="D74:D137" si="13">B74+C74</f>
        <v>-1750000</v>
      </c>
      <c r="E74" s="35">
        <f t="shared" ref="E74:E137" si="14">IF(M74=0,0,IF(AND(M74=1,$H$3=1),D74*H74,IF($H$3=2,D74,"N/A")))</f>
        <v>0</v>
      </c>
      <c r="F74" s="35">
        <f t="shared" ref="F74:F137" si="15">E74*L74</f>
        <v>0</v>
      </c>
      <c r="G74" s="7"/>
      <c r="H74" s="5">
        <f t="shared" ref="H74:H137" si="16">A75-A74</f>
        <v>31</v>
      </c>
      <c r="I74" s="45">
        <f t="shared" ref="I74:I137" si="17">CHOOSE(F$3,A75+24,A74)</f>
        <v>38899</v>
      </c>
      <c r="J74" s="5">
        <f t="shared" ref="J74:J137" si="18">I74-C$3</f>
        <v>1983</v>
      </c>
      <c r="K74" s="55">
        <f t="shared" ref="K74:K137" si="19">VLOOKUP($A74,Table,MATCH(K$4,Curves,0))</f>
        <v>5.3904348595426005E-2</v>
      </c>
      <c r="L74" s="47">
        <f t="shared" ref="L74:L137" si="20">1/(1+CHOOSE(F$3,(K75+($I$3/10000))/2,(K74+($I$3/10000))/2))^(2*J74/365.25)</f>
        <v>0.74917637296763384</v>
      </c>
      <c r="M74" s="5">
        <f t="shared" ref="M74:M137" si="21">IF(AND(mthbeg&lt;=A74,mthend&gt;=A74),1,0)</f>
        <v>0</v>
      </c>
      <c r="N74" s="5">
        <f t="shared" ref="N74:N137" si="22">H74*M74</f>
        <v>0</v>
      </c>
      <c r="P74" s="52">
        <f t="shared" si="12"/>
        <v>0</v>
      </c>
      <c r="Q74" s="70"/>
    </row>
    <row r="75" spans="1:17">
      <c r="A75" s="44">
        <f t="shared" ref="A75:A138" si="23">EDATE(A74,1)</f>
        <v>38930</v>
      </c>
      <c r="B75" s="66">
        <f t="shared" ref="B75:B138" si="24">B74</f>
        <v>-1750000</v>
      </c>
      <c r="C75" s="67"/>
      <c r="D75" s="68">
        <f t="shared" si="13"/>
        <v>-1750000</v>
      </c>
      <c r="E75" s="35">
        <f t="shared" si="14"/>
        <v>0</v>
      </c>
      <c r="F75" s="35">
        <f t="shared" si="15"/>
        <v>0</v>
      </c>
      <c r="G75" s="7"/>
      <c r="H75" s="5">
        <f t="shared" si="16"/>
        <v>31</v>
      </c>
      <c r="I75" s="45">
        <f t="shared" si="17"/>
        <v>38930</v>
      </c>
      <c r="J75" s="5">
        <f t="shared" si="18"/>
        <v>2014</v>
      </c>
      <c r="K75" s="55">
        <f t="shared" si="19"/>
        <v>5.3904348595426005E-2</v>
      </c>
      <c r="L75" s="47">
        <f t="shared" si="20"/>
        <v>0.74580185691795364</v>
      </c>
      <c r="M75" s="5">
        <f t="shared" si="21"/>
        <v>0</v>
      </c>
      <c r="N75" s="5">
        <f t="shared" si="22"/>
        <v>0</v>
      </c>
      <c r="P75" s="52">
        <f t="shared" ref="P75:P138" si="25">F75</f>
        <v>0</v>
      </c>
      <c r="Q75" s="70"/>
    </row>
    <row r="76" spans="1:17">
      <c r="A76" s="44">
        <f t="shared" si="23"/>
        <v>38961</v>
      </c>
      <c r="B76" s="66">
        <f t="shared" si="24"/>
        <v>-1750000</v>
      </c>
      <c r="C76" s="67"/>
      <c r="D76" s="68">
        <f t="shared" si="13"/>
        <v>-1750000</v>
      </c>
      <c r="E76" s="35">
        <f t="shared" si="14"/>
        <v>0</v>
      </c>
      <c r="F76" s="35">
        <f t="shared" si="15"/>
        <v>0</v>
      </c>
      <c r="G76" s="7"/>
      <c r="H76" s="5">
        <f t="shared" si="16"/>
        <v>30</v>
      </c>
      <c r="I76" s="45">
        <f t="shared" si="17"/>
        <v>38961</v>
      </c>
      <c r="J76" s="5">
        <f t="shared" si="18"/>
        <v>2045</v>
      </c>
      <c r="K76" s="55">
        <f t="shared" si="19"/>
        <v>5.3904348595426005E-2</v>
      </c>
      <c r="L76" s="47">
        <f t="shared" si="20"/>
        <v>0.74244254070502813</v>
      </c>
      <c r="M76" s="5">
        <f t="shared" si="21"/>
        <v>0</v>
      </c>
      <c r="N76" s="5">
        <f t="shared" si="22"/>
        <v>0</v>
      </c>
      <c r="P76" s="52">
        <f t="shared" si="25"/>
        <v>0</v>
      </c>
      <c r="Q76" s="70"/>
    </row>
    <row r="77" spans="1:17">
      <c r="A77" s="44">
        <f t="shared" si="23"/>
        <v>38991</v>
      </c>
      <c r="B77" s="66">
        <f t="shared" si="24"/>
        <v>-1750000</v>
      </c>
      <c r="C77" s="67"/>
      <c r="D77" s="68">
        <f t="shared" si="13"/>
        <v>-1750000</v>
      </c>
      <c r="E77" s="35">
        <f t="shared" si="14"/>
        <v>0</v>
      </c>
      <c r="F77" s="35">
        <f t="shared" si="15"/>
        <v>0</v>
      </c>
      <c r="G77" s="7"/>
      <c r="H77" s="5">
        <f t="shared" si="16"/>
        <v>31</v>
      </c>
      <c r="I77" s="45">
        <f t="shared" si="17"/>
        <v>38991</v>
      </c>
      <c r="J77" s="5">
        <f t="shared" si="18"/>
        <v>2075</v>
      </c>
      <c r="K77" s="55">
        <f t="shared" si="19"/>
        <v>5.3904348595426005E-2</v>
      </c>
      <c r="L77" s="47">
        <f t="shared" si="20"/>
        <v>0.73920599731149206</v>
      </c>
      <c r="M77" s="5">
        <f t="shared" si="21"/>
        <v>0</v>
      </c>
      <c r="N77" s="5">
        <f t="shared" si="22"/>
        <v>0</v>
      </c>
      <c r="P77" s="52">
        <f t="shared" si="25"/>
        <v>0</v>
      </c>
      <c r="Q77" s="70"/>
    </row>
    <row r="78" spans="1:17">
      <c r="A78" s="44">
        <f t="shared" si="23"/>
        <v>39022</v>
      </c>
      <c r="B78" s="66">
        <f t="shared" si="24"/>
        <v>-1750000</v>
      </c>
      <c r="C78" s="67"/>
      <c r="D78" s="68">
        <f t="shared" si="13"/>
        <v>-1750000</v>
      </c>
      <c r="E78" s="35">
        <f t="shared" si="14"/>
        <v>0</v>
      </c>
      <c r="F78" s="35">
        <f t="shared" si="15"/>
        <v>0</v>
      </c>
      <c r="G78" s="7"/>
      <c r="H78" s="5">
        <f t="shared" si="16"/>
        <v>30</v>
      </c>
      <c r="I78" s="45">
        <f t="shared" si="17"/>
        <v>39022</v>
      </c>
      <c r="J78" s="5">
        <f t="shared" si="18"/>
        <v>2106</v>
      </c>
      <c r="K78" s="55">
        <f t="shared" si="19"/>
        <v>5.3904348595426005E-2</v>
      </c>
      <c r="L78" s="47">
        <f t="shared" si="20"/>
        <v>0.73587639083702938</v>
      </c>
      <c r="M78" s="5">
        <f t="shared" si="21"/>
        <v>0</v>
      </c>
      <c r="N78" s="5">
        <f t="shared" si="22"/>
        <v>0</v>
      </c>
      <c r="P78" s="52">
        <f t="shared" si="25"/>
        <v>0</v>
      </c>
      <c r="Q78" s="70"/>
    </row>
    <row r="79" spans="1:17">
      <c r="A79" s="44">
        <f t="shared" si="23"/>
        <v>39052</v>
      </c>
      <c r="B79" s="66">
        <f t="shared" si="24"/>
        <v>-1750000</v>
      </c>
      <c r="C79" s="67"/>
      <c r="D79" s="68">
        <f t="shared" si="13"/>
        <v>-1750000</v>
      </c>
      <c r="E79" s="35">
        <f t="shared" si="14"/>
        <v>0</v>
      </c>
      <c r="F79" s="35">
        <f t="shared" si="15"/>
        <v>0</v>
      </c>
      <c r="G79" s="7"/>
      <c r="H79" s="5">
        <f t="shared" si="16"/>
        <v>31</v>
      </c>
      <c r="I79" s="45">
        <f t="shared" si="17"/>
        <v>39052</v>
      </c>
      <c r="J79" s="5">
        <f t="shared" si="18"/>
        <v>2136</v>
      </c>
      <c r="K79" s="55">
        <f t="shared" si="19"/>
        <v>5.3904348595426005E-2</v>
      </c>
      <c r="L79" s="47">
        <f t="shared" si="20"/>
        <v>0.73266847138111957</v>
      </c>
      <c r="M79" s="5">
        <f t="shared" si="21"/>
        <v>0</v>
      </c>
      <c r="N79" s="5">
        <f t="shared" si="22"/>
        <v>0</v>
      </c>
      <c r="P79" s="52">
        <f t="shared" si="25"/>
        <v>0</v>
      </c>
      <c r="Q79" s="70"/>
    </row>
    <row r="80" spans="1:17">
      <c r="A80" s="44">
        <f t="shared" si="23"/>
        <v>39083</v>
      </c>
      <c r="B80" s="66">
        <f t="shared" si="24"/>
        <v>-1750000</v>
      </c>
      <c r="C80" s="67"/>
      <c r="D80" s="68">
        <f t="shared" si="13"/>
        <v>-1750000</v>
      </c>
      <c r="E80" s="35">
        <f t="shared" si="14"/>
        <v>0</v>
      </c>
      <c r="F80" s="35">
        <f t="shared" si="15"/>
        <v>0</v>
      </c>
      <c r="G80" s="7"/>
      <c r="H80" s="5">
        <f t="shared" si="16"/>
        <v>31</v>
      </c>
      <c r="I80" s="45">
        <f t="shared" si="17"/>
        <v>39083</v>
      </c>
      <c r="J80" s="5">
        <f t="shared" si="18"/>
        <v>2167</v>
      </c>
      <c r="K80" s="55">
        <f t="shared" si="19"/>
        <v>5.3904348595426005E-2</v>
      </c>
      <c r="L80" s="47">
        <f t="shared" si="20"/>
        <v>0.72936831189267148</v>
      </c>
      <c r="M80" s="5">
        <f t="shared" si="21"/>
        <v>0</v>
      </c>
      <c r="N80" s="5">
        <f t="shared" si="22"/>
        <v>0</v>
      </c>
      <c r="P80" s="52">
        <f t="shared" si="25"/>
        <v>0</v>
      </c>
      <c r="Q80" s="70"/>
    </row>
    <row r="81" spans="1:17">
      <c r="A81" s="44">
        <f t="shared" si="23"/>
        <v>39114</v>
      </c>
      <c r="B81" s="66">
        <f t="shared" si="24"/>
        <v>-1750000</v>
      </c>
      <c r="C81" s="67"/>
      <c r="D81" s="68">
        <f t="shared" si="13"/>
        <v>-1750000</v>
      </c>
      <c r="E81" s="35">
        <f t="shared" si="14"/>
        <v>0</v>
      </c>
      <c r="F81" s="35">
        <f t="shared" si="15"/>
        <v>0</v>
      </c>
      <c r="G81" s="7"/>
      <c r="H81" s="5">
        <f t="shared" si="16"/>
        <v>28</v>
      </c>
      <c r="I81" s="45">
        <f t="shared" si="17"/>
        <v>39114</v>
      </c>
      <c r="J81" s="5">
        <f t="shared" si="18"/>
        <v>2198</v>
      </c>
      <c r="K81" s="55">
        <f t="shared" si="19"/>
        <v>5.3904348595426005E-2</v>
      </c>
      <c r="L81" s="47">
        <f t="shared" si="20"/>
        <v>0.72608301731662872</v>
      </c>
      <c r="M81" s="5">
        <f t="shared" si="21"/>
        <v>0</v>
      </c>
      <c r="N81" s="5">
        <f t="shared" si="22"/>
        <v>0</v>
      </c>
      <c r="P81" s="52">
        <f t="shared" si="25"/>
        <v>0</v>
      </c>
      <c r="Q81" s="70"/>
    </row>
    <row r="82" spans="1:17">
      <c r="A82" s="44">
        <f t="shared" si="23"/>
        <v>39142</v>
      </c>
      <c r="B82" s="66">
        <f t="shared" si="24"/>
        <v>-1750000</v>
      </c>
      <c r="C82" s="67"/>
      <c r="D82" s="68">
        <f t="shared" si="13"/>
        <v>-1750000</v>
      </c>
      <c r="E82" s="35">
        <f t="shared" si="14"/>
        <v>0</v>
      </c>
      <c r="F82" s="35">
        <f t="shared" si="15"/>
        <v>0</v>
      </c>
      <c r="G82" s="7"/>
      <c r="H82" s="5">
        <f t="shared" si="16"/>
        <v>31</v>
      </c>
      <c r="I82" s="45">
        <f t="shared" si="17"/>
        <v>39142</v>
      </c>
      <c r="J82" s="5">
        <f t="shared" si="18"/>
        <v>2226</v>
      </c>
      <c r="K82" s="55">
        <f t="shared" si="19"/>
        <v>5.3904348595426005E-2</v>
      </c>
      <c r="L82" s="47">
        <f t="shared" si="20"/>
        <v>0.72312837548329512</v>
      </c>
      <c r="M82" s="5">
        <f t="shared" si="21"/>
        <v>0</v>
      </c>
      <c r="N82" s="5">
        <f t="shared" si="22"/>
        <v>0</v>
      </c>
      <c r="P82" s="52">
        <f t="shared" si="25"/>
        <v>0</v>
      </c>
      <c r="Q82" s="70"/>
    </row>
    <row r="83" spans="1:17">
      <c r="A83" s="44">
        <f t="shared" si="23"/>
        <v>39173</v>
      </c>
      <c r="B83" s="66">
        <f t="shared" si="24"/>
        <v>-1750000</v>
      </c>
      <c r="C83" s="67"/>
      <c r="D83" s="68">
        <f t="shared" si="13"/>
        <v>-1750000</v>
      </c>
      <c r="E83" s="35">
        <f t="shared" si="14"/>
        <v>0</v>
      </c>
      <c r="F83" s="35">
        <f t="shared" si="15"/>
        <v>0</v>
      </c>
      <c r="G83" s="7"/>
      <c r="H83" s="5">
        <f t="shared" si="16"/>
        <v>30</v>
      </c>
      <c r="I83" s="45">
        <f t="shared" si="17"/>
        <v>39173</v>
      </c>
      <c r="J83" s="5">
        <f t="shared" si="18"/>
        <v>2257</v>
      </c>
      <c r="K83" s="55">
        <f t="shared" si="19"/>
        <v>5.3904348595426005E-2</v>
      </c>
      <c r="L83" s="47">
        <f t="shared" si="20"/>
        <v>0.71987118746042489</v>
      </c>
      <c r="M83" s="5">
        <f t="shared" si="21"/>
        <v>0</v>
      </c>
      <c r="N83" s="5">
        <f t="shared" si="22"/>
        <v>0</v>
      </c>
      <c r="P83" s="52">
        <f t="shared" si="25"/>
        <v>0</v>
      </c>
      <c r="Q83" s="70"/>
    </row>
    <row r="84" spans="1:17">
      <c r="A84" s="44">
        <f t="shared" si="23"/>
        <v>39203</v>
      </c>
      <c r="B84" s="66">
        <f t="shared" si="24"/>
        <v>-1750000</v>
      </c>
      <c r="C84" s="67"/>
      <c r="D84" s="68">
        <f t="shared" si="13"/>
        <v>-1750000</v>
      </c>
      <c r="E84" s="35">
        <f t="shared" si="14"/>
        <v>0</v>
      </c>
      <c r="F84" s="35">
        <f t="shared" si="15"/>
        <v>0</v>
      </c>
      <c r="G84" s="7"/>
      <c r="H84" s="5">
        <f t="shared" si="16"/>
        <v>31</v>
      </c>
      <c r="I84" s="45">
        <f t="shared" si="17"/>
        <v>39203</v>
      </c>
      <c r="J84" s="5">
        <f t="shared" si="18"/>
        <v>2287</v>
      </c>
      <c r="K84" s="55">
        <f t="shared" si="19"/>
        <v>5.3904348595426005E-2</v>
      </c>
      <c r="L84" s="47">
        <f t="shared" si="20"/>
        <v>0.71673303978133363</v>
      </c>
      <c r="M84" s="5">
        <f t="shared" si="21"/>
        <v>0</v>
      </c>
      <c r="N84" s="5">
        <f t="shared" si="22"/>
        <v>0</v>
      </c>
      <c r="P84" s="52">
        <f t="shared" si="25"/>
        <v>0</v>
      </c>
      <c r="Q84" s="70"/>
    </row>
    <row r="85" spans="1:17">
      <c r="A85" s="44">
        <f t="shared" si="23"/>
        <v>39234</v>
      </c>
      <c r="B85" s="66">
        <f t="shared" si="24"/>
        <v>-1750000</v>
      </c>
      <c r="C85" s="67"/>
      <c r="D85" s="68">
        <f t="shared" si="13"/>
        <v>-1750000</v>
      </c>
      <c r="E85" s="35">
        <f t="shared" si="14"/>
        <v>0</v>
      </c>
      <c r="F85" s="35">
        <f t="shared" si="15"/>
        <v>0</v>
      </c>
      <c r="G85" s="7"/>
      <c r="H85" s="5">
        <f t="shared" si="16"/>
        <v>30</v>
      </c>
      <c r="I85" s="45">
        <f t="shared" si="17"/>
        <v>39234</v>
      </c>
      <c r="J85" s="5">
        <f t="shared" si="18"/>
        <v>2318</v>
      </c>
      <c r="K85" s="55">
        <f t="shared" si="19"/>
        <v>5.3904348595426005E-2</v>
      </c>
      <c r="L85" s="47">
        <f t="shared" si="20"/>
        <v>0.71350465827685894</v>
      </c>
      <c r="M85" s="5">
        <f t="shared" si="21"/>
        <v>0</v>
      </c>
      <c r="N85" s="5">
        <f t="shared" si="22"/>
        <v>0</v>
      </c>
      <c r="P85" s="52">
        <f t="shared" si="25"/>
        <v>0</v>
      </c>
      <c r="Q85" s="70"/>
    </row>
    <row r="86" spans="1:17">
      <c r="A86" s="44">
        <f t="shared" si="23"/>
        <v>39264</v>
      </c>
      <c r="B86" s="66">
        <f t="shared" si="24"/>
        <v>-1750000</v>
      </c>
      <c r="C86" s="67"/>
      <c r="D86" s="68">
        <f t="shared" si="13"/>
        <v>-1750000</v>
      </c>
      <c r="E86" s="35">
        <f t="shared" si="14"/>
        <v>0</v>
      </c>
      <c r="F86" s="35">
        <f t="shared" si="15"/>
        <v>0</v>
      </c>
      <c r="G86" s="7"/>
      <c r="H86" s="5">
        <f t="shared" si="16"/>
        <v>31</v>
      </c>
      <c r="I86" s="45">
        <f t="shared" si="17"/>
        <v>39264</v>
      </c>
      <c r="J86" s="5">
        <f t="shared" si="18"/>
        <v>2348</v>
      </c>
      <c r="K86" s="55">
        <f t="shared" si="19"/>
        <v>5.3904348595426005E-2</v>
      </c>
      <c r="L86" s="47">
        <f t="shared" si="20"/>
        <v>0.71039426432528086</v>
      </c>
      <c r="M86" s="5">
        <f t="shared" si="21"/>
        <v>0</v>
      </c>
      <c r="N86" s="5">
        <f t="shared" si="22"/>
        <v>0</v>
      </c>
      <c r="P86" s="52">
        <f t="shared" si="25"/>
        <v>0</v>
      </c>
      <c r="Q86" s="70"/>
    </row>
    <row r="87" spans="1:17">
      <c r="A87" s="44">
        <f t="shared" si="23"/>
        <v>39295</v>
      </c>
      <c r="B87" s="66">
        <f t="shared" si="24"/>
        <v>-1750000</v>
      </c>
      <c r="C87" s="67"/>
      <c r="D87" s="68">
        <f t="shared" si="13"/>
        <v>-1750000</v>
      </c>
      <c r="E87" s="35">
        <f t="shared" si="14"/>
        <v>0</v>
      </c>
      <c r="F87" s="35">
        <f t="shared" si="15"/>
        <v>0</v>
      </c>
      <c r="G87" s="7"/>
      <c r="H87" s="5">
        <f t="shared" si="16"/>
        <v>31</v>
      </c>
      <c r="I87" s="45">
        <f t="shared" si="17"/>
        <v>39295</v>
      </c>
      <c r="J87" s="5">
        <f t="shared" si="18"/>
        <v>2379</v>
      </c>
      <c r="K87" s="55">
        <f t="shared" si="19"/>
        <v>5.3904348595426005E-2</v>
      </c>
      <c r="L87" s="47">
        <f t="shared" si="20"/>
        <v>0.7071944345748169</v>
      </c>
      <c r="M87" s="5">
        <f t="shared" si="21"/>
        <v>0</v>
      </c>
      <c r="N87" s="5">
        <f t="shared" si="22"/>
        <v>0</v>
      </c>
      <c r="P87" s="52">
        <f t="shared" si="25"/>
        <v>0</v>
      </c>
      <c r="Q87" s="70"/>
    </row>
    <row r="88" spans="1:17">
      <c r="A88" s="44">
        <f t="shared" si="23"/>
        <v>39326</v>
      </c>
      <c r="B88" s="66">
        <f t="shared" si="24"/>
        <v>-1750000</v>
      </c>
      <c r="C88" s="67"/>
      <c r="D88" s="68">
        <f t="shared" si="13"/>
        <v>-1750000</v>
      </c>
      <c r="E88" s="35">
        <f t="shared" si="14"/>
        <v>0</v>
      </c>
      <c r="F88" s="35">
        <f t="shared" si="15"/>
        <v>0</v>
      </c>
      <c r="G88" s="7"/>
      <c r="H88" s="5">
        <f t="shared" si="16"/>
        <v>30</v>
      </c>
      <c r="I88" s="45">
        <f t="shared" si="17"/>
        <v>39326</v>
      </c>
      <c r="J88" s="5">
        <f t="shared" si="18"/>
        <v>2410</v>
      </c>
      <c r="K88" s="55">
        <f t="shared" si="19"/>
        <v>5.3904348595426005E-2</v>
      </c>
      <c r="L88" s="47">
        <f t="shared" si="20"/>
        <v>0.70400901782139746</v>
      </c>
      <c r="M88" s="5">
        <f t="shared" si="21"/>
        <v>0</v>
      </c>
      <c r="N88" s="5">
        <f t="shared" si="22"/>
        <v>0</v>
      </c>
      <c r="P88" s="52">
        <f t="shared" si="25"/>
        <v>0</v>
      </c>
      <c r="Q88" s="70"/>
    </row>
    <row r="89" spans="1:17">
      <c r="A89" s="44">
        <f t="shared" si="23"/>
        <v>39356</v>
      </c>
      <c r="B89" s="66">
        <f t="shared" si="24"/>
        <v>-1750000</v>
      </c>
      <c r="C89" s="67"/>
      <c r="D89" s="68">
        <f t="shared" si="13"/>
        <v>-1750000</v>
      </c>
      <c r="E89" s="35">
        <f t="shared" si="14"/>
        <v>0</v>
      </c>
      <c r="F89" s="35">
        <f t="shared" si="15"/>
        <v>0</v>
      </c>
      <c r="G89" s="7"/>
      <c r="H89" s="5">
        <f t="shared" si="16"/>
        <v>31</v>
      </c>
      <c r="I89" s="45">
        <f t="shared" si="17"/>
        <v>39356</v>
      </c>
      <c r="J89" s="5">
        <f t="shared" si="18"/>
        <v>2440</v>
      </c>
      <c r="K89" s="55">
        <f t="shared" si="19"/>
        <v>5.3904348595426005E-2</v>
      </c>
      <c r="L89" s="47">
        <f t="shared" si="20"/>
        <v>0.70094001838952757</v>
      </c>
      <c r="M89" s="5">
        <f t="shared" si="21"/>
        <v>0</v>
      </c>
      <c r="N89" s="5">
        <f t="shared" si="22"/>
        <v>0</v>
      </c>
      <c r="P89" s="52">
        <f t="shared" si="25"/>
        <v>0</v>
      </c>
      <c r="Q89" s="70"/>
    </row>
    <row r="90" spans="1:17">
      <c r="A90" s="44">
        <f t="shared" si="23"/>
        <v>39387</v>
      </c>
      <c r="B90" s="66">
        <f t="shared" si="24"/>
        <v>-1750000</v>
      </c>
      <c r="C90" s="67"/>
      <c r="D90" s="68">
        <f t="shared" si="13"/>
        <v>-1750000</v>
      </c>
      <c r="E90" s="35">
        <f t="shared" si="14"/>
        <v>0</v>
      </c>
      <c r="F90" s="35">
        <f t="shared" si="15"/>
        <v>0</v>
      </c>
      <c r="G90" s="7"/>
      <c r="H90" s="5">
        <f t="shared" si="16"/>
        <v>30</v>
      </c>
      <c r="I90" s="45">
        <f t="shared" si="17"/>
        <v>39387</v>
      </c>
      <c r="J90" s="5">
        <f t="shared" si="18"/>
        <v>2471</v>
      </c>
      <c r="K90" s="55">
        <f t="shared" si="19"/>
        <v>5.3904348595426005E-2</v>
      </c>
      <c r="L90" s="47">
        <f t="shared" si="20"/>
        <v>0.69778277341055284</v>
      </c>
      <c r="M90" s="5">
        <f t="shared" si="21"/>
        <v>0</v>
      </c>
      <c r="N90" s="5">
        <f t="shared" si="22"/>
        <v>0</v>
      </c>
      <c r="P90" s="52">
        <f t="shared" si="25"/>
        <v>0</v>
      </c>
      <c r="Q90" s="70"/>
    </row>
    <row r="91" spans="1:17">
      <c r="A91" s="44">
        <f t="shared" si="23"/>
        <v>39417</v>
      </c>
      <c r="B91" s="66">
        <f t="shared" si="24"/>
        <v>-1750000</v>
      </c>
      <c r="C91" s="67"/>
      <c r="D91" s="68">
        <f t="shared" si="13"/>
        <v>-1750000</v>
      </c>
      <c r="E91" s="35">
        <f t="shared" si="14"/>
        <v>0</v>
      </c>
      <c r="F91" s="35">
        <f t="shared" si="15"/>
        <v>0</v>
      </c>
      <c r="G91" s="7"/>
      <c r="H91" s="5">
        <f t="shared" si="16"/>
        <v>31</v>
      </c>
      <c r="I91" s="45">
        <f t="shared" si="17"/>
        <v>39417</v>
      </c>
      <c r="J91" s="5">
        <f t="shared" si="18"/>
        <v>2501</v>
      </c>
      <c r="K91" s="55">
        <f t="shared" si="19"/>
        <v>5.3904348595426005E-2</v>
      </c>
      <c r="L91" s="47">
        <f t="shared" si="20"/>
        <v>0.69474091616021183</v>
      </c>
      <c r="M91" s="5">
        <f t="shared" si="21"/>
        <v>0</v>
      </c>
      <c r="N91" s="5">
        <f t="shared" si="22"/>
        <v>0</v>
      </c>
      <c r="P91" s="52">
        <f t="shared" si="25"/>
        <v>0</v>
      </c>
      <c r="Q91" s="70"/>
    </row>
    <row r="92" spans="1:17">
      <c r="A92" s="44">
        <f t="shared" si="23"/>
        <v>39448</v>
      </c>
      <c r="B92" s="66">
        <f t="shared" si="24"/>
        <v>-1750000</v>
      </c>
      <c r="C92" s="67"/>
      <c r="D92" s="68">
        <f t="shared" si="13"/>
        <v>-1750000</v>
      </c>
      <c r="E92" s="35">
        <f t="shared" si="14"/>
        <v>0</v>
      </c>
      <c r="F92" s="35">
        <f t="shared" si="15"/>
        <v>0</v>
      </c>
      <c r="G92" s="7"/>
      <c r="H92" s="5">
        <f t="shared" si="16"/>
        <v>31</v>
      </c>
      <c r="I92" s="45">
        <f t="shared" si="17"/>
        <v>39448</v>
      </c>
      <c r="J92" s="5">
        <f t="shared" si="18"/>
        <v>2532</v>
      </c>
      <c r="K92" s="55">
        <f t="shared" si="19"/>
        <v>5.3904348595426005E-2</v>
      </c>
      <c r="L92" s="47">
        <f t="shared" si="20"/>
        <v>0.69161159380496262</v>
      </c>
      <c r="M92" s="5">
        <f t="shared" si="21"/>
        <v>0</v>
      </c>
      <c r="N92" s="5">
        <f t="shared" si="22"/>
        <v>0</v>
      </c>
      <c r="P92" s="52">
        <f t="shared" si="25"/>
        <v>0</v>
      </c>
      <c r="Q92" s="70"/>
    </row>
    <row r="93" spans="1:17">
      <c r="A93" s="44">
        <f t="shared" si="23"/>
        <v>39479</v>
      </c>
      <c r="B93" s="66">
        <f t="shared" si="24"/>
        <v>-1750000</v>
      </c>
      <c r="C93" s="67"/>
      <c r="D93" s="68">
        <f t="shared" si="13"/>
        <v>-1750000</v>
      </c>
      <c r="E93" s="35">
        <f t="shared" si="14"/>
        <v>0</v>
      </c>
      <c r="F93" s="35">
        <f t="shared" si="15"/>
        <v>0</v>
      </c>
      <c r="G93" s="7"/>
      <c r="H93" s="5">
        <f t="shared" si="16"/>
        <v>29</v>
      </c>
      <c r="I93" s="45">
        <f t="shared" si="17"/>
        <v>39479</v>
      </c>
      <c r="J93" s="5">
        <f t="shared" si="18"/>
        <v>2563</v>
      </c>
      <c r="K93" s="55">
        <f t="shared" si="19"/>
        <v>5.3904348595426005E-2</v>
      </c>
      <c r="L93" s="47">
        <f t="shared" si="20"/>
        <v>0.68849636686021132</v>
      </c>
      <c r="M93" s="5">
        <f t="shared" si="21"/>
        <v>0</v>
      </c>
      <c r="N93" s="5">
        <f t="shared" si="22"/>
        <v>0</v>
      </c>
      <c r="P93" s="52">
        <f t="shared" si="25"/>
        <v>0</v>
      </c>
      <c r="Q93" s="70"/>
    </row>
    <row r="94" spans="1:17">
      <c r="A94" s="44">
        <f t="shared" si="23"/>
        <v>39508</v>
      </c>
      <c r="B94" s="66">
        <f t="shared" si="24"/>
        <v>-1750000</v>
      </c>
      <c r="C94" s="67"/>
      <c r="D94" s="68">
        <f t="shared" si="13"/>
        <v>-1750000</v>
      </c>
      <c r="E94" s="35">
        <f t="shared" si="14"/>
        <v>0</v>
      </c>
      <c r="F94" s="35">
        <f t="shared" si="15"/>
        <v>0</v>
      </c>
      <c r="G94" s="7"/>
      <c r="H94" s="5">
        <f t="shared" si="16"/>
        <v>31</v>
      </c>
      <c r="I94" s="45">
        <f t="shared" si="17"/>
        <v>39508</v>
      </c>
      <c r="J94" s="5">
        <f t="shared" si="18"/>
        <v>2592</v>
      </c>
      <c r="K94" s="55">
        <f t="shared" si="19"/>
        <v>5.3904348595426005E-2</v>
      </c>
      <c r="L94" s="47">
        <f t="shared" si="20"/>
        <v>0.68559482672646577</v>
      </c>
      <c r="M94" s="5">
        <f t="shared" si="21"/>
        <v>0</v>
      </c>
      <c r="N94" s="5">
        <f t="shared" si="22"/>
        <v>0</v>
      </c>
      <c r="P94" s="52">
        <f t="shared" si="25"/>
        <v>0</v>
      </c>
      <c r="Q94" s="70"/>
    </row>
    <row r="95" spans="1:17">
      <c r="A95" s="44">
        <f t="shared" si="23"/>
        <v>39539</v>
      </c>
      <c r="B95" s="66">
        <f t="shared" si="24"/>
        <v>-1750000</v>
      </c>
      <c r="C95" s="67"/>
      <c r="D95" s="68">
        <f t="shared" si="13"/>
        <v>-1750000</v>
      </c>
      <c r="E95" s="35">
        <f t="shared" si="14"/>
        <v>0</v>
      </c>
      <c r="F95" s="35">
        <f t="shared" si="15"/>
        <v>0</v>
      </c>
      <c r="G95" s="7"/>
      <c r="H95" s="5">
        <f t="shared" si="16"/>
        <v>30</v>
      </c>
      <c r="I95" s="45">
        <f t="shared" si="17"/>
        <v>39539</v>
      </c>
      <c r="J95" s="5">
        <f t="shared" si="18"/>
        <v>2623</v>
      </c>
      <c r="K95" s="55">
        <f t="shared" si="19"/>
        <v>5.3904348595426005E-2</v>
      </c>
      <c r="L95" s="47">
        <f t="shared" si="20"/>
        <v>0.68250670111299816</v>
      </c>
      <c r="M95" s="5">
        <f t="shared" si="21"/>
        <v>0</v>
      </c>
      <c r="N95" s="5">
        <f t="shared" si="22"/>
        <v>0</v>
      </c>
      <c r="P95" s="52">
        <f t="shared" si="25"/>
        <v>0</v>
      </c>
      <c r="Q95" s="70"/>
    </row>
    <row r="96" spans="1:17">
      <c r="A96" s="44">
        <f t="shared" si="23"/>
        <v>39569</v>
      </c>
      <c r="B96" s="66">
        <f t="shared" si="24"/>
        <v>-1750000</v>
      </c>
      <c r="C96" s="67"/>
      <c r="D96" s="68">
        <f t="shared" si="13"/>
        <v>-1750000</v>
      </c>
      <c r="E96" s="35">
        <f t="shared" si="14"/>
        <v>0</v>
      </c>
      <c r="F96" s="35">
        <f t="shared" si="15"/>
        <v>0</v>
      </c>
      <c r="G96" s="7"/>
      <c r="H96" s="5">
        <f t="shared" si="16"/>
        <v>31</v>
      </c>
      <c r="I96" s="45">
        <f t="shared" si="17"/>
        <v>39569</v>
      </c>
      <c r="J96" s="5">
        <f t="shared" si="18"/>
        <v>2653</v>
      </c>
      <c r="K96" s="55">
        <f t="shared" si="19"/>
        <v>5.3904348595426005E-2</v>
      </c>
      <c r="L96" s="47">
        <f t="shared" si="20"/>
        <v>0.67953143712498143</v>
      </c>
      <c r="M96" s="5">
        <f t="shared" si="21"/>
        <v>0</v>
      </c>
      <c r="N96" s="5">
        <f t="shared" si="22"/>
        <v>0</v>
      </c>
      <c r="P96" s="52">
        <f t="shared" si="25"/>
        <v>0</v>
      </c>
      <c r="Q96" s="70"/>
    </row>
    <row r="97" spans="1:17">
      <c r="A97" s="44">
        <f t="shared" si="23"/>
        <v>39600</v>
      </c>
      <c r="B97" s="66">
        <f t="shared" si="24"/>
        <v>-1750000</v>
      </c>
      <c r="C97" s="67"/>
      <c r="D97" s="68">
        <f t="shared" si="13"/>
        <v>-1750000</v>
      </c>
      <c r="E97" s="35">
        <f t="shared" si="14"/>
        <v>0</v>
      </c>
      <c r="F97" s="35">
        <f t="shared" si="15"/>
        <v>0</v>
      </c>
      <c r="G97" s="7"/>
      <c r="H97" s="5">
        <f t="shared" si="16"/>
        <v>30</v>
      </c>
      <c r="I97" s="45">
        <f t="shared" si="17"/>
        <v>39600</v>
      </c>
      <c r="J97" s="5">
        <f t="shared" si="18"/>
        <v>2684</v>
      </c>
      <c r="K97" s="55">
        <f t="shared" si="19"/>
        <v>5.3904348595426005E-2</v>
      </c>
      <c r="L97" s="47">
        <f t="shared" si="20"/>
        <v>0.67647062284468429</v>
      </c>
      <c r="M97" s="5">
        <f t="shared" si="21"/>
        <v>0</v>
      </c>
      <c r="N97" s="5">
        <f t="shared" si="22"/>
        <v>0</v>
      </c>
      <c r="P97" s="52">
        <f t="shared" si="25"/>
        <v>0</v>
      </c>
      <c r="Q97" s="70"/>
    </row>
    <row r="98" spans="1:17">
      <c r="A98" s="44">
        <f t="shared" si="23"/>
        <v>39630</v>
      </c>
      <c r="B98" s="66">
        <f t="shared" si="24"/>
        <v>-1750000</v>
      </c>
      <c r="C98" s="67"/>
      <c r="D98" s="68">
        <f t="shared" si="13"/>
        <v>-1750000</v>
      </c>
      <c r="E98" s="35">
        <f t="shared" si="14"/>
        <v>0</v>
      </c>
      <c r="F98" s="35">
        <f t="shared" si="15"/>
        <v>0</v>
      </c>
      <c r="G98" s="7"/>
      <c r="H98" s="5">
        <f t="shared" si="16"/>
        <v>31</v>
      </c>
      <c r="I98" s="45">
        <f t="shared" si="17"/>
        <v>39630</v>
      </c>
      <c r="J98" s="5">
        <f t="shared" si="18"/>
        <v>2714</v>
      </c>
      <c r="K98" s="55">
        <f t="shared" si="19"/>
        <v>5.3904348595426005E-2</v>
      </c>
      <c r="L98" s="47">
        <f t="shared" si="20"/>
        <v>0.67352167204344093</v>
      </c>
      <c r="M98" s="5">
        <f t="shared" si="21"/>
        <v>0</v>
      </c>
      <c r="N98" s="5">
        <f t="shared" si="22"/>
        <v>0</v>
      </c>
      <c r="P98" s="52">
        <f t="shared" si="25"/>
        <v>0</v>
      </c>
      <c r="Q98" s="70"/>
    </row>
    <row r="99" spans="1:17">
      <c r="A99" s="44">
        <f t="shared" si="23"/>
        <v>39661</v>
      </c>
      <c r="B99" s="66">
        <f t="shared" si="24"/>
        <v>-1750000</v>
      </c>
      <c r="C99" s="67"/>
      <c r="D99" s="68">
        <f t="shared" si="13"/>
        <v>-1750000</v>
      </c>
      <c r="E99" s="35">
        <f t="shared" si="14"/>
        <v>0</v>
      </c>
      <c r="F99" s="35">
        <f t="shared" si="15"/>
        <v>0</v>
      </c>
      <c r="G99" s="7"/>
      <c r="H99" s="5">
        <f t="shared" si="16"/>
        <v>31</v>
      </c>
      <c r="I99" s="45">
        <f t="shared" si="17"/>
        <v>39661</v>
      </c>
      <c r="J99" s="5">
        <f t="shared" si="18"/>
        <v>2745</v>
      </c>
      <c r="K99" s="55">
        <f t="shared" si="19"/>
        <v>5.3904348595426005E-2</v>
      </c>
      <c r="L99" s="47">
        <f t="shared" si="20"/>
        <v>0.67048792755532405</v>
      </c>
      <c r="M99" s="5">
        <f t="shared" si="21"/>
        <v>0</v>
      </c>
      <c r="N99" s="5">
        <f t="shared" si="22"/>
        <v>0</v>
      </c>
      <c r="P99" s="52">
        <f t="shared" si="25"/>
        <v>0</v>
      </c>
      <c r="Q99" s="70"/>
    </row>
    <row r="100" spans="1:17">
      <c r="A100" s="44">
        <f t="shared" si="23"/>
        <v>39692</v>
      </c>
      <c r="B100" s="66">
        <f t="shared" si="24"/>
        <v>-1750000</v>
      </c>
      <c r="C100" s="67"/>
      <c r="D100" s="68">
        <f t="shared" si="13"/>
        <v>-1750000</v>
      </c>
      <c r="E100" s="35">
        <f t="shared" si="14"/>
        <v>0</v>
      </c>
      <c r="F100" s="35">
        <f t="shared" si="15"/>
        <v>0</v>
      </c>
      <c r="G100" s="7"/>
      <c r="H100" s="5">
        <f t="shared" si="16"/>
        <v>30</v>
      </c>
      <c r="I100" s="45">
        <f t="shared" si="17"/>
        <v>39692</v>
      </c>
      <c r="J100" s="5">
        <f t="shared" si="18"/>
        <v>2776</v>
      </c>
      <c r="K100" s="55">
        <f t="shared" si="19"/>
        <v>5.3904348595426005E-2</v>
      </c>
      <c r="L100" s="47">
        <f t="shared" si="20"/>
        <v>0.66746784796620162</v>
      </c>
      <c r="M100" s="5">
        <f t="shared" si="21"/>
        <v>0</v>
      </c>
      <c r="N100" s="5">
        <f t="shared" si="22"/>
        <v>0</v>
      </c>
      <c r="P100" s="52">
        <f t="shared" si="25"/>
        <v>0</v>
      </c>
      <c r="Q100" s="70"/>
    </row>
    <row r="101" spans="1:17">
      <c r="A101" s="44">
        <f t="shared" si="23"/>
        <v>39722</v>
      </c>
      <c r="B101" s="66">
        <f t="shared" si="24"/>
        <v>-1750000</v>
      </c>
      <c r="C101" s="67"/>
      <c r="D101" s="68">
        <f t="shared" si="13"/>
        <v>-1750000</v>
      </c>
      <c r="E101" s="35">
        <f t="shared" si="14"/>
        <v>0</v>
      </c>
      <c r="F101" s="35">
        <f t="shared" si="15"/>
        <v>0</v>
      </c>
      <c r="G101" s="7"/>
      <c r="H101" s="5">
        <f t="shared" si="16"/>
        <v>31</v>
      </c>
      <c r="I101" s="45">
        <f t="shared" si="17"/>
        <v>39722</v>
      </c>
      <c r="J101" s="5">
        <f t="shared" si="18"/>
        <v>2806</v>
      </c>
      <c r="K101" s="55">
        <f t="shared" si="19"/>
        <v>5.3904348595426005E-2</v>
      </c>
      <c r="L101" s="47">
        <f t="shared" si="20"/>
        <v>0.66455814312671146</v>
      </c>
      <c r="M101" s="5">
        <f t="shared" si="21"/>
        <v>0</v>
      </c>
      <c r="N101" s="5">
        <f t="shared" si="22"/>
        <v>0</v>
      </c>
      <c r="P101" s="52">
        <f t="shared" si="25"/>
        <v>0</v>
      </c>
      <c r="Q101" s="70"/>
    </row>
    <row r="102" spans="1:17">
      <c r="A102" s="44">
        <f t="shared" si="23"/>
        <v>39753</v>
      </c>
      <c r="B102" s="66">
        <f t="shared" si="24"/>
        <v>-1750000</v>
      </c>
      <c r="C102" s="67"/>
      <c r="D102" s="68">
        <f t="shared" si="13"/>
        <v>-1750000</v>
      </c>
      <c r="E102" s="35">
        <f t="shared" si="14"/>
        <v>0</v>
      </c>
      <c r="F102" s="35">
        <f t="shared" si="15"/>
        <v>0</v>
      </c>
      <c r="G102" s="7"/>
      <c r="H102" s="5">
        <f t="shared" si="16"/>
        <v>30</v>
      </c>
      <c r="I102" s="45">
        <f t="shared" si="17"/>
        <v>39753</v>
      </c>
      <c r="J102" s="5">
        <f t="shared" si="18"/>
        <v>2837</v>
      </c>
      <c r="K102" s="55">
        <f t="shared" si="19"/>
        <v>5.3904348595426005E-2</v>
      </c>
      <c r="L102" s="47">
        <f t="shared" si="20"/>
        <v>0.6615647730728168</v>
      </c>
      <c r="M102" s="5">
        <f t="shared" si="21"/>
        <v>0</v>
      </c>
      <c r="N102" s="5">
        <f t="shared" si="22"/>
        <v>0</v>
      </c>
      <c r="P102" s="52">
        <f t="shared" si="25"/>
        <v>0</v>
      </c>
      <c r="Q102" s="70"/>
    </row>
    <row r="103" spans="1:17">
      <c r="A103" s="44">
        <f t="shared" si="23"/>
        <v>39783</v>
      </c>
      <c r="B103" s="66">
        <f t="shared" si="24"/>
        <v>-1750000</v>
      </c>
      <c r="C103" s="67"/>
      <c r="D103" s="68">
        <f t="shared" si="13"/>
        <v>-1750000</v>
      </c>
      <c r="E103" s="35">
        <f t="shared" si="14"/>
        <v>0</v>
      </c>
      <c r="F103" s="35">
        <f t="shared" si="15"/>
        <v>0</v>
      </c>
      <c r="G103" s="7"/>
      <c r="H103" s="5">
        <f t="shared" si="16"/>
        <v>31</v>
      </c>
      <c r="I103" s="45">
        <f t="shared" si="17"/>
        <v>39783</v>
      </c>
      <c r="J103" s="5">
        <f t="shared" si="18"/>
        <v>2867</v>
      </c>
      <c r="K103" s="55">
        <f t="shared" si="19"/>
        <v>5.3904348595426005E-2</v>
      </c>
      <c r="L103" s="47">
        <f t="shared" si="20"/>
        <v>0.65868080161604681</v>
      </c>
      <c r="M103" s="5">
        <f t="shared" si="21"/>
        <v>0</v>
      </c>
      <c r="N103" s="5">
        <f t="shared" si="22"/>
        <v>0</v>
      </c>
      <c r="P103" s="52">
        <f t="shared" si="25"/>
        <v>0</v>
      </c>
      <c r="Q103" s="70"/>
    </row>
    <row r="104" spans="1:17">
      <c r="A104" s="44">
        <f t="shared" si="23"/>
        <v>39814</v>
      </c>
      <c r="B104" s="66">
        <f t="shared" si="24"/>
        <v>-1750000</v>
      </c>
      <c r="C104" s="67"/>
      <c r="D104" s="68">
        <f t="shared" si="13"/>
        <v>-1750000</v>
      </c>
      <c r="E104" s="35">
        <f t="shared" si="14"/>
        <v>0</v>
      </c>
      <c r="F104" s="35">
        <f t="shared" si="15"/>
        <v>0</v>
      </c>
      <c r="G104" s="7"/>
      <c r="H104" s="5">
        <f t="shared" si="16"/>
        <v>31</v>
      </c>
      <c r="I104" s="45">
        <f t="shared" si="17"/>
        <v>39814</v>
      </c>
      <c r="J104" s="5">
        <f t="shared" si="18"/>
        <v>2898</v>
      </c>
      <c r="K104" s="55">
        <f t="shared" si="19"/>
        <v>5.3904348595426005E-2</v>
      </c>
      <c r="L104" s="47">
        <f t="shared" si="20"/>
        <v>0.65571390487868064</v>
      </c>
      <c r="M104" s="5">
        <f t="shared" si="21"/>
        <v>0</v>
      </c>
      <c r="N104" s="5">
        <f t="shared" si="22"/>
        <v>0</v>
      </c>
      <c r="P104" s="52">
        <f t="shared" si="25"/>
        <v>0</v>
      </c>
      <c r="Q104" s="70"/>
    </row>
    <row r="105" spans="1:17">
      <c r="A105" s="44">
        <f t="shared" si="23"/>
        <v>39845</v>
      </c>
      <c r="B105" s="66">
        <f t="shared" si="24"/>
        <v>-1750000</v>
      </c>
      <c r="C105" s="67"/>
      <c r="D105" s="68">
        <f t="shared" si="13"/>
        <v>-1750000</v>
      </c>
      <c r="E105" s="35">
        <f t="shared" si="14"/>
        <v>0</v>
      </c>
      <c r="F105" s="35">
        <f t="shared" si="15"/>
        <v>0</v>
      </c>
      <c r="G105" s="7"/>
      <c r="H105" s="5">
        <f t="shared" si="16"/>
        <v>28</v>
      </c>
      <c r="I105" s="45">
        <f t="shared" si="17"/>
        <v>39845</v>
      </c>
      <c r="J105" s="5">
        <f t="shared" si="18"/>
        <v>2929</v>
      </c>
      <c r="K105" s="55">
        <f t="shared" si="19"/>
        <v>5.3904348595426005E-2</v>
      </c>
      <c r="L105" s="47">
        <f t="shared" si="20"/>
        <v>0.65276037193790382</v>
      </c>
      <c r="M105" s="5">
        <f t="shared" si="21"/>
        <v>0</v>
      </c>
      <c r="N105" s="5">
        <f t="shared" si="22"/>
        <v>0</v>
      </c>
      <c r="P105" s="52">
        <f t="shared" si="25"/>
        <v>0</v>
      </c>
      <c r="Q105" s="70"/>
    </row>
    <row r="106" spans="1:17">
      <c r="A106" s="44">
        <f t="shared" si="23"/>
        <v>39873</v>
      </c>
      <c r="B106" s="66">
        <f t="shared" si="24"/>
        <v>-1750000</v>
      </c>
      <c r="C106" s="67"/>
      <c r="D106" s="68">
        <f t="shared" si="13"/>
        <v>-1750000</v>
      </c>
      <c r="E106" s="35">
        <f t="shared" si="14"/>
        <v>0</v>
      </c>
      <c r="F106" s="35">
        <f t="shared" si="15"/>
        <v>0</v>
      </c>
      <c r="G106" s="7"/>
      <c r="H106" s="5">
        <f t="shared" si="16"/>
        <v>31</v>
      </c>
      <c r="I106" s="45">
        <f t="shared" si="17"/>
        <v>39873</v>
      </c>
      <c r="J106" s="5">
        <f t="shared" si="18"/>
        <v>2957</v>
      </c>
      <c r="K106" s="55">
        <f t="shared" si="19"/>
        <v>5.3904348595426005E-2</v>
      </c>
      <c r="L106" s="47">
        <f t="shared" si="20"/>
        <v>0.65010410115884343</v>
      </c>
      <c r="M106" s="5">
        <f t="shared" si="21"/>
        <v>0</v>
      </c>
      <c r="N106" s="5">
        <f t="shared" si="22"/>
        <v>0</v>
      </c>
      <c r="P106" s="52">
        <f t="shared" si="25"/>
        <v>0</v>
      </c>
      <c r="Q106" s="70"/>
    </row>
    <row r="107" spans="1:17">
      <c r="A107" s="44">
        <f t="shared" si="23"/>
        <v>39904</v>
      </c>
      <c r="B107" s="66">
        <f t="shared" si="24"/>
        <v>-1750000</v>
      </c>
      <c r="C107" s="67"/>
      <c r="D107" s="68">
        <f t="shared" si="13"/>
        <v>-1750000</v>
      </c>
      <c r="E107" s="35">
        <f t="shared" si="14"/>
        <v>0</v>
      </c>
      <c r="F107" s="35">
        <f t="shared" si="15"/>
        <v>0</v>
      </c>
      <c r="G107" s="7"/>
      <c r="H107" s="5">
        <f t="shared" si="16"/>
        <v>30</v>
      </c>
      <c r="I107" s="45">
        <f t="shared" si="17"/>
        <v>39904</v>
      </c>
      <c r="J107" s="5">
        <f t="shared" si="18"/>
        <v>2988</v>
      </c>
      <c r="K107" s="55">
        <f t="shared" si="19"/>
        <v>5.3904348595426005E-2</v>
      </c>
      <c r="L107" s="47">
        <f t="shared" si="20"/>
        <v>0.64717583646379784</v>
      </c>
      <c r="M107" s="5">
        <f t="shared" si="21"/>
        <v>0</v>
      </c>
      <c r="N107" s="5">
        <f t="shared" si="22"/>
        <v>0</v>
      </c>
      <c r="P107" s="52">
        <f t="shared" si="25"/>
        <v>0</v>
      </c>
      <c r="Q107" s="70"/>
    </row>
    <row r="108" spans="1:17">
      <c r="A108" s="44">
        <f t="shared" si="23"/>
        <v>39934</v>
      </c>
      <c r="B108" s="66">
        <f t="shared" si="24"/>
        <v>-1750000</v>
      </c>
      <c r="C108" s="67"/>
      <c r="D108" s="68">
        <f t="shared" si="13"/>
        <v>-1750000</v>
      </c>
      <c r="E108" s="35">
        <f t="shared" si="14"/>
        <v>0</v>
      </c>
      <c r="F108" s="35">
        <f t="shared" si="15"/>
        <v>0</v>
      </c>
      <c r="G108" s="7"/>
      <c r="H108" s="5">
        <f t="shared" si="16"/>
        <v>31</v>
      </c>
      <c r="I108" s="45">
        <f t="shared" si="17"/>
        <v>39934</v>
      </c>
      <c r="J108" s="5">
        <f t="shared" si="18"/>
        <v>3018</v>
      </c>
      <c r="K108" s="55">
        <f t="shared" si="19"/>
        <v>5.3904348595426005E-2</v>
      </c>
      <c r="L108" s="47">
        <f t="shared" si="20"/>
        <v>0.64435459096246372</v>
      </c>
      <c r="M108" s="5">
        <f t="shared" si="21"/>
        <v>0</v>
      </c>
      <c r="N108" s="5">
        <f t="shared" si="22"/>
        <v>0</v>
      </c>
      <c r="P108" s="52">
        <f t="shared" si="25"/>
        <v>0</v>
      </c>
      <c r="Q108" s="70"/>
    </row>
    <row r="109" spans="1:17">
      <c r="A109" s="44">
        <f t="shared" si="23"/>
        <v>39965</v>
      </c>
      <c r="B109" s="66">
        <f t="shared" si="24"/>
        <v>-1750000</v>
      </c>
      <c r="C109" s="67"/>
      <c r="D109" s="68">
        <f t="shared" si="13"/>
        <v>-1750000</v>
      </c>
      <c r="E109" s="35">
        <f t="shared" si="14"/>
        <v>0</v>
      </c>
      <c r="F109" s="35">
        <f t="shared" si="15"/>
        <v>0</v>
      </c>
      <c r="G109" s="7"/>
      <c r="H109" s="5">
        <f t="shared" si="16"/>
        <v>30</v>
      </c>
      <c r="I109" s="45">
        <f t="shared" si="17"/>
        <v>39965</v>
      </c>
      <c r="J109" s="5">
        <f t="shared" si="18"/>
        <v>3049</v>
      </c>
      <c r="K109" s="55">
        <f t="shared" si="19"/>
        <v>5.3904348595426005E-2</v>
      </c>
      <c r="L109" s="47">
        <f t="shared" si="20"/>
        <v>0.64145222379320188</v>
      </c>
      <c r="M109" s="5">
        <f t="shared" si="21"/>
        <v>0</v>
      </c>
      <c r="N109" s="5">
        <f t="shared" si="22"/>
        <v>0</v>
      </c>
      <c r="P109" s="52">
        <f t="shared" si="25"/>
        <v>0</v>
      </c>
      <c r="Q109" s="70"/>
    </row>
    <row r="110" spans="1:17">
      <c r="A110" s="44">
        <f t="shared" si="23"/>
        <v>39995</v>
      </c>
      <c r="B110" s="66">
        <f t="shared" si="24"/>
        <v>-1750000</v>
      </c>
      <c r="C110" s="67"/>
      <c r="D110" s="68">
        <f t="shared" si="13"/>
        <v>-1750000</v>
      </c>
      <c r="E110" s="35">
        <f t="shared" si="14"/>
        <v>0</v>
      </c>
      <c r="F110" s="35">
        <f t="shared" si="15"/>
        <v>0</v>
      </c>
      <c r="G110" s="7"/>
      <c r="H110" s="5">
        <f t="shared" si="16"/>
        <v>31</v>
      </c>
      <c r="I110" s="45">
        <f t="shared" si="17"/>
        <v>39995</v>
      </c>
      <c r="J110" s="5">
        <f t="shared" si="18"/>
        <v>3079</v>
      </c>
      <c r="K110" s="55">
        <f t="shared" si="19"/>
        <v>5.3904348595426005E-2</v>
      </c>
      <c r="L110" s="47">
        <f t="shared" si="20"/>
        <v>0.63865592934162663</v>
      </c>
      <c r="M110" s="5">
        <f t="shared" si="21"/>
        <v>0</v>
      </c>
      <c r="N110" s="5">
        <f t="shared" si="22"/>
        <v>0</v>
      </c>
      <c r="P110" s="52">
        <f t="shared" si="25"/>
        <v>0</v>
      </c>
      <c r="Q110" s="70"/>
    </row>
    <row r="111" spans="1:17">
      <c r="A111" s="44">
        <f t="shared" si="23"/>
        <v>40026</v>
      </c>
      <c r="B111" s="66">
        <f t="shared" si="24"/>
        <v>-1750000</v>
      </c>
      <c r="C111" s="67"/>
      <c r="D111" s="68">
        <f t="shared" si="13"/>
        <v>-1750000</v>
      </c>
      <c r="E111" s="35">
        <f t="shared" si="14"/>
        <v>0</v>
      </c>
      <c r="F111" s="35">
        <f t="shared" si="15"/>
        <v>0</v>
      </c>
      <c r="G111" s="7"/>
      <c r="H111" s="5">
        <f t="shared" si="16"/>
        <v>31</v>
      </c>
      <c r="I111" s="45">
        <f t="shared" si="17"/>
        <v>40026</v>
      </c>
      <c r="J111" s="5">
        <f t="shared" si="18"/>
        <v>3110</v>
      </c>
      <c r="K111" s="55">
        <f t="shared" si="19"/>
        <v>5.3904348595426005E-2</v>
      </c>
      <c r="L111" s="47">
        <f t="shared" si="20"/>
        <v>0.63577923066084763</v>
      </c>
      <c r="M111" s="5">
        <f t="shared" si="21"/>
        <v>0</v>
      </c>
      <c r="N111" s="5">
        <f t="shared" si="22"/>
        <v>0</v>
      </c>
      <c r="P111" s="52">
        <f t="shared" si="25"/>
        <v>0</v>
      </c>
      <c r="Q111" s="70"/>
    </row>
    <row r="112" spans="1:17">
      <c r="A112" s="44">
        <f t="shared" si="23"/>
        <v>40057</v>
      </c>
      <c r="B112" s="66">
        <f t="shared" si="24"/>
        <v>-1750000</v>
      </c>
      <c r="C112" s="67"/>
      <c r="D112" s="68">
        <f t="shared" si="13"/>
        <v>-1750000</v>
      </c>
      <c r="E112" s="35">
        <f t="shared" si="14"/>
        <v>0</v>
      </c>
      <c r="F112" s="35">
        <f t="shared" si="15"/>
        <v>0</v>
      </c>
      <c r="G112" s="7"/>
      <c r="H112" s="5">
        <f t="shared" si="16"/>
        <v>30</v>
      </c>
      <c r="I112" s="45">
        <f t="shared" si="17"/>
        <v>40057</v>
      </c>
      <c r="J112" s="5">
        <f t="shared" si="18"/>
        <v>3141</v>
      </c>
      <c r="K112" s="55">
        <f t="shared" si="19"/>
        <v>5.3904348595426005E-2</v>
      </c>
      <c r="L112" s="47">
        <f t="shared" si="20"/>
        <v>0.63291548949744203</v>
      </c>
      <c r="M112" s="5">
        <f t="shared" si="21"/>
        <v>0</v>
      </c>
      <c r="N112" s="5">
        <f t="shared" si="22"/>
        <v>0</v>
      </c>
      <c r="P112" s="52">
        <f t="shared" si="25"/>
        <v>0</v>
      </c>
      <c r="Q112" s="70"/>
    </row>
    <row r="113" spans="1:17">
      <c r="A113" s="44">
        <f t="shared" si="23"/>
        <v>40087</v>
      </c>
      <c r="B113" s="66">
        <f t="shared" si="24"/>
        <v>-1750000</v>
      </c>
      <c r="C113" s="67"/>
      <c r="D113" s="68">
        <f t="shared" si="13"/>
        <v>-1750000</v>
      </c>
      <c r="E113" s="35">
        <f t="shared" si="14"/>
        <v>0</v>
      </c>
      <c r="F113" s="35">
        <f t="shared" si="15"/>
        <v>0</v>
      </c>
      <c r="G113" s="7"/>
      <c r="H113" s="5">
        <f t="shared" si="16"/>
        <v>31</v>
      </c>
      <c r="I113" s="45">
        <f t="shared" si="17"/>
        <v>40087</v>
      </c>
      <c r="J113" s="5">
        <f t="shared" si="18"/>
        <v>3171</v>
      </c>
      <c r="K113" s="55">
        <f t="shared" si="19"/>
        <v>5.3904348595426005E-2</v>
      </c>
      <c r="L113" s="47">
        <f t="shared" si="20"/>
        <v>0.63015640938835449</v>
      </c>
      <c r="M113" s="5">
        <f t="shared" si="21"/>
        <v>0</v>
      </c>
      <c r="N113" s="5">
        <f t="shared" si="22"/>
        <v>0</v>
      </c>
      <c r="P113" s="52">
        <f t="shared" si="25"/>
        <v>0</v>
      </c>
      <c r="Q113" s="70"/>
    </row>
    <row r="114" spans="1:17">
      <c r="A114" s="44">
        <f t="shared" si="23"/>
        <v>40118</v>
      </c>
      <c r="B114" s="66">
        <f t="shared" si="24"/>
        <v>-1750000</v>
      </c>
      <c r="C114" s="67"/>
      <c r="D114" s="68">
        <f t="shared" si="13"/>
        <v>-1750000</v>
      </c>
      <c r="E114" s="35">
        <f t="shared" si="14"/>
        <v>0</v>
      </c>
      <c r="F114" s="35">
        <f t="shared" si="15"/>
        <v>0</v>
      </c>
      <c r="G114" s="7"/>
      <c r="H114" s="5">
        <f t="shared" si="16"/>
        <v>30</v>
      </c>
      <c r="I114" s="45">
        <f t="shared" si="17"/>
        <v>40118</v>
      </c>
      <c r="J114" s="5">
        <f t="shared" si="18"/>
        <v>3202</v>
      </c>
      <c r="K114" s="55">
        <f t="shared" si="19"/>
        <v>5.3904348595426005E-2</v>
      </c>
      <c r="L114" s="47">
        <f t="shared" si="20"/>
        <v>0.62731799510565833</v>
      </c>
      <c r="M114" s="5">
        <f t="shared" si="21"/>
        <v>0</v>
      </c>
      <c r="N114" s="5">
        <f t="shared" si="22"/>
        <v>0</v>
      </c>
      <c r="P114" s="52">
        <f t="shared" si="25"/>
        <v>0</v>
      </c>
      <c r="Q114" s="70"/>
    </row>
    <row r="115" spans="1:17">
      <c r="A115" s="44">
        <f t="shared" si="23"/>
        <v>40148</v>
      </c>
      <c r="B115" s="66">
        <f t="shared" si="24"/>
        <v>-1750000</v>
      </c>
      <c r="C115" s="67"/>
      <c r="D115" s="68">
        <f t="shared" si="13"/>
        <v>-1750000</v>
      </c>
      <c r="E115" s="35">
        <f t="shared" si="14"/>
        <v>0</v>
      </c>
      <c r="F115" s="35">
        <f t="shared" si="15"/>
        <v>0</v>
      </c>
      <c r="G115" s="7"/>
      <c r="H115" s="5">
        <f t="shared" si="16"/>
        <v>31</v>
      </c>
      <c r="I115" s="45">
        <f t="shared" si="17"/>
        <v>40148</v>
      </c>
      <c r="J115" s="5">
        <f t="shared" si="18"/>
        <v>3232</v>
      </c>
      <c r="K115" s="55">
        <f t="shared" si="19"/>
        <v>5.3904348595426005E-2</v>
      </c>
      <c r="L115" s="47">
        <f t="shared" si="20"/>
        <v>0.62458331625660213</v>
      </c>
      <c r="M115" s="5">
        <f t="shared" si="21"/>
        <v>0</v>
      </c>
      <c r="N115" s="5">
        <f t="shared" si="22"/>
        <v>0</v>
      </c>
      <c r="P115" s="52">
        <f t="shared" si="25"/>
        <v>0</v>
      </c>
      <c r="Q115" s="70"/>
    </row>
    <row r="116" spans="1:17">
      <c r="A116" s="44">
        <f t="shared" si="23"/>
        <v>40179</v>
      </c>
      <c r="B116" s="66">
        <f t="shared" si="24"/>
        <v>-1750000</v>
      </c>
      <c r="C116" s="67"/>
      <c r="D116" s="68">
        <f t="shared" si="13"/>
        <v>-1750000</v>
      </c>
      <c r="E116" s="35">
        <f t="shared" si="14"/>
        <v>0</v>
      </c>
      <c r="F116" s="35">
        <f t="shared" si="15"/>
        <v>0</v>
      </c>
      <c r="G116" s="7"/>
      <c r="H116" s="5">
        <f t="shared" si="16"/>
        <v>31</v>
      </c>
      <c r="I116" s="45">
        <f t="shared" si="17"/>
        <v>40179</v>
      </c>
      <c r="J116" s="5">
        <f t="shared" si="18"/>
        <v>3263</v>
      </c>
      <c r="K116" s="55">
        <f t="shared" si="19"/>
        <v>5.3904348595426005E-2</v>
      </c>
      <c r="L116" s="47">
        <f t="shared" si="20"/>
        <v>0.62177000486409062</v>
      </c>
      <c r="M116" s="5">
        <f t="shared" si="21"/>
        <v>0</v>
      </c>
      <c r="N116" s="5">
        <f t="shared" si="22"/>
        <v>0</v>
      </c>
      <c r="P116" s="52">
        <f t="shared" si="25"/>
        <v>0</v>
      </c>
      <c r="Q116" s="70"/>
    </row>
    <row r="117" spans="1:17">
      <c r="A117" s="44">
        <f t="shared" si="23"/>
        <v>40210</v>
      </c>
      <c r="B117" s="66">
        <f t="shared" si="24"/>
        <v>-1750000</v>
      </c>
      <c r="C117" s="67"/>
      <c r="D117" s="68">
        <f t="shared" si="13"/>
        <v>-1750000</v>
      </c>
      <c r="E117" s="35">
        <f t="shared" si="14"/>
        <v>0</v>
      </c>
      <c r="F117" s="35">
        <f t="shared" si="15"/>
        <v>0</v>
      </c>
      <c r="G117" s="7"/>
      <c r="H117" s="5">
        <f t="shared" si="16"/>
        <v>28</v>
      </c>
      <c r="I117" s="45">
        <f t="shared" si="17"/>
        <v>40210</v>
      </c>
      <c r="J117" s="5">
        <f t="shared" si="18"/>
        <v>3294</v>
      </c>
      <c r="K117" s="55">
        <f t="shared" si="19"/>
        <v>5.3904348595426005E-2</v>
      </c>
      <c r="L117" s="47">
        <f t="shared" si="20"/>
        <v>0.61896936547351245</v>
      </c>
      <c r="M117" s="5">
        <f t="shared" si="21"/>
        <v>0</v>
      </c>
      <c r="N117" s="5">
        <f t="shared" si="22"/>
        <v>0</v>
      </c>
      <c r="P117" s="52">
        <f t="shared" si="25"/>
        <v>0</v>
      </c>
      <c r="Q117" s="70"/>
    </row>
    <row r="118" spans="1:17">
      <c r="A118" s="44">
        <f t="shared" si="23"/>
        <v>40238</v>
      </c>
      <c r="B118" s="66">
        <f t="shared" si="24"/>
        <v>-1750000</v>
      </c>
      <c r="C118" s="67"/>
      <c r="D118" s="68">
        <f t="shared" si="13"/>
        <v>-1750000</v>
      </c>
      <c r="E118" s="35">
        <f t="shared" si="14"/>
        <v>0</v>
      </c>
      <c r="F118" s="35">
        <f t="shared" si="15"/>
        <v>0</v>
      </c>
      <c r="G118" s="7"/>
      <c r="H118" s="5">
        <f t="shared" si="16"/>
        <v>31</v>
      </c>
      <c r="I118" s="45">
        <f t="shared" si="17"/>
        <v>40238</v>
      </c>
      <c r="J118" s="5">
        <f t="shared" si="18"/>
        <v>3322</v>
      </c>
      <c r="K118" s="55">
        <f t="shared" si="19"/>
        <v>5.3904348595426005E-2</v>
      </c>
      <c r="L118" s="47">
        <f t="shared" si="20"/>
        <v>0.61645060007456565</v>
      </c>
      <c r="M118" s="5">
        <f t="shared" si="21"/>
        <v>0</v>
      </c>
      <c r="N118" s="5">
        <f t="shared" si="22"/>
        <v>0</v>
      </c>
      <c r="P118" s="52">
        <f t="shared" si="25"/>
        <v>0</v>
      </c>
      <c r="Q118" s="70"/>
    </row>
    <row r="119" spans="1:17">
      <c r="A119" s="44">
        <f t="shared" si="23"/>
        <v>40269</v>
      </c>
      <c r="B119" s="66">
        <f t="shared" si="24"/>
        <v>-1750000</v>
      </c>
      <c r="C119" s="67"/>
      <c r="D119" s="68">
        <f t="shared" si="13"/>
        <v>-1750000</v>
      </c>
      <c r="E119" s="35">
        <f t="shared" si="14"/>
        <v>0</v>
      </c>
      <c r="F119" s="35">
        <f t="shared" si="15"/>
        <v>0</v>
      </c>
      <c r="G119" s="7"/>
      <c r="H119" s="5">
        <f t="shared" si="16"/>
        <v>30</v>
      </c>
      <c r="I119" s="45">
        <f t="shared" si="17"/>
        <v>40269</v>
      </c>
      <c r="J119" s="5">
        <f t="shared" si="18"/>
        <v>3353</v>
      </c>
      <c r="K119" s="55">
        <f t="shared" si="19"/>
        <v>5.3904348595426005E-2</v>
      </c>
      <c r="L119" s="47">
        <f t="shared" si="20"/>
        <v>0.61367392088546302</v>
      </c>
      <c r="M119" s="5">
        <f t="shared" si="21"/>
        <v>0</v>
      </c>
      <c r="N119" s="5">
        <f t="shared" si="22"/>
        <v>0</v>
      </c>
      <c r="P119" s="52">
        <f t="shared" si="25"/>
        <v>0</v>
      </c>
      <c r="Q119" s="70"/>
    </row>
    <row r="120" spans="1:17">
      <c r="A120" s="44">
        <f t="shared" si="23"/>
        <v>40299</v>
      </c>
      <c r="B120" s="66">
        <f t="shared" si="24"/>
        <v>-1750000</v>
      </c>
      <c r="C120" s="67"/>
      <c r="D120" s="68">
        <f t="shared" si="13"/>
        <v>-1750000</v>
      </c>
      <c r="E120" s="35">
        <f t="shared" si="14"/>
        <v>0</v>
      </c>
      <c r="F120" s="35">
        <f t="shared" si="15"/>
        <v>0</v>
      </c>
      <c r="G120" s="7"/>
      <c r="H120" s="5">
        <f t="shared" si="16"/>
        <v>31</v>
      </c>
      <c r="I120" s="45">
        <f t="shared" si="17"/>
        <v>40299</v>
      </c>
      <c r="J120" s="5">
        <f t="shared" si="18"/>
        <v>3383</v>
      </c>
      <c r="K120" s="55">
        <f t="shared" si="19"/>
        <v>5.3904348595426005E-2</v>
      </c>
      <c r="L120" s="47">
        <f t="shared" si="20"/>
        <v>0.61099872089956087</v>
      </c>
      <c r="M120" s="5">
        <f t="shared" si="21"/>
        <v>0</v>
      </c>
      <c r="N120" s="5">
        <f t="shared" si="22"/>
        <v>0</v>
      </c>
      <c r="P120" s="52">
        <f t="shared" si="25"/>
        <v>0</v>
      </c>
      <c r="Q120" s="70"/>
    </row>
    <row r="121" spans="1:17">
      <c r="A121" s="44">
        <f t="shared" si="23"/>
        <v>40330</v>
      </c>
      <c r="B121" s="66">
        <f t="shared" si="24"/>
        <v>-1750000</v>
      </c>
      <c r="C121" s="67"/>
      <c r="D121" s="68">
        <f t="shared" si="13"/>
        <v>-1750000</v>
      </c>
      <c r="E121" s="35">
        <f t="shared" si="14"/>
        <v>0</v>
      </c>
      <c r="F121" s="35">
        <f t="shared" si="15"/>
        <v>0</v>
      </c>
      <c r="G121" s="7"/>
      <c r="H121" s="5">
        <f t="shared" si="16"/>
        <v>30</v>
      </c>
      <c r="I121" s="45">
        <f t="shared" si="17"/>
        <v>40330</v>
      </c>
      <c r="J121" s="5">
        <f t="shared" si="18"/>
        <v>3414</v>
      </c>
      <c r="K121" s="55">
        <f t="shared" si="19"/>
        <v>5.3904348595426005E-2</v>
      </c>
      <c r="L121" s="47">
        <f t="shared" si="20"/>
        <v>0.60824659861646979</v>
      </c>
      <c r="M121" s="5">
        <f t="shared" si="21"/>
        <v>0</v>
      </c>
      <c r="N121" s="5">
        <f t="shared" si="22"/>
        <v>0</v>
      </c>
      <c r="P121" s="52">
        <f t="shared" si="25"/>
        <v>0</v>
      </c>
      <c r="Q121" s="70"/>
    </row>
    <row r="122" spans="1:17">
      <c r="A122" s="44">
        <f t="shared" si="23"/>
        <v>40360</v>
      </c>
      <c r="B122" s="66">
        <f t="shared" si="24"/>
        <v>-1750000</v>
      </c>
      <c r="C122" s="67"/>
      <c r="D122" s="68">
        <f t="shared" si="13"/>
        <v>-1750000</v>
      </c>
      <c r="E122" s="35">
        <f t="shared" si="14"/>
        <v>0</v>
      </c>
      <c r="F122" s="35">
        <f t="shared" si="15"/>
        <v>0</v>
      </c>
      <c r="G122" s="7"/>
      <c r="H122" s="5">
        <f t="shared" si="16"/>
        <v>31</v>
      </c>
      <c r="I122" s="45">
        <f t="shared" si="17"/>
        <v>40360</v>
      </c>
      <c r="J122" s="5">
        <f t="shared" si="18"/>
        <v>3444</v>
      </c>
      <c r="K122" s="55">
        <f t="shared" si="19"/>
        <v>5.3904348595426005E-2</v>
      </c>
      <c r="L122" s="47">
        <f t="shared" si="20"/>
        <v>0.60559505805614089</v>
      </c>
      <c r="M122" s="5">
        <f t="shared" si="21"/>
        <v>0</v>
      </c>
      <c r="N122" s="5">
        <f t="shared" si="22"/>
        <v>0</v>
      </c>
      <c r="P122" s="52">
        <f t="shared" si="25"/>
        <v>0</v>
      </c>
      <c r="Q122" s="70"/>
    </row>
    <row r="123" spans="1:17">
      <c r="A123" s="44">
        <f t="shared" si="23"/>
        <v>40391</v>
      </c>
      <c r="B123" s="66">
        <f t="shared" si="24"/>
        <v>-1750000</v>
      </c>
      <c r="C123" s="67"/>
      <c r="D123" s="68">
        <f t="shared" si="13"/>
        <v>-1750000</v>
      </c>
      <c r="E123" s="35">
        <f t="shared" si="14"/>
        <v>0</v>
      </c>
      <c r="F123" s="35">
        <f t="shared" si="15"/>
        <v>0</v>
      </c>
      <c r="G123" s="7"/>
      <c r="H123" s="5">
        <f t="shared" si="16"/>
        <v>31</v>
      </c>
      <c r="I123" s="45">
        <f t="shared" si="17"/>
        <v>40391</v>
      </c>
      <c r="J123" s="5">
        <f t="shared" si="18"/>
        <v>3475</v>
      </c>
      <c r="K123" s="55">
        <f t="shared" si="19"/>
        <v>5.3904348595426005E-2</v>
      </c>
      <c r="L123" s="47">
        <f t="shared" si="20"/>
        <v>0.60286727549818009</v>
      </c>
      <c r="M123" s="5">
        <f t="shared" si="21"/>
        <v>0</v>
      </c>
      <c r="N123" s="5">
        <f t="shared" si="22"/>
        <v>0</v>
      </c>
      <c r="P123" s="52">
        <f t="shared" si="25"/>
        <v>0</v>
      </c>
      <c r="Q123" s="70"/>
    </row>
    <row r="124" spans="1:17">
      <c r="A124" s="44">
        <f t="shared" si="23"/>
        <v>40422</v>
      </c>
      <c r="B124" s="66">
        <f t="shared" si="24"/>
        <v>-1750000</v>
      </c>
      <c r="C124" s="67"/>
      <c r="D124" s="68">
        <f t="shared" si="13"/>
        <v>-1750000</v>
      </c>
      <c r="E124" s="35">
        <f t="shared" si="14"/>
        <v>0</v>
      </c>
      <c r="F124" s="35">
        <f t="shared" si="15"/>
        <v>0</v>
      </c>
      <c r="G124" s="7"/>
      <c r="H124" s="5">
        <f t="shared" si="16"/>
        <v>30</v>
      </c>
      <c r="I124" s="45">
        <f t="shared" si="17"/>
        <v>40422</v>
      </c>
      <c r="J124" s="5">
        <f t="shared" si="18"/>
        <v>3506</v>
      </c>
      <c r="K124" s="55">
        <f t="shared" si="19"/>
        <v>5.3904348595426005E-2</v>
      </c>
      <c r="L124" s="47">
        <f t="shared" si="20"/>
        <v>0.60015177969451916</v>
      </c>
      <c r="M124" s="5">
        <f t="shared" si="21"/>
        <v>0</v>
      </c>
      <c r="N124" s="5">
        <f t="shared" si="22"/>
        <v>0</v>
      </c>
      <c r="P124" s="52">
        <f t="shared" si="25"/>
        <v>0</v>
      </c>
      <c r="Q124" s="70"/>
    </row>
    <row r="125" spans="1:17">
      <c r="A125" s="44">
        <f t="shared" si="23"/>
        <v>40452</v>
      </c>
      <c r="B125" s="66">
        <f t="shared" si="24"/>
        <v>-1750000</v>
      </c>
      <c r="C125" s="67"/>
      <c r="D125" s="68">
        <f t="shared" si="13"/>
        <v>-1750000</v>
      </c>
      <c r="E125" s="35">
        <f t="shared" si="14"/>
        <v>0</v>
      </c>
      <c r="F125" s="35">
        <f t="shared" si="15"/>
        <v>0</v>
      </c>
      <c r="G125" s="7"/>
      <c r="H125" s="5">
        <f t="shared" si="16"/>
        <v>31</v>
      </c>
      <c r="I125" s="45">
        <f t="shared" si="17"/>
        <v>40452</v>
      </c>
      <c r="J125" s="5">
        <f t="shared" si="18"/>
        <v>3536</v>
      </c>
      <c r="K125" s="55">
        <f t="shared" si="19"/>
        <v>5.3904348595426005E-2</v>
      </c>
      <c r="L125" s="47">
        <f t="shared" si="20"/>
        <v>0.59753552702687873</v>
      </c>
      <c r="M125" s="5">
        <f t="shared" si="21"/>
        <v>0</v>
      </c>
      <c r="N125" s="5">
        <f t="shared" si="22"/>
        <v>0</v>
      </c>
      <c r="P125" s="52">
        <f t="shared" si="25"/>
        <v>0</v>
      </c>
      <c r="Q125" s="70"/>
    </row>
    <row r="126" spans="1:17">
      <c r="A126" s="44">
        <f t="shared" si="23"/>
        <v>40483</v>
      </c>
      <c r="B126" s="66">
        <f t="shared" si="24"/>
        <v>-1750000</v>
      </c>
      <c r="C126" s="67"/>
      <c r="D126" s="68">
        <f t="shared" si="13"/>
        <v>-1750000</v>
      </c>
      <c r="E126" s="35">
        <f t="shared" si="14"/>
        <v>0</v>
      </c>
      <c r="F126" s="35">
        <f t="shared" si="15"/>
        <v>0</v>
      </c>
      <c r="G126" s="7"/>
      <c r="H126" s="5">
        <f t="shared" si="16"/>
        <v>30</v>
      </c>
      <c r="I126" s="45">
        <f t="shared" si="17"/>
        <v>40483</v>
      </c>
      <c r="J126" s="5">
        <f t="shared" si="18"/>
        <v>3567</v>
      </c>
      <c r="K126" s="55">
        <f t="shared" si="19"/>
        <v>5.3904348595426005E-2</v>
      </c>
      <c r="L126" s="47">
        <f t="shared" si="20"/>
        <v>0.59484404702435412</v>
      </c>
      <c r="M126" s="5">
        <f t="shared" si="21"/>
        <v>0</v>
      </c>
      <c r="N126" s="5">
        <f t="shared" si="22"/>
        <v>0</v>
      </c>
      <c r="P126" s="52">
        <f t="shared" si="25"/>
        <v>0</v>
      </c>
      <c r="Q126" s="70"/>
    </row>
    <row r="127" spans="1:17">
      <c r="A127" s="44">
        <f t="shared" si="23"/>
        <v>40513</v>
      </c>
      <c r="B127" s="66">
        <f t="shared" si="24"/>
        <v>-1750000</v>
      </c>
      <c r="C127" s="67"/>
      <c r="D127" s="68">
        <f t="shared" si="13"/>
        <v>-1750000</v>
      </c>
      <c r="E127" s="35">
        <f t="shared" si="14"/>
        <v>0</v>
      </c>
      <c r="F127" s="35">
        <f t="shared" si="15"/>
        <v>0</v>
      </c>
      <c r="G127" s="7"/>
      <c r="H127" s="5">
        <f t="shared" si="16"/>
        <v>31</v>
      </c>
      <c r="I127" s="45">
        <f t="shared" si="17"/>
        <v>40513</v>
      </c>
      <c r="J127" s="5">
        <f t="shared" si="18"/>
        <v>3597</v>
      </c>
      <c r="K127" s="55">
        <f t="shared" si="19"/>
        <v>5.3904348595426005E-2</v>
      </c>
      <c r="L127" s="47">
        <f t="shared" si="20"/>
        <v>0.59225093245315419</v>
      </c>
      <c r="M127" s="5">
        <f t="shared" si="21"/>
        <v>0</v>
      </c>
      <c r="N127" s="5">
        <f t="shared" si="22"/>
        <v>0</v>
      </c>
      <c r="P127" s="52">
        <f t="shared" si="25"/>
        <v>0</v>
      </c>
      <c r="Q127" s="70"/>
    </row>
    <row r="128" spans="1:17">
      <c r="A128" s="44">
        <f t="shared" si="23"/>
        <v>40544</v>
      </c>
      <c r="B128" s="66">
        <f t="shared" si="24"/>
        <v>-1750000</v>
      </c>
      <c r="C128" s="67"/>
      <c r="D128" s="68">
        <f t="shared" si="13"/>
        <v>-1750000</v>
      </c>
      <c r="E128" s="35">
        <f t="shared" si="14"/>
        <v>0</v>
      </c>
      <c r="F128" s="35">
        <f t="shared" si="15"/>
        <v>0</v>
      </c>
      <c r="G128" s="7"/>
      <c r="H128" s="5">
        <f t="shared" si="16"/>
        <v>31</v>
      </c>
      <c r="I128" s="45">
        <f t="shared" si="17"/>
        <v>40544</v>
      </c>
      <c r="J128" s="5">
        <f t="shared" si="18"/>
        <v>3628</v>
      </c>
      <c r="K128" s="55">
        <f t="shared" si="19"/>
        <v>5.3904348595426005E-2</v>
      </c>
      <c r="L128" s="47">
        <f t="shared" si="20"/>
        <v>0.58958325585640758</v>
      </c>
      <c r="M128" s="5">
        <f t="shared" si="21"/>
        <v>0</v>
      </c>
      <c r="N128" s="5">
        <f t="shared" si="22"/>
        <v>0</v>
      </c>
      <c r="P128" s="52">
        <f t="shared" si="25"/>
        <v>0</v>
      </c>
      <c r="Q128" s="70"/>
    </row>
    <row r="129" spans="1:17">
      <c r="A129" s="44">
        <f t="shared" si="23"/>
        <v>40575</v>
      </c>
      <c r="B129" s="66">
        <f t="shared" si="24"/>
        <v>-1750000</v>
      </c>
      <c r="C129" s="67"/>
      <c r="D129" s="68">
        <f t="shared" si="13"/>
        <v>-1750000</v>
      </c>
      <c r="E129" s="35">
        <f t="shared" si="14"/>
        <v>0</v>
      </c>
      <c r="F129" s="35">
        <f t="shared" si="15"/>
        <v>0</v>
      </c>
      <c r="G129" s="7"/>
      <c r="H129" s="5">
        <f t="shared" si="16"/>
        <v>28</v>
      </c>
      <c r="I129" s="45">
        <f t="shared" si="17"/>
        <v>40575</v>
      </c>
      <c r="J129" s="5">
        <f t="shared" si="18"/>
        <v>3659</v>
      </c>
      <c r="K129" s="55">
        <f t="shared" si="19"/>
        <v>5.3904348595426005E-2</v>
      </c>
      <c r="L129" s="47">
        <f t="shared" si="20"/>
        <v>0.5869275952786065</v>
      </c>
      <c r="M129" s="5">
        <f t="shared" si="21"/>
        <v>0</v>
      </c>
      <c r="N129" s="5">
        <f t="shared" si="22"/>
        <v>0</v>
      </c>
      <c r="P129" s="52">
        <f t="shared" si="25"/>
        <v>0</v>
      </c>
      <c r="Q129" s="70"/>
    </row>
    <row r="130" spans="1:17">
      <c r="A130" s="44">
        <f t="shared" si="23"/>
        <v>40603</v>
      </c>
      <c r="B130" s="66">
        <f t="shared" si="24"/>
        <v>-1750000</v>
      </c>
      <c r="C130" s="67"/>
      <c r="D130" s="68">
        <f t="shared" si="13"/>
        <v>-1750000</v>
      </c>
      <c r="E130" s="35">
        <f t="shared" si="14"/>
        <v>0</v>
      </c>
      <c r="F130" s="35">
        <f t="shared" si="15"/>
        <v>0</v>
      </c>
      <c r="G130" s="7"/>
      <c r="H130" s="5">
        <f t="shared" si="16"/>
        <v>31</v>
      </c>
      <c r="I130" s="45">
        <f t="shared" si="17"/>
        <v>40603</v>
      </c>
      <c r="J130" s="5">
        <f t="shared" si="18"/>
        <v>3687</v>
      </c>
      <c r="K130" s="55">
        <f t="shared" si="19"/>
        <v>5.3904348595426005E-2</v>
      </c>
      <c r="L130" s="47">
        <f t="shared" si="20"/>
        <v>0.58453921711138668</v>
      </c>
      <c r="M130" s="5">
        <f t="shared" si="21"/>
        <v>0</v>
      </c>
      <c r="N130" s="5">
        <f t="shared" si="22"/>
        <v>0</v>
      </c>
      <c r="P130" s="52">
        <f t="shared" si="25"/>
        <v>0</v>
      </c>
      <c r="Q130" s="70"/>
    </row>
    <row r="131" spans="1:17">
      <c r="A131" s="44">
        <f t="shared" si="23"/>
        <v>40634</v>
      </c>
      <c r="B131" s="66">
        <f t="shared" si="24"/>
        <v>-1750000</v>
      </c>
      <c r="C131" s="67"/>
      <c r="D131" s="68">
        <f t="shared" si="13"/>
        <v>-1750000</v>
      </c>
      <c r="E131" s="35">
        <f t="shared" si="14"/>
        <v>0</v>
      </c>
      <c r="F131" s="35">
        <f t="shared" si="15"/>
        <v>0</v>
      </c>
      <c r="G131" s="7"/>
      <c r="H131" s="5">
        <f t="shared" si="16"/>
        <v>30</v>
      </c>
      <c r="I131" s="45">
        <f t="shared" si="17"/>
        <v>40634</v>
      </c>
      <c r="J131" s="5">
        <f t="shared" si="18"/>
        <v>3718</v>
      </c>
      <c r="K131" s="55">
        <f t="shared" si="19"/>
        <v>5.3904348595426005E-2</v>
      </c>
      <c r="L131" s="47">
        <f t="shared" si="20"/>
        <v>0.58190627640345138</v>
      </c>
      <c r="M131" s="5">
        <f t="shared" si="21"/>
        <v>0</v>
      </c>
      <c r="N131" s="5">
        <f t="shared" si="22"/>
        <v>0</v>
      </c>
      <c r="P131" s="52">
        <f t="shared" si="25"/>
        <v>0</v>
      </c>
      <c r="Q131" s="70"/>
    </row>
    <row r="132" spans="1:17">
      <c r="A132" s="44">
        <f t="shared" si="23"/>
        <v>40664</v>
      </c>
      <c r="B132" s="66">
        <f t="shared" si="24"/>
        <v>-1750000</v>
      </c>
      <c r="C132" s="67"/>
      <c r="D132" s="68">
        <f t="shared" si="13"/>
        <v>-1750000</v>
      </c>
      <c r="E132" s="35">
        <f t="shared" si="14"/>
        <v>0</v>
      </c>
      <c r="F132" s="35">
        <f t="shared" si="15"/>
        <v>0</v>
      </c>
      <c r="G132" s="7"/>
      <c r="H132" s="5">
        <f t="shared" si="16"/>
        <v>31</v>
      </c>
      <c r="I132" s="45">
        <f t="shared" si="17"/>
        <v>40664</v>
      </c>
      <c r="J132" s="5">
        <f t="shared" si="18"/>
        <v>3748</v>
      </c>
      <c r="K132" s="55">
        <f t="shared" si="19"/>
        <v>5.3904348595426005E-2</v>
      </c>
      <c r="L132" s="47">
        <f t="shared" si="20"/>
        <v>0.57936956169316234</v>
      </c>
      <c r="M132" s="5">
        <f t="shared" si="21"/>
        <v>0</v>
      </c>
      <c r="N132" s="5">
        <f t="shared" si="22"/>
        <v>0</v>
      </c>
      <c r="P132" s="52">
        <f t="shared" si="25"/>
        <v>0</v>
      </c>
      <c r="Q132" s="70"/>
    </row>
    <row r="133" spans="1:17">
      <c r="A133" s="44">
        <f t="shared" si="23"/>
        <v>40695</v>
      </c>
      <c r="B133" s="66">
        <f t="shared" si="24"/>
        <v>-1750000</v>
      </c>
      <c r="C133" s="67"/>
      <c r="D133" s="68">
        <f t="shared" si="13"/>
        <v>-1750000</v>
      </c>
      <c r="E133" s="35">
        <f t="shared" si="14"/>
        <v>0</v>
      </c>
      <c r="F133" s="35">
        <f t="shared" si="15"/>
        <v>0</v>
      </c>
      <c r="G133" s="7"/>
      <c r="H133" s="5">
        <f t="shared" si="16"/>
        <v>30</v>
      </c>
      <c r="I133" s="45">
        <f t="shared" si="17"/>
        <v>40695</v>
      </c>
      <c r="J133" s="5">
        <f t="shared" si="18"/>
        <v>3779</v>
      </c>
      <c r="K133" s="55">
        <f t="shared" si="19"/>
        <v>5.3904348595426005E-2</v>
      </c>
      <c r="L133" s="47">
        <f t="shared" si="20"/>
        <v>0.57675990667042687</v>
      </c>
      <c r="M133" s="5">
        <f t="shared" si="21"/>
        <v>0</v>
      </c>
      <c r="N133" s="5">
        <f t="shared" si="22"/>
        <v>0</v>
      </c>
      <c r="P133" s="52">
        <f t="shared" si="25"/>
        <v>0</v>
      </c>
      <c r="Q133" s="70"/>
    </row>
    <row r="134" spans="1:17">
      <c r="A134" s="44">
        <f t="shared" si="23"/>
        <v>40725</v>
      </c>
      <c r="B134" s="66">
        <f t="shared" si="24"/>
        <v>-1750000</v>
      </c>
      <c r="C134" s="67"/>
      <c r="D134" s="68">
        <f t="shared" si="13"/>
        <v>-1750000</v>
      </c>
      <c r="E134" s="35">
        <f t="shared" si="14"/>
        <v>0</v>
      </c>
      <c r="F134" s="35">
        <f t="shared" si="15"/>
        <v>0</v>
      </c>
      <c r="G134" s="7"/>
      <c r="H134" s="5">
        <f t="shared" si="16"/>
        <v>31</v>
      </c>
      <c r="I134" s="45">
        <f t="shared" si="17"/>
        <v>40725</v>
      </c>
      <c r="J134" s="5">
        <f t="shared" si="18"/>
        <v>3809</v>
      </c>
      <c r="K134" s="55">
        <f t="shared" si="19"/>
        <v>5.3904348595426005E-2</v>
      </c>
      <c r="L134" s="47">
        <f t="shared" si="20"/>
        <v>0.5742456266241649</v>
      </c>
      <c r="M134" s="5">
        <f t="shared" si="21"/>
        <v>0</v>
      </c>
      <c r="N134" s="5">
        <f t="shared" si="22"/>
        <v>0</v>
      </c>
      <c r="P134" s="52">
        <f t="shared" si="25"/>
        <v>0</v>
      </c>
      <c r="Q134" s="70"/>
    </row>
    <row r="135" spans="1:17">
      <c r="A135" s="44">
        <f t="shared" si="23"/>
        <v>40756</v>
      </c>
      <c r="B135" s="66">
        <f t="shared" si="24"/>
        <v>-1750000</v>
      </c>
      <c r="C135" s="67"/>
      <c r="D135" s="68">
        <f t="shared" si="13"/>
        <v>-1750000</v>
      </c>
      <c r="E135" s="35">
        <f t="shared" si="14"/>
        <v>0</v>
      </c>
      <c r="F135" s="35">
        <f t="shared" si="15"/>
        <v>0</v>
      </c>
      <c r="G135" s="7"/>
      <c r="H135" s="5">
        <f t="shared" si="16"/>
        <v>31</v>
      </c>
      <c r="I135" s="45">
        <f t="shared" si="17"/>
        <v>40756</v>
      </c>
      <c r="J135" s="5">
        <f t="shared" si="18"/>
        <v>3840</v>
      </c>
      <c r="K135" s="55">
        <f t="shared" si="19"/>
        <v>5.3904348595426005E-2</v>
      </c>
      <c r="L135" s="47">
        <f t="shared" si="20"/>
        <v>0.57165905134840445</v>
      </c>
      <c r="M135" s="5">
        <f t="shared" si="21"/>
        <v>0</v>
      </c>
      <c r="N135" s="5">
        <f t="shared" si="22"/>
        <v>0</v>
      </c>
      <c r="P135" s="52">
        <f t="shared" si="25"/>
        <v>0</v>
      </c>
      <c r="Q135" s="70"/>
    </row>
    <row r="136" spans="1:17">
      <c r="A136" s="44">
        <f t="shared" si="23"/>
        <v>40787</v>
      </c>
      <c r="B136" s="66">
        <f t="shared" si="24"/>
        <v>-1750000</v>
      </c>
      <c r="C136" s="67"/>
      <c r="D136" s="68">
        <f t="shared" si="13"/>
        <v>-1750000</v>
      </c>
      <c r="E136" s="35">
        <f t="shared" si="14"/>
        <v>0</v>
      </c>
      <c r="F136" s="35">
        <f t="shared" si="15"/>
        <v>0</v>
      </c>
      <c r="G136" s="7"/>
      <c r="H136" s="5">
        <f t="shared" si="16"/>
        <v>30</v>
      </c>
      <c r="I136" s="45">
        <f t="shared" si="17"/>
        <v>40787</v>
      </c>
      <c r="J136" s="5">
        <f t="shared" si="18"/>
        <v>3871</v>
      </c>
      <c r="K136" s="55">
        <f t="shared" si="19"/>
        <v>5.3904348595426005E-2</v>
      </c>
      <c r="L136" s="47">
        <f t="shared" si="20"/>
        <v>0.56908412678681075</v>
      </c>
      <c r="M136" s="5">
        <f t="shared" si="21"/>
        <v>0</v>
      </c>
      <c r="N136" s="5">
        <f t="shared" si="22"/>
        <v>0</v>
      </c>
      <c r="P136" s="52">
        <f t="shared" si="25"/>
        <v>0</v>
      </c>
      <c r="Q136" s="70"/>
    </row>
    <row r="137" spans="1:17">
      <c r="A137" s="44">
        <f t="shared" si="23"/>
        <v>40817</v>
      </c>
      <c r="B137" s="66">
        <f t="shared" si="24"/>
        <v>-1750000</v>
      </c>
      <c r="C137" s="67"/>
      <c r="D137" s="68">
        <f t="shared" si="13"/>
        <v>-1750000</v>
      </c>
      <c r="E137" s="35">
        <f t="shared" si="14"/>
        <v>0</v>
      </c>
      <c r="F137" s="35">
        <f t="shared" si="15"/>
        <v>0</v>
      </c>
      <c r="G137" s="7"/>
      <c r="H137" s="5">
        <f t="shared" si="16"/>
        <v>31</v>
      </c>
      <c r="I137" s="45">
        <f t="shared" si="17"/>
        <v>40817</v>
      </c>
      <c r="J137" s="5">
        <f t="shared" si="18"/>
        <v>3901</v>
      </c>
      <c r="K137" s="55">
        <f t="shared" si="19"/>
        <v>5.3904348595426005E-2</v>
      </c>
      <c r="L137" s="47">
        <f t="shared" si="20"/>
        <v>0.56660330790866675</v>
      </c>
      <c r="M137" s="5">
        <f t="shared" si="21"/>
        <v>0</v>
      </c>
      <c r="N137" s="5">
        <f t="shared" si="22"/>
        <v>0</v>
      </c>
      <c r="P137" s="52">
        <f t="shared" si="25"/>
        <v>0</v>
      </c>
      <c r="Q137" s="70"/>
    </row>
    <row r="138" spans="1:17">
      <c r="A138" s="44">
        <f t="shared" si="23"/>
        <v>40848</v>
      </c>
      <c r="B138" s="66">
        <f t="shared" si="24"/>
        <v>-1750000</v>
      </c>
      <c r="C138" s="67"/>
      <c r="D138" s="68">
        <f t="shared" ref="D138:D201" si="26">B138+C138</f>
        <v>-1750000</v>
      </c>
      <c r="E138" s="35">
        <f t="shared" ref="E138:E201" si="27">IF(M138=0,0,IF(AND(M138=1,$H$3=1),D138*H138,IF($H$3=2,D138,"N/A")))</f>
        <v>0</v>
      </c>
      <c r="F138" s="35">
        <f t="shared" ref="F138:F201" si="28">E138*L138</f>
        <v>0</v>
      </c>
      <c r="G138" s="7"/>
      <c r="H138" s="5">
        <f t="shared" ref="H138:H201" si="29">A139-A138</f>
        <v>30</v>
      </c>
      <c r="I138" s="45">
        <f t="shared" ref="I138:I201" si="30">CHOOSE(F$3,A139+24,A138)</f>
        <v>40848</v>
      </c>
      <c r="J138" s="5">
        <f t="shared" ref="J138:J201" si="31">I138-C$3</f>
        <v>3932</v>
      </c>
      <c r="K138" s="55">
        <f t="shared" ref="K138:K201" si="32">VLOOKUP($A138,Table,MATCH(K$4,Curves,0))</f>
        <v>5.3904348595426005E-2</v>
      </c>
      <c r="L138" s="47">
        <f t="shared" ref="L138:L201" si="33">1/(1+CHOOSE(F$3,(K139+($I$3/10000))/2,(K138+($I$3/10000))/2))^(2*J138/365.25)</f>
        <v>0.56405115593840938</v>
      </c>
      <c r="M138" s="5">
        <f t="shared" ref="M138:M201" si="34">IF(AND(mthbeg&lt;=A138,mthend&gt;=A138),1,0)</f>
        <v>0</v>
      </c>
      <c r="N138" s="5">
        <f t="shared" ref="N138:N201" si="35">H138*M138</f>
        <v>0</v>
      </c>
      <c r="P138" s="52">
        <f t="shared" si="25"/>
        <v>0</v>
      </c>
      <c r="Q138" s="70"/>
    </row>
    <row r="139" spans="1:17">
      <c r="A139" s="44">
        <f t="shared" ref="A139:A202" si="36">EDATE(A138,1)</f>
        <v>40878</v>
      </c>
      <c r="B139" s="66">
        <f t="shared" ref="B139:B202" si="37">B138</f>
        <v>-1750000</v>
      </c>
      <c r="C139" s="67"/>
      <c r="D139" s="68">
        <f t="shared" si="26"/>
        <v>-1750000</v>
      </c>
      <c r="E139" s="35">
        <f t="shared" si="27"/>
        <v>0</v>
      </c>
      <c r="F139" s="35">
        <f t="shared" si="28"/>
        <v>0</v>
      </c>
      <c r="G139" s="7"/>
      <c r="H139" s="5">
        <f t="shared" si="29"/>
        <v>31</v>
      </c>
      <c r="I139" s="45">
        <f t="shared" si="30"/>
        <v>40878</v>
      </c>
      <c r="J139" s="5">
        <f t="shared" si="31"/>
        <v>3962</v>
      </c>
      <c r="K139" s="55">
        <f t="shared" si="32"/>
        <v>5.3904348595426005E-2</v>
      </c>
      <c r="L139" s="47">
        <f t="shared" si="33"/>
        <v>0.56159227738245354</v>
      </c>
      <c r="M139" s="5">
        <f t="shared" si="34"/>
        <v>0</v>
      </c>
      <c r="N139" s="5">
        <f t="shared" si="35"/>
        <v>0</v>
      </c>
      <c r="P139" s="52">
        <f t="shared" ref="P139:P202" si="38">F139</f>
        <v>0</v>
      </c>
      <c r="Q139" s="70"/>
    </row>
    <row r="140" spans="1:17">
      <c r="A140" s="44">
        <f t="shared" si="36"/>
        <v>40909</v>
      </c>
      <c r="B140" s="66">
        <f t="shared" si="37"/>
        <v>-1750000</v>
      </c>
      <c r="C140" s="67"/>
      <c r="D140" s="68">
        <f t="shared" si="26"/>
        <v>-1750000</v>
      </c>
      <c r="E140" s="35">
        <f t="shared" si="27"/>
        <v>0</v>
      </c>
      <c r="F140" s="35">
        <f t="shared" si="28"/>
        <v>0</v>
      </c>
      <c r="G140" s="7"/>
      <c r="H140" s="5">
        <f t="shared" si="29"/>
        <v>31</v>
      </c>
      <c r="I140" s="45">
        <f t="shared" si="30"/>
        <v>40909</v>
      </c>
      <c r="J140" s="5">
        <f t="shared" si="31"/>
        <v>3993</v>
      </c>
      <c r="K140" s="55">
        <f t="shared" si="32"/>
        <v>5.3904348595426005E-2</v>
      </c>
      <c r="L140" s="47">
        <f t="shared" si="33"/>
        <v>0.55906269660310171</v>
      </c>
      <c r="M140" s="5">
        <f t="shared" si="34"/>
        <v>0</v>
      </c>
      <c r="N140" s="5">
        <f t="shared" si="35"/>
        <v>0</v>
      </c>
      <c r="P140" s="52">
        <f t="shared" si="38"/>
        <v>0</v>
      </c>
      <c r="Q140" s="70"/>
    </row>
    <row r="141" spans="1:17">
      <c r="A141" s="44">
        <f t="shared" si="36"/>
        <v>40940</v>
      </c>
      <c r="B141" s="66">
        <f t="shared" si="37"/>
        <v>-1750000</v>
      </c>
      <c r="C141" s="67"/>
      <c r="D141" s="68">
        <f t="shared" si="26"/>
        <v>-1750000</v>
      </c>
      <c r="E141" s="35">
        <f t="shared" si="27"/>
        <v>0</v>
      </c>
      <c r="F141" s="35">
        <f t="shared" si="28"/>
        <v>0</v>
      </c>
      <c r="G141" s="7"/>
      <c r="H141" s="5">
        <f t="shared" si="29"/>
        <v>29</v>
      </c>
      <c r="I141" s="45">
        <f t="shared" si="30"/>
        <v>40940</v>
      </c>
      <c r="J141" s="5">
        <f t="shared" si="31"/>
        <v>4024</v>
      </c>
      <c r="K141" s="55">
        <f t="shared" si="32"/>
        <v>5.3904348595426005E-2</v>
      </c>
      <c r="L141" s="47">
        <f t="shared" si="33"/>
        <v>0.55654450981753667</v>
      </c>
      <c r="M141" s="5">
        <f t="shared" si="34"/>
        <v>0</v>
      </c>
      <c r="N141" s="5">
        <f t="shared" si="35"/>
        <v>0</v>
      </c>
      <c r="P141" s="52">
        <f t="shared" si="38"/>
        <v>0</v>
      </c>
      <c r="Q141" s="70"/>
    </row>
    <row r="142" spans="1:17">
      <c r="A142" s="44">
        <f t="shared" si="36"/>
        <v>40969</v>
      </c>
      <c r="B142" s="66">
        <f t="shared" si="37"/>
        <v>-1750000</v>
      </c>
      <c r="C142" s="67"/>
      <c r="D142" s="68">
        <f t="shared" si="26"/>
        <v>-1750000</v>
      </c>
      <c r="E142" s="35">
        <f t="shared" si="27"/>
        <v>0</v>
      </c>
      <c r="F142" s="35">
        <f t="shared" si="28"/>
        <v>0</v>
      </c>
      <c r="G142" s="7"/>
      <c r="H142" s="5">
        <f t="shared" si="29"/>
        <v>31</v>
      </c>
      <c r="I142" s="45">
        <f t="shared" si="30"/>
        <v>40969</v>
      </c>
      <c r="J142" s="5">
        <f t="shared" si="31"/>
        <v>4053</v>
      </c>
      <c r="K142" s="55">
        <f t="shared" si="32"/>
        <v>5.3904348595426005E-2</v>
      </c>
      <c r="L142" s="47">
        <f t="shared" si="33"/>
        <v>0.55419905629130306</v>
      </c>
      <c r="M142" s="5">
        <f t="shared" si="34"/>
        <v>0</v>
      </c>
      <c r="N142" s="5">
        <f t="shared" si="35"/>
        <v>0</v>
      </c>
      <c r="P142" s="52">
        <f t="shared" si="38"/>
        <v>0</v>
      </c>
      <c r="Q142" s="70"/>
    </row>
    <row r="143" spans="1:17">
      <c r="A143" s="44">
        <f t="shared" si="36"/>
        <v>41000</v>
      </c>
      <c r="B143" s="66">
        <f t="shared" si="37"/>
        <v>-1750000</v>
      </c>
      <c r="C143" s="67"/>
      <c r="D143" s="68">
        <f t="shared" si="26"/>
        <v>-1750000</v>
      </c>
      <c r="E143" s="35">
        <f t="shared" si="27"/>
        <v>0</v>
      </c>
      <c r="F143" s="35">
        <f t="shared" si="28"/>
        <v>0</v>
      </c>
      <c r="G143" s="7"/>
      <c r="H143" s="5">
        <f t="shared" si="29"/>
        <v>30</v>
      </c>
      <c r="I143" s="45">
        <f t="shared" si="30"/>
        <v>41000</v>
      </c>
      <c r="J143" s="5">
        <f t="shared" si="31"/>
        <v>4084</v>
      </c>
      <c r="K143" s="55">
        <f t="shared" si="32"/>
        <v>5.3904348595426005E-2</v>
      </c>
      <c r="L143" s="47">
        <f t="shared" si="33"/>
        <v>0.55170277680672108</v>
      </c>
      <c r="M143" s="5">
        <f t="shared" si="34"/>
        <v>0</v>
      </c>
      <c r="N143" s="5">
        <f t="shared" si="35"/>
        <v>0</v>
      </c>
      <c r="P143" s="52">
        <f t="shared" si="38"/>
        <v>0</v>
      </c>
      <c r="Q143" s="70"/>
    </row>
    <row r="144" spans="1:17">
      <c r="A144" s="44">
        <f t="shared" si="36"/>
        <v>41030</v>
      </c>
      <c r="B144" s="66">
        <f t="shared" si="37"/>
        <v>-1750000</v>
      </c>
      <c r="C144" s="67"/>
      <c r="D144" s="68">
        <f t="shared" si="26"/>
        <v>-1750000</v>
      </c>
      <c r="E144" s="35">
        <f t="shared" si="27"/>
        <v>0</v>
      </c>
      <c r="F144" s="35">
        <f t="shared" si="28"/>
        <v>0</v>
      </c>
      <c r="G144" s="7"/>
      <c r="H144" s="5">
        <f t="shared" si="29"/>
        <v>31</v>
      </c>
      <c r="I144" s="45">
        <f t="shared" si="30"/>
        <v>41030</v>
      </c>
      <c r="J144" s="5">
        <f t="shared" si="31"/>
        <v>4114</v>
      </c>
      <c r="K144" s="55">
        <f t="shared" si="32"/>
        <v>5.3904348595426005E-2</v>
      </c>
      <c r="L144" s="47">
        <f t="shared" si="33"/>
        <v>0.54929772876654048</v>
      </c>
      <c r="M144" s="5">
        <f t="shared" si="34"/>
        <v>0</v>
      </c>
      <c r="N144" s="5">
        <f t="shared" si="35"/>
        <v>0</v>
      </c>
      <c r="P144" s="52">
        <f t="shared" si="38"/>
        <v>0</v>
      </c>
      <c r="Q144" s="70"/>
    </row>
    <row r="145" spans="1:17">
      <c r="A145" s="44">
        <f t="shared" si="36"/>
        <v>41061</v>
      </c>
      <c r="B145" s="66">
        <f t="shared" si="37"/>
        <v>-1750000</v>
      </c>
      <c r="C145" s="67"/>
      <c r="D145" s="68">
        <f t="shared" si="26"/>
        <v>-1750000</v>
      </c>
      <c r="E145" s="35">
        <f t="shared" si="27"/>
        <v>0</v>
      </c>
      <c r="F145" s="35">
        <f t="shared" si="28"/>
        <v>0</v>
      </c>
      <c r="G145" s="7"/>
      <c r="H145" s="5">
        <f t="shared" si="29"/>
        <v>30</v>
      </c>
      <c r="I145" s="45">
        <f t="shared" si="30"/>
        <v>41061</v>
      </c>
      <c r="J145" s="5">
        <f t="shared" si="31"/>
        <v>4145</v>
      </c>
      <c r="K145" s="55">
        <f t="shared" si="32"/>
        <v>5.3904348595426005E-2</v>
      </c>
      <c r="L145" s="47">
        <f t="shared" si="33"/>
        <v>0.54682352633750086</v>
      </c>
      <c r="M145" s="5">
        <f t="shared" si="34"/>
        <v>0</v>
      </c>
      <c r="N145" s="5">
        <f t="shared" si="35"/>
        <v>0</v>
      </c>
      <c r="P145" s="52">
        <f t="shared" si="38"/>
        <v>0</v>
      </c>
      <c r="Q145" s="70"/>
    </row>
    <row r="146" spans="1:17">
      <c r="A146" s="44">
        <f t="shared" si="36"/>
        <v>41091</v>
      </c>
      <c r="B146" s="66">
        <f t="shared" si="37"/>
        <v>-1750000</v>
      </c>
      <c r="C146" s="67"/>
      <c r="D146" s="68">
        <f t="shared" si="26"/>
        <v>-1750000</v>
      </c>
      <c r="E146" s="35">
        <f t="shared" si="27"/>
        <v>0</v>
      </c>
      <c r="F146" s="35">
        <f t="shared" si="28"/>
        <v>0</v>
      </c>
      <c r="G146" s="7"/>
      <c r="H146" s="5">
        <f t="shared" si="29"/>
        <v>31</v>
      </c>
      <c r="I146" s="45">
        <f t="shared" si="30"/>
        <v>41091</v>
      </c>
      <c r="J146" s="5">
        <f t="shared" si="31"/>
        <v>4175</v>
      </c>
      <c r="K146" s="55">
        <f t="shared" si="32"/>
        <v>5.3904348595426005E-2</v>
      </c>
      <c r="L146" s="47">
        <f t="shared" si="33"/>
        <v>0.54443974850343835</v>
      </c>
      <c r="M146" s="5">
        <f t="shared" si="34"/>
        <v>0</v>
      </c>
      <c r="N146" s="5">
        <f t="shared" si="35"/>
        <v>0</v>
      </c>
      <c r="P146" s="52">
        <f t="shared" si="38"/>
        <v>0</v>
      </c>
      <c r="Q146" s="70"/>
    </row>
    <row r="147" spans="1:17">
      <c r="A147" s="44">
        <f t="shared" si="36"/>
        <v>41122</v>
      </c>
      <c r="B147" s="66">
        <f t="shared" si="37"/>
        <v>-1750000</v>
      </c>
      <c r="C147" s="67"/>
      <c r="D147" s="68">
        <f t="shared" si="26"/>
        <v>-1750000</v>
      </c>
      <c r="E147" s="35">
        <f t="shared" si="27"/>
        <v>0</v>
      </c>
      <c r="F147" s="35">
        <f t="shared" si="28"/>
        <v>0</v>
      </c>
      <c r="G147" s="7"/>
      <c r="H147" s="5">
        <f t="shared" si="29"/>
        <v>31</v>
      </c>
      <c r="I147" s="45">
        <f t="shared" si="30"/>
        <v>41122</v>
      </c>
      <c r="J147" s="5">
        <f t="shared" si="31"/>
        <v>4206</v>
      </c>
      <c r="K147" s="55">
        <f t="shared" si="32"/>
        <v>5.3904348595426005E-2</v>
      </c>
      <c r="L147" s="47">
        <f t="shared" si="33"/>
        <v>0.54198742788081766</v>
      </c>
      <c r="M147" s="5">
        <f t="shared" si="34"/>
        <v>0</v>
      </c>
      <c r="N147" s="5">
        <f t="shared" si="35"/>
        <v>0</v>
      </c>
      <c r="P147" s="52">
        <f t="shared" si="38"/>
        <v>0</v>
      </c>
      <c r="Q147" s="70"/>
    </row>
    <row r="148" spans="1:17">
      <c r="A148" s="44">
        <f t="shared" si="36"/>
        <v>41153</v>
      </c>
      <c r="B148" s="66">
        <f t="shared" si="37"/>
        <v>-1750000</v>
      </c>
      <c r="C148" s="67"/>
      <c r="D148" s="68">
        <f t="shared" si="26"/>
        <v>-1750000</v>
      </c>
      <c r="E148" s="35">
        <f t="shared" si="27"/>
        <v>0</v>
      </c>
      <c r="F148" s="35">
        <f t="shared" si="28"/>
        <v>0</v>
      </c>
      <c r="G148" s="7"/>
      <c r="H148" s="5">
        <f t="shared" si="29"/>
        <v>30</v>
      </c>
      <c r="I148" s="45">
        <f t="shared" si="30"/>
        <v>41153</v>
      </c>
      <c r="J148" s="5">
        <f t="shared" si="31"/>
        <v>4237</v>
      </c>
      <c r="K148" s="55">
        <f t="shared" si="32"/>
        <v>5.3904348595426005E-2</v>
      </c>
      <c r="L148" s="47">
        <f t="shared" si="33"/>
        <v>0.53954615324896582</v>
      </c>
      <c r="M148" s="5">
        <f t="shared" si="34"/>
        <v>0</v>
      </c>
      <c r="N148" s="5">
        <f t="shared" si="35"/>
        <v>0</v>
      </c>
      <c r="P148" s="52">
        <f t="shared" si="38"/>
        <v>0</v>
      </c>
      <c r="Q148" s="70"/>
    </row>
    <row r="149" spans="1:17">
      <c r="A149" s="44">
        <f t="shared" si="36"/>
        <v>41183</v>
      </c>
      <c r="B149" s="66">
        <f t="shared" si="37"/>
        <v>-1750000</v>
      </c>
      <c r="C149" s="67"/>
      <c r="D149" s="68">
        <f t="shared" si="26"/>
        <v>-1750000</v>
      </c>
      <c r="E149" s="35">
        <f t="shared" si="27"/>
        <v>0</v>
      </c>
      <c r="F149" s="35">
        <f t="shared" si="28"/>
        <v>0</v>
      </c>
      <c r="G149" s="7"/>
      <c r="H149" s="5">
        <f t="shared" si="29"/>
        <v>31</v>
      </c>
      <c r="I149" s="45">
        <f t="shared" si="30"/>
        <v>41183</v>
      </c>
      <c r="J149" s="5">
        <f t="shared" si="31"/>
        <v>4267</v>
      </c>
      <c r="K149" s="55">
        <f t="shared" si="32"/>
        <v>5.3904348595426005E-2</v>
      </c>
      <c r="L149" s="47">
        <f t="shared" si="33"/>
        <v>0.53719409980096766</v>
      </c>
      <c r="M149" s="5">
        <f t="shared" si="34"/>
        <v>0</v>
      </c>
      <c r="N149" s="5">
        <f t="shared" si="35"/>
        <v>0</v>
      </c>
      <c r="P149" s="52">
        <f t="shared" si="38"/>
        <v>0</v>
      </c>
      <c r="Q149" s="70"/>
    </row>
    <row r="150" spans="1:17">
      <c r="A150" s="44">
        <f t="shared" si="36"/>
        <v>41214</v>
      </c>
      <c r="B150" s="66">
        <f t="shared" si="37"/>
        <v>-1750000</v>
      </c>
      <c r="C150" s="67"/>
      <c r="D150" s="68">
        <f t="shared" si="26"/>
        <v>-1750000</v>
      </c>
      <c r="E150" s="35">
        <f t="shared" si="27"/>
        <v>0</v>
      </c>
      <c r="F150" s="35">
        <f t="shared" si="28"/>
        <v>0</v>
      </c>
      <c r="G150" s="7"/>
      <c r="H150" s="5">
        <f t="shared" si="29"/>
        <v>30</v>
      </c>
      <c r="I150" s="45">
        <f t="shared" si="30"/>
        <v>41214</v>
      </c>
      <c r="J150" s="5">
        <f t="shared" si="31"/>
        <v>4298</v>
      </c>
      <c r="K150" s="55">
        <f t="shared" si="32"/>
        <v>5.3904348595426005E-2</v>
      </c>
      <c r="L150" s="47">
        <f t="shared" si="33"/>
        <v>0.53477441576262685</v>
      </c>
      <c r="M150" s="5">
        <f t="shared" si="34"/>
        <v>0</v>
      </c>
      <c r="N150" s="5">
        <f t="shared" si="35"/>
        <v>0</v>
      </c>
      <c r="P150" s="52">
        <f t="shared" si="38"/>
        <v>0</v>
      </c>
      <c r="Q150" s="70"/>
    </row>
    <row r="151" spans="1:17">
      <c r="A151" s="44">
        <f t="shared" si="36"/>
        <v>41244</v>
      </c>
      <c r="B151" s="66">
        <f t="shared" si="37"/>
        <v>-1750000</v>
      </c>
      <c r="C151" s="67"/>
      <c r="D151" s="68">
        <f t="shared" si="26"/>
        <v>-1750000</v>
      </c>
      <c r="E151" s="35">
        <f t="shared" si="27"/>
        <v>0</v>
      </c>
      <c r="F151" s="35">
        <f t="shared" si="28"/>
        <v>0</v>
      </c>
      <c r="G151" s="7"/>
      <c r="H151" s="5">
        <f t="shared" si="29"/>
        <v>31</v>
      </c>
      <c r="I151" s="45">
        <f t="shared" si="30"/>
        <v>41244</v>
      </c>
      <c r="J151" s="5">
        <f t="shared" si="31"/>
        <v>4328</v>
      </c>
      <c r="K151" s="55">
        <f t="shared" si="32"/>
        <v>5.3904348595426005E-2</v>
      </c>
      <c r="L151" s="47">
        <f t="shared" si="33"/>
        <v>0.53244316383742729</v>
      </c>
      <c r="M151" s="5">
        <f t="shared" si="34"/>
        <v>0</v>
      </c>
      <c r="N151" s="5">
        <f t="shared" si="35"/>
        <v>0</v>
      </c>
      <c r="P151" s="52">
        <f t="shared" si="38"/>
        <v>0</v>
      </c>
      <c r="Q151" s="70"/>
    </row>
    <row r="152" spans="1:17">
      <c r="A152" s="44">
        <f t="shared" si="36"/>
        <v>41275</v>
      </c>
      <c r="B152" s="66">
        <f t="shared" si="37"/>
        <v>-1750000</v>
      </c>
      <c r="C152" s="67"/>
      <c r="D152" s="68">
        <f t="shared" si="26"/>
        <v>-1750000</v>
      </c>
      <c r="E152" s="35">
        <f t="shared" si="27"/>
        <v>0</v>
      </c>
      <c r="F152" s="35">
        <f t="shared" si="28"/>
        <v>0</v>
      </c>
      <c r="G152" s="7"/>
      <c r="H152" s="5">
        <f t="shared" si="29"/>
        <v>31</v>
      </c>
      <c r="I152" s="45">
        <f t="shared" si="30"/>
        <v>41275</v>
      </c>
      <c r="J152" s="5">
        <f t="shared" si="31"/>
        <v>4359</v>
      </c>
      <c r="K152" s="55">
        <f t="shared" si="32"/>
        <v>5.3904348595426005E-2</v>
      </c>
      <c r="L152" s="47">
        <f t="shared" si="33"/>
        <v>0.53004487944573631</v>
      </c>
      <c r="M152" s="5">
        <f t="shared" si="34"/>
        <v>0</v>
      </c>
      <c r="N152" s="5">
        <f t="shared" si="35"/>
        <v>0</v>
      </c>
      <c r="P152" s="52">
        <f t="shared" si="38"/>
        <v>0</v>
      </c>
      <c r="Q152" s="70"/>
    </row>
    <row r="153" spans="1:17">
      <c r="A153" s="44">
        <f t="shared" si="36"/>
        <v>41306</v>
      </c>
      <c r="B153" s="66">
        <f t="shared" si="37"/>
        <v>-1750000</v>
      </c>
      <c r="C153" s="67"/>
      <c r="D153" s="68">
        <f t="shared" si="26"/>
        <v>-1750000</v>
      </c>
      <c r="E153" s="35">
        <f t="shared" si="27"/>
        <v>0</v>
      </c>
      <c r="F153" s="35">
        <f t="shared" si="28"/>
        <v>0</v>
      </c>
      <c r="G153" s="7"/>
      <c r="H153" s="5">
        <f t="shared" si="29"/>
        <v>28</v>
      </c>
      <c r="I153" s="45">
        <f t="shared" si="30"/>
        <v>41306</v>
      </c>
      <c r="J153" s="5">
        <f t="shared" si="31"/>
        <v>4390</v>
      </c>
      <c r="K153" s="55">
        <f t="shared" si="32"/>
        <v>5.3904348595426005E-2</v>
      </c>
      <c r="L153" s="47">
        <f t="shared" si="33"/>
        <v>0.52765739764935327</v>
      </c>
      <c r="M153" s="5">
        <f t="shared" si="34"/>
        <v>0</v>
      </c>
      <c r="N153" s="5">
        <f t="shared" si="35"/>
        <v>0</v>
      </c>
      <c r="P153" s="52">
        <f t="shared" si="38"/>
        <v>0</v>
      </c>
      <c r="Q153" s="70"/>
    </row>
    <row r="154" spans="1:17">
      <c r="A154" s="44">
        <f t="shared" si="36"/>
        <v>41334</v>
      </c>
      <c r="B154" s="66">
        <f t="shared" si="37"/>
        <v>-1750000</v>
      </c>
      <c r="C154" s="67"/>
      <c r="D154" s="68">
        <f t="shared" si="26"/>
        <v>-1750000</v>
      </c>
      <c r="E154" s="35">
        <f t="shared" si="27"/>
        <v>0</v>
      </c>
      <c r="F154" s="35">
        <f t="shared" si="28"/>
        <v>0</v>
      </c>
      <c r="G154" s="7"/>
      <c r="H154" s="5">
        <f t="shared" si="29"/>
        <v>31</v>
      </c>
      <c r="I154" s="45">
        <f t="shared" si="30"/>
        <v>41334</v>
      </c>
      <c r="J154" s="5">
        <f t="shared" si="31"/>
        <v>4418</v>
      </c>
      <c r="K154" s="55">
        <f t="shared" si="32"/>
        <v>5.3904348595426005E-2</v>
      </c>
      <c r="L154" s="47">
        <f t="shared" si="33"/>
        <v>0.52551020706152707</v>
      </c>
      <c r="M154" s="5">
        <f t="shared" si="34"/>
        <v>0</v>
      </c>
      <c r="N154" s="5">
        <f t="shared" si="35"/>
        <v>0</v>
      </c>
      <c r="P154" s="52">
        <f t="shared" si="38"/>
        <v>0</v>
      </c>
      <c r="Q154" s="70"/>
    </row>
    <row r="155" spans="1:17">
      <c r="A155" s="44">
        <f t="shared" si="36"/>
        <v>41365</v>
      </c>
      <c r="B155" s="66">
        <f t="shared" si="37"/>
        <v>-1750000</v>
      </c>
      <c r="C155" s="67"/>
      <c r="D155" s="68">
        <f t="shared" si="26"/>
        <v>-1750000</v>
      </c>
      <c r="E155" s="35">
        <f t="shared" si="27"/>
        <v>0</v>
      </c>
      <c r="F155" s="35">
        <f t="shared" si="28"/>
        <v>0</v>
      </c>
      <c r="G155" s="7"/>
      <c r="H155" s="5">
        <f t="shared" si="29"/>
        <v>30</v>
      </c>
      <c r="I155" s="45">
        <f t="shared" si="30"/>
        <v>41365</v>
      </c>
      <c r="J155" s="5">
        <f t="shared" si="31"/>
        <v>4449</v>
      </c>
      <c r="K155" s="55">
        <f t="shared" si="32"/>
        <v>5.3904348595426005E-2</v>
      </c>
      <c r="L155" s="47">
        <f t="shared" si="33"/>
        <v>0.52314315079549012</v>
      </c>
      <c r="M155" s="5">
        <f t="shared" si="34"/>
        <v>0</v>
      </c>
      <c r="N155" s="5">
        <f t="shared" si="35"/>
        <v>0</v>
      </c>
      <c r="P155" s="52">
        <f t="shared" si="38"/>
        <v>0</v>
      </c>
      <c r="Q155" s="70"/>
    </row>
    <row r="156" spans="1:17">
      <c r="A156" s="44">
        <f t="shared" si="36"/>
        <v>41395</v>
      </c>
      <c r="B156" s="66">
        <f t="shared" si="37"/>
        <v>-1750000</v>
      </c>
      <c r="C156" s="67"/>
      <c r="D156" s="68">
        <f t="shared" si="26"/>
        <v>-1750000</v>
      </c>
      <c r="E156" s="35">
        <f t="shared" si="27"/>
        <v>0</v>
      </c>
      <c r="F156" s="35">
        <f t="shared" si="28"/>
        <v>0</v>
      </c>
      <c r="G156" s="7"/>
      <c r="H156" s="5">
        <f t="shared" si="29"/>
        <v>31</v>
      </c>
      <c r="I156" s="45">
        <f t="shared" si="30"/>
        <v>41395</v>
      </c>
      <c r="J156" s="5">
        <f t="shared" si="31"/>
        <v>4479</v>
      </c>
      <c r="K156" s="55">
        <f t="shared" si="32"/>
        <v>5.3904348595426005E-2</v>
      </c>
      <c r="L156" s="47">
        <f t="shared" si="33"/>
        <v>0.52086260325712708</v>
      </c>
      <c r="M156" s="5">
        <f t="shared" si="34"/>
        <v>0</v>
      </c>
      <c r="N156" s="5">
        <f t="shared" si="35"/>
        <v>0</v>
      </c>
      <c r="P156" s="52">
        <f t="shared" si="38"/>
        <v>0</v>
      </c>
      <c r="Q156" s="70"/>
    </row>
    <row r="157" spans="1:17">
      <c r="A157" s="44">
        <f t="shared" si="36"/>
        <v>41426</v>
      </c>
      <c r="B157" s="66">
        <f t="shared" si="37"/>
        <v>-1750000</v>
      </c>
      <c r="C157" s="67"/>
      <c r="D157" s="68">
        <f t="shared" si="26"/>
        <v>-1750000</v>
      </c>
      <c r="E157" s="35">
        <f t="shared" si="27"/>
        <v>0</v>
      </c>
      <c r="F157" s="35">
        <f t="shared" si="28"/>
        <v>0</v>
      </c>
      <c r="G157" s="7"/>
      <c r="H157" s="5">
        <f t="shared" si="29"/>
        <v>30</v>
      </c>
      <c r="I157" s="45">
        <f t="shared" si="30"/>
        <v>41426</v>
      </c>
      <c r="J157" s="5">
        <f t="shared" si="31"/>
        <v>4510</v>
      </c>
      <c r="K157" s="55">
        <f t="shared" si="32"/>
        <v>5.3904348595426005E-2</v>
      </c>
      <c r="L157" s="47">
        <f t="shared" si="33"/>
        <v>0.51851648119856975</v>
      </c>
      <c r="M157" s="5">
        <f t="shared" si="34"/>
        <v>0</v>
      </c>
      <c r="N157" s="5">
        <f t="shared" si="35"/>
        <v>0</v>
      </c>
      <c r="P157" s="52">
        <f t="shared" si="38"/>
        <v>0</v>
      </c>
      <c r="Q157" s="70"/>
    </row>
    <row r="158" spans="1:17">
      <c r="A158" s="44">
        <f t="shared" si="36"/>
        <v>41456</v>
      </c>
      <c r="B158" s="66">
        <f t="shared" si="37"/>
        <v>-1750000</v>
      </c>
      <c r="C158" s="67"/>
      <c r="D158" s="68">
        <f t="shared" si="26"/>
        <v>-1750000</v>
      </c>
      <c r="E158" s="35">
        <f t="shared" si="27"/>
        <v>0</v>
      </c>
      <c r="F158" s="35">
        <f t="shared" si="28"/>
        <v>0</v>
      </c>
      <c r="G158" s="7"/>
      <c r="H158" s="5">
        <f t="shared" si="29"/>
        <v>31</v>
      </c>
      <c r="I158" s="45">
        <f t="shared" si="30"/>
        <v>41456</v>
      </c>
      <c r="J158" s="5">
        <f t="shared" si="31"/>
        <v>4540</v>
      </c>
      <c r="K158" s="55">
        <f t="shared" si="32"/>
        <v>5.3904348595426005E-2</v>
      </c>
      <c r="L158" s="47">
        <f t="shared" si="33"/>
        <v>0.51625610278589262</v>
      </c>
      <c r="M158" s="5">
        <f t="shared" si="34"/>
        <v>0</v>
      </c>
      <c r="N158" s="5">
        <f t="shared" si="35"/>
        <v>0</v>
      </c>
      <c r="P158" s="52">
        <f t="shared" si="38"/>
        <v>0</v>
      </c>
      <c r="Q158" s="70"/>
    </row>
    <row r="159" spans="1:17">
      <c r="A159" s="44">
        <f t="shared" si="36"/>
        <v>41487</v>
      </c>
      <c r="B159" s="66">
        <f t="shared" si="37"/>
        <v>-1750000</v>
      </c>
      <c r="C159" s="67"/>
      <c r="D159" s="68">
        <f t="shared" si="26"/>
        <v>-1750000</v>
      </c>
      <c r="E159" s="35">
        <f t="shared" si="27"/>
        <v>0</v>
      </c>
      <c r="F159" s="35">
        <f t="shared" si="28"/>
        <v>0</v>
      </c>
      <c r="G159" s="7"/>
      <c r="H159" s="5">
        <f t="shared" si="29"/>
        <v>31</v>
      </c>
      <c r="I159" s="45">
        <f t="shared" si="30"/>
        <v>41487</v>
      </c>
      <c r="J159" s="5">
        <f t="shared" si="31"/>
        <v>4571</v>
      </c>
      <c r="K159" s="55">
        <f t="shared" si="32"/>
        <v>5.3904348595426005E-2</v>
      </c>
      <c r="L159" s="47">
        <f t="shared" si="33"/>
        <v>0.51393072979302112</v>
      </c>
      <c r="M159" s="5">
        <f t="shared" si="34"/>
        <v>0</v>
      </c>
      <c r="N159" s="5">
        <f t="shared" si="35"/>
        <v>0</v>
      </c>
      <c r="P159" s="52">
        <f t="shared" si="38"/>
        <v>0</v>
      </c>
      <c r="Q159" s="70"/>
    </row>
    <row r="160" spans="1:17">
      <c r="A160" s="44">
        <f t="shared" si="36"/>
        <v>41518</v>
      </c>
      <c r="B160" s="66">
        <f t="shared" si="37"/>
        <v>-1750000</v>
      </c>
      <c r="C160" s="67"/>
      <c r="D160" s="68">
        <f t="shared" si="26"/>
        <v>-1750000</v>
      </c>
      <c r="E160" s="35">
        <f t="shared" si="27"/>
        <v>0</v>
      </c>
      <c r="F160" s="35">
        <f t="shared" si="28"/>
        <v>0</v>
      </c>
      <c r="G160" s="7"/>
      <c r="H160" s="5">
        <f t="shared" si="29"/>
        <v>30</v>
      </c>
      <c r="I160" s="45">
        <f t="shared" si="30"/>
        <v>41518</v>
      </c>
      <c r="J160" s="5">
        <f t="shared" si="31"/>
        <v>4602</v>
      </c>
      <c r="K160" s="55">
        <f t="shared" si="32"/>
        <v>5.3904348595426005E-2</v>
      </c>
      <c r="L160" s="47">
        <f t="shared" si="33"/>
        <v>0.51161583098055496</v>
      </c>
      <c r="M160" s="5">
        <f t="shared" si="34"/>
        <v>0</v>
      </c>
      <c r="N160" s="5">
        <f t="shared" si="35"/>
        <v>0</v>
      </c>
      <c r="P160" s="52">
        <f t="shared" si="38"/>
        <v>0</v>
      </c>
      <c r="Q160" s="70"/>
    </row>
    <row r="161" spans="1:17">
      <c r="A161" s="44">
        <f t="shared" si="36"/>
        <v>41548</v>
      </c>
      <c r="B161" s="66">
        <f t="shared" si="37"/>
        <v>-1750000</v>
      </c>
      <c r="C161" s="67"/>
      <c r="D161" s="68">
        <f t="shared" si="26"/>
        <v>-1750000</v>
      </c>
      <c r="E161" s="35">
        <f t="shared" si="27"/>
        <v>0</v>
      </c>
      <c r="F161" s="35">
        <f t="shared" si="28"/>
        <v>0</v>
      </c>
      <c r="G161" s="7"/>
      <c r="H161" s="5">
        <f t="shared" si="29"/>
        <v>31</v>
      </c>
      <c r="I161" s="45">
        <f t="shared" si="30"/>
        <v>41548</v>
      </c>
      <c r="J161" s="5">
        <f t="shared" si="31"/>
        <v>4632</v>
      </c>
      <c r="K161" s="55">
        <f t="shared" si="32"/>
        <v>5.3904348595426005E-2</v>
      </c>
      <c r="L161" s="47">
        <f t="shared" si="33"/>
        <v>0.50938553469901904</v>
      </c>
      <c r="M161" s="5">
        <f t="shared" si="34"/>
        <v>0</v>
      </c>
      <c r="N161" s="5">
        <f t="shared" si="35"/>
        <v>0</v>
      </c>
      <c r="P161" s="52">
        <f t="shared" si="38"/>
        <v>0</v>
      </c>
      <c r="Q161" s="70"/>
    </row>
    <row r="162" spans="1:17">
      <c r="A162" s="44">
        <f t="shared" si="36"/>
        <v>41579</v>
      </c>
      <c r="B162" s="66">
        <f t="shared" si="37"/>
        <v>-1750000</v>
      </c>
      <c r="C162" s="67"/>
      <c r="D162" s="68">
        <f t="shared" si="26"/>
        <v>-1750000</v>
      </c>
      <c r="E162" s="35">
        <f t="shared" si="27"/>
        <v>0</v>
      </c>
      <c r="F162" s="35">
        <f t="shared" si="28"/>
        <v>0</v>
      </c>
      <c r="G162" s="7"/>
      <c r="H162" s="5">
        <f t="shared" si="29"/>
        <v>30</v>
      </c>
      <c r="I162" s="45">
        <f t="shared" si="30"/>
        <v>41579</v>
      </c>
      <c r="J162" s="5">
        <f t="shared" si="31"/>
        <v>4663</v>
      </c>
      <c r="K162" s="55">
        <f t="shared" si="32"/>
        <v>5.3904348595426005E-2</v>
      </c>
      <c r="L162" s="47">
        <f t="shared" si="33"/>
        <v>0.50709110881435349</v>
      </c>
      <c r="M162" s="5">
        <f t="shared" si="34"/>
        <v>0</v>
      </c>
      <c r="N162" s="5">
        <f t="shared" si="35"/>
        <v>0</v>
      </c>
      <c r="P162" s="52">
        <f t="shared" si="38"/>
        <v>0</v>
      </c>
      <c r="Q162" s="70"/>
    </row>
    <row r="163" spans="1:17">
      <c r="A163" s="44">
        <f t="shared" si="36"/>
        <v>41609</v>
      </c>
      <c r="B163" s="66">
        <f t="shared" si="37"/>
        <v>-1750000</v>
      </c>
      <c r="C163" s="67"/>
      <c r="D163" s="68">
        <f t="shared" si="26"/>
        <v>-1750000</v>
      </c>
      <c r="E163" s="35">
        <f t="shared" si="27"/>
        <v>0</v>
      </c>
      <c r="F163" s="35">
        <f t="shared" si="28"/>
        <v>0</v>
      </c>
      <c r="G163" s="7"/>
      <c r="H163" s="5">
        <f t="shared" si="29"/>
        <v>31</v>
      </c>
      <c r="I163" s="45">
        <f t="shared" si="30"/>
        <v>41609</v>
      </c>
      <c r="J163" s="5">
        <f t="shared" si="31"/>
        <v>4693</v>
      </c>
      <c r="K163" s="55">
        <f t="shared" si="32"/>
        <v>5.3904348595426005E-2</v>
      </c>
      <c r="L163" s="47">
        <f t="shared" si="33"/>
        <v>0.5048805372371975</v>
      </c>
      <c r="M163" s="5">
        <f t="shared" si="34"/>
        <v>0</v>
      </c>
      <c r="N163" s="5">
        <f t="shared" si="35"/>
        <v>0</v>
      </c>
      <c r="P163" s="52">
        <f t="shared" si="38"/>
        <v>0</v>
      </c>
      <c r="Q163" s="70"/>
    </row>
    <row r="164" spans="1:17">
      <c r="A164" s="44">
        <f t="shared" si="36"/>
        <v>41640</v>
      </c>
      <c r="B164" s="66">
        <f t="shared" si="37"/>
        <v>-1750000</v>
      </c>
      <c r="C164" s="67"/>
      <c r="D164" s="68">
        <f t="shared" si="26"/>
        <v>-1750000</v>
      </c>
      <c r="E164" s="35">
        <f t="shared" si="27"/>
        <v>0</v>
      </c>
      <c r="F164" s="35">
        <f t="shared" si="28"/>
        <v>0</v>
      </c>
      <c r="G164" s="7"/>
      <c r="H164" s="5">
        <f t="shared" si="29"/>
        <v>31</v>
      </c>
      <c r="I164" s="45">
        <f t="shared" si="30"/>
        <v>41640</v>
      </c>
      <c r="J164" s="5">
        <f t="shared" si="31"/>
        <v>4724</v>
      </c>
      <c r="K164" s="55">
        <f t="shared" si="32"/>
        <v>5.3904348595426005E-2</v>
      </c>
      <c r="L164" s="47">
        <f t="shared" si="33"/>
        <v>0.50260640321808892</v>
      </c>
      <c r="M164" s="5">
        <f t="shared" si="34"/>
        <v>0</v>
      </c>
      <c r="N164" s="5">
        <f t="shared" si="35"/>
        <v>0</v>
      </c>
      <c r="P164" s="52">
        <f t="shared" si="38"/>
        <v>0</v>
      </c>
      <c r="Q164" s="70"/>
    </row>
    <row r="165" spans="1:17">
      <c r="A165" s="44">
        <f t="shared" si="36"/>
        <v>41671</v>
      </c>
      <c r="B165" s="66">
        <f t="shared" si="37"/>
        <v>-1750000</v>
      </c>
      <c r="C165" s="67"/>
      <c r="D165" s="68">
        <f t="shared" si="26"/>
        <v>-1750000</v>
      </c>
      <c r="E165" s="35">
        <f t="shared" si="27"/>
        <v>0</v>
      </c>
      <c r="F165" s="35">
        <f t="shared" si="28"/>
        <v>0</v>
      </c>
      <c r="G165" s="7"/>
      <c r="H165" s="5">
        <f t="shared" si="29"/>
        <v>28</v>
      </c>
      <c r="I165" s="45">
        <f t="shared" si="30"/>
        <v>41671</v>
      </c>
      <c r="J165" s="5">
        <f t="shared" si="31"/>
        <v>4755</v>
      </c>
      <c r="K165" s="55">
        <f t="shared" si="32"/>
        <v>5.3904348595426005E-2</v>
      </c>
      <c r="L165" s="47">
        <f t="shared" si="33"/>
        <v>0.50034251258361384</v>
      </c>
      <c r="M165" s="5">
        <f t="shared" si="34"/>
        <v>0</v>
      </c>
      <c r="N165" s="5">
        <f t="shared" si="35"/>
        <v>0</v>
      </c>
      <c r="P165" s="52">
        <f t="shared" si="38"/>
        <v>0</v>
      </c>
      <c r="Q165" s="70"/>
    </row>
    <row r="166" spans="1:17">
      <c r="A166" s="44">
        <f t="shared" si="36"/>
        <v>41699</v>
      </c>
      <c r="B166" s="66">
        <f t="shared" si="37"/>
        <v>-1750000</v>
      </c>
      <c r="C166" s="67"/>
      <c r="D166" s="68">
        <f t="shared" si="26"/>
        <v>-1750000</v>
      </c>
      <c r="E166" s="35">
        <f t="shared" si="27"/>
        <v>0</v>
      </c>
      <c r="F166" s="35">
        <f t="shared" si="28"/>
        <v>0</v>
      </c>
      <c r="G166" s="7"/>
      <c r="H166" s="5">
        <f t="shared" si="29"/>
        <v>31</v>
      </c>
      <c r="I166" s="45">
        <f t="shared" si="30"/>
        <v>41699</v>
      </c>
      <c r="J166" s="5">
        <f t="shared" si="31"/>
        <v>4783</v>
      </c>
      <c r="K166" s="55">
        <f t="shared" si="32"/>
        <v>5.3904348595426005E-2</v>
      </c>
      <c r="L166" s="47">
        <f t="shared" si="33"/>
        <v>0.49830647416456592</v>
      </c>
      <c r="M166" s="5">
        <f t="shared" si="34"/>
        <v>0</v>
      </c>
      <c r="N166" s="5">
        <f t="shared" si="35"/>
        <v>0</v>
      </c>
      <c r="P166" s="52">
        <f t="shared" si="38"/>
        <v>0</v>
      </c>
      <c r="Q166" s="70"/>
    </row>
    <row r="167" spans="1:17">
      <c r="A167" s="44">
        <f t="shared" si="36"/>
        <v>41730</v>
      </c>
      <c r="B167" s="66">
        <f t="shared" si="37"/>
        <v>-1750000</v>
      </c>
      <c r="C167" s="67"/>
      <c r="D167" s="68">
        <f t="shared" si="26"/>
        <v>-1750000</v>
      </c>
      <c r="E167" s="35">
        <f t="shared" si="27"/>
        <v>0</v>
      </c>
      <c r="F167" s="35">
        <f t="shared" si="28"/>
        <v>0</v>
      </c>
      <c r="G167" s="7"/>
      <c r="H167" s="5">
        <f t="shared" si="29"/>
        <v>30</v>
      </c>
      <c r="I167" s="45">
        <f t="shared" si="30"/>
        <v>41730</v>
      </c>
      <c r="J167" s="5">
        <f t="shared" si="31"/>
        <v>4814</v>
      </c>
      <c r="K167" s="55">
        <f t="shared" si="32"/>
        <v>5.3904348595426005E-2</v>
      </c>
      <c r="L167" s="47">
        <f t="shared" si="33"/>
        <v>0.49606195170576639</v>
      </c>
      <c r="M167" s="5">
        <f t="shared" si="34"/>
        <v>0</v>
      </c>
      <c r="N167" s="5">
        <f t="shared" si="35"/>
        <v>0</v>
      </c>
      <c r="P167" s="52">
        <f t="shared" si="38"/>
        <v>0</v>
      </c>
      <c r="Q167" s="70"/>
    </row>
    <row r="168" spans="1:17">
      <c r="A168" s="44">
        <f t="shared" si="36"/>
        <v>41760</v>
      </c>
      <c r="B168" s="66">
        <f t="shared" si="37"/>
        <v>-1750000</v>
      </c>
      <c r="C168" s="67"/>
      <c r="D168" s="68">
        <f t="shared" si="26"/>
        <v>-1750000</v>
      </c>
      <c r="E168" s="35">
        <f t="shared" si="27"/>
        <v>0</v>
      </c>
      <c r="F168" s="35">
        <f t="shared" si="28"/>
        <v>0</v>
      </c>
      <c r="G168" s="7"/>
      <c r="H168" s="5">
        <f t="shared" si="29"/>
        <v>31</v>
      </c>
      <c r="I168" s="45">
        <f t="shared" si="30"/>
        <v>41760</v>
      </c>
      <c r="J168" s="5">
        <f t="shared" si="31"/>
        <v>4844</v>
      </c>
      <c r="K168" s="55">
        <f t="shared" si="32"/>
        <v>5.3904348595426005E-2</v>
      </c>
      <c r="L168" s="47">
        <f t="shared" si="33"/>
        <v>0.49389945973560889</v>
      </c>
      <c r="M168" s="5">
        <f t="shared" si="34"/>
        <v>0</v>
      </c>
      <c r="N168" s="5">
        <f t="shared" si="35"/>
        <v>0</v>
      </c>
      <c r="P168" s="52">
        <f t="shared" si="38"/>
        <v>0</v>
      </c>
      <c r="Q168" s="70"/>
    </row>
    <row r="169" spans="1:17">
      <c r="A169" s="44">
        <f t="shared" si="36"/>
        <v>41791</v>
      </c>
      <c r="B169" s="66">
        <f t="shared" si="37"/>
        <v>-1750000</v>
      </c>
      <c r="C169" s="67"/>
      <c r="D169" s="68">
        <f t="shared" si="26"/>
        <v>-1750000</v>
      </c>
      <c r="E169" s="35">
        <f t="shared" si="27"/>
        <v>0</v>
      </c>
      <c r="F169" s="35">
        <f t="shared" si="28"/>
        <v>0</v>
      </c>
      <c r="G169" s="7"/>
      <c r="H169" s="5">
        <f t="shared" si="29"/>
        <v>30</v>
      </c>
      <c r="I169" s="45">
        <f t="shared" si="30"/>
        <v>41791</v>
      </c>
      <c r="J169" s="5">
        <f t="shared" si="31"/>
        <v>4875</v>
      </c>
      <c r="K169" s="55">
        <f t="shared" si="32"/>
        <v>5.3904348595426005E-2</v>
      </c>
      <c r="L169" s="47">
        <f t="shared" si="33"/>
        <v>0.49167478779727197</v>
      </c>
      <c r="M169" s="5">
        <f t="shared" si="34"/>
        <v>0</v>
      </c>
      <c r="N169" s="5">
        <f t="shared" si="35"/>
        <v>0</v>
      </c>
      <c r="P169" s="52">
        <f t="shared" si="38"/>
        <v>0</v>
      </c>
      <c r="Q169" s="70"/>
    </row>
    <row r="170" spans="1:17" ht="12" customHeight="1">
      <c r="A170" s="44">
        <f t="shared" si="36"/>
        <v>41821</v>
      </c>
      <c r="B170" s="66">
        <f t="shared" si="37"/>
        <v>-1750000</v>
      </c>
      <c r="C170" s="67"/>
      <c r="D170" s="68">
        <f t="shared" si="26"/>
        <v>-1750000</v>
      </c>
      <c r="E170" s="35">
        <f t="shared" si="27"/>
        <v>0</v>
      </c>
      <c r="F170" s="35">
        <f t="shared" si="28"/>
        <v>0</v>
      </c>
      <c r="G170" s="7"/>
      <c r="H170" s="5">
        <f t="shared" si="29"/>
        <v>31</v>
      </c>
      <c r="I170" s="45">
        <f t="shared" si="30"/>
        <v>41821</v>
      </c>
      <c r="J170" s="5">
        <f t="shared" si="31"/>
        <v>4905</v>
      </c>
      <c r="K170" s="55">
        <f t="shared" si="32"/>
        <v>5.3904348595426005E-2</v>
      </c>
      <c r="L170" s="47">
        <f t="shared" si="33"/>
        <v>0.48953142087125717</v>
      </c>
      <c r="M170" s="5">
        <f t="shared" si="34"/>
        <v>0</v>
      </c>
      <c r="N170" s="5">
        <f t="shared" si="35"/>
        <v>0</v>
      </c>
      <c r="P170" s="52">
        <f t="shared" si="38"/>
        <v>0</v>
      </c>
      <c r="Q170" s="70"/>
    </row>
    <row r="171" spans="1:17" ht="12" customHeight="1">
      <c r="A171" s="44">
        <f t="shared" si="36"/>
        <v>41852</v>
      </c>
      <c r="B171" s="66">
        <f t="shared" si="37"/>
        <v>-1750000</v>
      </c>
      <c r="C171" s="67"/>
      <c r="D171" s="68">
        <f t="shared" si="26"/>
        <v>-1750000</v>
      </c>
      <c r="E171" s="35">
        <f t="shared" si="27"/>
        <v>0</v>
      </c>
      <c r="F171" s="35">
        <f t="shared" si="28"/>
        <v>0</v>
      </c>
      <c r="G171" s="7"/>
      <c r="H171" s="5">
        <f t="shared" si="29"/>
        <v>31</v>
      </c>
      <c r="I171" s="45">
        <f t="shared" si="30"/>
        <v>41852</v>
      </c>
      <c r="J171" s="5">
        <f t="shared" si="31"/>
        <v>4936</v>
      </c>
      <c r="K171" s="55">
        <f t="shared" si="32"/>
        <v>5.3904348595426005E-2</v>
      </c>
      <c r="L171" s="47">
        <f t="shared" si="33"/>
        <v>0.48732642389569963</v>
      </c>
      <c r="M171" s="5">
        <f t="shared" si="34"/>
        <v>0</v>
      </c>
      <c r="N171" s="5">
        <f t="shared" si="35"/>
        <v>0</v>
      </c>
      <c r="P171" s="52">
        <f t="shared" si="38"/>
        <v>0</v>
      </c>
      <c r="Q171" s="70"/>
    </row>
    <row r="172" spans="1:17" ht="12" customHeight="1">
      <c r="A172" s="44">
        <f t="shared" si="36"/>
        <v>41883</v>
      </c>
      <c r="B172" s="66">
        <f t="shared" si="37"/>
        <v>-1750000</v>
      </c>
      <c r="C172" s="67"/>
      <c r="D172" s="68">
        <f t="shared" si="26"/>
        <v>-1750000</v>
      </c>
      <c r="E172" s="35">
        <f t="shared" si="27"/>
        <v>0</v>
      </c>
      <c r="F172" s="35">
        <f t="shared" si="28"/>
        <v>0</v>
      </c>
      <c r="G172" s="7"/>
      <c r="H172" s="5">
        <f t="shared" si="29"/>
        <v>30</v>
      </c>
      <c r="I172" s="45">
        <f t="shared" si="30"/>
        <v>41883</v>
      </c>
      <c r="J172" s="5">
        <f t="shared" si="31"/>
        <v>4967</v>
      </c>
      <c r="K172" s="55">
        <f t="shared" si="32"/>
        <v>5.3904348595426005E-2</v>
      </c>
      <c r="L172" s="47">
        <f t="shared" si="33"/>
        <v>0.48513135889070602</v>
      </c>
      <c r="M172" s="5">
        <f t="shared" si="34"/>
        <v>0</v>
      </c>
      <c r="N172" s="5">
        <f t="shared" si="35"/>
        <v>0</v>
      </c>
      <c r="P172" s="52">
        <f t="shared" si="38"/>
        <v>0</v>
      </c>
      <c r="Q172" s="70"/>
    </row>
    <row r="173" spans="1:17" ht="12" customHeight="1">
      <c r="A173" s="44">
        <f t="shared" si="36"/>
        <v>41913</v>
      </c>
      <c r="B173" s="66">
        <f t="shared" si="37"/>
        <v>-1750000</v>
      </c>
      <c r="C173" s="67"/>
      <c r="D173" s="68">
        <f t="shared" si="26"/>
        <v>-1750000</v>
      </c>
      <c r="E173" s="35">
        <f t="shared" si="27"/>
        <v>0</v>
      </c>
      <c r="F173" s="35">
        <f t="shared" si="28"/>
        <v>0</v>
      </c>
      <c r="G173" s="7"/>
      <c r="H173" s="5">
        <f t="shared" si="29"/>
        <v>31</v>
      </c>
      <c r="I173" s="45">
        <f t="shared" si="30"/>
        <v>41913</v>
      </c>
      <c r="J173" s="5">
        <f t="shared" si="31"/>
        <v>4997</v>
      </c>
      <c r="K173" s="55">
        <f t="shared" si="32"/>
        <v>5.3904348595426005E-2</v>
      </c>
      <c r="L173" s="47">
        <f t="shared" si="33"/>
        <v>0.48301651685441332</v>
      </c>
      <c r="M173" s="5">
        <f t="shared" si="34"/>
        <v>0</v>
      </c>
      <c r="N173" s="5">
        <f t="shared" si="35"/>
        <v>0</v>
      </c>
      <c r="P173" s="52">
        <f t="shared" si="38"/>
        <v>0</v>
      </c>
      <c r="Q173" s="70"/>
    </row>
    <row r="174" spans="1:17" ht="12" customHeight="1">
      <c r="A174" s="44">
        <f t="shared" si="36"/>
        <v>41944</v>
      </c>
      <c r="B174" s="66">
        <f t="shared" si="37"/>
        <v>-1750000</v>
      </c>
      <c r="C174" s="67"/>
      <c r="D174" s="68">
        <f t="shared" si="26"/>
        <v>-1750000</v>
      </c>
      <c r="E174" s="35">
        <f t="shared" si="27"/>
        <v>0</v>
      </c>
      <c r="F174" s="35">
        <f t="shared" si="28"/>
        <v>0</v>
      </c>
      <c r="G174" s="7"/>
      <c r="H174" s="5">
        <f t="shared" si="29"/>
        <v>30</v>
      </c>
      <c r="I174" s="45">
        <f t="shared" si="30"/>
        <v>41944</v>
      </c>
      <c r="J174" s="5">
        <f t="shared" si="31"/>
        <v>5028</v>
      </c>
      <c r="K174" s="55">
        <f t="shared" si="32"/>
        <v>5.3904348595426005E-2</v>
      </c>
      <c r="L174" s="47">
        <f t="shared" si="33"/>
        <v>0.48084086496895767</v>
      </c>
      <c r="M174" s="5">
        <f t="shared" si="34"/>
        <v>0</v>
      </c>
      <c r="N174" s="5">
        <f t="shared" si="35"/>
        <v>0</v>
      </c>
      <c r="P174" s="52">
        <f t="shared" si="38"/>
        <v>0</v>
      </c>
      <c r="Q174" s="70"/>
    </row>
    <row r="175" spans="1:17" ht="12" customHeight="1">
      <c r="A175" s="44">
        <f t="shared" si="36"/>
        <v>41974</v>
      </c>
      <c r="B175" s="66">
        <f t="shared" si="37"/>
        <v>-1750000</v>
      </c>
      <c r="C175" s="67"/>
      <c r="D175" s="68">
        <f t="shared" si="26"/>
        <v>-1750000</v>
      </c>
      <c r="E175" s="35">
        <f t="shared" si="27"/>
        <v>0</v>
      </c>
      <c r="F175" s="35">
        <f t="shared" si="28"/>
        <v>0</v>
      </c>
      <c r="G175" s="7"/>
      <c r="H175" s="5">
        <f t="shared" si="29"/>
        <v>31</v>
      </c>
      <c r="I175" s="45">
        <f t="shared" si="30"/>
        <v>41974</v>
      </c>
      <c r="J175" s="5">
        <f t="shared" si="31"/>
        <v>5058</v>
      </c>
      <c r="K175" s="55">
        <f t="shared" si="32"/>
        <v>5.3904348595426005E-2</v>
      </c>
      <c r="L175" s="47">
        <f t="shared" si="33"/>
        <v>0.47874472656156036</v>
      </c>
      <c r="M175" s="5">
        <f t="shared" si="34"/>
        <v>0</v>
      </c>
      <c r="N175" s="5">
        <f t="shared" si="35"/>
        <v>0</v>
      </c>
      <c r="P175" s="52">
        <f t="shared" si="38"/>
        <v>0</v>
      </c>
      <c r="Q175" s="70"/>
    </row>
    <row r="176" spans="1:17" ht="12" customHeight="1">
      <c r="A176" s="44">
        <f t="shared" si="36"/>
        <v>42005</v>
      </c>
      <c r="B176" s="66">
        <f t="shared" si="37"/>
        <v>-1750000</v>
      </c>
      <c r="C176" s="67"/>
      <c r="D176" s="68">
        <f t="shared" si="26"/>
        <v>-1750000</v>
      </c>
      <c r="E176" s="35">
        <f t="shared" si="27"/>
        <v>0</v>
      </c>
      <c r="F176" s="35">
        <f t="shared" si="28"/>
        <v>0</v>
      </c>
      <c r="G176" s="7"/>
      <c r="H176" s="5">
        <f t="shared" si="29"/>
        <v>31</v>
      </c>
      <c r="I176" s="45">
        <f t="shared" si="30"/>
        <v>42005</v>
      </c>
      <c r="J176" s="5">
        <f t="shared" si="31"/>
        <v>5089</v>
      </c>
      <c r="K176" s="55">
        <f t="shared" si="32"/>
        <v>5.3904348595426005E-2</v>
      </c>
      <c r="L176" s="47">
        <f t="shared" si="33"/>
        <v>0.47658831610632629</v>
      </c>
      <c r="M176" s="5">
        <f t="shared" si="34"/>
        <v>0</v>
      </c>
      <c r="N176" s="5">
        <f t="shared" si="35"/>
        <v>0</v>
      </c>
      <c r="P176" s="52">
        <f t="shared" si="38"/>
        <v>0</v>
      </c>
      <c r="Q176" s="70"/>
    </row>
    <row r="177" spans="1:17" ht="12" customHeight="1">
      <c r="A177" s="44">
        <f t="shared" si="36"/>
        <v>42036</v>
      </c>
      <c r="B177" s="66">
        <f t="shared" si="37"/>
        <v>-1750000</v>
      </c>
      <c r="C177" s="67"/>
      <c r="D177" s="68">
        <f t="shared" si="26"/>
        <v>-1750000</v>
      </c>
      <c r="E177" s="35">
        <f t="shared" si="27"/>
        <v>0</v>
      </c>
      <c r="F177" s="35">
        <f t="shared" si="28"/>
        <v>0</v>
      </c>
      <c r="G177" s="7"/>
      <c r="H177" s="5">
        <f t="shared" si="29"/>
        <v>28</v>
      </c>
      <c r="I177" s="45">
        <f t="shared" si="30"/>
        <v>42036</v>
      </c>
      <c r="J177" s="5">
        <f t="shared" si="31"/>
        <v>5120</v>
      </c>
      <c r="K177" s="55">
        <f t="shared" si="32"/>
        <v>5.3904348595426005E-2</v>
      </c>
      <c r="L177" s="47">
        <f t="shared" si="33"/>
        <v>0.47444161877333352</v>
      </c>
      <c r="M177" s="5">
        <f t="shared" si="34"/>
        <v>0</v>
      </c>
      <c r="N177" s="5">
        <f t="shared" si="35"/>
        <v>0</v>
      </c>
      <c r="P177" s="52">
        <f t="shared" si="38"/>
        <v>0</v>
      </c>
      <c r="Q177" s="70"/>
    </row>
    <row r="178" spans="1:17" ht="12" customHeight="1">
      <c r="A178" s="44">
        <f t="shared" si="36"/>
        <v>42064</v>
      </c>
      <c r="B178" s="66">
        <f t="shared" si="37"/>
        <v>-1750000</v>
      </c>
      <c r="C178" s="67"/>
      <c r="D178" s="68">
        <f t="shared" si="26"/>
        <v>-1750000</v>
      </c>
      <c r="E178" s="35">
        <f t="shared" si="27"/>
        <v>0</v>
      </c>
      <c r="F178" s="35">
        <f t="shared" si="28"/>
        <v>0</v>
      </c>
      <c r="G178" s="7"/>
      <c r="H178" s="5">
        <f t="shared" si="29"/>
        <v>31</v>
      </c>
      <c r="I178" s="45">
        <f t="shared" si="30"/>
        <v>42064</v>
      </c>
      <c r="J178" s="5">
        <f t="shared" si="31"/>
        <v>5148</v>
      </c>
      <c r="K178" s="55">
        <f t="shared" si="32"/>
        <v>5.3904348595426005E-2</v>
      </c>
      <c r="L178" s="47">
        <f t="shared" si="33"/>
        <v>0.4725109785836169</v>
      </c>
      <c r="M178" s="5">
        <f t="shared" si="34"/>
        <v>0</v>
      </c>
      <c r="N178" s="5">
        <f t="shared" si="35"/>
        <v>0</v>
      </c>
      <c r="P178" s="52">
        <f t="shared" si="38"/>
        <v>0</v>
      </c>
      <c r="Q178" s="70"/>
    </row>
    <row r="179" spans="1:17" ht="12" customHeight="1">
      <c r="A179" s="44">
        <f t="shared" si="36"/>
        <v>42095</v>
      </c>
      <c r="B179" s="66">
        <f t="shared" si="37"/>
        <v>-1750000</v>
      </c>
      <c r="C179" s="67"/>
      <c r="D179" s="68">
        <f t="shared" si="26"/>
        <v>-1750000</v>
      </c>
      <c r="E179" s="35">
        <f t="shared" si="27"/>
        <v>0</v>
      </c>
      <c r="F179" s="35">
        <f t="shared" si="28"/>
        <v>0</v>
      </c>
      <c r="G179" s="7"/>
      <c r="H179" s="5">
        <f t="shared" si="29"/>
        <v>30</v>
      </c>
      <c r="I179" s="45">
        <f t="shared" si="30"/>
        <v>42095</v>
      </c>
      <c r="J179" s="5">
        <f t="shared" si="31"/>
        <v>5179</v>
      </c>
      <c r="K179" s="55">
        <f t="shared" si="32"/>
        <v>5.3904348595426005E-2</v>
      </c>
      <c r="L179" s="47">
        <f t="shared" si="33"/>
        <v>0.4703826468069961</v>
      </c>
      <c r="M179" s="5">
        <f t="shared" si="34"/>
        <v>0</v>
      </c>
      <c r="N179" s="5">
        <f t="shared" si="35"/>
        <v>0</v>
      </c>
      <c r="P179" s="52">
        <f t="shared" si="38"/>
        <v>0</v>
      </c>
      <c r="Q179" s="70"/>
    </row>
    <row r="180" spans="1:17" ht="12" customHeight="1">
      <c r="A180" s="44">
        <f t="shared" si="36"/>
        <v>42125</v>
      </c>
      <c r="B180" s="66">
        <f t="shared" si="37"/>
        <v>-1750000</v>
      </c>
      <c r="C180" s="67"/>
      <c r="D180" s="68">
        <f t="shared" si="26"/>
        <v>-1750000</v>
      </c>
      <c r="E180" s="35">
        <f t="shared" si="27"/>
        <v>0</v>
      </c>
      <c r="F180" s="35">
        <f t="shared" si="28"/>
        <v>0</v>
      </c>
      <c r="G180" s="7"/>
      <c r="H180" s="5">
        <f t="shared" si="29"/>
        <v>31</v>
      </c>
      <c r="I180" s="45">
        <f t="shared" si="30"/>
        <v>42125</v>
      </c>
      <c r="J180" s="5">
        <f t="shared" si="31"/>
        <v>5209</v>
      </c>
      <c r="K180" s="55">
        <f t="shared" si="32"/>
        <v>5.3904348595426005E-2</v>
      </c>
      <c r="L180" s="47">
        <f t="shared" si="33"/>
        <v>0.46833209910196893</v>
      </c>
      <c r="M180" s="5">
        <f t="shared" si="34"/>
        <v>0</v>
      </c>
      <c r="N180" s="5">
        <f t="shared" si="35"/>
        <v>0</v>
      </c>
      <c r="P180" s="52">
        <f t="shared" si="38"/>
        <v>0</v>
      </c>
      <c r="Q180" s="70"/>
    </row>
    <row r="181" spans="1:17" ht="12" customHeight="1">
      <c r="A181" s="44">
        <f t="shared" si="36"/>
        <v>42156</v>
      </c>
      <c r="B181" s="66">
        <f t="shared" si="37"/>
        <v>-1750000</v>
      </c>
      <c r="C181" s="67"/>
      <c r="D181" s="68">
        <f t="shared" si="26"/>
        <v>-1750000</v>
      </c>
      <c r="E181" s="35">
        <f t="shared" si="27"/>
        <v>0</v>
      </c>
      <c r="F181" s="35">
        <f t="shared" si="28"/>
        <v>0</v>
      </c>
      <c r="G181" s="7"/>
      <c r="H181" s="5">
        <f t="shared" si="29"/>
        <v>30</v>
      </c>
      <c r="I181" s="45">
        <f t="shared" si="30"/>
        <v>42156</v>
      </c>
      <c r="J181" s="5">
        <f t="shared" si="31"/>
        <v>5240</v>
      </c>
      <c r="K181" s="55">
        <f t="shared" si="32"/>
        <v>5.3904348595426005E-2</v>
      </c>
      <c r="L181" s="47">
        <f t="shared" si="33"/>
        <v>0.46622259025728963</v>
      </c>
      <c r="M181" s="5">
        <f t="shared" si="34"/>
        <v>0</v>
      </c>
      <c r="N181" s="5">
        <f t="shared" si="35"/>
        <v>0</v>
      </c>
      <c r="P181" s="52">
        <f t="shared" si="38"/>
        <v>0</v>
      </c>
      <c r="Q181" s="70"/>
    </row>
    <row r="182" spans="1:17" ht="12" customHeight="1">
      <c r="A182" s="44">
        <f t="shared" si="36"/>
        <v>42186</v>
      </c>
      <c r="B182" s="66">
        <f t="shared" si="37"/>
        <v>-1750000</v>
      </c>
      <c r="C182" s="67"/>
      <c r="D182" s="68">
        <f t="shared" si="26"/>
        <v>-1750000</v>
      </c>
      <c r="E182" s="35">
        <f t="shared" si="27"/>
        <v>0</v>
      </c>
      <c r="F182" s="35">
        <f t="shared" si="28"/>
        <v>0</v>
      </c>
      <c r="G182" s="7"/>
      <c r="H182" s="5">
        <f t="shared" si="29"/>
        <v>31</v>
      </c>
      <c r="I182" s="45">
        <f t="shared" si="30"/>
        <v>42186</v>
      </c>
      <c r="J182" s="5">
        <f t="shared" si="31"/>
        <v>5270</v>
      </c>
      <c r="K182" s="55">
        <f t="shared" si="32"/>
        <v>5.3904348595426005E-2</v>
      </c>
      <c r="L182" s="47">
        <f t="shared" si="33"/>
        <v>0.46419017756312797</v>
      </c>
      <c r="M182" s="5">
        <f t="shared" si="34"/>
        <v>0</v>
      </c>
      <c r="N182" s="5">
        <f t="shared" si="35"/>
        <v>0</v>
      </c>
      <c r="P182" s="52">
        <f t="shared" si="38"/>
        <v>0</v>
      </c>
      <c r="Q182" s="70"/>
    </row>
    <row r="183" spans="1:17" ht="12" customHeight="1">
      <c r="A183" s="44">
        <f t="shared" si="36"/>
        <v>42217</v>
      </c>
      <c r="B183" s="66">
        <f t="shared" si="37"/>
        <v>-1750000</v>
      </c>
      <c r="C183" s="67"/>
      <c r="D183" s="68">
        <f t="shared" si="26"/>
        <v>-1750000</v>
      </c>
      <c r="E183" s="35">
        <f t="shared" si="27"/>
        <v>0</v>
      </c>
      <c r="F183" s="35">
        <f t="shared" si="28"/>
        <v>0</v>
      </c>
      <c r="G183" s="7"/>
      <c r="H183" s="5">
        <f t="shared" si="29"/>
        <v>31</v>
      </c>
      <c r="I183" s="45">
        <f t="shared" si="30"/>
        <v>42217</v>
      </c>
      <c r="J183" s="5">
        <f t="shared" si="31"/>
        <v>5301</v>
      </c>
      <c r="K183" s="55">
        <f t="shared" si="32"/>
        <v>5.3904348595426005E-2</v>
      </c>
      <c r="L183" s="47">
        <f t="shared" si="33"/>
        <v>0.46209932518068325</v>
      </c>
      <c r="M183" s="5">
        <f t="shared" si="34"/>
        <v>0</v>
      </c>
      <c r="N183" s="5">
        <f t="shared" si="35"/>
        <v>0</v>
      </c>
      <c r="P183" s="52">
        <f t="shared" si="38"/>
        <v>0</v>
      </c>
      <c r="Q183" s="70"/>
    </row>
    <row r="184" spans="1:17" ht="12" customHeight="1">
      <c r="A184" s="44">
        <f t="shared" si="36"/>
        <v>42248</v>
      </c>
      <c r="B184" s="66">
        <f t="shared" si="37"/>
        <v>-1750000</v>
      </c>
      <c r="C184" s="67"/>
      <c r="D184" s="68">
        <f t="shared" si="26"/>
        <v>-1750000</v>
      </c>
      <c r="E184" s="35">
        <f t="shared" si="27"/>
        <v>0</v>
      </c>
      <c r="F184" s="35">
        <f t="shared" si="28"/>
        <v>0</v>
      </c>
      <c r="G184" s="7"/>
      <c r="H184" s="5">
        <f t="shared" si="29"/>
        <v>30</v>
      </c>
      <c r="I184" s="45">
        <f t="shared" si="30"/>
        <v>42248</v>
      </c>
      <c r="J184" s="5">
        <f t="shared" si="31"/>
        <v>5332</v>
      </c>
      <c r="K184" s="55">
        <f t="shared" si="32"/>
        <v>5.3904348595426005E-2</v>
      </c>
      <c r="L184" s="47">
        <f t="shared" si="33"/>
        <v>0.46001789062717263</v>
      </c>
      <c r="M184" s="5">
        <f t="shared" si="34"/>
        <v>0</v>
      </c>
      <c r="N184" s="5">
        <f t="shared" si="35"/>
        <v>0</v>
      </c>
      <c r="P184" s="52">
        <f t="shared" si="38"/>
        <v>0</v>
      </c>
      <c r="Q184" s="70"/>
    </row>
    <row r="185" spans="1:17" ht="12" customHeight="1">
      <c r="A185" s="44">
        <f t="shared" si="36"/>
        <v>42278</v>
      </c>
      <c r="B185" s="66">
        <f t="shared" si="37"/>
        <v>-1750000</v>
      </c>
      <c r="C185" s="67"/>
      <c r="D185" s="68">
        <f t="shared" si="26"/>
        <v>-1750000</v>
      </c>
      <c r="E185" s="35">
        <f t="shared" si="27"/>
        <v>0</v>
      </c>
      <c r="F185" s="35">
        <f t="shared" si="28"/>
        <v>0</v>
      </c>
      <c r="G185" s="7"/>
      <c r="H185" s="5">
        <f t="shared" si="29"/>
        <v>31</v>
      </c>
      <c r="I185" s="45">
        <f t="shared" si="30"/>
        <v>42278</v>
      </c>
      <c r="J185" s="5">
        <f t="shared" si="31"/>
        <v>5362</v>
      </c>
      <c r="K185" s="55">
        <f t="shared" si="32"/>
        <v>5.3904348595426005E-2</v>
      </c>
      <c r="L185" s="47">
        <f t="shared" si="33"/>
        <v>0.45801252619398164</v>
      </c>
      <c r="M185" s="5">
        <f t="shared" si="34"/>
        <v>0</v>
      </c>
      <c r="N185" s="5">
        <f t="shared" si="35"/>
        <v>0</v>
      </c>
      <c r="P185" s="52">
        <f t="shared" si="38"/>
        <v>0</v>
      </c>
      <c r="Q185" s="70"/>
    </row>
    <row r="186" spans="1:17" ht="12" customHeight="1">
      <c r="A186" s="44">
        <f t="shared" si="36"/>
        <v>42309</v>
      </c>
      <c r="B186" s="66">
        <f t="shared" si="37"/>
        <v>-1750000</v>
      </c>
      <c r="C186" s="67"/>
      <c r="D186" s="68">
        <f t="shared" si="26"/>
        <v>-1750000</v>
      </c>
      <c r="E186" s="35">
        <f t="shared" si="27"/>
        <v>0</v>
      </c>
      <c r="F186" s="35">
        <f t="shared" si="28"/>
        <v>0</v>
      </c>
      <c r="G186" s="7"/>
      <c r="H186" s="5">
        <f t="shared" si="29"/>
        <v>30</v>
      </c>
      <c r="I186" s="45">
        <f t="shared" si="30"/>
        <v>42309</v>
      </c>
      <c r="J186" s="5">
        <f t="shared" si="31"/>
        <v>5393</v>
      </c>
      <c r="K186" s="55">
        <f t="shared" si="32"/>
        <v>5.3904348595426005E-2</v>
      </c>
      <c r="L186" s="47">
        <f t="shared" si="33"/>
        <v>0.45594949981412686</v>
      </c>
      <c r="M186" s="5">
        <f t="shared" si="34"/>
        <v>0</v>
      </c>
      <c r="N186" s="5">
        <f t="shared" si="35"/>
        <v>0</v>
      </c>
      <c r="P186" s="52">
        <f t="shared" si="38"/>
        <v>0</v>
      </c>
      <c r="Q186" s="70"/>
    </row>
    <row r="187" spans="1:17" ht="12" customHeight="1">
      <c r="A187" s="44">
        <f t="shared" si="36"/>
        <v>42339</v>
      </c>
      <c r="B187" s="66">
        <f t="shared" si="37"/>
        <v>-1750000</v>
      </c>
      <c r="C187" s="67"/>
      <c r="D187" s="68">
        <f t="shared" si="26"/>
        <v>-1750000</v>
      </c>
      <c r="E187" s="35">
        <f t="shared" si="27"/>
        <v>0</v>
      </c>
      <c r="F187" s="35">
        <f t="shared" si="28"/>
        <v>0</v>
      </c>
      <c r="G187" s="7"/>
      <c r="H187" s="5">
        <f t="shared" si="29"/>
        <v>31</v>
      </c>
      <c r="I187" s="45">
        <f t="shared" si="30"/>
        <v>42339</v>
      </c>
      <c r="J187" s="5">
        <f t="shared" si="31"/>
        <v>5423</v>
      </c>
      <c r="K187" s="55">
        <f t="shared" si="32"/>
        <v>5.3904348595426005E-2</v>
      </c>
      <c r="L187" s="47">
        <f t="shared" si="33"/>
        <v>0.45396187079167322</v>
      </c>
      <c r="M187" s="5">
        <f t="shared" si="34"/>
        <v>0</v>
      </c>
      <c r="N187" s="5">
        <f t="shared" si="35"/>
        <v>0</v>
      </c>
      <c r="P187" s="52">
        <f t="shared" si="38"/>
        <v>0</v>
      </c>
      <c r="Q187" s="70"/>
    </row>
    <row r="188" spans="1:17" ht="12" customHeight="1">
      <c r="A188" s="44">
        <f t="shared" si="36"/>
        <v>42370</v>
      </c>
      <c r="B188" s="66">
        <f t="shared" si="37"/>
        <v>-1750000</v>
      </c>
      <c r="C188" s="67"/>
      <c r="D188" s="68">
        <f t="shared" si="26"/>
        <v>-1750000</v>
      </c>
      <c r="E188" s="35">
        <f t="shared" si="27"/>
        <v>0</v>
      </c>
      <c r="F188" s="35">
        <f t="shared" si="28"/>
        <v>0</v>
      </c>
      <c r="G188" s="7"/>
      <c r="H188" s="5">
        <f t="shared" si="29"/>
        <v>31</v>
      </c>
      <c r="I188" s="45">
        <f t="shared" si="30"/>
        <v>42370</v>
      </c>
      <c r="J188" s="5">
        <f t="shared" si="31"/>
        <v>5454</v>
      </c>
      <c r="K188" s="55">
        <f t="shared" si="32"/>
        <v>5.3904348595426005E-2</v>
      </c>
      <c r="L188" s="47">
        <f t="shared" si="33"/>
        <v>0.45191708978388306</v>
      </c>
      <c r="M188" s="5">
        <f t="shared" si="34"/>
        <v>0</v>
      </c>
      <c r="N188" s="5">
        <f t="shared" si="35"/>
        <v>0</v>
      </c>
      <c r="P188" s="52">
        <f t="shared" si="38"/>
        <v>0</v>
      </c>
      <c r="Q188" s="70"/>
    </row>
    <row r="189" spans="1:17" ht="12" customHeight="1">
      <c r="A189" s="44">
        <f t="shared" si="36"/>
        <v>42401</v>
      </c>
      <c r="B189" s="66">
        <f t="shared" si="37"/>
        <v>-1750000</v>
      </c>
      <c r="C189" s="67"/>
      <c r="D189" s="68">
        <f t="shared" si="26"/>
        <v>-1750000</v>
      </c>
      <c r="E189" s="35">
        <f t="shared" si="27"/>
        <v>0</v>
      </c>
      <c r="F189" s="35">
        <f t="shared" si="28"/>
        <v>0</v>
      </c>
      <c r="G189" s="7"/>
      <c r="H189" s="5">
        <f t="shared" si="29"/>
        <v>29</v>
      </c>
      <c r="I189" s="45">
        <f t="shared" si="30"/>
        <v>42401</v>
      </c>
      <c r="J189" s="5">
        <f t="shared" si="31"/>
        <v>5485</v>
      </c>
      <c r="K189" s="55">
        <f t="shared" si="32"/>
        <v>5.3904348595426005E-2</v>
      </c>
      <c r="L189" s="47">
        <f t="shared" si="33"/>
        <v>0.44988151908567792</v>
      </c>
      <c r="M189" s="5">
        <f t="shared" si="34"/>
        <v>0</v>
      </c>
      <c r="N189" s="5">
        <f t="shared" si="35"/>
        <v>0</v>
      </c>
      <c r="P189" s="52">
        <f t="shared" si="38"/>
        <v>0</v>
      </c>
      <c r="Q189" s="70"/>
    </row>
    <row r="190" spans="1:17" ht="12" customHeight="1">
      <c r="A190" s="44">
        <f t="shared" si="36"/>
        <v>42430</v>
      </c>
      <c r="B190" s="66">
        <f t="shared" si="37"/>
        <v>-1750000</v>
      </c>
      <c r="C190" s="67"/>
      <c r="D190" s="68">
        <f t="shared" si="26"/>
        <v>-1750000</v>
      </c>
      <c r="E190" s="35">
        <f t="shared" si="27"/>
        <v>0</v>
      </c>
      <c r="F190" s="35">
        <f t="shared" si="28"/>
        <v>0</v>
      </c>
      <c r="G190" s="7"/>
      <c r="H190" s="5">
        <f t="shared" si="29"/>
        <v>31</v>
      </c>
      <c r="I190" s="45">
        <f t="shared" si="30"/>
        <v>42430</v>
      </c>
      <c r="J190" s="5">
        <f t="shared" si="31"/>
        <v>5514</v>
      </c>
      <c r="K190" s="55">
        <f t="shared" si="32"/>
        <v>5.3904348595426005E-2</v>
      </c>
      <c r="L190" s="47">
        <f t="shared" si="33"/>
        <v>0.44798557693421776</v>
      </c>
      <c r="M190" s="5">
        <f t="shared" si="34"/>
        <v>0</v>
      </c>
      <c r="N190" s="5">
        <f t="shared" si="35"/>
        <v>0</v>
      </c>
      <c r="P190" s="52">
        <f t="shared" si="38"/>
        <v>0</v>
      </c>
      <c r="Q190" s="70"/>
    </row>
    <row r="191" spans="1:17" ht="12" customHeight="1">
      <c r="A191" s="44">
        <f t="shared" si="36"/>
        <v>42461</v>
      </c>
      <c r="B191" s="66">
        <f t="shared" si="37"/>
        <v>-1750000</v>
      </c>
      <c r="C191" s="67"/>
      <c r="D191" s="68">
        <f t="shared" si="26"/>
        <v>-1750000</v>
      </c>
      <c r="E191" s="35">
        <f t="shared" si="27"/>
        <v>0</v>
      </c>
      <c r="F191" s="35">
        <f t="shared" si="28"/>
        <v>0</v>
      </c>
      <c r="G191" s="7"/>
      <c r="H191" s="5">
        <f t="shared" si="29"/>
        <v>30</v>
      </c>
      <c r="I191" s="45">
        <f t="shared" si="30"/>
        <v>42461</v>
      </c>
      <c r="J191" s="5">
        <f t="shared" si="31"/>
        <v>5545</v>
      </c>
      <c r="K191" s="55">
        <f t="shared" si="32"/>
        <v>5.3904348595426005E-2</v>
      </c>
      <c r="L191" s="47">
        <f t="shared" si="33"/>
        <v>0.44596771495413229</v>
      </c>
      <c r="M191" s="5">
        <f t="shared" si="34"/>
        <v>0</v>
      </c>
      <c r="N191" s="5">
        <f t="shared" si="35"/>
        <v>0</v>
      </c>
      <c r="P191" s="52">
        <f t="shared" si="38"/>
        <v>0</v>
      </c>
      <c r="Q191" s="70"/>
    </row>
    <row r="192" spans="1:17" ht="12" customHeight="1">
      <c r="A192" s="44">
        <f t="shared" si="36"/>
        <v>42491</v>
      </c>
      <c r="B192" s="66">
        <f t="shared" si="37"/>
        <v>-1750000</v>
      </c>
      <c r="C192" s="67"/>
      <c r="D192" s="68">
        <f t="shared" si="26"/>
        <v>-1750000</v>
      </c>
      <c r="E192" s="35">
        <f t="shared" si="27"/>
        <v>0</v>
      </c>
      <c r="F192" s="35">
        <f t="shared" si="28"/>
        <v>0</v>
      </c>
      <c r="G192" s="7"/>
      <c r="H192" s="5">
        <f t="shared" si="29"/>
        <v>31</v>
      </c>
      <c r="I192" s="45">
        <f t="shared" si="30"/>
        <v>42491</v>
      </c>
      <c r="J192" s="5">
        <f t="shared" si="31"/>
        <v>5575</v>
      </c>
      <c r="K192" s="55">
        <f t="shared" si="32"/>
        <v>5.3904348595426005E-2</v>
      </c>
      <c r="L192" s="47">
        <f t="shared" si="33"/>
        <v>0.44402359970961175</v>
      </c>
      <c r="M192" s="5">
        <f t="shared" si="34"/>
        <v>0</v>
      </c>
      <c r="N192" s="5">
        <f t="shared" si="35"/>
        <v>0</v>
      </c>
      <c r="P192" s="52">
        <f t="shared" si="38"/>
        <v>0</v>
      </c>
      <c r="Q192" s="70"/>
    </row>
    <row r="193" spans="1:17" ht="12" customHeight="1">
      <c r="A193" s="44">
        <f t="shared" si="36"/>
        <v>42522</v>
      </c>
      <c r="B193" s="66">
        <f t="shared" si="37"/>
        <v>-1750000</v>
      </c>
      <c r="C193" s="67"/>
      <c r="D193" s="68">
        <f t="shared" si="26"/>
        <v>-1750000</v>
      </c>
      <c r="E193" s="35">
        <f t="shared" si="27"/>
        <v>0</v>
      </c>
      <c r="F193" s="35">
        <f t="shared" si="28"/>
        <v>0</v>
      </c>
      <c r="G193" s="7"/>
      <c r="H193" s="5">
        <f t="shared" si="29"/>
        <v>30</v>
      </c>
      <c r="I193" s="45">
        <f t="shared" si="30"/>
        <v>42522</v>
      </c>
      <c r="J193" s="5">
        <f t="shared" si="31"/>
        <v>5606</v>
      </c>
      <c r="K193" s="55">
        <f t="shared" si="32"/>
        <v>5.3904348595426005E-2</v>
      </c>
      <c r="L193" s="47">
        <f t="shared" si="33"/>
        <v>0.44202358366836697</v>
      </c>
      <c r="M193" s="5">
        <f t="shared" si="34"/>
        <v>0</v>
      </c>
      <c r="N193" s="5">
        <f t="shared" si="35"/>
        <v>0</v>
      </c>
      <c r="P193" s="52">
        <f t="shared" si="38"/>
        <v>0</v>
      </c>
      <c r="Q193" s="70"/>
    </row>
    <row r="194" spans="1:17" ht="12" customHeight="1">
      <c r="A194" s="44">
        <f t="shared" si="36"/>
        <v>42552</v>
      </c>
      <c r="B194" s="66">
        <f t="shared" si="37"/>
        <v>-1750000</v>
      </c>
      <c r="C194" s="67"/>
      <c r="D194" s="68">
        <f t="shared" si="26"/>
        <v>-1750000</v>
      </c>
      <c r="E194" s="35">
        <f t="shared" si="27"/>
        <v>0</v>
      </c>
      <c r="F194" s="35">
        <f t="shared" si="28"/>
        <v>0</v>
      </c>
      <c r="G194" s="7"/>
      <c r="H194" s="5">
        <f t="shared" si="29"/>
        <v>31</v>
      </c>
      <c r="I194" s="45">
        <f t="shared" si="30"/>
        <v>42552</v>
      </c>
      <c r="J194" s="5">
        <f t="shared" si="31"/>
        <v>5636</v>
      </c>
      <c r="K194" s="55">
        <f t="shared" si="32"/>
        <v>5.3904348595426005E-2</v>
      </c>
      <c r="L194" s="47">
        <f t="shared" si="33"/>
        <v>0.44009666214774595</v>
      </c>
      <c r="M194" s="5">
        <f t="shared" si="34"/>
        <v>0</v>
      </c>
      <c r="N194" s="5">
        <f t="shared" si="35"/>
        <v>0</v>
      </c>
      <c r="P194" s="52">
        <f t="shared" si="38"/>
        <v>0</v>
      </c>
      <c r="Q194" s="70"/>
    </row>
    <row r="195" spans="1:17" ht="12" customHeight="1">
      <c r="A195" s="44">
        <f t="shared" si="36"/>
        <v>42583</v>
      </c>
      <c r="B195" s="66">
        <f t="shared" si="37"/>
        <v>-1750000</v>
      </c>
      <c r="C195" s="67"/>
      <c r="D195" s="68">
        <f t="shared" si="26"/>
        <v>-1750000</v>
      </c>
      <c r="E195" s="35">
        <f t="shared" si="27"/>
        <v>0</v>
      </c>
      <c r="F195" s="35">
        <f t="shared" si="28"/>
        <v>0</v>
      </c>
      <c r="G195" s="7"/>
      <c r="H195" s="5">
        <f t="shared" si="29"/>
        <v>31</v>
      </c>
      <c r="I195" s="45">
        <f t="shared" si="30"/>
        <v>42583</v>
      </c>
      <c r="J195" s="5">
        <f t="shared" si="31"/>
        <v>5667</v>
      </c>
      <c r="K195" s="55">
        <f t="shared" si="32"/>
        <v>5.3904348595426005E-2</v>
      </c>
      <c r="L195" s="47">
        <f t="shared" si="33"/>
        <v>0.43811433421614637</v>
      </c>
      <c r="M195" s="5">
        <f t="shared" si="34"/>
        <v>0</v>
      </c>
      <c r="N195" s="5">
        <f t="shared" si="35"/>
        <v>0</v>
      </c>
      <c r="P195" s="52">
        <f t="shared" si="38"/>
        <v>0</v>
      </c>
      <c r="Q195" s="70"/>
    </row>
    <row r="196" spans="1:17" ht="12" customHeight="1">
      <c r="A196" s="44">
        <f t="shared" si="36"/>
        <v>42614</v>
      </c>
      <c r="B196" s="66">
        <f t="shared" si="37"/>
        <v>-1750000</v>
      </c>
      <c r="C196" s="67"/>
      <c r="D196" s="68">
        <f t="shared" si="26"/>
        <v>-1750000</v>
      </c>
      <c r="E196" s="35">
        <f t="shared" si="27"/>
        <v>0</v>
      </c>
      <c r="F196" s="35">
        <f t="shared" si="28"/>
        <v>0</v>
      </c>
      <c r="G196" s="7"/>
      <c r="H196" s="5">
        <f t="shared" si="29"/>
        <v>30</v>
      </c>
      <c r="I196" s="45">
        <f t="shared" si="30"/>
        <v>42614</v>
      </c>
      <c r="J196" s="5">
        <f t="shared" si="31"/>
        <v>5698</v>
      </c>
      <c r="K196" s="55">
        <f t="shared" si="32"/>
        <v>5.3904348595426005E-2</v>
      </c>
      <c r="L196" s="47">
        <f t="shared" si="33"/>
        <v>0.43614093528666459</v>
      </c>
      <c r="M196" s="5">
        <f t="shared" si="34"/>
        <v>0</v>
      </c>
      <c r="N196" s="5">
        <f t="shared" si="35"/>
        <v>0</v>
      </c>
      <c r="P196" s="52">
        <f t="shared" si="38"/>
        <v>0</v>
      </c>
      <c r="Q196" s="70"/>
    </row>
    <row r="197" spans="1:17" ht="12" customHeight="1">
      <c r="A197" s="44">
        <f t="shared" si="36"/>
        <v>42644</v>
      </c>
      <c r="B197" s="66">
        <f t="shared" si="37"/>
        <v>-1750000</v>
      </c>
      <c r="C197" s="67"/>
      <c r="D197" s="68">
        <f t="shared" si="26"/>
        <v>-1750000</v>
      </c>
      <c r="E197" s="35">
        <f t="shared" si="27"/>
        <v>0</v>
      </c>
      <c r="F197" s="35">
        <f t="shared" si="28"/>
        <v>0</v>
      </c>
      <c r="G197" s="7"/>
      <c r="H197" s="5">
        <f t="shared" si="29"/>
        <v>31</v>
      </c>
      <c r="I197" s="45">
        <f t="shared" si="30"/>
        <v>42644</v>
      </c>
      <c r="J197" s="5">
        <f t="shared" si="31"/>
        <v>5728</v>
      </c>
      <c r="K197" s="55">
        <f t="shared" si="32"/>
        <v>5.3904348595426005E-2</v>
      </c>
      <c r="L197" s="47">
        <f t="shared" si="33"/>
        <v>0.43423965810309662</v>
      </c>
      <c r="M197" s="5">
        <f t="shared" si="34"/>
        <v>0</v>
      </c>
      <c r="N197" s="5">
        <f t="shared" si="35"/>
        <v>0</v>
      </c>
      <c r="P197" s="52">
        <f t="shared" si="38"/>
        <v>0</v>
      </c>
      <c r="Q197" s="70"/>
    </row>
    <row r="198" spans="1:17" ht="12" customHeight="1">
      <c r="A198" s="44">
        <f t="shared" si="36"/>
        <v>42675</v>
      </c>
      <c r="B198" s="66">
        <f t="shared" si="37"/>
        <v>-1750000</v>
      </c>
      <c r="C198" s="67"/>
      <c r="D198" s="68">
        <f t="shared" si="26"/>
        <v>-1750000</v>
      </c>
      <c r="E198" s="35">
        <f t="shared" si="27"/>
        <v>0</v>
      </c>
      <c r="F198" s="35">
        <f t="shared" si="28"/>
        <v>0</v>
      </c>
      <c r="G198" s="7"/>
      <c r="H198" s="5">
        <f t="shared" si="29"/>
        <v>30</v>
      </c>
      <c r="I198" s="45">
        <f t="shared" si="30"/>
        <v>42675</v>
      </c>
      <c r="J198" s="5">
        <f t="shared" si="31"/>
        <v>5759</v>
      </c>
      <c r="K198" s="55">
        <f t="shared" si="32"/>
        <v>5.3904348595426005E-2</v>
      </c>
      <c r="L198" s="47">
        <f t="shared" si="33"/>
        <v>0.43228371188195241</v>
      </c>
      <c r="M198" s="5">
        <f t="shared" si="34"/>
        <v>0</v>
      </c>
      <c r="N198" s="5">
        <f t="shared" si="35"/>
        <v>0</v>
      </c>
      <c r="P198" s="52">
        <f t="shared" si="38"/>
        <v>0</v>
      </c>
      <c r="Q198" s="70"/>
    </row>
    <row r="199" spans="1:17" ht="12" customHeight="1">
      <c r="A199" s="44">
        <f t="shared" si="36"/>
        <v>42705</v>
      </c>
      <c r="B199" s="66">
        <f t="shared" si="37"/>
        <v>-1750000</v>
      </c>
      <c r="C199" s="67"/>
      <c r="D199" s="68">
        <f t="shared" si="26"/>
        <v>-1750000</v>
      </c>
      <c r="E199" s="35">
        <f t="shared" si="27"/>
        <v>0</v>
      </c>
      <c r="F199" s="35">
        <f t="shared" si="28"/>
        <v>0</v>
      </c>
      <c r="G199" s="7"/>
      <c r="H199" s="5">
        <f t="shared" si="29"/>
        <v>31</v>
      </c>
      <c r="I199" s="45">
        <f t="shared" si="30"/>
        <v>42705</v>
      </c>
      <c r="J199" s="5">
        <f t="shared" si="31"/>
        <v>5789</v>
      </c>
      <c r="K199" s="55">
        <f t="shared" si="32"/>
        <v>5.3904348595426005E-2</v>
      </c>
      <c r="L199" s="47">
        <f t="shared" si="33"/>
        <v>0.43039924956316317</v>
      </c>
      <c r="M199" s="5">
        <f t="shared" si="34"/>
        <v>0</v>
      </c>
      <c r="N199" s="5">
        <f t="shared" si="35"/>
        <v>0</v>
      </c>
      <c r="P199" s="52">
        <f t="shared" si="38"/>
        <v>0</v>
      </c>
      <c r="Q199" s="70"/>
    </row>
    <row r="200" spans="1:17" ht="12" customHeight="1">
      <c r="A200" s="44">
        <f t="shared" si="36"/>
        <v>42736</v>
      </c>
      <c r="B200" s="66">
        <f t="shared" si="37"/>
        <v>-1750000</v>
      </c>
      <c r="C200" s="67"/>
      <c r="D200" s="68">
        <f t="shared" si="26"/>
        <v>-1750000</v>
      </c>
      <c r="E200" s="35">
        <f t="shared" si="27"/>
        <v>0</v>
      </c>
      <c r="F200" s="35">
        <f t="shared" si="28"/>
        <v>0</v>
      </c>
      <c r="G200" s="7"/>
      <c r="H200" s="5">
        <f t="shared" si="29"/>
        <v>31</v>
      </c>
      <c r="I200" s="45">
        <f t="shared" si="30"/>
        <v>42736</v>
      </c>
      <c r="J200" s="5">
        <f t="shared" si="31"/>
        <v>5820</v>
      </c>
      <c r="K200" s="55">
        <f t="shared" si="32"/>
        <v>5.3904348595426005E-2</v>
      </c>
      <c r="L200" s="47">
        <f t="shared" si="33"/>
        <v>0.42846060169888522</v>
      </c>
      <c r="M200" s="5">
        <f t="shared" si="34"/>
        <v>0</v>
      </c>
      <c r="N200" s="5">
        <f t="shared" si="35"/>
        <v>0</v>
      </c>
      <c r="P200" s="52">
        <f t="shared" si="38"/>
        <v>0</v>
      </c>
      <c r="Q200" s="70"/>
    </row>
    <row r="201" spans="1:17" ht="12" customHeight="1">
      <c r="A201" s="44">
        <f t="shared" si="36"/>
        <v>42767</v>
      </c>
      <c r="B201" s="66">
        <f t="shared" si="37"/>
        <v>-1750000</v>
      </c>
      <c r="C201" s="67"/>
      <c r="D201" s="68">
        <f t="shared" si="26"/>
        <v>-1750000</v>
      </c>
      <c r="E201" s="35">
        <f t="shared" si="27"/>
        <v>0</v>
      </c>
      <c r="F201" s="35">
        <f t="shared" si="28"/>
        <v>0</v>
      </c>
      <c r="G201" s="7"/>
      <c r="H201" s="5">
        <f t="shared" si="29"/>
        <v>28</v>
      </c>
      <c r="I201" s="45">
        <f t="shared" si="30"/>
        <v>42767</v>
      </c>
      <c r="J201" s="5">
        <f t="shared" si="31"/>
        <v>5851</v>
      </c>
      <c r="K201" s="55">
        <f t="shared" si="32"/>
        <v>5.3904348595426005E-2</v>
      </c>
      <c r="L201" s="47">
        <f t="shared" si="33"/>
        <v>0.42653068608854472</v>
      </c>
      <c r="M201" s="5">
        <f t="shared" si="34"/>
        <v>0</v>
      </c>
      <c r="N201" s="5">
        <f t="shared" si="35"/>
        <v>0</v>
      </c>
      <c r="P201" s="52">
        <f t="shared" si="38"/>
        <v>0</v>
      </c>
      <c r="Q201" s="70"/>
    </row>
    <row r="202" spans="1:17" ht="12" customHeight="1">
      <c r="A202" s="44">
        <f t="shared" si="36"/>
        <v>42795</v>
      </c>
      <c r="B202" s="66">
        <f t="shared" si="37"/>
        <v>-1750000</v>
      </c>
      <c r="C202" s="67"/>
      <c r="D202" s="68">
        <f t="shared" ref="D202:D265" si="39">B202+C202</f>
        <v>-1750000</v>
      </c>
      <c r="E202" s="35">
        <f t="shared" ref="E202:E265" si="40">IF(M202=0,0,IF(AND(M202=1,$H$3=1),D202*H202,IF($H$3=2,D202,"N/A")))</f>
        <v>0</v>
      </c>
      <c r="F202" s="35">
        <f t="shared" ref="F202:F265" si="41">E202*L202</f>
        <v>0</v>
      </c>
      <c r="G202" s="7"/>
      <c r="H202" s="5">
        <f t="shared" ref="H202:H265" si="42">A203-A202</f>
        <v>31</v>
      </c>
      <c r="I202" s="45">
        <f t="shared" ref="I202:I265" si="43">CHOOSE(F$3,A203+24,A202)</f>
        <v>42795</v>
      </c>
      <c r="J202" s="5">
        <f t="shared" ref="J202:J265" si="44">I202-C$3</f>
        <v>5879</v>
      </c>
      <c r="K202" s="55">
        <f t="shared" ref="K202:K265" si="45">VLOOKUP($A202,Table,MATCH(K$4,Curves,0))</f>
        <v>5.3904348595426005E-2</v>
      </c>
      <c r="L202" s="47">
        <f t="shared" ref="L202:L265" si="46">1/(1+CHOOSE(F$3,(K203+($I$3/10000))/2,(K202+($I$3/10000))/2))^(2*J202/365.25)</f>
        <v>0.42479500934323922</v>
      </c>
      <c r="M202" s="5">
        <f t="shared" ref="M202:M265" si="47">IF(AND(mthbeg&lt;=A202,mthend&gt;=A202),1,0)</f>
        <v>0</v>
      </c>
      <c r="N202" s="5">
        <f t="shared" ref="N202:N265" si="48">H202*M202</f>
        <v>0</v>
      </c>
      <c r="P202" s="52">
        <f t="shared" si="38"/>
        <v>0</v>
      </c>
      <c r="Q202" s="70"/>
    </row>
    <row r="203" spans="1:17" ht="12" customHeight="1">
      <c r="A203" s="44">
        <f t="shared" ref="A203:A266" si="49">EDATE(A202,1)</f>
        <v>42826</v>
      </c>
      <c r="B203" s="66">
        <f t="shared" ref="B203:B266" si="50">B202</f>
        <v>-1750000</v>
      </c>
      <c r="C203" s="67"/>
      <c r="D203" s="68">
        <f t="shared" si="39"/>
        <v>-1750000</v>
      </c>
      <c r="E203" s="35">
        <f t="shared" si="40"/>
        <v>0</v>
      </c>
      <c r="F203" s="35">
        <f t="shared" si="41"/>
        <v>0</v>
      </c>
      <c r="G203" s="7"/>
      <c r="H203" s="5">
        <f t="shared" si="42"/>
        <v>30</v>
      </c>
      <c r="I203" s="45">
        <f t="shared" si="43"/>
        <v>42826</v>
      </c>
      <c r="J203" s="5">
        <f t="shared" si="44"/>
        <v>5910</v>
      </c>
      <c r="K203" s="55">
        <f t="shared" si="45"/>
        <v>5.3904348595426005E-2</v>
      </c>
      <c r="L203" s="47">
        <f t="shared" si="46"/>
        <v>0.42288160466501307</v>
      </c>
      <c r="M203" s="5">
        <f t="shared" si="47"/>
        <v>0</v>
      </c>
      <c r="N203" s="5">
        <f t="shared" si="48"/>
        <v>0</v>
      </c>
      <c r="P203" s="52">
        <f t="shared" ref="P203:P266" si="51">F203</f>
        <v>0</v>
      </c>
      <c r="Q203" s="70"/>
    </row>
    <row r="204" spans="1:17" ht="12" customHeight="1">
      <c r="A204" s="44">
        <f t="shared" si="49"/>
        <v>42856</v>
      </c>
      <c r="B204" s="66">
        <f t="shared" si="50"/>
        <v>-1750000</v>
      </c>
      <c r="C204" s="67"/>
      <c r="D204" s="68">
        <f t="shared" si="39"/>
        <v>-1750000</v>
      </c>
      <c r="E204" s="35">
        <f t="shared" si="40"/>
        <v>0</v>
      </c>
      <c r="F204" s="35">
        <f t="shared" si="41"/>
        <v>0</v>
      </c>
      <c r="G204" s="7"/>
      <c r="H204" s="5">
        <f t="shared" si="42"/>
        <v>31</v>
      </c>
      <c r="I204" s="45">
        <f t="shared" si="43"/>
        <v>42856</v>
      </c>
      <c r="J204" s="5">
        <f t="shared" si="44"/>
        <v>5940</v>
      </c>
      <c r="K204" s="55">
        <f t="shared" si="45"/>
        <v>5.3904348595426005E-2</v>
      </c>
      <c r="L204" s="47">
        <f t="shared" si="46"/>
        <v>0.42103812912476885</v>
      </c>
      <c r="M204" s="5">
        <f t="shared" si="47"/>
        <v>0</v>
      </c>
      <c r="N204" s="5">
        <f t="shared" si="48"/>
        <v>0</v>
      </c>
      <c r="P204" s="52">
        <f t="shared" si="51"/>
        <v>0</v>
      </c>
      <c r="Q204" s="70"/>
    </row>
    <row r="205" spans="1:17" ht="12" customHeight="1">
      <c r="A205" s="44">
        <f t="shared" si="49"/>
        <v>42887</v>
      </c>
      <c r="B205" s="66">
        <f t="shared" si="50"/>
        <v>-1750000</v>
      </c>
      <c r="C205" s="67"/>
      <c r="D205" s="68">
        <f t="shared" si="39"/>
        <v>-1750000</v>
      </c>
      <c r="E205" s="35">
        <f t="shared" si="40"/>
        <v>0</v>
      </c>
      <c r="F205" s="35">
        <f t="shared" si="41"/>
        <v>0</v>
      </c>
      <c r="G205" s="7"/>
      <c r="H205" s="5">
        <f t="shared" si="42"/>
        <v>30</v>
      </c>
      <c r="I205" s="45">
        <f t="shared" si="43"/>
        <v>42887</v>
      </c>
      <c r="J205" s="5">
        <f t="shared" si="44"/>
        <v>5971</v>
      </c>
      <c r="K205" s="55">
        <f t="shared" si="45"/>
        <v>5.3904348595426005E-2</v>
      </c>
      <c r="L205" s="47">
        <f t="shared" si="46"/>
        <v>0.41914164656668873</v>
      </c>
      <c r="M205" s="5">
        <f t="shared" si="47"/>
        <v>0</v>
      </c>
      <c r="N205" s="5">
        <f t="shared" si="48"/>
        <v>0</v>
      </c>
      <c r="P205" s="52">
        <f t="shared" si="51"/>
        <v>0</v>
      </c>
      <c r="Q205" s="70"/>
    </row>
    <row r="206" spans="1:17" ht="12" customHeight="1">
      <c r="A206" s="44">
        <f t="shared" si="49"/>
        <v>42917</v>
      </c>
      <c r="B206" s="66">
        <f t="shared" si="50"/>
        <v>-1750000</v>
      </c>
      <c r="C206" s="67"/>
      <c r="D206" s="68">
        <f t="shared" si="39"/>
        <v>-1750000</v>
      </c>
      <c r="E206" s="35">
        <f t="shared" si="40"/>
        <v>0</v>
      </c>
      <c r="F206" s="35">
        <f t="shared" si="41"/>
        <v>0</v>
      </c>
      <c r="G206" s="7"/>
      <c r="H206" s="5">
        <f t="shared" si="42"/>
        <v>31</v>
      </c>
      <c r="I206" s="45">
        <f t="shared" si="43"/>
        <v>42917</v>
      </c>
      <c r="J206" s="5">
        <f t="shared" si="44"/>
        <v>6001</v>
      </c>
      <c r="K206" s="55">
        <f t="shared" si="45"/>
        <v>5.3904348595426005E-2</v>
      </c>
      <c r="L206" s="47">
        <f t="shared" si="46"/>
        <v>0.4173144746944209</v>
      </c>
      <c r="M206" s="5">
        <f t="shared" si="47"/>
        <v>0</v>
      </c>
      <c r="N206" s="5">
        <f t="shared" si="48"/>
        <v>0</v>
      </c>
      <c r="P206" s="52">
        <f t="shared" si="51"/>
        <v>0</v>
      </c>
      <c r="Q206" s="70"/>
    </row>
    <row r="207" spans="1:17" ht="12" customHeight="1">
      <c r="A207" s="44">
        <f t="shared" si="49"/>
        <v>42948</v>
      </c>
      <c r="B207" s="66">
        <f t="shared" si="50"/>
        <v>-1750000</v>
      </c>
      <c r="C207" s="67"/>
      <c r="D207" s="68">
        <f t="shared" si="39"/>
        <v>-1750000</v>
      </c>
      <c r="E207" s="35">
        <f t="shared" si="40"/>
        <v>0</v>
      </c>
      <c r="F207" s="35">
        <f t="shared" si="41"/>
        <v>0</v>
      </c>
      <c r="G207" s="7"/>
      <c r="H207" s="5">
        <f t="shared" si="42"/>
        <v>31</v>
      </c>
      <c r="I207" s="45">
        <f t="shared" si="43"/>
        <v>42948</v>
      </c>
      <c r="J207" s="5">
        <f t="shared" si="44"/>
        <v>6032</v>
      </c>
      <c r="K207" s="55">
        <f t="shared" si="45"/>
        <v>5.3904348595426005E-2</v>
      </c>
      <c r="L207" s="47">
        <f t="shared" si="46"/>
        <v>0.41543476459752887</v>
      </c>
      <c r="M207" s="5">
        <f t="shared" si="47"/>
        <v>0</v>
      </c>
      <c r="N207" s="5">
        <f t="shared" si="48"/>
        <v>0</v>
      </c>
      <c r="P207" s="52">
        <f t="shared" si="51"/>
        <v>0</v>
      </c>
      <c r="Q207" s="70"/>
    </row>
    <row r="208" spans="1:17" ht="12" customHeight="1">
      <c r="A208" s="44">
        <f t="shared" si="49"/>
        <v>42979</v>
      </c>
      <c r="B208" s="66">
        <f t="shared" si="50"/>
        <v>-1750000</v>
      </c>
      <c r="C208" s="67"/>
      <c r="D208" s="68">
        <f t="shared" si="39"/>
        <v>-1750000</v>
      </c>
      <c r="E208" s="35">
        <f t="shared" si="40"/>
        <v>0</v>
      </c>
      <c r="F208" s="35">
        <f t="shared" si="41"/>
        <v>0</v>
      </c>
      <c r="G208" s="7"/>
      <c r="H208" s="5">
        <f t="shared" si="42"/>
        <v>30</v>
      </c>
      <c r="I208" s="45">
        <f t="shared" si="43"/>
        <v>42979</v>
      </c>
      <c r="J208" s="5">
        <f t="shared" si="44"/>
        <v>6063</v>
      </c>
      <c r="K208" s="55">
        <f t="shared" si="45"/>
        <v>5.3904348595426005E-2</v>
      </c>
      <c r="L208" s="47">
        <f t="shared" si="46"/>
        <v>0.41356352128111684</v>
      </c>
      <c r="M208" s="5">
        <f t="shared" si="47"/>
        <v>0</v>
      </c>
      <c r="N208" s="5">
        <f t="shared" si="48"/>
        <v>0</v>
      </c>
      <c r="P208" s="52">
        <f t="shared" si="51"/>
        <v>0</v>
      </c>
      <c r="Q208" s="70"/>
    </row>
    <row r="209" spans="1:17" ht="12" customHeight="1">
      <c r="A209" s="44">
        <f t="shared" si="49"/>
        <v>43009</v>
      </c>
      <c r="B209" s="66">
        <f t="shared" si="50"/>
        <v>-1750000</v>
      </c>
      <c r="C209" s="67"/>
      <c r="D209" s="68">
        <f t="shared" si="39"/>
        <v>-1750000</v>
      </c>
      <c r="E209" s="35">
        <f t="shared" si="40"/>
        <v>0</v>
      </c>
      <c r="F209" s="35">
        <f t="shared" si="41"/>
        <v>0</v>
      </c>
      <c r="G209" s="7"/>
      <c r="H209" s="5">
        <f t="shared" si="42"/>
        <v>31</v>
      </c>
      <c r="I209" s="45">
        <f t="shared" si="43"/>
        <v>43009</v>
      </c>
      <c r="J209" s="5">
        <f t="shared" si="44"/>
        <v>6093</v>
      </c>
      <c r="K209" s="55">
        <f t="shared" si="45"/>
        <v>5.3904348595426005E-2</v>
      </c>
      <c r="L209" s="47">
        <f t="shared" si="46"/>
        <v>0.41176066623278024</v>
      </c>
      <c r="M209" s="5">
        <f t="shared" si="47"/>
        <v>0</v>
      </c>
      <c r="N209" s="5">
        <f t="shared" si="48"/>
        <v>0</v>
      </c>
      <c r="P209" s="52">
        <f t="shared" si="51"/>
        <v>0</v>
      </c>
      <c r="Q209" s="70"/>
    </row>
    <row r="210" spans="1:17" ht="12" customHeight="1">
      <c r="A210" s="44">
        <f t="shared" si="49"/>
        <v>43040</v>
      </c>
      <c r="B210" s="66">
        <f t="shared" si="50"/>
        <v>-1750000</v>
      </c>
      <c r="C210" s="67"/>
      <c r="D210" s="68">
        <f t="shared" si="39"/>
        <v>-1750000</v>
      </c>
      <c r="E210" s="35">
        <f t="shared" si="40"/>
        <v>0</v>
      </c>
      <c r="F210" s="35">
        <f t="shared" si="41"/>
        <v>0</v>
      </c>
      <c r="G210" s="7"/>
      <c r="H210" s="5">
        <f t="shared" si="42"/>
        <v>30</v>
      </c>
      <c r="I210" s="45">
        <f t="shared" si="43"/>
        <v>43040</v>
      </c>
      <c r="J210" s="5">
        <f t="shared" si="44"/>
        <v>6124</v>
      </c>
      <c r="K210" s="55">
        <f t="shared" si="45"/>
        <v>5.3904348595426005E-2</v>
      </c>
      <c r="L210" s="47">
        <f t="shared" si="46"/>
        <v>0.40990597216210972</v>
      </c>
      <c r="M210" s="5">
        <f t="shared" si="47"/>
        <v>0</v>
      </c>
      <c r="N210" s="5">
        <f t="shared" si="48"/>
        <v>0</v>
      </c>
      <c r="P210" s="52">
        <f t="shared" si="51"/>
        <v>0</v>
      </c>
      <c r="Q210" s="70"/>
    </row>
    <row r="211" spans="1:17" ht="12" customHeight="1">
      <c r="A211" s="44">
        <f t="shared" si="49"/>
        <v>43070</v>
      </c>
      <c r="B211" s="66">
        <f t="shared" si="50"/>
        <v>-1750000</v>
      </c>
      <c r="C211" s="67"/>
      <c r="D211" s="68">
        <f t="shared" si="39"/>
        <v>-1750000</v>
      </c>
      <c r="E211" s="35">
        <f t="shared" si="40"/>
        <v>0</v>
      </c>
      <c r="F211" s="35">
        <f t="shared" si="41"/>
        <v>0</v>
      </c>
      <c r="G211" s="7"/>
      <c r="H211" s="5">
        <f t="shared" si="42"/>
        <v>31</v>
      </c>
      <c r="I211" s="45">
        <f t="shared" si="43"/>
        <v>43070</v>
      </c>
      <c r="J211" s="5">
        <f t="shared" si="44"/>
        <v>6154</v>
      </c>
      <c r="K211" s="55">
        <f t="shared" si="45"/>
        <v>5.3904348595426005E-2</v>
      </c>
      <c r="L211" s="47">
        <f t="shared" si="46"/>
        <v>0.40811906153477362</v>
      </c>
      <c r="M211" s="5">
        <f t="shared" si="47"/>
        <v>0</v>
      </c>
      <c r="N211" s="5">
        <f t="shared" si="48"/>
        <v>0</v>
      </c>
      <c r="P211" s="52">
        <f t="shared" si="51"/>
        <v>0</v>
      </c>
      <c r="Q211" s="70"/>
    </row>
    <row r="212" spans="1:17" ht="12" customHeight="1">
      <c r="A212" s="44">
        <f t="shared" si="49"/>
        <v>43101</v>
      </c>
      <c r="B212" s="66">
        <f t="shared" si="50"/>
        <v>-1750000</v>
      </c>
      <c r="C212" s="67"/>
      <c r="D212" s="68">
        <f t="shared" si="39"/>
        <v>-1750000</v>
      </c>
      <c r="E212" s="35">
        <f t="shared" si="40"/>
        <v>0</v>
      </c>
      <c r="F212" s="35">
        <f t="shared" si="41"/>
        <v>0</v>
      </c>
      <c r="G212" s="7"/>
      <c r="H212" s="5">
        <f t="shared" si="42"/>
        <v>31</v>
      </c>
      <c r="I212" s="45">
        <f t="shared" si="43"/>
        <v>43101</v>
      </c>
      <c r="J212" s="5">
        <f t="shared" si="44"/>
        <v>6185</v>
      </c>
      <c r="K212" s="55">
        <f t="shared" si="45"/>
        <v>5.3904348595426005E-2</v>
      </c>
      <c r="L212" s="47">
        <f t="shared" si="46"/>
        <v>0.4062807703485819</v>
      </c>
      <c r="M212" s="5">
        <f t="shared" si="47"/>
        <v>0</v>
      </c>
      <c r="N212" s="5">
        <f t="shared" si="48"/>
        <v>0</v>
      </c>
      <c r="P212" s="52">
        <f t="shared" si="51"/>
        <v>0</v>
      </c>
      <c r="Q212" s="70"/>
    </row>
    <row r="213" spans="1:17" ht="12" customHeight="1">
      <c r="A213" s="44">
        <f t="shared" si="49"/>
        <v>43132</v>
      </c>
      <c r="B213" s="66">
        <f t="shared" si="50"/>
        <v>-1750000</v>
      </c>
      <c r="C213" s="67"/>
      <c r="D213" s="68">
        <f t="shared" si="39"/>
        <v>-1750000</v>
      </c>
      <c r="E213" s="35">
        <f t="shared" si="40"/>
        <v>0</v>
      </c>
      <c r="F213" s="35">
        <f t="shared" si="41"/>
        <v>0</v>
      </c>
      <c r="G213" s="7"/>
      <c r="H213" s="5">
        <f t="shared" si="42"/>
        <v>28</v>
      </c>
      <c r="I213" s="45">
        <f t="shared" si="43"/>
        <v>43132</v>
      </c>
      <c r="J213" s="5">
        <f t="shared" si="44"/>
        <v>6216</v>
      </c>
      <c r="K213" s="55">
        <f t="shared" si="45"/>
        <v>5.3904348595426005E-2</v>
      </c>
      <c r="L213" s="47">
        <f t="shared" si="46"/>
        <v>0.40445075937962005</v>
      </c>
      <c r="M213" s="5">
        <f t="shared" si="47"/>
        <v>0</v>
      </c>
      <c r="N213" s="5">
        <f t="shared" si="48"/>
        <v>0</v>
      </c>
      <c r="P213" s="52">
        <f t="shared" si="51"/>
        <v>0</v>
      </c>
      <c r="Q213" s="70"/>
    </row>
    <row r="214" spans="1:17" ht="12" customHeight="1">
      <c r="A214" s="44">
        <f t="shared" si="49"/>
        <v>43160</v>
      </c>
      <c r="B214" s="66">
        <f t="shared" si="50"/>
        <v>-1750000</v>
      </c>
      <c r="C214" s="67"/>
      <c r="D214" s="68">
        <f t="shared" si="39"/>
        <v>-1750000</v>
      </c>
      <c r="E214" s="35">
        <f t="shared" si="40"/>
        <v>0</v>
      </c>
      <c r="F214" s="35">
        <f t="shared" si="41"/>
        <v>0</v>
      </c>
      <c r="G214" s="7"/>
      <c r="H214" s="5">
        <f t="shared" si="42"/>
        <v>31</v>
      </c>
      <c r="I214" s="45">
        <f t="shared" si="43"/>
        <v>43160</v>
      </c>
      <c r="J214" s="5">
        <f t="shared" si="44"/>
        <v>6244</v>
      </c>
      <c r="K214" s="55">
        <f t="shared" si="45"/>
        <v>5.3904348595426005E-2</v>
      </c>
      <c r="L214" s="47">
        <f t="shared" si="46"/>
        <v>0.40280493224320946</v>
      </c>
      <c r="M214" s="5">
        <f t="shared" si="47"/>
        <v>0</v>
      </c>
      <c r="N214" s="5">
        <f t="shared" si="48"/>
        <v>0</v>
      </c>
      <c r="P214" s="52">
        <f t="shared" si="51"/>
        <v>0</v>
      </c>
      <c r="Q214" s="70"/>
    </row>
    <row r="215" spans="1:17" ht="12" customHeight="1">
      <c r="A215" s="44">
        <f t="shared" si="49"/>
        <v>43191</v>
      </c>
      <c r="B215" s="66">
        <f t="shared" si="50"/>
        <v>-1750000</v>
      </c>
      <c r="C215" s="67"/>
      <c r="D215" s="68">
        <f t="shared" si="39"/>
        <v>-1750000</v>
      </c>
      <c r="E215" s="35">
        <f t="shared" si="40"/>
        <v>0</v>
      </c>
      <c r="F215" s="35">
        <f t="shared" si="41"/>
        <v>0</v>
      </c>
      <c r="G215" s="7"/>
      <c r="H215" s="5">
        <f t="shared" si="42"/>
        <v>30</v>
      </c>
      <c r="I215" s="45">
        <f t="shared" si="43"/>
        <v>43191</v>
      </c>
      <c r="J215" s="5">
        <f t="shared" si="44"/>
        <v>6275</v>
      </c>
      <c r="K215" s="55">
        <f t="shared" si="45"/>
        <v>5.3904348595426005E-2</v>
      </c>
      <c r="L215" s="47">
        <f t="shared" si="46"/>
        <v>0.40099057749606143</v>
      </c>
      <c r="M215" s="5">
        <f t="shared" si="47"/>
        <v>0</v>
      </c>
      <c r="N215" s="5">
        <f t="shared" si="48"/>
        <v>0</v>
      </c>
      <c r="P215" s="52">
        <f t="shared" si="51"/>
        <v>0</v>
      </c>
      <c r="Q215" s="70"/>
    </row>
    <row r="216" spans="1:17" ht="12" customHeight="1">
      <c r="A216" s="44">
        <f t="shared" si="49"/>
        <v>43221</v>
      </c>
      <c r="B216" s="66">
        <f t="shared" si="50"/>
        <v>-1750000</v>
      </c>
      <c r="C216" s="67"/>
      <c r="D216" s="68">
        <f t="shared" si="39"/>
        <v>-1750000</v>
      </c>
      <c r="E216" s="35">
        <f t="shared" si="40"/>
        <v>0</v>
      </c>
      <c r="F216" s="35">
        <f t="shared" si="41"/>
        <v>0</v>
      </c>
      <c r="G216" s="7"/>
      <c r="H216" s="5">
        <f t="shared" si="42"/>
        <v>31</v>
      </c>
      <c r="I216" s="45">
        <f t="shared" si="43"/>
        <v>43221</v>
      </c>
      <c r="J216" s="5">
        <f t="shared" si="44"/>
        <v>6305</v>
      </c>
      <c r="K216" s="55">
        <f t="shared" si="45"/>
        <v>5.3904348595426005E-2</v>
      </c>
      <c r="L216" s="47">
        <f t="shared" si="46"/>
        <v>0.39924253191231462</v>
      </c>
      <c r="M216" s="5">
        <f t="shared" si="47"/>
        <v>0</v>
      </c>
      <c r="N216" s="5">
        <f t="shared" si="48"/>
        <v>0</v>
      </c>
      <c r="P216" s="52">
        <f t="shared" si="51"/>
        <v>0</v>
      </c>
      <c r="Q216" s="70"/>
    </row>
    <row r="217" spans="1:17" ht="12" customHeight="1">
      <c r="A217" s="44">
        <f t="shared" si="49"/>
        <v>43252</v>
      </c>
      <c r="B217" s="66">
        <f t="shared" si="50"/>
        <v>-1750000</v>
      </c>
      <c r="C217" s="67"/>
      <c r="D217" s="68">
        <f t="shared" si="39"/>
        <v>-1750000</v>
      </c>
      <c r="E217" s="35">
        <f t="shared" si="40"/>
        <v>0</v>
      </c>
      <c r="F217" s="35">
        <f t="shared" si="41"/>
        <v>0</v>
      </c>
      <c r="G217" s="7"/>
      <c r="H217" s="5">
        <f t="shared" si="42"/>
        <v>30</v>
      </c>
      <c r="I217" s="45">
        <f t="shared" si="43"/>
        <v>43252</v>
      </c>
      <c r="J217" s="5">
        <f t="shared" si="44"/>
        <v>6336</v>
      </c>
      <c r="K217" s="55">
        <f t="shared" si="45"/>
        <v>5.3904348595426005E-2</v>
      </c>
      <c r="L217" s="47">
        <f t="shared" si="46"/>
        <v>0.39744422328931794</v>
      </c>
      <c r="M217" s="5">
        <f t="shared" si="47"/>
        <v>0</v>
      </c>
      <c r="N217" s="5">
        <f t="shared" si="48"/>
        <v>0</v>
      </c>
      <c r="P217" s="52">
        <f t="shared" si="51"/>
        <v>0</v>
      </c>
      <c r="Q217" s="70"/>
    </row>
    <row r="218" spans="1:17" ht="12" customHeight="1">
      <c r="A218" s="44">
        <f t="shared" si="49"/>
        <v>43282</v>
      </c>
      <c r="B218" s="66">
        <f t="shared" si="50"/>
        <v>-1750000</v>
      </c>
      <c r="C218" s="67"/>
      <c r="D218" s="68">
        <f t="shared" si="39"/>
        <v>-1750000</v>
      </c>
      <c r="E218" s="35">
        <f t="shared" si="40"/>
        <v>0</v>
      </c>
      <c r="F218" s="35">
        <f t="shared" si="41"/>
        <v>0</v>
      </c>
      <c r="G218" s="7"/>
      <c r="H218" s="5">
        <f t="shared" si="42"/>
        <v>31</v>
      </c>
      <c r="I218" s="45">
        <f t="shared" si="43"/>
        <v>43282</v>
      </c>
      <c r="J218" s="5">
        <f t="shared" si="44"/>
        <v>6366</v>
      </c>
      <c r="K218" s="55">
        <f t="shared" si="45"/>
        <v>5.3904348595426005E-2</v>
      </c>
      <c r="L218" s="47">
        <f t="shared" si="46"/>
        <v>0.39571163739255005</v>
      </c>
      <c r="M218" s="5">
        <f t="shared" si="47"/>
        <v>0</v>
      </c>
      <c r="N218" s="5">
        <f t="shared" si="48"/>
        <v>0</v>
      </c>
      <c r="P218" s="52">
        <f t="shared" si="51"/>
        <v>0</v>
      </c>
      <c r="Q218" s="70"/>
    </row>
    <row r="219" spans="1:17" ht="12" customHeight="1">
      <c r="A219" s="44">
        <f t="shared" si="49"/>
        <v>43313</v>
      </c>
      <c r="B219" s="66">
        <f t="shared" si="50"/>
        <v>-1750000</v>
      </c>
      <c r="C219" s="67"/>
      <c r="D219" s="68">
        <f t="shared" si="39"/>
        <v>-1750000</v>
      </c>
      <c r="E219" s="35">
        <f t="shared" si="40"/>
        <v>0</v>
      </c>
      <c r="F219" s="35">
        <f t="shared" si="41"/>
        <v>0</v>
      </c>
      <c r="G219" s="7"/>
      <c r="H219" s="5">
        <f t="shared" si="42"/>
        <v>31</v>
      </c>
      <c r="I219" s="45">
        <f t="shared" si="43"/>
        <v>43313</v>
      </c>
      <c r="J219" s="5">
        <f t="shared" si="44"/>
        <v>6397</v>
      </c>
      <c r="K219" s="55">
        <f t="shared" si="45"/>
        <v>5.3904348595426005E-2</v>
      </c>
      <c r="L219" s="47">
        <f t="shared" si="46"/>
        <v>0.39392923298204141</v>
      </c>
      <c r="M219" s="5">
        <f t="shared" si="47"/>
        <v>0</v>
      </c>
      <c r="N219" s="5">
        <f t="shared" si="48"/>
        <v>0</v>
      </c>
      <c r="P219" s="52">
        <f t="shared" si="51"/>
        <v>0</v>
      </c>
      <c r="Q219" s="70"/>
    </row>
    <row r="220" spans="1:17" ht="12" customHeight="1">
      <c r="A220" s="44">
        <f t="shared" si="49"/>
        <v>43344</v>
      </c>
      <c r="B220" s="66">
        <f t="shared" si="50"/>
        <v>-1750000</v>
      </c>
      <c r="C220" s="67"/>
      <c r="D220" s="68">
        <f t="shared" si="39"/>
        <v>-1750000</v>
      </c>
      <c r="E220" s="35">
        <f t="shared" si="40"/>
        <v>0</v>
      </c>
      <c r="F220" s="35">
        <f t="shared" si="41"/>
        <v>0</v>
      </c>
      <c r="G220" s="7"/>
      <c r="H220" s="5">
        <f t="shared" si="42"/>
        <v>30</v>
      </c>
      <c r="I220" s="45">
        <f t="shared" si="43"/>
        <v>43344</v>
      </c>
      <c r="J220" s="5">
        <f t="shared" si="44"/>
        <v>6428</v>
      </c>
      <c r="K220" s="55">
        <f t="shared" si="45"/>
        <v>5.3904348595426005E-2</v>
      </c>
      <c r="L220" s="47">
        <f t="shared" si="46"/>
        <v>0.39215485705789099</v>
      </c>
      <c r="M220" s="5">
        <f t="shared" si="47"/>
        <v>0</v>
      </c>
      <c r="N220" s="5">
        <f t="shared" si="48"/>
        <v>0</v>
      </c>
      <c r="P220" s="52">
        <f t="shared" si="51"/>
        <v>0</v>
      </c>
      <c r="Q220" s="70"/>
    </row>
    <row r="221" spans="1:17" ht="12" customHeight="1">
      <c r="A221" s="44">
        <f t="shared" si="49"/>
        <v>43374</v>
      </c>
      <c r="B221" s="66">
        <f t="shared" si="50"/>
        <v>-1750000</v>
      </c>
      <c r="C221" s="67"/>
      <c r="D221" s="68">
        <f t="shared" si="39"/>
        <v>-1750000</v>
      </c>
      <c r="E221" s="35">
        <f t="shared" si="40"/>
        <v>0</v>
      </c>
      <c r="F221" s="35">
        <f t="shared" si="41"/>
        <v>0</v>
      </c>
      <c r="G221" s="7"/>
      <c r="H221" s="5">
        <f t="shared" si="42"/>
        <v>31</v>
      </c>
      <c r="I221" s="45">
        <f t="shared" si="43"/>
        <v>43374</v>
      </c>
      <c r="J221" s="5">
        <f t="shared" si="44"/>
        <v>6458</v>
      </c>
      <c r="K221" s="55">
        <f t="shared" si="45"/>
        <v>5.3904348595426005E-2</v>
      </c>
      <c r="L221" s="47">
        <f t="shared" si="46"/>
        <v>0.39044532919240987</v>
      </c>
      <c r="M221" s="5">
        <f t="shared" si="47"/>
        <v>0</v>
      </c>
      <c r="N221" s="5">
        <f t="shared" si="48"/>
        <v>0</v>
      </c>
      <c r="P221" s="52">
        <f t="shared" si="51"/>
        <v>0</v>
      </c>
      <c r="Q221" s="70"/>
    </row>
    <row r="222" spans="1:17" ht="12" customHeight="1">
      <c r="A222" s="44">
        <f t="shared" si="49"/>
        <v>43405</v>
      </c>
      <c r="B222" s="66">
        <f t="shared" si="50"/>
        <v>-1750000</v>
      </c>
      <c r="C222" s="67"/>
      <c r="D222" s="68">
        <f t="shared" si="39"/>
        <v>-1750000</v>
      </c>
      <c r="E222" s="35">
        <f t="shared" si="40"/>
        <v>0</v>
      </c>
      <c r="F222" s="35">
        <f t="shared" si="41"/>
        <v>0</v>
      </c>
      <c r="G222" s="7"/>
      <c r="H222" s="5">
        <f t="shared" si="42"/>
        <v>30</v>
      </c>
      <c r="I222" s="45">
        <f t="shared" si="43"/>
        <v>43405</v>
      </c>
      <c r="J222" s="5">
        <f t="shared" si="44"/>
        <v>6489</v>
      </c>
      <c r="K222" s="55">
        <f t="shared" si="45"/>
        <v>5.3904348595426005E-2</v>
      </c>
      <c r="L222" s="47">
        <f t="shared" si="46"/>
        <v>0.38868664582034446</v>
      </c>
      <c r="M222" s="5">
        <f t="shared" si="47"/>
        <v>0</v>
      </c>
      <c r="N222" s="5">
        <f t="shared" si="48"/>
        <v>0</v>
      </c>
      <c r="P222" s="52">
        <f t="shared" si="51"/>
        <v>0</v>
      </c>
      <c r="Q222" s="70"/>
    </row>
    <row r="223" spans="1:17" ht="12" customHeight="1">
      <c r="A223" s="44">
        <f t="shared" si="49"/>
        <v>43435</v>
      </c>
      <c r="B223" s="66">
        <f t="shared" si="50"/>
        <v>-1750000</v>
      </c>
      <c r="C223" s="67"/>
      <c r="D223" s="68">
        <f t="shared" si="39"/>
        <v>-1750000</v>
      </c>
      <c r="E223" s="35">
        <f t="shared" si="40"/>
        <v>0</v>
      </c>
      <c r="F223" s="35">
        <f t="shared" si="41"/>
        <v>0</v>
      </c>
      <c r="G223" s="7"/>
      <c r="H223" s="5">
        <f t="shared" si="42"/>
        <v>31</v>
      </c>
      <c r="I223" s="45">
        <f t="shared" si="43"/>
        <v>43435</v>
      </c>
      <c r="J223" s="5">
        <f t="shared" si="44"/>
        <v>6519</v>
      </c>
      <c r="K223" s="55">
        <f t="shared" si="45"/>
        <v>5.3904348595426005E-2</v>
      </c>
      <c r="L223" s="47">
        <f t="shared" si="46"/>
        <v>0.38699223699176227</v>
      </c>
      <c r="M223" s="5">
        <f t="shared" si="47"/>
        <v>0</v>
      </c>
      <c r="N223" s="5">
        <f t="shared" si="48"/>
        <v>0</v>
      </c>
      <c r="P223" s="52">
        <f t="shared" si="51"/>
        <v>0</v>
      </c>
      <c r="Q223" s="70"/>
    </row>
    <row r="224" spans="1:17" ht="12" customHeight="1">
      <c r="A224" s="44">
        <f t="shared" si="49"/>
        <v>43466</v>
      </c>
      <c r="B224" s="66">
        <f t="shared" si="50"/>
        <v>-1750000</v>
      </c>
      <c r="C224" s="67"/>
      <c r="D224" s="68">
        <f t="shared" si="39"/>
        <v>-1750000</v>
      </c>
      <c r="E224" s="35">
        <f t="shared" si="40"/>
        <v>0</v>
      </c>
      <c r="F224" s="35">
        <f t="shared" si="41"/>
        <v>0</v>
      </c>
      <c r="G224" s="7"/>
      <c r="H224" s="5">
        <f t="shared" si="42"/>
        <v>31</v>
      </c>
      <c r="I224" s="45">
        <f t="shared" si="43"/>
        <v>43466</v>
      </c>
      <c r="J224" s="5">
        <f t="shared" si="44"/>
        <v>6550</v>
      </c>
      <c r="K224" s="55">
        <f t="shared" si="45"/>
        <v>5.3904348595426005E-2</v>
      </c>
      <c r="L224" s="47">
        <f t="shared" si="46"/>
        <v>0.38524910738710411</v>
      </c>
      <c r="M224" s="5">
        <f t="shared" si="47"/>
        <v>0</v>
      </c>
      <c r="N224" s="5">
        <f t="shared" si="48"/>
        <v>0</v>
      </c>
      <c r="P224" s="52">
        <f t="shared" si="51"/>
        <v>0</v>
      </c>
      <c r="Q224" s="70"/>
    </row>
    <row r="225" spans="1:17" ht="12" customHeight="1">
      <c r="A225" s="44">
        <f t="shared" si="49"/>
        <v>43497</v>
      </c>
      <c r="B225" s="66">
        <f t="shared" si="50"/>
        <v>-1750000</v>
      </c>
      <c r="C225" s="67"/>
      <c r="D225" s="68">
        <f t="shared" si="39"/>
        <v>-1750000</v>
      </c>
      <c r="E225" s="35">
        <f t="shared" si="40"/>
        <v>0</v>
      </c>
      <c r="F225" s="35">
        <f t="shared" si="41"/>
        <v>0</v>
      </c>
      <c r="G225" s="7"/>
      <c r="H225" s="5">
        <f t="shared" si="42"/>
        <v>28</v>
      </c>
      <c r="I225" s="45">
        <f t="shared" si="43"/>
        <v>43497</v>
      </c>
      <c r="J225" s="5">
        <f t="shared" si="44"/>
        <v>6581</v>
      </c>
      <c r="K225" s="55">
        <f t="shared" si="45"/>
        <v>5.3904348595426005E-2</v>
      </c>
      <c r="L225" s="47">
        <f t="shared" si="46"/>
        <v>0.38351382936324835</v>
      </c>
      <c r="M225" s="5">
        <f t="shared" si="47"/>
        <v>0</v>
      </c>
      <c r="N225" s="5">
        <f t="shared" si="48"/>
        <v>0</v>
      </c>
      <c r="P225" s="52">
        <f t="shared" si="51"/>
        <v>0</v>
      </c>
      <c r="Q225" s="70"/>
    </row>
    <row r="226" spans="1:17" ht="12" customHeight="1">
      <c r="A226" s="44">
        <f t="shared" si="49"/>
        <v>43525</v>
      </c>
      <c r="B226" s="66">
        <f t="shared" si="50"/>
        <v>-1750000</v>
      </c>
      <c r="C226" s="67"/>
      <c r="D226" s="68">
        <f t="shared" si="39"/>
        <v>-1750000</v>
      </c>
      <c r="E226" s="35">
        <f t="shared" si="40"/>
        <v>0</v>
      </c>
      <c r="F226" s="35">
        <f t="shared" si="41"/>
        <v>0</v>
      </c>
      <c r="G226" s="7"/>
      <c r="H226" s="5">
        <f t="shared" si="42"/>
        <v>31</v>
      </c>
      <c r="I226" s="45">
        <f t="shared" si="43"/>
        <v>43525</v>
      </c>
      <c r="J226" s="5">
        <f t="shared" si="44"/>
        <v>6609</v>
      </c>
      <c r="K226" s="55">
        <f t="shared" si="45"/>
        <v>5.3904348595426005E-2</v>
      </c>
      <c r="L226" s="47">
        <f t="shared" si="46"/>
        <v>0.38195320065155308</v>
      </c>
      <c r="M226" s="5">
        <f t="shared" si="47"/>
        <v>0</v>
      </c>
      <c r="N226" s="5">
        <f t="shared" si="48"/>
        <v>0</v>
      </c>
      <c r="P226" s="52">
        <f t="shared" si="51"/>
        <v>0</v>
      </c>
      <c r="Q226" s="70"/>
    </row>
    <row r="227" spans="1:17" ht="12" customHeight="1">
      <c r="A227" s="44">
        <f t="shared" si="49"/>
        <v>43556</v>
      </c>
      <c r="B227" s="66">
        <f t="shared" si="50"/>
        <v>-1750000</v>
      </c>
      <c r="C227" s="67"/>
      <c r="D227" s="68">
        <f t="shared" si="39"/>
        <v>-1750000</v>
      </c>
      <c r="E227" s="35">
        <f t="shared" si="40"/>
        <v>0</v>
      </c>
      <c r="F227" s="35">
        <f t="shared" si="41"/>
        <v>0</v>
      </c>
      <c r="G227" s="7"/>
      <c r="H227" s="5">
        <f t="shared" si="42"/>
        <v>30</v>
      </c>
      <c r="I227" s="45">
        <f t="shared" si="43"/>
        <v>43556</v>
      </c>
      <c r="J227" s="5">
        <f t="shared" si="44"/>
        <v>6640</v>
      </c>
      <c r="K227" s="55">
        <f t="shared" si="45"/>
        <v>5.3904348595426005E-2</v>
      </c>
      <c r="L227" s="47">
        <f t="shared" si="46"/>
        <v>0.38023276838442249</v>
      </c>
      <c r="M227" s="5">
        <f t="shared" si="47"/>
        <v>0</v>
      </c>
      <c r="N227" s="5">
        <f t="shared" si="48"/>
        <v>0</v>
      </c>
      <c r="P227" s="52">
        <f t="shared" si="51"/>
        <v>0</v>
      </c>
      <c r="Q227" s="70"/>
    </row>
    <row r="228" spans="1:17" ht="12" customHeight="1">
      <c r="A228" s="44">
        <f t="shared" si="49"/>
        <v>43586</v>
      </c>
      <c r="B228" s="66">
        <f t="shared" si="50"/>
        <v>-1750000</v>
      </c>
      <c r="C228" s="67"/>
      <c r="D228" s="68">
        <f t="shared" si="39"/>
        <v>-1750000</v>
      </c>
      <c r="E228" s="35">
        <f t="shared" si="40"/>
        <v>0</v>
      </c>
      <c r="F228" s="35">
        <f t="shared" si="41"/>
        <v>0</v>
      </c>
      <c r="G228" s="7"/>
      <c r="H228" s="5">
        <f t="shared" si="42"/>
        <v>31</v>
      </c>
      <c r="I228" s="45">
        <f t="shared" si="43"/>
        <v>43586</v>
      </c>
      <c r="J228" s="5">
        <f t="shared" si="44"/>
        <v>6670</v>
      </c>
      <c r="K228" s="55">
        <f t="shared" si="45"/>
        <v>5.3904348595426005E-2</v>
      </c>
      <c r="L228" s="47">
        <f t="shared" si="46"/>
        <v>0.37857521269889843</v>
      </c>
      <c r="M228" s="5">
        <f t="shared" si="47"/>
        <v>0</v>
      </c>
      <c r="N228" s="5">
        <f t="shared" si="48"/>
        <v>0</v>
      </c>
      <c r="P228" s="52">
        <f t="shared" si="51"/>
        <v>0</v>
      </c>
      <c r="Q228" s="70"/>
    </row>
    <row r="229" spans="1:17" ht="12" customHeight="1">
      <c r="A229" s="44">
        <f t="shared" si="49"/>
        <v>43617</v>
      </c>
      <c r="B229" s="66">
        <f t="shared" si="50"/>
        <v>-1750000</v>
      </c>
      <c r="C229" s="67"/>
      <c r="D229" s="68">
        <f t="shared" si="39"/>
        <v>-1750000</v>
      </c>
      <c r="E229" s="35">
        <f t="shared" si="40"/>
        <v>0</v>
      </c>
      <c r="F229" s="35">
        <f t="shared" si="41"/>
        <v>0</v>
      </c>
      <c r="G229" s="7"/>
      <c r="H229" s="5">
        <f t="shared" si="42"/>
        <v>30</v>
      </c>
      <c r="I229" s="45">
        <f t="shared" si="43"/>
        <v>43617</v>
      </c>
      <c r="J229" s="5">
        <f t="shared" si="44"/>
        <v>6701</v>
      </c>
      <c r="K229" s="55">
        <f t="shared" si="45"/>
        <v>5.3904348595426005E-2</v>
      </c>
      <c r="L229" s="47">
        <f t="shared" si="46"/>
        <v>0.37686999590701925</v>
      </c>
      <c r="M229" s="5">
        <f t="shared" si="47"/>
        <v>0</v>
      </c>
      <c r="N229" s="5">
        <f t="shared" si="48"/>
        <v>0</v>
      </c>
      <c r="P229" s="52">
        <f t="shared" si="51"/>
        <v>0</v>
      </c>
      <c r="Q229" s="70"/>
    </row>
    <row r="230" spans="1:17" ht="12" customHeight="1">
      <c r="A230" s="44">
        <f t="shared" si="49"/>
        <v>43647</v>
      </c>
      <c r="B230" s="66">
        <f t="shared" si="50"/>
        <v>-1750000</v>
      </c>
      <c r="C230" s="67"/>
      <c r="D230" s="68">
        <f t="shared" si="39"/>
        <v>-1750000</v>
      </c>
      <c r="E230" s="35">
        <f t="shared" si="40"/>
        <v>0</v>
      </c>
      <c r="F230" s="35">
        <f t="shared" si="41"/>
        <v>0</v>
      </c>
      <c r="G230" s="7"/>
      <c r="H230" s="5">
        <f t="shared" si="42"/>
        <v>31</v>
      </c>
      <c r="I230" s="45">
        <f t="shared" si="43"/>
        <v>43647</v>
      </c>
      <c r="J230" s="5">
        <f t="shared" si="44"/>
        <v>6731</v>
      </c>
      <c r="K230" s="55">
        <f t="shared" si="45"/>
        <v>5.3904348595426005E-2</v>
      </c>
      <c r="L230" s="47">
        <f t="shared" si="46"/>
        <v>0.37522709961727196</v>
      </c>
      <c r="M230" s="5">
        <f t="shared" si="47"/>
        <v>0</v>
      </c>
      <c r="N230" s="5">
        <f t="shared" si="48"/>
        <v>0</v>
      </c>
      <c r="P230" s="52">
        <f t="shared" si="51"/>
        <v>0</v>
      </c>
      <c r="Q230" s="70"/>
    </row>
    <row r="231" spans="1:17" ht="12" customHeight="1">
      <c r="A231" s="44">
        <f t="shared" si="49"/>
        <v>43678</v>
      </c>
      <c r="B231" s="66">
        <f t="shared" si="50"/>
        <v>-1750000</v>
      </c>
      <c r="C231" s="67"/>
      <c r="D231" s="68">
        <f t="shared" si="39"/>
        <v>-1750000</v>
      </c>
      <c r="E231" s="35">
        <f t="shared" si="40"/>
        <v>0</v>
      </c>
      <c r="F231" s="35">
        <f t="shared" si="41"/>
        <v>0</v>
      </c>
      <c r="G231" s="7"/>
      <c r="H231" s="5">
        <f t="shared" si="42"/>
        <v>31</v>
      </c>
      <c r="I231" s="45">
        <f t="shared" si="43"/>
        <v>43678</v>
      </c>
      <c r="J231" s="5">
        <f t="shared" si="44"/>
        <v>6762</v>
      </c>
      <c r="K231" s="55">
        <f t="shared" si="45"/>
        <v>5.3904348595426005E-2</v>
      </c>
      <c r="L231" s="47">
        <f t="shared" si="46"/>
        <v>0.37353696373522627</v>
      </c>
      <c r="M231" s="5">
        <f t="shared" si="47"/>
        <v>0</v>
      </c>
      <c r="N231" s="5">
        <f t="shared" si="48"/>
        <v>0</v>
      </c>
      <c r="P231" s="52">
        <f t="shared" si="51"/>
        <v>0</v>
      </c>
      <c r="Q231" s="70"/>
    </row>
    <row r="232" spans="1:17" ht="12" customHeight="1">
      <c r="A232" s="44">
        <f t="shared" si="49"/>
        <v>43709</v>
      </c>
      <c r="B232" s="66">
        <f t="shared" si="50"/>
        <v>-1750000</v>
      </c>
      <c r="C232" s="67"/>
      <c r="D232" s="68">
        <f t="shared" si="39"/>
        <v>-1750000</v>
      </c>
      <c r="E232" s="35">
        <f t="shared" si="40"/>
        <v>0</v>
      </c>
      <c r="F232" s="35">
        <f t="shared" si="41"/>
        <v>0</v>
      </c>
      <c r="G232" s="7"/>
      <c r="H232" s="5">
        <f t="shared" si="42"/>
        <v>30</v>
      </c>
      <c r="I232" s="45">
        <f t="shared" si="43"/>
        <v>43709</v>
      </c>
      <c r="J232" s="5">
        <f t="shared" si="44"/>
        <v>6793</v>
      </c>
      <c r="K232" s="55">
        <f t="shared" si="45"/>
        <v>5.3904348595426005E-2</v>
      </c>
      <c r="L232" s="47">
        <f t="shared" si="46"/>
        <v>0.37185444073429369</v>
      </c>
      <c r="M232" s="5">
        <f t="shared" si="47"/>
        <v>0</v>
      </c>
      <c r="N232" s="5">
        <f t="shared" si="48"/>
        <v>0</v>
      </c>
      <c r="P232" s="52">
        <f t="shared" si="51"/>
        <v>0</v>
      </c>
      <c r="Q232" s="70"/>
    </row>
    <row r="233" spans="1:17" ht="12" customHeight="1">
      <c r="A233" s="44">
        <f t="shared" si="49"/>
        <v>43739</v>
      </c>
      <c r="B233" s="66">
        <f t="shared" si="50"/>
        <v>-1750000</v>
      </c>
      <c r="C233" s="67"/>
      <c r="D233" s="68">
        <f t="shared" si="39"/>
        <v>-1750000</v>
      </c>
      <c r="E233" s="35">
        <f t="shared" si="40"/>
        <v>0</v>
      </c>
      <c r="F233" s="35">
        <f t="shared" si="41"/>
        <v>0</v>
      </c>
      <c r="G233" s="7"/>
      <c r="H233" s="5">
        <f t="shared" si="42"/>
        <v>31</v>
      </c>
      <c r="I233" s="45">
        <f t="shared" si="43"/>
        <v>43739</v>
      </c>
      <c r="J233" s="5">
        <f t="shared" si="44"/>
        <v>6823</v>
      </c>
      <c r="K233" s="55">
        <f t="shared" si="45"/>
        <v>5.3904348595426005E-2</v>
      </c>
      <c r="L233" s="47">
        <f t="shared" si="46"/>
        <v>0.37023340884625988</v>
      </c>
      <c r="M233" s="5">
        <f t="shared" si="47"/>
        <v>0</v>
      </c>
      <c r="N233" s="5">
        <f t="shared" si="48"/>
        <v>0</v>
      </c>
      <c r="P233" s="52">
        <f t="shared" si="51"/>
        <v>0</v>
      </c>
      <c r="Q233" s="70"/>
    </row>
    <row r="234" spans="1:17" ht="12" customHeight="1">
      <c r="A234" s="44">
        <f t="shared" si="49"/>
        <v>43770</v>
      </c>
      <c r="B234" s="66">
        <f t="shared" si="50"/>
        <v>-1750000</v>
      </c>
      <c r="C234" s="67"/>
      <c r="D234" s="68">
        <f t="shared" si="39"/>
        <v>-1750000</v>
      </c>
      <c r="E234" s="35">
        <f t="shared" si="40"/>
        <v>0</v>
      </c>
      <c r="F234" s="35">
        <f t="shared" si="41"/>
        <v>0</v>
      </c>
      <c r="G234" s="7"/>
      <c r="H234" s="5">
        <f t="shared" si="42"/>
        <v>30</v>
      </c>
      <c r="I234" s="45">
        <f t="shared" si="43"/>
        <v>43770</v>
      </c>
      <c r="J234" s="5">
        <f t="shared" si="44"/>
        <v>6854</v>
      </c>
      <c r="K234" s="55">
        <f t="shared" si="45"/>
        <v>5.3904348595426005E-2</v>
      </c>
      <c r="L234" s="47">
        <f t="shared" si="46"/>
        <v>0.36856576605163927</v>
      </c>
      <c r="M234" s="5">
        <f t="shared" si="47"/>
        <v>0</v>
      </c>
      <c r="N234" s="5">
        <f t="shared" si="48"/>
        <v>0</v>
      </c>
      <c r="P234" s="52">
        <f t="shared" si="51"/>
        <v>0</v>
      </c>
      <c r="Q234" s="70"/>
    </row>
    <row r="235" spans="1:17" ht="12" customHeight="1">
      <c r="A235" s="44">
        <f t="shared" si="49"/>
        <v>43800</v>
      </c>
      <c r="B235" s="66">
        <f t="shared" si="50"/>
        <v>-1750000</v>
      </c>
      <c r="C235" s="67"/>
      <c r="D235" s="68">
        <f t="shared" si="39"/>
        <v>-1750000</v>
      </c>
      <c r="E235" s="35">
        <f t="shared" si="40"/>
        <v>0</v>
      </c>
      <c r="F235" s="35">
        <f t="shared" si="41"/>
        <v>0</v>
      </c>
      <c r="G235" s="7"/>
      <c r="H235" s="5">
        <f t="shared" si="42"/>
        <v>31</v>
      </c>
      <c r="I235" s="45">
        <f t="shared" si="43"/>
        <v>43800</v>
      </c>
      <c r="J235" s="5">
        <f t="shared" si="44"/>
        <v>6884</v>
      </c>
      <c r="K235" s="55">
        <f t="shared" si="45"/>
        <v>5.3904348595426005E-2</v>
      </c>
      <c r="L235" s="47">
        <f t="shared" si="46"/>
        <v>0.36695907054350568</v>
      </c>
      <c r="M235" s="5">
        <f t="shared" si="47"/>
        <v>0</v>
      </c>
      <c r="N235" s="5">
        <f t="shared" si="48"/>
        <v>0</v>
      </c>
      <c r="P235" s="52">
        <f t="shared" si="51"/>
        <v>0</v>
      </c>
      <c r="Q235" s="70"/>
    </row>
    <row r="236" spans="1:17" ht="12" customHeight="1">
      <c r="A236" s="44">
        <f t="shared" si="49"/>
        <v>43831</v>
      </c>
      <c r="B236" s="66">
        <f t="shared" si="50"/>
        <v>-1750000</v>
      </c>
      <c r="C236" s="67"/>
      <c r="D236" s="68">
        <f t="shared" si="39"/>
        <v>-1750000</v>
      </c>
      <c r="E236" s="35">
        <f t="shared" si="40"/>
        <v>0</v>
      </c>
      <c r="F236" s="35">
        <f t="shared" si="41"/>
        <v>0</v>
      </c>
      <c r="G236" s="7"/>
      <c r="H236" s="5">
        <f t="shared" si="42"/>
        <v>31</v>
      </c>
      <c r="I236" s="45">
        <f t="shared" si="43"/>
        <v>43831</v>
      </c>
      <c r="J236" s="5">
        <f t="shared" si="44"/>
        <v>6915</v>
      </c>
      <c r="K236" s="55">
        <f t="shared" si="45"/>
        <v>5.3904348595426005E-2</v>
      </c>
      <c r="L236" s="47">
        <f t="shared" si="46"/>
        <v>0.3653061763548921</v>
      </c>
      <c r="M236" s="5">
        <f t="shared" si="47"/>
        <v>0</v>
      </c>
      <c r="N236" s="5">
        <f t="shared" si="48"/>
        <v>0</v>
      </c>
      <c r="P236" s="52">
        <f t="shared" si="51"/>
        <v>0</v>
      </c>
      <c r="Q236" s="70"/>
    </row>
    <row r="237" spans="1:17" ht="12" customHeight="1">
      <c r="A237" s="44">
        <f t="shared" si="49"/>
        <v>43862</v>
      </c>
      <c r="B237" s="66">
        <f t="shared" si="50"/>
        <v>-1750000</v>
      </c>
      <c r="C237" s="67"/>
      <c r="D237" s="68">
        <f t="shared" si="39"/>
        <v>-1750000</v>
      </c>
      <c r="E237" s="35">
        <f t="shared" si="40"/>
        <v>0</v>
      </c>
      <c r="F237" s="35">
        <f t="shared" si="41"/>
        <v>0</v>
      </c>
      <c r="G237" s="7"/>
      <c r="H237" s="5">
        <f t="shared" si="42"/>
        <v>29</v>
      </c>
      <c r="I237" s="45">
        <f t="shared" si="43"/>
        <v>43862</v>
      </c>
      <c r="J237" s="5">
        <f t="shared" si="44"/>
        <v>6946</v>
      </c>
      <c r="K237" s="55">
        <f t="shared" si="45"/>
        <v>5.3904348595426005E-2</v>
      </c>
      <c r="L237" s="47">
        <f t="shared" si="46"/>
        <v>0.36366072729958654</v>
      </c>
      <c r="M237" s="5">
        <f t="shared" si="47"/>
        <v>0</v>
      </c>
      <c r="N237" s="5">
        <f t="shared" si="48"/>
        <v>0</v>
      </c>
      <c r="P237" s="52">
        <f t="shared" si="51"/>
        <v>0</v>
      </c>
      <c r="Q237" s="70"/>
    </row>
    <row r="238" spans="1:17" ht="12" customHeight="1">
      <c r="A238" s="44">
        <f t="shared" si="49"/>
        <v>43891</v>
      </c>
      <c r="B238" s="66">
        <f t="shared" si="50"/>
        <v>-1750000</v>
      </c>
      <c r="C238" s="67"/>
      <c r="D238" s="68">
        <f t="shared" si="39"/>
        <v>-1750000</v>
      </c>
      <c r="E238" s="35">
        <f t="shared" si="40"/>
        <v>0</v>
      </c>
      <c r="F238" s="35">
        <f t="shared" si="41"/>
        <v>0</v>
      </c>
      <c r="G238" s="7"/>
      <c r="H238" s="5">
        <f t="shared" si="42"/>
        <v>31</v>
      </c>
      <c r="I238" s="45">
        <f t="shared" si="43"/>
        <v>43891</v>
      </c>
      <c r="J238" s="5">
        <f t="shared" si="44"/>
        <v>6975</v>
      </c>
      <c r="K238" s="55">
        <f t="shared" si="45"/>
        <v>5.3904348595426005E-2</v>
      </c>
      <c r="L238" s="47">
        <f t="shared" si="46"/>
        <v>0.36212814667009269</v>
      </c>
      <c r="M238" s="5">
        <f t="shared" si="47"/>
        <v>0</v>
      </c>
      <c r="N238" s="5">
        <f t="shared" si="48"/>
        <v>0</v>
      </c>
      <c r="P238" s="52">
        <f t="shared" si="51"/>
        <v>0</v>
      </c>
      <c r="Q238" s="70"/>
    </row>
    <row r="239" spans="1:17" ht="12" customHeight="1">
      <c r="A239" s="44">
        <f t="shared" si="49"/>
        <v>43922</v>
      </c>
      <c r="B239" s="66">
        <f t="shared" si="50"/>
        <v>-1750000</v>
      </c>
      <c r="C239" s="67"/>
      <c r="D239" s="68">
        <f t="shared" si="39"/>
        <v>-1750000</v>
      </c>
      <c r="E239" s="35">
        <f t="shared" si="40"/>
        <v>0</v>
      </c>
      <c r="F239" s="35">
        <f t="shared" si="41"/>
        <v>0</v>
      </c>
      <c r="G239" s="7"/>
      <c r="H239" s="5">
        <f t="shared" si="42"/>
        <v>30</v>
      </c>
      <c r="I239" s="45">
        <f t="shared" si="43"/>
        <v>43922</v>
      </c>
      <c r="J239" s="5">
        <f t="shared" si="44"/>
        <v>7006</v>
      </c>
      <c r="K239" s="55">
        <f t="shared" si="45"/>
        <v>5.3904348595426005E-2</v>
      </c>
      <c r="L239" s="47">
        <f t="shared" si="46"/>
        <v>0.36049701241776905</v>
      </c>
      <c r="M239" s="5">
        <f t="shared" si="47"/>
        <v>0</v>
      </c>
      <c r="N239" s="5">
        <f t="shared" si="48"/>
        <v>0</v>
      </c>
      <c r="P239" s="52">
        <f t="shared" si="51"/>
        <v>0</v>
      </c>
      <c r="Q239" s="70"/>
    </row>
    <row r="240" spans="1:17" ht="12" customHeight="1">
      <c r="A240" s="44">
        <f t="shared" si="49"/>
        <v>43952</v>
      </c>
      <c r="B240" s="66">
        <f t="shared" si="50"/>
        <v>-1750000</v>
      </c>
      <c r="C240" s="67"/>
      <c r="D240" s="68">
        <f t="shared" si="39"/>
        <v>-1750000</v>
      </c>
      <c r="E240" s="35">
        <f t="shared" si="40"/>
        <v>0</v>
      </c>
      <c r="F240" s="35">
        <f t="shared" si="41"/>
        <v>0</v>
      </c>
      <c r="G240" s="7"/>
      <c r="H240" s="5">
        <f t="shared" si="42"/>
        <v>31</v>
      </c>
      <c r="I240" s="45">
        <f t="shared" si="43"/>
        <v>43952</v>
      </c>
      <c r="J240" s="5">
        <f t="shared" si="44"/>
        <v>7036</v>
      </c>
      <c r="K240" s="55">
        <f t="shared" si="45"/>
        <v>5.3904348595426005E-2</v>
      </c>
      <c r="L240" s="47">
        <f t="shared" si="46"/>
        <v>0.35892549117543521</v>
      </c>
      <c r="M240" s="5">
        <f t="shared" si="47"/>
        <v>0</v>
      </c>
      <c r="N240" s="5">
        <f t="shared" si="48"/>
        <v>0</v>
      </c>
      <c r="P240" s="52">
        <f t="shared" si="51"/>
        <v>0</v>
      </c>
      <c r="Q240" s="70"/>
    </row>
    <row r="241" spans="1:17" ht="12" customHeight="1">
      <c r="A241" s="44">
        <f t="shared" si="49"/>
        <v>43983</v>
      </c>
      <c r="B241" s="66">
        <f t="shared" si="50"/>
        <v>-1750000</v>
      </c>
      <c r="C241" s="67"/>
      <c r="D241" s="68">
        <f t="shared" si="39"/>
        <v>-1750000</v>
      </c>
      <c r="E241" s="35">
        <f t="shared" si="40"/>
        <v>0</v>
      </c>
      <c r="F241" s="35">
        <f t="shared" si="41"/>
        <v>0</v>
      </c>
      <c r="G241" s="7"/>
      <c r="H241" s="5">
        <f t="shared" si="42"/>
        <v>30</v>
      </c>
      <c r="I241" s="45">
        <f t="shared" si="43"/>
        <v>43983</v>
      </c>
      <c r="J241" s="5">
        <f t="shared" si="44"/>
        <v>7067</v>
      </c>
      <c r="K241" s="55">
        <f t="shared" si="45"/>
        <v>5.3904348595426005E-2</v>
      </c>
      <c r="L241" s="47">
        <f t="shared" si="46"/>
        <v>0.35730878264815868</v>
      </c>
      <c r="M241" s="5">
        <f t="shared" si="47"/>
        <v>0</v>
      </c>
      <c r="N241" s="5">
        <f t="shared" si="48"/>
        <v>0</v>
      </c>
      <c r="P241" s="52">
        <f t="shared" si="51"/>
        <v>0</v>
      </c>
      <c r="Q241" s="70"/>
    </row>
    <row r="242" spans="1:17" ht="12" customHeight="1">
      <c r="A242" s="44">
        <f t="shared" si="49"/>
        <v>44013</v>
      </c>
      <c r="B242" s="66">
        <f t="shared" si="50"/>
        <v>-1750000</v>
      </c>
      <c r="C242" s="67"/>
      <c r="D242" s="68">
        <f t="shared" si="39"/>
        <v>-1750000</v>
      </c>
      <c r="E242" s="35">
        <f t="shared" si="40"/>
        <v>0</v>
      </c>
      <c r="F242" s="35">
        <f t="shared" si="41"/>
        <v>0</v>
      </c>
      <c r="G242" s="7"/>
      <c r="H242" s="5">
        <f t="shared" si="42"/>
        <v>31</v>
      </c>
      <c r="I242" s="45">
        <f t="shared" si="43"/>
        <v>44013</v>
      </c>
      <c r="J242" s="5">
        <f t="shared" si="44"/>
        <v>7097</v>
      </c>
      <c r="K242" s="55">
        <f t="shared" si="45"/>
        <v>5.3904348595426005E-2</v>
      </c>
      <c r="L242" s="47">
        <f t="shared" si="46"/>
        <v>0.35575115991437217</v>
      </c>
      <c r="M242" s="5">
        <f t="shared" si="47"/>
        <v>0</v>
      </c>
      <c r="N242" s="5">
        <f t="shared" si="48"/>
        <v>0</v>
      </c>
      <c r="P242" s="52">
        <f t="shared" si="51"/>
        <v>0</v>
      </c>
      <c r="Q242" s="70"/>
    </row>
    <row r="243" spans="1:17" ht="12" customHeight="1">
      <c r="A243" s="44">
        <f t="shared" si="49"/>
        <v>44044</v>
      </c>
      <c r="B243" s="66">
        <f t="shared" si="50"/>
        <v>-1750000</v>
      </c>
      <c r="C243" s="67"/>
      <c r="D243" s="68">
        <f t="shared" si="39"/>
        <v>-1750000</v>
      </c>
      <c r="E243" s="35">
        <f t="shared" si="40"/>
        <v>0</v>
      </c>
      <c r="F243" s="35">
        <f t="shared" si="41"/>
        <v>0</v>
      </c>
      <c r="G243" s="7"/>
      <c r="H243" s="5">
        <f t="shared" si="42"/>
        <v>31</v>
      </c>
      <c r="I243" s="45">
        <f t="shared" si="43"/>
        <v>44044</v>
      </c>
      <c r="J243" s="5">
        <f t="shared" si="44"/>
        <v>7128</v>
      </c>
      <c r="K243" s="55">
        <f t="shared" si="45"/>
        <v>5.3904348595426005E-2</v>
      </c>
      <c r="L243" s="47">
        <f t="shared" si="46"/>
        <v>0.35414874953126313</v>
      </c>
      <c r="M243" s="5">
        <f t="shared" si="47"/>
        <v>0</v>
      </c>
      <c r="N243" s="5">
        <f t="shared" si="48"/>
        <v>0</v>
      </c>
      <c r="P243" s="52">
        <f t="shared" si="51"/>
        <v>0</v>
      </c>
      <c r="Q243" s="70"/>
    </row>
    <row r="244" spans="1:17" ht="12" customHeight="1">
      <c r="A244" s="44">
        <f t="shared" si="49"/>
        <v>44075</v>
      </c>
      <c r="B244" s="66">
        <f t="shared" si="50"/>
        <v>-1750000</v>
      </c>
      <c r="C244" s="67"/>
      <c r="D244" s="68">
        <f t="shared" si="39"/>
        <v>-1750000</v>
      </c>
      <c r="E244" s="35">
        <f t="shared" si="40"/>
        <v>0</v>
      </c>
      <c r="F244" s="35">
        <f t="shared" si="41"/>
        <v>0</v>
      </c>
      <c r="G244" s="7"/>
      <c r="H244" s="5">
        <f t="shared" si="42"/>
        <v>30</v>
      </c>
      <c r="I244" s="45">
        <f t="shared" si="43"/>
        <v>44075</v>
      </c>
      <c r="J244" s="5">
        <f t="shared" si="44"/>
        <v>7159</v>
      </c>
      <c r="K244" s="55">
        <f t="shared" si="45"/>
        <v>5.3904348595426005E-2</v>
      </c>
      <c r="L244" s="47">
        <f t="shared" si="46"/>
        <v>0.3525535568871952</v>
      </c>
      <c r="M244" s="5">
        <f t="shared" si="47"/>
        <v>0</v>
      </c>
      <c r="N244" s="5">
        <f t="shared" si="48"/>
        <v>0</v>
      </c>
      <c r="P244" s="52">
        <f t="shared" si="51"/>
        <v>0</v>
      </c>
      <c r="Q244" s="70"/>
    </row>
    <row r="245" spans="1:17" ht="12" customHeight="1">
      <c r="A245" s="44">
        <f t="shared" si="49"/>
        <v>44105</v>
      </c>
      <c r="B245" s="66">
        <f t="shared" si="50"/>
        <v>-1750000</v>
      </c>
      <c r="C245" s="67"/>
      <c r="D245" s="68">
        <f t="shared" si="39"/>
        <v>-1750000</v>
      </c>
      <c r="E245" s="35">
        <f t="shared" si="40"/>
        <v>0</v>
      </c>
      <c r="F245" s="35">
        <f t="shared" si="41"/>
        <v>0</v>
      </c>
      <c r="G245" s="7"/>
      <c r="H245" s="5">
        <f t="shared" si="42"/>
        <v>31</v>
      </c>
      <c r="I245" s="45">
        <f t="shared" si="43"/>
        <v>44105</v>
      </c>
      <c r="J245" s="5">
        <f t="shared" si="44"/>
        <v>7189</v>
      </c>
      <c r="K245" s="55">
        <f t="shared" si="45"/>
        <v>5.3904348595426005E-2</v>
      </c>
      <c r="L245" s="47">
        <f t="shared" si="46"/>
        <v>0.35101666369633977</v>
      </c>
      <c r="M245" s="5">
        <f t="shared" si="47"/>
        <v>0</v>
      </c>
      <c r="N245" s="5">
        <f t="shared" si="48"/>
        <v>0</v>
      </c>
      <c r="P245" s="52">
        <f t="shared" si="51"/>
        <v>0</v>
      </c>
      <c r="Q245" s="70"/>
    </row>
    <row r="246" spans="1:17" ht="12" customHeight="1">
      <c r="A246" s="44">
        <f t="shared" si="49"/>
        <v>44136</v>
      </c>
      <c r="B246" s="66">
        <f t="shared" si="50"/>
        <v>-1750000</v>
      </c>
      <c r="C246" s="67"/>
      <c r="D246" s="68">
        <f t="shared" si="39"/>
        <v>-1750000</v>
      </c>
      <c r="E246" s="35">
        <f t="shared" si="40"/>
        <v>0</v>
      </c>
      <c r="F246" s="35">
        <f t="shared" si="41"/>
        <v>0</v>
      </c>
      <c r="G246" s="7"/>
      <c r="H246" s="5">
        <f t="shared" si="42"/>
        <v>30</v>
      </c>
      <c r="I246" s="45">
        <f t="shared" si="43"/>
        <v>44136</v>
      </c>
      <c r="J246" s="5">
        <f t="shared" si="44"/>
        <v>7220</v>
      </c>
      <c r="K246" s="55">
        <f t="shared" si="45"/>
        <v>5.3904348595426005E-2</v>
      </c>
      <c r="L246" s="47">
        <f t="shared" si="46"/>
        <v>0.3494355789103149</v>
      </c>
      <c r="M246" s="5">
        <f t="shared" si="47"/>
        <v>0</v>
      </c>
      <c r="N246" s="5">
        <f t="shared" si="48"/>
        <v>0</v>
      </c>
      <c r="P246" s="52">
        <f t="shared" si="51"/>
        <v>0</v>
      </c>
      <c r="Q246" s="70"/>
    </row>
    <row r="247" spans="1:17" ht="12" customHeight="1">
      <c r="A247" s="44">
        <f t="shared" si="49"/>
        <v>44166</v>
      </c>
      <c r="B247" s="66">
        <f t="shared" si="50"/>
        <v>-1750000</v>
      </c>
      <c r="C247" s="67"/>
      <c r="D247" s="68">
        <f t="shared" si="39"/>
        <v>-1750000</v>
      </c>
      <c r="E247" s="35">
        <f t="shared" si="40"/>
        <v>0</v>
      </c>
      <c r="F247" s="35">
        <f t="shared" si="41"/>
        <v>0</v>
      </c>
      <c r="G247" s="7"/>
      <c r="H247" s="5">
        <f t="shared" si="42"/>
        <v>31</v>
      </c>
      <c r="I247" s="45">
        <f t="shared" si="43"/>
        <v>44166</v>
      </c>
      <c r="J247" s="5">
        <f t="shared" si="44"/>
        <v>7250</v>
      </c>
      <c r="K247" s="55">
        <f t="shared" si="45"/>
        <v>5.3904348595426005E-2</v>
      </c>
      <c r="L247" s="47">
        <f t="shared" si="46"/>
        <v>0.3479122779780775</v>
      </c>
      <c r="M247" s="5">
        <f t="shared" si="47"/>
        <v>0</v>
      </c>
      <c r="N247" s="5">
        <f t="shared" si="48"/>
        <v>0</v>
      </c>
      <c r="P247" s="52">
        <f t="shared" si="51"/>
        <v>0</v>
      </c>
      <c r="Q247" s="70"/>
    </row>
    <row r="248" spans="1:17" ht="12" customHeight="1">
      <c r="A248" s="44">
        <f t="shared" si="49"/>
        <v>44197</v>
      </c>
      <c r="B248" s="66">
        <f t="shared" si="50"/>
        <v>-1750000</v>
      </c>
      <c r="C248" s="67"/>
      <c r="D248" s="68">
        <f t="shared" si="39"/>
        <v>-1750000</v>
      </c>
      <c r="E248" s="35">
        <f t="shared" si="40"/>
        <v>0</v>
      </c>
      <c r="F248" s="35">
        <f t="shared" si="41"/>
        <v>0</v>
      </c>
      <c r="G248" s="7"/>
      <c r="H248" s="5">
        <f t="shared" si="42"/>
        <v>31</v>
      </c>
      <c r="I248" s="45">
        <f t="shared" si="43"/>
        <v>44197</v>
      </c>
      <c r="J248" s="5">
        <f t="shared" si="44"/>
        <v>7281</v>
      </c>
      <c r="K248" s="55">
        <f t="shared" si="45"/>
        <v>5.3904348595426005E-2</v>
      </c>
      <c r="L248" s="47">
        <f t="shared" si="46"/>
        <v>0.34634517628042621</v>
      </c>
      <c r="M248" s="5">
        <f t="shared" si="47"/>
        <v>0</v>
      </c>
      <c r="N248" s="5">
        <f t="shared" si="48"/>
        <v>0</v>
      </c>
      <c r="P248" s="52">
        <f t="shared" si="51"/>
        <v>0</v>
      </c>
      <c r="Q248" s="70"/>
    </row>
    <row r="249" spans="1:17" ht="12" customHeight="1">
      <c r="A249" s="44">
        <f t="shared" si="49"/>
        <v>44228</v>
      </c>
      <c r="B249" s="66">
        <f t="shared" si="50"/>
        <v>-1750000</v>
      </c>
      <c r="C249" s="67"/>
      <c r="D249" s="68">
        <f t="shared" si="39"/>
        <v>-1750000</v>
      </c>
      <c r="E249" s="35">
        <f t="shared" si="40"/>
        <v>0</v>
      </c>
      <c r="F249" s="35">
        <f t="shared" si="41"/>
        <v>0</v>
      </c>
      <c r="G249" s="7"/>
      <c r="H249" s="5">
        <f t="shared" si="42"/>
        <v>28</v>
      </c>
      <c r="I249" s="45">
        <f t="shared" si="43"/>
        <v>44228</v>
      </c>
      <c r="J249" s="5">
        <f t="shared" si="44"/>
        <v>7312</v>
      </c>
      <c r="K249" s="55">
        <f t="shared" si="45"/>
        <v>5.3904348595426005E-2</v>
      </c>
      <c r="L249" s="47">
        <f t="shared" si="46"/>
        <v>0.34478513328086119</v>
      </c>
      <c r="M249" s="5">
        <f t="shared" si="47"/>
        <v>0</v>
      </c>
      <c r="N249" s="5">
        <f t="shared" si="48"/>
        <v>0</v>
      </c>
      <c r="P249" s="52">
        <f t="shared" si="51"/>
        <v>0</v>
      </c>
      <c r="Q249" s="70"/>
    </row>
    <row r="250" spans="1:17" ht="12" customHeight="1">
      <c r="A250" s="44">
        <f t="shared" si="49"/>
        <v>44256</v>
      </c>
      <c r="B250" s="66">
        <f t="shared" si="50"/>
        <v>-1750000</v>
      </c>
      <c r="C250" s="67"/>
      <c r="D250" s="68">
        <f t="shared" si="39"/>
        <v>-1750000</v>
      </c>
      <c r="E250" s="35">
        <f t="shared" si="40"/>
        <v>0</v>
      </c>
      <c r="F250" s="35">
        <f t="shared" si="41"/>
        <v>0</v>
      </c>
      <c r="G250" s="7"/>
      <c r="H250" s="5">
        <f t="shared" si="42"/>
        <v>31</v>
      </c>
      <c r="I250" s="45">
        <f t="shared" si="43"/>
        <v>44256</v>
      </c>
      <c r="J250" s="5">
        <f t="shared" si="44"/>
        <v>7340</v>
      </c>
      <c r="K250" s="55">
        <f t="shared" si="45"/>
        <v>5.3904348595426005E-2</v>
      </c>
      <c r="L250" s="47">
        <f t="shared" si="46"/>
        <v>0.3433821028366732</v>
      </c>
      <c r="M250" s="5">
        <f t="shared" si="47"/>
        <v>0</v>
      </c>
      <c r="N250" s="5">
        <f t="shared" si="48"/>
        <v>0</v>
      </c>
      <c r="P250" s="52">
        <f t="shared" si="51"/>
        <v>0</v>
      </c>
      <c r="Q250" s="70"/>
    </row>
    <row r="251" spans="1:17" ht="12" customHeight="1">
      <c r="A251" s="44">
        <f t="shared" si="49"/>
        <v>44287</v>
      </c>
      <c r="B251" s="66">
        <f t="shared" si="50"/>
        <v>-1750000</v>
      </c>
      <c r="C251" s="67"/>
      <c r="D251" s="68">
        <f t="shared" si="39"/>
        <v>-1750000</v>
      </c>
      <c r="E251" s="35">
        <f t="shared" si="40"/>
        <v>0</v>
      </c>
      <c r="F251" s="35">
        <f t="shared" si="41"/>
        <v>0</v>
      </c>
      <c r="G251" s="7"/>
      <c r="H251" s="5">
        <f t="shared" si="42"/>
        <v>30</v>
      </c>
      <c r="I251" s="45">
        <f t="shared" si="43"/>
        <v>44287</v>
      </c>
      <c r="J251" s="5">
        <f t="shared" si="44"/>
        <v>7371</v>
      </c>
      <c r="K251" s="55">
        <f t="shared" si="45"/>
        <v>5.3904348595426005E-2</v>
      </c>
      <c r="L251" s="47">
        <f t="shared" si="46"/>
        <v>0.34183540641243176</v>
      </c>
      <c r="M251" s="5">
        <f t="shared" si="47"/>
        <v>0</v>
      </c>
      <c r="N251" s="5">
        <f t="shared" si="48"/>
        <v>0</v>
      </c>
      <c r="P251" s="52">
        <f t="shared" si="51"/>
        <v>0</v>
      </c>
      <c r="Q251" s="70"/>
    </row>
    <row r="252" spans="1:17" ht="12" customHeight="1">
      <c r="A252" s="44">
        <f t="shared" si="49"/>
        <v>44317</v>
      </c>
      <c r="B252" s="66">
        <f t="shared" si="50"/>
        <v>-1750000</v>
      </c>
      <c r="C252" s="67"/>
      <c r="D252" s="68">
        <f t="shared" si="39"/>
        <v>-1750000</v>
      </c>
      <c r="E252" s="35">
        <f t="shared" si="40"/>
        <v>0</v>
      </c>
      <c r="F252" s="35">
        <f t="shared" si="41"/>
        <v>0</v>
      </c>
      <c r="G252" s="7"/>
      <c r="H252" s="5">
        <f t="shared" si="42"/>
        <v>31</v>
      </c>
      <c r="I252" s="45">
        <f t="shared" si="43"/>
        <v>44317</v>
      </c>
      <c r="J252" s="5">
        <f t="shared" si="44"/>
        <v>7401</v>
      </c>
      <c r="K252" s="55">
        <f t="shared" si="45"/>
        <v>5.3904348595426005E-2</v>
      </c>
      <c r="L252" s="47">
        <f t="shared" si="46"/>
        <v>0.34034523705164815</v>
      </c>
      <c r="M252" s="5">
        <f t="shared" si="47"/>
        <v>0</v>
      </c>
      <c r="N252" s="5">
        <f t="shared" si="48"/>
        <v>0</v>
      </c>
      <c r="P252" s="52">
        <f t="shared" si="51"/>
        <v>0</v>
      </c>
      <c r="Q252" s="70"/>
    </row>
    <row r="253" spans="1:17" ht="12" customHeight="1">
      <c r="A253" s="44">
        <f t="shared" si="49"/>
        <v>44348</v>
      </c>
      <c r="B253" s="66">
        <f t="shared" si="50"/>
        <v>-1750000</v>
      </c>
      <c r="C253" s="67"/>
      <c r="D253" s="68">
        <f t="shared" si="39"/>
        <v>-1750000</v>
      </c>
      <c r="E253" s="35">
        <f t="shared" si="40"/>
        <v>0</v>
      </c>
      <c r="F253" s="35">
        <f t="shared" si="41"/>
        <v>0</v>
      </c>
      <c r="G253" s="7"/>
      <c r="H253" s="5">
        <f t="shared" si="42"/>
        <v>30</v>
      </c>
      <c r="I253" s="45">
        <f t="shared" si="43"/>
        <v>44348</v>
      </c>
      <c r="J253" s="5">
        <f t="shared" si="44"/>
        <v>7432</v>
      </c>
      <c r="K253" s="55">
        <f t="shared" si="45"/>
        <v>5.3904348595426005E-2</v>
      </c>
      <c r="L253" s="47">
        <f t="shared" si="46"/>
        <v>0.33881221958566271</v>
      </c>
      <c r="M253" s="5">
        <f t="shared" si="47"/>
        <v>0</v>
      </c>
      <c r="N253" s="5">
        <f t="shared" si="48"/>
        <v>0</v>
      </c>
      <c r="P253" s="52">
        <f t="shared" si="51"/>
        <v>0</v>
      </c>
      <c r="Q253" s="70"/>
    </row>
    <row r="254" spans="1:17" ht="12" customHeight="1">
      <c r="A254" s="44">
        <f t="shared" si="49"/>
        <v>44378</v>
      </c>
      <c r="B254" s="66">
        <f t="shared" si="50"/>
        <v>-1750000</v>
      </c>
      <c r="C254" s="67"/>
      <c r="D254" s="68">
        <f t="shared" si="39"/>
        <v>-1750000</v>
      </c>
      <c r="E254" s="35">
        <f t="shared" si="40"/>
        <v>0</v>
      </c>
      <c r="F254" s="35">
        <f t="shared" si="41"/>
        <v>0</v>
      </c>
      <c r="G254" s="7"/>
      <c r="H254" s="5">
        <f t="shared" si="42"/>
        <v>31</v>
      </c>
      <c r="I254" s="45">
        <f t="shared" si="43"/>
        <v>44378</v>
      </c>
      <c r="J254" s="5">
        <f t="shared" si="44"/>
        <v>7462</v>
      </c>
      <c r="K254" s="55">
        <f t="shared" si="45"/>
        <v>5.3904348595426005E-2</v>
      </c>
      <c r="L254" s="47">
        <f t="shared" si="46"/>
        <v>0.3373352292586968</v>
      </c>
      <c r="M254" s="5">
        <f t="shared" si="47"/>
        <v>0</v>
      </c>
      <c r="N254" s="5">
        <f t="shared" si="48"/>
        <v>0</v>
      </c>
      <c r="P254" s="52">
        <f t="shared" si="51"/>
        <v>0</v>
      </c>
      <c r="Q254" s="70"/>
    </row>
    <row r="255" spans="1:17" ht="12" customHeight="1">
      <c r="A255" s="44">
        <f t="shared" si="49"/>
        <v>44409</v>
      </c>
      <c r="B255" s="66">
        <f t="shared" si="50"/>
        <v>-1750000</v>
      </c>
      <c r="C255" s="67"/>
      <c r="D255" s="68">
        <f t="shared" si="39"/>
        <v>-1750000</v>
      </c>
      <c r="E255" s="35">
        <f t="shared" si="40"/>
        <v>0</v>
      </c>
      <c r="F255" s="35">
        <f t="shared" si="41"/>
        <v>0</v>
      </c>
      <c r="G255" s="7"/>
      <c r="H255" s="5">
        <f t="shared" si="42"/>
        <v>31</v>
      </c>
      <c r="I255" s="45">
        <f t="shared" si="43"/>
        <v>44409</v>
      </c>
      <c r="J255" s="5">
        <f t="shared" si="44"/>
        <v>7493</v>
      </c>
      <c r="K255" s="55">
        <f t="shared" si="45"/>
        <v>5.3904348595426005E-2</v>
      </c>
      <c r="L255" s="47">
        <f t="shared" si="46"/>
        <v>0.33581576977448113</v>
      </c>
      <c r="M255" s="5">
        <f t="shared" si="47"/>
        <v>0</v>
      </c>
      <c r="N255" s="5">
        <f t="shared" si="48"/>
        <v>0</v>
      </c>
      <c r="P255" s="52">
        <f t="shared" si="51"/>
        <v>0</v>
      </c>
      <c r="Q255" s="70"/>
    </row>
    <row r="256" spans="1:17" ht="12" customHeight="1">
      <c r="A256" s="44">
        <f t="shared" si="49"/>
        <v>44440</v>
      </c>
      <c r="B256" s="66">
        <f t="shared" si="50"/>
        <v>-1750000</v>
      </c>
      <c r="C256" s="67"/>
      <c r="D256" s="68">
        <f t="shared" si="39"/>
        <v>-1750000</v>
      </c>
      <c r="E256" s="35">
        <f t="shared" si="40"/>
        <v>0</v>
      </c>
      <c r="F256" s="35">
        <f t="shared" si="41"/>
        <v>0</v>
      </c>
      <c r="G256" s="7"/>
      <c r="H256" s="5">
        <f t="shared" si="42"/>
        <v>30</v>
      </c>
      <c r="I256" s="45">
        <f t="shared" si="43"/>
        <v>44440</v>
      </c>
      <c r="J256" s="5">
        <f t="shared" si="44"/>
        <v>7524</v>
      </c>
      <c r="K256" s="55">
        <f t="shared" si="45"/>
        <v>5.3904348595426005E-2</v>
      </c>
      <c r="L256" s="47">
        <f t="shared" si="46"/>
        <v>0.33430315439347175</v>
      </c>
      <c r="M256" s="5">
        <f t="shared" si="47"/>
        <v>0</v>
      </c>
      <c r="N256" s="5">
        <f t="shared" si="48"/>
        <v>0</v>
      </c>
      <c r="P256" s="52">
        <f t="shared" si="51"/>
        <v>0</v>
      </c>
      <c r="Q256" s="70"/>
    </row>
    <row r="257" spans="1:17" ht="12" customHeight="1">
      <c r="A257" s="44">
        <f t="shared" si="49"/>
        <v>44470</v>
      </c>
      <c r="B257" s="66">
        <f t="shared" si="50"/>
        <v>-1750000</v>
      </c>
      <c r="C257" s="67"/>
      <c r="D257" s="68">
        <f t="shared" si="39"/>
        <v>-1750000</v>
      </c>
      <c r="E257" s="35">
        <f t="shared" si="40"/>
        <v>0</v>
      </c>
      <c r="F257" s="35">
        <f t="shared" si="41"/>
        <v>0</v>
      </c>
      <c r="G257" s="7"/>
      <c r="H257" s="5">
        <f t="shared" si="42"/>
        <v>31</v>
      </c>
      <c r="I257" s="45">
        <f t="shared" si="43"/>
        <v>44470</v>
      </c>
      <c r="J257" s="5">
        <f t="shared" si="44"/>
        <v>7554</v>
      </c>
      <c r="K257" s="55">
        <f t="shared" si="45"/>
        <v>5.3904348595426005E-2</v>
      </c>
      <c r="L257" s="47">
        <f t="shared" si="46"/>
        <v>0.33284582051715178</v>
      </c>
      <c r="M257" s="5">
        <f t="shared" si="47"/>
        <v>0</v>
      </c>
      <c r="N257" s="5">
        <f t="shared" si="48"/>
        <v>0</v>
      </c>
      <c r="P257" s="52">
        <f t="shared" si="51"/>
        <v>0</v>
      </c>
      <c r="Q257" s="70"/>
    </row>
    <row r="258" spans="1:17" ht="12" customHeight="1">
      <c r="A258" s="44">
        <f t="shared" si="49"/>
        <v>44501</v>
      </c>
      <c r="B258" s="66">
        <f t="shared" si="50"/>
        <v>-1750000</v>
      </c>
      <c r="C258" s="67"/>
      <c r="D258" s="68">
        <f t="shared" si="39"/>
        <v>-1750000</v>
      </c>
      <c r="E258" s="35">
        <f t="shared" si="40"/>
        <v>0</v>
      </c>
      <c r="F258" s="35">
        <f t="shared" si="41"/>
        <v>0</v>
      </c>
      <c r="G258" s="7"/>
      <c r="H258" s="5">
        <f t="shared" si="42"/>
        <v>30</v>
      </c>
      <c r="I258" s="45">
        <f t="shared" si="43"/>
        <v>44501</v>
      </c>
      <c r="J258" s="5">
        <f t="shared" si="44"/>
        <v>7585</v>
      </c>
      <c r="K258" s="55">
        <f t="shared" si="45"/>
        <v>5.3904348595426005E-2</v>
      </c>
      <c r="L258" s="47">
        <f t="shared" si="46"/>
        <v>0.33134658268220119</v>
      </c>
      <c r="M258" s="5">
        <f t="shared" si="47"/>
        <v>0</v>
      </c>
      <c r="N258" s="5">
        <f t="shared" si="48"/>
        <v>0</v>
      </c>
      <c r="P258" s="52">
        <f t="shared" si="51"/>
        <v>0</v>
      </c>
      <c r="Q258" s="70"/>
    </row>
    <row r="259" spans="1:17" ht="12" customHeight="1">
      <c r="A259" s="44">
        <f t="shared" si="49"/>
        <v>44531</v>
      </c>
      <c r="B259" s="66">
        <f t="shared" si="50"/>
        <v>-1750000</v>
      </c>
      <c r="C259" s="67"/>
      <c r="D259" s="68">
        <f t="shared" si="39"/>
        <v>-1750000</v>
      </c>
      <c r="E259" s="35">
        <f t="shared" si="40"/>
        <v>0</v>
      </c>
      <c r="F259" s="35">
        <f t="shared" si="41"/>
        <v>0</v>
      </c>
      <c r="G259" s="7"/>
      <c r="H259" s="5">
        <f t="shared" si="42"/>
        <v>31</v>
      </c>
      <c r="I259" s="45">
        <f t="shared" si="43"/>
        <v>44531</v>
      </c>
      <c r="J259" s="5">
        <f t="shared" si="44"/>
        <v>7615</v>
      </c>
      <c r="K259" s="55">
        <f t="shared" si="45"/>
        <v>5.3904348595426005E-2</v>
      </c>
      <c r="L259" s="47">
        <f t="shared" si="46"/>
        <v>0.3299021374432034</v>
      </c>
      <c r="M259" s="5">
        <f t="shared" si="47"/>
        <v>0</v>
      </c>
      <c r="N259" s="5">
        <f t="shared" si="48"/>
        <v>0</v>
      </c>
      <c r="P259" s="52">
        <f t="shared" si="51"/>
        <v>0</v>
      </c>
      <c r="Q259" s="70"/>
    </row>
    <row r="260" spans="1:17" ht="12" customHeight="1">
      <c r="A260" s="44">
        <f t="shared" si="49"/>
        <v>44562</v>
      </c>
      <c r="B260" s="66">
        <f t="shared" si="50"/>
        <v>-1750000</v>
      </c>
      <c r="C260" s="67"/>
      <c r="D260" s="68">
        <f t="shared" si="39"/>
        <v>-1750000</v>
      </c>
      <c r="E260" s="35">
        <f t="shared" si="40"/>
        <v>0</v>
      </c>
      <c r="F260" s="35">
        <f t="shared" si="41"/>
        <v>0</v>
      </c>
      <c r="G260" s="7"/>
      <c r="H260" s="5">
        <f t="shared" si="42"/>
        <v>31</v>
      </c>
      <c r="I260" s="45">
        <f t="shared" si="43"/>
        <v>44562</v>
      </c>
      <c r="J260" s="5">
        <f t="shared" si="44"/>
        <v>7646</v>
      </c>
      <c r="K260" s="55">
        <f t="shared" si="45"/>
        <v>5.3904348595426005E-2</v>
      </c>
      <c r="L260" s="47">
        <f t="shared" si="46"/>
        <v>0.32841615884350994</v>
      </c>
      <c r="M260" s="5">
        <f t="shared" si="47"/>
        <v>0</v>
      </c>
      <c r="N260" s="5">
        <f t="shared" si="48"/>
        <v>0</v>
      </c>
      <c r="P260" s="52">
        <f t="shared" si="51"/>
        <v>0</v>
      </c>
      <c r="Q260" s="70"/>
    </row>
    <row r="261" spans="1:17" ht="12" customHeight="1">
      <c r="A261" s="44">
        <f t="shared" si="49"/>
        <v>44593</v>
      </c>
      <c r="B261" s="66">
        <f t="shared" si="50"/>
        <v>-1750000</v>
      </c>
      <c r="C261" s="67"/>
      <c r="D261" s="68">
        <f t="shared" si="39"/>
        <v>-1750000</v>
      </c>
      <c r="E261" s="35">
        <f t="shared" si="40"/>
        <v>0</v>
      </c>
      <c r="F261" s="35">
        <f t="shared" si="41"/>
        <v>0</v>
      </c>
      <c r="G261" s="7"/>
      <c r="H261" s="5">
        <f t="shared" si="42"/>
        <v>28</v>
      </c>
      <c r="I261" s="45">
        <f t="shared" si="43"/>
        <v>44593</v>
      </c>
      <c r="J261" s="5">
        <f t="shared" si="44"/>
        <v>7677</v>
      </c>
      <c r="K261" s="55">
        <f t="shared" si="45"/>
        <v>5.3904348595426005E-2</v>
      </c>
      <c r="L261" s="47">
        <f t="shared" si="46"/>
        <v>0.32693687353903378</v>
      </c>
      <c r="M261" s="5">
        <f t="shared" si="47"/>
        <v>0</v>
      </c>
      <c r="N261" s="5">
        <f t="shared" si="48"/>
        <v>0</v>
      </c>
      <c r="P261" s="52">
        <f t="shared" si="51"/>
        <v>0</v>
      </c>
      <c r="Q261" s="70"/>
    </row>
    <row r="262" spans="1:17" ht="12" customHeight="1">
      <c r="A262" s="44">
        <f t="shared" si="49"/>
        <v>44621</v>
      </c>
      <c r="B262" s="66">
        <f t="shared" si="50"/>
        <v>-1750000</v>
      </c>
      <c r="C262" s="67"/>
      <c r="D262" s="68">
        <f t="shared" si="39"/>
        <v>-1750000</v>
      </c>
      <c r="E262" s="35">
        <f t="shared" si="40"/>
        <v>0</v>
      </c>
      <c r="F262" s="35">
        <f t="shared" si="41"/>
        <v>0</v>
      </c>
      <c r="G262" s="7"/>
      <c r="H262" s="5">
        <f t="shared" si="42"/>
        <v>31</v>
      </c>
      <c r="I262" s="45">
        <f t="shared" si="43"/>
        <v>44621</v>
      </c>
      <c r="J262" s="5">
        <f t="shared" si="44"/>
        <v>7705</v>
      </c>
      <c r="K262" s="55">
        <f t="shared" si="45"/>
        <v>5.3904348595426005E-2</v>
      </c>
      <c r="L262" s="47">
        <f t="shared" si="46"/>
        <v>0.32560647282674648</v>
      </c>
      <c r="M262" s="5">
        <f t="shared" si="47"/>
        <v>0</v>
      </c>
      <c r="N262" s="5">
        <f t="shared" si="48"/>
        <v>0</v>
      </c>
      <c r="P262" s="52">
        <f t="shared" si="51"/>
        <v>0</v>
      </c>
      <c r="Q262" s="70"/>
    </row>
    <row r="263" spans="1:17" ht="12" customHeight="1">
      <c r="A263" s="44">
        <f t="shared" si="49"/>
        <v>44652</v>
      </c>
      <c r="B263" s="66">
        <f t="shared" si="50"/>
        <v>-1750000</v>
      </c>
      <c r="C263" s="67"/>
      <c r="D263" s="68">
        <f t="shared" si="39"/>
        <v>-1750000</v>
      </c>
      <c r="E263" s="35">
        <f t="shared" si="40"/>
        <v>0</v>
      </c>
      <c r="F263" s="35">
        <f t="shared" si="41"/>
        <v>0</v>
      </c>
      <c r="G263" s="7"/>
      <c r="H263" s="5">
        <f t="shared" si="42"/>
        <v>30</v>
      </c>
      <c r="I263" s="45">
        <f t="shared" si="43"/>
        <v>44652</v>
      </c>
      <c r="J263" s="5">
        <f t="shared" si="44"/>
        <v>7736</v>
      </c>
      <c r="K263" s="55">
        <f t="shared" si="45"/>
        <v>5.3904348595426005E-2</v>
      </c>
      <c r="L263" s="47">
        <f t="shared" si="46"/>
        <v>0.32413984319441946</v>
      </c>
      <c r="M263" s="5">
        <f t="shared" si="47"/>
        <v>0</v>
      </c>
      <c r="N263" s="5">
        <f t="shared" si="48"/>
        <v>0</v>
      </c>
      <c r="P263" s="52">
        <f t="shared" si="51"/>
        <v>0</v>
      </c>
      <c r="Q263" s="70"/>
    </row>
    <row r="264" spans="1:17" ht="12" customHeight="1">
      <c r="A264" s="44">
        <f t="shared" si="49"/>
        <v>44682</v>
      </c>
      <c r="B264" s="66">
        <f t="shared" si="50"/>
        <v>-1750000</v>
      </c>
      <c r="C264" s="67"/>
      <c r="D264" s="68">
        <f t="shared" si="39"/>
        <v>-1750000</v>
      </c>
      <c r="E264" s="35">
        <f t="shared" si="40"/>
        <v>0</v>
      </c>
      <c r="F264" s="35">
        <f t="shared" si="41"/>
        <v>0</v>
      </c>
      <c r="G264" s="7"/>
      <c r="H264" s="5">
        <f t="shared" si="42"/>
        <v>31</v>
      </c>
      <c r="I264" s="45">
        <f t="shared" si="43"/>
        <v>44682</v>
      </c>
      <c r="J264" s="5">
        <f t="shared" si="44"/>
        <v>7766</v>
      </c>
      <c r="K264" s="55">
        <f t="shared" si="45"/>
        <v>5.3904348595426005E-2</v>
      </c>
      <c r="L264" s="47">
        <f t="shared" si="46"/>
        <v>0.32272681442713397</v>
      </c>
      <c r="M264" s="5">
        <f t="shared" si="47"/>
        <v>0</v>
      </c>
      <c r="N264" s="5">
        <f t="shared" si="48"/>
        <v>0</v>
      </c>
      <c r="P264" s="52">
        <f t="shared" si="51"/>
        <v>0</v>
      </c>
      <c r="Q264" s="70"/>
    </row>
    <row r="265" spans="1:17" ht="12" customHeight="1">
      <c r="A265" s="44">
        <f t="shared" si="49"/>
        <v>44713</v>
      </c>
      <c r="B265" s="66">
        <f t="shared" si="50"/>
        <v>-1750000</v>
      </c>
      <c r="C265" s="67"/>
      <c r="D265" s="68">
        <f t="shared" si="39"/>
        <v>-1750000</v>
      </c>
      <c r="E265" s="35">
        <f t="shared" si="40"/>
        <v>0</v>
      </c>
      <c r="F265" s="35">
        <f t="shared" si="41"/>
        <v>0</v>
      </c>
      <c r="G265" s="7"/>
      <c r="H265" s="5">
        <f t="shared" si="42"/>
        <v>30</v>
      </c>
      <c r="I265" s="45">
        <f t="shared" si="43"/>
        <v>44713</v>
      </c>
      <c r="J265" s="5">
        <f t="shared" si="44"/>
        <v>7797</v>
      </c>
      <c r="K265" s="55">
        <f t="shared" si="45"/>
        <v>5.3904348595426005E-2</v>
      </c>
      <c r="L265" s="47">
        <f t="shared" si="46"/>
        <v>0.32127315564364539</v>
      </c>
      <c r="M265" s="5">
        <f t="shared" si="47"/>
        <v>0</v>
      </c>
      <c r="N265" s="5">
        <f t="shared" si="48"/>
        <v>0</v>
      </c>
      <c r="P265" s="52">
        <f t="shared" si="51"/>
        <v>0</v>
      </c>
      <c r="Q265" s="70"/>
    </row>
    <row r="266" spans="1:17" ht="12" customHeight="1">
      <c r="A266" s="44">
        <f t="shared" si="49"/>
        <v>44743</v>
      </c>
      <c r="B266" s="66">
        <f t="shared" si="50"/>
        <v>-1750000</v>
      </c>
      <c r="C266" s="67"/>
      <c r="D266" s="68">
        <f t="shared" ref="D266:D329" si="52">B266+C266</f>
        <v>-1750000</v>
      </c>
      <c r="E266" s="35">
        <f t="shared" ref="E266:E329" si="53">IF(M266=0,0,IF(AND(M266=1,$H$3=1),D266*H266,IF($H$3=2,D266,"N/A")))</f>
        <v>0</v>
      </c>
      <c r="F266" s="35">
        <f t="shared" ref="F266:F329" si="54">E266*L266</f>
        <v>0</v>
      </c>
      <c r="G266" s="7"/>
      <c r="H266" s="5">
        <f t="shared" ref="H266:H329" si="55">A267-A266</f>
        <v>31</v>
      </c>
      <c r="I266" s="45">
        <f t="shared" ref="I266:I329" si="56">CHOOSE(F$3,A267+24,A266)</f>
        <v>44743</v>
      </c>
      <c r="J266" s="5">
        <f t="shared" ref="J266:J329" si="57">I266-C$3</f>
        <v>7827</v>
      </c>
      <c r="K266" s="55">
        <f t="shared" ref="K266:K329" si="58">VLOOKUP($A266,Table,MATCH(K$4,Curves,0))</f>
        <v>5.3904348595426005E-2</v>
      </c>
      <c r="L266" s="47">
        <f t="shared" ref="L266:L329" si="59">1/(1+CHOOSE(F$3,(K267+($I$3/10000))/2,(K266+($I$3/10000))/2))^(2*J266/365.25)</f>
        <v>0.31987262368001157</v>
      </c>
      <c r="M266" s="5">
        <f t="shared" ref="M266:M329" si="60">IF(AND(mthbeg&lt;=A266,mthend&gt;=A266),1,0)</f>
        <v>0</v>
      </c>
      <c r="N266" s="5">
        <f t="shared" ref="N266:N329" si="61">H266*M266</f>
        <v>0</v>
      </c>
      <c r="P266" s="52">
        <f t="shared" si="51"/>
        <v>0</v>
      </c>
      <c r="Q266" s="70"/>
    </row>
    <row r="267" spans="1:17" ht="12" customHeight="1">
      <c r="A267" s="44">
        <f t="shared" ref="A267:A330" si="62">EDATE(A266,1)</f>
        <v>44774</v>
      </c>
      <c r="B267" s="66">
        <f t="shared" ref="B267:B330" si="63">B266</f>
        <v>-1750000</v>
      </c>
      <c r="C267" s="67"/>
      <c r="D267" s="68">
        <f t="shared" si="52"/>
        <v>-1750000</v>
      </c>
      <c r="E267" s="35">
        <f t="shared" si="53"/>
        <v>0</v>
      </c>
      <c r="F267" s="35">
        <f t="shared" si="54"/>
        <v>0</v>
      </c>
      <c r="G267" s="7"/>
      <c r="H267" s="5">
        <f t="shared" si="55"/>
        <v>31</v>
      </c>
      <c r="I267" s="45">
        <f t="shared" si="56"/>
        <v>44774</v>
      </c>
      <c r="J267" s="5">
        <f t="shared" si="57"/>
        <v>7858</v>
      </c>
      <c r="K267" s="55">
        <f t="shared" si="58"/>
        <v>5.3904348595426005E-2</v>
      </c>
      <c r="L267" s="47">
        <f t="shared" si="59"/>
        <v>0.31843182103138323</v>
      </c>
      <c r="M267" s="5">
        <f t="shared" si="60"/>
        <v>0</v>
      </c>
      <c r="N267" s="5">
        <f t="shared" si="61"/>
        <v>0</v>
      </c>
      <c r="P267" s="52">
        <f t="shared" ref="P267:P330" si="64">F267</f>
        <v>0</v>
      </c>
      <c r="Q267" s="70"/>
    </row>
    <row r="268" spans="1:17" ht="12" customHeight="1">
      <c r="A268" s="44">
        <f t="shared" si="62"/>
        <v>44805</v>
      </c>
      <c r="B268" s="66">
        <f t="shared" si="63"/>
        <v>-1750000</v>
      </c>
      <c r="C268" s="67"/>
      <c r="D268" s="68">
        <f t="shared" si="52"/>
        <v>-1750000</v>
      </c>
      <c r="E268" s="35">
        <f t="shared" si="53"/>
        <v>0</v>
      </c>
      <c r="F268" s="35">
        <f t="shared" si="54"/>
        <v>0</v>
      </c>
      <c r="G268" s="7"/>
      <c r="H268" s="5">
        <f t="shared" si="55"/>
        <v>30</v>
      </c>
      <c r="I268" s="45">
        <f t="shared" si="56"/>
        <v>44805</v>
      </c>
      <c r="J268" s="5">
        <f t="shared" si="57"/>
        <v>7889</v>
      </c>
      <c r="K268" s="55">
        <f t="shared" si="58"/>
        <v>5.3904348595426005E-2</v>
      </c>
      <c r="L268" s="47">
        <f t="shared" si="59"/>
        <v>0.31699750819188083</v>
      </c>
      <c r="M268" s="5">
        <f t="shared" si="60"/>
        <v>0</v>
      </c>
      <c r="N268" s="5">
        <f t="shared" si="61"/>
        <v>0</v>
      </c>
      <c r="P268" s="52">
        <f t="shared" si="64"/>
        <v>0</v>
      </c>
      <c r="Q268" s="70"/>
    </row>
    <row r="269" spans="1:17" ht="12" customHeight="1">
      <c r="A269" s="44">
        <f t="shared" si="62"/>
        <v>44835</v>
      </c>
      <c r="B269" s="66">
        <f t="shared" si="63"/>
        <v>-1750000</v>
      </c>
      <c r="C269" s="67"/>
      <c r="D269" s="68">
        <f t="shared" si="52"/>
        <v>-1750000</v>
      </c>
      <c r="E269" s="35">
        <f t="shared" si="53"/>
        <v>0</v>
      </c>
      <c r="F269" s="35">
        <f t="shared" si="54"/>
        <v>0</v>
      </c>
      <c r="G269" s="7"/>
      <c r="H269" s="5">
        <f t="shared" si="55"/>
        <v>31</v>
      </c>
      <c r="I269" s="45">
        <f t="shared" si="56"/>
        <v>44835</v>
      </c>
      <c r="J269" s="5">
        <f t="shared" si="57"/>
        <v>7919</v>
      </c>
      <c r="K269" s="55">
        <f t="shared" si="58"/>
        <v>5.3904348595426005E-2</v>
      </c>
      <c r="L269" s="47">
        <f t="shared" si="59"/>
        <v>0.31561561513665326</v>
      </c>
      <c r="M269" s="5">
        <f t="shared" si="60"/>
        <v>0</v>
      </c>
      <c r="N269" s="5">
        <f t="shared" si="61"/>
        <v>0</v>
      </c>
      <c r="P269" s="52">
        <f t="shared" si="64"/>
        <v>0</v>
      </c>
      <c r="Q269" s="70"/>
    </row>
    <row r="270" spans="1:17" ht="12" customHeight="1">
      <c r="A270" s="44">
        <f t="shared" si="62"/>
        <v>44866</v>
      </c>
      <c r="B270" s="66">
        <f t="shared" si="63"/>
        <v>-1750000</v>
      </c>
      <c r="C270" s="67"/>
      <c r="D270" s="68">
        <f t="shared" si="52"/>
        <v>-1750000</v>
      </c>
      <c r="E270" s="35">
        <f t="shared" si="53"/>
        <v>0</v>
      </c>
      <c r="F270" s="35">
        <f t="shared" si="54"/>
        <v>0</v>
      </c>
      <c r="G270" s="7"/>
      <c r="H270" s="5">
        <f t="shared" si="55"/>
        <v>30</v>
      </c>
      <c r="I270" s="45">
        <f t="shared" si="56"/>
        <v>44866</v>
      </c>
      <c r="J270" s="5">
        <f t="shared" si="57"/>
        <v>7950</v>
      </c>
      <c r="K270" s="55">
        <f t="shared" si="58"/>
        <v>5.3904348595426005E-2</v>
      </c>
      <c r="L270" s="47">
        <f t="shared" si="59"/>
        <v>0.31419398733679427</v>
      </c>
      <c r="M270" s="5">
        <f t="shared" si="60"/>
        <v>0</v>
      </c>
      <c r="N270" s="5">
        <f t="shared" si="61"/>
        <v>0</v>
      </c>
      <c r="P270" s="52">
        <f t="shared" si="64"/>
        <v>0</v>
      </c>
      <c r="Q270" s="70"/>
    </row>
    <row r="271" spans="1:17" ht="12" customHeight="1">
      <c r="A271" s="44">
        <f t="shared" si="62"/>
        <v>44896</v>
      </c>
      <c r="B271" s="66">
        <f t="shared" si="63"/>
        <v>-1750000</v>
      </c>
      <c r="C271" s="67"/>
      <c r="D271" s="68">
        <f t="shared" si="52"/>
        <v>-1750000</v>
      </c>
      <c r="E271" s="35">
        <f t="shared" si="53"/>
        <v>0</v>
      </c>
      <c r="F271" s="35">
        <f t="shared" si="54"/>
        <v>0</v>
      </c>
      <c r="G271" s="7"/>
      <c r="H271" s="5">
        <f t="shared" si="55"/>
        <v>31</v>
      </c>
      <c r="I271" s="45">
        <f t="shared" si="56"/>
        <v>44896</v>
      </c>
      <c r="J271" s="5">
        <f t="shared" si="57"/>
        <v>7980</v>
      </c>
      <c r="K271" s="55">
        <f t="shared" si="58"/>
        <v>5.3904348595426005E-2</v>
      </c>
      <c r="L271" s="47">
        <f t="shared" si="59"/>
        <v>0.31282431572148239</v>
      </c>
      <c r="M271" s="5">
        <f t="shared" si="60"/>
        <v>0</v>
      </c>
      <c r="N271" s="5">
        <f t="shared" si="61"/>
        <v>0</v>
      </c>
      <c r="P271" s="52">
        <f t="shared" si="64"/>
        <v>0</v>
      </c>
      <c r="Q271" s="70"/>
    </row>
    <row r="272" spans="1:17" ht="12" customHeight="1">
      <c r="A272" s="44">
        <f t="shared" si="62"/>
        <v>44927</v>
      </c>
      <c r="B272" s="66">
        <f t="shared" si="63"/>
        <v>-1750000</v>
      </c>
      <c r="C272" s="67"/>
      <c r="D272" s="68">
        <f t="shared" si="52"/>
        <v>-1750000</v>
      </c>
      <c r="E272" s="35">
        <f t="shared" si="53"/>
        <v>0</v>
      </c>
      <c r="F272" s="35">
        <f t="shared" si="54"/>
        <v>0</v>
      </c>
      <c r="G272" s="7"/>
      <c r="H272" s="5">
        <f t="shared" si="55"/>
        <v>31</v>
      </c>
      <c r="I272" s="45">
        <f t="shared" si="56"/>
        <v>44927</v>
      </c>
      <c r="J272" s="5">
        <f t="shared" si="57"/>
        <v>8011</v>
      </c>
      <c r="K272" s="55">
        <f t="shared" si="58"/>
        <v>5.3904348595426005E-2</v>
      </c>
      <c r="L272" s="47">
        <f t="shared" si="59"/>
        <v>0.3114152607749805</v>
      </c>
      <c r="M272" s="5">
        <f t="shared" si="60"/>
        <v>0</v>
      </c>
      <c r="N272" s="5">
        <f t="shared" si="61"/>
        <v>0</v>
      </c>
      <c r="P272" s="52">
        <f t="shared" si="64"/>
        <v>0</v>
      </c>
      <c r="Q272" s="70"/>
    </row>
    <row r="273" spans="1:17" ht="12" customHeight="1">
      <c r="A273" s="44">
        <f t="shared" si="62"/>
        <v>44958</v>
      </c>
      <c r="B273" s="66">
        <f t="shared" si="63"/>
        <v>-1750000</v>
      </c>
      <c r="C273" s="67"/>
      <c r="D273" s="68">
        <f t="shared" si="52"/>
        <v>-1750000</v>
      </c>
      <c r="E273" s="35">
        <f t="shared" si="53"/>
        <v>0</v>
      </c>
      <c r="F273" s="35">
        <f t="shared" si="54"/>
        <v>0</v>
      </c>
      <c r="G273" s="7"/>
      <c r="H273" s="5">
        <f t="shared" si="55"/>
        <v>28</v>
      </c>
      <c r="I273" s="45">
        <f t="shared" si="56"/>
        <v>44958</v>
      </c>
      <c r="J273" s="5">
        <f t="shared" si="57"/>
        <v>8042</v>
      </c>
      <c r="K273" s="55">
        <f t="shared" si="58"/>
        <v>5.3904348595426005E-2</v>
      </c>
      <c r="L273" s="47">
        <f t="shared" si="59"/>
        <v>0.31001255263639127</v>
      </c>
      <c r="M273" s="5">
        <f t="shared" si="60"/>
        <v>0</v>
      </c>
      <c r="N273" s="5">
        <f t="shared" si="61"/>
        <v>0</v>
      </c>
      <c r="P273" s="52">
        <f t="shared" si="64"/>
        <v>0</v>
      </c>
      <c r="Q273" s="70"/>
    </row>
    <row r="274" spans="1:17" ht="12" customHeight="1">
      <c r="A274" s="44">
        <f t="shared" si="62"/>
        <v>44986</v>
      </c>
      <c r="B274" s="66">
        <f t="shared" si="63"/>
        <v>-1750000</v>
      </c>
      <c r="C274" s="67"/>
      <c r="D274" s="68">
        <f t="shared" si="52"/>
        <v>-1750000</v>
      </c>
      <c r="E274" s="35">
        <f t="shared" si="53"/>
        <v>0</v>
      </c>
      <c r="F274" s="35">
        <f t="shared" si="54"/>
        <v>0</v>
      </c>
      <c r="G274" s="7"/>
      <c r="H274" s="5">
        <f t="shared" si="55"/>
        <v>31</v>
      </c>
      <c r="I274" s="45">
        <f t="shared" si="56"/>
        <v>44986</v>
      </c>
      <c r="J274" s="5">
        <f t="shared" si="57"/>
        <v>8070</v>
      </c>
      <c r="K274" s="55">
        <f t="shared" si="58"/>
        <v>5.3904348595426005E-2</v>
      </c>
      <c r="L274" s="47">
        <f t="shared" si="59"/>
        <v>0.30875102188159803</v>
      </c>
      <c r="M274" s="5">
        <f t="shared" si="60"/>
        <v>0</v>
      </c>
      <c r="N274" s="5">
        <f t="shared" si="61"/>
        <v>0</v>
      </c>
      <c r="P274" s="52">
        <f t="shared" si="64"/>
        <v>0</v>
      </c>
      <c r="Q274" s="70"/>
    </row>
    <row r="275" spans="1:17" ht="12" customHeight="1">
      <c r="A275" s="44">
        <f t="shared" si="62"/>
        <v>45017</v>
      </c>
      <c r="B275" s="66">
        <f t="shared" si="63"/>
        <v>-1750000</v>
      </c>
      <c r="C275" s="67"/>
      <c r="D275" s="68">
        <f t="shared" si="52"/>
        <v>-1750000</v>
      </c>
      <c r="E275" s="35">
        <f t="shared" si="53"/>
        <v>0</v>
      </c>
      <c r="F275" s="35">
        <f t="shared" si="54"/>
        <v>0</v>
      </c>
      <c r="G275" s="7"/>
      <c r="H275" s="5">
        <f t="shared" si="55"/>
        <v>30</v>
      </c>
      <c r="I275" s="45">
        <f t="shared" si="56"/>
        <v>45017</v>
      </c>
      <c r="J275" s="5">
        <f t="shared" si="57"/>
        <v>8101</v>
      </c>
      <c r="K275" s="55">
        <f t="shared" si="58"/>
        <v>5.3904348595426005E-2</v>
      </c>
      <c r="L275" s="47">
        <f t="shared" si="59"/>
        <v>0.30736031427750271</v>
      </c>
      <c r="M275" s="5">
        <f t="shared" si="60"/>
        <v>0</v>
      </c>
      <c r="N275" s="5">
        <f t="shared" si="61"/>
        <v>0</v>
      </c>
      <c r="P275" s="52">
        <f t="shared" si="64"/>
        <v>0</v>
      </c>
      <c r="Q275" s="70"/>
    </row>
    <row r="276" spans="1:17" ht="12" customHeight="1">
      <c r="A276" s="44">
        <f t="shared" si="62"/>
        <v>45047</v>
      </c>
      <c r="B276" s="66">
        <f t="shared" si="63"/>
        <v>-1750000</v>
      </c>
      <c r="C276" s="67"/>
      <c r="D276" s="68">
        <f t="shared" si="52"/>
        <v>-1750000</v>
      </c>
      <c r="E276" s="35">
        <f t="shared" si="53"/>
        <v>0</v>
      </c>
      <c r="F276" s="35">
        <f t="shared" si="54"/>
        <v>0</v>
      </c>
      <c r="G276" s="7"/>
      <c r="H276" s="5">
        <f t="shared" si="55"/>
        <v>31</v>
      </c>
      <c r="I276" s="45">
        <f t="shared" si="56"/>
        <v>45047</v>
      </c>
      <c r="J276" s="5">
        <f t="shared" si="57"/>
        <v>8131</v>
      </c>
      <c r="K276" s="55">
        <f t="shared" si="58"/>
        <v>5.3904348595426005E-2</v>
      </c>
      <c r="L276" s="47">
        <f t="shared" si="59"/>
        <v>0.30602043281857472</v>
      </c>
      <c r="M276" s="5">
        <f t="shared" si="60"/>
        <v>0</v>
      </c>
      <c r="N276" s="5">
        <f t="shared" si="61"/>
        <v>0</v>
      </c>
      <c r="P276" s="52">
        <f t="shared" si="64"/>
        <v>0</v>
      </c>
      <c r="Q276" s="70"/>
    </row>
    <row r="277" spans="1:17" ht="12" customHeight="1">
      <c r="A277" s="44">
        <f t="shared" si="62"/>
        <v>45078</v>
      </c>
      <c r="B277" s="66">
        <f t="shared" si="63"/>
        <v>-1750000</v>
      </c>
      <c r="C277" s="67"/>
      <c r="D277" s="68">
        <f t="shared" si="52"/>
        <v>-1750000</v>
      </c>
      <c r="E277" s="35">
        <f t="shared" si="53"/>
        <v>0</v>
      </c>
      <c r="F277" s="35">
        <f t="shared" si="54"/>
        <v>0</v>
      </c>
      <c r="G277" s="7"/>
      <c r="H277" s="5">
        <f t="shared" si="55"/>
        <v>30</v>
      </c>
      <c r="I277" s="45">
        <f t="shared" si="56"/>
        <v>45078</v>
      </c>
      <c r="J277" s="5">
        <f t="shared" si="57"/>
        <v>8162</v>
      </c>
      <c r="K277" s="55">
        <f t="shared" si="58"/>
        <v>5.3904348595426005E-2</v>
      </c>
      <c r="L277" s="47">
        <f t="shared" si="59"/>
        <v>0.30464202461012341</v>
      </c>
      <c r="M277" s="5">
        <f t="shared" si="60"/>
        <v>0</v>
      </c>
      <c r="N277" s="5">
        <f t="shared" si="61"/>
        <v>0</v>
      </c>
      <c r="P277" s="52">
        <f t="shared" si="64"/>
        <v>0</v>
      </c>
      <c r="Q277" s="70"/>
    </row>
    <row r="278" spans="1:17" ht="12" customHeight="1">
      <c r="A278" s="44">
        <f t="shared" si="62"/>
        <v>45108</v>
      </c>
      <c r="B278" s="66">
        <f t="shared" si="63"/>
        <v>-1750000</v>
      </c>
      <c r="C278" s="67"/>
      <c r="D278" s="68">
        <f t="shared" si="52"/>
        <v>-1750000</v>
      </c>
      <c r="E278" s="35">
        <f t="shared" si="53"/>
        <v>0</v>
      </c>
      <c r="F278" s="35">
        <f t="shared" si="54"/>
        <v>0</v>
      </c>
      <c r="G278" s="7"/>
      <c r="H278" s="5">
        <f t="shared" si="55"/>
        <v>31</v>
      </c>
      <c r="I278" s="45">
        <f t="shared" si="56"/>
        <v>45108</v>
      </c>
      <c r="J278" s="5">
        <f t="shared" si="57"/>
        <v>8192</v>
      </c>
      <c r="K278" s="55">
        <f t="shared" si="58"/>
        <v>5.3904348595426005E-2</v>
      </c>
      <c r="L278" s="47">
        <f t="shared" si="59"/>
        <v>0.30331399304123047</v>
      </c>
      <c r="M278" s="5">
        <f t="shared" si="60"/>
        <v>0</v>
      </c>
      <c r="N278" s="5">
        <f t="shared" si="61"/>
        <v>0</v>
      </c>
      <c r="P278" s="52">
        <f t="shared" si="64"/>
        <v>0</v>
      </c>
      <c r="Q278" s="70"/>
    </row>
    <row r="279" spans="1:17" ht="12" customHeight="1">
      <c r="A279" s="44">
        <f t="shared" si="62"/>
        <v>45139</v>
      </c>
      <c r="B279" s="66">
        <f t="shared" si="63"/>
        <v>-1750000</v>
      </c>
      <c r="C279" s="67"/>
      <c r="D279" s="68">
        <f t="shared" si="52"/>
        <v>-1750000</v>
      </c>
      <c r="E279" s="35">
        <f t="shared" si="53"/>
        <v>0</v>
      </c>
      <c r="F279" s="35">
        <f t="shared" si="54"/>
        <v>0</v>
      </c>
      <c r="G279" s="7"/>
      <c r="H279" s="5">
        <f t="shared" si="55"/>
        <v>31</v>
      </c>
      <c r="I279" s="45">
        <f t="shared" si="56"/>
        <v>45139</v>
      </c>
      <c r="J279" s="5">
        <f t="shared" si="57"/>
        <v>8223</v>
      </c>
      <c r="K279" s="55">
        <f t="shared" si="58"/>
        <v>5.3904348595426005E-2</v>
      </c>
      <c r="L279" s="47">
        <f t="shared" si="59"/>
        <v>0.30194777545276624</v>
      </c>
      <c r="M279" s="5">
        <f t="shared" si="60"/>
        <v>0</v>
      </c>
      <c r="N279" s="5">
        <f t="shared" si="61"/>
        <v>0</v>
      </c>
      <c r="P279" s="52">
        <f t="shared" si="64"/>
        <v>0</v>
      </c>
      <c r="Q279" s="70"/>
    </row>
    <row r="280" spans="1:17" ht="12" customHeight="1">
      <c r="A280" s="44">
        <f t="shared" si="62"/>
        <v>45170</v>
      </c>
      <c r="B280" s="66">
        <f t="shared" si="63"/>
        <v>-1750000</v>
      </c>
      <c r="C280" s="67"/>
      <c r="D280" s="68">
        <f t="shared" si="52"/>
        <v>-1750000</v>
      </c>
      <c r="E280" s="35">
        <f t="shared" si="53"/>
        <v>0</v>
      </c>
      <c r="F280" s="35">
        <f t="shared" si="54"/>
        <v>0</v>
      </c>
      <c r="G280" s="7"/>
      <c r="H280" s="5">
        <f t="shared" si="55"/>
        <v>30</v>
      </c>
      <c r="I280" s="45">
        <f t="shared" si="56"/>
        <v>45170</v>
      </c>
      <c r="J280" s="5">
        <f t="shared" si="57"/>
        <v>8254</v>
      </c>
      <c r="K280" s="55">
        <f t="shared" si="58"/>
        <v>5.3904348595426005E-2</v>
      </c>
      <c r="L280" s="47">
        <f t="shared" si="59"/>
        <v>0.30058771171985055</v>
      </c>
      <c r="M280" s="5">
        <f t="shared" si="60"/>
        <v>0</v>
      </c>
      <c r="N280" s="5">
        <f t="shared" si="61"/>
        <v>0</v>
      </c>
      <c r="P280" s="52">
        <f t="shared" si="64"/>
        <v>0</v>
      </c>
      <c r="Q280" s="70"/>
    </row>
    <row r="281" spans="1:17" ht="12" customHeight="1">
      <c r="A281" s="44">
        <f t="shared" si="62"/>
        <v>45200</v>
      </c>
      <c r="B281" s="66">
        <f t="shared" si="63"/>
        <v>-1750000</v>
      </c>
      <c r="C281" s="67"/>
      <c r="D281" s="68">
        <f t="shared" si="52"/>
        <v>-1750000</v>
      </c>
      <c r="E281" s="35">
        <f t="shared" si="53"/>
        <v>0</v>
      </c>
      <c r="F281" s="35">
        <f t="shared" si="54"/>
        <v>0</v>
      </c>
      <c r="G281" s="7"/>
      <c r="H281" s="5">
        <f t="shared" si="55"/>
        <v>31</v>
      </c>
      <c r="I281" s="45">
        <f t="shared" si="56"/>
        <v>45200</v>
      </c>
      <c r="J281" s="5">
        <f t="shared" si="57"/>
        <v>8284</v>
      </c>
      <c r="K281" s="55">
        <f t="shared" si="58"/>
        <v>5.3904348595426005E-2</v>
      </c>
      <c r="L281" s="47">
        <f t="shared" si="59"/>
        <v>0.29927735419154783</v>
      </c>
      <c r="M281" s="5">
        <f t="shared" si="60"/>
        <v>0</v>
      </c>
      <c r="N281" s="5">
        <f t="shared" si="61"/>
        <v>0</v>
      </c>
      <c r="P281" s="52">
        <f t="shared" si="64"/>
        <v>0</v>
      </c>
      <c r="Q281" s="70"/>
    </row>
    <row r="282" spans="1:17" ht="12" customHeight="1">
      <c r="A282" s="44">
        <f t="shared" si="62"/>
        <v>45231</v>
      </c>
      <c r="B282" s="66">
        <f t="shared" si="63"/>
        <v>-1750000</v>
      </c>
      <c r="C282" s="67"/>
      <c r="D282" s="68">
        <f t="shared" si="52"/>
        <v>-1750000</v>
      </c>
      <c r="E282" s="35">
        <f t="shared" si="53"/>
        <v>0</v>
      </c>
      <c r="F282" s="35">
        <f t="shared" si="54"/>
        <v>0</v>
      </c>
      <c r="G282" s="7"/>
      <c r="H282" s="5">
        <f t="shared" si="55"/>
        <v>30</v>
      </c>
      <c r="I282" s="45">
        <f t="shared" si="56"/>
        <v>45231</v>
      </c>
      <c r="J282" s="5">
        <f t="shared" si="57"/>
        <v>8315</v>
      </c>
      <c r="K282" s="55">
        <f t="shared" si="58"/>
        <v>5.3904348595426005E-2</v>
      </c>
      <c r="L282" s="47">
        <f t="shared" si="59"/>
        <v>0.29792931884037321</v>
      </c>
      <c r="M282" s="5">
        <f t="shared" si="60"/>
        <v>0</v>
      </c>
      <c r="N282" s="5">
        <f t="shared" si="61"/>
        <v>0</v>
      </c>
      <c r="P282" s="52">
        <f t="shared" si="64"/>
        <v>0</v>
      </c>
      <c r="Q282" s="70"/>
    </row>
    <row r="283" spans="1:17" ht="12" customHeight="1">
      <c r="A283" s="44">
        <f t="shared" si="62"/>
        <v>45261</v>
      </c>
      <c r="B283" s="66">
        <f t="shared" si="63"/>
        <v>-1750000</v>
      </c>
      <c r="C283" s="67"/>
      <c r="D283" s="68">
        <f t="shared" si="52"/>
        <v>-1750000</v>
      </c>
      <c r="E283" s="35">
        <f t="shared" si="53"/>
        <v>0</v>
      </c>
      <c r="F283" s="35">
        <f t="shared" si="54"/>
        <v>0</v>
      </c>
      <c r="G283" s="7"/>
      <c r="H283" s="5">
        <f t="shared" si="55"/>
        <v>31</v>
      </c>
      <c r="I283" s="45">
        <f t="shared" si="56"/>
        <v>45261</v>
      </c>
      <c r="J283" s="5">
        <f t="shared" si="57"/>
        <v>8345</v>
      </c>
      <c r="K283" s="55">
        <f t="shared" si="58"/>
        <v>5.3904348595426005E-2</v>
      </c>
      <c r="L283" s="47">
        <f t="shared" si="59"/>
        <v>0.29663055009293871</v>
      </c>
      <c r="M283" s="5">
        <f t="shared" si="60"/>
        <v>0</v>
      </c>
      <c r="N283" s="5">
        <f t="shared" si="61"/>
        <v>0</v>
      </c>
      <c r="P283" s="52">
        <f t="shared" si="64"/>
        <v>0</v>
      </c>
      <c r="Q283" s="70"/>
    </row>
    <row r="284" spans="1:17" ht="12" customHeight="1">
      <c r="A284" s="44">
        <f t="shared" si="62"/>
        <v>45292</v>
      </c>
      <c r="B284" s="66">
        <f t="shared" si="63"/>
        <v>-1750000</v>
      </c>
      <c r="C284" s="67"/>
      <c r="D284" s="68">
        <f t="shared" si="52"/>
        <v>-1750000</v>
      </c>
      <c r="E284" s="35">
        <f t="shared" si="53"/>
        <v>0</v>
      </c>
      <c r="F284" s="35">
        <f t="shared" si="54"/>
        <v>0</v>
      </c>
      <c r="G284" s="7"/>
      <c r="H284" s="5">
        <f t="shared" si="55"/>
        <v>31</v>
      </c>
      <c r="I284" s="45">
        <f t="shared" si="56"/>
        <v>45292</v>
      </c>
      <c r="J284" s="5">
        <f t="shared" si="57"/>
        <v>8376</v>
      </c>
      <c r="K284" s="55">
        <f t="shared" si="58"/>
        <v>5.3904348595426005E-2</v>
      </c>
      <c r="L284" s="47">
        <f t="shared" si="59"/>
        <v>0.29529443674469069</v>
      </c>
      <c r="M284" s="5">
        <f t="shared" si="60"/>
        <v>0</v>
      </c>
      <c r="N284" s="5">
        <f t="shared" si="61"/>
        <v>0</v>
      </c>
      <c r="P284" s="52">
        <f t="shared" si="64"/>
        <v>0</v>
      </c>
      <c r="Q284" s="70"/>
    </row>
    <row r="285" spans="1:17" ht="12" customHeight="1">
      <c r="A285" s="44">
        <f t="shared" si="62"/>
        <v>45323</v>
      </c>
      <c r="B285" s="66">
        <f t="shared" si="63"/>
        <v>-1750000</v>
      </c>
      <c r="C285" s="67"/>
      <c r="D285" s="68">
        <f t="shared" si="52"/>
        <v>-1750000</v>
      </c>
      <c r="E285" s="35">
        <f t="shared" si="53"/>
        <v>0</v>
      </c>
      <c r="F285" s="35">
        <f t="shared" si="54"/>
        <v>0</v>
      </c>
      <c r="G285" s="7"/>
      <c r="H285" s="5">
        <f t="shared" si="55"/>
        <v>29</v>
      </c>
      <c r="I285" s="45">
        <f t="shared" si="56"/>
        <v>45323</v>
      </c>
      <c r="J285" s="5">
        <f t="shared" si="57"/>
        <v>8407</v>
      </c>
      <c r="K285" s="55">
        <f t="shared" si="58"/>
        <v>5.3904348595426005E-2</v>
      </c>
      <c r="L285" s="47">
        <f t="shared" si="59"/>
        <v>0.29396434165342533</v>
      </c>
      <c r="M285" s="5">
        <f t="shared" si="60"/>
        <v>0</v>
      </c>
      <c r="N285" s="5">
        <f t="shared" si="61"/>
        <v>0</v>
      </c>
      <c r="P285" s="52">
        <f t="shared" si="64"/>
        <v>0</v>
      </c>
      <c r="Q285" s="70"/>
    </row>
    <row r="286" spans="1:17" ht="12" customHeight="1">
      <c r="A286" s="44">
        <f t="shared" si="62"/>
        <v>45352</v>
      </c>
      <c r="B286" s="66">
        <f t="shared" si="63"/>
        <v>-1750000</v>
      </c>
      <c r="C286" s="67"/>
      <c r="D286" s="68">
        <f t="shared" si="52"/>
        <v>-1750000</v>
      </c>
      <c r="E286" s="35">
        <f t="shared" si="53"/>
        <v>0</v>
      </c>
      <c r="F286" s="35">
        <f t="shared" si="54"/>
        <v>0</v>
      </c>
      <c r="G286" s="7"/>
      <c r="H286" s="5">
        <f t="shared" si="55"/>
        <v>31</v>
      </c>
      <c r="I286" s="45">
        <f t="shared" si="56"/>
        <v>45352</v>
      </c>
      <c r="J286" s="5">
        <f t="shared" si="57"/>
        <v>8436</v>
      </c>
      <c r="K286" s="55">
        <f t="shared" si="58"/>
        <v>5.3904348595426005E-2</v>
      </c>
      <c r="L286" s="47">
        <f t="shared" si="59"/>
        <v>0.29272548350361804</v>
      </c>
      <c r="M286" s="5">
        <f t="shared" si="60"/>
        <v>0</v>
      </c>
      <c r="N286" s="5">
        <f t="shared" si="61"/>
        <v>0</v>
      </c>
      <c r="P286" s="52">
        <f t="shared" si="64"/>
        <v>0</v>
      </c>
      <c r="Q286" s="70"/>
    </row>
    <row r="287" spans="1:17" ht="12" customHeight="1">
      <c r="A287" s="44">
        <f t="shared" si="62"/>
        <v>45383</v>
      </c>
      <c r="B287" s="66">
        <f t="shared" si="63"/>
        <v>-1750000</v>
      </c>
      <c r="C287" s="67"/>
      <c r="D287" s="68">
        <f t="shared" si="52"/>
        <v>-1750000</v>
      </c>
      <c r="E287" s="35">
        <f t="shared" si="53"/>
        <v>0</v>
      </c>
      <c r="F287" s="35">
        <f t="shared" si="54"/>
        <v>0</v>
      </c>
      <c r="G287" s="7"/>
      <c r="H287" s="5">
        <f t="shared" si="55"/>
        <v>30</v>
      </c>
      <c r="I287" s="45">
        <f t="shared" si="56"/>
        <v>45383</v>
      </c>
      <c r="J287" s="5">
        <f t="shared" si="57"/>
        <v>8467</v>
      </c>
      <c r="K287" s="55">
        <f t="shared" si="58"/>
        <v>5.3904348595426005E-2</v>
      </c>
      <c r="L287" s="47">
        <f t="shared" si="59"/>
        <v>0.291406959751567</v>
      </c>
      <c r="M287" s="5">
        <f t="shared" si="60"/>
        <v>0</v>
      </c>
      <c r="N287" s="5">
        <f t="shared" si="61"/>
        <v>0</v>
      </c>
      <c r="P287" s="52">
        <f t="shared" si="64"/>
        <v>0</v>
      </c>
      <c r="Q287" s="70"/>
    </row>
    <row r="288" spans="1:17" ht="12" customHeight="1">
      <c r="A288" s="44">
        <f t="shared" si="62"/>
        <v>45413</v>
      </c>
      <c r="B288" s="66">
        <f t="shared" si="63"/>
        <v>-1750000</v>
      </c>
      <c r="C288" s="67"/>
      <c r="D288" s="68">
        <f t="shared" si="52"/>
        <v>-1750000</v>
      </c>
      <c r="E288" s="35">
        <f t="shared" si="53"/>
        <v>0</v>
      </c>
      <c r="F288" s="35">
        <f t="shared" si="54"/>
        <v>0</v>
      </c>
      <c r="G288" s="7"/>
      <c r="H288" s="5">
        <f t="shared" si="55"/>
        <v>31</v>
      </c>
      <c r="I288" s="45">
        <f t="shared" si="56"/>
        <v>45413</v>
      </c>
      <c r="J288" s="5">
        <f t="shared" si="57"/>
        <v>8497</v>
      </c>
      <c r="K288" s="55">
        <f t="shared" si="58"/>
        <v>5.3904348595426005E-2</v>
      </c>
      <c r="L288" s="47">
        <f t="shared" si="59"/>
        <v>0.29013662404381135</v>
      </c>
      <c r="M288" s="5">
        <f t="shared" si="60"/>
        <v>0</v>
      </c>
      <c r="N288" s="5">
        <f t="shared" si="61"/>
        <v>0</v>
      </c>
      <c r="P288" s="52">
        <f t="shared" si="64"/>
        <v>0</v>
      </c>
      <c r="Q288" s="70"/>
    </row>
    <row r="289" spans="1:17" ht="12" customHeight="1">
      <c r="A289" s="44">
        <f t="shared" si="62"/>
        <v>45444</v>
      </c>
      <c r="B289" s="66">
        <f t="shared" si="63"/>
        <v>-1750000</v>
      </c>
      <c r="C289" s="67"/>
      <c r="D289" s="68">
        <f t="shared" si="52"/>
        <v>-1750000</v>
      </c>
      <c r="E289" s="35">
        <f t="shared" si="53"/>
        <v>0</v>
      </c>
      <c r="F289" s="35">
        <f t="shared" si="54"/>
        <v>0</v>
      </c>
      <c r="G289" s="7"/>
      <c r="H289" s="5">
        <f t="shared" si="55"/>
        <v>30</v>
      </c>
      <c r="I289" s="45">
        <f t="shared" si="56"/>
        <v>45444</v>
      </c>
      <c r="J289" s="5">
        <f t="shared" si="57"/>
        <v>8528</v>
      </c>
      <c r="K289" s="55">
        <f t="shared" si="58"/>
        <v>5.3904348595426005E-2</v>
      </c>
      <c r="L289" s="47">
        <f t="shared" si="59"/>
        <v>0.28882976129457971</v>
      </c>
      <c r="M289" s="5">
        <f t="shared" si="60"/>
        <v>0</v>
      </c>
      <c r="N289" s="5">
        <f t="shared" si="61"/>
        <v>0</v>
      </c>
      <c r="P289" s="52">
        <f t="shared" si="64"/>
        <v>0</v>
      </c>
      <c r="Q289" s="70"/>
    </row>
    <row r="290" spans="1:17" ht="12" customHeight="1">
      <c r="A290" s="44">
        <f t="shared" si="62"/>
        <v>45474</v>
      </c>
      <c r="B290" s="66">
        <f t="shared" si="63"/>
        <v>-1750000</v>
      </c>
      <c r="C290" s="67"/>
      <c r="D290" s="68">
        <f t="shared" si="52"/>
        <v>-1750000</v>
      </c>
      <c r="E290" s="35">
        <f t="shared" si="53"/>
        <v>0</v>
      </c>
      <c r="F290" s="35">
        <f t="shared" si="54"/>
        <v>0</v>
      </c>
      <c r="G290" s="7"/>
      <c r="H290" s="5">
        <f t="shared" si="55"/>
        <v>31</v>
      </c>
      <c r="I290" s="45">
        <f t="shared" si="56"/>
        <v>45474</v>
      </c>
      <c r="J290" s="5">
        <f t="shared" si="57"/>
        <v>8558</v>
      </c>
      <c r="K290" s="55">
        <f t="shared" si="58"/>
        <v>5.3904348595426005E-2</v>
      </c>
      <c r="L290" s="47">
        <f t="shared" si="59"/>
        <v>0.28757066041535623</v>
      </c>
      <c r="M290" s="5">
        <f t="shared" si="60"/>
        <v>0</v>
      </c>
      <c r="N290" s="5">
        <f t="shared" si="61"/>
        <v>0</v>
      </c>
      <c r="P290" s="52">
        <f t="shared" si="64"/>
        <v>0</v>
      </c>
      <c r="Q290" s="70"/>
    </row>
    <row r="291" spans="1:17" ht="12" customHeight="1">
      <c r="A291" s="44">
        <f t="shared" si="62"/>
        <v>45505</v>
      </c>
      <c r="B291" s="66">
        <f t="shared" si="63"/>
        <v>-1750000</v>
      </c>
      <c r="C291" s="67"/>
      <c r="D291" s="68">
        <f t="shared" si="52"/>
        <v>-1750000</v>
      </c>
      <c r="E291" s="35">
        <f t="shared" si="53"/>
        <v>0</v>
      </c>
      <c r="F291" s="35">
        <f t="shared" si="54"/>
        <v>0</v>
      </c>
      <c r="G291" s="7"/>
      <c r="H291" s="5">
        <f t="shared" si="55"/>
        <v>31</v>
      </c>
      <c r="I291" s="45">
        <f t="shared" si="56"/>
        <v>45505</v>
      </c>
      <c r="J291" s="5">
        <f t="shared" si="57"/>
        <v>8589</v>
      </c>
      <c r="K291" s="55">
        <f t="shared" si="58"/>
        <v>5.3904348595426005E-2</v>
      </c>
      <c r="L291" s="47">
        <f t="shared" si="59"/>
        <v>0.28627535553922306</v>
      </c>
      <c r="M291" s="5">
        <f t="shared" si="60"/>
        <v>0</v>
      </c>
      <c r="N291" s="5">
        <f t="shared" si="61"/>
        <v>0</v>
      </c>
      <c r="P291" s="52">
        <f t="shared" si="64"/>
        <v>0</v>
      </c>
      <c r="Q291" s="70"/>
    </row>
    <row r="292" spans="1:17" ht="12" customHeight="1">
      <c r="A292" s="44">
        <f t="shared" si="62"/>
        <v>45536</v>
      </c>
      <c r="B292" s="66">
        <f t="shared" si="63"/>
        <v>-1750000</v>
      </c>
      <c r="C292" s="67"/>
      <c r="D292" s="68">
        <f t="shared" si="52"/>
        <v>-1750000</v>
      </c>
      <c r="E292" s="35">
        <f t="shared" si="53"/>
        <v>0</v>
      </c>
      <c r="F292" s="35">
        <f t="shared" si="54"/>
        <v>0</v>
      </c>
      <c r="G292" s="7"/>
      <c r="H292" s="5">
        <f t="shared" si="55"/>
        <v>30</v>
      </c>
      <c r="I292" s="45">
        <f t="shared" si="56"/>
        <v>45536</v>
      </c>
      <c r="J292" s="5">
        <f t="shared" si="57"/>
        <v>8620</v>
      </c>
      <c r="K292" s="55">
        <f t="shared" si="58"/>
        <v>5.3904348595426005E-2</v>
      </c>
      <c r="L292" s="47">
        <f t="shared" si="59"/>
        <v>0.28498588510642187</v>
      </c>
      <c r="M292" s="5">
        <f t="shared" si="60"/>
        <v>0</v>
      </c>
      <c r="N292" s="5">
        <f t="shared" si="61"/>
        <v>0</v>
      </c>
      <c r="P292" s="52">
        <f t="shared" si="64"/>
        <v>0</v>
      </c>
      <c r="Q292" s="70"/>
    </row>
    <row r="293" spans="1:17" ht="12" customHeight="1">
      <c r="A293" s="44">
        <f t="shared" si="62"/>
        <v>45566</v>
      </c>
      <c r="B293" s="66">
        <f t="shared" si="63"/>
        <v>-1750000</v>
      </c>
      <c r="C293" s="67"/>
      <c r="D293" s="68">
        <f t="shared" si="52"/>
        <v>-1750000</v>
      </c>
      <c r="E293" s="35">
        <f t="shared" si="53"/>
        <v>0</v>
      </c>
      <c r="F293" s="35">
        <f t="shared" si="54"/>
        <v>0</v>
      </c>
      <c r="G293" s="7"/>
      <c r="H293" s="5">
        <f t="shared" si="55"/>
        <v>31</v>
      </c>
      <c r="I293" s="45">
        <f t="shared" si="56"/>
        <v>45566</v>
      </c>
      <c r="J293" s="5">
        <f t="shared" si="57"/>
        <v>8650</v>
      </c>
      <c r="K293" s="55">
        <f t="shared" si="58"/>
        <v>5.3904348595426005E-2</v>
      </c>
      <c r="L293" s="47">
        <f t="shared" si="59"/>
        <v>0.28374354090721099</v>
      </c>
      <c r="M293" s="5">
        <f t="shared" si="60"/>
        <v>0</v>
      </c>
      <c r="N293" s="5">
        <f t="shared" si="61"/>
        <v>0</v>
      </c>
      <c r="P293" s="52">
        <f t="shared" si="64"/>
        <v>0</v>
      </c>
      <c r="Q293" s="70"/>
    </row>
    <row r="294" spans="1:17" ht="12" customHeight="1">
      <c r="A294" s="44">
        <f t="shared" si="62"/>
        <v>45597</v>
      </c>
      <c r="B294" s="66">
        <f t="shared" si="63"/>
        <v>-1750000</v>
      </c>
      <c r="C294" s="67"/>
      <c r="D294" s="68">
        <f t="shared" si="52"/>
        <v>-1750000</v>
      </c>
      <c r="E294" s="35">
        <f t="shared" si="53"/>
        <v>0</v>
      </c>
      <c r="F294" s="35">
        <f t="shared" si="54"/>
        <v>0</v>
      </c>
      <c r="G294" s="7"/>
      <c r="H294" s="5">
        <f t="shared" si="55"/>
        <v>30</v>
      </c>
      <c r="I294" s="45">
        <f t="shared" si="56"/>
        <v>45597</v>
      </c>
      <c r="J294" s="5">
        <f t="shared" si="57"/>
        <v>8681</v>
      </c>
      <c r="K294" s="55">
        <f t="shared" si="58"/>
        <v>5.3904348595426005E-2</v>
      </c>
      <c r="L294" s="47">
        <f t="shared" si="59"/>
        <v>0.28246547453014192</v>
      </c>
      <c r="M294" s="5">
        <f t="shared" si="60"/>
        <v>0</v>
      </c>
      <c r="N294" s="5">
        <f t="shared" si="61"/>
        <v>0</v>
      </c>
      <c r="P294" s="52">
        <f t="shared" si="64"/>
        <v>0</v>
      </c>
      <c r="Q294" s="70"/>
    </row>
    <row r="295" spans="1:17" ht="12" customHeight="1">
      <c r="A295" s="44">
        <f t="shared" si="62"/>
        <v>45627</v>
      </c>
      <c r="B295" s="66">
        <f t="shared" si="63"/>
        <v>-1750000</v>
      </c>
      <c r="C295" s="67"/>
      <c r="D295" s="68">
        <f t="shared" si="52"/>
        <v>-1750000</v>
      </c>
      <c r="E295" s="35">
        <f t="shared" si="53"/>
        <v>0</v>
      </c>
      <c r="F295" s="35">
        <f t="shared" si="54"/>
        <v>0</v>
      </c>
      <c r="G295" s="7"/>
      <c r="H295" s="5">
        <f t="shared" si="55"/>
        <v>31</v>
      </c>
      <c r="I295" s="45">
        <f t="shared" si="56"/>
        <v>45627</v>
      </c>
      <c r="J295" s="5">
        <f t="shared" si="57"/>
        <v>8711</v>
      </c>
      <c r="K295" s="55">
        <f t="shared" si="58"/>
        <v>5.3904348595426005E-2</v>
      </c>
      <c r="L295" s="47">
        <f t="shared" si="59"/>
        <v>0.28123411760301276</v>
      </c>
      <c r="M295" s="5">
        <f t="shared" si="60"/>
        <v>0</v>
      </c>
      <c r="N295" s="5">
        <f t="shared" si="61"/>
        <v>0</v>
      </c>
      <c r="P295" s="52">
        <f t="shared" si="64"/>
        <v>0</v>
      </c>
      <c r="Q295" s="70"/>
    </row>
    <row r="296" spans="1:17" ht="12" customHeight="1">
      <c r="A296" s="44">
        <f t="shared" si="62"/>
        <v>45658</v>
      </c>
      <c r="B296" s="66">
        <f t="shared" si="63"/>
        <v>-1750000</v>
      </c>
      <c r="C296" s="67"/>
      <c r="D296" s="68">
        <f t="shared" si="52"/>
        <v>-1750000</v>
      </c>
      <c r="E296" s="35">
        <f t="shared" si="53"/>
        <v>0</v>
      </c>
      <c r="F296" s="35">
        <f t="shared" si="54"/>
        <v>0</v>
      </c>
      <c r="G296" s="7"/>
      <c r="H296" s="5">
        <f t="shared" si="55"/>
        <v>31</v>
      </c>
      <c r="I296" s="45">
        <f t="shared" si="56"/>
        <v>45658</v>
      </c>
      <c r="J296" s="5">
        <f t="shared" si="57"/>
        <v>8742</v>
      </c>
      <c r="K296" s="55">
        <f t="shared" si="58"/>
        <v>5.3904348595426005E-2</v>
      </c>
      <c r="L296" s="47">
        <f t="shared" si="59"/>
        <v>0.27996735442439069</v>
      </c>
      <c r="M296" s="5">
        <f t="shared" si="60"/>
        <v>0</v>
      </c>
      <c r="N296" s="5">
        <f t="shared" si="61"/>
        <v>0</v>
      </c>
      <c r="P296" s="52">
        <f t="shared" si="64"/>
        <v>0</v>
      </c>
      <c r="Q296" s="70"/>
    </row>
    <row r="297" spans="1:17" ht="12" customHeight="1">
      <c r="A297" s="44">
        <f t="shared" si="62"/>
        <v>45689</v>
      </c>
      <c r="B297" s="66">
        <f t="shared" si="63"/>
        <v>-1750000</v>
      </c>
      <c r="C297" s="67"/>
      <c r="D297" s="68">
        <f t="shared" si="52"/>
        <v>-1750000</v>
      </c>
      <c r="E297" s="35">
        <f t="shared" si="53"/>
        <v>0</v>
      </c>
      <c r="F297" s="35">
        <f t="shared" si="54"/>
        <v>0</v>
      </c>
      <c r="G297" s="7"/>
      <c r="H297" s="5">
        <f t="shared" si="55"/>
        <v>28</v>
      </c>
      <c r="I297" s="45">
        <f t="shared" si="56"/>
        <v>45689</v>
      </c>
      <c r="J297" s="5">
        <f t="shared" si="57"/>
        <v>8773</v>
      </c>
      <c r="K297" s="55">
        <f t="shared" si="58"/>
        <v>5.3904348595426005E-2</v>
      </c>
      <c r="L297" s="47">
        <f t="shared" si="59"/>
        <v>0.27870629712869777</v>
      </c>
      <c r="M297" s="5">
        <f t="shared" si="60"/>
        <v>0</v>
      </c>
      <c r="N297" s="5">
        <f t="shared" si="61"/>
        <v>0</v>
      </c>
      <c r="P297" s="52">
        <f t="shared" si="64"/>
        <v>0</v>
      </c>
      <c r="Q297" s="70"/>
    </row>
    <row r="298" spans="1:17" ht="12" customHeight="1">
      <c r="A298" s="44">
        <f t="shared" si="62"/>
        <v>45717</v>
      </c>
      <c r="B298" s="66">
        <f t="shared" si="63"/>
        <v>-1750000</v>
      </c>
      <c r="C298" s="67"/>
      <c r="D298" s="68">
        <f t="shared" si="52"/>
        <v>-1750000</v>
      </c>
      <c r="E298" s="35">
        <f t="shared" si="53"/>
        <v>0</v>
      </c>
      <c r="F298" s="35">
        <f t="shared" si="54"/>
        <v>0</v>
      </c>
      <c r="G298" s="7"/>
      <c r="H298" s="5">
        <f t="shared" si="55"/>
        <v>31</v>
      </c>
      <c r="I298" s="45">
        <f t="shared" si="56"/>
        <v>45717</v>
      </c>
      <c r="J298" s="5">
        <f t="shared" si="57"/>
        <v>8801</v>
      </c>
      <c r="K298" s="55">
        <f t="shared" si="58"/>
        <v>5.3904348595426005E-2</v>
      </c>
      <c r="L298" s="47">
        <f t="shared" si="59"/>
        <v>0.27757216058360501</v>
      </c>
      <c r="M298" s="5">
        <f t="shared" si="60"/>
        <v>0</v>
      </c>
      <c r="N298" s="5">
        <f t="shared" si="61"/>
        <v>0</v>
      </c>
      <c r="P298" s="52">
        <f t="shared" si="64"/>
        <v>0</v>
      </c>
      <c r="Q298" s="70"/>
    </row>
    <row r="299" spans="1:17" ht="12" customHeight="1">
      <c r="A299" s="44">
        <f t="shared" si="62"/>
        <v>45748</v>
      </c>
      <c r="B299" s="66">
        <f t="shared" si="63"/>
        <v>-1750000</v>
      </c>
      <c r="C299" s="67"/>
      <c r="D299" s="68">
        <f t="shared" si="52"/>
        <v>-1750000</v>
      </c>
      <c r="E299" s="35">
        <f t="shared" si="53"/>
        <v>0</v>
      </c>
      <c r="F299" s="35">
        <f t="shared" si="54"/>
        <v>0</v>
      </c>
      <c r="G299" s="7"/>
      <c r="H299" s="5">
        <f t="shared" si="55"/>
        <v>30</v>
      </c>
      <c r="I299" s="45">
        <f t="shared" si="56"/>
        <v>45748</v>
      </c>
      <c r="J299" s="5">
        <f t="shared" si="57"/>
        <v>8832</v>
      </c>
      <c r="K299" s="55">
        <f t="shared" si="58"/>
        <v>5.3904348595426005E-2</v>
      </c>
      <c r="L299" s="47">
        <f t="shared" si="59"/>
        <v>0.27632189196244783</v>
      </c>
      <c r="M299" s="5">
        <f t="shared" si="60"/>
        <v>0</v>
      </c>
      <c r="N299" s="5">
        <f t="shared" si="61"/>
        <v>0</v>
      </c>
      <c r="P299" s="52">
        <f t="shared" si="64"/>
        <v>0</v>
      </c>
      <c r="Q299" s="70"/>
    </row>
    <row r="300" spans="1:17" ht="12" customHeight="1">
      <c r="A300" s="44">
        <f t="shared" si="62"/>
        <v>45778</v>
      </c>
      <c r="B300" s="66">
        <f t="shared" si="63"/>
        <v>-1750000</v>
      </c>
      <c r="C300" s="67"/>
      <c r="D300" s="68">
        <f t="shared" si="52"/>
        <v>-1750000</v>
      </c>
      <c r="E300" s="35">
        <f t="shared" si="53"/>
        <v>0</v>
      </c>
      <c r="F300" s="35">
        <f t="shared" si="54"/>
        <v>0</v>
      </c>
      <c r="G300" s="7"/>
      <c r="H300" s="5">
        <f t="shared" si="55"/>
        <v>31</v>
      </c>
      <c r="I300" s="45">
        <f t="shared" si="56"/>
        <v>45778</v>
      </c>
      <c r="J300" s="5">
        <f t="shared" si="57"/>
        <v>8862</v>
      </c>
      <c r="K300" s="55">
        <f t="shared" si="58"/>
        <v>5.3904348595426005E-2</v>
      </c>
      <c r="L300" s="47">
        <f t="shared" si="59"/>
        <v>0.27511731686755747</v>
      </c>
      <c r="M300" s="5">
        <f t="shared" si="60"/>
        <v>0</v>
      </c>
      <c r="N300" s="5">
        <f t="shared" si="61"/>
        <v>0</v>
      </c>
      <c r="P300" s="52">
        <f t="shared" si="64"/>
        <v>0</v>
      </c>
      <c r="Q300" s="70"/>
    </row>
    <row r="301" spans="1:17" ht="12" customHeight="1">
      <c r="A301" s="44">
        <f t="shared" si="62"/>
        <v>45809</v>
      </c>
      <c r="B301" s="66">
        <f t="shared" si="63"/>
        <v>-1750000</v>
      </c>
      <c r="C301" s="67"/>
      <c r="D301" s="68">
        <f t="shared" si="52"/>
        <v>-1750000</v>
      </c>
      <c r="E301" s="35">
        <f t="shared" si="53"/>
        <v>0</v>
      </c>
      <c r="F301" s="35">
        <f t="shared" si="54"/>
        <v>0</v>
      </c>
      <c r="G301" s="7"/>
      <c r="H301" s="5">
        <f t="shared" si="55"/>
        <v>30</v>
      </c>
      <c r="I301" s="45">
        <f t="shared" si="56"/>
        <v>45809</v>
      </c>
      <c r="J301" s="5">
        <f t="shared" si="57"/>
        <v>8893</v>
      </c>
      <c r="K301" s="55">
        <f t="shared" si="58"/>
        <v>5.3904348595426005E-2</v>
      </c>
      <c r="L301" s="47">
        <f t="shared" si="59"/>
        <v>0.27387810560194181</v>
      </c>
      <c r="M301" s="5">
        <f t="shared" si="60"/>
        <v>0</v>
      </c>
      <c r="N301" s="5">
        <f t="shared" si="61"/>
        <v>0</v>
      </c>
      <c r="P301" s="52">
        <f t="shared" si="64"/>
        <v>0</v>
      </c>
      <c r="Q301" s="70"/>
    </row>
    <row r="302" spans="1:17" ht="12" customHeight="1">
      <c r="A302" s="44">
        <f t="shared" si="62"/>
        <v>45839</v>
      </c>
      <c r="B302" s="66">
        <f t="shared" si="63"/>
        <v>-1750000</v>
      </c>
      <c r="C302" s="67"/>
      <c r="D302" s="68">
        <f t="shared" si="52"/>
        <v>-1750000</v>
      </c>
      <c r="E302" s="35">
        <f t="shared" si="53"/>
        <v>0</v>
      </c>
      <c r="F302" s="35">
        <f t="shared" si="54"/>
        <v>0</v>
      </c>
      <c r="G302" s="7"/>
      <c r="H302" s="5">
        <f t="shared" si="55"/>
        <v>31</v>
      </c>
      <c r="I302" s="45">
        <f t="shared" si="56"/>
        <v>45839</v>
      </c>
      <c r="J302" s="5">
        <f t="shared" si="57"/>
        <v>8923</v>
      </c>
      <c r="K302" s="55">
        <f t="shared" si="58"/>
        <v>5.3904348595426005E-2</v>
      </c>
      <c r="L302" s="47">
        <f t="shared" si="59"/>
        <v>0.27268418374978287</v>
      </c>
      <c r="M302" s="5">
        <f t="shared" si="60"/>
        <v>0</v>
      </c>
      <c r="N302" s="5">
        <f t="shared" si="61"/>
        <v>0</v>
      </c>
      <c r="P302" s="52">
        <f t="shared" si="64"/>
        <v>0</v>
      </c>
      <c r="Q302" s="70"/>
    </row>
    <row r="303" spans="1:17" ht="12" customHeight="1">
      <c r="A303" s="44">
        <f t="shared" si="62"/>
        <v>45870</v>
      </c>
      <c r="B303" s="66">
        <f t="shared" si="63"/>
        <v>-1750000</v>
      </c>
      <c r="C303" s="67"/>
      <c r="D303" s="68">
        <f t="shared" si="52"/>
        <v>-1750000</v>
      </c>
      <c r="E303" s="35">
        <f t="shared" si="53"/>
        <v>0</v>
      </c>
      <c r="F303" s="35">
        <f t="shared" si="54"/>
        <v>0</v>
      </c>
      <c r="G303" s="7"/>
      <c r="H303" s="5">
        <f t="shared" si="55"/>
        <v>31</v>
      </c>
      <c r="I303" s="45">
        <f t="shared" si="56"/>
        <v>45870</v>
      </c>
      <c r="J303" s="5">
        <f t="shared" si="57"/>
        <v>8954</v>
      </c>
      <c r="K303" s="55">
        <f t="shared" si="58"/>
        <v>5.3904348595426005E-2</v>
      </c>
      <c r="L303" s="47">
        <f t="shared" si="59"/>
        <v>0.27145593204863455</v>
      </c>
      <c r="M303" s="5">
        <f t="shared" si="60"/>
        <v>0</v>
      </c>
      <c r="N303" s="5">
        <f t="shared" si="61"/>
        <v>0</v>
      </c>
      <c r="P303" s="52">
        <f t="shared" si="64"/>
        <v>0</v>
      </c>
      <c r="Q303" s="70"/>
    </row>
    <row r="304" spans="1:17" ht="12" customHeight="1">
      <c r="A304" s="44">
        <f t="shared" si="62"/>
        <v>45901</v>
      </c>
      <c r="B304" s="66">
        <f t="shared" si="63"/>
        <v>-1750000</v>
      </c>
      <c r="C304" s="67"/>
      <c r="D304" s="68">
        <f t="shared" si="52"/>
        <v>-1750000</v>
      </c>
      <c r="E304" s="35">
        <f t="shared" si="53"/>
        <v>0</v>
      </c>
      <c r="F304" s="35">
        <f t="shared" si="54"/>
        <v>0</v>
      </c>
      <c r="G304" s="7"/>
      <c r="H304" s="5">
        <f t="shared" si="55"/>
        <v>30</v>
      </c>
      <c r="I304" s="45">
        <f t="shared" si="56"/>
        <v>45901</v>
      </c>
      <c r="J304" s="5">
        <f t="shared" si="57"/>
        <v>8985</v>
      </c>
      <c r="K304" s="55">
        <f t="shared" si="58"/>
        <v>5.3904348595426005E-2</v>
      </c>
      <c r="L304" s="47">
        <f t="shared" si="59"/>
        <v>0.27023321276312057</v>
      </c>
      <c r="M304" s="5">
        <f t="shared" si="60"/>
        <v>0</v>
      </c>
      <c r="N304" s="5">
        <f t="shared" si="61"/>
        <v>0</v>
      </c>
      <c r="P304" s="52">
        <f t="shared" si="64"/>
        <v>0</v>
      </c>
      <c r="Q304" s="70"/>
    </row>
    <row r="305" spans="1:17" ht="12" customHeight="1">
      <c r="A305" s="44">
        <f t="shared" si="62"/>
        <v>45931</v>
      </c>
      <c r="B305" s="66">
        <f t="shared" si="63"/>
        <v>-1750000</v>
      </c>
      <c r="C305" s="67"/>
      <c r="D305" s="68">
        <f t="shared" si="52"/>
        <v>-1750000</v>
      </c>
      <c r="E305" s="35">
        <f t="shared" si="53"/>
        <v>0</v>
      </c>
      <c r="F305" s="35">
        <f t="shared" si="54"/>
        <v>0</v>
      </c>
      <c r="G305" s="7"/>
      <c r="H305" s="5">
        <f t="shared" si="55"/>
        <v>31</v>
      </c>
      <c r="I305" s="45">
        <f t="shared" si="56"/>
        <v>45931</v>
      </c>
      <c r="J305" s="5">
        <f t="shared" si="57"/>
        <v>9015</v>
      </c>
      <c r="K305" s="55">
        <f t="shared" si="58"/>
        <v>5.3904348595426005E-2</v>
      </c>
      <c r="L305" s="47">
        <f t="shared" si="59"/>
        <v>0.26905518015920754</v>
      </c>
      <c r="M305" s="5">
        <f t="shared" si="60"/>
        <v>0</v>
      </c>
      <c r="N305" s="5">
        <f t="shared" si="61"/>
        <v>0</v>
      </c>
      <c r="P305" s="52">
        <f t="shared" si="64"/>
        <v>0</v>
      </c>
      <c r="Q305" s="70"/>
    </row>
    <row r="306" spans="1:17" ht="12" customHeight="1">
      <c r="A306" s="44">
        <f t="shared" si="62"/>
        <v>45962</v>
      </c>
      <c r="B306" s="66">
        <f t="shared" si="63"/>
        <v>-1750000</v>
      </c>
      <c r="C306" s="67"/>
      <c r="D306" s="68">
        <f t="shared" si="52"/>
        <v>-1750000</v>
      </c>
      <c r="E306" s="35">
        <f t="shared" si="53"/>
        <v>0</v>
      </c>
      <c r="F306" s="35">
        <f t="shared" si="54"/>
        <v>0</v>
      </c>
      <c r="G306" s="7"/>
      <c r="H306" s="5">
        <f t="shared" si="55"/>
        <v>30</v>
      </c>
      <c r="I306" s="45">
        <f t="shared" si="56"/>
        <v>45962</v>
      </c>
      <c r="J306" s="5">
        <f t="shared" si="57"/>
        <v>9046</v>
      </c>
      <c r="K306" s="55">
        <f t="shared" si="58"/>
        <v>5.3904348595426005E-2</v>
      </c>
      <c r="L306" s="47">
        <f t="shared" si="59"/>
        <v>0.26784327458335444</v>
      </c>
      <c r="M306" s="5">
        <f t="shared" si="60"/>
        <v>0</v>
      </c>
      <c r="N306" s="5">
        <f t="shared" si="61"/>
        <v>0</v>
      </c>
      <c r="P306" s="52">
        <f t="shared" si="64"/>
        <v>0</v>
      </c>
      <c r="Q306" s="70"/>
    </row>
    <row r="307" spans="1:17" ht="12" customHeight="1">
      <c r="A307" s="44">
        <f t="shared" si="62"/>
        <v>45992</v>
      </c>
      <c r="B307" s="66">
        <f t="shared" si="63"/>
        <v>-1750000</v>
      </c>
      <c r="C307" s="67"/>
      <c r="D307" s="68">
        <f t="shared" si="52"/>
        <v>-1750000</v>
      </c>
      <c r="E307" s="35">
        <f t="shared" si="53"/>
        <v>0</v>
      </c>
      <c r="F307" s="35">
        <f t="shared" si="54"/>
        <v>0</v>
      </c>
      <c r="G307" s="7"/>
      <c r="H307" s="5">
        <f t="shared" si="55"/>
        <v>31</v>
      </c>
      <c r="I307" s="45">
        <f t="shared" si="56"/>
        <v>45992</v>
      </c>
      <c r="J307" s="5">
        <f t="shared" si="57"/>
        <v>9076</v>
      </c>
      <c r="K307" s="55">
        <f t="shared" si="58"/>
        <v>5.3904348595426005E-2</v>
      </c>
      <c r="L307" s="47">
        <f t="shared" si="59"/>
        <v>0.26667566048081043</v>
      </c>
      <c r="M307" s="5">
        <f t="shared" si="60"/>
        <v>0</v>
      </c>
      <c r="N307" s="5">
        <f t="shared" si="61"/>
        <v>0</v>
      </c>
      <c r="P307" s="52">
        <f t="shared" si="64"/>
        <v>0</v>
      </c>
      <c r="Q307" s="70"/>
    </row>
    <row r="308" spans="1:17" ht="12" customHeight="1">
      <c r="A308" s="44">
        <f t="shared" si="62"/>
        <v>46023</v>
      </c>
      <c r="B308" s="66">
        <f t="shared" si="63"/>
        <v>-1750000</v>
      </c>
      <c r="C308" s="67"/>
      <c r="D308" s="68">
        <f t="shared" si="52"/>
        <v>-1750000</v>
      </c>
      <c r="E308" s="35">
        <f t="shared" si="53"/>
        <v>0</v>
      </c>
      <c r="F308" s="35">
        <f t="shared" si="54"/>
        <v>0</v>
      </c>
      <c r="G308" s="7"/>
      <c r="H308" s="5">
        <f t="shared" si="55"/>
        <v>31</v>
      </c>
      <c r="I308" s="45">
        <f t="shared" si="56"/>
        <v>46023</v>
      </c>
      <c r="J308" s="5">
        <f t="shared" si="57"/>
        <v>9107</v>
      </c>
      <c r="K308" s="55">
        <f t="shared" si="58"/>
        <v>5.3904348595426005E-2</v>
      </c>
      <c r="L308" s="47">
        <f t="shared" si="59"/>
        <v>0.26547447297834442</v>
      </c>
      <c r="M308" s="5">
        <f t="shared" si="60"/>
        <v>0</v>
      </c>
      <c r="N308" s="5">
        <f t="shared" si="61"/>
        <v>0</v>
      </c>
      <c r="P308" s="52">
        <f t="shared" si="64"/>
        <v>0</v>
      </c>
      <c r="Q308" s="70"/>
    </row>
    <row r="309" spans="1:17" ht="12" customHeight="1">
      <c r="A309" s="44">
        <f t="shared" si="62"/>
        <v>46054</v>
      </c>
      <c r="B309" s="66">
        <f t="shared" si="63"/>
        <v>-1750000</v>
      </c>
      <c r="C309" s="67"/>
      <c r="D309" s="68">
        <f t="shared" si="52"/>
        <v>-1750000</v>
      </c>
      <c r="E309" s="35">
        <f t="shared" si="53"/>
        <v>0</v>
      </c>
      <c r="F309" s="35">
        <f t="shared" si="54"/>
        <v>0</v>
      </c>
      <c r="G309" s="7"/>
      <c r="H309" s="5">
        <f t="shared" si="55"/>
        <v>28</v>
      </c>
      <c r="I309" s="45">
        <f t="shared" si="56"/>
        <v>46054</v>
      </c>
      <c r="J309" s="5">
        <f t="shared" si="57"/>
        <v>9138</v>
      </c>
      <c r="K309" s="55">
        <f t="shared" si="58"/>
        <v>5.3904348595426005E-2</v>
      </c>
      <c r="L309" s="47">
        <f t="shared" si="59"/>
        <v>0.2642786959862094</v>
      </c>
      <c r="M309" s="5">
        <f t="shared" si="60"/>
        <v>0</v>
      </c>
      <c r="N309" s="5">
        <f t="shared" si="61"/>
        <v>0</v>
      </c>
      <c r="P309" s="52">
        <f t="shared" si="64"/>
        <v>0</v>
      </c>
      <c r="Q309" s="70"/>
    </row>
    <row r="310" spans="1:17" ht="12" customHeight="1">
      <c r="A310" s="44">
        <f t="shared" si="62"/>
        <v>46082</v>
      </c>
      <c r="B310" s="66">
        <f t="shared" si="63"/>
        <v>-1750000</v>
      </c>
      <c r="C310" s="67"/>
      <c r="D310" s="68">
        <f t="shared" si="52"/>
        <v>-1750000</v>
      </c>
      <c r="E310" s="35">
        <f t="shared" si="53"/>
        <v>0</v>
      </c>
      <c r="F310" s="35">
        <f t="shared" si="54"/>
        <v>0</v>
      </c>
      <c r="G310" s="7"/>
      <c r="H310" s="5">
        <f t="shared" si="55"/>
        <v>31</v>
      </c>
      <c r="I310" s="45">
        <f t="shared" si="56"/>
        <v>46082</v>
      </c>
      <c r="J310" s="5">
        <f t="shared" si="57"/>
        <v>9166</v>
      </c>
      <c r="K310" s="55">
        <f t="shared" si="58"/>
        <v>5.3904348595426005E-2</v>
      </c>
      <c r="L310" s="47">
        <f t="shared" si="59"/>
        <v>0.26320326952367423</v>
      </c>
      <c r="M310" s="5">
        <f t="shared" si="60"/>
        <v>0</v>
      </c>
      <c r="N310" s="5">
        <f t="shared" si="61"/>
        <v>0</v>
      </c>
      <c r="P310" s="52">
        <f t="shared" si="64"/>
        <v>0</v>
      </c>
      <c r="Q310" s="70"/>
    </row>
    <row r="311" spans="1:17" ht="12" customHeight="1">
      <c r="A311" s="44">
        <f t="shared" si="62"/>
        <v>46113</v>
      </c>
      <c r="B311" s="66">
        <f t="shared" si="63"/>
        <v>-1750000</v>
      </c>
      <c r="C311" s="67"/>
      <c r="D311" s="68">
        <f t="shared" si="52"/>
        <v>-1750000</v>
      </c>
      <c r="E311" s="35">
        <f t="shared" si="53"/>
        <v>0</v>
      </c>
      <c r="F311" s="35">
        <f t="shared" si="54"/>
        <v>0</v>
      </c>
      <c r="G311" s="7"/>
      <c r="H311" s="5">
        <f t="shared" si="55"/>
        <v>30</v>
      </c>
      <c r="I311" s="45">
        <f t="shared" si="56"/>
        <v>46113</v>
      </c>
      <c r="J311" s="5">
        <f t="shared" si="57"/>
        <v>9197</v>
      </c>
      <c r="K311" s="55">
        <f t="shared" si="58"/>
        <v>5.3904348595426005E-2</v>
      </c>
      <c r="L311" s="47">
        <f t="shared" si="59"/>
        <v>0.26201772271602775</v>
      </c>
      <c r="M311" s="5">
        <f t="shared" si="60"/>
        <v>0</v>
      </c>
      <c r="N311" s="5">
        <f t="shared" si="61"/>
        <v>0</v>
      </c>
      <c r="P311" s="52">
        <f t="shared" si="64"/>
        <v>0</v>
      </c>
      <c r="Q311" s="70"/>
    </row>
    <row r="312" spans="1:17" ht="12" customHeight="1">
      <c r="A312" s="44">
        <f t="shared" si="62"/>
        <v>46143</v>
      </c>
      <c r="B312" s="66">
        <f t="shared" si="63"/>
        <v>-1750000</v>
      </c>
      <c r="C312" s="67"/>
      <c r="D312" s="68">
        <f t="shared" si="52"/>
        <v>-1750000</v>
      </c>
      <c r="E312" s="35">
        <f t="shared" si="53"/>
        <v>0</v>
      </c>
      <c r="F312" s="35">
        <f t="shared" si="54"/>
        <v>0</v>
      </c>
      <c r="G312" s="7"/>
      <c r="H312" s="5">
        <f t="shared" si="55"/>
        <v>31</v>
      </c>
      <c r="I312" s="45">
        <f t="shared" si="56"/>
        <v>46143</v>
      </c>
      <c r="J312" s="5">
        <f t="shared" si="57"/>
        <v>9227</v>
      </c>
      <c r="K312" s="55">
        <f t="shared" si="58"/>
        <v>5.3904348595426005E-2</v>
      </c>
      <c r="L312" s="47">
        <f t="shared" si="59"/>
        <v>0.26087550404865362</v>
      </c>
      <c r="M312" s="5">
        <f t="shared" si="60"/>
        <v>0</v>
      </c>
      <c r="N312" s="5">
        <f t="shared" si="61"/>
        <v>0</v>
      </c>
      <c r="P312" s="52">
        <f t="shared" si="64"/>
        <v>0</v>
      </c>
      <c r="Q312" s="70"/>
    </row>
    <row r="313" spans="1:17" ht="12" customHeight="1">
      <c r="A313" s="44">
        <f t="shared" si="62"/>
        <v>46174</v>
      </c>
      <c r="B313" s="66">
        <f t="shared" si="63"/>
        <v>-1750000</v>
      </c>
      <c r="C313" s="67"/>
      <c r="D313" s="68">
        <f t="shared" si="52"/>
        <v>-1750000</v>
      </c>
      <c r="E313" s="35">
        <f t="shared" si="53"/>
        <v>0</v>
      </c>
      <c r="F313" s="35">
        <f t="shared" si="54"/>
        <v>0</v>
      </c>
      <c r="G313" s="7"/>
      <c r="H313" s="5">
        <f t="shared" si="55"/>
        <v>30</v>
      </c>
      <c r="I313" s="45">
        <f t="shared" si="56"/>
        <v>46174</v>
      </c>
      <c r="J313" s="5">
        <f t="shared" si="57"/>
        <v>9258</v>
      </c>
      <c r="K313" s="55">
        <f t="shared" si="58"/>
        <v>5.3904348595426005E-2</v>
      </c>
      <c r="L313" s="47">
        <f t="shared" si="59"/>
        <v>0.25970044219787286</v>
      </c>
      <c r="M313" s="5">
        <f t="shared" si="60"/>
        <v>0</v>
      </c>
      <c r="N313" s="5">
        <f t="shared" si="61"/>
        <v>0</v>
      </c>
      <c r="P313" s="52">
        <f t="shared" si="64"/>
        <v>0</v>
      </c>
      <c r="Q313" s="70"/>
    </row>
    <row r="314" spans="1:17" ht="12" customHeight="1">
      <c r="A314" s="44">
        <f t="shared" si="62"/>
        <v>46204</v>
      </c>
      <c r="B314" s="66">
        <f t="shared" si="63"/>
        <v>-1750000</v>
      </c>
      <c r="C314" s="67"/>
      <c r="D314" s="68">
        <f t="shared" si="52"/>
        <v>-1750000</v>
      </c>
      <c r="E314" s="35">
        <f t="shared" si="53"/>
        <v>0</v>
      </c>
      <c r="F314" s="35">
        <f t="shared" si="54"/>
        <v>0</v>
      </c>
      <c r="G314" s="7"/>
      <c r="H314" s="5">
        <f t="shared" si="55"/>
        <v>31</v>
      </c>
      <c r="I314" s="45">
        <f t="shared" si="56"/>
        <v>46204</v>
      </c>
      <c r="J314" s="5">
        <f t="shared" si="57"/>
        <v>9288</v>
      </c>
      <c r="K314" s="55">
        <f t="shared" si="58"/>
        <v>5.3904348595426005E-2</v>
      </c>
      <c r="L314" s="47">
        <f t="shared" si="59"/>
        <v>0.25856832529398999</v>
      </c>
      <c r="M314" s="5">
        <f t="shared" si="60"/>
        <v>0</v>
      </c>
      <c r="N314" s="5">
        <f t="shared" si="61"/>
        <v>0</v>
      </c>
      <c r="P314" s="52">
        <f t="shared" si="64"/>
        <v>0</v>
      </c>
      <c r="Q314" s="70"/>
    </row>
    <row r="315" spans="1:17" ht="12" customHeight="1">
      <c r="A315" s="44">
        <f t="shared" si="62"/>
        <v>46235</v>
      </c>
      <c r="B315" s="66">
        <f t="shared" si="63"/>
        <v>-1750000</v>
      </c>
      <c r="C315" s="67"/>
      <c r="D315" s="68">
        <f t="shared" si="52"/>
        <v>-1750000</v>
      </c>
      <c r="E315" s="35">
        <f t="shared" si="53"/>
        <v>0</v>
      </c>
      <c r="F315" s="35">
        <f t="shared" si="54"/>
        <v>0</v>
      </c>
      <c r="G315" s="7"/>
      <c r="H315" s="5">
        <f t="shared" si="55"/>
        <v>31</v>
      </c>
      <c r="I315" s="45">
        <f t="shared" si="56"/>
        <v>46235</v>
      </c>
      <c r="J315" s="5">
        <f t="shared" si="57"/>
        <v>9319</v>
      </c>
      <c r="K315" s="55">
        <f t="shared" si="58"/>
        <v>5.3904348595426005E-2</v>
      </c>
      <c r="L315" s="47">
        <f t="shared" si="59"/>
        <v>0.25740365567128526</v>
      </c>
      <c r="M315" s="5">
        <f t="shared" si="60"/>
        <v>0</v>
      </c>
      <c r="N315" s="5">
        <f t="shared" si="61"/>
        <v>0</v>
      </c>
      <c r="P315" s="52">
        <f t="shared" si="64"/>
        <v>0</v>
      </c>
      <c r="Q315" s="70"/>
    </row>
    <row r="316" spans="1:17" ht="12" customHeight="1">
      <c r="A316" s="44">
        <f t="shared" si="62"/>
        <v>46266</v>
      </c>
      <c r="B316" s="66">
        <f t="shared" si="63"/>
        <v>-1750000</v>
      </c>
      <c r="C316" s="67"/>
      <c r="D316" s="68">
        <f t="shared" si="52"/>
        <v>-1750000</v>
      </c>
      <c r="E316" s="35">
        <f t="shared" si="53"/>
        <v>0</v>
      </c>
      <c r="F316" s="35">
        <f t="shared" si="54"/>
        <v>0</v>
      </c>
      <c r="G316" s="7"/>
      <c r="H316" s="5">
        <f t="shared" si="55"/>
        <v>30</v>
      </c>
      <c r="I316" s="45">
        <f t="shared" si="56"/>
        <v>46266</v>
      </c>
      <c r="J316" s="5">
        <f t="shared" si="57"/>
        <v>9350</v>
      </c>
      <c r="K316" s="55">
        <f t="shared" si="58"/>
        <v>5.3904348595426005E-2</v>
      </c>
      <c r="L316" s="47">
        <f t="shared" si="59"/>
        <v>0.25624423207138131</v>
      </c>
      <c r="M316" s="5">
        <f t="shared" si="60"/>
        <v>0</v>
      </c>
      <c r="N316" s="5">
        <f t="shared" si="61"/>
        <v>0</v>
      </c>
      <c r="P316" s="52">
        <f t="shared" si="64"/>
        <v>0</v>
      </c>
      <c r="Q316" s="70"/>
    </row>
    <row r="317" spans="1:17" ht="12" customHeight="1">
      <c r="A317" s="44">
        <f t="shared" si="62"/>
        <v>46296</v>
      </c>
      <c r="B317" s="66">
        <f t="shared" si="63"/>
        <v>-1750000</v>
      </c>
      <c r="C317" s="67"/>
      <c r="D317" s="68">
        <f t="shared" si="52"/>
        <v>-1750000</v>
      </c>
      <c r="E317" s="35">
        <f t="shared" si="53"/>
        <v>0</v>
      </c>
      <c r="F317" s="35">
        <f t="shared" si="54"/>
        <v>0</v>
      </c>
      <c r="G317" s="7"/>
      <c r="H317" s="5">
        <f t="shared" si="55"/>
        <v>31</v>
      </c>
      <c r="I317" s="45">
        <f t="shared" si="56"/>
        <v>46296</v>
      </c>
      <c r="J317" s="5">
        <f t="shared" si="57"/>
        <v>9380</v>
      </c>
      <c r="K317" s="55">
        <f t="shared" si="58"/>
        <v>5.3904348595426005E-2</v>
      </c>
      <c r="L317" s="47">
        <f t="shared" si="59"/>
        <v>0.25512718188773365</v>
      </c>
      <c r="M317" s="5">
        <f t="shared" si="60"/>
        <v>0</v>
      </c>
      <c r="N317" s="5">
        <f t="shared" si="61"/>
        <v>0</v>
      </c>
      <c r="P317" s="52">
        <f t="shared" si="64"/>
        <v>0</v>
      </c>
      <c r="Q317" s="70"/>
    </row>
    <row r="318" spans="1:17" ht="12" customHeight="1">
      <c r="A318" s="44">
        <f t="shared" si="62"/>
        <v>46327</v>
      </c>
      <c r="B318" s="66">
        <f t="shared" si="63"/>
        <v>-1750000</v>
      </c>
      <c r="C318" s="67"/>
      <c r="D318" s="68">
        <f t="shared" si="52"/>
        <v>-1750000</v>
      </c>
      <c r="E318" s="35">
        <f t="shared" si="53"/>
        <v>0</v>
      </c>
      <c r="F318" s="35">
        <f t="shared" si="54"/>
        <v>0</v>
      </c>
      <c r="G318" s="7"/>
      <c r="H318" s="5">
        <f t="shared" si="55"/>
        <v>30</v>
      </c>
      <c r="I318" s="45">
        <f t="shared" si="56"/>
        <v>46327</v>
      </c>
      <c r="J318" s="5">
        <f t="shared" si="57"/>
        <v>9411</v>
      </c>
      <c r="K318" s="55">
        <f t="shared" si="58"/>
        <v>5.3904348595426005E-2</v>
      </c>
      <c r="L318" s="47">
        <f t="shared" si="59"/>
        <v>0.25397801221146704</v>
      </c>
      <c r="M318" s="5">
        <f t="shared" si="60"/>
        <v>0</v>
      </c>
      <c r="N318" s="5">
        <f t="shared" si="61"/>
        <v>0</v>
      </c>
      <c r="P318" s="52">
        <f t="shared" si="64"/>
        <v>0</v>
      </c>
      <c r="Q318" s="70"/>
    </row>
    <row r="319" spans="1:17" ht="12" customHeight="1">
      <c r="A319" s="44">
        <f t="shared" si="62"/>
        <v>46357</v>
      </c>
      <c r="B319" s="66">
        <f t="shared" si="63"/>
        <v>-1750000</v>
      </c>
      <c r="C319" s="67"/>
      <c r="D319" s="68">
        <f t="shared" si="52"/>
        <v>-1750000</v>
      </c>
      <c r="E319" s="35">
        <f t="shared" si="53"/>
        <v>0</v>
      </c>
      <c r="F319" s="35">
        <f t="shared" si="54"/>
        <v>0</v>
      </c>
      <c r="G319" s="7"/>
      <c r="H319" s="5">
        <f t="shared" si="55"/>
        <v>31</v>
      </c>
      <c r="I319" s="45">
        <f t="shared" si="56"/>
        <v>46357</v>
      </c>
      <c r="J319" s="5">
        <f t="shared" si="57"/>
        <v>9441</v>
      </c>
      <c r="K319" s="55">
        <f t="shared" si="58"/>
        <v>5.3904348595426005E-2</v>
      </c>
      <c r="L319" s="47">
        <f t="shared" si="59"/>
        <v>0.25287084120164605</v>
      </c>
      <c r="M319" s="5">
        <f t="shared" si="60"/>
        <v>0</v>
      </c>
      <c r="N319" s="5">
        <f t="shared" si="61"/>
        <v>0</v>
      </c>
      <c r="P319" s="52">
        <f t="shared" si="64"/>
        <v>0</v>
      </c>
      <c r="Q319" s="70"/>
    </row>
    <row r="320" spans="1:17" ht="12" customHeight="1">
      <c r="A320" s="44">
        <f t="shared" si="62"/>
        <v>46388</v>
      </c>
      <c r="B320" s="66">
        <f t="shared" si="63"/>
        <v>-1750000</v>
      </c>
      <c r="C320" s="67"/>
      <c r="D320" s="68">
        <f t="shared" si="52"/>
        <v>-1750000</v>
      </c>
      <c r="E320" s="35">
        <f t="shared" si="53"/>
        <v>0</v>
      </c>
      <c r="F320" s="35">
        <f t="shared" si="54"/>
        <v>0</v>
      </c>
      <c r="G320" s="7"/>
      <c r="H320" s="5">
        <f t="shared" si="55"/>
        <v>31</v>
      </c>
      <c r="I320" s="45">
        <f t="shared" si="56"/>
        <v>46388</v>
      </c>
      <c r="J320" s="5">
        <f t="shared" si="57"/>
        <v>9472</v>
      </c>
      <c r="K320" s="55">
        <f t="shared" si="58"/>
        <v>5.3904348595426005E-2</v>
      </c>
      <c r="L320" s="47">
        <f t="shared" si="59"/>
        <v>0.25173183476348121</v>
      </c>
      <c r="M320" s="5">
        <f t="shared" si="60"/>
        <v>0</v>
      </c>
      <c r="N320" s="5">
        <f t="shared" si="61"/>
        <v>0</v>
      </c>
      <c r="P320" s="52">
        <f t="shared" si="64"/>
        <v>0</v>
      </c>
      <c r="Q320" s="70"/>
    </row>
    <row r="321" spans="1:17" ht="12" customHeight="1">
      <c r="A321" s="44">
        <f t="shared" si="62"/>
        <v>46419</v>
      </c>
      <c r="B321" s="66">
        <f t="shared" si="63"/>
        <v>-1750000</v>
      </c>
      <c r="C321" s="67"/>
      <c r="D321" s="68">
        <f t="shared" si="52"/>
        <v>-1750000</v>
      </c>
      <c r="E321" s="35">
        <f t="shared" si="53"/>
        <v>0</v>
      </c>
      <c r="F321" s="35">
        <f t="shared" si="54"/>
        <v>0</v>
      </c>
      <c r="G321" s="7"/>
      <c r="H321" s="5">
        <f t="shared" si="55"/>
        <v>28</v>
      </c>
      <c r="I321" s="45">
        <f t="shared" si="56"/>
        <v>46419</v>
      </c>
      <c r="J321" s="5">
        <f t="shared" si="57"/>
        <v>9503</v>
      </c>
      <c r="K321" s="55">
        <f t="shared" si="58"/>
        <v>5.3904348595426005E-2</v>
      </c>
      <c r="L321" s="47">
        <f t="shared" si="59"/>
        <v>0.25059795875340385</v>
      </c>
      <c r="M321" s="5">
        <f t="shared" si="60"/>
        <v>0</v>
      </c>
      <c r="N321" s="5">
        <f t="shared" si="61"/>
        <v>0</v>
      </c>
      <c r="P321" s="52">
        <f t="shared" si="64"/>
        <v>0</v>
      </c>
      <c r="Q321" s="70"/>
    </row>
    <row r="322" spans="1:17" ht="12" customHeight="1">
      <c r="A322" s="44">
        <f t="shared" si="62"/>
        <v>46447</v>
      </c>
      <c r="B322" s="66">
        <f t="shared" si="63"/>
        <v>-1750000</v>
      </c>
      <c r="C322" s="67"/>
      <c r="D322" s="68">
        <f t="shared" si="52"/>
        <v>-1750000</v>
      </c>
      <c r="E322" s="35">
        <f t="shared" si="53"/>
        <v>0</v>
      </c>
      <c r="F322" s="35">
        <f t="shared" si="54"/>
        <v>0</v>
      </c>
      <c r="G322" s="7"/>
      <c r="H322" s="5">
        <f t="shared" si="55"/>
        <v>31</v>
      </c>
      <c r="I322" s="45">
        <f t="shared" si="56"/>
        <v>46447</v>
      </c>
      <c r="J322" s="5">
        <f t="shared" si="57"/>
        <v>9531</v>
      </c>
      <c r="K322" s="55">
        <f t="shared" si="58"/>
        <v>5.3904348595426005E-2</v>
      </c>
      <c r="L322" s="47">
        <f t="shared" si="59"/>
        <v>0.2495782031681304</v>
      </c>
      <c r="M322" s="5">
        <f t="shared" si="60"/>
        <v>0</v>
      </c>
      <c r="N322" s="5">
        <f t="shared" si="61"/>
        <v>0</v>
      </c>
      <c r="P322" s="52">
        <f t="shared" si="64"/>
        <v>0</v>
      </c>
      <c r="Q322" s="70"/>
    </row>
    <row r="323" spans="1:17" ht="12" customHeight="1">
      <c r="A323" s="44">
        <f t="shared" si="62"/>
        <v>46478</v>
      </c>
      <c r="B323" s="66">
        <f t="shared" si="63"/>
        <v>-1750000</v>
      </c>
      <c r="C323" s="67"/>
      <c r="D323" s="68">
        <f t="shared" si="52"/>
        <v>-1750000</v>
      </c>
      <c r="E323" s="35">
        <f t="shared" si="53"/>
        <v>0</v>
      </c>
      <c r="F323" s="35">
        <f t="shared" si="54"/>
        <v>0</v>
      </c>
      <c r="G323" s="7"/>
      <c r="H323" s="5">
        <f t="shared" si="55"/>
        <v>30</v>
      </c>
      <c r="I323" s="45">
        <f t="shared" si="56"/>
        <v>46478</v>
      </c>
      <c r="J323" s="5">
        <f t="shared" si="57"/>
        <v>9562</v>
      </c>
      <c r="K323" s="55">
        <f t="shared" si="58"/>
        <v>5.3904348595426005E-2</v>
      </c>
      <c r="L323" s="47">
        <f t="shared" si="59"/>
        <v>0.24845402776347231</v>
      </c>
      <c r="M323" s="5">
        <f t="shared" si="60"/>
        <v>0</v>
      </c>
      <c r="N323" s="5">
        <f t="shared" si="61"/>
        <v>0</v>
      </c>
      <c r="P323" s="52">
        <f t="shared" si="64"/>
        <v>0</v>
      </c>
      <c r="Q323" s="70"/>
    </row>
    <row r="324" spans="1:17" ht="12" customHeight="1">
      <c r="A324" s="44">
        <f t="shared" si="62"/>
        <v>46508</v>
      </c>
      <c r="B324" s="66">
        <f t="shared" si="63"/>
        <v>-1750000</v>
      </c>
      <c r="C324" s="67"/>
      <c r="D324" s="68">
        <f t="shared" si="52"/>
        <v>-1750000</v>
      </c>
      <c r="E324" s="35">
        <f t="shared" si="53"/>
        <v>0</v>
      </c>
      <c r="F324" s="35">
        <f t="shared" si="54"/>
        <v>0</v>
      </c>
      <c r="G324" s="7"/>
      <c r="H324" s="5">
        <f t="shared" si="55"/>
        <v>31</v>
      </c>
      <c r="I324" s="45">
        <f t="shared" si="56"/>
        <v>46508</v>
      </c>
      <c r="J324" s="5">
        <f t="shared" si="57"/>
        <v>9592</v>
      </c>
      <c r="K324" s="55">
        <f t="shared" si="58"/>
        <v>5.3904348595426005E-2</v>
      </c>
      <c r="L324" s="47">
        <f t="shared" si="59"/>
        <v>0.24737093756043552</v>
      </c>
      <c r="M324" s="5">
        <f t="shared" si="60"/>
        <v>0</v>
      </c>
      <c r="N324" s="5">
        <f t="shared" si="61"/>
        <v>0</v>
      </c>
      <c r="P324" s="52">
        <f t="shared" si="64"/>
        <v>0</v>
      </c>
      <c r="Q324" s="70"/>
    </row>
    <row r="325" spans="1:17" ht="12" customHeight="1">
      <c r="A325" s="44">
        <f t="shared" si="62"/>
        <v>46539</v>
      </c>
      <c r="B325" s="66">
        <f t="shared" si="63"/>
        <v>-1750000</v>
      </c>
      <c r="C325" s="67"/>
      <c r="D325" s="68">
        <f t="shared" si="52"/>
        <v>-1750000</v>
      </c>
      <c r="E325" s="35">
        <f t="shared" si="53"/>
        <v>0</v>
      </c>
      <c r="F325" s="35">
        <f t="shared" si="54"/>
        <v>0</v>
      </c>
      <c r="G325" s="7"/>
      <c r="H325" s="5">
        <f t="shared" si="55"/>
        <v>30</v>
      </c>
      <c r="I325" s="45">
        <f t="shared" si="56"/>
        <v>46539</v>
      </c>
      <c r="J325" s="5">
        <f t="shared" si="57"/>
        <v>9623</v>
      </c>
      <c r="K325" s="55">
        <f t="shared" si="58"/>
        <v>5.3904348595426005E-2</v>
      </c>
      <c r="L325" s="47">
        <f t="shared" si="59"/>
        <v>0.24625670434494384</v>
      </c>
      <c r="M325" s="5">
        <f t="shared" si="60"/>
        <v>0</v>
      </c>
      <c r="N325" s="5">
        <f t="shared" si="61"/>
        <v>0</v>
      </c>
      <c r="P325" s="52">
        <f t="shared" si="64"/>
        <v>0</v>
      </c>
      <c r="Q325" s="70"/>
    </row>
    <row r="326" spans="1:17" ht="12" customHeight="1">
      <c r="A326" s="44">
        <f t="shared" si="62"/>
        <v>46569</v>
      </c>
      <c r="B326" s="66">
        <f t="shared" si="63"/>
        <v>-1750000</v>
      </c>
      <c r="C326" s="67"/>
      <c r="D326" s="68">
        <f t="shared" si="52"/>
        <v>-1750000</v>
      </c>
      <c r="E326" s="35">
        <f t="shared" si="53"/>
        <v>0</v>
      </c>
      <c r="F326" s="35">
        <f t="shared" si="54"/>
        <v>0</v>
      </c>
      <c r="G326" s="7"/>
      <c r="H326" s="5">
        <f t="shared" si="55"/>
        <v>31</v>
      </c>
      <c r="I326" s="45">
        <f t="shared" si="56"/>
        <v>46569</v>
      </c>
      <c r="J326" s="5">
        <f t="shared" si="57"/>
        <v>9653</v>
      </c>
      <c r="K326" s="55">
        <f t="shared" si="58"/>
        <v>5.3904348595426005E-2</v>
      </c>
      <c r="L326" s="47">
        <f t="shared" si="59"/>
        <v>0.24518319297421237</v>
      </c>
      <c r="M326" s="5">
        <f t="shared" si="60"/>
        <v>0</v>
      </c>
      <c r="N326" s="5">
        <f t="shared" si="61"/>
        <v>0</v>
      </c>
      <c r="P326" s="52">
        <f t="shared" si="64"/>
        <v>0</v>
      </c>
      <c r="Q326" s="70"/>
    </row>
    <row r="327" spans="1:17" ht="12" customHeight="1">
      <c r="A327" s="44">
        <f t="shared" si="62"/>
        <v>46600</v>
      </c>
      <c r="B327" s="66">
        <f t="shared" si="63"/>
        <v>-1750000</v>
      </c>
      <c r="C327" s="67"/>
      <c r="D327" s="68">
        <f t="shared" si="52"/>
        <v>-1750000</v>
      </c>
      <c r="E327" s="35">
        <f t="shared" si="53"/>
        <v>0</v>
      </c>
      <c r="F327" s="35">
        <f t="shared" si="54"/>
        <v>0</v>
      </c>
      <c r="G327" s="7"/>
      <c r="H327" s="5">
        <f t="shared" si="55"/>
        <v>31</v>
      </c>
      <c r="I327" s="45">
        <f t="shared" si="56"/>
        <v>46600</v>
      </c>
      <c r="J327" s="5">
        <f t="shared" si="57"/>
        <v>9684</v>
      </c>
      <c r="K327" s="55">
        <f t="shared" si="58"/>
        <v>5.3904348595426005E-2</v>
      </c>
      <c r="L327" s="47">
        <f t="shared" si="59"/>
        <v>0.24407881401932635</v>
      </c>
      <c r="M327" s="5">
        <f t="shared" si="60"/>
        <v>0</v>
      </c>
      <c r="N327" s="5">
        <f t="shared" si="61"/>
        <v>0</v>
      </c>
      <c r="P327" s="52">
        <f t="shared" si="64"/>
        <v>0</v>
      </c>
      <c r="Q327" s="70"/>
    </row>
    <row r="328" spans="1:17" ht="12" customHeight="1">
      <c r="A328" s="44">
        <f t="shared" si="62"/>
        <v>46631</v>
      </c>
      <c r="B328" s="66">
        <f t="shared" si="63"/>
        <v>-1750000</v>
      </c>
      <c r="C328" s="67"/>
      <c r="D328" s="68">
        <f t="shared" si="52"/>
        <v>-1750000</v>
      </c>
      <c r="E328" s="35">
        <f t="shared" si="53"/>
        <v>0</v>
      </c>
      <c r="F328" s="35">
        <f t="shared" si="54"/>
        <v>0</v>
      </c>
      <c r="G328" s="7"/>
      <c r="H328" s="5">
        <f t="shared" si="55"/>
        <v>30</v>
      </c>
      <c r="I328" s="45">
        <f t="shared" si="56"/>
        <v>46631</v>
      </c>
      <c r="J328" s="5">
        <f t="shared" si="57"/>
        <v>9715</v>
      </c>
      <c r="K328" s="55">
        <f t="shared" si="58"/>
        <v>5.3904348595426005E-2</v>
      </c>
      <c r="L328" s="47">
        <f t="shared" si="59"/>
        <v>0.24297940951991256</v>
      </c>
      <c r="M328" s="5">
        <f t="shared" si="60"/>
        <v>0</v>
      </c>
      <c r="N328" s="5">
        <f t="shared" si="61"/>
        <v>0</v>
      </c>
      <c r="P328" s="52">
        <f t="shared" si="64"/>
        <v>0</v>
      </c>
      <c r="Q328" s="70"/>
    </row>
    <row r="329" spans="1:17" ht="12" customHeight="1">
      <c r="A329" s="44">
        <f t="shared" si="62"/>
        <v>46661</v>
      </c>
      <c r="B329" s="66">
        <f t="shared" si="63"/>
        <v>-1750000</v>
      </c>
      <c r="C329" s="67"/>
      <c r="D329" s="68">
        <f t="shared" si="52"/>
        <v>-1750000</v>
      </c>
      <c r="E329" s="35">
        <f t="shared" si="53"/>
        <v>0</v>
      </c>
      <c r="F329" s="35">
        <f t="shared" si="54"/>
        <v>0</v>
      </c>
      <c r="G329" s="7"/>
      <c r="H329" s="5">
        <f t="shared" si="55"/>
        <v>31</v>
      </c>
      <c r="I329" s="45">
        <f t="shared" si="56"/>
        <v>46661</v>
      </c>
      <c r="J329" s="5">
        <f t="shared" si="57"/>
        <v>9745</v>
      </c>
      <c r="K329" s="55">
        <f t="shared" si="58"/>
        <v>5.3904348595426005E-2</v>
      </c>
      <c r="L329" s="47">
        <f t="shared" si="59"/>
        <v>0.24192018492065906</v>
      </c>
      <c r="M329" s="5">
        <f t="shared" si="60"/>
        <v>0</v>
      </c>
      <c r="N329" s="5">
        <f t="shared" si="61"/>
        <v>0</v>
      </c>
      <c r="P329" s="52">
        <f t="shared" si="64"/>
        <v>0</v>
      </c>
      <c r="Q329" s="70"/>
    </row>
    <row r="330" spans="1:17" ht="12" customHeight="1">
      <c r="A330" s="44">
        <f t="shared" si="62"/>
        <v>46692</v>
      </c>
      <c r="B330" s="66">
        <f t="shared" si="63"/>
        <v>-1750000</v>
      </c>
      <c r="C330" s="67"/>
      <c r="D330" s="68">
        <f t="shared" ref="D330:D369" si="65">B330+C330</f>
        <v>-1750000</v>
      </c>
      <c r="E330" s="35">
        <f t="shared" ref="E330:E369" si="66">IF(M330=0,0,IF(AND(M330=1,$H$3=1),D330*H330,IF($H$3=2,D330,"N/A")))</f>
        <v>0</v>
      </c>
      <c r="F330" s="35">
        <f t="shared" ref="F330:F369" si="67">E330*L330</f>
        <v>0</v>
      </c>
      <c r="G330" s="7"/>
      <c r="H330" s="5">
        <f t="shared" ref="H330:H369" si="68">A331-A330</f>
        <v>30</v>
      </c>
      <c r="I330" s="45">
        <f t="shared" ref="I330:I369" si="69">CHOOSE(F$3,A331+24,A330)</f>
        <v>46692</v>
      </c>
      <c r="J330" s="5">
        <f t="shared" ref="J330:J369" si="70">I330-C$3</f>
        <v>9776</v>
      </c>
      <c r="K330" s="55">
        <f t="shared" ref="K330:K370" si="71">VLOOKUP($A330,Table,MATCH(K$4,Curves,0))</f>
        <v>5.3904348595426005E-2</v>
      </c>
      <c r="L330" s="47">
        <f t="shared" ref="L330:L369" si="72">1/(1+CHOOSE(F$3,(K331+($I$3/10000))/2,(K330+($I$3/10000))/2))^(2*J330/365.25)</f>
        <v>0.24083050353692487</v>
      </c>
      <c r="M330" s="5">
        <f t="shared" ref="M330:M369" si="73">IF(AND(mthbeg&lt;=A330,mthend&gt;=A330),1,0)</f>
        <v>0</v>
      </c>
      <c r="N330" s="5">
        <f t="shared" ref="N330:N369" si="74">H330*M330</f>
        <v>0</v>
      </c>
      <c r="P330" s="52">
        <f t="shared" si="64"/>
        <v>0</v>
      </c>
      <c r="Q330" s="70"/>
    </row>
    <row r="331" spans="1:17" ht="12" customHeight="1">
      <c r="A331" s="44">
        <f t="shared" ref="A331:A370" si="75">EDATE(A330,1)</f>
        <v>46722</v>
      </c>
      <c r="B331" s="66">
        <f t="shared" ref="B331:B369" si="76">B330</f>
        <v>-1750000</v>
      </c>
      <c r="C331" s="67"/>
      <c r="D331" s="68">
        <f t="shared" si="65"/>
        <v>-1750000</v>
      </c>
      <c r="E331" s="35">
        <f t="shared" si="66"/>
        <v>0</v>
      </c>
      <c r="F331" s="35">
        <f t="shared" si="67"/>
        <v>0</v>
      </c>
      <c r="G331" s="7"/>
      <c r="H331" s="5">
        <f t="shared" si="68"/>
        <v>31</v>
      </c>
      <c r="I331" s="45">
        <f t="shared" si="69"/>
        <v>46722</v>
      </c>
      <c r="J331" s="5">
        <f t="shared" si="70"/>
        <v>9806</v>
      </c>
      <c r="K331" s="55">
        <f t="shared" si="71"/>
        <v>5.3904348595426005E-2</v>
      </c>
      <c r="L331" s="47">
        <f t="shared" si="72"/>
        <v>0.23978064670296134</v>
      </c>
      <c r="M331" s="5">
        <f t="shared" si="73"/>
        <v>0</v>
      </c>
      <c r="N331" s="5">
        <f t="shared" si="74"/>
        <v>0</v>
      </c>
      <c r="P331" s="52">
        <f t="shared" ref="P331:P369" si="77">F331</f>
        <v>0</v>
      </c>
      <c r="Q331" s="70"/>
    </row>
    <row r="332" spans="1:17" ht="12" customHeight="1">
      <c r="A332" s="44">
        <f t="shared" si="75"/>
        <v>46753</v>
      </c>
      <c r="B332" s="66">
        <f t="shared" si="76"/>
        <v>-1750000</v>
      </c>
      <c r="C332" s="67"/>
      <c r="D332" s="68">
        <f t="shared" si="65"/>
        <v>-1750000</v>
      </c>
      <c r="E332" s="35">
        <f t="shared" si="66"/>
        <v>0</v>
      </c>
      <c r="F332" s="35">
        <f t="shared" si="67"/>
        <v>0</v>
      </c>
      <c r="G332" s="7"/>
      <c r="H332" s="5">
        <f t="shared" si="68"/>
        <v>31</v>
      </c>
      <c r="I332" s="45">
        <f t="shared" si="69"/>
        <v>46753</v>
      </c>
      <c r="J332" s="5">
        <f t="shared" si="70"/>
        <v>9837</v>
      </c>
      <c r="K332" s="55">
        <f t="shared" si="71"/>
        <v>5.3904348595426005E-2</v>
      </c>
      <c r="L332" s="47">
        <f t="shared" si="72"/>
        <v>0.23870060244382829</v>
      </c>
      <c r="M332" s="5">
        <f t="shared" si="73"/>
        <v>0</v>
      </c>
      <c r="N332" s="5">
        <f t="shared" si="74"/>
        <v>0</v>
      </c>
      <c r="P332" s="52">
        <f t="shared" si="77"/>
        <v>0</v>
      </c>
      <c r="Q332" s="70"/>
    </row>
    <row r="333" spans="1:17" ht="12" customHeight="1">
      <c r="A333" s="44">
        <f t="shared" si="75"/>
        <v>46784</v>
      </c>
      <c r="B333" s="66">
        <f t="shared" si="76"/>
        <v>-1750000</v>
      </c>
      <c r="C333" s="67"/>
      <c r="D333" s="68">
        <f t="shared" si="65"/>
        <v>-1750000</v>
      </c>
      <c r="E333" s="35">
        <f t="shared" si="66"/>
        <v>0</v>
      </c>
      <c r="F333" s="35">
        <f t="shared" si="67"/>
        <v>0</v>
      </c>
      <c r="G333" s="7"/>
      <c r="H333" s="5">
        <f t="shared" si="68"/>
        <v>29</v>
      </c>
      <c r="I333" s="45">
        <f t="shared" si="69"/>
        <v>46784</v>
      </c>
      <c r="J333" s="5">
        <f t="shared" si="70"/>
        <v>9868</v>
      </c>
      <c r="K333" s="55">
        <f t="shared" si="71"/>
        <v>5.3904348595426005E-2</v>
      </c>
      <c r="L333" s="47">
        <f t="shared" si="72"/>
        <v>0.23762542302936768</v>
      </c>
      <c r="M333" s="5">
        <f t="shared" si="73"/>
        <v>0</v>
      </c>
      <c r="N333" s="5">
        <f t="shared" si="74"/>
        <v>0</v>
      </c>
      <c r="P333" s="52">
        <f t="shared" si="77"/>
        <v>0</v>
      </c>
      <c r="Q333" s="70"/>
    </row>
    <row r="334" spans="1:17" ht="12" customHeight="1">
      <c r="A334" s="44">
        <f t="shared" si="75"/>
        <v>46813</v>
      </c>
      <c r="B334" s="66">
        <f t="shared" si="76"/>
        <v>-1750000</v>
      </c>
      <c r="C334" s="67"/>
      <c r="D334" s="68">
        <f t="shared" si="65"/>
        <v>-1750000</v>
      </c>
      <c r="E334" s="35">
        <f t="shared" si="66"/>
        <v>0</v>
      </c>
      <c r="F334" s="35">
        <f t="shared" si="67"/>
        <v>0</v>
      </c>
      <c r="G334" s="7"/>
      <c r="H334" s="5">
        <f t="shared" si="68"/>
        <v>31</v>
      </c>
      <c r="I334" s="45">
        <f t="shared" si="69"/>
        <v>46813</v>
      </c>
      <c r="J334" s="5">
        <f t="shared" si="70"/>
        <v>9897</v>
      </c>
      <c r="K334" s="55">
        <f t="shared" si="71"/>
        <v>5.3904348595426005E-2</v>
      </c>
      <c r="L334" s="47">
        <f t="shared" si="72"/>
        <v>0.23662399479400575</v>
      </c>
      <c r="M334" s="5">
        <f t="shared" si="73"/>
        <v>0</v>
      </c>
      <c r="N334" s="5">
        <f t="shared" si="74"/>
        <v>0</v>
      </c>
      <c r="P334" s="52">
        <f t="shared" si="77"/>
        <v>0</v>
      </c>
      <c r="Q334" s="70"/>
    </row>
    <row r="335" spans="1:17" ht="12" customHeight="1">
      <c r="A335" s="44">
        <f t="shared" si="75"/>
        <v>46844</v>
      </c>
      <c r="B335" s="66">
        <f t="shared" si="76"/>
        <v>-1750000</v>
      </c>
      <c r="C335" s="67"/>
      <c r="D335" s="68">
        <f t="shared" si="65"/>
        <v>-1750000</v>
      </c>
      <c r="E335" s="35">
        <f t="shared" si="66"/>
        <v>0</v>
      </c>
      <c r="F335" s="35">
        <f t="shared" si="67"/>
        <v>0</v>
      </c>
      <c r="G335" s="7"/>
      <c r="H335" s="5">
        <f t="shared" si="68"/>
        <v>30</v>
      </c>
      <c r="I335" s="45">
        <f t="shared" si="69"/>
        <v>46844</v>
      </c>
      <c r="J335" s="5">
        <f t="shared" si="70"/>
        <v>9928</v>
      </c>
      <c r="K335" s="55">
        <f t="shared" si="71"/>
        <v>5.3904348595426005E-2</v>
      </c>
      <c r="L335" s="47">
        <f t="shared" si="72"/>
        <v>0.23555816904591281</v>
      </c>
      <c r="M335" s="5">
        <f t="shared" si="73"/>
        <v>0</v>
      </c>
      <c r="N335" s="5">
        <f t="shared" si="74"/>
        <v>0</v>
      </c>
      <c r="P335" s="52">
        <f t="shared" si="77"/>
        <v>0</v>
      </c>
      <c r="Q335" s="70"/>
    </row>
    <row r="336" spans="1:17" ht="12" customHeight="1">
      <c r="A336" s="44">
        <f t="shared" si="75"/>
        <v>46874</v>
      </c>
      <c r="B336" s="66">
        <f t="shared" si="76"/>
        <v>-1750000</v>
      </c>
      <c r="C336" s="67"/>
      <c r="D336" s="68">
        <f t="shared" si="65"/>
        <v>-1750000</v>
      </c>
      <c r="E336" s="35">
        <f t="shared" si="66"/>
        <v>0</v>
      </c>
      <c r="F336" s="35">
        <f t="shared" si="67"/>
        <v>0</v>
      </c>
      <c r="G336" s="7"/>
      <c r="H336" s="5">
        <f t="shared" si="68"/>
        <v>31</v>
      </c>
      <c r="I336" s="45">
        <f t="shared" si="69"/>
        <v>46874</v>
      </c>
      <c r="J336" s="5">
        <f t="shared" si="70"/>
        <v>9958</v>
      </c>
      <c r="K336" s="55">
        <f t="shared" si="71"/>
        <v>5.3904348595426005E-2</v>
      </c>
      <c r="L336" s="47">
        <f t="shared" si="72"/>
        <v>0.23453129599645764</v>
      </c>
      <c r="M336" s="5">
        <f t="shared" si="73"/>
        <v>0</v>
      </c>
      <c r="N336" s="5">
        <f t="shared" si="74"/>
        <v>0</v>
      </c>
      <c r="P336" s="52">
        <f t="shared" si="77"/>
        <v>0</v>
      </c>
      <c r="Q336" s="70"/>
    </row>
    <row r="337" spans="1:17" ht="12" customHeight="1">
      <c r="A337" s="44">
        <f t="shared" si="75"/>
        <v>46905</v>
      </c>
      <c r="B337" s="66">
        <f t="shared" si="76"/>
        <v>-1750000</v>
      </c>
      <c r="C337" s="67"/>
      <c r="D337" s="68">
        <f t="shared" si="65"/>
        <v>-1750000</v>
      </c>
      <c r="E337" s="35">
        <f t="shared" si="66"/>
        <v>0</v>
      </c>
      <c r="F337" s="35">
        <f t="shared" si="67"/>
        <v>0</v>
      </c>
      <c r="G337" s="7"/>
      <c r="H337" s="5">
        <f t="shared" si="68"/>
        <v>30</v>
      </c>
      <c r="I337" s="45">
        <f t="shared" si="69"/>
        <v>46905</v>
      </c>
      <c r="J337" s="5">
        <f t="shared" si="70"/>
        <v>9989</v>
      </c>
      <c r="K337" s="55">
        <f t="shared" si="71"/>
        <v>5.3904348595426005E-2</v>
      </c>
      <c r="L337" s="47">
        <f t="shared" si="72"/>
        <v>0.23347489639410851</v>
      </c>
      <c r="M337" s="5">
        <f t="shared" si="73"/>
        <v>0</v>
      </c>
      <c r="N337" s="5">
        <f t="shared" si="74"/>
        <v>0</v>
      </c>
      <c r="P337" s="52">
        <f t="shared" si="77"/>
        <v>0</v>
      </c>
      <c r="Q337" s="70"/>
    </row>
    <row r="338" spans="1:17" ht="12" customHeight="1">
      <c r="A338" s="44">
        <f t="shared" si="75"/>
        <v>46935</v>
      </c>
      <c r="B338" s="66">
        <f t="shared" si="76"/>
        <v>-1750000</v>
      </c>
      <c r="C338" s="67"/>
      <c r="D338" s="68">
        <f t="shared" si="65"/>
        <v>-1750000</v>
      </c>
      <c r="E338" s="35">
        <f t="shared" si="66"/>
        <v>0</v>
      </c>
      <c r="F338" s="35">
        <f t="shared" si="67"/>
        <v>0</v>
      </c>
      <c r="G338" s="7"/>
      <c r="H338" s="5">
        <f t="shared" si="68"/>
        <v>31</v>
      </c>
      <c r="I338" s="45">
        <f t="shared" si="69"/>
        <v>46935</v>
      </c>
      <c r="J338" s="5">
        <f t="shared" si="70"/>
        <v>10019</v>
      </c>
      <c r="K338" s="55">
        <f t="shared" si="71"/>
        <v>5.3904348595426005E-2</v>
      </c>
      <c r="L338" s="47">
        <f t="shared" si="72"/>
        <v>0.23245710499335806</v>
      </c>
      <c r="M338" s="5">
        <f t="shared" si="73"/>
        <v>0</v>
      </c>
      <c r="N338" s="5">
        <f t="shared" si="74"/>
        <v>0</v>
      </c>
      <c r="P338" s="52">
        <f t="shared" si="77"/>
        <v>0</v>
      </c>
      <c r="Q338" s="70"/>
    </row>
    <row r="339" spans="1:17" ht="12" customHeight="1">
      <c r="A339" s="44">
        <f t="shared" si="75"/>
        <v>46966</v>
      </c>
      <c r="B339" s="66">
        <f t="shared" si="76"/>
        <v>-1750000</v>
      </c>
      <c r="C339" s="67"/>
      <c r="D339" s="68">
        <f t="shared" si="65"/>
        <v>-1750000</v>
      </c>
      <c r="E339" s="35">
        <f t="shared" si="66"/>
        <v>0</v>
      </c>
      <c r="F339" s="35">
        <f t="shared" si="67"/>
        <v>0</v>
      </c>
      <c r="G339" s="7"/>
      <c r="H339" s="5">
        <f t="shared" si="68"/>
        <v>31</v>
      </c>
      <c r="I339" s="45">
        <f t="shared" si="69"/>
        <v>46966</v>
      </c>
      <c r="J339" s="5">
        <f t="shared" si="70"/>
        <v>10050</v>
      </c>
      <c r="K339" s="55">
        <f t="shared" si="71"/>
        <v>5.3904348595426005E-2</v>
      </c>
      <c r="L339" s="47">
        <f t="shared" si="72"/>
        <v>0.23141004817207181</v>
      </c>
      <c r="M339" s="5">
        <f t="shared" si="73"/>
        <v>0</v>
      </c>
      <c r="N339" s="5">
        <f t="shared" si="74"/>
        <v>0</v>
      </c>
      <c r="P339" s="52">
        <f t="shared" si="77"/>
        <v>0</v>
      </c>
      <c r="Q339" s="70"/>
    </row>
    <row r="340" spans="1:17" ht="12" customHeight="1">
      <c r="A340" s="44">
        <f t="shared" si="75"/>
        <v>46997</v>
      </c>
      <c r="B340" s="66">
        <f t="shared" si="76"/>
        <v>-1750000</v>
      </c>
      <c r="C340" s="67"/>
      <c r="D340" s="68">
        <f t="shared" si="65"/>
        <v>-1750000</v>
      </c>
      <c r="E340" s="35">
        <f t="shared" si="66"/>
        <v>0</v>
      </c>
      <c r="F340" s="35">
        <f t="shared" si="67"/>
        <v>0</v>
      </c>
      <c r="G340" s="7"/>
      <c r="H340" s="5">
        <f t="shared" si="68"/>
        <v>30</v>
      </c>
      <c r="I340" s="45">
        <f t="shared" si="69"/>
        <v>46997</v>
      </c>
      <c r="J340" s="5">
        <f t="shared" si="70"/>
        <v>10081</v>
      </c>
      <c r="K340" s="55">
        <f t="shared" si="71"/>
        <v>5.3904348595426005E-2</v>
      </c>
      <c r="L340" s="47">
        <f t="shared" si="72"/>
        <v>0.23036770761010156</v>
      </c>
      <c r="M340" s="5">
        <f t="shared" si="73"/>
        <v>0</v>
      </c>
      <c r="N340" s="5">
        <f t="shared" si="74"/>
        <v>0</v>
      </c>
      <c r="P340" s="52">
        <f t="shared" si="77"/>
        <v>0</v>
      </c>
      <c r="Q340" s="70"/>
    </row>
    <row r="341" spans="1:17" ht="12" customHeight="1">
      <c r="A341" s="44">
        <f t="shared" si="75"/>
        <v>47027</v>
      </c>
      <c r="B341" s="66">
        <f t="shared" si="76"/>
        <v>-1750000</v>
      </c>
      <c r="C341" s="67"/>
      <c r="D341" s="68">
        <f t="shared" si="65"/>
        <v>-1750000</v>
      </c>
      <c r="E341" s="35">
        <f t="shared" si="66"/>
        <v>0</v>
      </c>
      <c r="F341" s="35">
        <f t="shared" si="67"/>
        <v>0</v>
      </c>
      <c r="G341" s="7"/>
      <c r="H341" s="5">
        <f t="shared" si="68"/>
        <v>31</v>
      </c>
      <c r="I341" s="45">
        <f t="shared" si="69"/>
        <v>47027</v>
      </c>
      <c r="J341" s="5">
        <f t="shared" si="70"/>
        <v>10111</v>
      </c>
      <c r="K341" s="55">
        <f t="shared" si="71"/>
        <v>5.3904348595426005E-2</v>
      </c>
      <c r="L341" s="47">
        <f t="shared" si="72"/>
        <v>0.22936346143444258</v>
      </c>
      <c r="M341" s="5">
        <f t="shared" si="73"/>
        <v>0</v>
      </c>
      <c r="N341" s="5">
        <f t="shared" si="74"/>
        <v>0</v>
      </c>
      <c r="P341" s="52">
        <f t="shared" si="77"/>
        <v>0</v>
      </c>
      <c r="Q341" s="70"/>
    </row>
    <row r="342" spans="1:17" ht="12" customHeight="1">
      <c r="A342" s="44">
        <f t="shared" si="75"/>
        <v>47058</v>
      </c>
      <c r="B342" s="66">
        <f t="shared" si="76"/>
        <v>-1750000</v>
      </c>
      <c r="C342" s="67"/>
      <c r="D342" s="68">
        <f t="shared" si="65"/>
        <v>-1750000</v>
      </c>
      <c r="E342" s="35">
        <f t="shared" si="66"/>
        <v>0</v>
      </c>
      <c r="F342" s="35">
        <f t="shared" si="67"/>
        <v>0</v>
      </c>
      <c r="G342" s="7"/>
      <c r="H342" s="5">
        <f t="shared" si="68"/>
        <v>30</v>
      </c>
      <c r="I342" s="45">
        <f t="shared" si="69"/>
        <v>47058</v>
      </c>
      <c r="J342" s="5">
        <f t="shared" si="70"/>
        <v>10142</v>
      </c>
      <c r="K342" s="55">
        <f t="shared" si="71"/>
        <v>5.3904348595426005E-2</v>
      </c>
      <c r="L342" s="47">
        <f t="shared" si="72"/>
        <v>0.2283303393156085</v>
      </c>
      <c r="M342" s="5">
        <f t="shared" si="73"/>
        <v>0</v>
      </c>
      <c r="N342" s="5">
        <f t="shared" si="74"/>
        <v>0</v>
      </c>
      <c r="P342" s="52">
        <f t="shared" si="77"/>
        <v>0</v>
      </c>
      <c r="Q342" s="70"/>
    </row>
    <row r="343" spans="1:17" ht="12" customHeight="1">
      <c r="A343" s="44">
        <f t="shared" si="75"/>
        <v>47088</v>
      </c>
      <c r="B343" s="66">
        <f t="shared" si="76"/>
        <v>-1750000</v>
      </c>
      <c r="C343" s="67"/>
      <c r="D343" s="68">
        <f t="shared" si="65"/>
        <v>-1750000</v>
      </c>
      <c r="E343" s="35">
        <f t="shared" si="66"/>
        <v>0</v>
      </c>
      <c r="F343" s="35">
        <f t="shared" si="67"/>
        <v>0</v>
      </c>
      <c r="G343" s="7"/>
      <c r="H343" s="5">
        <f t="shared" si="68"/>
        <v>31</v>
      </c>
      <c r="I343" s="45">
        <f t="shared" si="69"/>
        <v>47088</v>
      </c>
      <c r="J343" s="5">
        <f t="shared" si="70"/>
        <v>10172</v>
      </c>
      <c r="K343" s="55">
        <f t="shared" si="71"/>
        <v>5.3904348595426005E-2</v>
      </c>
      <c r="L343" s="47">
        <f t="shared" si="72"/>
        <v>0.22733497467694705</v>
      </c>
      <c r="M343" s="5">
        <f t="shared" si="73"/>
        <v>0</v>
      </c>
      <c r="N343" s="5">
        <f t="shared" si="74"/>
        <v>0</v>
      </c>
      <c r="P343" s="52">
        <f t="shared" si="77"/>
        <v>0</v>
      </c>
      <c r="Q343" s="70"/>
    </row>
    <row r="344" spans="1:17" ht="12" customHeight="1">
      <c r="A344" s="44">
        <f t="shared" si="75"/>
        <v>47119</v>
      </c>
      <c r="B344" s="66">
        <f t="shared" si="76"/>
        <v>-1750000</v>
      </c>
      <c r="C344" s="67"/>
      <c r="D344" s="68">
        <f t="shared" si="65"/>
        <v>-1750000</v>
      </c>
      <c r="E344" s="35">
        <f t="shared" si="66"/>
        <v>0</v>
      </c>
      <c r="F344" s="35">
        <f t="shared" si="67"/>
        <v>0</v>
      </c>
      <c r="G344" s="7"/>
      <c r="H344" s="5">
        <f t="shared" si="68"/>
        <v>31</v>
      </c>
      <c r="I344" s="45">
        <f t="shared" si="69"/>
        <v>47119</v>
      </c>
      <c r="J344" s="5">
        <f t="shared" si="70"/>
        <v>10203</v>
      </c>
      <c r="K344" s="55">
        <f t="shared" si="71"/>
        <v>5.3904348595426005E-2</v>
      </c>
      <c r="L344" s="47">
        <f t="shared" si="72"/>
        <v>0.22631098947348663</v>
      </c>
      <c r="M344" s="5">
        <f t="shared" si="73"/>
        <v>0</v>
      </c>
      <c r="N344" s="5">
        <f t="shared" si="74"/>
        <v>0</v>
      </c>
      <c r="P344" s="52">
        <f t="shared" si="77"/>
        <v>0</v>
      </c>
      <c r="Q344" s="70"/>
    </row>
    <row r="345" spans="1:17" ht="12" customHeight="1">
      <c r="A345" s="44">
        <f t="shared" si="75"/>
        <v>47150</v>
      </c>
      <c r="B345" s="66">
        <f t="shared" si="76"/>
        <v>-1750000</v>
      </c>
      <c r="C345" s="67"/>
      <c r="D345" s="68">
        <f t="shared" si="65"/>
        <v>-1750000</v>
      </c>
      <c r="E345" s="35">
        <f t="shared" si="66"/>
        <v>0</v>
      </c>
      <c r="F345" s="35">
        <f t="shared" si="67"/>
        <v>0</v>
      </c>
      <c r="G345" s="7"/>
      <c r="H345" s="5">
        <f t="shared" si="68"/>
        <v>28</v>
      </c>
      <c r="I345" s="45">
        <f t="shared" si="69"/>
        <v>47150</v>
      </c>
      <c r="J345" s="5">
        <f t="shared" si="70"/>
        <v>10234</v>
      </c>
      <c r="K345" s="55">
        <f t="shared" si="71"/>
        <v>5.3904348595426005E-2</v>
      </c>
      <c r="L345" s="47">
        <f t="shared" si="72"/>
        <v>0.2252916166078259</v>
      </c>
      <c r="M345" s="5">
        <f t="shared" si="73"/>
        <v>0</v>
      </c>
      <c r="N345" s="5">
        <f t="shared" si="74"/>
        <v>0</v>
      </c>
      <c r="P345" s="52">
        <f t="shared" si="77"/>
        <v>0</v>
      </c>
      <c r="Q345" s="70"/>
    </row>
    <row r="346" spans="1:17" ht="12" customHeight="1">
      <c r="A346" s="44">
        <f t="shared" si="75"/>
        <v>47178</v>
      </c>
      <c r="B346" s="66">
        <f t="shared" si="76"/>
        <v>-1750000</v>
      </c>
      <c r="C346" s="67"/>
      <c r="D346" s="68">
        <f t="shared" si="65"/>
        <v>-1750000</v>
      </c>
      <c r="E346" s="35">
        <f t="shared" si="66"/>
        <v>0</v>
      </c>
      <c r="F346" s="35">
        <f t="shared" si="67"/>
        <v>0</v>
      </c>
      <c r="G346" s="7"/>
      <c r="H346" s="5">
        <f t="shared" si="68"/>
        <v>31</v>
      </c>
      <c r="I346" s="45">
        <f t="shared" si="69"/>
        <v>47178</v>
      </c>
      <c r="J346" s="5">
        <f t="shared" si="70"/>
        <v>10262</v>
      </c>
      <c r="K346" s="55">
        <f t="shared" si="71"/>
        <v>5.3904348595426005E-2</v>
      </c>
      <c r="L346" s="47">
        <f t="shared" si="72"/>
        <v>0.2243748398491725</v>
      </c>
      <c r="M346" s="5">
        <f t="shared" si="73"/>
        <v>0</v>
      </c>
      <c r="N346" s="5">
        <f t="shared" si="74"/>
        <v>0</v>
      </c>
      <c r="P346" s="52">
        <f t="shared" si="77"/>
        <v>0</v>
      </c>
      <c r="Q346" s="70"/>
    </row>
    <row r="347" spans="1:17" ht="12" customHeight="1">
      <c r="A347" s="44">
        <f t="shared" si="75"/>
        <v>47209</v>
      </c>
      <c r="B347" s="66">
        <f t="shared" si="76"/>
        <v>-1750000</v>
      </c>
      <c r="C347" s="67"/>
      <c r="D347" s="68">
        <f t="shared" si="65"/>
        <v>-1750000</v>
      </c>
      <c r="E347" s="35">
        <f t="shared" si="66"/>
        <v>0</v>
      </c>
      <c r="F347" s="35">
        <f t="shared" si="67"/>
        <v>0</v>
      </c>
      <c r="G347" s="7"/>
      <c r="H347" s="5">
        <f t="shared" si="68"/>
        <v>30</v>
      </c>
      <c r="I347" s="45">
        <f t="shared" si="69"/>
        <v>47209</v>
      </c>
      <c r="J347" s="5">
        <f t="shared" si="70"/>
        <v>10293</v>
      </c>
      <c r="K347" s="55">
        <f t="shared" si="71"/>
        <v>5.3904348595426005E-2</v>
      </c>
      <c r="L347" s="47">
        <f t="shared" si="72"/>
        <v>0.22336418798462393</v>
      </c>
      <c r="M347" s="5">
        <f t="shared" si="73"/>
        <v>0</v>
      </c>
      <c r="N347" s="5">
        <f t="shared" si="74"/>
        <v>0</v>
      </c>
      <c r="P347" s="52">
        <f t="shared" si="77"/>
        <v>0</v>
      </c>
      <c r="Q347" s="70"/>
    </row>
    <row r="348" spans="1:17" ht="12" customHeight="1">
      <c r="A348" s="44">
        <f t="shared" si="75"/>
        <v>47239</v>
      </c>
      <c r="B348" s="66">
        <f t="shared" si="76"/>
        <v>-1750000</v>
      </c>
      <c r="C348" s="67"/>
      <c r="D348" s="68">
        <f t="shared" si="65"/>
        <v>-1750000</v>
      </c>
      <c r="E348" s="35">
        <f t="shared" si="66"/>
        <v>0</v>
      </c>
      <c r="F348" s="35">
        <f t="shared" si="67"/>
        <v>0</v>
      </c>
      <c r="G348" s="7"/>
      <c r="H348" s="5">
        <f t="shared" si="68"/>
        <v>31</v>
      </c>
      <c r="I348" s="45">
        <f t="shared" si="69"/>
        <v>47239</v>
      </c>
      <c r="J348" s="5">
        <f t="shared" si="70"/>
        <v>10323</v>
      </c>
      <c r="K348" s="55">
        <f t="shared" si="71"/>
        <v>5.3904348595426005E-2</v>
      </c>
      <c r="L348" s="47">
        <f t="shared" si="72"/>
        <v>0.22239047238060194</v>
      </c>
      <c r="M348" s="5">
        <f t="shared" si="73"/>
        <v>0</v>
      </c>
      <c r="N348" s="5">
        <f t="shared" si="74"/>
        <v>0</v>
      </c>
      <c r="P348" s="52">
        <f t="shared" si="77"/>
        <v>0</v>
      </c>
      <c r="Q348" s="70"/>
    </row>
    <row r="349" spans="1:17" ht="12" customHeight="1">
      <c r="A349" s="44">
        <f t="shared" si="75"/>
        <v>47270</v>
      </c>
      <c r="B349" s="66">
        <f t="shared" si="76"/>
        <v>-1750000</v>
      </c>
      <c r="C349" s="67"/>
      <c r="D349" s="68">
        <f t="shared" si="65"/>
        <v>-1750000</v>
      </c>
      <c r="E349" s="35">
        <f t="shared" si="66"/>
        <v>0</v>
      </c>
      <c r="F349" s="35">
        <f t="shared" si="67"/>
        <v>0</v>
      </c>
      <c r="G349" s="7"/>
      <c r="H349" s="5">
        <f t="shared" si="68"/>
        <v>30</v>
      </c>
      <c r="I349" s="45">
        <f t="shared" si="69"/>
        <v>47270</v>
      </c>
      <c r="J349" s="5">
        <f t="shared" si="70"/>
        <v>10354</v>
      </c>
      <c r="K349" s="55">
        <f t="shared" si="71"/>
        <v>5.3904348595426005E-2</v>
      </c>
      <c r="L349" s="47">
        <f t="shared" si="72"/>
        <v>0.22138875870486024</v>
      </c>
      <c r="M349" s="5">
        <f t="shared" si="73"/>
        <v>0</v>
      </c>
      <c r="N349" s="5">
        <f t="shared" si="74"/>
        <v>0</v>
      </c>
      <c r="P349" s="52">
        <f t="shared" si="77"/>
        <v>0</v>
      </c>
      <c r="Q349" s="70"/>
    </row>
    <row r="350" spans="1:17" ht="12" customHeight="1">
      <c r="A350" s="44">
        <f t="shared" si="75"/>
        <v>47300</v>
      </c>
      <c r="B350" s="66">
        <f t="shared" si="76"/>
        <v>-1750000</v>
      </c>
      <c r="C350" s="67"/>
      <c r="D350" s="68">
        <f t="shared" si="65"/>
        <v>-1750000</v>
      </c>
      <c r="E350" s="35">
        <f t="shared" si="66"/>
        <v>0</v>
      </c>
      <c r="F350" s="35">
        <f t="shared" si="67"/>
        <v>0</v>
      </c>
      <c r="G350" s="7"/>
      <c r="H350" s="5">
        <f t="shared" si="68"/>
        <v>31</v>
      </c>
      <c r="I350" s="45">
        <f t="shared" si="69"/>
        <v>47300</v>
      </c>
      <c r="J350" s="5">
        <f t="shared" si="70"/>
        <v>10384</v>
      </c>
      <c r="K350" s="55">
        <f t="shared" si="71"/>
        <v>5.3904348595426005E-2</v>
      </c>
      <c r="L350" s="47">
        <f t="shared" si="72"/>
        <v>0.22042365462595204</v>
      </c>
      <c r="M350" s="5">
        <f t="shared" si="73"/>
        <v>0</v>
      </c>
      <c r="N350" s="5">
        <f t="shared" si="74"/>
        <v>0</v>
      </c>
      <c r="P350" s="52">
        <f t="shared" si="77"/>
        <v>0</v>
      </c>
      <c r="Q350" s="70"/>
    </row>
    <row r="351" spans="1:17" ht="12" customHeight="1">
      <c r="A351" s="44">
        <f t="shared" si="75"/>
        <v>47331</v>
      </c>
      <c r="B351" s="66">
        <f t="shared" si="76"/>
        <v>-1750000</v>
      </c>
      <c r="C351" s="67"/>
      <c r="D351" s="68">
        <f t="shared" si="65"/>
        <v>-1750000</v>
      </c>
      <c r="E351" s="35">
        <f t="shared" si="66"/>
        <v>0</v>
      </c>
      <c r="F351" s="35">
        <f t="shared" si="67"/>
        <v>0</v>
      </c>
      <c r="G351" s="7"/>
      <c r="H351" s="5">
        <f t="shared" si="68"/>
        <v>31</v>
      </c>
      <c r="I351" s="45">
        <f t="shared" si="69"/>
        <v>47331</v>
      </c>
      <c r="J351" s="5">
        <f t="shared" si="70"/>
        <v>10415</v>
      </c>
      <c r="K351" s="55">
        <f t="shared" si="71"/>
        <v>5.3904348595426005E-2</v>
      </c>
      <c r="L351" s="47">
        <f t="shared" si="72"/>
        <v>0.21943080008981919</v>
      </c>
      <c r="M351" s="5">
        <f t="shared" si="73"/>
        <v>0</v>
      </c>
      <c r="N351" s="5">
        <f t="shared" si="74"/>
        <v>0</v>
      </c>
      <c r="P351" s="52">
        <f t="shared" si="77"/>
        <v>0</v>
      </c>
      <c r="Q351" s="70"/>
    </row>
    <row r="352" spans="1:17" ht="12" customHeight="1">
      <c r="A352" s="44">
        <f t="shared" si="75"/>
        <v>47362</v>
      </c>
      <c r="B352" s="66">
        <f t="shared" si="76"/>
        <v>-1750000</v>
      </c>
      <c r="C352" s="67"/>
      <c r="D352" s="68">
        <f t="shared" si="65"/>
        <v>-1750000</v>
      </c>
      <c r="E352" s="35">
        <f t="shared" si="66"/>
        <v>0</v>
      </c>
      <c r="F352" s="35">
        <f t="shared" si="67"/>
        <v>0</v>
      </c>
      <c r="G352" s="7"/>
      <c r="H352" s="5">
        <f t="shared" si="68"/>
        <v>30</v>
      </c>
      <c r="I352" s="45">
        <f t="shared" si="69"/>
        <v>47362</v>
      </c>
      <c r="J352" s="5">
        <f t="shared" si="70"/>
        <v>10446</v>
      </c>
      <c r="K352" s="55">
        <f t="shared" si="71"/>
        <v>5.3904348595426005E-2</v>
      </c>
      <c r="L352" s="47">
        <f t="shared" si="72"/>
        <v>0.21844241766958339</v>
      </c>
      <c r="M352" s="5">
        <f t="shared" si="73"/>
        <v>0</v>
      </c>
      <c r="N352" s="5">
        <f t="shared" si="74"/>
        <v>0</v>
      </c>
      <c r="P352" s="52">
        <f t="shared" si="77"/>
        <v>0</v>
      </c>
      <c r="Q352" s="70"/>
    </row>
    <row r="353" spans="1:17" ht="12" customHeight="1">
      <c r="A353" s="44">
        <f t="shared" si="75"/>
        <v>47392</v>
      </c>
      <c r="B353" s="66">
        <f t="shared" si="76"/>
        <v>-1750000</v>
      </c>
      <c r="C353" s="67"/>
      <c r="D353" s="68">
        <f t="shared" si="65"/>
        <v>-1750000</v>
      </c>
      <c r="E353" s="35">
        <f t="shared" si="66"/>
        <v>0</v>
      </c>
      <c r="F353" s="35">
        <f t="shared" si="67"/>
        <v>0</v>
      </c>
      <c r="G353" s="7"/>
      <c r="H353" s="5">
        <f t="shared" si="68"/>
        <v>31</v>
      </c>
      <c r="I353" s="45">
        <f t="shared" si="69"/>
        <v>47392</v>
      </c>
      <c r="J353" s="5">
        <f t="shared" si="70"/>
        <v>10476</v>
      </c>
      <c r="K353" s="55">
        <f t="shared" si="71"/>
        <v>5.3904348595426005E-2</v>
      </c>
      <c r="L353" s="47">
        <f t="shared" si="72"/>
        <v>0.21749015762922366</v>
      </c>
      <c r="M353" s="5">
        <f t="shared" si="73"/>
        <v>0</v>
      </c>
      <c r="N353" s="5">
        <f t="shared" si="74"/>
        <v>0</v>
      </c>
      <c r="P353" s="52">
        <f t="shared" si="77"/>
        <v>0</v>
      </c>
      <c r="Q353" s="70"/>
    </row>
    <row r="354" spans="1:17" ht="12" customHeight="1">
      <c r="A354" s="44">
        <f t="shared" si="75"/>
        <v>47423</v>
      </c>
      <c r="B354" s="66">
        <f t="shared" si="76"/>
        <v>-1750000</v>
      </c>
      <c r="C354" s="67"/>
      <c r="D354" s="68">
        <f t="shared" si="65"/>
        <v>-1750000</v>
      </c>
      <c r="E354" s="35">
        <f t="shared" si="66"/>
        <v>0</v>
      </c>
      <c r="F354" s="35">
        <f t="shared" si="67"/>
        <v>0</v>
      </c>
      <c r="G354" s="7"/>
      <c r="H354" s="5">
        <f t="shared" si="68"/>
        <v>30</v>
      </c>
      <c r="I354" s="45">
        <f t="shared" si="69"/>
        <v>47423</v>
      </c>
      <c r="J354" s="5">
        <f t="shared" si="70"/>
        <v>10507</v>
      </c>
      <c r="K354" s="55">
        <f t="shared" si="71"/>
        <v>5.3904348595426005E-2</v>
      </c>
      <c r="L354" s="47">
        <f t="shared" si="72"/>
        <v>0.21651051644718786</v>
      </c>
      <c r="M354" s="5">
        <f t="shared" si="73"/>
        <v>0</v>
      </c>
      <c r="N354" s="5">
        <f t="shared" si="74"/>
        <v>0</v>
      </c>
      <c r="P354" s="52">
        <f t="shared" si="77"/>
        <v>0</v>
      </c>
      <c r="Q354" s="70"/>
    </row>
    <row r="355" spans="1:17" ht="12" customHeight="1">
      <c r="A355" s="44">
        <f t="shared" si="75"/>
        <v>47453</v>
      </c>
      <c r="B355" s="66">
        <f t="shared" si="76"/>
        <v>-1750000</v>
      </c>
      <c r="C355" s="67"/>
      <c r="D355" s="68">
        <f t="shared" si="65"/>
        <v>-1750000</v>
      </c>
      <c r="E355" s="35">
        <f t="shared" si="66"/>
        <v>0</v>
      </c>
      <c r="F355" s="35">
        <f t="shared" si="67"/>
        <v>0</v>
      </c>
      <c r="G355" s="7"/>
      <c r="H355" s="5">
        <f t="shared" si="68"/>
        <v>31</v>
      </c>
      <c r="I355" s="45">
        <f t="shared" si="69"/>
        <v>47453</v>
      </c>
      <c r="J355" s="5">
        <f t="shared" si="70"/>
        <v>10537</v>
      </c>
      <c r="K355" s="55">
        <f t="shared" si="71"/>
        <v>5.3904348595426005E-2</v>
      </c>
      <c r="L355" s="47">
        <f t="shared" si="72"/>
        <v>0.2155666781792826</v>
      </c>
      <c r="M355" s="5">
        <f t="shared" si="73"/>
        <v>0</v>
      </c>
      <c r="N355" s="5">
        <f t="shared" si="74"/>
        <v>0</v>
      </c>
      <c r="P355" s="52">
        <f t="shared" si="77"/>
        <v>0</v>
      </c>
      <c r="Q355" s="70"/>
    </row>
    <row r="356" spans="1:17" ht="12" customHeight="1">
      <c r="A356" s="44">
        <f t="shared" si="75"/>
        <v>47484</v>
      </c>
      <c r="B356" s="66">
        <f t="shared" si="76"/>
        <v>-1750000</v>
      </c>
      <c r="C356" s="67"/>
      <c r="D356" s="68">
        <f t="shared" si="65"/>
        <v>-1750000</v>
      </c>
      <c r="E356" s="35">
        <f t="shared" si="66"/>
        <v>0</v>
      </c>
      <c r="F356" s="35">
        <f t="shared" si="67"/>
        <v>0</v>
      </c>
      <c r="G356" s="7"/>
      <c r="H356" s="5">
        <f t="shared" si="68"/>
        <v>31</v>
      </c>
      <c r="I356" s="45">
        <f t="shared" si="69"/>
        <v>47484</v>
      </c>
      <c r="J356" s="5">
        <f t="shared" si="70"/>
        <v>10568</v>
      </c>
      <c r="K356" s="55">
        <f t="shared" si="71"/>
        <v>5.3904348595426005E-2</v>
      </c>
      <c r="L356" s="47">
        <f t="shared" si="72"/>
        <v>0.21459570092807706</v>
      </c>
      <c r="M356" s="5">
        <f t="shared" si="73"/>
        <v>0</v>
      </c>
      <c r="N356" s="5">
        <f t="shared" si="74"/>
        <v>0</v>
      </c>
      <c r="P356" s="52">
        <f t="shared" si="77"/>
        <v>0</v>
      </c>
      <c r="Q356" s="70"/>
    </row>
    <row r="357" spans="1:17" ht="12" customHeight="1">
      <c r="A357" s="44">
        <f t="shared" si="75"/>
        <v>47515</v>
      </c>
      <c r="B357" s="66">
        <f t="shared" si="76"/>
        <v>-1750000</v>
      </c>
      <c r="C357" s="67"/>
      <c r="D357" s="68">
        <f t="shared" si="65"/>
        <v>-1750000</v>
      </c>
      <c r="E357" s="35">
        <f t="shared" si="66"/>
        <v>0</v>
      </c>
      <c r="F357" s="35">
        <f t="shared" si="67"/>
        <v>0</v>
      </c>
      <c r="G357" s="7"/>
      <c r="H357" s="5">
        <f t="shared" si="68"/>
        <v>28</v>
      </c>
      <c r="I357" s="45">
        <f t="shared" si="69"/>
        <v>47515</v>
      </c>
      <c r="J357" s="5">
        <f t="shared" si="70"/>
        <v>10599</v>
      </c>
      <c r="K357" s="55">
        <f t="shared" si="71"/>
        <v>5.3904348595426005E-2</v>
      </c>
      <c r="L357" s="47">
        <f t="shared" si="72"/>
        <v>0.21362909725088733</v>
      </c>
      <c r="M357" s="5">
        <f t="shared" si="73"/>
        <v>0</v>
      </c>
      <c r="N357" s="5">
        <f t="shared" si="74"/>
        <v>0</v>
      </c>
      <c r="P357" s="52">
        <f t="shared" si="77"/>
        <v>0</v>
      </c>
      <c r="Q357" s="70"/>
    </row>
    <row r="358" spans="1:17" ht="12" customHeight="1">
      <c r="A358" s="44">
        <f t="shared" si="75"/>
        <v>47543</v>
      </c>
      <c r="B358" s="66">
        <f t="shared" si="76"/>
        <v>-1750000</v>
      </c>
      <c r="C358" s="67"/>
      <c r="D358" s="68">
        <f t="shared" si="65"/>
        <v>-1750000</v>
      </c>
      <c r="E358" s="35">
        <f t="shared" si="66"/>
        <v>0</v>
      </c>
      <c r="F358" s="35">
        <f t="shared" si="67"/>
        <v>0</v>
      </c>
      <c r="G358" s="7"/>
      <c r="H358" s="5">
        <f t="shared" si="68"/>
        <v>31</v>
      </c>
      <c r="I358" s="45">
        <f t="shared" si="69"/>
        <v>47543</v>
      </c>
      <c r="J358" s="5">
        <f t="shared" si="70"/>
        <v>10627</v>
      </c>
      <c r="K358" s="55">
        <f t="shared" si="71"/>
        <v>5.3904348595426005E-2</v>
      </c>
      <c r="L358" s="47">
        <f t="shared" si="72"/>
        <v>0.21275977865714382</v>
      </c>
      <c r="M358" s="5">
        <f t="shared" si="73"/>
        <v>0</v>
      </c>
      <c r="N358" s="5">
        <f t="shared" si="74"/>
        <v>0</v>
      </c>
      <c r="P358" s="52">
        <f t="shared" si="77"/>
        <v>0</v>
      </c>
      <c r="Q358" s="70"/>
    </row>
    <row r="359" spans="1:17" ht="12" customHeight="1">
      <c r="A359" s="44">
        <f t="shared" si="75"/>
        <v>47574</v>
      </c>
      <c r="B359" s="66">
        <f t="shared" si="76"/>
        <v>-1750000</v>
      </c>
      <c r="C359" s="67"/>
      <c r="D359" s="68">
        <f t="shared" si="65"/>
        <v>-1750000</v>
      </c>
      <c r="E359" s="35">
        <f t="shared" si="66"/>
        <v>0</v>
      </c>
      <c r="F359" s="35">
        <f t="shared" si="67"/>
        <v>0</v>
      </c>
      <c r="G359" s="7"/>
      <c r="H359" s="5">
        <f t="shared" si="68"/>
        <v>30</v>
      </c>
      <c r="I359" s="45">
        <f t="shared" si="69"/>
        <v>47574</v>
      </c>
      <c r="J359" s="5">
        <f t="shared" si="70"/>
        <v>10658</v>
      </c>
      <c r="K359" s="55">
        <f t="shared" si="71"/>
        <v>5.3904348595426005E-2</v>
      </c>
      <c r="L359" s="47">
        <f t="shared" si="72"/>
        <v>0.21180144452687624</v>
      </c>
      <c r="M359" s="5">
        <f t="shared" si="73"/>
        <v>0</v>
      </c>
      <c r="N359" s="5">
        <f t="shared" si="74"/>
        <v>0</v>
      </c>
      <c r="P359" s="52">
        <f t="shared" si="77"/>
        <v>0</v>
      </c>
      <c r="Q359" s="70"/>
    </row>
    <row r="360" spans="1:17" ht="12" customHeight="1">
      <c r="A360" s="44">
        <f t="shared" si="75"/>
        <v>47604</v>
      </c>
      <c r="B360" s="66">
        <f t="shared" si="76"/>
        <v>-1750000</v>
      </c>
      <c r="C360" s="67"/>
      <c r="D360" s="68">
        <f t="shared" si="65"/>
        <v>-1750000</v>
      </c>
      <c r="E360" s="35">
        <f t="shared" si="66"/>
        <v>0</v>
      </c>
      <c r="F360" s="35">
        <f t="shared" si="67"/>
        <v>0</v>
      </c>
      <c r="G360" s="7"/>
      <c r="H360" s="5">
        <f t="shared" si="68"/>
        <v>31</v>
      </c>
      <c r="I360" s="45">
        <f t="shared" si="69"/>
        <v>47604</v>
      </c>
      <c r="J360" s="5">
        <f t="shared" si="70"/>
        <v>10688</v>
      </c>
      <c r="K360" s="55">
        <f t="shared" si="71"/>
        <v>5.3904348595426005E-2</v>
      </c>
      <c r="L360" s="47">
        <f t="shared" si="72"/>
        <v>0.21087813460261742</v>
      </c>
      <c r="M360" s="5">
        <f t="shared" si="73"/>
        <v>0</v>
      </c>
      <c r="N360" s="5">
        <f t="shared" si="74"/>
        <v>0</v>
      </c>
      <c r="P360" s="52">
        <f t="shared" si="77"/>
        <v>0</v>
      </c>
      <c r="Q360" s="70"/>
    </row>
    <row r="361" spans="1:17" ht="12" customHeight="1">
      <c r="A361" s="44">
        <f t="shared" si="75"/>
        <v>47635</v>
      </c>
      <c r="B361" s="66">
        <f t="shared" si="76"/>
        <v>-1750000</v>
      </c>
      <c r="C361" s="67"/>
      <c r="D361" s="68">
        <f t="shared" si="65"/>
        <v>-1750000</v>
      </c>
      <c r="E361" s="35">
        <f t="shared" si="66"/>
        <v>0</v>
      </c>
      <c r="F361" s="35">
        <f t="shared" si="67"/>
        <v>0</v>
      </c>
      <c r="G361" s="7"/>
      <c r="H361" s="5">
        <f t="shared" si="68"/>
        <v>30</v>
      </c>
      <c r="I361" s="45">
        <f t="shared" si="69"/>
        <v>47635</v>
      </c>
      <c r="J361" s="5">
        <f t="shared" si="70"/>
        <v>10719</v>
      </c>
      <c r="K361" s="55">
        <f t="shared" si="71"/>
        <v>5.3904348595426005E-2</v>
      </c>
      <c r="L361" s="47">
        <f t="shared" si="72"/>
        <v>0.20992827596395758</v>
      </c>
      <c r="M361" s="5">
        <f t="shared" si="73"/>
        <v>0</v>
      </c>
      <c r="N361" s="5">
        <f t="shared" si="74"/>
        <v>0</v>
      </c>
      <c r="P361" s="52">
        <f t="shared" si="77"/>
        <v>0</v>
      </c>
      <c r="Q361" s="70"/>
    </row>
    <row r="362" spans="1:17" ht="12" customHeight="1">
      <c r="A362" s="44">
        <f t="shared" si="75"/>
        <v>47665</v>
      </c>
      <c r="B362" s="66">
        <f t="shared" si="76"/>
        <v>-1750000</v>
      </c>
      <c r="C362" s="67"/>
      <c r="D362" s="68">
        <f t="shared" si="65"/>
        <v>-1750000</v>
      </c>
      <c r="E362" s="35">
        <f t="shared" si="66"/>
        <v>0</v>
      </c>
      <c r="F362" s="35">
        <f t="shared" si="67"/>
        <v>0</v>
      </c>
      <c r="G362" s="7"/>
      <c r="H362" s="5">
        <f t="shared" si="68"/>
        <v>31</v>
      </c>
      <c r="I362" s="45">
        <f t="shared" si="69"/>
        <v>47665</v>
      </c>
      <c r="J362" s="5">
        <f t="shared" si="70"/>
        <v>10749</v>
      </c>
      <c r="K362" s="55">
        <f t="shared" si="71"/>
        <v>5.3904348595426005E-2</v>
      </c>
      <c r="L362" s="47">
        <f t="shared" si="72"/>
        <v>0.2090131317777929</v>
      </c>
      <c r="M362" s="5">
        <f t="shared" si="73"/>
        <v>0</v>
      </c>
      <c r="N362" s="5">
        <f t="shared" si="74"/>
        <v>0</v>
      </c>
      <c r="P362" s="52">
        <f t="shared" si="77"/>
        <v>0</v>
      </c>
      <c r="Q362" s="70"/>
    </row>
    <row r="363" spans="1:17" ht="12" customHeight="1">
      <c r="A363" s="44">
        <f t="shared" si="75"/>
        <v>47696</v>
      </c>
      <c r="B363" s="66">
        <f t="shared" si="76"/>
        <v>-1750000</v>
      </c>
      <c r="C363" s="67"/>
      <c r="D363" s="68">
        <f t="shared" si="65"/>
        <v>-1750000</v>
      </c>
      <c r="E363" s="35">
        <f t="shared" si="66"/>
        <v>0</v>
      </c>
      <c r="F363" s="35">
        <f t="shared" si="67"/>
        <v>0</v>
      </c>
      <c r="G363" s="7"/>
      <c r="H363" s="5">
        <f t="shared" si="68"/>
        <v>31</v>
      </c>
      <c r="I363" s="45">
        <f t="shared" si="69"/>
        <v>47696</v>
      </c>
      <c r="J363" s="5">
        <f t="shared" si="70"/>
        <v>10780</v>
      </c>
      <c r="K363" s="55">
        <f t="shared" si="71"/>
        <v>5.3904348595426005E-2</v>
      </c>
      <c r="L363" s="47">
        <f t="shared" si="72"/>
        <v>0.20807167367362958</v>
      </c>
      <c r="M363" s="5">
        <f t="shared" si="73"/>
        <v>0</v>
      </c>
      <c r="N363" s="5">
        <f t="shared" si="74"/>
        <v>0</v>
      </c>
      <c r="P363" s="52">
        <f t="shared" si="77"/>
        <v>0</v>
      </c>
      <c r="Q363" s="70"/>
    </row>
    <row r="364" spans="1:17" ht="12" customHeight="1">
      <c r="A364" s="44">
        <f t="shared" si="75"/>
        <v>47727</v>
      </c>
      <c r="B364" s="66">
        <f t="shared" si="76"/>
        <v>-1750000</v>
      </c>
      <c r="C364" s="67"/>
      <c r="D364" s="68">
        <f t="shared" si="65"/>
        <v>-1750000</v>
      </c>
      <c r="E364" s="35">
        <f t="shared" si="66"/>
        <v>0</v>
      </c>
      <c r="F364" s="35">
        <f t="shared" si="67"/>
        <v>0</v>
      </c>
      <c r="G364" s="7"/>
      <c r="H364" s="5">
        <f t="shared" si="68"/>
        <v>30</v>
      </c>
      <c r="I364" s="45">
        <f t="shared" si="69"/>
        <v>47727</v>
      </c>
      <c r="J364" s="5">
        <f t="shared" si="70"/>
        <v>10811</v>
      </c>
      <c r="K364" s="55">
        <f t="shared" si="71"/>
        <v>5.3904348595426005E-2</v>
      </c>
      <c r="L364" s="47">
        <f t="shared" si="72"/>
        <v>0.20713445618035201</v>
      </c>
      <c r="M364" s="5">
        <f t="shared" si="73"/>
        <v>0</v>
      </c>
      <c r="N364" s="5">
        <f t="shared" si="74"/>
        <v>0</v>
      </c>
      <c r="P364" s="52">
        <f t="shared" si="77"/>
        <v>0</v>
      </c>
      <c r="Q364" s="70"/>
    </row>
    <row r="365" spans="1:17" ht="12" customHeight="1">
      <c r="A365" s="44">
        <f t="shared" si="75"/>
        <v>47757</v>
      </c>
      <c r="B365" s="66">
        <f t="shared" si="76"/>
        <v>-1750000</v>
      </c>
      <c r="C365" s="67"/>
      <c r="D365" s="68">
        <f t="shared" si="65"/>
        <v>-1750000</v>
      </c>
      <c r="E365" s="35">
        <f t="shared" si="66"/>
        <v>0</v>
      </c>
      <c r="F365" s="35">
        <f t="shared" si="67"/>
        <v>0</v>
      </c>
      <c r="G365" s="7"/>
      <c r="H365" s="5">
        <f t="shared" si="68"/>
        <v>31</v>
      </c>
      <c r="I365" s="45">
        <f t="shared" si="69"/>
        <v>47757</v>
      </c>
      <c r="J365" s="5">
        <f t="shared" si="70"/>
        <v>10841</v>
      </c>
      <c r="K365" s="55">
        <f t="shared" si="71"/>
        <v>5.3904348595426005E-2</v>
      </c>
      <c r="L365" s="47">
        <f t="shared" si="72"/>
        <v>0.20623149114404413</v>
      </c>
      <c r="M365" s="5">
        <f t="shared" si="73"/>
        <v>0</v>
      </c>
      <c r="N365" s="5">
        <f t="shared" si="74"/>
        <v>0</v>
      </c>
      <c r="P365" s="52">
        <f t="shared" si="77"/>
        <v>0</v>
      </c>
      <c r="Q365" s="70"/>
    </row>
    <row r="366" spans="1:17" ht="12" customHeight="1">
      <c r="A366" s="44">
        <f t="shared" si="75"/>
        <v>47788</v>
      </c>
      <c r="B366" s="66">
        <f t="shared" si="76"/>
        <v>-1750000</v>
      </c>
      <c r="C366" s="67"/>
      <c r="D366" s="68">
        <f t="shared" si="65"/>
        <v>-1750000</v>
      </c>
      <c r="E366" s="35">
        <f t="shared" si="66"/>
        <v>0</v>
      </c>
      <c r="F366" s="35">
        <f t="shared" si="67"/>
        <v>0</v>
      </c>
      <c r="G366" s="7"/>
      <c r="H366" s="5">
        <f t="shared" si="68"/>
        <v>30</v>
      </c>
      <c r="I366" s="45">
        <f t="shared" si="69"/>
        <v>47788</v>
      </c>
      <c r="J366" s="5">
        <f t="shared" si="70"/>
        <v>10872</v>
      </c>
      <c r="K366" s="55">
        <f t="shared" si="71"/>
        <v>5.3904348595426005E-2</v>
      </c>
      <c r="L366" s="47">
        <f t="shared" si="72"/>
        <v>0.20530256238717703</v>
      </c>
      <c r="M366" s="5">
        <f t="shared" si="73"/>
        <v>0</v>
      </c>
      <c r="N366" s="5">
        <f t="shared" si="74"/>
        <v>0</v>
      </c>
      <c r="P366" s="52">
        <f t="shared" si="77"/>
        <v>0</v>
      </c>
      <c r="Q366" s="70"/>
    </row>
    <row r="367" spans="1:17" ht="12" customHeight="1">
      <c r="A367" s="44">
        <f t="shared" si="75"/>
        <v>47818</v>
      </c>
      <c r="B367" s="66">
        <f t="shared" si="76"/>
        <v>-1750000</v>
      </c>
      <c r="C367" s="67"/>
      <c r="D367" s="68">
        <f t="shared" si="65"/>
        <v>-1750000</v>
      </c>
      <c r="E367" s="35">
        <f t="shared" si="66"/>
        <v>0</v>
      </c>
      <c r="F367" s="35">
        <f t="shared" si="67"/>
        <v>0</v>
      </c>
      <c r="G367" s="7"/>
      <c r="H367" s="5">
        <f t="shared" si="68"/>
        <v>31</v>
      </c>
      <c r="I367" s="45">
        <f t="shared" si="69"/>
        <v>47818</v>
      </c>
      <c r="J367" s="5">
        <f t="shared" si="70"/>
        <v>10902</v>
      </c>
      <c r="K367" s="55">
        <f t="shared" si="71"/>
        <v>5.3904348595426005E-2</v>
      </c>
      <c r="L367" s="47">
        <f t="shared" si="72"/>
        <v>0.20440758315910199</v>
      </c>
      <c r="M367" s="5">
        <f t="shared" si="73"/>
        <v>0</v>
      </c>
      <c r="N367" s="5">
        <f t="shared" si="74"/>
        <v>0</v>
      </c>
      <c r="P367" s="52">
        <f t="shared" si="77"/>
        <v>0</v>
      </c>
      <c r="Q367" s="70"/>
    </row>
    <row r="368" spans="1:17" ht="12" customHeight="1">
      <c r="A368" s="44">
        <f t="shared" si="75"/>
        <v>47849</v>
      </c>
      <c r="B368" s="66">
        <f t="shared" si="76"/>
        <v>-1750000</v>
      </c>
      <c r="C368" s="67"/>
      <c r="D368" s="68">
        <f t="shared" si="65"/>
        <v>-1750000</v>
      </c>
      <c r="E368" s="35">
        <f t="shared" si="66"/>
        <v>0</v>
      </c>
      <c r="F368" s="35">
        <f t="shared" si="67"/>
        <v>0</v>
      </c>
      <c r="G368" s="7"/>
      <c r="H368" s="5">
        <f t="shared" si="68"/>
        <v>31</v>
      </c>
      <c r="I368" s="45">
        <f t="shared" si="69"/>
        <v>47849</v>
      </c>
      <c r="J368" s="5">
        <f t="shared" si="70"/>
        <v>10933</v>
      </c>
      <c r="K368" s="55">
        <f t="shared" si="71"/>
        <v>5.3904348595426005E-2</v>
      </c>
      <c r="L368" s="47">
        <f t="shared" si="72"/>
        <v>0.20348686983319397</v>
      </c>
      <c r="M368" s="5">
        <f t="shared" si="73"/>
        <v>0</v>
      </c>
      <c r="N368" s="5">
        <f t="shared" si="74"/>
        <v>0</v>
      </c>
      <c r="P368" s="52">
        <f t="shared" si="77"/>
        <v>0</v>
      </c>
      <c r="Q368" s="70"/>
    </row>
    <row r="369" spans="1:17" ht="12" customHeight="1">
      <c r="A369" s="44">
        <f t="shared" si="75"/>
        <v>47880</v>
      </c>
      <c r="B369" s="66">
        <f t="shared" si="76"/>
        <v>-1750000</v>
      </c>
      <c r="C369" s="67"/>
      <c r="D369" s="68">
        <f t="shared" si="65"/>
        <v>-1750000</v>
      </c>
      <c r="E369" s="35">
        <f t="shared" si="66"/>
        <v>0</v>
      </c>
      <c r="F369" s="35">
        <f t="shared" si="67"/>
        <v>0</v>
      </c>
      <c r="G369" s="7"/>
      <c r="H369" s="5">
        <f t="shared" si="68"/>
        <v>28</v>
      </c>
      <c r="I369" s="45">
        <f t="shared" si="69"/>
        <v>47880</v>
      </c>
      <c r="J369" s="5">
        <f t="shared" si="70"/>
        <v>10964</v>
      </c>
      <c r="K369" s="55">
        <f t="shared" si="71"/>
        <v>5.3904348595426005E-2</v>
      </c>
      <c r="L369" s="47">
        <f t="shared" si="72"/>
        <v>0.20257030367744178</v>
      </c>
      <c r="M369" s="5">
        <f t="shared" si="73"/>
        <v>0</v>
      </c>
      <c r="N369" s="5">
        <f t="shared" si="74"/>
        <v>0</v>
      </c>
      <c r="P369" s="52">
        <f t="shared" si="77"/>
        <v>0</v>
      </c>
      <c r="Q369" s="70"/>
    </row>
    <row r="370" spans="1:17">
      <c r="A370" s="44">
        <f t="shared" si="75"/>
        <v>47908</v>
      </c>
      <c r="H370" s="5"/>
      <c r="I370" s="5"/>
      <c r="J370" s="5"/>
      <c r="K370" s="55">
        <f t="shared" si="71"/>
        <v>5.3904348595426005E-2</v>
      </c>
      <c r="L370" s="5"/>
      <c r="M370" s="5"/>
      <c r="N370" s="5"/>
    </row>
    <row r="371" spans="1:17">
      <c r="H371" s="5"/>
      <c r="I371" s="5"/>
      <c r="J371" s="5"/>
      <c r="K371" s="5"/>
      <c r="L371" s="5"/>
      <c r="M371" s="5"/>
      <c r="N371" s="5"/>
    </row>
    <row r="372" spans="1:17">
      <c r="H372" s="5"/>
      <c r="I372" s="5"/>
      <c r="J372" s="5"/>
      <c r="K372" s="5"/>
      <c r="L372" s="5"/>
      <c r="M372" s="5"/>
      <c r="N372" s="5"/>
    </row>
    <row r="373" spans="1:17">
      <c r="H373" s="5"/>
      <c r="I373" s="5"/>
      <c r="J373" s="5"/>
      <c r="K373" s="5"/>
      <c r="L373" s="5"/>
      <c r="M373" s="5"/>
      <c r="N373" s="5"/>
    </row>
    <row r="374" spans="1:17">
      <c r="H374" s="5"/>
      <c r="I374" s="5"/>
      <c r="J374" s="5"/>
      <c r="K374" s="5"/>
      <c r="L374" s="5"/>
      <c r="M374" s="5"/>
      <c r="N374" s="5"/>
    </row>
    <row r="375" spans="1:17">
      <c r="H375" s="5"/>
      <c r="I375" s="5"/>
      <c r="J375" s="5"/>
      <c r="K375" s="5"/>
      <c r="L375" s="5"/>
      <c r="M375" s="5"/>
      <c r="N375" s="5"/>
    </row>
    <row r="376" spans="1:17">
      <c r="H376" s="5"/>
      <c r="I376" s="5"/>
      <c r="J376" s="5"/>
      <c r="K376" s="5"/>
      <c r="L376" s="5"/>
      <c r="M376" s="5"/>
      <c r="N376" s="5"/>
    </row>
    <row r="377" spans="1:17">
      <c r="H377" s="5"/>
      <c r="I377" s="5"/>
      <c r="J377" s="5"/>
      <c r="K377" s="5"/>
      <c r="L377" s="5"/>
      <c r="M377" s="5"/>
      <c r="N377" s="5"/>
    </row>
    <row r="378" spans="1:17">
      <c r="H378" s="5"/>
      <c r="I378" s="5"/>
      <c r="J378" s="5"/>
      <c r="K378" s="5"/>
      <c r="L378" s="5"/>
      <c r="M378" s="5"/>
      <c r="N378" s="5"/>
    </row>
    <row r="379" spans="1:17">
      <c r="H379" s="5"/>
      <c r="I379" s="5"/>
      <c r="J379" s="5"/>
      <c r="K379" s="5"/>
      <c r="L379" s="5"/>
      <c r="M379" s="5"/>
      <c r="N379" s="5"/>
    </row>
    <row r="380" spans="1:17">
      <c r="H380" s="5"/>
      <c r="I380" s="5"/>
      <c r="J380" s="5"/>
      <c r="K380" s="5"/>
      <c r="L380" s="5"/>
      <c r="M380" s="5"/>
      <c r="N380" s="5"/>
    </row>
    <row r="381" spans="1:17">
      <c r="H381" s="5"/>
      <c r="I381" s="5"/>
      <c r="J381" s="5"/>
      <c r="K381" s="5"/>
      <c r="L381" s="5"/>
      <c r="M381" s="5"/>
      <c r="N381" s="5"/>
    </row>
    <row r="382" spans="1:17">
      <c r="H382" s="5"/>
      <c r="I382" s="5"/>
      <c r="J382" s="5"/>
      <c r="K382" s="5"/>
      <c r="L382" s="5"/>
      <c r="M382" s="5"/>
      <c r="N382" s="5"/>
    </row>
    <row r="383" spans="1:17">
      <c r="H383" s="5"/>
      <c r="I383" s="5"/>
      <c r="J383" s="5"/>
      <c r="K383" s="5"/>
      <c r="L383" s="5"/>
      <c r="M383" s="5"/>
      <c r="N383" s="5"/>
    </row>
    <row r="384" spans="1:17">
      <c r="H384" s="5"/>
      <c r="I384" s="5"/>
      <c r="J384" s="5"/>
      <c r="K384" s="5"/>
      <c r="L384" s="5"/>
      <c r="M384" s="5"/>
      <c r="N384" s="5"/>
    </row>
    <row r="385" spans="8:14">
      <c r="H385" s="5"/>
      <c r="I385" s="5"/>
      <c r="J385" s="5"/>
      <c r="K385" s="5"/>
      <c r="L385" s="5"/>
      <c r="M385" s="5"/>
      <c r="N385" s="5"/>
    </row>
    <row r="386" spans="8:14">
      <c r="H386" s="5"/>
      <c r="I386" s="5"/>
      <c r="J386" s="5"/>
      <c r="K386" s="5"/>
      <c r="L386" s="5"/>
      <c r="M386" s="5"/>
      <c r="N386" s="5"/>
    </row>
    <row r="387" spans="8:14">
      <c r="H387" s="5"/>
      <c r="I387" s="5"/>
      <c r="J387" s="5"/>
      <c r="K387" s="5"/>
      <c r="L387" s="5"/>
      <c r="M387" s="5"/>
      <c r="N387" s="5"/>
    </row>
    <row r="388" spans="8:14">
      <c r="H388" s="5"/>
      <c r="I388" s="5"/>
      <c r="J388" s="5"/>
      <c r="K388" s="5"/>
      <c r="L388" s="5"/>
      <c r="M388" s="5"/>
      <c r="N388" s="5"/>
    </row>
    <row r="389" spans="8:14">
      <c r="H389" s="5"/>
      <c r="I389" s="5"/>
      <c r="J389" s="5"/>
      <c r="K389" s="5"/>
      <c r="L389" s="5"/>
      <c r="M389" s="5"/>
      <c r="N389" s="5"/>
    </row>
    <row r="390" spans="8:14">
      <c r="H390" s="5"/>
      <c r="I390" s="5"/>
      <c r="J390" s="5"/>
      <c r="K390" s="5"/>
      <c r="L390" s="5"/>
      <c r="M390" s="5"/>
      <c r="N390" s="5"/>
    </row>
    <row r="391" spans="8:14">
      <c r="H391" s="5"/>
      <c r="I391" s="5"/>
      <c r="J391" s="5"/>
      <c r="K391" s="5"/>
      <c r="L391" s="5"/>
      <c r="M391" s="5"/>
      <c r="N391" s="5"/>
    </row>
    <row r="392" spans="8:14">
      <c r="H392" s="5"/>
      <c r="I392" s="5"/>
      <c r="J392" s="5"/>
      <c r="K392" s="5"/>
      <c r="L392" s="5"/>
      <c r="M392" s="5"/>
      <c r="N392" s="5"/>
    </row>
    <row r="393" spans="8:14">
      <c r="H393" s="5"/>
      <c r="I393" s="5"/>
      <c r="J393" s="5"/>
      <c r="K393" s="5"/>
      <c r="L393" s="5"/>
      <c r="M393" s="5"/>
      <c r="N393" s="5"/>
    </row>
    <row r="394" spans="8:14">
      <c r="H394" s="5"/>
      <c r="I394" s="5"/>
      <c r="J394" s="5"/>
      <c r="K394" s="5"/>
      <c r="L394" s="5"/>
      <c r="M394" s="5"/>
      <c r="N394" s="5"/>
    </row>
    <row r="395" spans="8:14">
      <c r="H395" s="5"/>
      <c r="I395" s="5"/>
      <c r="J395" s="5"/>
      <c r="K395" s="5"/>
      <c r="L395" s="5"/>
      <c r="M395" s="5"/>
      <c r="N395" s="5"/>
    </row>
    <row r="396" spans="8:14">
      <c r="H396" s="5"/>
      <c r="I396" s="5"/>
      <c r="J396" s="5"/>
      <c r="K396" s="5"/>
      <c r="L396" s="5"/>
      <c r="M396" s="5"/>
      <c r="N396" s="5"/>
    </row>
    <row r="397" spans="8:14">
      <c r="H397" s="5"/>
      <c r="I397" s="5"/>
      <c r="J397" s="5"/>
      <c r="K397" s="5"/>
      <c r="L397" s="5"/>
      <c r="M397" s="5"/>
      <c r="N397" s="5"/>
    </row>
    <row r="398" spans="8:14">
      <c r="H398" s="5"/>
      <c r="I398" s="5"/>
      <c r="J398" s="5"/>
      <c r="K398" s="5"/>
      <c r="L398" s="5"/>
      <c r="M398" s="5"/>
      <c r="N398" s="5"/>
    </row>
    <row r="399" spans="8:14">
      <c r="H399" s="5"/>
      <c r="I399" s="5"/>
      <c r="J399" s="5"/>
      <c r="K399" s="5"/>
      <c r="L399" s="5"/>
      <c r="M399" s="5"/>
      <c r="N399" s="5"/>
    </row>
    <row r="400" spans="8:14">
      <c r="H400" s="5"/>
      <c r="I400" s="5"/>
      <c r="J400" s="5"/>
      <c r="K400" s="5"/>
      <c r="L400" s="5"/>
      <c r="M400" s="5"/>
      <c r="N400" s="5"/>
    </row>
    <row r="401" spans="8:14">
      <c r="H401" s="5"/>
      <c r="I401" s="5"/>
      <c r="J401" s="5"/>
      <c r="K401" s="5"/>
      <c r="L401" s="5"/>
      <c r="M401" s="5"/>
      <c r="N401" s="5"/>
    </row>
    <row r="402" spans="8:14">
      <c r="H402" s="5"/>
      <c r="I402" s="5"/>
      <c r="J402" s="5"/>
      <c r="K402" s="5"/>
      <c r="L402" s="5"/>
      <c r="M402" s="5"/>
      <c r="N402" s="5"/>
    </row>
    <row r="403" spans="8:14">
      <c r="H403" s="5"/>
      <c r="I403" s="5"/>
      <c r="J403" s="5"/>
      <c r="K403" s="5"/>
      <c r="L403" s="5"/>
      <c r="M403" s="5"/>
      <c r="N403" s="5"/>
    </row>
    <row r="404" spans="8:14">
      <c r="H404" s="5"/>
      <c r="I404" s="5"/>
      <c r="J404" s="5"/>
      <c r="K404" s="5"/>
      <c r="L404" s="5"/>
      <c r="M404" s="5"/>
      <c r="N404" s="5"/>
    </row>
    <row r="405" spans="8:14">
      <c r="H405" s="5"/>
      <c r="I405" s="5"/>
      <c r="J405" s="5"/>
      <c r="K405" s="5"/>
      <c r="L405" s="5"/>
      <c r="M405" s="5"/>
      <c r="N405" s="5"/>
    </row>
    <row r="406" spans="8:14">
      <c r="H406" s="5"/>
      <c r="I406" s="5"/>
      <c r="J406" s="5"/>
      <c r="K406" s="5"/>
      <c r="L406" s="5"/>
      <c r="M406" s="5"/>
      <c r="N406" s="5"/>
    </row>
    <row r="407" spans="8:14">
      <c r="H407" s="5"/>
      <c r="I407" s="5"/>
      <c r="J407" s="5"/>
      <c r="K407" s="5"/>
      <c r="L407" s="5"/>
      <c r="M407" s="5"/>
      <c r="N407" s="5"/>
    </row>
    <row r="408" spans="8:14">
      <c r="H408" s="5"/>
      <c r="I408" s="5"/>
      <c r="J408" s="5"/>
      <c r="K408" s="5"/>
      <c r="L408" s="5"/>
      <c r="M408" s="5"/>
      <c r="N408" s="5"/>
    </row>
    <row r="409" spans="8:14">
      <c r="H409" s="5"/>
      <c r="I409" s="5"/>
      <c r="J409" s="5"/>
      <c r="K409" s="5"/>
      <c r="L409" s="5"/>
      <c r="M409" s="5"/>
      <c r="N409" s="5"/>
    </row>
    <row r="410" spans="8:14">
      <c r="H410" s="5"/>
      <c r="I410" s="5"/>
      <c r="J410" s="5"/>
      <c r="K410" s="5"/>
      <c r="L410" s="5"/>
      <c r="M410" s="5"/>
      <c r="N410" s="5"/>
    </row>
    <row r="411" spans="8:14">
      <c r="H411" s="5"/>
      <c r="I411" s="5"/>
      <c r="J411" s="5"/>
      <c r="K411" s="5"/>
      <c r="L411" s="5"/>
      <c r="M411" s="5"/>
      <c r="N411" s="5"/>
    </row>
    <row r="412" spans="8:14">
      <c r="H412" s="5"/>
      <c r="I412" s="5"/>
      <c r="J412" s="5"/>
      <c r="K412" s="5"/>
      <c r="L412" s="5"/>
      <c r="M412" s="5"/>
      <c r="N412" s="5"/>
    </row>
    <row r="413" spans="8:14">
      <c r="H413" s="5"/>
      <c r="I413" s="5"/>
      <c r="J413" s="5"/>
      <c r="K413" s="5"/>
      <c r="L413" s="5"/>
      <c r="M413" s="5"/>
      <c r="N413" s="5"/>
    </row>
    <row r="414" spans="8:14">
      <c r="H414" s="5"/>
      <c r="I414" s="5"/>
      <c r="J414" s="5"/>
      <c r="K414" s="5"/>
      <c r="L414" s="5"/>
      <c r="M414" s="5"/>
      <c r="N414" s="5"/>
    </row>
    <row r="415" spans="8:14">
      <c r="H415" s="5"/>
      <c r="I415" s="5"/>
      <c r="J415" s="5"/>
      <c r="K415" s="5"/>
      <c r="L415" s="5"/>
      <c r="M415" s="5"/>
      <c r="N415" s="5"/>
    </row>
    <row r="416" spans="8:14">
      <c r="H416" s="5"/>
      <c r="I416" s="5"/>
      <c r="J416" s="5"/>
      <c r="K416" s="5"/>
      <c r="L416" s="5"/>
      <c r="M416" s="5"/>
      <c r="N416" s="5"/>
    </row>
    <row r="417" spans="8:14">
      <c r="H417" s="5"/>
      <c r="I417" s="5"/>
      <c r="J417" s="5"/>
      <c r="K417" s="5"/>
      <c r="L417" s="5"/>
      <c r="M417" s="5"/>
      <c r="N417" s="5"/>
    </row>
    <row r="418" spans="8:14">
      <c r="H418" s="5"/>
      <c r="I418" s="5"/>
      <c r="J418" s="5"/>
      <c r="K418" s="5"/>
      <c r="L418" s="5"/>
      <c r="M418" s="5"/>
      <c r="N418" s="5"/>
    </row>
    <row r="419" spans="8:14">
      <c r="H419" s="5"/>
      <c r="I419" s="5"/>
      <c r="J419" s="5"/>
      <c r="K419" s="5"/>
      <c r="L419" s="5"/>
      <c r="M419" s="5"/>
      <c r="N419" s="5"/>
    </row>
    <row r="420" spans="8:14">
      <c r="H420" s="5"/>
      <c r="I420" s="5"/>
      <c r="J420" s="5"/>
      <c r="K420" s="5"/>
      <c r="L420" s="5"/>
      <c r="M420" s="5"/>
      <c r="N420" s="5"/>
    </row>
    <row r="421" spans="8:14">
      <c r="H421" s="5"/>
      <c r="I421" s="5"/>
      <c r="J421" s="5"/>
      <c r="K421" s="5"/>
      <c r="L421" s="5"/>
      <c r="M421" s="5"/>
      <c r="N421" s="5"/>
    </row>
    <row r="422" spans="8:14">
      <c r="H422" s="5"/>
      <c r="I422" s="5"/>
      <c r="J422" s="5"/>
      <c r="K422" s="5"/>
      <c r="L422" s="5"/>
      <c r="M422" s="5"/>
      <c r="N422" s="5"/>
    </row>
    <row r="423" spans="8:14">
      <c r="H423" s="5"/>
      <c r="I423" s="5"/>
      <c r="J423" s="5"/>
      <c r="K423" s="5"/>
      <c r="L423" s="5"/>
      <c r="M423" s="5"/>
      <c r="N423" s="5"/>
    </row>
    <row r="424" spans="8:14">
      <c r="H424" s="5"/>
      <c r="I424" s="5"/>
      <c r="J424" s="5"/>
      <c r="K424" s="5"/>
      <c r="L424" s="5"/>
      <c r="M424" s="5"/>
      <c r="N424" s="5"/>
    </row>
    <row r="425" spans="8:14">
      <c r="H425" s="5"/>
      <c r="I425" s="5"/>
      <c r="J425" s="5"/>
      <c r="K425" s="5"/>
      <c r="L425" s="5"/>
      <c r="M425" s="5"/>
      <c r="N425" s="5"/>
    </row>
    <row r="426" spans="8:14">
      <c r="H426" s="5"/>
      <c r="I426" s="5"/>
      <c r="J426" s="5"/>
      <c r="K426" s="5"/>
      <c r="L426" s="5"/>
      <c r="M426" s="5"/>
      <c r="N426" s="5"/>
    </row>
    <row r="427" spans="8:14">
      <c r="H427" s="5"/>
      <c r="I427" s="5"/>
      <c r="J427" s="5"/>
      <c r="K427" s="5"/>
      <c r="L427" s="5"/>
      <c r="M427" s="5"/>
      <c r="N427" s="5"/>
    </row>
    <row r="428" spans="8:14">
      <c r="H428" s="5"/>
      <c r="I428" s="5"/>
      <c r="J428" s="5"/>
      <c r="K428" s="5"/>
      <c r="L428" s="5"/>
      <c r="M428" s="5"/>
      <c r="N428" s="5"/>
    </row>
    <row r="429" spans="8:14">
      <c r="H429" s="5"/>
      <c r="I429" s="5"/>
      <c r="J429" s="5"/>
      <c r="K429" s="5"/>
      <c r="L429" s="5"/>
      <c r="M429" s="5"/>
      <c r="N429" s="5"/>
    </row>
    <row r="430" spans="8:14">
      <c r="H430" s="5"/>
      <c r="I430" s="5"/>
      <c r="J430" s="5"/>
      <c r="K430" s="5"/>
      <c r="L430" s="5"/>
      <c r="M430" s="5"/>
      <c r="N430" s="5"/>
    </row>
    <row r="431" spans="8:14">
      <c r="H431" s="5"/>
      <c r="I431" s="5"/>
      <c r="J431" s="5"/>
      <c r="K431" s="5"/>
      <c r="L431" s="5"/>
      <c r="M431" s="5"/>
      <c r="N431" s="5"/>
    </row>
    <row r="432" spans="8:14">
      <c r="H432" s="5"/>
      <c r="I432" s="5"/>
      <c r="J432" s="5"/>
      <c r="K432" s="5"/>
      <c r="L432" s="5"/>
      <c r="M432" s="5"/>
      <c r="N432" s="5"/>
    </row>
    <row r="433" spans="8:14">
      <c r="H433" s="5"/>
      <c r="I433" s="5"/>
      <c r="J433" s="5"/>
      <c r="K433" s="5"/>
      <c r="L433" s="5"/>
      <c r="M433" s="5"/>
      <c r="N433" s="5"/>
    </row>
    <row r="434" spans="8:14">
      <c r="H434" s="5"/>
      <c r="I434" s="5"/>
      <c r="J434" s="5"/>
      <c r="K434" s="5"/>
      <c r="L434" s="5"/>
      <c r="M434" s="5"/>
      <c r="N434" s="5"/>
    </row>
    <row r="435" spans="8:14">
      <c r="H435" s="5"/>
      <c r="I435" s="5"/>
      <c r="J435" s="5"/>
      <c r="K435" s="5"/>
      <c r="L435" s="5"/>
      <c r="M435" s="5"/>
      <c r="N435" s="5"/>
    </row>
    <row r="436" spans="8:14">
      <c r="H436" s="5"/>
      <c r="I436" s="5"/>
      <c r="J436" s="5"/>
      <c r="K436" s="5"/>
      <c r="L436" s="5"/>
      <c r="M436" s="5"/>
      <c r="N436" s="5"/>
    </row>
    <row r="437" spans="8:14">
      <c r="H437" s="5"/>
      <c r="I437" s="5"/>
      <c r="J437" s="5"/>
      <c r="K437" s="5"/>
      <c r="L437" s="5"/>
      <c r="M437" s="5"/>
      <c r="N437" s="5"/>
    </row>
    <row r="438" spans="8:14">
      <c r="H438" s="5"/>
      <c r="I438" s="5"/>
      <c r="J438" s="5"/>
      <c r="K438" s="5"/>
      <c r="L438" s="5"/>
      <c r="M438" s="5"/>
      <c r="N438" s="5"/>
    </row>
    <row r="439" spans="8:14">
      <c r="H439" s="5"/>
      <c r="I439" s="5"/>
      <c r="J439" s="5"/>
      <c r="K439" s="5"/>
      <c r="L439" s="5"/>
      <c r="M439" s="5"/>
      <c r="N439" s="5"/>
    </row>
    <row r="440" spans="8:14">
      <c r="H440" s="5"/>
      <c r="I440" s="5"/>
      <c r="J440" s="5"/>
      <c r="K440" s="5"/>
      <c r="L440" s="5"/>
      <c r="M440" s="5"/>
      <c r="N440" s="5"/>
    </row>
    <row r="441" spans="8:14">
      <c r="H441" s="5"/>
      <c r="I441" s="5"/>
      <c r="J441" s="5"/>
      <c r="K441" s="5"/>
      <c r="L441" s="5"/>
      <c r="M441" s="5"/>
      <c r="N441" s="5"/>
    </row>
    <row r="442" spans="8:14">
      <c r="H442" s="5"/>
      <c r="I442" s="5"/>
      <c r="J442" s="5"/>
      <c r="K442" s="5"/>
      <c r="L442" s="5"/>
      <c r="M442" s="5"/>
      <c r="N442" s="5"/>
    </row>
    <row r="443" spans="8:14">
      <c r="H443" s="5"/>
      <c r="I443" s="5"/>
      <c r="J443" s="5"/>
      <c r="K443" s="5"/>
      <c r="L443" s="5"/>
      <c r="M443" s="5"/>
      <c r="N443" s="5"/>
    </row>
    <row r="444" spans="8:14">
      <c r="H444" s="5"/>
      <c r="I444" s="5"/>
      <c r="J444" s="5"/>
      <c r="K444" s="5"/>
      <c r="L444" s="5"/>
      <c r="M444" s="5"/>
      <c r="N444" s="5"/>
    </row>
    <row r="445" spans="8:14">
      <c r="H445" s="5"/>
      <c r="I445" s="5"/>
      <c r="J445" s="5"/>
      <c r="K445" s="5"/>
      <c r="L445" s="5"/>
      <c r="M445" s="5"/>
      <c r="N445" s="5"/>
    </row>
    <row r="446" spans="8:14">
      <c r="H446" s="5"/>
      <c r="I446" s="5"/>
      <c r="J446" s="5"/>
      <c r="K446" s="5"/>
      <c r="L446" s="5"/>
      <c r="M446" s="5"/>
      <c r="N446" s="5"/>
    </row>
    <row r="447" spans="8:14">
      <c r="H447" s="5"/>
      <c r="I447" s="5"/>
      <c r="J447" s="5"/>
      <c r="K447" s="5"/>
      <c r="L447" s="5"/>
      <c r="M447" s="5"/>
      <c r="N447" s="5"/>
    </row>
    <row r="448" spans="8:14">
      <c r="H448" s="5"/>
      <c r="I448" s="5"/>
      <c r="J448" s="5"/>
      <c r="K448" s="5"/>
      <c r="L448" s="5"/>
      <c r="M448" s="5"/>
      <c r="N448" s="5"/>
    </row>
    <row r="449" spans="8:14">
      <c r="H449" s="5"/>
      <c r="I449" s="5"/>
      <c r="J449" s="5"/>
      <c r="K449" s="5"/>
      <c r="L449" s="5"/>
      <c r="M449" s="5"/>
      <c r="N449" s="5"/>
    </row>
    <row r="450" spans="8:14">
      <c r="H450" s="5"/>
      <c r="I450" s="5"/>
      <c r="J450" s="5"/>
      <c r="K450" s="5"/>
      <c r="L450" s="5"/>
      <c r="M450" s="5"/>
      <c r="N450" s="5"/>
    </row>
    <row r="451" spans="8:14">
      <c r="H451" s="5"/>
      <c r="I451" s="5"/>
      <c r="J451" s="5"/>
      <c r="K451" s="5"/>
      <c r="L451" s="5"/>
      <c r="M451" s="5"/>
      <c r="N451" s="5"/>
    </row>
    <row r="452" spans="8:14">
      <c r="H452" s="5"/>
      <c r="I452" s="5"/>
      <c r="J452" s="5"/>
      <c r="K452" s="5"/>
      <c r="L452" s="5"/>
      <c r="M452" s="5"/>
      <c r="N452" s="5"/>
    </row>
    <row r="453" spans="8:14">
      <c r="H453" s="5"/>
      <c r="I453" s="5"/>
      <c r="J453" s="5"/>
      <c r="K453" s="5"/>
      <c r="L453" s="5"/>
      <c r="M453" s="5"/>
      <c r="N453" s="5"/>
    </row>
    <row r="454" spans="8:14">
      <c r="H454" s="5"/>
      <c r="I454" s="5"/>
      <c r="J454" s="5"/>
      <c r="K454" s="5"/>
      <c r="L454" s="5"/>
      <c r="M454" s="5"/>
      <c r="N454" s="5"/>
    </row>
    <row r="455" spans="8:14">
      <c r="H455" s="5"/>
      <c r="I455" s="5"/>
      <c r="J455" s="5"/>
      <c r="K455" s="5"/>
      <c r="L455" s="5"/>
      <c r="M455" s="5"/>
      <c r="N455" s="5"/>
    </row>
    <row r="456" spans="8:14">
      <c r="H456" s="5"/>
      <c r="I456" s="5"/>
      <c r="J456" s="5"/>
      <c r="K456" s="5"/>
      <c r="L456" s="5"/>
      <c r="M456" s="5"/>
      <c r="N456" s="5"/>
    </row>
    <row r="457" spans="8:14">
      <c r="H457" s="5"/>
      <c r="I457" s="5"/>
      <c r="J457" s="5"/>
      <c r="K457" s="5"/>
      <c r="L457" s="5"/>
      <c r="M457" s="5"/>
      <c r="N457" s="5"/>
    </row>
    <row r="458" spans="8:14">
      <c r="H458" s="5"/>
      <c r="I458" s="5"/>
      <c r="J458" s="5"/>
      <c r="K458" s="5"/>
      <c r="L458" s="5"/>
      <c r="M458" s="5"/>
      <c r="N458" s="5"/>
    </row>
    <row r="459" spans="8:14">
      <c r="H459" s="5"/>
      <c r="I459" s="5"/>
      <c r="J459" s="5"/>
      <c r="K459" s="5"/>
      <c r="L459" s="5"/>
      <c r="M459" s="5"/>
      <c r="N459" s="5"/>
    </row>
    <row r="460" spans="8:14">
      <c r="H460" s="5"/>
      <c r="I460" s="5"/>
      <c r="J460" s="5"/>
      <c r="K460" s="5"/>
      <c r="L460" s="5"/>
      <c r="M460" s="5"/>
      <c r="N460" s="5"/>
    </row>
    <row r="461" spans="8:14">
      <c r="H461" s="5"/>
      <c r="I461" s="5"/>
      <c r="J461" s="5"/>
      <c r="K461" s="5"/>
      <c r="L461" s="5"/>
      <c r="M461" s="5"/>
      <c r="N461" s="5"/>
    </row>
    <row r="462" spans="8:14">
      <c r="H462" s="5"/>
      <c r="I462" s="5"/>
      <c r="J462" s="5"/>
      <c r="K462" s="5"/>
      <c r="L462" s="5"/>
      <c r="M462" s="5"/>
      <c r="N462" s="5"/>
    </row>
    <row r="463" spans="8:14">
      <c r="H463" s="5"/>
      <c r="I463" s="5"/>
      <c r="J463" s="5"/>
      <c r="K463" s="5"/>
      <c r="L463" s="5"/>
      <c r="M463" s="5"/>
      <c r="N463" s="5"/>
    </row>
    <row r="464" spans="8:14">
      <c r="H464" s="5"/>
      <c r="I464" s="5"/>
      <c r="J464" s="5"/>
      <c r="K464" s="5"/>
      <c r="L464" s="5"/>
      <c r="M464" s="5"/>
      <c r="N464" s="5"/>
    </row>
    <row r="465" spans="8:14">
      <c r="H465" s="5"/>
      <c r="I465" s="5"/>
      <c r="J465" s="5"/>
      <c r="K465" s="5"/>
      <c r="L465" s="5"/>
      <c r="M465" s="5"/>
      <c r="N465" s="5"/>
    </row>
    <row r="466" spans="8:14">
      <c r="H466" s="5"/>
      <c r="I466" s="5"/>
      <c r="J466" s="5"/>
      <c r="K466" s="5"/>
      <c r="L466" s="5"/>
      <c r="M466" s="5"/>
      <c r="N466" s="5"/>
    </row>
    <row r="467" spans="8:14">
      <c r="H467" s="5"/>
      <c r="I467" s="5"/>
      <c r="J467" s="5"/>
      <c r="K467" s="5"/>
      <c r="L467" s="5"/>
      <c r="M467" s="5"/>
      <c r="N467" s="5"/>
    </row>
    <row r="468" spans="8:14">
      <c r="H468" s="5"/>
      <c r="I468" s="5"/>
      <c r="J468" s="5"/>
      <c r="K468" s="5"/>
      <c r="L468" s="5"/>
      <c r="M468" s="5"/>
      <c r="N468" s="5"/>
    </row>
    <row r="469" spans="8:14">
      <c r="H469" s="5"/>
      <c r="I469" s="5"/>
      <c r="J469" s="5"/>
      <c r="K469" s="5"/>
      <c r="L469" s="5"/>
      <c r="M469" s="5"/>
      <c r="N469" s="5"/>
    </row>
    <row r="470" spans="8:14">
      <c r="H470" s="5"/>
      <c r="I470" s="5"/>
      <c r="J470" s="5"/>
      <c r="K470" s="5"/>
      <c r="L470" s="5"/>
      <c r="M470" s="5"/>
      <c r="N470" s="5"/>
    </row>
    <row r="471" spans="8:14">
      <c r="H471" s="5"/>
      <c r="I471" s="5"/>
      <c r="J471" s="5"/>
      <c r="K471" s="5"/>
      <c r="L471" s="5"/>
      <c r="M471" s="5"/>
      <c r="N471" s="5"/>
    </row>
    <row r="472" spans="8:14">
      <c r="H472" s="5"/>
      <c r="I472" s="5"/>
      <c r="J472" s="5"/>
      <c r="K472" s="5"/>
      <c r="L472" s="5"/>
      <c r="M472" s="5"/>
      <c r="N472" s="5"/>
    </row>
    <row r="473" spans="8:14">
      <c r="H473" s="5"/>
      <c r="I473" s="5"/>
      <c r="J473" s="5"/>
      <c r="K473" s="5"/>
      <c r="L473" s="5"/>
      <c r="M473" s="5"/>
      <c r="N473" s="5"/>
    </row>
    <row r="474" spans="8:14">
      <c r="H474" s="5"/>
      <c r="I474" s="5"/>
      <c r="J474" s="5"/>
      <c r="K474" s="5"/>
      <c r="L474" s="5"/>
      <c r="M474" s="5"/>
      <c r="N474" s="5"/>
    </row>
    <row r="475" spans="8:14">
      <c r="H475" s="5"/>
      <c r="I475" s="5"/>
      <c r="J475" s="5"/>
      <c r="K475" s="5"/>
      <c r="L475" s="5"/>
      <c r="M475" s="5"/>
      <c r="N475" s="5"/>
    </row>
    <row r="476" spans="8:14">
      <c r="H476" s="5"/>
      <c r="I476" s="5"/>
      <c r="J476" s="5"/>
      <c r="K476" s="5"/>
      <c r="L476" s="5"/>
      <c r="M476" s="5"/>
      <c r="N476" s="5"/>
    </row>
    <row r="477" spans="8:14">
      <c r="H477" s="5"/>
      <c r="I477" s="5"/>
      <c r="J477" s="5"/>
      <c r="K477" s="5"/>
      <c r="L477" s="5"/>
      <c r="M477" s="5"/>
      <c r="N477" s="5"/>
    </row>
    <row r="478" spans="8:14">
      <c r="H478" s="5"/>
      <c r="I478" s="5"/>
      <c r="J478" s="5"/>
      <c r="K478" s="5"/>
      <c r="L478" s="5"/>
      <c r="M478" s="5"/>
      <c r="N478" s="5"/>
    </row>
    <row r="479" spans="8:14">
      <c r="H479" s="5"/>
      <c r="I479" s="5"/>
      <c r="J479" s="5"/>
      <c r="K479" s="5"/>
      <c r="L479" s="5"/>
      <c r="M479" s="5"/>
      <c r="N479" s="5"/>
    </row>
    <row r="480" spans="8:14">
      <c r="H480" s="5"/>
      <c r="I480" s="5"/>
      <c r="J480" s="5"/>
      <c r="K480" s="5"/>
      <c r="L480" s="5"/>
      <c r="M480" s="5"/>
      <c r="N480" s="5"/>
    </row>
    <row r="481" spans="8:14">
      <c r="H481" s="5"/>
      <c r="I481" s="5"/>
      <c r="J481" s="5"/>
      <c r="K481" s="5"/>
      <c r="L481" s="5"/>
      <c r="M481" s="5"/>
      <c r="N481" s="5"/>
    </row>
    <row r="482" spans="8:14">
      <c r="H482" s="5"/>
      <c r="I482" s="5"/>
      <c r="J482" s="5"/>
      <c r="K482" s="5"/>
      <c r="L482" s="5"/>
      <c r="M482" s="5"/>
      <c r="N482" s="5"/>
    </row>
    <row r="483" spans="8:14">
      <c r="H483" s="5"/>
      <c r="I483" s="5"/>
      <c r="J483" s="5"/>
      <c r="K483" s="5"/>
      <c r="L483" s="5"/>
      <c r="M483" s="5"/>
      <c r="N483" s="5"/>
    </row>
    <row r="484" spans="8:14">
      <c r="H484" s="5"/>
      <c r="I484" s="5"/>
      <c r="J484" s="5"/>
      <c r="K484" s="5"/>
      <c r="L484" s="5"/>
      <c r="M484" s="5"/>
      <c r="N484" s="5"/>
    </row>
    <row r="485" spans="8:14">
      <c r="H485" s="5"/>
      <c r="I485" s="5"/>
      <c r="J485" s="5"/>
      <c r="K485" s="5"/>
      <c r="L485" s="5"/>
      <c r="M485" s="5"/>
      <c r="N485" s="5"/>
    </row>
    <row r="486" spans="8:14">
      <c r="H486" s="5"/>
      <c r="I486" s="5"/>
      <c r="J486" s="5"/>
      <c r="K486" s="5"/>
      <c r="L486" s="5"/>
      <c r="M486" s="5"/>
      <c r="N486" s="5"/>
    </row>
    <row r="487" spans="8:14">
      <c r="H487" s="5"/>
      <c r="I487" s="5"/>
      <c r="J487" s="5"/>
      <c r="K487" s="5"/>
      <c r="L487" s="5"/>
      <c r="M487" s="5"/>
      <c r="N487" s="5"/>
    </row>
    <row r="488" spans="8:14">
      <c r="H488" s="5"/>
      <c r="I488" s="5"/>
      <c r="J488" s="5"/>
      <c r="K488" s="5"/>
      <c r="L488" s="5"/>
      <c r="M488" s="5"/>
      <c r="N488" s="5"/>
    </row>
    <row r="489" spans="8:14">
      <c r="H489" s="5"/>
      <c r="I489" s="5"/>
      <c r="J489" s="5"/>
      <c r="K489" s="5"/>
      <c r="L489" s="5"/>
      <c r="M489" s="5"/>
      <c r="N489" s="5"/>
    </row>
    <row r="490" spans="8:14">
      <c r="H490" s="5"/>
      <c r="I490" s="5"/>
      <c r="J490" s="5"/>
      <c r="K490" s="5"/>
      <c r="L490" s="5"/>
      <c r="M490" s="5"/>
      <c r="N490" s="5"/>
    </row>
    <row r="491" spans="8:14">
      <c r="H491" s="5"/>
      <c r="I491" s="5"/>
      <c r="J491" s="5"/>
      <c r="K491" s="5"/>
      <c r="L491" s="5"/>
      <c r="M491" s="5"/>
      <c r="N491" s="5"/>
    </row>
    <row r="492" spans="8:14">
      <c r="H492" s="5"/>
      <c r="I492" s="5"/>
      <c r="J492" s="5"/>
      <c r="K492" s="5"/>
      <c r="L492" s="5"/>
      <c r="M492" s="5"/>
      <c r="N492" s="5"/>
    </row>
    <row r="493" spans="8:14">
      <c r="H493" s="5"/>
      <c r="I493" s="5"/>
      <c r="J493" s="5"/>
      <c r="K493" s="5"/>
      <c r="L493" s="5"/>
      <c r="M493" s="5"/>
      <c r="N493" s="5"/>
    </row>
    <row r="494" spans="8:14">
      <c r="H494" s="5"/>
      <c r="I494" s="5"/>
      <c r="J494" s="5"/>
      <c r="K494" s="5"/>
      <c r="L494" s="5"/>
      <c r="M494" s="5"/>
      <c r="N494" s="5"/>
    </row>
    <row r="495" spans="8:14">
      <c r="H495" s="5"/>
      <c r="I495" s="5"/>
      <c r="J495" s="5"/>
      <c r="K495" s="5"/>
      <c r="L495" s="5"/>
      <c r="M495" s="5"/>
      <c r="N495" s="5"/>
    </row>
    <row r="496" spans="8:14">
      <c r="H496" s="5"/>
      <c r="I496" s="5"/>
      <c r="J496" s="5"/>
      <c r="K496" s="5"/>
      <c r="L496" s="5"/>
      <c r="M496" s="5"/>
      <c r="N496" s="5"/>
    </row>
    <row r="497" spans="8:14">
      <c r="H497" s="5"/>
      <c r="I497" s="5"/>
      <c r="J497" s="5"/>
      <c r="K497" s="5"/>
      <c r="L497" s="5"/>
      <c r="M497" s="5"/>
      <c r="N497" s="5"/>
    </row>
    <row r="498" spans="8:14">
      <c r="H498" s="5"/>
      <c r="I498" s="5"/>
      <c r="J498" s="5"/>
      <c r="K498" s="5"/>
      <c r="L498" s="5"/>
      <c r="M498" s="5"/>
      <c r="N498" s="5"/>
    </row>
    <row r="499" spans="8:14">
      <c r="H499" s="5"/>
      <c r="I499" s="5"/>
      <c r="J499" s="5"/>
      <c r="K499" s="5"/>
      <c r="L499" s="5"/>
      <c r="M499" s="5"/>
      <c r="N499" s="5"/>
    </row>
    <row r="500" spans="8:14">
      <c r="H500" s="5"/>
      <c r="I500" s="5"/>
      <c r="J500" s="5"/>
      <c r="K500" s="5"/>
      <c r="L500" s="5"/>
      <c r="M500" s="5"/>
      <c r="N500" s="5"/>
    </row>
    <row r="501" spans="8:14">
      <c r="H501" s="5"/>
      <c r="I501" s="5"/>
      <c r="J501" s="5"/>
      <c r="K501" s="5"/>
      <c r="L501" s="5"/>
      <c r="M501" s="5"/>
      <c r="N501" s="5"/>
    </row>
    <row r="502" spans="8:14">
      <c r="H502" s="5"/>
      <c r="I502" s="5"/>
      <c r="J502" s="5"/>
      <c r="K502" s="5"/>
      <c r="L502" s="5"/>
      <c r="M502" s="5"/>
      <c r="N502" s="5"/>
    </row>
    <row r="503" spans="8:14">
      <c r="H503" s="5"/>
      <c r="I503" s="5"/>
      <c r="J503" s="5"/>
      <c r="K503" s="5"/>
      <c r="L503" s="5"/>
      <c r="M503" s="5"/>
      <c r="N503" s="5"/>
    </row>
    <row r="504" spans="8:14">
      <c r="H504" s="5"/>
      <c r="I504" s="5"/>
      <c r="J504" s="5"/>
      <c r="K504" s="5"/>
      <c r="L504" s="5"/>
      <c r="M504" s="5"/>
      <c r="N504" s="5"/>
    </row>
    <row r="505" spans="8:14">
      <c r="H505" s="5"/>
      <c r="I505" s="5"/>
      <c r="J505" s="5"/>
      <c r="K505" s="5"/>
      <c r="L505" s="5"/>
      <c r="M505" s="5"/>
      <c r="N505" s="5"/>
    </row>
    <row r="506" spans="8:14">
      <c r="H506" s="5"/>
      <c r="I506" s="5"/>
      <c r="J506" s="5"/>
      <c r="K506" s="5"/>
      <c r="L506" s="5"/>
      <c r="M506" s="5"/>
      <c r="N506" s="5"/>
    </row>
    <row r="507" spans="8:14">
      <c r="H507" s="5"/>
      <c r="I507" s="5"/>
      <c r="J507" s="5"/>
      <c r="K507" s="5"/>
      <c r="L507" s="5"/>
      <c r="M507" s="5"/>
      <c r="N507" s="5"/>
    </row>
    <row r="508" spans="8:14">
      <c r="H508" s="5"/>
      <c r="I508" s="5"/>
      <c r="J508" s="5"/>
      <c r="K508" s="5"/>
      <c r="L508" s="5"/>
      <c r="M508" s="5"/>
      <c r="N508" s="5"/>
    </row>
    <row r="509" spans="8:14">
      <c r="H509" s="5"/>
      <c r="I509" s="5"/>
      <c r="J509" s="5"/>
      <c r="K509" s="5"/>
      <c r="L509" s="5"/>
      <c r="M509" s="5"/>
      <c r="N509" s="5"/>
    </row>
    <row r="510" spans="8:14">
      <c r="H510" s="5"/>
      <c r="I510" s="5"/>
      <c r="J510" s="5"/>
      <c r="K510" s="5"/>
      <c r="L510" s="5"/>
      <c r="M510" s="5"/>
      <c r="N510" s="5"/>
    </row>
    <row r="511" spans="8:14">
      <c r="H511" s="5"/>
      <c r="I511" s="5"/>
      <c r="J511" s="5"/>
      <c r="K511" s="5"/>
      <c r="L511" s="5"/>
      <c r="M511" s="5"/>
      <c r="N511" s="5"/>
    </row>
    <row r="512" spans="8:14">
      <c r="H512" s="5"/>
      <c r="I512" s="5"/>
      <c r="J512" s="5"/>
      <c r="K512" s="5"/>
      <c r="L512" s="5"/>
      <c r="M512" s="5"/>
      <c r="N512" s="5"/>
    </row>
    <row r="513" spans="8:14">
      <c r="H513" s="5"/>
      <c r="I513" s="5"/>
      <c r="J513" s="5"/>
      <c r="K513" s="5"/>
      <c r="L513" s="5"/>
      <c r="M513" s="5"/>
      <c r="N513" s="5"/>
    </row>
    <row r="514" spans="8:14">
      <c r="H514" s="5"/>
      <c r="I514" s="5"/>
      <c r="J514" s="5"/>
      <c r="K514" s="5"/>
      <c r="L514" s="5"/>
      <c r="M514" s="5"/>
      <c r="N514" s="5"/>
    </row>
    <row r="515" spans="8:14">
      <c r="H515" s="5"/>
      <c r="I515" s="5"/>
      <c r="J515" s="5"/>
      <c r="K515" s="5"/>
      <c r="L515" s="5"/>
      <c r="M515" s="5"/>
      <c r="N515" s="5"/>
    </row>
    <row r="516" spans="8:14">
      <c r="H516" s="5"/>
      <c r="I516" s="5"/>
      <c r="J516" s="5"/>
      <c r="K516" s="5"/>
      <c r="L516" s="5"/>
      <c r="M516" s="5"/>
      <c r="N516" s="5"/>
    </row>
    <row r="517" spans="8:14">
      <c r="H517" s="5"/>
      <c r="I517" s="5"/>
      <c r="J517" s="5"/>
      <c r="K517" s="5"/>
      <c r="L517" s="5"/>
      <c r="M517" s="5"/>
      <c r="N517" s="5"/>
    </row>
    <row r="518" spans="8:14">
      <c r="H518" s="5"/>
      <c r="I518" s="5"/>
      <c r="J518" s="5"/>
      <c r="K518" s="5"/>
      <c r="L518" s="5"/>
      <c r="M518" s="5"/>
      <c r="N518" s="5"/>
    </row>
    <row r="519" spans="8:14">
      <c r="H519" s="5"/>
      <c r="I519" s="5"/>
      <c r="J519" s="5"/>
      <c r="K519" s="5"/>
      <c r="L519" s="5"/>
      <c r="M519" s="5"/>
      <c r="N519" s="5"/>
    </row>
    <row r="520" spans="8:14">
      <c r="H520" s="5"/>
      <c r="I520" s="5"/>
      <c r="J520" s="5"/>
      <c r="K520" s="5"/>
      <c r="L520" s="5"/>
      <c r="M520" s="5"/>
      <c r="N520" s="5"/>
    </row>
    <row r="521" spans="8:14">
      <c r="H521" s="5"/>
      <c r="I521" s="5"/>
      <c r="J521" s="5"/>
      <c r="K521" s="5"/>
      <c r="L521" s="5"/>
      <c r="M521" s="5"/>
      <c r="N521" s="5"/>
    </row>
    <row r="522" spans="8:14">
      <c r="H522" s="5"/>
      <c r="I522" s="5"/>
      <c r="J522" s="5"/>
      <c r="K522" s="5"/>
      <c r="L522" s="5"/>
      <c r="M522" s="5"/>
      <c r="N522" s="5"/>
    </row>
    <row r="523" spans="8:14">
      <c r="H523" s="5"/>
      <c r="I523" s="5"/>
      <c r="J523" s="5"/>
      <c r="K523" s="5"/>
      <c r="L523" s="5"/>
      <c r="M523" s="5"/>
      <c r="N523" s="5"/>
    </row>
    <row r="524" spans="8:14">
      <c r="H524" s="5"/>
      <c r="I524" s="5"/>
      <c r="J524" s="5"/>
      <c r="K524" s="5"/>
      <c r="L524" s="5"/>
      <c r="M524" s="5"/>
      <c r="N524" s="5"/>
    </row>
    <row r="525" spans="8:14">
      <c r="H525" s="5"/>
      <c r="I525" s="5"/>
      <c r="J525" s="5"/>
      <c r="K525" s="5"/>
      <c r="L525" s="5"/>
      <c r="M525" s="5"/>
      <c r="N525" s="5"/>
    </row>
    <row r="526" spans="8:14">
      <c r="H526" s="5"/>
      <c r="I526" s="5"/>
      <c r="J526" s="5"/>
      <c r="K526" s="5"/>
      <c r="L526" s="5"/>
      <c r="M526" s="5"/>
      <c r="N526" s="5"/>
    </row>
    <row r="527" spans="8:14">
      <c r="H527" s="5"/>
      <c r="I527" s="5"/>
      <c r="J527" s="5"/>
      <c r="K527" s="5"/>
      <c r="L527" s="5"/>
      <c r="M527" s="5"/>
      <c r="N527" s="5"/>
    </row>
    <row r="528" spans="8:14">
      <c r="H528" s="5"/>
      <c r="I528" s="5"/>
      <c r="J528" s="5"/>
      <c r="K528" s="5"/>
      <c r="L528" s="5"/>
      <c r="M528" s="5"/>
      <c r="N528" s="5"/>
    </row>
    <row r="529" spans="8:14">
      <c r="H529" s="5"/>
      <c r="I529" s="5"/>
      <c r="J529" s="5"/>
      <c r="K529" s="5"/>
      <c r="L529" s="5"/>
      <c r="M529" s="5"/>
      <c r="N529" s="5"/>
    </row>
    <row r="530" spans="8:14">
      <c r="H530" s="5"/>
      <c r="I530" s="5"/>
      <c r="J530" s="5"/>
      <c r="K530" s="5"/>
      <c r="L530" s="5"/>
      <c r="M530" s="5"/>
      <c r="N530" s="5"/>
    </row>
    <row r="531" spans="8:14">
      <c r="H531" s="5"/>
      <c r="I531" s="5"/>
      <c r="J531" s="5"/>
      <c r="K531" s="5"/>
      <c r="L531" s="5"/>
      <c r="M531" s="5"/>
      <c r="N531" s="5"/>
    </row>
    <row r="532" spans="8:14">
      <c r="H532" s="5"/>
      <c r="I532" s="5"/>
      <c r="J532" s="5"/>
      <c r="K532" s="5"/>
      <c r="L532" s="5"/>
      <c r="M532" s="5"/>
      <c r="N532" s="5"/>
    </row>
    <row r="533" spans="8:14">
      <c r="H533" s="5"/>
      <c r="I533" s="5"/>
      <c r="J533" s="5"/>
      <c r="K533" s="5"/>
      <c r="L533" s="5"/>
      <c r="M533" s="5"/>
      <c r="N533" s="5"/>
    </row>
    <row r="534" spans="8:14">
      <c r="H534" s="5"/>
      <c r="I534" s="5"/>
      <c r="J534" s="5"/>
      <c r="K534" s="5"/>
      <c r="L534" s="5"/>
      <c r="M534" s="5"/>
      <c r="N534" s="5"/>
    </row>
    <row r="535" spans="8:14">
      <c r="H535" s="5"/>
      <c r="I535" s="5"/>
      <c r="J535" s="5"/>
      <c r="K535" s="5"/>
      <c r="L535" s="5"/>
      <c r="M535" s="5"/>
      <c r="N535" s="5"/>
    </row>
    <row r="536" spans="8:14">
      <c r="H536" s="5"/>
      <c r="I536" s="5"/>
      <c r="J536" s="5"/>
      <c r="K536" s="5"/>
      <c r="L536" s="5"/>
      <c r="M536" s="5"/>
      <c r="N536" s="5"/>
    </row>
    <row r="537" spans="8:14">
      <c r="H537" s="5"/>
      <c r="I537" s="5"/>
      <c r="J537" s="5"/>
      <c r="K537" s="5"/>
      <c r="L537" s="5"/>
      <c r="M537" s="5"/>
      <c r="N537" s="5"/>
    </row>
    <row r="538" spans="8:14">
      <c r="H538" s="5"/>
      <c r="I538" s="5"/>
      <c r="J538" s="5"/>
      <c r="K538" s="5"/>
      <c r="L538" s="5"/>
      <c r="M538" s="5"/>
      <c r="N538" s="5"/>
    </row>
    <row r="539" spans="8:14">
      <c r="H539" s="5"/>
      <c r="I539" s="5"/>
      <c r="J539" s="5"/>
      <c r="K539" s="5"/>
      <c r="L539" s="5"/>
      <c r="M539" s="5"/>
      <c r="N539" s="5"/>
    </row>
    <row r="540" spans="8:14">
      <c r="H540" s="5"/>
      <c r="I540" s="5"/>
      <c r="J540" s="5"/>
      <c r="K540" s="5"/>
      <c r="L540" s="5"/>
      <c r="M540" s="5"/>
      <c r="N540" s="5"/>
    </row>
    <row r="541" spans="8:14">
      <c r="H541" s="5"/>
      <c r="I541" s="5"/>
      <c r="J541" s="5"/>
      <c r="K541" s="5"/>
      <c r="L541" s="5"/>
      <c r="M541" s="5"/>
      <c r="N541" s="5"/>
    </row>
    <row r="542" spans="8:14">
      <c r="H542" s="5"/>
      <c r="I542" s="5"/>
      <c r="J542" s="5"/>
      <c r="K542" s="5"/>
      <c r="L542" s="5"/>
      <c r="M542" s="5"/>
      <c r="N542" s="5"/>
    </row>
    <row r="543" spans="8:14">
      <c r="H543" s="5"/>
      <c r="I543" s="5"/>
      <c r="J543" s="5"/>
      <c r="K543" s="5"/>
      <c r="L543" s="5"/>
      <c r="M543" s="5"/>
      <c r="N543" s="5"/>
    </row>
    <row r="544" spans="8:14">
      <c r="H544" s="5"/>
      <c r="I544" s="5"/>
      <c r="J544" s="5"/>
      <c r="K544" s="5"/>
      <c r="L544" s="5"/>
      <c r="M544" s="5"/>
      <c r="N544" s="5"/>
    </row>
    <row r="545" spans="8:14">
      <c r="H545" s="5"/>
      <c r="I545" s="5"/>
      <c r="J545" s="5"/>
      <c r="K545" s="5"/>
      <c r="L545" s="5"/>
      <c r="M545" s="5"/>
      <c r="N545" s="5"/>
    </row>
    <row r="546" spans="8:14">
      <c r="H546" s="5"/>
      <c r="I546" s="5"/>
      <c r="J546" s="5"/>
      <c r="K546" s="5"/>
      <c r="L546" s="5"/>
      <c r="M546" s="5"/>
      <c r="N546" s="5"/>
    </row>
    <row r="547" spans="8:14">
      <c r="H547" s="5"/>
      <c r="I547" s="5"/>
      <c r="J547" s="5"/>
      <c r="K547" s="5"/>
      <c r="L547" s="5"/>
      <c r="M547" s="5"/>
      <c r="N547" s="5"/>
    </row>
    <row r="548" spans="8:14">
      <c r="H548" s="5"/>
      <c r="I548" s="5"/>
      <c r="J548" s="5"/>
      <c r="K548" s="5"/>
      <c r="L548" s="5"/>
      <c r="M548" s="5"/>
      <c r="N548" s="5"/>
    </row>
    <row r="549" spans="8:14">
      <c r="H549" s="5"/>
      <c r="I549" s="5"/>
      <c r="J549" s="5"/>
      <c r="K549" s="5"/>
      <c r="L549" s="5"/>
      <c r="M549" s="5"/>
      <c r="N549" s="5"/>
    </row>
    <row r="550" spans="8:14">
      <c r="H550" s="5"/>
      <c r="I550" s="5"/>
      <c r="J550" s="5"/>
      <c r="K550" s="5"/>
      <c r="L550" s="5"/>
      <c r="M550" s="5"/>
      <c r="N550" s="5"/>
    </row>
    <row r="551" spans="8:14">
      <c r="H551" s="5"/>
      <c r="I551" s="5"/>
      <c r="J551" s="5"/>
      <c r="K551" s="5"/>
      <c r="L551" s="5"/>
      <c r="M551" s="5"/>
      <c r="N551" s="5"/>
    </row>
    <row r="552" spans="8:14">
      <c r="H552" s="5"/>
      <c r="I552" s="5"/>
      <c r="J552" s="5"/>
      <c r="K552" s="5"/>
      <c r="L552" s="5"/>
      <c r="M552" s="5"/>
      <c r="N552" s="5"/>
    </row>
    <row r="553" spans="8:14">
      <c r="H553" s="5"/>
      <c r="I553" s="5"/>
      <c r="J553" s="5"/>
      <c r="K553" s="5"/>
      <c r="L553" s="5"/>
      <c r="M553" s="5"/>
      <c r="N553" s="5"/>
    </row>
    <row r="554" spans="8:14">
      <c r="H554" s="5"/>
      <c r="I554" s="5"/>
      <c r="J554" s="5"/>
      <c r="K554" s="5"/>
      <c r="L554" s="5"/>
      <c r="M554" s="5"/>
      <c r="N554" s="5"/>
    </row>
    <row r="555" spans="8:14">
      <c r="H555" s="5"/>
      <c r="I555" s="5"/>
      <c r="J555" s="5"/>
      <c r="K555" s="5"/>
      <c r="L555" s="5"/>
      <c r="M555" s="5"/>
      <c r="N555" s="5"/>
    </row>
    <row r="556" spans="8:14">
      <c r="H556" s="5"/>
      <c r="I556" s="5"/>
      <c r="J556" s="5"/>
      <c r="K556" s="5"/>
      <c r="L556" s="5"/>
      <c r="M556" s="5"/>
      <c r="N556" s="5"/>
    </row>
    <row r="557" spans="8:14">
      <c r="H557" s="5"/>
      <c r="I557" s="5"/>
      <c r="J557" s="5"/>
      <c r="K557" s="5"/>
      <c r="L557" s="5"/>
      <c r="M557" s="5"/>
      <c r="N557" s="5"/>
    </row>
    <row r="558" spans="8:14">
      <c r="H558" s="5"/>
      <c r="I558" s="5"/>
      <c r="J558" s="5"/>
      <c r="K558" s="5"/>
      <c r="L558" s="5"/>
      <c r="M558" s="5"/>
      <c r="N558" s="5"/>
    </row>
    <row r="559" spans="8:14">
      <c r="H559" s="5"/>
      <c r="I559" s="5"/>
      <c r="J559" s="5"/>
      <c r="K559" s="5"/>
      <c r="L559" s="5"/>
      <c r="M559" s="5"/>
      <c r="N559" s="5"/>
    </row>
    <row r="560" spans="8:14">
      <c r="H560" s="5"/>
      <c r="I560" s="5"/>
      <c r="J560" s="5"/>
      <c r="K560" s="5"/>
      <c r="L560" s="5"/>
      <c r="M560" s="5"/>
      <c r="N560" s="5"/>
    </row>
    <row r="561" spans="8:14">
      <c r="H561" s="5"/>
      <c r="I561" s="5"/>
      <c r="J561" s="5"/>
      <c r="K561" s="5"/>
      <c r="L561" s="5"/>
      <c r="M561" s="5"/>
      <c r="N561" s="5"/>
    </row>
    <row r="562" spans="8:14">
      <c r="H562" s="5"/>
      <c r="I562" s="5"/>
      <c r="J562" s="5"/>
      <c r="K562" s="5"/>
      <c r="L562" s="5"/>
      <c r="M562" s="5"/>
      <c r="N562" s="5"/>
    </row>
    <row r="563" spans="8:14">
      <c r="H563" s="5"/>
      <c r="I563" s="5"/>
      <c r="J563" s="5"/>
      <c r="K563" s="5"/>
      <c r="L563" s="5"/>
      <c r="M563" s="5"/>
      <c r="N563" s="5"/>
    </row>
    <row r="564" spans="8:14">
      <c r="H564" s="5"/>
      <c r="I564" s="5"/>
      <c r="J564" s="5"/>
      <c r="K564" s="5"/>
      <c r="L564" s="5"/>
      <c r="M564" s="5"/>
      <c r="N564" s="5"/>
    </row>
    <row r="565" spans="8:14">
      <c r="H565" s="5"/>
      <c r="I565" s="5"/>
      <c r="J565" s="5"/>
      <c r="K565" s="5"/>
      <c r="L565" s="5"/>
      <c r="M565" s="5"/>
      <c r="N565" s="5"/>
    </row>
    <row r="566" spans="8:14">
      <c r="H566" s="5"/>
      <c r="I566" s="5"/>
      <c r="J566" s="5"/>
      <c r="K566" s="5"/>
      <c r="L566" s="5"/>
      <c r="M566" s="5"/>
      <c r="N566" s="5"/>
    </row>
    <row r="567" spans="8:14">
      <c r="H567" s="5"/>
      <c r="I567" s="5"/>
      <c r="J567" s="5"/>
      <c r="K567" s="5"/>
      <c r="L567" s="5"/>
      <c r="M567" s="5"/>
      <c r="N567" s="5"/>
    </row>
    <row r="568" spans="8:14">
      <c r="H568" s="5"/>
      <c r="I568" s="5"/>
      <c r="J568" s="5"/>
      <c r="K568" s="5"/>
      <c r="L568" s="5"/>
      <c r="M568" s="5"/>
      <c r="N568" s="5"/>
    </row>
    <row r="569" spans="8:14">
      <c r="H569" s="5"/>
      <c r="I569" s="5"/>
      <c r="J569" s="5"/>
      <c r="K569" s="5"/>
      <c r="L569" s="5"/>
      <c r="M569" s="5"/>
      <c r="N569" s="5"/>
    </row>
    <row r="570" spans="8:14">
      <c r="H570" s="5"/>
      <c r="I570" s="5"/>
      <c r="J570" s="5"/>
      <c r="K570" s="5"/>
      <c r="L570" s="5"/>
      <c r="M570" s="5"/>
      <c r="N570" s="5"/>
    </row>
    <row r="571" spans="8:14">
      <c r="H571" s="5"/>
      <c r="I571" s="5"/>
      <c r="J571" s="5"/>
      <c r="K571" s="5"/>
      <c r="L571" s="5"/>
      <c r="M571" s="5"/>
      <c r="N571" s="5"/>
    </row>
    <row r="572" spans="8:14">
      <c r="H572" s="5"/>
      <c r="I572" s="5"/>
      <c r="J572" s="5"/>
      <c r="K572" s="5"/>
      <c r="L572" s="5"/>
      <c r="M572" s="5"/>
      <c r="N572" s="5"/>
    </row>
    <row r="573" spans="8:14">
      <c r="H573" s="5"/>
      <c r="I573" s="5"/>
      <c r="J573" s="5"/>
      <c r="K573" s="5"/>
      <c r="L573" s="5"/>
      <c r="M573" s="5"/>
      <c r="N573" s="5"/>
    </row>
    <row r="574" spans="8:14">
      <c r="H574" s="5"/>
      <c r="I574" s="5"/>
      <c r="J574" s="5"/>
      <c r="K574" s="5"/>
      <c r="L574" s="5"/>
      <c r="M574" s="5"/>
      <c r="N574" s="5"/>
    </row>
    <row r="575" spans="8:14">
      <c r="H575" s="5"/>
      <c r="I575" s="5"/>
      <c r="J575" s="5"/>
      <c r="K575" s="5"/>
      <c r="L575" s="5"/>
      <c r="M575" s="5"/>
      <c r="N575" s="5"/>
    </row>
    <row r="576" spans="8:14">
      <c r="H576" s="5"/>
      <c r="I576" s="5"/>
      <c r="J576" s="5"/>
      <c r="K576" s="5"/>
      <c r="L576" s="5"/>
      <c r="M576" s="5"/>
      <c r="N576" s="5"/>
    </row>
    <row r="577" spans="8:14">
      <c r="H577" s="5"/>
      <c r="I577" s="5"/>
      <c r="J577" s="5"/>
      <c r="K577" s="5"/>
      <c r="L577" s="5"/>
      <c r="M577" s="5"/>
      <c r="N577" s="5"/>
    </row>
    <row r="578" spans="8:14">
      <c r="H578" s="5"/>
      <c r="I578" s="5"/>
      <c r="J578" s="5"/>
      <c r="K578" s="5"/>
      <c r="L578" s="5"/>
      <c r="M578" s="5"/>
      <c r="N578" s="5"/>
    </row>
    <row r="579" spans="8:14">
      <c r="H579" s="5"/>
      <c r="I579" s="5"/>
      <c r="J579" s="5"/>
      <c r="K579" s="5"/>
      <c r="L579" s="5"/>
      <c r="M579" s="5"/>
      <c r="N579" s="5"/>
    </row>
    <row r="580" spans="8:14">
      <c r="H580" s="5"/>
      <c r="I580" s="5"/>
      <c r="J580" s="5"/>
      <c r="K580" s="5"/>
      <c r="L580" s="5"/>
      <c r="M580" s="5"/>
      <c r="N580" s="5"/>
    </row>
    <row r="581" spans="8:14">
      <c r="H581" s="5"/>
      <c r="I581" s="5"/>
      <c r="J581" s="5"/>
      <c r="K581" s="5"/>
      <c r="L581" s="5"/>
      <c r="M581" s="5"/>
      <c r="N581" s="5"/>
    </row>
    <row r="582" spans="8:14">
      <c r="H582" s="5"/>
      <c r="I582" s="5"/>
      <c r="J582" s="5"/>
      <c r="K582" s="5"/>
      <c r="L582" s="5"/>
      <c r="M582" s="5"/>
      <c r="N582" s="5"/>
    </row>
    <row r="583" spans="8:14">
      <c r="H583" s="5"/>
      <c r="I583" s="5"/>
      <c r="J583" s="5"/>
      <c r="K583" s="5"/>
      <c r="L583" s="5"/>
      <c r="M583" s="5"/>
      <c r="N583" s="5"/>
    </row>
    <row r="584" spans="8:14">
      <c r="H584" s="5"/>
      <c r="I584" s="5"/>
      <c r="J584" s="5"/>
      <c r="K584" s="5"/>
      <c r="L584" s="5"/>
      <c r="M584" s="5"/>
      <c r="N584" s="5"/>
    </row>
    <row r="585" spans="8:14">
      <c r="H585" s="5"/>
      <c r="I585" s="5"/>
      <c r="J585" s="5"/>
      <c r="K585" s="5"/>
      <c r="L585" s="5"/>
      <c r="M585" s="5"/>
      <c r="N585" s="5"/>
    </row>
    <row r="586" spans="8:14">
      <c r="H586" s="5"/>
      <c r="I586" s="5"/>
      <c r="J586" s="5"/>
      <c r="K586" s="5"/>
      <c r="L586" s="5"/>
      <c r="M586" s="5"/>
      <c r="N586" s="5"/>
    </row>
    <row r="587" spans="8:14">
      <c r="H587" s="5"/>
      <c r="I587" s="5"/>
      <c r="J587" s="5"/>
      <c r="K587" s="5"/>
      <c r="L587" s="5"/>
      <c r="M587" s="5"/>
      <c r="N587" s="5"/>
    </row>
    <row r="588" spans="8:14">
      <c r="H588" s="5"/>
      <c r="I588" s="5"/>
      <c r="J588" s="5"/>
      <c r="K588" s="5"/>
      <c r="L588" s="5"/>
      <c r="M588" s="5"/>
      <c r="N588" s="5"/>
    </row>
    <row r="589" spans="8:14">
      <c r="H589" s="5"/>
      <c r="I589" s="5"/>
      <c r="J589" s="5"/>
      <c r="K589" s="5"/>
      <c r="L589" s="5"/>
      <c r="M589" s="5"/>
      <c r="N589" s="5"/>
    </row>
    <row r="590" spans="8:14">
      <c r="H590" s="5"/>
      <c r="I590" s="5"/>
      <c r="J590" s="5"/>
      <c r="K590" s="5"/>
      <c r="L590" s="5"/>
      <c r="M590" s="5"/>
      <c r="N590" s="5"/>
    </row>
    <row r="591" spans="8:14">
      <c r="H591" s="5"/>
      <c r="I591" s="5"/>
      <c r="J591" s="5"/>
      <c r="K591" s="5"/>
      <c r="L591" s="5"/>
      <c r="M591" s="5"/>
      <c r="N591" s="5"/>
    </row>
    <row r="592" spans="8:14">
      <c r="H592" s="5"/>
      <c r="I592" s="5"/>
      <c r="J592" s="5"/>
      <c r="K592" s="5"/>
      <c r="L592" s="5"/>
      <c r="M592" s="5"/>
      <c r="N592" s="5"/>
    </row>
    <row r="593" spans="8:14">
      <c r="H593" s="5"/>
      <c r="I593" s="5"/>
      <c r="J593" s="5"/>
      <c r="K593" s="5"/>
      <c r="L593" s="5"/>
      <c r="M593" s="5"/>
      <c r="N593" s="5"/>
    </row>
    <row r="594" spans="8:14">
      <c r="H594" s="5"/>
      <c r="I594" s="5"/>
      <c r="J594" s="5"/>
      <c r="K594" s="5"/>
      <c r="L594" s="5"/>
      <c r="M594" s="5"/>
      <c r="N594" s="5"/>
    </row>
    <row r="595" spans="8:14">
      <c r="H595" s="5"/>
      <c r="I595" s="5"/>
      <c r="J595" s="5"/>
      <c r="K595" s="5"/>
      <c r="L595" s="5"/>
      <c r="M595" s="5"/>
      <c r="N595" s="5"/>
    </row>
    <row r="596" spans="8:14">
      <c r="H596" s="5"/>
      <c r="I596" s="5"/>
      <c r="J596" s="5"/>
      <c r="K596" s="5"/>
      <c r="L596" s="5"/>
      <c r="M596" s="5"/>
      <c r="N596" s="5"/>
    </row>
    <row r="597" spans="8:14">
      <c r="H597" s="5"/>
      <c r="I597" s="5"/>
      <c r="J597" s="5"/>
      <c r="K597" s="5"/>
      <c r="L597" s="5"/>
      <c r="M597" s="5"/>
      <c r="N597" s="5"/>
    </row>
    <row r="598" spans="8:14">
      <c r="H598" s="5"/>
      <c r="I598" s="5"/>
      <c r="J598" s="5"/>
      <c r="K598" s="5"/>
      <c r="L598" s="5"/>
      <c r="M598" s="5"/>
      <c r="N598" s="5"/>
    </row>
    <row r="599" spans="8:14">
      <c r="H599" s="5"/>
      <c r="I599" s="5"/>
      <c r="J599" s="5"/>
      <c r="K599" s="5"/>
      <c r="L599" s="5"/>
      <c r="M599" s="5"/>
      <c r="N599" s="5"/>
    </row>
    <row r="600" spans="8:14">
      <c r="H600" s="5"/>
      <c r="I600" s="5"/>
      <c r="J600" s="5"/>
      <c r="K600" s="5"/>
      <c r="L600" s="5"/>
      <c r="M600" s="5"/>
      <c r="N600" s="5"/>
    </row>
    <row r="601" spans="8:14">
      <c r="H601" s="5"/>
      <c r="I601" s="5"/>
      <c r="J601" s="5"/>
      <c r="K601" s="5"/>
      <c r="L601" s="5"/>
      <c r="M601" s="5"/>
      <c r="N601" s="5"/>
    </row>
    <row r="602" spans="8:14">
      <c r="H602" s="5"/>
      <c r="I602" s="5"/>
      <c r="J602" s="5"/>
      <c r="K602" s="5"/>
      <c r="L602" s="5"/>
      <c r="M602" s="5"/>
      <c r="N602" s="5"/>
    </row>
    <row r="603" spans="8:14">
      <c r="H603" s="5"/>
      <c r="I603" s="5"/>
      <c r="J603" s="5"/>
      <c r="K603" s="5"/>
      <c r="L603" s="5"/>
      <c r="M603" s="5"/>
      <c r="N603" s="5"/>
    </row>
    <row r="604" spans="8:14">
      <c r="H604" s="5"/>
      <c r="I604" s="5"/>
      <c r="J604" s="5"/>
      <c r="K604" s="5"/>
      <c r="L604" s="5"/>
      <c r="M604" s="5"/>
      <c r="N604" s="5"/>
    </row>
    <row r="605" spans="8:14">
      <c r="H605" s="5"/>
      <c r="I605" s="5"/>
      <c r="J605" s="5"/>
      <c r="K605" s="5"/>
      <c r="L605" s="5"/>
      <c r="M605" s="5"/>
      <c r="N605" s="5"/>
    </row>
    <row r="606" spans="8:14">
      <c r="H606" s="5"/>
      <c r="I606" s="5"/>
      <c r="J606" s="5"/>
      <c r="K606" s="5"/>
      <c r="L606" s="5"/>
      <c r="M606" s="5"/>
      <c r="N606" s="5"/>
    </row>
    <row r="607" spans="8:14">
      <c r="H607" s="5"/>
      <c r="I607" s="5"/>
      <c r="J607" s="5"/>
      <c r="K607" s="5"/>
      <c r="L607" s="5"/>
      <c r="M607" s="5"/>
      <c r="N607" s="5"/>
    </row>
    <row r="608" spans="8:14">
      <c r="H608" s="5"/>
      <c r="I608" s="5"/>
      <c r="J608" s="5"/>
      <c r="K608" s="5"/>
      <c r="L608" s="5"/>
      <c r="M608" s="5"/>
      <c r="N608" s="5"/>
    </row>
    <row r="609" spans="8:14">
      <c r="H609" s="5"/>
      <c r="I609" s="5"/>
      <c r="J609" s="5"/>
      <c r="K609" s="5"/>
      <c r="L609" s="5"/>
      <c r="M609" s="5"/>
      <c r="N609" s="5"/>
    </row>
    <row r="610" spans="8:14">
      <c r="H610" s="5"/>
      <c r="I610" s="5"/>
      <c r="J610" s="5"/>
      <c r="K610" s="5"/>
      <c r="L610" s="5"/>
      <c r="M610" s="5"/>
      <c r="N610" s="5"/>
    </row>
    <row r="611" spans="8:14">
      <c r="H611" s="5"/>
      <c r="I611" s="5"/>
      <c r="J611" s="5"/>
      <c r="K611" s="5"/>
      <c r="L611" s="5"/>
      <c r="M611" s="5"/>
      <c r="N611" s="5"/>
    </row>
    <row r="612" spans="8:14">
      <c r="H612" s="5"/>
      <c r="I612" s="5"/>
      <c r="J612" s="5"/>
      <c r="K612" s="5"/>
      <c r="L612" s="5"/>
      <c r="M612" s="5"/>
      <c r="N612" s="5"/>
    </row>
    <row r="613" spans="8:14">
      <c r="H613" s="5"/>
      <c r="I613" s="5"/>
      <c r="J613" s="5"/>
      <c r="K613" s="5"/>
      <c r="L613" s="5"/>
      <c r="M613" s="5"/>
      <c r="N613" s="5"/>
    </row>
    <row r="614" spans="8:14">
      <c r="H614" s="5"/>
      <c r="I614" s="5"/>
      <c r="J614" s="5"/>
      <c r="K614" s="5"/>
      <c r="L614" s="5"/>
      <c r="M614" s="5"/>
      <c r="N614" s="5"/>
    </row>
    <row r="615" spans="8:14">
      <c r="H615" s="5"/>
      <c r="I615" s="5"/>
      <c r="J615" s="5"/>
      <c r="K615" s="5"/>
      <c r="L615" s="5"/>
      <c r="M615" s="5"/>
      <c r="N615" s="5"/>
    </row>
    <row r="616" spans="8:14">
      <c r="H616" s="5"/>
      <c r="I616" s="5"/>
      <c r="J616" s="5"/>
      <c r="K616" s="5"/>
      <c r="L616" s="5"/>
      <c r="M616" s="5"/>
      <c r="N616" s="5"/>
    </row>
    <row r="617" spans="8:14">
      <c r="H617" s="5"/>
      <c r="I617" s="5"/>
      <c r="J617" s="5"/>
      <c r="K617" s="5"/>
      <c r="L617" s="5"/>
      <c r="M617" s="5"/>
      <c r="N617" s="5"/>
    </row>
    <row r="618" spans="8:14">
      <c r="H618" s="5"/>
      <c r="I618" s="5"/>
      <c r="J618" s="5"/>
      <c r="K618" s="5"/>
      <c r="L618" s="5"/>
      <c r="M618" s="5"/>
      <c r="N618" s="5"/>
    </row>
    <row r="619" spans="8:14">
      <c r="H619" s="5"/>
      <c r="I619" s="5"/>
      <c r="J619" s="5"/>
      <c r="K619" s="5"/>
      <c r="L619" s="5"/>
      <c r="M619" s="5"/>
      <c r="N619" s="5"/>
    </row>
    <row r="620" spans="8:14">
      <c r="H620" s="5"/>
      <c r="I620" s="5"/>
      <c r="J620" s="5"/>
      <c r="K620" s="5"/>
      <c r="L620" s="5"/>
      <c r="M620" s="5"/>
      <c r="N620" s="5"/>
    </row>
    <row r="621" spans="8:14">
      <c r="H621" s="5"/>
      <c r="I621" s="5"/>
      <c r="J621" s="5"/>
      <c r="K621" s="5"/>
      <c r="L621" s="5"/>
      <c r="M621" s="5"/>
      <c r="N621" s="5"/>
    </row>
    <row r="622" spans="8:14">
      <c r="H622" s="5"/>
      <c r="I622" s="5"/>
      <c r="J622" s="5"/>
      <c r="K622" s="5"/>
      <c r="L622" s="5"/>
      <c r="M622" s="5"/>
      <c r="N622" s="5"/>
    </row>
    <row r="623" spans="8:14">
      <c r="H623" s="5"/>
      <c r="I623" s="5"/>
      <c r="J623" s="5"/>
      <c r="K623" s="5"/>
      <c r="L623" s="5"/>
      <c r="M623" s="5"/>
      <c r="N623" s="5"/>
    </row>
    <row r="624" spans="8:14">
      <c r="H624" s="5"/>
      <c r="I624" s="5"/>
      <c r="J624" s="5"/>
      <c r="K624" s="5"/>
      <c r="L624" s="5"/>
      <c r="M624" s="5"/>
      <c r="N624" s="5"/>
    </row>
    <row r="625" spans="8:14">
      <c r="H625" s="5"/>
      <c r="I625" s="5"/>
      <c r="J625" s="5"/>
      <c r="K625" s="5"/>
      <c r="L625" s="5"/>
      <c r="M625" s="5"/>
      <c r="N625" s="5"/>
    </row>
    <row r="626" spans="8:14">
      <c r="H626" s="5"/>
      <c r="I626" s="5"/>
      <c r="J626" s="5"/>
      <c r="K626" s="5"/>
      <c r="L626" s="5"/>
      <c r="M626" s="5"/>
      <c r="N626" s="5"/>
    </row>
    <row r="627" spans="8:14">
      <c r="H627" s="5"/>
      <c r="I627" s="5"/>
      <c r="J627" s="5"/>
      <c r="K627" s="5"/>
      <c r="L627" s="5"/>
      <c r="M627" s="5"/>
      <c r="N627" s="5"/>
    </row>
    <row r="628" spans="8:14">
      <c r="H628" s="5"/>
      <c r="I628" s="5"/>
      <c r="J628" s="5"/>
      <c r="K628" s="5"/>
      <c r="L628" s="5"/>
      <c r="M628" s="5"/>
      <c r="N628" s="5"/>
    </row>
    <row r="629" spans="8:14">
      <c r="H629" s="5"/>
      <c r="I629" s="5"/>
      <c r="J629" s="5"/>
      <c r="K629" s="5"/>
      <c r="L629" s="5"/>
      <c r="M629" s="5"/>
      <c r="N629" s="5"/>
    </row>
    <row r="630" spans="8:14">
      <c r="H630" s="5"/>
      <c r="I630" s="5"/>
      <c r="J630" s="5"/>
      <c r="K630" s="5"/>
      <c r="L630" s="5"/>
      <c r="M630" s="5"/>
      <c r="N630" s="5"/>
    </row>
    <row r="631" spans="8:14">
      <c r="H631" s="5"/>
      <c r="I631" s="5"/>
      <c r="J631" s="5"/>
      <c r="K631" s="5"/>
      <c r="L631" s="5"/>
      <c r="M631" s="5"/>
      <c r="N631" s="5"/>
    </row>
    <row r="632" spans="8:14">
      <c r="H632" s="5"/>
      <c r="I632" s="5"/>
      <c r="J632" s="5"/>
      <c r="K632" s="5"/>
      <c r="L632" s="5"/>
      <c r="M632" s="5"/>
      <c r="N632" s="5"/>
    </row>
    <row r="633" spans="8:14">
      <c r="H633" s="5"/>
      <c r="I633" s="5"/>
      <c r="J633" s="5"/>
      <c r="K633" s="5"/>
      <c r="L633" s="5"/>
      <c r="M633" s="5"/>
      <c r="N633" s="5"/>
    </row>
    <row r="634" spans="8:14">
      <c r="H634" s="5"/>
      <c r="I634" s="5"/>
      <c r="J634" s="5"/>
      <c r="K634" s="5"/>
      <c r="L634" s="5"/>
      <c r="M634" s="5"/>
      <c r="N634" s="5"/>
    </row>
    <row r="635" spans="8:14">
      <c r="H635" s="5"/>
      <c r="I635" s="5"/>
      <c r="J635" s="5"/>
      <c r="K635" s="5"/>
      <c r="L635" s="5"/>
      <c r="M635" s="5"/>
      <c r="N635" s="5"/>
    </row>
    <row r="636" spans="8:14">
      <c r="H636" s="5"/>
      <c r="I636" s="5"/>
      <c r="J636" s="5"/>
      <c r="K636" s="5"/>
      <c r="L636" s="5"/>
      <c r="M636" s="5"/>
      <c r="N636" s="5"/>
    </row>
    <row r="637" spans="8:14">
      <c r="H637" s="5"/>
      <c r="I637" s="5"/>
      <c r="J637" s="5"/>
      <c r="K637" s="5"/>
      <c r="L637" s="5"/>
      <c r="M637" s="5"/>
      <c r="N637" s="5"/>
    </row>
    <row r="638" spans="8:14">
      <c r="H638" s="5"/>
      <c r="I638" s="5"/>
      <c r="J638" s="5"/>
      <c r="K638" s="5"/>
      <c r="L638" s="5"/>
      <c r="M638" s="5"/>
      <c r="N638" s="5"/>
    </row>
    <row r="639" spans="8:14">
      <c r="H639" s="5"/>
      <c r="I639" s="5"/>
      <c r="J639" s="5"/>
      <c r="K639" s="5"/>
      <c r="L639" s="5"/>
      <c r="M639" s="5"/>
      <c r="N639" s="5"/>
    </row>
    <row r="640" spans="8:14">
      <c r="H640" s="5"/>
      <c r="I640" s="5"/>
      <c r="J640" s="5"/>
      <c r="K640" s="5"/>
      <c r="L640" s="5"/>
      <c r="M640" s="5"/>
      <c r="N640" s="5"/>
    </row>
    <row r="641" spans="8:14">
      <c r="H641" s="5"/>
      <c r="I641" s="5"/>
      <c r="J641" s="5"/>
      <c r="K641" s="5"/>
      <c r="L641" s="5"/>
      <c r="M641" s="5"/>
      <c r="N641" s="5"/>
    </row>
    <row r="642" spans="8:14">
      <c r="H642" s="5"/>
      <c r="I642" s="5"/>
      <c r="J642" s="5"/>
      <c r="K642" s="5"/>
      <c r="L642" s="5"/>
      <c r="M642" s="5"/>
      <c r="N642" s="5"/>
    </row>
    <row r="643" spans="8:14">
      <c r="H643" s="5"/>
      <c r="I643" s="5"/>
      <c r="J643" s="5"/>
      <c r="K643" s="5"/>
      <c r="L643" s="5"/>
      <c r="M643" s="5"/>
      <c r="N643" s="5"/>
    </row>
    <row r="644" spans="8:14">
      <c r="H644" s="5"/>
      <c r="I644" s="5"/>
      <c r="J644" s="5"/>
      <c r="K644" s="5"/>
      <c r="L644" s="5"/>
      <c r="M644" s="5"/>
      <c r="N644" s="5"/>
    </row>
    <row r="645" spans="8:14">
      <c r="H645" s="5"/>
      <c r="I645" s="5"/>
      <c r="J645" s="5"/>
      <c r="K645" s="5"/>
      <c r="L645" s="5"/>
      <c r="M645" s="5"/>
      <c r="N645" s="5"/>
    </row>
    <row r="646" spans="8:14">
      <c r="H646" s="5"/>
      <c r="I646" s="5"/>
      <c r="J646" s="5"/>
      <c r="K646" s="5"/>
      <c r="L646" s="5"/>
      <c r="M646" s="5"/>
      <c r="N646" s="5"/>
    </row>
    <row r="647" spans="8:14">
      <c r="H647" s="5"/>
      <c r="I647" s="5"/>
      <c r="J647" s="5"/>
      <c r="K647" s="5"/>
      <c r="L647" s="5"/>
      <c r="M647" s="5"/>
      <c r="N647" s="5"/>
    </row>
    <row r="648" spans="8:14">
      <c r="H648" s="5"/>
      <c r="I648" s="5"/>
      <c r="J648" s="5"/>
      <c r="K648" s="5"/>
      <c r="L648" s="5"/>
      <c r="M648" s="5"/>
      <c r="N648" s="5"/>
    </row>
    <row r="649" spans="8:14">
      <c r="H649" s="5"/>
      <c r="I649" s="5"/>
      <c r="J649" s="5"/>
      <c r="K649" s="5"/>
      <c r="L649" s="5"/>
      <c r="M649" s="5"/>
      <c r="N649" s="5"/>
    </row>
    <row r="650" spans="8:14">
      <c r="H650" s="5"/>
      <c r="I650" s="5"/>
      <c r="J650" s="5"/>
      <c r="K650" s="5"/>
      <c r="L650" s="5"/>
      <c r="M650" s="5"/>
      <c r="N650" s="5"/>
    </row>
    <row r="651" spans="8:14">
      <c r="H651" s="5"/>
      <c r="I651" s="5"/>
      <c r="J651" s="5"/>
      <c r="K651" s="5"/>
      <c r="L651" s="5"/>
      <c r="M651" s="5"/>
      <c r="N651" s="5"/>
    </row>
    <row r="652" spans="8:14">
      <c r="H652" s="5"/>
      <c r="I652" s="5"/>
      <c r="J652" s="5"/>
      <c r="K652" s="5"/>
      <c r="L652" s="5"/>
      <c r="M652" s="5"/>
      <c r="N652" s="5"/>
    </row>
    <row r="653" spans="8:14">
      <c r="H653" s="5"/>
      <c r="I653" s="5"/>
      <c r="J653" s="5"/>
      <c r="K653" s="5"/>
      <c r="L653" s="5"/>
      <c r="M653" s="5"/>
      <c r="N653" s="5"/>
    </row>
    <row r="654" spans="8:14">
      <c r="H654" s="5"/>
      <c r="I654" s="5"/>
      <c r="J654" s="5"/>
      <c r="K654" s="5"/>
      <c r="L654" s="5"/>
      <c r="M654" s="5"/>
      <c r="N654" s="5"/>
    </row>
    <row r="655" spans="8:14">
      <c r="H655" s="5"/>
      <c r="I655" s="5"/>
      <c r="J655" s="5"/>
      <c r="K655" s="5"/>
      <c r="L655" s="5"/>
      <c r="M655" s="5"/>
      <c r="N655" s="5"/>
    </row>
    <row r="656" spans="8:14">
      <c r="H656" s="5"/>
      <c r="I656" s="5"/>
      <c r="J656" s="5"/>
      <c r="K656" s="5"/>
      <c r="L656" s="5"/>
      <c r="M656" s="5"/>
      <c r="N656" s="5"/>
    </row>
    <row r="657" spans="8:14">
      <c r="H657" s="5"/>
      <c r="I657" s="5"/>
      <c r="J657" s="5"/>
      <c r="K657" s="5"/>
      <c r="L657" s="5"/>
      <c r="M657" s="5"/>
      <c r="N657" s="5"/>
    </row>
    <row r="658" spans="8:14">
      <c r="H658" s="5"/>
      <c r="I658" s="5"/>
      <c r="J658" s="5"/>
      <c r="K658" s="5"/>
      <c r="L658" s="5"/>
      <c r="M658" s="5"/>
      <c r="N658" s="5"/>
    </row>
    <row r="659" spans="8:14">
      <c r="H659" s="5"/>
      <c r="I659" s="5"/>
      <c r="J659" s="5"/>
      <c r="K659" s="5"/>
      <c r="L659" s="5"/>
      <c r="M659" s="5"/>
      <c r="N659" s="5"/>
    </row>
    <row r="660" spans="8:14">
      <c r="H660" s="5"/>
      <c r="I660" s="5"/>
      <c r="J660" s="5"/>
      <c r="K660" s="5"/>
      <c r="L660" s="5"/>
      <c r="M660" s="5"/>
      <c r="N660" s="5"/>
    </row>
    <row r="661" spans="8:14">
      <c r="H661" s="5"/>
      <c r="I661" s="5"/>
      <c r="J661" s="5"/>
      <c r="K661" s="5"/>
      <c r="L661" s="5"/>
      <c r="M661" s="5"/>
      <c r="N661" s="5"/>
    </row>
    <row r="662" spans="8:14">
      <c r="H662" s="5"/>
      <c r="I662" s="5"/>
      <c r="J662" s="5"/>
      <c r="K662" s="5"/>
      <c r="L662" s="5"/>
      <c r="M662" s="5"/>
      <c r="N662" s="5"/>
    </row>
    <row r="663" spans="8:14">
      <c r="H663" s="5"/>
      <c r="I663" s="5"/>
      <c r="J663" s="5"/>
      <c r="K663" s="5"/>
      <c r="L663" s="5"/>
      <c r="M663" s="5"/>
      <c r="N663" s="5"/>
    </row>
    <row r="664" spans="8:14">
      <c r="H664" s="5"/>
      <c r="I664" s="5"/>
      <c r="J664" s="5"/>
      <c r="K664" s="5"/>
      <c r="L664" s="5"/>
      <c r="M664" s="5"/>
      <c r="N664" s="5"/>
    </row>
    <row r="665" spans="8:14">
      <c r="H665" s="5"/>
      <c r="I665" s="5"/>
      <c r="J665" s="5"/>
      <c r="K665" s="5"/>
      <c r="L665" s="5"/>
      <c r="M665" s="5"/>
      <c r="N665" s="5"/>
    </row>
    <row r="666" spans="8:14">
      <c r="H666" s="5"/>
      <c r="I666" s="5"/>
      <c r="J666" s="5"/>
      <c r="K666" s="5"/>
      <c r="L666" s="5"/>
      <c r="M666" s="5"/>
      <c r="N666" s="5"/>
    </row>
    <row r="667" spans="8:14">
      <c r="H667" s="5"/>
      <c r="I667" s="5"/>
      <c r="J667" s="5"/>
      <c r="K667" s="5"/>
      <c r="L667" s="5"/>
      <c r="M667" s="5"/>
      <c r="N667" s="5"/>
    </row>
    <row r="668" spans="8:14">
      <c r="H668" s="5"/>
      <c r="I668" s="5"/>
      <c r="J668" s="5"/>
      <c r="K668" s="5"/>
      <c r="L668" s="5"/>
      <c r="M668" s="5"/>
      <c r="N668" s="5"/>
    </row>
    <row r="669" spans="8:14">
      <c r="H669" s="5"/>
      <c r="I669" s="5"/>
      <c r="J669" s="5"/>
      <c r="K669" s="5"/>
      <c r="L669" s="5"/>
      <c r="M669" s="5"/>
      <c r="N669" s="5"/>
    </row>
    <row r="670" spans="8:14">
      <c r="H670" s="5"/>
      <c r="I670" s="5"/>
      <c r="J670" s="5"/>
      <c r="K670" s="5"/>
      <c r="L670" s="5"/>
      <c r="M670" s="5"/>
      <c r="N670" s="5"/>
    </row>
    <row r="671" spans="8:14">
      <c r="H671" s="5"/>
      <c r="I671" s="5"/>
      <c r="J671" s="5"/>
      <c r="K671" s="5"/>
      <c r="L671" s="5"/>
      <c r="M671" s="5"/>
      <c r="N671" s="5"/>
    </row>
    <row r="672" spans="8:14">
      <c r="H672" s="5"/>
      <c r="I672" s="5"/>
      <c r="J672" s="5"/>
      <c r="K672" s="5"/>
      <c r="L672" s="5"/>
      <c r="M672" s="5"/>
      <c r="N672" s="5"/>
    </row>
    <row r="673" spans="8:14">
      <c r="H673" s="5"/>
      <c r="I673" s="5"/>
      <c r="J673" s="5"/>
      <c r="K673" s="5"/>
      <c r="L673" s="5"/>
      <c r="M673" s="5"/>
      <c r="N673" s="5"/>
    </row>
    <row r="674" spans="8:14">
      <c r="H674" s="5"/>
      <c r="I674" s="5"/>
      <c r="J674" s="5"/>
      <c r="K674" s="5"/>
      <c r="L674" s="5"/>
      <c r="M674" s="5"/>
      <c r="N674" s="5"/>
    </row>
    <row r="675" spans="8:14">
      <c r="H675" s="5"/>
      <c r="I675" s="5"/>
      <c r="J675" s="5"/>
      <c r="K675" s="5"/>
      <c r="L675" s="5"/>
      <c r="M675" s="5"/>
      <c r="N675" s="5"/>
    </row>
    <row r="676" spans="8:14">
      <c r="H676" s="5"/>
      <c r="I676" s="5"/>
      <c r="J676" s="5"/>
      <c r="K676" s="5"/>
      <c r="L676" s="5"/>
      <c r="M676" s="5"/>
      <c r="N676" s="5"/>
    </row>
    <row r="677" spans="8:14">
      <c r="H677" s="5"/>
      <c r="I677" s="5"/>
      <c r="J677" s="5"/>
      <c r="K677" s="5"/>
      <c r="L677" s="5"/>
      <c r="M677" s="5"/>
      <c r="N677" s="5"/>
    </row>
    <row r="678" spans="8:14">
      <c r="H678" s="5"/>
      <c r="I678" s="5"/>
      <c r="J678" s="5"/>
      <c r="K678" s="5"/>
      <c r="L678" s="5"/>
      <c r="M678" s="5"/>
      <c r="N678" s="5"/>
    </row>
    <row r="679" spans="8:14">
      <c r="H679" s="5"/>
      <c r="I679" s="5"/>
      <c r="J679" s="5"/>
      <c r="K679" s="5"/>
      <c r="L679" s="5"/>
      <c r="M679" s="5"/>
      <c r="N679" s="5"/>
    </row>
    <row r="680" spans="8:14">
      <c r="H680" s="5"/>
      <c r="I680" s="5"/>
      <c r="J680" s="5"/>
      <c r="K680" s="5"/>
      <c r="L680" s="5"/>
      <c r="M680" s="5"/>
      <c r="N680" s="5"/>
    </row>
    <row r="681" spans="8:14">
      <c r="H681" s="5"/>
      <c r="I681" s="5"/>
      <c r="J681" s="5"/>
      <c r="K681" s="5"/>
      <c r="L681" s="5"/>
      <c r="M681" s="5"/>
      <c r="N681" s="5"/>
    </row>
    <row r="682" spans="8:14">
      <c r="H682" s="5"/>
      <c r="I682" s="5"/>
      <c r="J682" s="5"/>
      <c r="K682" s="5"/>
      <c r="L682" s="5"/>
      <c r="M682" s="5"/>
      <c r="N682" s="5"/>
    </row>
    <row r="683" spans="8:14">
      <c r="H683" s="5"/>
      <c r="I683" s="5"/>
      <c r="J683" s="5"/>
      <c r="K683" s="5"/>
      <c r="L683" s="5"/>
      <c r="M683" s="5"/>
      <c r="N683" s="5"/>
    </row>
    <row r="684" spans="8:14">
      <c r="H684" s="5"/>
      <c r="I684" s="5"/>
      <c r="J684" s="5"/>
      <c r="K684" s="5"/>
      <c r="L684" s="5"/>
      <c r="M684" s="5"/>
      <c r="N684" s="5"/>
    </row>
    <row r="685" spans="8:14">
      <c r="H685" s="5"/>
      <c r="I685" s="5"/>
      <c r="J685" s="5"/>
      <c r="K685" s="5"/>
      <c r="L685" s="5"/>
      <c r="M685" s="5"/>
      <c r="N685" s="5"/>
    </row>
    <row r="686" spans="8:14">
      <c r="H686" s="5"/>
      <c r="I686" s="5"/>
      <c r="J686" s="5"/>
      <c r="K686" s="5"/>
      <c r="L686" s="5"/>
      <c r="M686" s="5"/>
      <c r="N686" s="5"/>
    </row>
    <row r="687" spans="8:14">
      <c r="H687" s="5"/>
      <c r="I687" s="5"/>
      <c r="J687" s="5"/>
      <c r="K687" s="5"/>
      <c r="L687" s="5"/>
      <c r="M687" s="5"/>
      <c r="N687" s="5"/>
    </row>
    <row r="688" spans="8:14">
      <c r="H688" s="5"/>
      <c r="I688" s="5"/>
      <c r="J688" s="5"/>
      <c r="K688" s="5"/>
      <c r="L688" s="5"/>
      <c r="M688" s="5"/>
      <c r="N688" s="5"/>
    </row>
    <row r="689" spans="8:14">
      <c r="H689" s="5"/>
      <c r="I689" s="5"/>
      <c r="J689" s="5"/>
      <c r="K689" s="5"/>
      <c r="L689" s="5"/>
      <c r="M689" s="5"/>
      <c r="N689" s="5"/>
    </row>
    <row r="690" spans="8:14">
      <c r="H690" s="5"/>
      <c r="I690" s="5"/>
      <c r="J690" s="5"/>
      <c r="K690" s="5"/>
      <c r="L690" s="5"/>
      <c r="M690" s="5"/>
      <c r="N690" s="5"/>
    </row>
    <row r="691" spans="8:14">
      <c r="H691" s="5"/>
      <c r="I691" s="5"/>
      <c r="J691" s="5"/>
      <c r="K691" s="5"/>
      <c r="L691" s="5"/>
      <c r="M691" s="5"/>
      <c r="N691" s="5"/>
    </row>
    <row r="692" spans="8:14">
      <c r="H692" s="5"/>
      <c r="I692" s="5"/>
      <c r="J692" s="5"/>
      <c r="K692" s="5"/>
      <c r="L692" s="5"/>
      <c r="M692" s="5"/>
      <c r="N692" s="5"/>
    </row>
    <row r="693" spans="8:14">
      <c r="H693" s="5"/>
      <c r="I693" s="5"/>
      <c r="J693" s="5"/>
      <c r="K693" s="5"/>
      <c r="L693" s="5"/>
      <c r="M693" s="5"/>
      <c r="N693" s="5"/>
    </row>
    <row r="694" spans="8:14">
      <c r="H694" s="5"/>
      <c r="I694" s="5"/>
      <c r="J694" s="5"/>
      <c r="K694" s="5"/>
      <c r="L694" s="5"/>
      <c r="M694" s="5"/>
      <c r="N694" s="5"/>
    </row>
    <row r="695" spans="8:14">
      <c r="H695" s="5"/>
      <c r="I695" s="5"/>
      <c r="J695" s="5"/>
      <c r="K695" s="5"/>
      <c r="L695" s="5"/>
      <c r="M695" s="5"/>
      <c r="N695" s="5"/>
    </row>
    <row r="696" spans="8:14">
      <c r="H696" s="5"/>
      <c r="I696" s="5"/>
      <c r="J696" s="5"/>
      <c r="K696" s="5"/>
      <c r="L696" s="5"/>
      <c r="M696" s="5"/>
      <c r="N696" s="5"/>
    </row>
    <row r="697" spans="8:14">
      <c r="H697" s="5"/>
      <c r="I697" s="5"/>
      <c r="J697" s="5"/>
      <c r="K697" s="5"/>
      <c r="L697" s="5"/>
      <c r="M697" s="5"/>
      <c r="N697" s="5"/>
    </row>
    <row r="698" spans="8:14">
      <c r="H698" s="5"/>
      <c r="I698" s="5"/>
      <c r="J698" s="5"/>
      <c r="K698" s="5"/>
      <c r="L698" s="5"/>
      <c r="M698" s="5"/>
      <c r="N698" s="5"/>
    </row>
    <row r="699" spans="8:14">
      <c r="H699" s="5"/>
      <c r="I699" s="5"/>
      <c r="J699" s="5"/>
      <c r="K699" s="5"/>
      <c r="L699" s="5"/>
      <c r="M699" s="5"/>
      <c r="N699" s="5"/>
    </row>
    <row r="700" spans="8:14">
      <c r="H700" s="5"/>
      <c r="I700" s="5"/>
      <c r="J700" s="5"/>
      <c r="K700" s="5"/>
      <c r="L700" s="5"/>
      <c r="M700" s="5"/>
      <c r="N700" s="5"/>
    </row>
    <row r="701" spans="8:14">
      <c r="H701" s="5"/>
      <c r="I701" s="5"/>
      <c r="J701" s="5"/>
      <c r="K701" s="5"/>
      <c r="L701" s="5"/>
      <c r="M701" s="5"/>
      <c r="N701" s="5"/>
    </row>
    <row r="702" spans="8:14">
      <c r="H702" s="5"/>
      <c r="I702" s="5"/>
      <c r="J702" s="5"/>
      <c r="K702" s="5"/>
      <c r="L702" s="5"/>
      <c r="M702" s="5"/>
      <c r="N702" s="5"/>
    </row>
    <row r="703" spans="8:14">
      <c r="H703" s="5"/>
      <c r="I703" s="5"/>
      <c r="J703" s="5"/>
      <c r="K703" s="5"/>
      <c r="L703" s="5"/>
      <c r="M703" s="5"/>
      <c r="N703" s="5"/>
    </row>
    <row r="704" spans="8:14">
      <c r="H704" s="5"/>
      <c r="I704" s="5"/>
      <c r="J704" s="5"/>
      <c r="K704" s="5"/>
      <c r="L704" s="5"/>
      <c r="M704" s="5"/>
      <c r="N704" s="5"/>
    </row>
    <row r="705" spans="8:14">
      <c r="H705" s="5"/>
      <c r="I705" s="5"/>
      <c r="J705" s="5"/>
      <c r="K705" s="5"/>
      <c r="L705" s="5"/>
      <c r="M705" s="5"/>
      <c r="N705" s="5"/>
    </row>
    <row r="706" spans="8:14">
      <c r="H706" s="5"/>
      <c r="I706" s="5"/>
      <c r="J706" s="5"/>
      <c r="K706" s="5"/>
      <c r="L706" s="5"/>
      <c r="M706" s="5"/>
      <c r="N706" s="5"/>
    </row>
    <row r="707" spans="8:14">
      <c r="H707" s="5"/>
      <c r="I707" s="5"/>
      <c r="J707" s="5"/>
      <c r="K707" s="5"/>
      <c r="L707" s="5"/>
      <c r="M707" s="5"/>
      <c r="N707" s="5"/>
    </row>
    <row r="708" spans="8:14">
      <c r="H708" s="5"/>
      <c r="I708" s="5"/>
      <c r="J708" s="5"/>
      <c r="K708" s="5"/>
      <c r="L708" s="5"/>
      <c r="M708" s="5"/>
      <c r="N708" s="5"/>
    </row>
    <row r="709" spans="8:14">
      <c r="H709" s="5"/>
      <c r="I709" s="5"/>
      <c r="J709" s="5"/>
      <c r="K709" s="5"/>
      <c r="L709" s="5"/>
      <c r="M709" s="5"/>
      <c r="N709" s="5"/>
    </row>
    <row r="710" spans="8:14">
      <c r="H710" s="5"/>
      <c r="I710" s="5"/>
      <c r="J710" s="5"/>
      <c r="K710" s="5"/>
      <c r="L710" s="5"/>
      <c r="M710" s="5"/>
      <c r="N710" s="5"/>
    </row>
    <row r="711" spans="8:14">
      <c r="H711" s="5"/>
      <c r="I711" s="5"/>
      <c r="J711" s="5"/>
      <c r="K711" s="5"/>
      <c r="L711" s="5"/>
      <c r="M711" s="5"/>
      <c r="N711" s="5"/>
    </row>
    <row r="712" spans="8:14">
      <c r="H712" s="5"/>
      <c r="I712" s="5"/>
      <c r="J712" s="5"/>
      <c r="K712" s="5"/>
      <c r="L712" s="5"/>
      <c r="M712" s="5"/>
      <c r="N712" s="5"/>
    </row>
    <row r="713" spans="8:14">
      <c r="H713" s="5"/>
      <c r="I713" s="5"/>
      <c r="J713" s="5"/>
      <c r="K713" s="5"/>
      <c r="L713" s="5"/>
      <c r="M713" s="5"/>
      <c r="N713" s="5"/>
    </row>
    <row r="714" spans="8:14">
      <c r="H714" s="5"/>
      <c r="I714" s="5"/>
      <c r="J714" s="5"/>
      <c r="K714" s="5"/>
      <c r="L714" s="5"/>
      <c r="M714" s="5"/>
      <c r="N714" s="5"/>
    </row>
    <row r="715" spans="8:14">
      <c r="H715" s="5"/>
      <c r="I715" s="5"/>
      <c r="J715" s="5"/>
      <c r="K715" s="5"/>
      <c r="L715" s="5"/>
      <c r="M715" s="5"/>
      <c r="N715" s="5"/>
    </row>
    <row r="716" spans="8:14">
      <c r="H716" s="5"/>
      <c r="I716" s="5"/>
      <c r="J716" s="5"/>
      <c r="K716" s="5"/>
      <c r="L716" s="5"/>
      <c r="M716" s="5"/>
      <c r="N716" s="5"/>
    </row>
    <row r="717" spans="8:14">
      <c r="H717" s="5"/>
      <c r="I717" s="5"/>
      <c r="J717" s="5"/>
      <c r="K717" s="5"/>
      <c r="L717" s="5"/>
      <c r="M717" s="5"/>
      <c r="N717" s="5"/>
    </row>
    <row r="718" spans="8:14">
      <c r="H718" s="5"/>
      <c r="I718" s="5"/>
      <c r="J718" s="5"/>
      <c r="K718" s="5"/>
      <c r="L718" s="5"/>
      <c r="M718" s="5"/>
      <c r="N718" s="5"/>
    </row>
    <row r="719" spans="8:14">
      <c r="H719" s="5"/>
      <c r="I719" s="5"/>
      <c r="J719" s="5"/>
      <c r="K719" s="5"/>
      <c r="L719" s="5"/>
      <c r="M719" s="5"/>
      <c r="N719" s="5"/>
    </row>
    <row r="720" spans="8:14">
      <c r="H720" s="5"/>
      <c r="I720" s="5"/>
      <c r="J720" s="5"/>
      <c r="K720" s="5"/>
      <c r="L720" s="5"/>
      <c r="M720" s="5"/>
      <c r="N720" s="5"/>
    </row>
    <row r="721" spans="8:14">
      <c r="H721" s="5"/>
      <c r="I721" s="5"/>
      <c r="J721" s="5"/>
      <c r="K721" s="5"/>
      <c r="L721" s="5"/>
      <c r="M721" s="5"/>
      <c r="N721" s="5"/>
    </row>
    <row r="722" spans="8:14">
      <c r="H722" s="5"/>
      <c r="I722" s="5"/>
      <c r="J722" s="5"/>
      <c r="K722" s="5"/>
      <c r="L722" s="5"/>
      <c r="M722" s="5"/>
      <c r="N722" s="5"/>
    </row>
    <row r="723" spans="8:14">
      <c r="H723" s="5"/>
      <c r="I723" s="5"/>
      <c r="J723" s="5"/>
      <c r="K723" s="5"/>
      <c r="L723" s="5"/>
      <c r="M723" s="5"/>
      <c r="N723" s="5"/>
    </row>
    <row r="724" spans="8:14">
      <c r="H724" s="5"/>
      <c r="I724" s="5"/>
      <c r="J724" s="5"/>
      <c r="K724" s="5"/>
      <c r="L724" s="5"/>
      <c r="M724" s="5"/>
      <c r="N724" s="5"/>
    </row>
    <row r="725" spans="8:14">
      <c r="H725" s="5"/>
      <c r="I725" s="5"/>
      <c r="J725" s="5"/>
      <c r="K725" s="5"/>
      <c r="L725" s="5"/>
      <c r="M725" s="5"/>
      <c r="N725" s="5"/>
    </row>
    <row r="726" spans="8:14">
      <c r="H726" s="5"/>
      <c r="I726" s="5"/>
      <c r="J726" s="5"/>
      <c r="K726" s="5"/>
      <c r="L726" s="5"/>
      <c r="M726" s="5"/>
      <c r="N726" s="5"/>
    </row>
    <row r="727" spans="8:14">
      <c r="H727" s="5"/>
      <c r="I727" s="5"/>
      <c r="J727" s="5"/>
      <c r="K727" s="5"/>
      <c r="L727" s="5"/>
      <c r="M727" s="5"/>
      <c r="N727" s="5"/>
    </row>
    <row r="728" spans="8:14">
      <c r="H728" s="5"/>
      <c r="I728" s="5"/>
      <c r="J728" s="5"/>
      <c r="K728" s="5"/>
      <c r="L728" s="5"/>
      <c r="M728" s="5"/>
      <c r="N728" s="5"/>
    </row>
    <row r="729" spans="8:14">
      <c r="H729" s="5"/>
      <c r="I729" s="5"/>
      <c r="J729" s="5"/>
      <c r="K729" s="5"/>
      <c r="L729" s="5"/>
      <c r="M729" s="5"/>
      <c r="N729" s="5"/>
    </row>
    <row r="730" spans="8:14">
      <c r="H730" s="5"/>
      <c r="I730" s="5"/>
      <c r="J730" s="5"/>
      <c r="K730" s="5"/>
      <c r="L730" s="5"/>
      <c r="M730" s="5"/>
      <c r="N730" s="5"/>
    </row>
    <row r="731" spans="8:14">
      <c r="H731" s="5"/>
      <c r="I731" s="5"/>
      <c r="J731" s="5"/>
      <c r="K731" s="5"/>
      <c r="L731" s="5"/>
      <c r="M731" s="5"/>
      <c r="N731" s="5"/>
    </row>
    <row r="732" spans="8:14">
      <c r="H732" s="5"/>
      <c r="I732" s="5"/>
      <c r="J732" s="5"/>
      <c r="K732" s="5"/>
      <c r="L732" s="5"/>
      <c r="M732" s="5"/>
      <c r="N732" s="5"/>
    </row>
    <row r="733" spans="8:14">
      <c r="H733" s="5"/>
      <c r="I733" s="5"/>
      <c r="J733" s="5"/>
      <c r="K733" s="5"/>
      <c r="L733" s="5"/>
      <c r="M733" s="5"/>
      <c r="N733" s="5"/>
    </row>
    <row r="734" spans="8:14">
      <c r="H734" s="5"/>
      <c r="I734" s="5"/>
      <c r="J734" s="5"/>
      <c r="K734" s="5"/>
      <c r="L734" s="5"/>
      <c r="M734" s="5"/>
      <c r="N734" s="5"/>
    </row>
    <row r="735" spans="8:14">
      <c r="H735" s="5"/>
      <c r="I735" s="5"/>
      <c r="J735" s="5"/>
      <c r="K735" s="5"/>
      <c r="L735" s="5"/>
      <c r="M735" s="5"/>
      <c r="N735" s="5"/>
    </row>
    <row r="736" spans="8:14">
      <c r="H736" s="5"/>
      <c r="I736" s="5"/>
      <c r="J736" s="5"/>
      <c r="K736" s="5"/>
      <c r="L736" s="5"/>
      <c r="M736" s="5"/>
      <c r="N736" s="5"/>
    </row>
    <row r="737" spans="8:14">
      <c r="H737" s="5"/>
      <c r="I737" s="5"/>
      <c r="J737" s="5"/>
      <c r="K737" s="5"/>
      <c r="L737" s="5"/>
      <c r="M737" s="5"/>
      <c r="N737" s="5"/>
    </row>
    <row r="738" spans="8:14">
      <c r="H738" s="5"/>
      <c r="I738" s="5"/>
      <c r="J738" s="5"/>
      <c r="K738" s="5"/>
      <c r="L738" s="5"/>
      <c r="M738" s="5"/>
      <c r="N738" s="5"/>
    </row>
    <row r="739" spans="8:14">
      <c r="H739" s="5"/>
      <c r="I739" s="5"/>
      <c r="J739" s="5"/>
      <c r="K739" s="5"/>
      <c r="L739" s="5"/>
      <c r="M739" s="5"/>
      <c r="N739" s="5"/>
    </row>
    <row r="740" spans="8:14">
      <c r="H740" s="5"/>
      <c r="I740" s="5"/>
      <c r="J740" s="5"/>
      <c r="K740" s="5"/>
      <c r="L740" s="5"/>
      <c r="M740" s="5"/>
      <c r="N740" s="5"/>
    </row>
    <row r="741" spans="8:14">
      <c r="H741" s="5"/>
      <c r="I741" s="5"/>
      <c r="J741" s="5"/>
      <c r="K741" s="5"/>
      <c r="L741" s="5"/>
      <c r="M741" s="5"/>
      <c r="N741" s="5"/>
    </row>
    <row r="742" spans="8:14">
      <c r="H742" s="5"/>
      <c r="I742" s="5"/>
      <c r="J742" s="5"/>
      <c r="K742" s="5"/>
      <c r="L742" s="5"/>
      <c r="M742" s="5"/>
      <c r="N742" s="5"/>
    </row>
    <row r="743" spans="8:14">
      <c r="H743" s="5"/>
      <c r="I743" s="5"/>
      <c r="J743" s="5"/>
      <c r="K743" s="5"/>
      <c r="L743" s="5"/>
      <c r="M743" s="5"/>
      <c r="N743" s="5"/>
    </row>
    <row r="744" spans="8:14">
      <c r="H744" s="5"/>
      <c r="I744" s="5"/>
      <c r="J744" s="5"/>
      <c r="K744" s="5"/>
      <c r="L744" s="5"/>
      <c r="M744" s="5"/>
      <c r="N744" s="5"/>
    </row>
    <row r="745" spans="8:14">
      <c r="H745" s="5"/>
      <c r="I745" s="5"/>
      <c r="J745" s="5"/>
      <c r="K745" s="5"/>
      <c r="L745" s="5"/>
      <c r="M745" s="5"/>
      <c r="N745" s="5"/>
    </row>
    <row r="746" spans="8:14">
      <c r="H746" s="5"/>
      <c r="I746" s="5"/>
      <c r="J746" s="5"/>
      <c r="K746" s="5"/>
      <c r="L746" s="5"/>
      <c r="M746" s="5"/>
      <c r="N746" s="5"/>
    </row>
    <row r="747" spans="8:14">
      <c r="H747" s="5"/>
      <c r="I747" s="5"/>
      <c r="J747" s="5"/>
      <c r="K747" s="5"/>
      <c r="L747" s="5"/>
      <c r="M747" s="5"/>
      <c r="N747" s="5"/>
    </row>
    <row r="748" spans="8:14">
      <c r="H748" s="5"/>
      <c r="I748" s="5"/>
      <c r="J748" s="5"/>
      <c r="K748" s="5"/>
      <c r="L748" s="5"/>
      <c r="M748" s="5"/>
      <c r="N748" s="5"/>
    </row>
    <row r="749" spans="8:14">
      <c r="H749" s="5"/>
      <c r="I749" s="5"/>
      <c r="J749" s="5"/>
      <c r="K749" s="5"/>
      <c r="L749" s="5"/>
      <c r="M749" s="5"/>
      <c r="N749" s="5"/>
    </row>
    <row r="750" spans="8:14">
      <c r="H750" s="5"/>
      <c r="I750" s="5"/>
      <c r="J750" s="5"/>
      <c r="K750" s="5"/>
      <c r="L750" s="5"/>
      <c r="M750" s="5"/>
      <c r="N750" s="5"/>
    </row>
    <row r="751" spans="8:14">
      <c r="H751" s="5"/>
      <c r="I751" s="5"/>
      <c r="J751" s="5"/>
      <c r="K751" s="5"/>
      <c r="L751" s="5"/>
      <c r="M751" s="5"/>
      <c r="N751" s="5"/>
    </row>
    <row r="752" spans="8:14">
      <c r="H752" s="5"/>
      <c r="I752" s="5"/>
      <c r="J752" s="5"/>
      <c r="K752" s="5"/>
      <c r="L752" s="5"/>
      <c r="M752" s="5"/>
      <c r="N752" s="5"/>
    </row>
    <row r="753" spans="8:14">
      <c r="H753" s="5"/>
      <c r="I753" s="5"/>
      <c r="J753" s="5"/>
      <c r="K753" s="5"/>
      <c r="L753" s="5"/>
      <c r="M753" s="5"/>
      <c r="N753" s="5"/>
    </row>
    <row r="754" spans="8:14">
      <c r="H754" s="5"/>
      <c r="I754" s="5"/>
      <c r="J754" s="5"/>
      <c r="K754" s="5"/>
      <c r="L754" s="5"/>
      <c r="M754" s="5"/>
      <c r="N754" s="5"/>
    </row>
    <row r="755" spans="8:14">
      <c r="H755" s="5"/>
      <c r="I755" s="5"/>
      <c r="J755" s="5"/>
      <c r="K755" s="5"/>
      <c r="L755" s="5"/>
      <c r="M755" s="5"/>
      <c r="N755" s="5"/>
    </row>
    <row r="756" spans="8:14">
      <c r="H756" s="5"/>
      <c r="I756" s="5"/>
      <c r="J756" s="5"/>
      <c r="K756" s="5"/>
      <c r="L756" s="5"/>
      <c r="M756" s="5"/>
      <c r="N756" s="5"/>
    </row>
    <row r="757" spans="8:14">
      <c r="H757" s="5"/>
      <c r="I757" s="5"/>
      <c r="J757" s="5"/>
      <c r="K757" s="5"/>
      <c r="L757" s="5"/>
      <c r="M757" s="5"/>
      <c r="N757" s="5"/>
    </row>
    <row r="758" spans="8:14">
      <c r="H758" s="5"/>
      <c r="I758" s="5"/>
      <c r="J758" s="5"/>
      <c r="K758" s="5"/>
      <c r="L758" s="5"/>
      <c r="M758" s="5"/>
      <c r="N758" s="5"/>
    </row>
    <row r="759" spans="8:14">
      <c r="H759" s="5"/>
      <c r="I759" s="5"/>
      <c r="J759" s="5"/>
      <c r="K759" s="5"/>
      <c r="L759" s="5"/>
      <c r="M759" s="5"/>
      <c r="N759" s="5"/>
    </row>
    <row r="760" spans="8:14">
      <c r="H760" s="5"/>
      <c r="I760" s="5"/>
      <c r="J760" s="5"/>
      <c r="K760" s="5"/>
      <c r="L760" s="5"/>
      <c r="M760" s="5"/>
      <c r="N760" s="5"/>
    </row>
    <row r="761" spans="8:14">
      <c r="H761" s="5"/>
      <c r="I761" s="5"/>
      <c r="J761" s="5"/>
      <c r="K761" s="5"/>
      <c r="L761" s="5"/>
      <c r="M761" s="5"/>
      <c r="N761" s="5"/>
    </row>
    <row r="762" spans="8:14">
      <c r="H762" s="5"/>
      <c r="I762" s="5"/>
      <c r="J762" s="5"/>
      <c r="K762" s="5"/>
      <c r="L762" s="5"/>
      <c r="M762" s="5"/>
      <c r="N762" s="5"/>
    </row>
    <row r="763" spans="8:14">
      <c r="H763" s="5"/>
      <c r="I763" s="5"/>
      <c r="J763" s="5"/>
      <c r="K763" s="5"/>
      <c r="L763" s="5"/>
      <c r="M763" s="5"/>
      <c r="N763" s="5"/>
    </row>
    <row r="764" spans="8:14">
      <c r="H764" s="5"/>
      <c r="I764" s="5"/>
      <c r="J764" s="5"/>
      <c r="K764" s="5"/>
      <c r="L764" s="5"/>
      <c r="M764" s="5"/>
      <c r="N764" s="5"/>
    </row>
    <row r="765" spans="8:14">
      <c r="H765" s="5"/>
      <c r="I765" s="5"/>
      <c r="J765" s="5"/>
      <c r="K765" s="5"/>
      <c r="L765" s="5"/>
      <c r="M765" s="5"/>
      <c r="N765" s="5"/>
    </row>
    <row r="766" spans="8:14">
      <c r="H766" s="5"/>
      <c r="I766" s="5"/>
      <c r="J766" s="5"/>
      <c r="K766" s="5"/>
      <c r="L766" s="5"/>
      <c r="M766" s="5"/>
      <c r="N766" s="5"/>
    </row>
    <row r="767" spans="8:14">
      <c r="H767" s="5"/>
      <c r="I767" s="5"/>
      <c r="J767" s="5"/>
      <c r="K767" s="5"/>
      <c r="L767" s="5"/>
      <c r="M767" s="5"/>
      <c r="N767" s="5"/>
    </row>
    <row r="768" spans="8:14">
      <c r="H768" s="5"/>
      <c r="I768" s="5"/>
      <c r="J768" s="5"/>
      <c r="K768" s="5"/>
      <c r="L768" s="5"/>
      <c r="M768" s="5"/>
      <c r="N768" s="5"/>
    </row>
    <row r="769" spans="8:14">
      <c r="H769" s="5"/>
      <c r="I769" s="5"/>
      <c r="J769" s="5"/>
      <c r="K769" s="5"/>
      <c r="L769" s="5"/>
      <c r="M769" s="5"/>
      <c r="N769" s="5"/>
    </row>
    <row r="770" spans="8:14">
      <c r="H770" s="5"/>
      <c r="I770" s="5"/>
      <c r="J770" s="5"/>
      <c r="K770" s="5"/>
      <c r="L770" s="5"/>
      <c r="M770" s="5"/>
      <c r="N770" s="5"/>
    </row>
    <row r="771" spans="8:14">
      <c r="H771" s="5"/>
      <c r="I771" s="5"/>
      <c r="J771" s="5"/>
      <c r="K771" s="5"/>
      <c r="L771" s="5"/>
      <c r="M771" s="5"/>
      <c r="N771" s="5"/>
    </row>
    <row r="772" spans="8:14">
      <c r="H772" s="5"/>
      <c r="I772" s="5"/>
      <c r="J772" s="5"/>
      <c r="K772" s="5"/>
      <c r="L772" s="5"/>
      <c r="M772" s="5"/>
      <c r="N772" s="5"/>
    </row>
    <row r="773" spans="8:14">
      <c r="H773" s="5"/>
      <c r="I773" s="5"/>
      <c r="J773" s="5"/>
      <c r="K773" s="5"/>
      <c r="L773" s="5"/>
      <c r="M773" s="5"/>
      <c r="N773" s="5"/>
    </row>
    <row r="774" spans="8:14">
      <c r="H774" s="5"/>
      <c r="I774" s="5"/>
      <c r="J774" s="5"/>
      <c r="K774" s="5"/>
      <c r="L774" s="5"/>
      <c r="M774" s="5"/>
      <c r="N774" s="5"/>
    </row>
    <row r="775" spans="8:14">
      <c r="H775" s="5"/>
      <c r="I775" s="5"/>
      <c r="J775" s="5"/>
      <c r="K775" s="5"/>
      <c r="L775" s="5"/>
      <c r="M775" s="5"/>
      <c r="N775" s="5"/>
    </row>
    <row r="776" spans="8:14">
      <c r="H776" s="5"/>
      <c r="I776" s="5"/>
      <c r="J776" s="5"/>
      <c r="K776" s="5"/>
      <c r="L776" s="5"/>
      <c r="M776" s="5"/>
      <c r="N776" s="5"/>
    </row>
    <row r="777" spans="8:14">
      <c r="H777" s="5"/>
      <c r="I777" s="5"/>
      <c r="J777" s="5"/>
      <c r="K777" s="5"/>
      <c r="L777" s="5"/>
      <c r="M777" s="5"/>
      <c r="N777" s="5"/>
    </row>
    <row r="778" spans="8:14">
      <c r="H778" s="5"/>
      <c r="I778" s="5"/>
      <c r="J778" s="5"/>
      <c r="K778" s="5"/>
      <c r="L778" s="5"/>
      <c r="M778" s="5"/>
      <c r="N778" s="5"/>
    </row>
    <row r="779" spans="8:14">
      <c r="H779" s="5"/>
      <c r="I779" s="5"/>
      <c r="J779" s="5"/>
      <c r="K779" s="5"/>
      <c r="L779" s="5"/>
      <c r="M779" s="5"/>
      <c r="N779" s="5"/>
    </row>
    <row r="780" spans="8:14">
      <c r="H780" s="5"/>
      <c r="I780" s="5"/>
      <c r="J780" s="5"/>
      <c r="K780" s="5"/>
      <c r="L780" s="5"/>
      <c r="M780" s="5"/>
      <c r="N780" s="5"/>
    </row>
    <row r="781" spans="8:14">
      <c r="H781" s="5"/>
      <c r="I781" s="5"/>
      <c r="J781" s="5"/>
      <c r="K781" s="5"/>
      <c r="L781" s="5"/>
      <c r="M781" s="5"/>
      <c r="N781" s="5"/>
    </row>
    <row r="782" spans="8:14">
      <c r="H782" s="5"/>
      <c r="I782" s="5"/>
      <c r="J782" s="5"/>
      <c r="K782" s="5"/>
      <c r="L782" s="5"/>
      <c r="M782" s="5"/>
      <c r="N782" s="5"/>
    </row>
    <row r="783" spans="8:14">
      <c r="H783" s="5"/>
      <c r="I783" s="5"/>
      <c r="J783" s="5"/>
      <c r="K783" s="5"/>
      <c r="L783" s="5"/>
      <c r="M783" s="5"/>
      <c r="N783" s="5"/>
    </row>
    <row r="784" spans="8:14">
      <c r="H784" s="5"/>
      <c r="I784" s="5"/>
      <c r="J784" s="5"/>
      <c r="K784" s="5"/>
      <c r="L784" s="5"/>
      <c r="M784" s="5"/>
      <c r="N784" s="5"/>
    </row>
    <row r="785" spans="8:14">
      <c r="H785" s="5"/>
      <c r="I785" s="5"/>
      <c r="J785" s="5"/>
      <c r="K785" s="5"/>
      <c r="L785" s="5"/>
      <c r="M785" s="5"/>
      <c r="N785" s="5"/>
    </row>
    <row r="786" spans="8:14">
      <c r="H786" s="5"/>
      <c r="I786" s="5"/>
      <c r="J786" s="5"/>
      <c r="K786" s="5"/>
      <c r="L786" s="5"/>
      <c r="M786" s="5"/>
      <c r="N786" s="5"/>
    </row>
    <row r="787" spans="8:14">
      <c r="H787" s="5"/>
      <c r="I787" s="5"/>
      <c r="J787" s="5"/>
      <c r="K787" s="5"/>
      <c r="L787" s="5"/>
      <c r="M787" s="5"/>
      <c r="N787" s="5"/>
    </row>
    <row r="788" spans="8:14">
      <c r="H788" s="5"/>
      <c r="I788" s="5"/>
      <c r="J788" s="5"/>
      <c r="K788" s="5"/>
      <c r="L788" s="5"/>
      <c r="M788" s="5"/>
      <c r="N788" s="5"/>
    </row>
    <row r="789" spans="8:14">
      <c r="H789" s="5"/>
      <c r="I789" s="5"/>
      <c r="J789" s="5"/>
      <c r="K789" s="5"/>
      <c r="L789" s="5"/>
      <c r="M789" s="5"/>
      <c r="N789" s="5"/>
    </row>
    <row r="790" spans="8:14">
      <c r="H790" s="5"/>
      <c r="I790" s="5"/>
      <c r="J790" s="5"/>
      <c r="K790" s="5"/>
      <c r="L790" s="5"/>
      <c r="M790" s="5"/>
      <c r="N790" s="5"/>
    </row>
    <row r="791" spans="8:14">
      <c r="H791" s="5"/>
      <c r="I791" s="5"/>
      <c r="J791" s="5"/>
      <c r="K791" s="5"/>
      <c r="L791" s="5"/>
      <c r="M791" s="5"/>
      <c r="N791" s="5"/>
    </row>
    <row r="792" spans="8:14">
      <c r="H792" s="5"/>
      <c r="I792" s="5"/>
      <c r="J792" s="5"/>
      <c r="K792" s="5"/>
      <c r="L792" s="5"/>
      <c r="M792" s="5"/>
      <c r="N792" s="5"/>
    </row>
    <row r="793" spans="8:14">
      <c r="H793" s="5"/>
      <c r="I793" s="5"/>
      <c r="J793" s="5"/>
      <c r="K793" s="5"/>
      <c r="L793" s="5"/>
      <c r="M793" s="5"/>
      <c r="N793" s="5"/>
    </row>
    <row r="794" spans="8:14">
      <c r="H794" s="5"/>
      <c r="I794" s="5"/>
      <c r="J794" s="5"/>
      <c r="K794" s="5"/>
      <c r="L794" s="5"/>
      <c r="M794" s="5"/>
      <c r="N794" s="5"/>
    </row>
    <row r="795" spans="8:14">
      <c r="H795" s="5"/>
      <c r="I795" s="5"/>
      <c r="J795" s="5"/>
      <c r="K795" s="5"/>
      <c r="L795" s="5"/>
      <c r="M795" s="5"/>
      <c r="N795" s="5"/>
    </row>
    <row r="796" spans="8:14">
      <c r="H796" s="5"/>
      <c r="I796" s="5"/>
      <c r="J796" s="5"/>
      <c r="K796" s="5"/>
      <c r="L796" s="5"/>
      <c r="M796" s="5"/>
      <c r="N796" s="5"/>
    </row>
    <row r="797" spans="8:14">
      <c r="H797" s="5"/>
      <c r="I797" s="5"/>
      <c r="J797" s="5"/>
      <c r="K797" s="5"/>
      <c r="L797" s="5"/>
      <c r="M797" s="5"/>
      <c r="N797" s="5"/>
    </row>
    <row r="798" spans="8:14">
      <c r="H798" s="5"/>
      <c r="I798" s="5"/>
      <c r="J798" s="5"/>
      <c r="K798" s="5"/>
      <c r="L798" s="5"/>
      <c r="M798" s="5"/>
      <c r="N798" s="5"/>
    </row>
    <row r="799" spans="8:14">
      <c r="H799" s="5"/>
      <c r="I799" s="5"/>
      <c r="J799" s="5"/>
      <c r="K799" s="5"/>
      <c r="L799" s="5"/>
      <c r="M799" s="5"/>
      <c r="N799" s="5"/>
    </row>
    <row r="800" spans="8:14">
      <c r="H800" s="5"/>
      <c r="I800" s="5"/>
      <c r="J800" s="5"/>
      <c r="K800" s="5"/>
      <c r="L800" s="5"/>
      <c r="M800" s="5"/>
      <c r="N800" s="5"/>
    </row>
    <row r="801" spans="8:14">
      <c r="H801" s="5"/>
      <c r="I801" s="5"/>
      <c r="J801" s="5"/>
      <c r="K801" s="5"/>
      <c r="L801" s="5"/>
      <c r="M801" s="5"/>
      <c r="N801" s="5"/>
    </row>
    <row r="802" spans="8:14">
      <c r="H802" s="5"/>
      <c r="I802" s="5"/>
      <c r="J802" s="5"/>
      <c r="K802" s="5"/>
      <c r="L802" s="5"/>
      <c r="M802" s="5"/>
      <c r="N802" s="5"/>
    </row>
    <row r="803" spans="8:14">
      <c r="H803" s="5"/>
      <c r="I803" s="5"/>
      <c r="J803" s="5"/>
      <c r="K803" s="5"/>
      <c r="L803" s="5"/>
      <c r="M803" s="5"/>
      <c r="N803" s="5"/>
    </row>
    <row r="804" spans="8:14">
      <c r="H804" s="5"/>
      <c r="I804" s="5"/>
      <c r="J804" s="5"/>
      <c r="K804" s="5"/>
      <c r="L804" s="5"/>
      <c r="M804" s="5"/>
      <c r="N804" s="5"/>
    </row>
    <row r="805" spans="8:14">
      <c r="H805" s="5"/>
      <c r="I805" s="5"/>
      <c r="J805" s="5"/>
      <c r="K805" s="5"/>
      <c r="L805" s="5"/>
      <c r="M805" s="5"/>
      <c r="N805" s="5"/>
    </row>
    <row r="806" spans="8:14">
      <c r="H806" s="5"/>
      <c r="I806" s="5"/>
      <c r="J806" s="5"/>
      <c r="K806" s="5"/>
      <c r="L806" s="5"/>
      <c r="M806" s="5"/>
      <c r="N806" s="5"/>
    </row>
    <row r="807" spans="8:14">
      <c r="H807" s="5"/>
      <c r="I807" s="5"/>
      <c r="J807" s="5"/>
      <c r="K807" s="5"/>
      <c r="L807" s="5"/>
      <c r="M807" s="5"/>
      <c r="N807" s="5"/>
    </row>
    <row r="808" spans="8:14">
      <c r="H808" s="5"/>
      <c r="I808" s="5"/>
      <c r="J808" s="5"/>
      <c r="K808" s="5"/>
      <c r="L808" s="5"/>
      <c r="M808" s="5"/>
      <c r="N808" s="5"/>
    </row>
    <row r="809" spans="8:14">
      <c r="H809" s="5"/>
      <c r="I809" s="5"/>
      <c r="J809" s="5"/>
      <c r="K809" s="5"/>
      <c r="L809" s="5"/>
      <c r="M809" s="5"/>
      <c r="N809" s="5"/>
    </row>
    <row r="810" spans="8:14">
      <c r="H810" s="5"/>
      <c r="I810" s="5"/>
      <c r="J810" s="5"/>
      <c r="K810" s="5"/>
      <c r="L810" s="5"/>
      <c r="M810" s="5"/>
      <c r="N810" s="5"/>
    </row>
    <row r="811" spans="8:14">
      <c r="H811" s="5"/>
      <c r="I811" s="5"/>
      <c r="J811" s="5"/>
      <c r="K811" s="5"/>
      <c r="L811" s="5"/>
      <c r="M811" s="5"/>
      <c r="N811" s="5"/>
    </row>
    <row r="812" spans="8:14">
      <c r="H812" s="5"/>
      <c r="I812" s="5"/>
      <c r="J812" s="5"/>
      <c r="K812" s="5"/>
      <c r="L812" s="5"/>
      <c r="M812" s="5"/>
      <c r="N812" s="5"/>
    </row>
    <row r="813" spans="8:14">
      <c r="H813" s="5"/>
      <c r="I813" s="5"/>
      <c r="J813" s="5"/>
      <c r="K813" s="5"/>
      <c r="L813" s="5"/>
      <c r="M813" s="5"/>
      <c r="N813" s="5"/>
    </row>
    <row r="814" spans="8:14">
      <c r="H814" s="5"/>
      <c r="I814" s="5"/>
      <c r="J814" s="5"/>
      <c r="K814" s="5"/>
      <c r="L814" s="5"/>
      <c r="M814" s="5"/>
      <c r="N814" s="5"/>
    </row>
    <row r="815" spans="8:14">
      <c r="H815" s="5"/>
      <c r="I815" s="5"/>
      <c r="J815" s="5"/>
      <c r="K815" s="5"/>
      <c r="L815" s="5"/>
      <c r="M815" s="5"/>
      <c r="N815" s="5"/>
    </row>
    <row r="816" spans="8:14">
      <c r="H816" s="5"/>
      <c r="I816" s="5"/>
      <c r="J816" s="5"/>
      <c r="K816" s="5"/>
      <c r="L816" s="5"/>
      <c r="M816" s="5"/>
      <c r="N816" s="5"/>
    </row>
    <row r="817" spans="8:14">
      <c r="H817" s="5"/>
      <c r="I817" s="5"/>
      <c r="J817" s="5"/>
      <c r="K817" s="5"/>
      <c r="L817" s="5"/>
      <c r="M817" s="5"/>
      <c r="N817" s="5"/>
    </row>
    <row r="818" spans="8:14">
      <c r="H818" s="5"/>
      <c r="I818" s="5"/>
      <c r="J818" s="5"/>
      <c r="K818" s="5"/>
      <c r="L818" s="5"/>
      <c r="M818" s="5"/>
      <c r="N818" s="5"/>
    </row>
    <row r="819" spans="8:14">
      <c r="H819" s="5"/>
      <c r="I819" s="5"/>
      <c r="J819" s="5"/>
      <c r="K819" s="5"/>
      <c r="L819" s="5"/>
      <c r="M819" s="5"/>
      <c r="N819" s="5"/>
    </row>
    <row r="820" spans="8:14">
      <c r="H820" s="5"/>
      <c r="I820" s="5"/>
      <c r="J820" s="5"/>
      <c r="K820" s="5"/>
      <c r="L820" s="5"/>
      <c r="M820" s="5"/>
      <c r="N820" s="5"/>
    </row>
    <row r="821" spans="8:14">
      <c r="H821" s="5"/>
      <c r="I821" s="5"/>
      <c r="J821" s="5"/>
      <c r="K821" s="5"/>
      <c r="L821" s="5"/>
      <c r="M821" s="5"/>
      <c r="N821" s="5"/>
    </row>
    <row r="822" spans="8:14">
      <c r="H822" s="5"/>
      <c r="I822" s="5"/>
      <c r="J822" s="5"/>
      <c r="K822" s="5"/>
      <c r="L822" s="5"/>
      <c r="M822" s="5"/>
      <c r="N822" s="5"/>
    </row>
    <row r="823" spans="8:14">
      <c r="H823" s="5"/>
      <c r="I823" s="5"/>
      <c r="J823" s="5"/>
      <c r="K823" s="5"/>
      <c r="L823" s="5"/>
      <c r="M823" s="5"/>
      <c r="N823" s="5"/>
    </row>
    <row r="824" spans="8:14">
      <c r="H824" s="5"/>
      <c r="I824" s="5"/>
      <c r="J824" s="5"/>
      <c r="K824" s="5"/>
      <c r="L824" s="5"/>
      <c r="M824" s="5"/>
      <c r="N824" s="5"/>
    </row>
    <row r="825" spans="8:14">
      <c r="H825" s="5"/>
      <c r="I825" s="5"/>
      <c r="J825" s="5"/>
      <c r="K825" s="5"/>
      <c r="L825" s="5"/>
      <c r="M825" s="5"/>
      <c r="N825" s="5"/>
    </row>
    <row r="826" spans="8:14">
      <c r="H826" s="5"/>
      <c r="I826" s="5"/>
      <c r="J826" s="5"/>
      <c r="K826" s="5"/>
      <c r="L826" s="5"/>
      <c r="M826" s="5"/>
      <c r="N826" s="5"/>
    </row>
    <row r="827" spans="8:14">
      <c r="H827" s="5"/>
      <c r="I827" s="5"/>
      <c r="J827" s="5"/>
      <c r="K827" s="5"/>
      <c r="L827" s="5"/>
      <c r="M827" s="5"/>
      <c r="N827" s="5"/>
    </row>
    <row r="828" spans="8:14">
      <c r="H828" s="5"/>
      <c r="I828" s="5"/>
      <c r="J828" s="5"/>
      <c r="K828" s="5"/>
      <c r="L828" s="5"/>
      <c r="M828" s="5"/>
      <c r="N828" s="5"/>
    </row>
    <row r="829" spans="8:14">
      <c r="H829" s="5"/>
      <c r="I829" s="5"/>
      <c r="J829" s="5"/>
      <c r="K829" s="5"/>
      <c r="L829" s="5"/>
      <c r="M829" s="5"/>
      <c r="N829" s="5"/>
    </row>
    <row r="830" spans="8:14">
      <c r="H830" s="5"/>
      <c r="I830" s="5"/>
      <c r="J830" s="5"/>
      <c r="K830" s="5"/>
      <c r="L830" s="5"/>
      <c r="M830" s="5"/>
      <c r="N830" s="5"/>
    </row>
    <row r="831" spans="8:14">
      <c r="H831" s="5"/>
      <c r="I831" s="5"/>
      <c r="J831" s="5"/>
      <c r="K831" s="5"/>
      <c r="L831" s="5"/>
      <c r="M831" s="5"/>
      <c r="N831" s="5"/>
    </row>
    <row r="832" spans="8:14">
      <c r="H832" s="5"/>
      <c r="I832" s="5"/>
      <c r="J832" s="5"/>
      <c r="K832" s="5"/>
      <c r="L832" s="5"/>
      <c r="M832" s="5"/>
      <c r="N832" s="5"/>
    </row>
    <row r="833" spans="8:14">
      <c r="H833" s="5"/>
      <c r="I833" s="5"/>
      <c r="J833" s="5"/>
      <c r="K833" s="5"/>
      <c r="L833" s="5"/>
      <c r="M833" s="5"/>
      <c r="N833" s="5"/>
    </row>
    <row r="834" spans="8:14">
      <c r="H834" s="5"/>
      <c r="I834" s="5"/>
      <c r="J834" s="5"/>
      <c r="K834" s="5"/>
      <c r="L834" s="5"/>
      <c r="M834" s="5"/>
      <c r="N834" s="5"/>
    </row>
    <row r="835" spans="8:14">
      <c r="H835" s="5"/>
      <c r="I835" s="5"/>
      <c r="J835" s="5"/>
      <c r="K835" s="5"/>
      <c r="L835" s="5"/>
      <c r="M835" s="5"/>
      <c r="N835" s="5"/>
    </row>
    <row r="836" spans="8:14">
      <c r="H836" s="5"/>
      <c r="I836" s="5"/>
      <c r="J836" s="5"/>
      <c r="K836" s="5"/>
      <c r="L836" s="5"/>
      <c r="M836" s="5"/>
      <c r="N836" s="5"/>
    </row>
    <row r="837" spans="8:14">
      <c r="H837" s="5"/>
      <c r="I837" s="5"/>
      <c r="J837" s="5"/>
      <c r="K837" s="5"/>
      <c r="L837" s="5"/>
      <c r="M837" s="5"/>
      <c r="N837" s="5"/>
    </row>
    <row r="838" spans="8:14">
      <c r="H838" s="5"/>
      <c r="I838" s="5"/>
      <c r="J838" s="5"/>
      <c r="K838" s="5"/>
      <c r="L838" s="5"/>
      <c r="M838" s="5"/>
      <c r="N838" s="5"/>
    </row>
    <row r="839" spans="8:14">
      <c r="H839" s="5"/>
      <c r="I839" s="5"/>
      <c r="J839" s="5"/>
      <c r="K839" s="5"/>
      <c r="L839" s="5"/>
      <c r="M839" s="5"/>
      <c r="N839" s="5"/>
    </row>
    <row r="840" spans="8:14">
      <c r="H840" s="5"/>
      <c r="I840" s="5"/>
      <c r="J840" s="5"/>
      <c r="K840" s="5"/>
      <c r="L840" s="5"/>
      <c r="M840" s="5"/>
      <c r="N840" s="5"/>
    </row>
    <row r="841" spans="8:14">
      <c r="H841" s="5"/>
      <c r="I841" s="5"/>
      <c r="J841" s="5"/>
      <c r="K841" s="5"/>
      <c r="L841" s="5"/>
      <c r="M841" s="5"/>
      <c r="N841" s="5"/>
    </row>
    <row r="842" spans="8:14">
      <c r="H842" s="5"/>
      <c r="I842" s="5"/>
      <c r="J842" s="5"/>
      <c r="K842" s="5"/>
      <c r="L842" s="5"/>
      <c r="M842" s="5"/>
      <c r="N842" s="5"/>
    </row>
    <row r="843" spans="8:14">
      <c r="H843" s="5"/>
      <c r="I843" s="5"/>
      <c r="J843" s="5"/>
      <c r="K843" s="5"/>
      <c r="L843" s="5"/>
      <c r="M843" s="5"/>
      <c r="N843" s="5"/>
    </row>
    <row r="844" spans="8:14">
      <c r="H844" s="5"/>
      <c r="I844" s="5"/>
      <c r="J844" s="5"/>
      <c r="K844" s="5"/>
      <c r="L844" s="5"/>
      <c r="M844" s="5"/>
      <c r="N844" s="5"/>
    </row>
    <row r="845" spans="8:14">
      <c r="H845" s="5"/>
      <c r="I845" s="5"/>
      <c r="J845" s="5"/>
      <c r="K845" s="5"/>
      <c r="L845" s="5"/>
      <c r="M845" s="5"/>
      <c r="N845" s="5"/>
    </row>
    <row r="846" spans="8:14">
      <c r="H846" s="5"/>
      <c r="I846" s="5"/>
      <c r="J846" s="5"/>
      <c r="K846" s="5"/>
      <c r="L846" s="5"/>
      <c r="M846" s="5"/>
      <c r="N846" s="5"/>
    </row>
    <row r="847" spans="8:14">
      <c r="H847" s="5"/>
      <c r="I847" s="5"/>
      <c r="J847" s="5"/>
      <c r="K847" s="5"/>
      <c r="L847" s="5"/>
      <c r="M847" s="5"/>
      <c r="N847" s="5"/>
    </row>
    <row r="848" spans="8:14">
      <c r="H848" s="5"/>
      <c r="I848" s="5"/>
      <c r="J848" s="5"/>
      <c r="K848" s="5"/>
      <c r="L848" s="5"/>
      <c r="M848" s="5"/>
      <c r="N848" s="5"/>
    </row>
    <row r="849" spans="8:14">
      <c r="H849" s="5"/>
      <c r="I849" s="5"/>
      <c r="J849" s="5"/>
      <c r="K849" s="5"/>
      <c r="L849" s="5"/>
      <c r="M849" s="5"/>
      <c r="N849" s="5"/>
    </row>
    <row r="850" spans="8:14">
      <c r="H850" s="5"/>
      <c r="I850" s="5"/>
      <c r="J850" s="5"/>
      <c r="K850" s="5"/>
      <c r="L850" s="5"/>
      <c r="M850" s="5"/>
      <c r="N850" s="5"/>
    </row>
    <row r="851" spans="8:14">
      <c r="H851" s="5"/>
      <c r="I851" s="5"/>
      <c r="J851" s="5"/>
      <c r="K851" s="5"/>
      <c r="L851" s="5"/>
      <c r="M851" s="5"/>
      <c r="N851" s="5"/>
    </row>
    <row r="852" spans="8:14">
      <c r="H852" s="5"/>
      <c r="I852" s="5"/>
      <c r="J852" s="5"/>
      <c r="K852" s="5"/>
      <c r="L852" s="5"/>
      <c r="M852" s="5"/>
      <c r="N852" s="5"/>
    </row>
    <row r="853" spans="8:14">
      <c r="H853" s="5"/>
      <c r="I853" s="5"/>
      <c r="J853" s="5"/>
      <c r="K853" s="5"/>
      <c r="L853" s="5"/>
      <c r="M853" s="5"/>
      <c r="N853" s="5"/>
    </row>
    <row r="854" spans="8:14">
      <c r="H854" s="5"/>
      <c r="I854" s="5"/>
      <c r="J854" s="5"/>
      <c r="K854" s="5"/>
      <c r="L854" s="5"/>
      <c r="M854" s="5"/>
      <c r="N854" s="5"/>
    </row>
    <row r="855" spans="8:14">
      <c r="H855" s="5"/>
      <c r="I855" s="5"/>
      <c r="J855" s="5"/>
      <c r="K855" s="5"/>
      <c r="L855" s="5"/>
      <c r="M855" s="5"/>
      <c r="N855" s="5"/>
    </row>
    <row r="856" spans="8:14">
      <c r="H856" s="5"/>
      <c r="I856" s="5"/>
      <c r="J856" s="5"/>
      <c r="K856" s="5"/>
      <c r="L856" s="5"/>
      <c r="M856" s="5"/>
      <c r="N856" s="5"/>
    </row>
    <row r="857" spans="8:14">
      <c r="H857" s="5"/>
      <c r="I857" s="5"/>
      <c r="J857" s="5"/>
      <c r="K857" s="5"/>
      <c r="L857" s="5"/>
      <c r="M857" s="5"/>
      <c r="N857" s="5"/>
    </row>
    <row r="858" spans="8:14">
      <c r="H858" s="5"/>
      <c r="I858" s="5"/>
      <c r="J858" s="5"/>
      <c r="K858" s="5"/>
      <c r="L858" s="5"/>
      <c r="M858" s="5"/>
      <c r="N858" s="5"/>
    </row>
    <row r="859" spans="8:14">
      <c r="H859" s="5"/>
      <c r="I859" s="5"/>
      <c r="J859" s="5"/>
      <c r="K859" s="5"/>
      <c r="L859" s="5"/>
      <c r="M859" s="5"/>
      <c r="N859" s="5"/>
    </row>
    <row r="860" spans="8:14">
      <c r="H860" s="5"/>
      <c r="I860" s="5"/>
      <c r="J860" s="5"/>
      <c r="K860" s="5"/>
      <c r="L860" s="5"/>
      <c r="M860" s="5"/>
      <c r="N860" s="5"/>
    </row>
    <row r="861" spans="8:14">
      <c r="H861" s="5"/>
      <c r="I861" s="5"/>
      <c r="J861" s="5"/>
      <c r="K861" s="5"/>
      <c r="L861" s="5"/>
      <c r="M861" s="5"/>
      <c r="N861" s="5"/>
    </row>
    <row r="862" spans="8:14">
      <c r="H862" s="5"/>
      <c r="I862" s="5"/>
      <c r="J862" s="5"/>
      <c r="K862" s="5"/>
      <c r="L862" s="5"/>
      <c r="M862" s="5"/>
      <c r="N862" s="5"/>
    </row>
    <row r="863" spans="8:14">
      <c r="H863" s="5"/>
      <c r="I863" s="5"/>
      <c r="J863" s="5"/>
      <c r="K863" s="5"/>
      <c r="L863" s="5"/>
      <c r="M863" s="5"/>
      <c r="N863" s="5"/>
    </row>
    <row r="864" spans="8:14">
      <c r="H864" s="5"/>
      <c r="I864" s="5"/>
      <c r="J864" s="5"/>
      <c r="K864" s="5"/>
      <c r="L864" s="5"/>
      <c r="M864" s="5"/>
      <c r="N864" s="5"/>
    </row>
    <row r="865" spans="8:14">
      <c r="H865" s="5"/>
      <c r="I865" s="5"/>
      <c r="J865" s="5"/>
      <c r="K865" s="5"/>
      <c r="L865" s="5"/>
      <c r="M865" s="5"/>
      <c r="N865" s="5"/>
    </row>
    <row r="866" spans="8:14">
      <c r="H866" s="5"/>
      <c r="I866" s="5"/>
      <c r="J866" s="5"/>
      <c r="K866" s="5"/>
      <c r="L866" s="5"/>
      <c r="M866" s="5"/>
      <c r="N866" s="5"/>
    </row>
    <row r="867" spans="8:14">
      <c r="H867" s="5"/>
      <c r="I867" s="5"/>
      <c r="J867" s="5"/>
      <c r="K867" s="5"/>
      <c r="L867" s="5"/>
      <c r="M867" s="5"/>
      <c r="N867" s="5"/>
    </row>
    <row r="868" spans="8:14">
      <c r="H868" s="5"/>
      <c r="I868" s="5"/>
      <c r="J868" s="5"/>
      <c r="K868" s="5"/>
      <c r="L868" s="5"/>
      <c r="M868" s="5"/>
      <c r="N868" s="5"/>
    </row>
    <row r="869" spans="8:14">
      <c r="H869" s="5"/>
      <c r="I869" s="5"/>
      <c r="J869" s="5"/>
      <c r="K869" s="5"/>
      <c r="L869" s="5"/>
      <c r="M869" s="5"/>
      <c r="N869" s="5"/>
    </row>
    <row r="870" spans="8:14">
      <c r="H870" s="5"/>
      <c r="I870" s="5"/>
      <c r="J870" s="5"/>
      <c r="K870" s="5"/>
      <c r="L870" s="5"/>
      <c r="M870" s="5"/>
      <c r="N870" s="5"/>
    </row>
    <row r="871" spans="8:14">
      <c r="H871" s="5"/>
      <c r="I871" s="5"/>
      <c r="J871" s="5"/>
      <c r="K871" s="5"/>
      <c r="L871" s="5"/>
      <c r="M871" s="5"/>
      <c r="N871" s="5"/>
    </row>
    <row r="872" spans="8:14">
      <c r="H872" s="5"/>
      <c r="I872" s="5"/>
      <c r="J872" s="5"/>
      <c r="K872" s="5"/>
      <c r="L872" s="5"/>
      <c r="M872" s="5"/>
      <c r="N872" s="5"/>
    </row>
    <row r="873" spans="8:14">
      <c r="H873" s="5"/>
      <c r="I873" s="5"/>
      <c r="J873" s="5"/>
      <c r="K873" s="5"/>
      <c r="L873" s="5"/>
      <c r="M873" s="5"/>
      <c r="N873" s="5"/>
    </row>
    <row r="874" spans="8:14">
      <c r="H874" s="5"/>
      <c r="I874" s="5"/>
      <c r="J874" s="5"/>
      <c r="K874" s="5"/>
      <c r="L874" s="5"/>
      <c r="M874" s="5"/>
      <c r="N874" s="5"/>
    </row>
    <row r="875" spans="8:14">
      <c r="H875" s="5"/>
      <c r="I875" s="5"/>
      <c r="J875" s="5"/>
      <c r="K875" s="5"/>
      <c r="L875" s="5"/>
      <c r="M875" s="5"/>
      <c r="N875" s="5"/>
    </row>
    <row r="876" spans="8:14">
      <c r="H876" s="5"/>
      <c r="I876" s="5"/>
      <c r="J876" s="5"/>
      <c r="K876" s="5"/>
      <c r="L876" s="5"/>
      <c r="M876" s="5"/>
      <c r="N876" s="5"/>
    </row>
    <row r="877" spans="8:14">
      <c r="H877" s="5"/>
      <c r="I877" s="5"/>
      <c r="J877" s="5"/>
      <c r="K877" s="5"/>
      <c r="L877" s="5"/>
      <c r="M877" s="5"/>
      <c r="N877" s="5"/>
    </row>
    <row r="878" spans="8:14">
      <c r="H878" s="5"/>
      <c r="I878" s="5"/>
      <c r="J878" s="5"/>
      <c r="K878" s="5"/>
      <c r="L878" s="5"/>
      <c r="M878" s="5"/>
      <c r="N878" s="5"/>
    </row>
    <row r="879" spans="8:14">
      <c r="H879" s="5"/>
      <c r="I879" s="5"/>
      <c r="J879" s="5"/>
      <c r="K879" s="5"/>
      <c r="L879" s="5"/>
      <c r="M879" s="5"/>
      <c r="N879" s="5"/>
    </row>
    <row r="880" spans="8:14">
      <c r="H880" s="5"/>
      <c r="I880" s="5"/>
      <c r="J880" s="5"/>
      <c r="K880" s="5"/>
      <c r="L880" s="5"/>
      <c r="M880" s="5"/>
      <c r="N880" s="5"/>
    </row>
    <row r="881" spans="8:14">
      <c r="H881" s="5"/>
      <c r="I881" s="5"/>
      <c r="J881" s="5"/>
      <c r="K881" s="5"/>
      <c r="L881" s="5"/>
      <c r="M881" s="5"/>
      <c r="N881" s="5"/>
    </row>
    <row r="882" spans="8:14">
      <c r="H882" s="5"/>
      <c r="I882" s="5"/>
      <c r="J882" s="5"/>
      <c r="K882" s="5"/>
      <c r="L882" s="5"/>
      <c r="M882" s="5"/>
      <c r="N882" s="5"/>
    </row>
    <row r="883" spans="8:14">
      <c r="H883" s="5"/>
      <c r="I883" s="5"/>
      <c r="J883" s="5"/>
      <c r="K883" s="5"/>
      <c r="L883" s="5"/>
      <c r="M883" s="5"/>
      <c r="N883" s="5"/>
    </row>
    <row r="884" spans="8:14">
      <c r="H884" s="5"/>
      <c r="I884" s="5"/>
      <c r="J884" s="5"/>
      <c r="K884" s="5"/>
      <c r="L884" s="5"/>
      <c r="M884" s="5"/>
      <c r="N884" s="5"/>
    </row>
    <row r="885" spans="8:14">
      <c r="H885" s="5"/>
      <c r="I885" s="5"/>
      <c r="J885" s="5"/>
      <c r="K885" s="5"/>
      <c r="L885" s="5"/>
      <c r="M885" s="5"/>
      <c r="N885" s="5"/>
    </row>
    <row r="886" spans="8:14">
      <c r="H886" s="5"/>
      <c r="I886" s="5"/>
      <c r="J886" s="5"/>
      <c r="K886" s="5"/>
      <c r="L886" s="5"/>
      <c r="M886" s="5"/>
      <c r="N886" s="5"/>
    </row>
    <row r="887" spans="8:14">
      <c r="H887" s="5"/>
      <c r="I887" s="5"/>
      <c r="J887" s="5"/>
      <c r="K887" s="5"/>
      <c r="L887" s="5"/>
      <c r="M887" s="5"/>
      <c r="N887" s="5"/>
    </row>
    <row r="888" spans="8:14">
      <c r="H888" s="5"/>
      <c r="I888" s="5"/>
      <c r="J888" s="5"/>
      <c r="K888" s="5"/>
      <c r="L888" s="5"/>
      <c r="M888" s="5"/>
      <c r="N888" s="5"/>
    </row>
    <row r="889" spans="8:14">
      <c r="H889" s="5"/>
      <c r="I889" s="5"/>
      <c r="J889" s="5"/>
      <c r="K889" s="5"/>
      <c r="L889" s="5"/>
      <c r="M889" s="5"/>
      <c r="N889" s="5"/>
    </row>
    <row r="890" spans="8:14">
      <c r="H890" s="5"/>
      <c r="I890" s="5"/>
      <c r="J890" s="5"/>
      <c r="K890" s="5"/>
      <c r="L890" s="5"/>
      <c r="M890" s="5"/>
      <c r="N890" s="5"/>
    </row>
    <row r="891" spans="8:14">
      <c r="H891" s="5"/>
      <c r="I891" s="5"/>
      <c r="J891" s="5"/>
      <c r="K891" s="5"/>
      <c r="L891" s="5"/>
      <c r="M891" s="5"/>
      <c r="N891" s="5"/>
    </row>
    <row r="892" spans="8:14">
      <c r="H892" s="5"/>
      <c r="I892" s="5"/>
      <c r="J892" s="5"/>
      <c r="K892" s="5"/>
      <c r="L892" s="5"/>
      <c r="M892" s="5"/>
      <c r="N892" s="5"/>
    </row>
    <row r="893" spans="8:14">
      <c r="H893" s="5"/>
      <c r="I893" s="5"/>
      <c r="J893" s="5"/>
      <c r="K893" s="5"/>
      <c r="L893" s="5"/>
      <c r="M893" s="5"/>
      <c r="N893" s="5"/>
    </row>
    <row r="894" spans="8:14">
      <c r="H894" s="5"/>
      <c r="I894" s="5"/>
      <c r="J894" s="5"/>
      <c r="K894" s="5"/>
      <c r="L894" s="5"/>
      <c r="M894" s="5"/>
      <c r="N894" s="5"/>
    </row>
    <row r="895" spans="8:14">
      <c r="H895" s="5"/>
      <c r="I895" s="5"/>
      <c r="J895" s="5"/>
      <c r="K895" s="5"/>
      <c r="L895" s="5"/>
      <c r="M895" s="5"/>
      <c r="N895" s="5"/>
    </row>
    <row r="896" spans="8:14">
      <c r="H896" s="5"/>
      <c r="I896" s="5"/>
      <c r="J896" s="5"/>
      <c r="K896" s="5"/>
      <c r="L896" s="5"/>
      <c r="M896" s="5"/>
      <c r="N896" s="5"/>
    </row>
    <row r="897" spans="8:14">
      <c r="H897" s="5"/>
      <c r="I897" s="5"/>
      <c r="J897" s="5"/>
      <c r="K897" s="5"/>
      <c r="L897" s="5"/>
      <c r="M897" s="5"/>
      <c r="N897" s="5"/>
    </row>
    <row r="898" spans="8:14">
      <c r="H898" s="5"/>
      <c r="I898" s="5"/>
      <c r="J898" s="5"/>
      <c r="K898" s="5"/>
      <c r="L898" s="5"/>
      <c r="M898" s="5"/>
      <c r="N898" s="5"/>
    </row>
    <row r="899" spans="8:14">
      <c r="H899" s="5"/>
      <c r="I899" s="5"/>
      <c r="J899" s="5"/>
      <c r="K899" s="5"/>
      <c r="L899" s="5"/>
      <c r="M899" s="5"/>
      <c r="N899" s="5"/>
    </row>
    <row r="900" spans="8:14">
      <c r="H900" s="5"/>
      <c r="I900" s="5"/>
      <c r="J900" s="5"/>
      <c r="K900" s="5"/>
      <c r="L900" s="5"/>
      <c r="M900" s="5"/>
      <c r="N900" s="5"/>
    </row>
    <row r="901" spans="8:14">
      <c r="H901" s="5"/>
      <c r="I901" s="5"/>
      <c r="J901" s="5"/>
      <c r="K901" s="5"/>
      <c r="L901" s="5"/>
      <c r="M901" s="5"/>
      <c r="N901" s="5"/>
    </row>
    <row r="902" spans="8:14">
      <c r="H902" s="5"/>
      <c r="I902" s="5"/>
      <c r="J902" s="5"/>
      <c r="K902" s="5"/>
      <c r="L902" s="5"/>
      <c r="M902" s="5"/>
      <c r="N902" s="5"/>
    </row>
    <row r="903" spans="8:14">
      <c r="H903" s="5"/>
      <c r="I903" s="5"/>
      <c r="J903" s="5"/>
      <c r="K903" s="5"/>
      <c r="L903" s="5"/>
      <c r="M903" s="5"/>
      <c r="N903" s="5"/>
    </row>
    <row r="904" spans="8:14">
      <c r="H904" s="5"/>
      <c r="I904" s="5"/>
      <c r="J904" s="5"/>
      <c r="K904" s="5"/>
      <c r="L904" s="5"/>
      <c r="M904" s="5"/>
      <c r="N904" s="5"/>
    </row>
    <row r="905" spans="8:14">
      <c r="H905" s="5"/>
      <c r="I905" s="5"/>
      <c r="J905" s="5"/>
      <c r="K905" s="5"/>
      <c r="L905" s="5"/>
      <c r="M905" s="5"/>
      <c r="N905" s="5"/>
    </row>
    <row r="906" spans="8:14">
      <c r="H906" s="5"/>
      <c r="I906" s="5"/>
      <c r="J906" s="5"/>
      <c r="K906" s="5"/>
      <c r="L906" s="5"/>
      <c r="M906" s="5"/>
      <c r="N906" s="5"/>
    </row>
    <row r="907" spans="8:14">
      <c r="H907" s="5"/>
      <c r="I907" s="5"/>
      <c r="J907" s="5"/>
      <c r="K907" s="5"/>
      <c r="L907" s="5"/>
      <c r="M907" s="5"/>
      <c r="N907" s="5"/>
    </row>
    <row r="908" spans="8:14">
      <c r="H908" s="5"/>
      <c r="I908" s="5"/>
      <c r="J908" s="5"/>
      <c r="K908" s="5"/>
      <c r="L908" s="5"/>
      <c r="M908" s="5"/>
      <c r="N908" s="5"/>
    </row>
    <row r="909" spans="8:14">
      <c r="H909" s="5"/>
      <c r="I909" s="5"/>
      <c r="J909" s="5"/>
      <c r="K909" s="5"/>
      <c r="L909" s="5"/>
      <c r="M909" s="5"/>
      <c r="N909" s="5"/>
    </row>
    <row r="910" spans="8:14">
      <c r="H910" s="5"/>
      <c r="I910" s="5"/>
      <c r="J910" s="5"/>
      <c r="K910" s="5"/>
      <c r="L910" s="5"/>
      <c r="M910" s="5"/>
      <c r="N910" s="5"/>
    </row>
    <row r="911" spans="8:14">
      <c r="H911" s="5"/>
      <c r="I911" s="5"/>
      <c r="J911" s="5"/>
      <c r="K911" s="5"/>
      <c r="L911" s="5"/>
      <c r="M911" s="5"/>
      <c r="N911" s="5"/>
    </row>
    <row r="912" spans="8:14">
      <c r="H912" s="5"/>
      <c r="I912" s="5"/>
      <c r="J912" s="5"/>
      <c r="K912" s="5"/>
      <c r="L912" s="5"/>
      <c r="M912" s="5"/>
      <c r="N912" s="5"/>
    </row>
    <row r="913" spans="8:14">
      <c r="H913" s="5"/>
      <c r="I913" s="5"/>
      <c r="J913" s="5"/>
      <c r="K913" s="5"/>
      <c r="L913" s="5"/>
      <c r="M913" s="5"/>
      <c r="N913" s="5"/>
    </row>
    <row r="914" spans="8:14">
      <c r="H914" s="5"/>
      <c r="I914" s="5"/>
      <c r="J914" s="5"/>
      <c r="K914" s="5"/>
      <c r="L914" s="5"/>
      <c r="M914" s="5"/>
      <c r="N914" s="5"/>
    </row>
    <row r="915" spans="8:14">
      <c r="H915" s="5"/>
      <c r="I915" s="5"/>
      <c r="J915" s="5"/>
      <c r="K915" s="5"/>
      <c r="L915" s="5"/>
      <c r="M915" s="5"/>
      <c r="N915" s="5"/>
    </row>
    <row r="916" spans="8:14">
      <c r="H916" s="5"/>
      <c r="I916" s="5"/>
      <c r="J916" s="5"/>
      <c r="K916" s="5"/>
      <c r="L916" s="5"/>
      <c r="M916" s="5"/>
      <c r="N916" s="5"/>
    </row>
    <row r="917" spans="8:14">
      <c r="H917" s="5"/>
      <c r="I917" s="5"/>
      <c r="J917" s="5"/>
      <c r="K917" s="5"/>
      <c r="L917" s="5"/>
      <c r="M917" s="5"/>
      <c r="N917" s="5"/>
    </row>
    <row r="918" spans="8:14">
      <c r="H918" s="5"/>
      <c r="I918" s="5"/>
      <c r="J918" s="5"/>
      <c r="K918" s="5"/>
      <c r="L918" s="5"/>
      <c r="M918" s="5"/>
      <c r="N918" s="5"/>
    </row>
    <row r="919" spans="8:14">
      <c r="H919" s="5"/>
      <c r="I919" s="5"/>
      <c r="J919" s="5"/>
      <c r="K919" s="5"/>
      <c r="L919" s="5"/>
      <c r="M919" s="5"/>
      <c r="N919" s="5"/>
    </row>
    <row r="920" spans="8:14">
      <c r="H920" s="5"/>
      <c r="I920" s="5"/>
      <c r="J920" s="5"/>
      <c r="K920" s="5"/>
      <c r="L920" s="5"/>
      <c r="M920" s="5"/>
      <c r="N920" s="5"/>
    </row>
    <row r="921" spans="8:14">
      <c r="H921" s="5"/>
      <c r="I921" s="5"/>
      <c r="J921" s="5"/>
      <c r="K921" s="5"/>
      <c r="L921" s="5"/>
      <c r="M921" s="5"/>
      <c r="N921" s="5"/>
    </row>
    <row r="922" spans="8:14">
      <c r="H922" s="5"/>
      <c r="I922" s="5"/>
      <c r="J922" s="5"/>
      <c r="K922" s="5"/>
      <c r="L922" s="5"/>
      <c r="M922" s="5"/>
      <c r="N922" s="5"/>
    </row>
    <row r="923" spans="8:14">
      <c r="H923" s="5"/>
      <c r="I923" s="5"/>
      <c r="J923" s="5"/>
      <c r="K923" s="5"/>
      <c r="L923" s="5"/>
      <c r="M923" s="5"/>
      <c r="N923" s="5"/>
    </row>
    <row r="924" spans="8:14">
      <c r="H924" s="5"/>
      <c r="I924" s="5"/>
      <c r="J924" s="5"/>
      <c r="K924" s="5"/>
      <c r="L924" s="5"/>
      <c r="M924" s="5"/>
      <c r="N924" s="5"/>
    </row>
    <row r="925" spans="8:14">
      <c r="H925" s="5"/>
      <c r="I925" s="5"/>
      <c r="J925" s="5"/>
      <c r="K925" s="5"/>
      <c r="L925" s="5"/>
      <c r="M925" s="5"/>
      <c r="N925" s="5"/>
    </row>
    <row r="926" spans="8:14">
      <c r="H926" s="5"/>
      <c r="I926" s="5"/>
      <c r="J926" s="5"/>
      <c r="K926" s="5"/>
      <c r="L926" s="5"/>
      <c r="M926" s="5"/>
      <c r="N926" s="5"/>
    </row>
    <row r="927" spans="8:14">
      <c r="H927" s="5"/>
      <c r="I927" s="5"/>
      <c r="J927" s="5"/>
      <c r="K927" s="5"/>
      <c r="L927" s="5"/>
      <c r="M927" s="5"/>
      <c r="N927" s="5"/>
    </row>
    <row r="928" spans="8:14">
      <c r="H928" s="5"/>
      <c r="I928" s="5"/>
      <c r="J928" s="5"/>
      <c r="K928" s="5"/>
      <c r="L928" s="5"/>
      <c r="M928" s="5"/>
      <c r="N928" s="5"/>
    </row>
    <row r="929" spans="8:14">
      <c r="H929" s="5"/>
      <c r="I929" s="5"/>
      <c r="J929" s="5"/>
      <c r="K929" s="5"/>
      <c r="L929" s="5"/>
      <c r="M929" s="5"/>
      <c r="N929" s="5"/>
    </row>
    <row r="930" spans="8:14">
      <c r="H930" s="5"/>
      <c r="I930" s="5"/>
      <c r="J930" s="5"/>
      <c r="K930" s="5"/>
      <c r="L930" s="5"/>
      <c r="M930" s="5"/>
      <c r="N930" s="5"/>
    </row>
    <row r="931" spans="8:14">
      <c r="H931" s="5"/>
      <c r="I931" s="5"/>
      <c r="J931" s="5"/>
      <c r="K931" s="5"/>
      <c r="L931" s="5"/>
      <c r="M931" s="5"/>
      <c r="N931" s="5"/>
    </row>
    <row r="932" spans="8:14">
      <c r="H932" s="5"/>
      <c r="I932" s="5"/>
      <c r="J932" s="5"/>
      <c r="K932" s="5"/>
      <c r="L932" s="5"/>
      <c r="M932" s="5"/>
      <c r="N932" s="5"/>
    </row>
    <row r="933" spans="8:14">
      <c r="H933" s="5"/>
      <c r="I933" s="5"/>
      <c r="J933" s="5"/>
      <c r="K933" s="5"/>
      <c r="L933" s="5"/>
      <c r="M933" s="5"/>
      <c r="N933" s="5"/>
    </row>
    <row r="934" spans="8:14">
      <c r="H934" s="5"/>
      <c r="I934" s="5"/>
      <c r="J934" s="5"/>
      <c r="K934" s="5"/>
      <c r="L934" s="5"/>
      <c r="M934" s="5"/>
      <c r="N934" s="5"/>
    </row>
    <row r="935" spans="8:14">
      <c r="H935" s="5"/>
      <c r="I935" s="5"/>
      <c r="J935" s="5"/>
      <c r="K935" s="5"/>
      <c r="L935" s="5"/>
      <c r="M935" s="5"/>
      <c r="N935" s="5"/>
    </row>
    <row r="936" spans="8:14">
      <c r="H936" s="5"/>
      <c r="I936" s="5"/>
      <c r="J936" s="5"/>
      <c r="K936" s="5"/>
      <c r="L936" s="5"/>
      <c r="M936" s="5"/>
      <c r="N936" s="5"/>
    </row>
    <row r="937" spans="8:14">
      <c r="H937" s="5"/>
      <c r="I937" s="5"/>
      <c r="J937" s="5"/>
      <c r="K937" s="5"/>
      <c r="L937" s="5"/>
      <c r="M937" s="5"/>
      <c r="N937" s="5"/>
    </row>
    <row r="938" spans="8:14">
      <c r="H938" s="5"/>
      <c r="I938" s="5"/>
      <c r="J938" s="5"/>
      <c r="K938" s="5"/>
      <c r="L938" s="5"/>
      <c r="M938" s="5"/>
      <c r="N938" s="5"/>
    </row>
    <row r="939" spans="8:14">
      <c r="H939" s="5"/>
      <c r="I939" s="5"/>
      <c r="J939" s="5"/>
      <c r="K939" s="5"/>
      <c r="L939" s="5"/>
      <c r="M939" s="5"/>
      <c r="N939" s="5"/>
    </row>
    <row r="940" spans="8:14">
      <c r="H940" s="5"/>
      <c r="I940" s="5"/>
      <c r="J940" s="5"/>
      <c r="K940" s="5"/>
      <c r="L940" s="5"/>
      <c r="M940" s="5"/>
      <c r="N940" s="5"/>
    </row>
    <row r="941" spans="8:14">
      <c r="H941" s="5"/>
      <c r="I941" s="5"/>
      <c r="J941" s="5"/>
      <c r="K941" s="5"/>
      <c r="L941" s="5"/>
      <c r="M941" s="5"/>
      <c r="N941" s="5"/>
    </row>
    <row r="942" spans="8:14">
      <c r="H942" s="5"/>
      <c r="I942" s="5"/>
      <c r="J942" s="5"/>
      <c r="K942" s="5"/>
      <c r="L942" s="5"/>
      <c r="M942" s="5"/>
      <c r="N942" s="5"/>
    </row>
    <row r="943" spans="8:14">
      <c r="H943" s="5"/>
      <c r="I943" s="5"/>
      <c r="J943" s="5"/>
      <c r="K943" s="5"/>
      <c r="L943" s="5"/>
      <c r="M943" s="5"/>
      <c r="N943" s="5"/>
    </row>
    <row r="944" spans="8:14">
      <c r="H944" s="5"/>
      <c r="I944" s="5"/>
      <c r="J944" s="5"/>
      <c r="K944" s="5"/>
      <c r="L944" s="5"/>
      <c r="M944" s="5"/>
      <c r="N944" s="5"/>
    </row>
    <row r="945" spans="8:14">
      <c r="H945" s="5"/>
      <c r="I945" s="5"/>
      <c r="J945" s="5"/>
      <c r="K945" s="5"/>
      <c r="L945" s="5"/>
      <c r="M945" s="5"/>
      <c r="N945" s="5"/>
    </row>
    <row r="946" spans="8:14">
      <c r="H946" s="5"/>
      <c r="I946" s="5"/>
      <c r="J946" s="5"/>
      <c r="K946" s="5"/>
      <c r="L946" s="5"/>
      <c r="M946" s="5"/>
      <c r="N946" s="5"/>
    </row>
    <row r="947" spans="8:14">
      <c r="H947" s="5"/>
      <c r="I947" s="5"/>
      <c r="J947" s="5"/>
      <c r="K947" s="5"/>
      <c r="L947" s="5"/>
      <c r="M947" s="5"/>
      <c r="N947" s="5"/>
    </row>
    <row r="948" spans="8:14">
      <c r="H948" s="5"/>
      <c r="I948" s="5"/>
      <c r="J948" s="5"/>
      <c r="K948" s="5"/>
      <c r="L948" s="5"/>
      <c r="M948" s="5"/>
      <c r="N948" s="5"/>
    </row>
    <row r="949" spans="8:14">
      <c r="H949" s="5"/>
      <c r="I949" s="5"/>
      <c r="J949" s="5"/>
      <c r="K949" s="5"/>
      <c r="L949" s="5"/>
      <c r="M949" s="5"/>
      <c r="N949" s="5"/>
    </row>
    <row r="950" spans="8:14">
      <c r="H950" s="5"/>
      <c r="I950" s="5"/>
      <c r="J950" s="5"/>
      <c r="K950" s="5"/>
      <c r="L950" s="5"/>
      <c r="M950" s="5"/>
      <c r="N950" s="5"/>
    </row>
    <row r="951" spans="8:14">
      <c r="H951" s="5"/>
      <c r="I951" s="5"/>
      <c r="J951" s="5"/>
      <c r="K951" s="5"/>
      <c r="L951" s="5"/>
      <c r="M951" s="5"/>
      <c r="N951" s="5"/>
    </row>
    <row r="952" spans="8:14">
      <c r="H952" s="5"/>
      <c r="I952" s="5"/>
      <c r="J952" s="5"/>
      <c r="K952" s="5"/>
      <c r="L952" s="5"/>
      <c r="M952" s="5"/>
      <c r="N952" s="5"/>
    </row>
    <row r="953" spans="8:14">
      <c r="H953" s="5"/>
      <c r="I953" s="5"/>
      <c r="J953" s="5"/>
      <c r="K953" s="5"/>
      <c r="L953" s="5"/>
      <c r="M953" s="5"/>
      <c r="N953" s="5"/>
    </row>
    <row r="954" spans="8:14">
      <c r="H954" s="5"/>
      <c r="I954" s="5"/>
      <c r="J954" s="5"/>
      <c r="K954" s="5"/>
      <c r="L954" s="5"/>
      <c r="M954" s="5"/>
      <c r="N954" s="5"/>
    </row>
    <row r="955" spans="8:14">
      <c r="H955" s="5"/>
      <c r="I955" s="5"/>
      <c r="J955" s="5"/>
      <c r="K955" s="5"/>
      <c r="L955" s="5"/>
      <c r="M955" s="5"/>
      <c r="N955" s="5"/>
    </row>
    <row r="956" spans="8:14">
      <c r="H956" s="5"/>
      <c r="I956" s="5"/>
      <c r="J956" s="5"/>
      <c r="K956" s="5"/>
      <c r="L956" s="5"/>
      <c r="M956" s="5"/>
      <c r="N956" s="5"/>
    </row>
    <row r="957" spans="8:14">
      <c r="H957" s="5"/>
      <c r="I957" s="5"/>
      <c r="J957" s="5"/>
      <c r="K957" s="5"/>
      <c r="L957" s="5"/>
      <c r="M957" s="5"/>
      <c r="N957" s="5"/>
    </row>
    <row r="958" spans="8:14">
      <c r="H958" s="5"/>
      <c r="I958" s="5"/>
      <c r="J958" s="5"/>
      <c r="K958" s="5"/>
      <c r="L958" s="5"/>
      <c r="M958" s="5"/>
      <c r="N958" s="5"/>
    </row>
    <row r="959" spans="8:14">
      <c r="H959" s="5"/>
      <c r="I959" s="5"/>
      <c r="J959" s="5"/>
      <c r="K959" s="5"/>
      <c r="L959" s="5"/>
      <c r="M959" s="5"/>
      <c r="N959" s="5"/>
    </row>
    <row r="960" spans="8:14">
      <c r="H960" s="5"/>
      <c r="I960" s="5"/>
      <c r="J960" s="5"/>
      <c r="K960" s="5"/>
      <c r="L960" s="5"/>
      <c r="M960" s="5"/>
      <c r="N960" s="5"/>
    </row>
    <row r="961" spans="8:14">
      <c r="H961" s="5"/>
      <c r="I961" s="5"/>
      <c r="J961" s="5"/>
      <c r="K961" s="5"/>
      <c r="L961" s="5"/>
      <c r="M961" s="5"/>
      <c r="N961" s="5"/>
    </row>
    <row r="962" spans="8:14">
      <c r="H962" s="5"/>
      <c r="I962" s="5"/>
      <c r="J962" s="5"/>
      <c r="K962" s="5"/>
      <c r="L962" s="5"/>
      <c r="M962" s="5"/>
      <c r="N962" s="5"/>
    </row>
    <row r="963" spans="8:14">
      <c r="H963" s="5"/>
      <c r="I963" s="5"/>
      <c r="J963" s="5"/>
      <c r="K963" s="5"/>
      <c r="L963" s="5"/>
      <c r="M963" s="5"/>
      <c r="N963" s="5"/>
    </row>
    <row r="964" spans="8:14">
      <c r="H964" s="5"/>
      <c r="I964" s="5"/>
      <c r="J964" s="5"/>
      <c r="K964" s="5"/>
      <c r="L964" s="5"/>
      <c r="M964" s="5"/>
      <c r="N964" s="5"/>
    </row>
    <row r="965" spans="8:14">
      <c r="H965" s="5"/>
      <c r="I965" s="5"/>
      <c r="J965" s="5"/>
      <c r="K965" s="5"/>
      <c r="L965" s="5"/>
      <c r="M965" s="5"/>
      <c r="N965" s="5"/>
    </row>
    <row r="966" spans="8:14">
      <c r="H966" s="5"/>
      <c r="I966" s="5"/>
      <c r="J966" s="5"/>
      <c r="K966" s="5"/>
      <c r="L966" s="5"/>
      <c r="M966" s="5"/>
      <c r="N966" s="5"/>
    </row>
    <row r="967" spans="8:14">
      <c r="H967" s="5"/>
      <c r="I967" s="5"/>
      <c r="J967" s="5"/>
      <c r="K967" s="5"/>
      <c r="L967" s="5"/>
      <c r="M967" s="5"/>
      <c r="N967" s="5"/>
    </row>
    <row r="968" spans="8:14">
      <c r="H968" s="5"/>
      <c r="I968" s="5"/>
      <c r="J968" s="5"/>
      <c r="K968" s="5"/>
      <c r="L968" s="5"/>
      <c r="M968" s="5"/>
      <c r="N968" s="5"/>
    </row>
    <row r="969" spans="8:14">
      <c r="H969" s="5"/>
      <c r="I969" s="5"/>
      <c r="J969" s="5"/>
      <c r="K969" s="5"/>
      <c r="L969" s="5"/>
      <c r="M969" s="5"/>
      <c r="N969" s="5"/>
    </row>
    <row r="970" spans="8:14">
      <c r="H970" s="5"/>
      <c r="I970" s="5"/>
      <c r="J970" s="5"/>
      <c r="K970" s="5"/>
      <c r="L970" s="5"/>
      <c r="M970" s="5"/>
      <c r="N970" s="5"/>
    </row>
    <row r="971" spans="8:14">
      <c r="H971" s="5"/>
      <c r="I971" s="5"/>
      <c r="J971" s="5"/>
      <c r="K971" s="5"/>
      <c r="L971" s="5"/>
      <c r="M971" s="5"/>
      <c r="N971" s="5"/>
    </row>
    <row r="972" spans="8:14">
      <c r="H972" s="5"/>
      <c r="I972" s="5"/>
      <c r="J972" s="5"/>
      <c r="K972" s="5"/>
      <c r="L972" s="5"/>
      <c r="M972" s="5"/>
      <c r="N972" s="5"/>
    </row>
    <row r="973" spans="8:14">
      <c r="H973" s="5"/>
      <c r="I973" s="5"/>
      <c r="J973" s="5"/>
      <c r="K973" s="5"/>
      <c r="L973" s="5"/>
      <c r="M973" s="5"/>
      <c r="N973" s="5"/>
    </row>
    <row r="974" spans="8:14">
      <c r="H974" s="5"/>
      <c r="I974" s="5"/>
      <c r="J974" s="5"/>
      <c r="K974" s="5"/>
      <c r="L974" s="5"/>
      <c r="M974" s="5"/>
      <c r="N974" s="5"/>
    </row>
    <row r="975" spans="8:14">
      <c r="H975" s="5"/>
      <c r="I975" s="5"/>
      <c r="J975" s="5"/>
      <c r="K975" s="5"/>
      <c r="L975" s="5"/>
      <c r="M975" s="5"/>
      <c r="N975" s="5"/>
    </row>
    <row r="976" spans="8:14">
      <c r="H976" s="5"/>
      <c r="I976" s="5"/>
      <c r="J976" s="5"/>
      <c r="K976" s="5"/>
      <c r="L976" s="5"/>
      <c r="M976" s="5"/>
      <c r="N976" s="5"/>
    </row>
    <row r="977" spans="8:14">
      <c r="H977" s="5"/>
      <c r="I977" s="5"/>
      <c r="J977" s="5"/>
      <c r="K977" s="5"/>
      <c r="L977" s="5"/>
      <c r="M977" s="5"/>
      <c r="N977" s="5"/>
    </row>
    <row r="978" spans="8:14">
      <c r="H978" s="5"/>
      <c r="I978" s="5"/>
      <c r="J978" s="5"/>
      <c r="K978" s="5"/>
      <c r="L978" s="5"/>
      <c r="M978" s="5"/>
      <c r="N978" s="5"/>
    </row>
    <row r="979" spans="8:14">
      <c r="H979" s="5"/>
      <c r="I979" s="5"/>
      <c r="J979" s="5"/>
      <c r="K979" s="5"/>
      <c r="L979" s="5"/>
      <c r="M979" s="5"/>
      <c r="N979" s="5"/>
    </row>
    <row r="980" spans="8:14">
      <c r="H980" s="5"/>
      <c r="I980" s="5"/>
      <c r="J980" s="5"/>
      <c r="K980" s="5"/>
      <c r="L980" s="5"/>
      <c r="M980" s="5"/>
      <c r="N980" s="5"/>
    </row>
    <row r="981" spans="8:14">
      <c r="H981" s="5"/>
      <c r="I981" s="5"/>
      <c r="J981" s="5"/>
      <c r="K981" s="5"/>
      <c r="L981" s="5"/>
      <c r="M981" s="5"/>
      <c r="N981" s="5"/>
    </row>
    <row r="982" spans="8:14">
      <c r="H982" s="5"/>
      <c r="I982" s="5"/>
      <c r="J982" s="5"/>
      <c r="K982" s="5"/>
      <c r="L982" s="5"/>
      <c r="M982" s="5"/>
      <c r="N982" s="5"/>
    </row>
    <row r="983" spans="8:14">
      <c r="H983" s="5"/>
      <c r="I983" s="5"/>
      <c r="J983" s="5"/>
      <c r="K983" s="5"/>
      <c r="L983" s="5"/>
      <c r="M983" s="5"/>
      <c r="N983" s="5"/>
    </row>
    <row r="984" spans="8:14">
      <c r="H984" s="5"/>
      <c r="I984" s="5"/>
      <c r="J984" s="5"/>
      <c r="K984" s="5"/>
      <c r="L984" s="5"/>
      <c r="M984" s="5"/>
      <c r="N984" s="5"/>
    </row>
    <row r="985" spans="8:14">
      <c r="H985" s="5"/>
      <c r="I985" s="5"/>
      <c r="J985" s="5"/>
      <c r="K985" s="5"/>
      <c r="L985" s="5"/>
      <c r="M985" s="5"/>
      <c r="N985" s="5"/>
    </row>
    <row r="986" spans="8:14">
      <c r="H986" s="5"/>
      <c r="I986" s="5"/>
      <c r="J986" s="5"/>
      <c r="K986" s="5"/>
      <c r="L986" s="5"/>
      <c r="M986" s="5"/>
      <c r="N986" s="5"/>
    </row>
    <row r="987" spans="8:14">
      <c r="H987" s="5"/>
      <c r="I987" s="5"/>
      <c r="J987" s="5"/>
      <c r="K987" s="5"/>
      <c r="L987" s="5"/>
      <c r="M987" s="5"/>
      <c r="N987" s="5"/>
    </row>
    <row r="988" spans="8:14">
      <c r="H988" s="5"/>
      <c r="I988" s="5"/>
      <c r="J988" s="5"/>
      <c r="K988" s="5"/>
      <c r="L988" s="5"/>
      <c r="M988" s="5"/>
      <c r="N988" s="5"/>
    </row>
    <row r="989" spans="8:14">
      <c r="H989" s="5"/>
      <c r="I989" s="5"/>
      <c r="J989" s="5"/>
      <c r="K989" s="5"/>
      <c r="L989" s="5"/>
      <c r="M989" s="5"/>
      <c r="N989" s="5"/>
    </row>
    <row r="990" spans="8:14">
      <c r="H990" s="5"/>
      <c r="I990" s="5"/>
      <c r="J990" s="5"/>
      <c r="K990" s="5"/>
      <c r="L990" s="5"/>
      <c r="M990" s="5"/>
      <c r="N990" s="5"/>
    </row>
    <row r="991" spans="8:14">
      <c r="H991" s="5"/>
      <c r="I991" s="5"/>
      <c r="J991" s="5"/>
      <c r="K991" s="5"/>
      <c r="L991" s="5"/>
      <c r="M991" s="5"/>
      <c r="N991" s="5"/>
    </row>
    <row r="992" spans="8:14">
      <c r="H992" s="5"/>
      <c r="I992" s="5"/>
      <c r="J992" s="5"/>
      <c r="K992" s="5"/>
      <c r="L992" s="5"/>
      <c r="M992" s="5"/>
      <c r="N992" s="5"/>
    </row>
    <row r="993" spans="8:14">
      <c r="H993" s="5"/>
      <c r="I993" s="5"/>
      <c r="J993" s="5"/>
      <c r="K993" s="5"/>
      <c r="L993" s="5"/>
      <c r="M993" s="5"/>
      <c r="N993" s="5"/>
    </row>
    <row r="994" spans="8:14">
      <c r="H994" s="5"/>
      <c r="I994" s="5"/>
      <c r="J994" s="5"/>
      <c r="K994" s="5"/>
      <c r="L994" s="5"/>
      <c r="M994" s="5"/>
      <c r="N994" s="5"/>
    </row>
    <row r="995" spans="8:14">
      <c r="H995" s="5"/>
      <c r="I995" s="5"/>
      <c r="J995" s="5"/>
      <c r="K995" s="5"/>
      <c r="L995" s="5"/>
      <c r="M995" s="5"/>
      <c r="N995" s="5"/>
    </row>
    <row r="996" spans="8:14">
      <c r="H996" s="5"/>
      <c r="I996" s="5"/>
      <c r="J996" s="5"/>
      <c r="K996" s="5"/>
      <c r="L996" s="5"/>
      <c r="M996" s="5"/>
      <c r="N996" s="5"/>
    </row>
    <row r="997" spans="8:14">
      <c r="H997" s="5"/>
      <c r="I997" s="5"/>
      <c r="J997" s="5"/>
      <c r="K997" s="5"/>
      <c r="L997" s="5"/>
      <c r="M997" s="5"/>
      <c r="N997" s="5"/>
    </row>
    <row r="998" spans="8:14">
      <c r="H998" s="5"/>
      <c r="I998" s="5"/>
      <c r="J998" s="5"/>
      <c r="K998" s="5"/>
      <c r="L998" s="5"/>
      <c r="M998" s="5"/>
      <c r="N998" s="5"/>
    </row>
    <row r="999" spans="8:14">
      <c r="H999" s="5"/>
      <c r="I999" s="5"/>
      <c r="J999" s="5"/>
      <c r="K999" s="5"/>
      <c r="L999" s="5"/>
      <c r="M999" s="5"/>
      <c r="N999" s="5"/>
    </row>
    <row r="1000" spans="8:14">
      <c r="H1000" s="5"/>
      <c r="I1000" s="5"/>
      <c r="J1000" s="5"/>
      <c r="K1000" s="5"/>
      <c r="L1000" s="5"/>
      <c r="M1000" s="5"/>
      <c r="N1000" s="5"/>
    </row>
    <row r="1001" spans="8:14">
      <c r="H1001" s="5"/>
      <c r="I1001" s="5"/>
      <c r="J1001" s="5"/>
      <c r="K1001" s="5"/>
      <c r="L1001" s="5"/>
      <c r="M1001" s="5"/>
      <c r="N1001" s="5"/>
    </row>
    <row r="1002" spans="8:14">
      <c r="H1002" s="5"/>
      <c r="I1002" s="5"/>
      <c r="J1002" s="5"/>
      <c r="K1002" s="5"/>
      <c r="L1002" s="5"/>
      <c r="M1002" s="5"/>
      <c r="N1002" s="5"/>
    </row>
    <row r="1003" spans="8:14">
      <c r="H1003" s="5"/>
      <c r="I1003" s="5"/>
      <c r="J1003" s="5"/>
      <c r="K1003" s="5"/>
      <c r="L1003" s="5"/>
      <c r="M1003" s="5"/>
      <c r="N1003" s="5"/>
    </row>
    <row r="1004" spans="8:14">
      <c r="H1004" s="5"/>
      <c r="I1004" s="5"/>
      <c r="J1004" s="5"/>
      <c r="K1004" s="5"/>
      <c r="L1004" s="5"/>
      <c r="M1004" s="5"/>
      <c r="N1004" s="5"/>
    </row>
    <row r="1005" spans="8:14">
      <c r="H1005" s="5"/>
      <c r="I1005" s="5"/>
      <c r="J1005" s="5"/>
      <c r="K1005" s="5"/>
      <c r="L1005" s="5"/>
      <c r="M1005" s="5"/>
      <c r="N1005" s="5"/>
    </row>
    <row r="1006" spans="8:14">
      <c r="H1006" s="5"/>
      <c r="I1006" s="5"/>
      <c r="J1006" s="5"/>
      <c r="K1006" s="5"/>
      <c r="L1006" s="5"/>
      <c r="M1006" s="5"/>
      <c r="N1006" s="5"/>
    </row>
    <row r="1007" spans="8:14">
      <c r="H1007" s="5"/>
      <c r="I1007" s="5"/>
      <c r="J1007" s="5"/>
      <c r="K1007" s="5"/>
      <c r="L1007" s="5"/>
      <c r="M1007" s="5"/>
      <c r="N1007" s="5"/>
    </row>
    <row r="1008" spans="8:14">
      <c r="H1008" s="5"/>
      <c r="I1008" s="5"/>
      <c r="J1008" s="5"/>
      <c r="K1008" s="5"/>
      <c r="L1008" s="5"/>
      <c r="M1008" s="5"/>
      <c r="N1008" s="5"/>
    </row>
    <row r="1009" spans="8:14">
      <c r="H1009" s="5"/>
      <c r="I1009" s="5"/>
      <c r="J1009" s="5"/>
      <c r="K1009" s="5"/>
      <c r="L1009" s="5"/>
      <c r="M1009" s="5"/>
      <c r="N1009" s="5"/>
    </row>
    <row r="1010" spans="8:14">
      <c r="H1010" s="5"/>
      <c r="I1010" s="5"/>
      <c r="J1010" s="5"/>
      <c r="K1010" s="5"/>
      <c r="L1010" s="5"/>
      <c r="M1010" s="5"/>
      <c r="N1010" s="5"/>
    </row>
    <row r="1011" spans="8:14">
      <c r="H1011" s="5"/>
      <c r="I1011" s="5"/>
      <c r="J1011" s="5"/>
      <c r="K1011" s="5"/>
      <c r="L1011" s="5"/>
      <c r="M1011" s="5"/>
      <c r="N1011" s="5"/>
    </row>
    <row r="1012" spans="8:14">
      <c r="H1012" s="5"/>
      <c r="I1012" s="5"/>
      <c r="J1012" s="5"/>
      <c r="K1012" s="5"/>
      <c r="L1012" s="5"/>
      <c r="M1012" s="5"/>
      <c r="N1012" s="5"/>
    </row>
    <row r="1013" spans="8:14">
      <c r="H1013" s="5"/>
      <c r="I1013" s="5"/>
      <c r="J1013" s="5"/>
      <c r="K1013" s="5"/>
      <c r="L1013" s="5"/>
      <c r="M1013" s="5"/>
      <c r="N1013" s="5"/>
    </row>
    <row r="1014" spans="8:14">
      <c r="H1014" s="5"/>
      <c r="I1014" s="5"/>
      <c r="J1014" s="5"/>
      <c r="K1014" s="5"/>
      <c r="L1014" s="5"/>
      <c r="M1014" s="5"/>
      <c r="N1014" s="5"/>
    </row>
    <row r="1015" spans="8:14">
      <c r="H1015" s="5"/>
      <c r="I1015" s="5"/>
      <c r="J1015" s="5"/>
      <c r="K1015" s="5"/>
      <c r="L1015" s="5"/>
      <c r="M1015" s="5"/>
      <c r="N1015" s="5"/>
    </row>
    <row r="1016" spans="8:14">
      <c r="H1016" s="5"/>
      <c r="I1016" s="5"/>
      <c r="J1016" s="5"/>
      <c r="K1016" s="5"/>
      <c r="L1016" s="5"/>
      <c r="M1016" s="5"/>
      <c r="N1016" s="5"/>
    </row>
    <row r="1017" spans="8:14">
      <c r="H1017" s="5"/>
      <c r="I1017" s="5"/>
      <c r="J1017" s="5"/>
      <c r="K1017" s="5"/>
      <c r="L1017" s="5"/>
      <c r="M1017" s="5"/>
      <c r="N1017" s="5"/>
    </row>
    <row r="1018" spans="8:14">
      <c r="H1018" s="5"/>
      <c r="I1018" s="5"/>
      <c r="J1018" s="5"/>
      <c r="K1018" s="5"/>
      <c r="L1018" s="5"/>
      <c r="M1018" s="5"/>
      <c r="N1018" s="5"/>
    </row>
    <row r="1019" spans="8:14">
      <c r="H1019" s="5"/>
      <c r="I1019" s="5"/>
      <c r="J1019" s="5"/>
      <c r="K1019" s="5"/>
      <c r="L1019" s="5"/>
      <c r="M1019" s="5"/>
      <c r="N1019" s="5"/>
    </row>
    <row r="1020" spans="8:14">
      <c r="H1020" s="5"/>
      <c r="I1020" s="5"/>
      <c r="J1020" s="5"/>
      <c r="K1020" s="5"/>
      <c r="L1020" s="5"/>
      <c r="M1020" s="5"/>
      <c r="N1020" s="5"/>
    </row>
    <row r="1021" spans="8:14">
      <c r="H1021" s="5"/>
      <c r="I1021" s="5"/>
      <c r="J1021" s="5"/>
      <c r="K1021" s="5"/>
      <c r="L1021" s="5"/>
      <c r="M1021" s="5"/>
      <c r="N1021" s="5"/>
    </row>
    <row r="1022" spans="8:14">
      <c r="H1022" s="5"/>
      <c r="I1022" s="5"/>
      <c r="J1022" s="5"/>
      <c r="K1022" s="5"/>
      <c r="L1022" s="5"/>
      <c r="M1022" s="5"/>
      <c r="N1022" s="5"/>
    </row>
    <row r="1023" spans="8:14">
      <c r="H1023" s="5"/>
      <c r="I1023" s="5"/>
      <c r="J1023" s="5"/>
      <c r="K1023" s="5"/>
      <c r="L1023" s="5"/>
      <c r="M1023" s="5"/>
      <c r="N1023" s="5"/>
    </row>
    <row r="1024" spans="8:14">
      <c r="H1024" s="5"/>
      <c r="I1024" s="5"/>
      <c r="J1024" s="5"/>
      <c r="K1024" s="5"/>
      <c r="L1024" s="5"/>
      <c r="M1024" s="5"/>
      <c r="N1024" s="5"/>
    </row>
    <row r="1025" spans="8:14">
      <c r="H1025" s="5"/>
      <c r="I1025" s="5"/>
      <c r="J1025" s="5"/>
      <c r="K1025" s="5"/>
      <c r="L1025" s="5"/>
      <c r="M1025" s="5"/>
      <c r="N1025" s="5"/>
    </row>
    <row r="1026" spans="8:14">
      <c r="H1026" s="5"/>
      <c r="I1026" s="5"/>
      <c r="J1026" s="5"/>
      <c r="K1026" s="5"/>
      <c r="L1026" s="5"/>
      <c r="M1026" s="5"/>
      <c r="N1026" s="5"/>
    </row>
    <row r="1027" spans="8:14">
      <c r="H1027" s="5"/>
      <c r="I1027" s="5"/>
      <c r="J1027" s="5"/>
      <c r="K1027" s="5"/>
      <c r="L1027" s="5"/>
      <c r="M1027" s="5"/>
      <c r="N1027" s="5"/>
    </row>
    <row r="1028" spans="8:14">
      <c r="H1028" s="5"/>
      <c r="I1028" s="5"/>
      <c r="J1028" s="5"/>
      <c r="K1028" s="5"/>
      <c r="L1028" s="5"/>
      <c r="M1028" s="5"/>
      <c r="N1028" s="5"/>
    </row>
    <row r="1029" spans="8:14">
      <c r="H1029" s="5"/>
      <c r="I1029" s="5"/>
      <c r="J1029" s="5"/>
      <c r="K1029" s="5"/>
      <c r="L1029" s="5"/>
      <c r="M1029" s="5"/>
      <c r="N1029" s="5"/>
    </row>
    <row r="1030" spans="8:14">
      <c r="H1030" s="5"/>
      <c r="I1030" s="5"/>
      <c r="J1030" s="5"/>
      <c r="K1030" s="5"/>
      <c r="L1030" s="5"/>
      <c r="M1030" s="5"/>
      <c r="N1030" s="5"/>
    </row>
    <row r="1031" spans="8:14">
      <c r="H1031" s="5"/>
      <c r="I1031" s="5"/>
      <c r="J1031" s="5"/>
      <c r="K1031" s="5"/>
      <c r="L1031" s="5"/>
      <c r="M1031" s="5"/>
      <c r="N1031" s="5"/>
    </row>
    <row r="1032" spans="8:14">
      <c r="H1032" s="5"/>
      <c r="I1032" s="5"/>
      <c r="J1032" s="5"/>
      <c r="K1032" s="5"/>
      <c r="L1032" s="5"/>
      <c r="M1032" s="5"/>
      <c r="N1032" s="5"/>
    </row>
    <row r="1033" spans="8:14">
      <c r="H1033" s="5"/>
      <c r="I1033" s="5"/>
      <c r="J1033" s="5"/>
      <c r="K1033" s="5"/>
      <c r="L1033" s="5"/>
      <c r="M1033" s="5"/>
      <c r="N1033" s="5"/>
    </row>
    <row r="1034" spans="8:14">
      <c r="H1034" s="5"/>
      <c r="I1034" s="5"/>
      <c r="J1034" s="5"/>
      <c r="K1034" s="5"/>
      <c r="L1034" s="5"/>
      <c r="M1034" s="5"/>
      <c r="N1034" s="5"/>
    </row>
    <row r="1035" spans="8:14">
      <c r="H1035" s="5"/>
      <c r="I1035" s="5"/>
      <c r="J1035" s="5"/>
      <c r="K1035" s="5"/>
      <c r="L1035" s="5"/>
      <c r="M1035" s="5"/>
      <c r="N1035" s="5"/>
    </row>
    <row r="1036" spans="8:14">
      <c r="H1036" s="5"/>
      <c r="I1036" s="5"/>
      <c r="J1036" s="5"/>
      <c r="K1036" s="5"/>
      <c r="L1036" s="5"/>
      <c r="M1036" s="5"/>
      <c r="N1036" s="5"/>
    </row>
    <row r="1037" spans="8:14">
      <c r="H1037" s="5"/>
      <c r="I1037" s="5"/>
      <c r="J1037" s="5"/>
      <c r="K1037" s="5"/>
      <c r="L1037" s="5"/>
      <c r="M1037" s="5"/>
      <c r="N1037" s="5"/>
    </row>
    <row r="1038" spans="8:14">
      <c r="H1038" s="5"/>
      <c r="I1038" s="5"/>
      <c r="J1038" s="5"/>
      <c r="K1038" s="5"/>
      <c r="L1038" s="5"/>
      <c r="M1038" s="5"/>
      <c r="N1038" s="5"/>
    </row>
    <row r="1039" spans="8:14">
      <c r="H1039" s="5"/>
      <c r="I1039" s="5"/>
      <c r="J1039" s="5"/>
      <c r="K1039" s="5"/>
      <c r="L1039" s="5"/>
      <c r="M1039" s="5"/>
      <c r="N1039" s="5"/>
    </row>
    <row r="1040" spans="8:14">
      <c r="H1040" s="5"/>
      <c r="I1040" s="5"/>
      <c r="J1040" s="5"/>
      <c r="K1040" s="5"/>
      <c r="L1040" s="5"/>
      <c r="M1040" s="5"/>
      <c r="N1040" s="5"/>
    </row>
    <row r="1041" spans="8:14">
      <c r="H1041" s="5"/>
      <c r="I1041" s="5"/>
      <c r="J1041" s="5"/>
      <c r="K1041" s="5"/>
      <c r="L1041" s="5"/>
      <c r="M1041" s="5"/>
      <c r="N1041" s="5"/>
    </row>
    <row r="1042" spans="8:14">
      <c r="H1042" s="5"/>
      <c r="I1042" s="5"/>
      <c r="J1042" s="5"/>
      <c r="K1042" s="5"/>
      <c r="L1042" s="5"/>
      <c r="M1042" s="5"/>
      <c r="N1042" s="5"/>
    </row>
    <row r="1043" spans="8:14">
      <c r="H1043" s="5"/>
      <c r="I1043" s="5"/>
      <c r="J1043" s="5"/>
      <c r="K1043" s="5"/>
      <c r="L1043" s="5"/>
      <c r="M1043" s="5"/>
      <c r="N1043" s="5"/>
    </row>
    <row r="1044" spans="8:14">
      <c r="H1044" s="5"/>
      <c r="I1044" s="5"/>
      <c r="J1044" s="5"/>
      <c r="K1044" s="5"/>
      <c r="L1044" s="5"/>
      <c r="M1044" s="5"/>
      <c r="N1044" s="5"/>
    </row>
    <row r="1045" spans="8:14">
      <c r="H1045" s="5"/>
      <c r="I1045" s="5"/>
      <c r="J1045" s="5"/>
      <c r="K1045" s="5"/>
      <c r="L1045" s="5"/>
      <c r="M1045" s="5"/>
      <c r="N1045" s="5"/>
    </row>
    <row r="1046" spans="8:14">
      <c r="H1046" s="5"/>
      <c r="I1046" s="5"/>
      <c r="J1046" s="5"/>
      <c r="K1046" s="5"/>
      <c r="L1046" s="5"/>
      <c r="M1046" s="5"/>
      <c r="N1046" s="5"/>
    </row>
    <row r="1047" spans="8:14">
      <c r="H1047" s="5"/>
      <c r="I1047" s="5"/>
      <c r="J1047" s="5"/>
      <c r="K1047" s="5"/>
      <c r="L1047" s="5"/>
      <c r="M1047" s="5"/>
      <c r="N1047" s="5"/>
    </row>
    <row r="1048" spans="8:14">
      <c r="H1048" s="5"/>
      <c r="I1048" s="5"/>
      <c r="J1048" s="5"/>
      <c r="K1048" s="5"/>
      <c r="L1048" s="5"/>
      <c r="M1048" s="5"/>
      <c r="N1048" s="5"/>
    </row>
    <row r="1049" spans="8:14">
      <c r="H1049" s="5"/>
      <c r="I1049" s="5"/>
      <c r="J1049" s="5"/>
      <c r="K1049" s="5"/>
      <c r="L1049" s="5"/>
      <c r="M1049" s="5"/>
      <c r="N1049" s="5"/>
    </row>
    <row r="1050" spans="8:14">
      <c r="H1050" s="5"/>
      <c r="I1050" s="5"/>
      <c r="J1050" s="5"/>
      <c r="K1050" s="5"/>
      <c r="L1050" s="5"/>
      <c r="M1050" s="5"/>
      <c r="N1050" s="5"/>
    </row>
    <row r="1051" spans="8:14">
      <c r="H1051" s="5"/>
      <c r="I1051" s="5"/>
      <c r="J1051" s="5"/>
      <c r="K1051" s="5"/>
      <c r="L1051" s="5"/>
      <c r="M1051" s="5"/>
      <c r="N1051" s="5"/>
    </row>
    <row r="1052" spans="8:14">
      <c r="H1052" s="5"/>
      <c r="I1052" s="5"/>
      <c r="J1052" s="5"/>
      <c r="K1052" s="5"/>
      <c r="L1052" s="5"/>
      <c r="M1052" s="5"/>
      <c r="N1052" s="5"/>
    </row>
    <row r="1053" spans="8:14">
      <c r="H1053" s="5"/>
      <c r="I1053" s="5"/>
      <c r="J1053" s="5"/>
      <c r="K1053" s="5"/>
      <c r="L1053" s="5"/>
      <c r="M1053" s="5"/>
      <c r="N1053" s="5"/>
    </row>
    <row r="1054" spans="8:14">
      <c r="H1054" s="5"/>
      <c r="I1054" s="5"/>
      <c r="J1054" s="5"/>
      <c r="K1054" s="5"/>
      <c r="L1054" s="5"/>
      <c r="M1054" s="5"/>
      <c r="N1054" s="5"/>
    </row>
    <row r="1055" spans="8:14">
      <c r="H1055" s="5"/>
      <c r="I1055" s="5"/>
      <c r="J1055" s="5"/>
      <c r="K1055" s="5"/>
      <c r="L1055" s="5"/>
      <c r="M1055" s="5"/>
      <c r="N1055" s="5"/>
    </row>
    <row r="1056" spans="8:14">
      <c r="H1056" s="5"/>
      <c r="I1056" s="5"/>
      <c r="J1056" s="5"/>
      <c r="K1056" s="5"/>
      <c r="L1056" s="5"/>
      <c r="M1056" s="5"/>
      <c r="N1056" s="5"/>
    </row>
    <row r="1057" spans="8:14">
      <c r="H1057" s="5"/>
      <c r="I1057" s="5"/>
      <c r="J1057" s="5"/>
      <c r="K1057" s="5"/>
      <c r="L1057" s="5"/>
      <c r="M1057" s="5"/>
      <c r="N1057" s="5"/>
    </row>
    <row r="1058" spans="8:14">
      <c r="H1058" s="5"/>
      <c r="I1058" s="5"/>
      <c r="J1058" s="5"/>
      <c r="K1058" s="5"/>
      <c r="L1058" s="5"/>
      <c r="M1058" s="5"/>
      <c r="N1058" s="5"/>
    </row>
    <row r="1059" spans="8:14">
      <c r="H1059" s="5"/>
      <c r="I1059" s="5"/>
      <c r="J1059" s="5"/>
      <c r="K1059" s="5"/>
      <c r="L1059" s="5"/>
      <c r="M1059" s="5"/>
      <c r="N1059" s="5"/>
    </row>
    <row r="1060" spans="8:14">
      <c r="H1060" s="5"/>
      <c r="I1060" s="5"/>
      <c r="J1060" s="5"/>
      <c r="K1060" s="5"/>
      <c r="L1060" s="5"/>
      <c r="M1060" s="5"/>
      <c r="N1060" s="5"/>
    </row>
    <row r="1061" spans="8:14">
      <c r="H1061" s="5"/>
      <c r="I1061" s="5"/>
      <c r="J1061" s="5"/>
      <c r="K1061" s="5"/>
      <c r="L1061" s="5"/>
      <c r="M1061" s="5"/>
      <c r="N1061" s="5"/>
    </row>
    <row r="1062" spans="8:14">
      <c r="H1062" s="5"/>
      <c r="I1062" s="5"/>
      <c r="J1062" s="5"/>
      <c r="K1062" s="5"/>
      <c r="L1062" s="5"/>
      <c r="M1062" s="5"/>
      <c r="N1062" s="5"/>
    </row>
    <row r="1063" spans="8:14">
      <c r="H1063" s="5"/>
      <c r="I1063" s="5"/>
      <c r="J1063" s="5"/>
      <c r="K1063" s="5"/>
      <c r="L1063" s="5"/>
      <c r="M1063" s="5"/>
      <c r="N1063" s="5"/>
    </row>
    <row r="1064" spans="8:14">
      <c r="H1064" s="5"/>
      <c r="I1064" s="5"/>
      <c r="J1064" s="5"/>
      <c r="K1064" s="5"/>
      <c r="L1064" s="5"/>
      <c r="M1064" s="5"/>
      <c r="N1064" s="5"/>
    </row>
    <row r="1065" spans="8:14">
      <c r="H1065" s="5"/>
      <c r="I1065" s="5"/>
      <c r="J1065" s="5"/>
      <c r="K1065" s="5"/>
      <c r="L1065" s="5"/>
      <c r="M1065" s="5"/>
      <c r="N1065" s="5"/>
    </row>
    <row r="1066" spans="8:14">
      <c r="H1066" s="5"/>
      <c r="I1066" s="5"/>
      <c r="J1066" s="5"/>
      <c r="K1066" s="5"/>
      <c r="L1066" s="5"/>
      <c r="M1066" s="5"/>
      <c r="N1066" s="5"/>
    </row>
    <row r="1067" spans="8:14">
      <c r="H1067" s="5"/>
      <c r="I1067" s="5"/>
      <c r="J1067" s="5"/>
      <c r="K1067" s="5"/>
      <c r="L1067" s="5"/>
      <c r="M1067" s="5"/>
      <c r="N1067" s="5"/>
    </row>
    <row r="1068" spans="8:14">
      <c r="H1068" s="5"/>
      <c r="I1068" s="5"/>
      <c r="J1068" s="5"/>
      <c r="K1068" s="5"/>
      <c r="L1068" s="5"/>
      <c r="M1068" s="5"/>
      <c r="N1068" s="5"/>
    </row>
    <row r="1069" spans="8:14">
      <c r="H1069" s="5"/>
      <c r="I1069" s="5"/>
      <c r="J1069" s="5"/>
      <c r="K1069" s="5"/>
      <c r="L1069" s="5"/>
      <c r="M1069" s="5"/>
      <c r="N1069" s="5"/>
    </row>
    <row r="1070" spans="8:14">
      <c r="H1070" s="5"/>
      <c r="I1070" s="5"/>
      <c r="J1070" s="5"/>
      <c r="K1070" s="5"/>
      <c r="L1070" s="5"/>
      <c r="M1070" s="5"/>
      <c r="N1070" s="5"/>
    </row>
    <row r="1071" spans="8:14">
      <c r="H1071" s="5"/>
      <c r="I1071" s="5"/>
      <c r="J1071" s="5"/>
      <c r="K1071" s="5"/>
      <c r="L1071" s="5"/>
      <c r="M1071" s="5"/>
      <c r="N1071" s="5"/>
    </row>
    <row r="1072" spans="8:14">
      <c r="H1072" s="5"/>
      <c r="I1072" s="5"/>
      <c r="J1072" s="5"/>
      <c r="K1072" s="5"/>
      <c r="L1072" s="5"/>
      <c r="M1072" s="5"/>
      <c r="N1072" s="5"/>
    </row>
    <row r="1073" spans="8:14">
      <c r="H1073" s="5"/>
      <c r="I1073" s="5"/>
      <c r="J1073" s="5"/>
      <c r="K1073" s="5"/>
      <c r="L1073" s="5"/>
      <c r="M1073" s="5"/>
      <c r="N1073" s="5"/>
    </row>
    <row r="1074" spans="8:14">
      <c r="H1074" s="5"/>
      <c r="I1074" s="5"/>
      <c r="J1074" s="5"/>
      <c r="K1074" s="5"/>
      <c r="L1074" s="5"/>
      <c r="M1074" s="5"/>
      <c r="N1074" s="5"/>
    </row>
    <row r="1075" spans="8:14">
      <c r="H1075" s="5"/>
      <c r="I1075" s="5"/>
      <c r="J1075" s="5"/>
      <c r="K1075" s="5"/>
      <c r="L1075" s="5"/>
      <c r="M1075" s="5"/>
      <c r="N1075" s="5"/>
    </row>
    <row r="1076" spans="8:14">
      <c r="H1076" s="5"/>
      <c r="I1076" s="5"/>
      <c r="J1076" s="5"/>
      <c r="K1076" s="5"/>
      <c r="L1076" s="5"/>
      <c r="M1076" s="5"/>
      <c r="N1076" s="5"/>
    </row>
    <row r="1077" spans="8:14">
      <c r="H1077" s="5"/>
      <c r="I1077" s="5"/>
      <c r="J1077" s="5"/>
      <c r="K1077" s="5"/>
      <c r="L1077" s="5"/>
      <c r="M1077" s="5"/>
      <c r="N1077" s="5"/>
    </row>
    <row r="1078" spans="8:14">
      <c r="H1078" s="5"/>
      <c r="I1078" s="5"/>
      <c r="J1078" s="5"/>
      <c r="K1078" s="5"/>
      <c r="L1078" s="5"/>
      <c r="M1078" s="5"/>
      <c r="N1078" s="5"/>
    </row>
    <row r="1079" spans="8:14">
      <c r="H1079" s="5"/>
      <c r="I1079" s="5"/>
      <c r="J1079" s="5"/>
      <c r="K1079" s="5"/>
      <c r="L1079" s="5"/>
      <c r="M1079" s="5"/>
      <c r="N1079" s="5"/>
    </row>
    <row r="1080" spans="8:14">
      <c r="H1080" s="5"/>
      <c r="I1080" s="5"/>
      <c r="J1080" s="5"/>
      <c r="K1080" s="5"/>
      <c r="L1080" s="5"/>
      <c r="M1080" s="5"/>
      <c r="N1080" s="5"/>
    </row>
    <row r="1081" spans="8:14">
      <c r="H1081" s="5"/>
      <c r="I1081" s="5"/>
      <c r="J1081" s="5"/>
      <c r="K1081" s="5"/>
      <c r="L1081" s="5"/>
      <c r="M1081" s="5"/>
      <c r="N1081" s="5"/>
    </row>
    <row r="1082" spans="8:14">
      <c r="H1082" s="5"/>
      <c r="I1082" s="5"/>
      <c r="J1082" s="5"/>
      <c r="K1082" s="5"/>
      <c r="L1082" s="5"/>
      <c r="M1082" s="5"/>
      <c r="N1082" s="5"/>
    </row>
    <row r="1083" spans="8:14">
      <c r="H1083" s="5"/>
      <c r="I1083" s="5"/>
      <c r="J1083" s="5"/>
      <c r="K1083" s="5"/>
      <c r="L1083" s="5"/>
      <c r="M1083" s="5"/>
      <c r="N1083" s="5"/>
    </row>
    <row r="1084" spans="8:14">
      <c r="H1084" s="5"/>
      <c r="I1084" s="5"/>
      <c r="J1084" s="5"/>
      <c r="K1084" s="5"/>
      <c r="L1084" s="5"/>
      <c r="M1084" s="5"/>
      <c r="N1084" s="5"/>
    </row>
    <row r="1085" spans="8:14">
      <c r="H1085" s="5"/>
      <c r="I1085" s="5"/>
      <c r="J1085" s="5"/>
      <c r="K1085" s="5"/>
      <c r="L1085" s="5"/>
      <c r="M1085" s="5"/>
      <c r="N1085" s="5"/>
    </row>
    <row r="1086" spans="8:14">
      <c r="H1086" s="5"/>
      <c r="I1086" s="5"/>
      <c r="J1086" s="5"/>
      <c r="K1086" s="5"/>
      <c r="L1086" s="5"/>
      <c r="M1086" s="5"/>
      <c r="N1086" s="5"/>
    </row>
    <row r="1087" spans="8:14">
      <c r="H1087" s="5"/>
      <c r="I1087" s="5"/>
      <c r="J1087" s="5"/>
      <c r="K1087" s="5"/>
      <c r="L1087" s="5"/>
      <c r="M1087" s="5"/>
      <c r="N1087" s="5"/>
    </row>
    <row r="1088" spans="8:14">
      <c r="H1088" s="5"/>
      <c r="I1088" s="5"/>
      <c r="J1088" s="5"/>
      <c r="K1088" s="5"/>
      <c r="L1088" s="5"/>
      <c r="M1088" s="5"/>
      <c r="N1088" s="5"/>
    </row>
    <row r="1089" spans="8:14">
      <c r="H1089" s="5"/>
      <c r="I1089" s="5"/>
      <c r="J1089" s="5"/>
      <c r="K1089" s="5"/>
      <c r="L1089" s="5"/>
      <c r="M1089" s="5"/>
      <c r="N1089" s="5"/>
    </row>
    <row r="1090" spans="8:14">
      <c r="H1090" s="5"/>
      <c r="I1090" s="5"/>
      <c r="J1090" s="5"/>
      <c r="K1090" s="5"/>
      <c r="L1090" s="5"/>
      <c r="M1090" s="5"/>
      <c r="N1090" s="5"/>
    </row>
    <row r="1091" spans="8:14">
      <c r="H1091" s="5"/>
      <c r="I1091" s="5"/>
      <c r="J1091" s="5"/>
      <c r="K1091" s="5"/>
      <c r="L1091" s="5"/>
      <c r="M1091" s="5"/>
      <c r="N1091" s="5"/>
    </row>
    <row r="1092" spans="8:14">
      <c r="H1092" s="5"/>
      <c r="I1092" s="5"/>
      <c r="J1092" s="5"/>
      <c r="K1092" s="5"/>
      <c r="L1092" s="5"/>
      <c r="M1092" s="5"/>
      <c r="N1092" s="5"/>
    </row>
    <row r="1093" spans="8:14">
      <c r="H1093" s="5"/>
      <c r="I1093" s="5"/>
      <c r="J1093" s="5"/>
      <c r="K1093" s="5"/>
      <c r="L1093" s="5"/>
      <c r="M1093" s="5"/>
      <c r="N1093" s="5"/>
    </row>
    <row r="1094" spans="8:14">
      <c r="H1094" s="5"/>
      <c r="I1094" s="5"/>
      <c r="J1094" s="5"/>
      <c r="K1094" s="5"/>
      <c r="L1094" s="5"/>
      <c r="M1094" s="5"/>
      <c r="N1094" s="5"/>
    </row>
    <row r="1095" spans="8:14">
      <c r="H1095" s="5"/>
      <c r="I1095" s="5"/>
      <c r="J1095" s="5"/>
      <c r="K1095" s="5"/>
      <c r="L1095" s="5"/>
      <c r="M1095" s="5"/>
      <c r="N1095" s="5"/>
    </row>
    <row r="1096" spans="8:14">
      <c r="H1096" s="5"/>
      <c r="I1096" s="5"/>
      <c r="J1096" s="5"/>
      <c r="K1096" s="5"/>
      <c r="L1096" s="5"/>
      <c r="M1096" s="5"/>
      <c r="N1096" s="5"/>
    </row>
    <row r="1097" spans="8:14">
      <c r="H1097" s="5"/>
      <c r="I1097" s="5"/>
      <c r="J1097" s="5"/>
      <c r="K1097" s="5"/>
      <c r="L1097" s="5"/>
      <c r="M1097" s="5"/>
      <c r="N1097" s="5"/>
    </row>
    <row r="1098" spans="8:14">
      <c r="H1098" s="5"/>
      <c r="I1098" s="5"/>
      <c r="J1098" s="5"/>
      <c r="K1098" s="5"/>
      <c r="L1098" s="5"/>
      <c r="M1098" s="5"/>
      <c r="N1098" s="5"/>
    </row>
    <row r="1099" spans="8:14">
      <c r="H1099" s="5"/>
      <c r="I1099" s="5"/>
      <c r="J1099" s="5"/>
      <c r="K1099" s="5"/>
      <c r="L1099" s="5"/>
      <c r="M1099" s="5"/>
      <c r="N1099" s="5"/>
    </row>
    <row r="1100" spans="8:14">
      <c r="H1100" s="5"/>
      <c r="I1100" s="5"/>
      <c r="J1100" s="5"/>
      <c r="K1100" s="5"/>
      <c r="L1100" s="5"/>
      <c r="M1100" s="5"/>
      <c r="N1100" s="5"/>
    </row>
    <row r="1101" spans="8:14">
      <c r="H1101" s="5"/>
      <c r="I1101" s="5"/>
      <c r="J1101" s="5"/>
      <c r="K1101" s="5"/>
      <c r="L1101" s="5"/>
      <c r="M1101" s="5"/>
      <c r="N1101" s="5"/>
    </row>
    <row r="1102" spans="8:14">
      <c r="H1102" s="5"/>
      <c r="I1102" s="5"/>
      <c r="J1102" s="5"/>
      <c r="K1102" s="5"/>
      <c r="L1102" s="5"/>
      <c r="M1102" s="5"/>
      <c r="N1102" s="5"/>
    </row>
    <row r="1103" spans="8:14">
      <c r="H1103" s="5"/>
      <c r="I1103" s="5"/>
      <c r="J1103" s="5"/>
      <c r="K1103" s="5"/>
      <c r="L1103" s="5"/>
      <c r="M1103" s="5"/>
      <c r="N1103" s="5"/>
    </row>
    <row r="1104" spans="8:14">
      <c r="H1104" s="5"/>
      <c r="I1104" s="5"/>
      <c r="J1104" s="5"/>
      <c r="K1104" s="5"/>
      <c r="L1104" s="5"/>
      <c r="M1104" s="5"/>
      <c r="N1104" s="5"/>
    </row>
    <row r="1105" spans="8:14">
      <c r="H1105" s="5"/>
      <c r="I1105" s="5"/>
      <c r="J1105" s="5"/>
      <c r="K1105" s="5"/>
      <c r="L1105" s="5"/>
      <c r="M1105" s="5"/>
      <c r="N1105" s="5"/>
    </row>
    <row r="1106" spans="8:14">
      <c r="H1106" s="5"/>
      <c r="I1106" s="5"/>
      <c r="J1106" s="5"/>
      <c r="K1106" s="5"/>
      <c r="L1106" s="5"/>
      <c r="M1106" s="5"/>
      <c r="N1106" s="5"/>
    </row>
    <row r="1107" spans="8:14">
      <c r="H1107" s="5"/>
      <c r="I1107" s="5"/>
      <c r="J1107" s="5"/>
      <c r="K1107" s="5"/>
      <c r="L1107" s="5"/>
      <c r="M1107" s="5"/>
      <c r="N1107" s="5"/>
    </row>
    <row r="1108" spans="8:14">
      <c r="H1108" s="5"/>
      <c r="I1108" s="5"/>
      <c r="J1108" s="5"/>
      <c r="K1108" s="5"/>
      <c r="L1108" s="5"/>
      <c r="M1108" s="5"/>
      <c r="N1108" s="5"/>
    </row>
    <row r="1109" spans="8:14">
      <c r="H1109" s="5"/>
      <c r="I1109" s="5"/>
      <c r="J1109" s="5"/>
      <c r="K1109" s="5"/>
      <c r="L1109" s="5"/>
      <c r="M1109" s="5"/>
      <c r="N1109" s="5"/>
    </row>
    <row r="1110" spans="8:14">
      <c r="H1110" s="5"/>
      <c r="I1110" s="5"/>
      <c r="J1110" s="5"/>
      <c r="K1110" s="5"/>
      <c r="L1110" s="5"/>
      <c r="M1110" s="5"/>
      <c r="N1110" s="5"/>
    </row>
    <row r="1111" spans="8:14">
      <c r="H1111" s="5"/>
      <c r="I1111" s="5"/>
      <c r="J1111" s="5"/>
      <c r="K1111" s="5"/>
      <c r="L1111" s="5"/>
      <c r="M1111" s="5"/>
      <c r="N1111" s="5"/>
    </row>
    <row r="1112" spans="8:14">
      <c r="H1112" s="5"/>
      <c r="I1112" s="5"/>
      <c r="J1112" s="5"/>
      <c r="K1112" s="5"/>
      <c r="L1112" s="5"/>
      <c r="M1112" s="5"/>
      <c r="N1112" s="5"/>
    </row>
    <row r="1113" spans="8:14">
      <c r="H1113" s="5"/>
      <c r="I1113" s="5"/>
      <c r="J1113" s="5"/>
      <c r="K1113" s="5"/>
      <c r="L1113" s="5"/>
      <c r="M1113" s="5"/>
      <c r="N1113" s="5"/>
    </row>
    <row r="1114" spans="8:14">
      <c r="H1114" s="5"/>
      <c r="I1114" s="5"/>
      <c r="J1114" s="5"/>
      <c r="K1114" s="5"/>
      <c r="L1114" s="5"/>
      <c r="M1114" s="5"/>
      <c r="N1114" s="5"/>
    </row>
    <row r="1115" spans="8:14">
      <c r="H1115" s="5"/>
      <c r="I1115" s="5"/>
      <c r="J1115" s="5"/>
      <c r="K1115" s="5"/>
      <c r="L1115" s="5"/>
      <c r="M1115" s="5"/>
      <c r="N1115" s="5"/>
    </row>
    <row r="1116" spans="8:14">
      <c r="H1116" s="5"/>
      <c r="I1116" s="5"/>
      <c r="J1116" s="5"/>
      <c r="K1116" s="5"/>
      <c r="L1116" s="5"/>
      <c r="M1116" s="5"/>
      <c r="N1116" s="5"/>
    </row>
    <row r="1117" spans="8:14">
      <c r="H1117" s="5"/>
      <c r="I1117" s="5"/>
      <c r="J1117" s="5"/>
      <c r="K1117" s="5"/>
      <c r="L1117" s="5"/>
      <c r="M1117" s="5"/>
      <c r="N1117" s="5"/>
    </row>
    <row r="1118" spans="8:14">
      <c r="H1118" s="5"/>
      <c r="I1118" s="5"/>
      <c r="J1118" s="5"/>
      <c r="K1118" s="5"/>
      <c r="L1118" s="5"/>
      <c r="M1118" s="5"/>
      <c r="N1118" s="5"/>
    </row>
    <row r="1119" spans="8:14">
      <c r="H1119" s="5"/>
      <c r="I1119" s="5"/>
      <c r="J1119" s="5"/>
      <c r="K1119" s="5"/>
      <c r="L1119" s="5"/>
      <c r="M1119" s="5"/>
      <c r="N1119" s="5"/>
    </row>
    <row r="1120" spans="8:14">
      <c r="H1120" s="5"/>
      <c r="I1120" s="5"/>
      <c r="J1120" s="5"/>
      <c r="K1120" s="5"/>
      <c r="L1120" s="5"/>
      <c r="M1120" s="5"/>
      <c r="N1120" s="5"/>
    </row>
    <row r="1121" spans="8:14">
      <c r="H1121" s="5"/>
      <c r="I1121" s="5"/>
      <c r="J1121" s="5"/>
      <c r="K1121" s="5"/>
      <c r="L1121" s="5"/>
      <c r="M1121" s="5"/>
      <c r="N1121" s="5"/>
    </row>
    <row r="1122" spans="8:14">
      <c r="H1122" s="5"/>
      <c r="I1122" s="5"/>
      <c r="J1122" s="5"/>
      <c r="K1122" s="5"/>
      <c r="L1122" s="5"/>
      <c r="M1122" s="5"/>
      <c r="N1122" s="5"/>
    </row>
    <row r="1123" spans="8:14">
      <c r="H1123" s="5"/>
      <c r="I1123" s="5"/>
      <c r="J1123" s="5"/>
      <c r="K1123" s="5"/>
      <c r="L1123" s="5"/>
      <c r="M1123" s="5"/>
      <c r="N1123" s="5"/>
    </row>
    <row r="1124" spans="8:14">
      <c r="H1124" s="5"/>
      <c r="I1124" s="5"/>
      <c r="J1124" s="5"/>
      <c r="K1124" s="5"/>
      <c r="L1124" s="5"/>
      <c r="M1124" s="5"/>
      <c r="N1124" s="5"/>
    </row>
    <row r="1125" spans="8:14">
      <c r="H1125" s="5"/>
      <c r="I1125" s="5"/>
      <c r="J1125" s="5"/>
      <c r="K1125" s="5"/>
      <c r="L1125" s="5"/>
      <c r="M1125" s="5"/>
      <c r="N1125" s="5"/>
    </row>
    <row r="1126" spans="8:14">
      <c r="H1126" s="5"/>
      <c r="I1126" s="5"/>
      <c r="J1126" s="5"/>
      <c r="K1126" s="5"/>
      <c r="L1126" s="5"/>
      <c r="M1126" s="5"/>
      <c r="N1126" s="5"/>
    </row>
    <row r="1127" spans="8:14">
      <c r="H1127" s="5"/>
      <c r="I1127" s="5"/>
      <c r="J1127" s="5"/>
      <c r="K1127" s="5"/>
      <c r="L1127" s="5"/>
      <c r="M1127" s="5"/>
      <c r="N1127" s="5"/>
    </row>
    <row r="1128" spans="8:14">
      <c r="H1128" s="5"/>
      <c r="I1128" s="5"/>
      <c r="J1128" s="5"/>
      <c r="K1128" s="5"/>
      <c r="L1128" s="5"/>
      <c r="M1128" s="5"/>
      <c r="N1128" s="5"/>
    </row>
    <row r="1129" spans="8:14">
      <c r="H1129" s="5"/>
      <c r="I1129" s="5"/>
      <c r="J1129" s="5"/>
      <c r="K1129" s="5"/>
      <c r="L1129" s="5"/>
      <c r="M1129" s="5"/>
      <c r="N1129" s="5"/>
    </row>
    <row r="1130" spans="8:14">
      <c r="H1130" s="5"/>
      <c r="I1130" s="5"/>
      <c r="J1130" s="5"/>
      <c r="K1130" s="5"/>
      <c r="L1130" s="5"/>
      <c r="M1130" s="5"/>
      <c r="N1130" s="5"/>
    </row>
    <row r="1131" spans="8:14">
      <c r="H1131" s="5"/>
      <c r="I1131" s="5"/>
      <c r="J1131" s="5"/>
      <c r="K1131" s="5"/>
      <c r="L1131" s="5"/>
      <c r="M1131" s="5"/>
      <c r="N1131" s="5"/>
    </row>
    <row r="1132" spans="8:14">
      <c r="H1132" s="5"/>
      <c r="I1132" s="5"/>
      <c r="J1132" s="5"/>
      <c r="K1132" s="5"/>
      <c r="L1132" s="5"/>
      <c r="M1132" s="5"/>
      <c r="N1132" s="5"/>
    </row>
    <row r="1133" spans="8:14">
      <c r="H1133" s="5"/>
      <c r="I1133" s="5"/>
      <c r="J1133" s="5"/>
      <c r="K1133" s="5"/>
      <c r="L1133" s="5"/>
      <c r="M1133" s="5"/>
      <c r="N1133" s="5"/>
    </row>
    <row r="1134" spans="8:14">
      <c r="H1134" s="5"/>
      <c r="I1134" s="5"/>
      <c r="J1134" s="5"/>
      <c r="K1134" s="5"/>
      <c r="L1134" s="5"/>
      <c r="M1134" s="5"/>
      <c r="N1134" s="5"/>
    </row>
    <row r="1135" spans="8:14">
      <c r="H1135" s="5"/>
      <c r="I1135" s="5"/>
      <c r="J1135" s="5"/>
      <c r="K1135" s="5"/>
      <c r="L1135" s="5"/>
      <c r="M1135" s="5"/>
      <c r="N1135" s="5"/>
    </row>
    <row r="1136" spans="8:14">
      <c r="H1136" s="5"/>
      <c r="I1136" s="5"/>
      <c r="J1136" s="5"/>
      <c r="K1136" s="5"/>
      <c r="L1136" s="5"/>
      <c r="M1136" s="5"/>
      <c r="N1136" s="5"/>
    </row>
    <row r="1137" spans="8:14">
      <c r="H1137" s="5"/>
      <c r="I1137" s="5"/>
      <c r="J1137" s="5"/>
      <c r="K1137" s="5"/>
      <c r="L1137" s="5"/>
      <c r="M1137" s="5"/>
      <c r="N1137" s="5"/>
    </row>
    <row r="1138" spans="8:14">
      <c r="H1138" s="5"/>
      <c r="I1138" s="5"/>
      <c r="J1138" s="5"/>
      <c r="K1138" s="5"/>
      <c r="L1138" s="5"/>
      <c r="M1138" s="5"/>
      <c r="N1138" s="5"/>
    </row>
    <row r="1139" spans="8:14">
      <c r="H1139" s="5"/>
      <c r="I1139" s="5"/>
      <c r="J1139" s="5"/>
      <c r="K1139" s="5"/>
      <c r="L1139" s="5"/>
      <c r="M1139" s="5"/>
      <c r="N1139" s="5"/>
    </row>
    <row r="1140" spans="8:14">
      <c r="H1140" s="5"/>
      <c r="I1140" s="5"/>
      <c r="J1140" s="5"/>
      <c r="K1140" s="5"/>
      <c r="L1140" s="5"/>
      <c r="M1140" s="5"/>
      <c r="N1140" s="5"/>
    </row>
    <row r="1141" spans="8:14">
      <c r="H1141" s="5"/>
      <c r="I1141" s="5"/>
      <c r="J1141" s="5"/>
      <c r="K1141" s="5"/>
      <c r="L1141" s="5"/>
      <c r="M1141" s="5"/>
      <c r="N1141" s="5"/>
    </row>
    <row r="1142" spans="8:14">
      <c r="H1142" s="5"/>
      <c r="I1142" s="5"/>
      <c r="J1142" s="5"/>
      <c r="K1142" s="5"/>
      <c r="L1142" s="5"/>
      <c r="M1142" s="5"/>
      <c r="N1142" s="5"/>
    </row>
    <row r="1143" spans="8:14">
      <c r="H1143" s="5"/>
      <c r="I1143" s="5"/>
      <c r="J1143" s="5"/>
      <c r="K1143" s="5"/>
      <c r="L1143" s="5"/>
      <c r="M1143" s="5"/>
      <c r="N1143" s="5"/>
    </row>
    <row r="1144" spans="8:14">
      <c r="H1144" s="5"/>
      <c r="I1144" s="5"/>
      <c r="J1144" s="5"/>
      <c r="K1144" s="5"/>
      <c r="L1144" s="5"/>
      <c r="M1144" s="5"/>
      <c r="N1144" s="5"/>
    </row>
    <row r="1145" spans="8:14">
      <c r="H1145" s="5"/>
      <c r="I1145" s="5"/>
      <c r="J1145" s="5"/>
      <c r="K1145" s="5"/>
      <c r="L1145" s="5"/>
      <c r="M1145" s="5"/>
      <c r="N1145" s="5"/>
    </row>
    <row r="1146" spans="8:14">
      <c r="H1146" s="5"/>
      <c r="I1146" s="5"/>
      <c r="J1146" s="5"/>
      <c r="K1146" s="5"/>
      <c r="L1146" s="5"/>
      <c r="M1146" s="5"/>
      <c r="N1146" s="5"/>
    </row>
    <row r="1147" spans="8:14">
      <c r="H1147" s="5"/>
      <c r="I1147" s="5"/>
      <c r="J1147" s="5"/>
      <c r="K1147" s="5"/>
      <c r="L1147" s="5"/>
      <c r="M1147" s="5"/>
      <c r="N1147" s="5"/>
    </row>
    <row r="1148" spans="8:14">
      <c r="H1148" s="5"/>
      <c r="I1148" s="5"/>
      <c r="J1148" s="5"/>
      <c r="K1148" s="5"/>
      <c r="L1148" s="5"/>
      <c r="M1148" s="5"/>
      <c r="N1148" s="5"/>
    </row>
    <row r="1149" spans="8:14">
      <c r="H1149" s="5"/>
      <c r="I1149" s="5"/>
      <c r="J1149" s="5"/>
      <c r="K1149" s="5"/>
      <c r="L1149" s="5"/>
      <c r="M1149" s="5"/>
      <c r="N1149" s="5"/>
    </row>
    <row r="1150" spans="8:14">
      <c r="H1150" s="5"/>
      <c r="I1150" s="5"/>
      <c r="J1150" s="5"/>
      <c r="K1150" s="5"/>
      <c r="L1150" s="5"/>
      <c r="M1150" s="5"/>
      <c r="N1150" s="5"/>
    </row>
    <row r="1151" spans="8:14">
      <c r="H1151" s="5"/>
      <c r="I1151" s="5"/>
      <c r="J1151" s="5"/>
      <c r="K1151" s="5"/>
      <c r="L1151" s="5"/>
      <c r="M1151" s="5"/>
      <c r="N1151" s="5"/>
    </row>
    <row r="1152" spans="8:14">
      <c r="H1152" s="5"/>
      <c r="I1152" s="5"/>
      <c r="J1152" s="5"/>
      <c r="K1152" s="5"/>
      <c r="L1152" s="5"/>
      <c r="M1152" s="5"/>
      <c r="N1152" s="5"/>
    </row>
    <row r="1153" spans="8:14">
      <c r="H1153" s="5"/>
      <c r="I1153" s="5"/>
      <c r="J1153" s="5"/>
      <c r="K1153" s="5"/>
      <c r="L1153" s="5"/>
      <c r="M1153" s="5"/>
      <c r="N1153" s="5"/>
    </row>
    <row r="1154" spans="8:14">
      <c r="H1154" s="5"/>
      <c r="I1154" s="5"/>
      <c r="J1154" s="5"/>
      <c r="K1154" s="5"/>
      <c r="L1154" s="5"/>
      <c r="M1154" s="5"/>
      <c r="N1154" s="5"/>
    </row>
    <row r="1155" spans="8:14">
      <c r="H1155" s="5"/>
      <c r="I1155" s="5"/>
      <c r="J1155" s="5"/>
      <c r="K1155" s="5"/>
      <c r="L1155" s="5"/>
      <c r="M1155" s="5"/>
      <c r="N1155" s="5"/>
    </row>
    <row r="1156" spans="8:14">
      <c r="H1156" s="5"/>
      <c r="I1156" s="5"/>
      <c r="J1156" s="5"/>
      <c r="K1156" s="5"/>
      <c r="L1156" s="5"/>
      <c r="M1156" s="5"/>
      <c r="N1156" s="5"/>
    </row>
    <row r="1157" spans="8:14">
      <c r="H1157" s="5"/>
      <c r="I1157" s="5"/>
      <c r="J1157" s="5"/>
      <c r="K1157" s="5"/>
      <c r="L1157" s="5"/>
      <c r="M1157" s="5"/>
      <c r="N1157" s="5"/>
    </row>
    <row r="1158" spans="8:14">
      <c r="H1158" s="5"/>
      <c r="I1158" s="5"/>
      <c r="J1158" s="5"/>
      <c r="K1158" s="5"/>
      <c r="L1158" s="5"/>
      <c r="M1158" s="5"/>
      <c r="N1158" s="5"/>
    </row>
    <row r="1159" spans="8:14">
      <c r="H1159" s="5"/>
      <c r="I1159" s="5"/>
      <c r="J1159" s="5"/>
      <c r="K1159" s="5"/>
      <c r="L1159" s="5"/>
      <c r="M1159" s="5"/>
      <c r="N1159" s="5"/>
    </row>
    <row r="1160" spans="8:14">
      <c r="H1160" s="5"/>
      <c r="I1160" s="5"/>
      <c r="J1160" s="5"/>
      <c r="K1160" s="5"/>
      <c r="L1160" s="5"/>
      <c r="M1160" s="5"/>
      <c r="N1160" s="5"/>
    </row>
    <row r="1161" spans="8:14">
      <c r="H1161" s="5"/>
      <c r="I1161" s="5"/>
      <c r="J1161" s="5"/>
      <c r="K1161" s="5"/>
      <c r="L1161" s="5"/>
      <c r="M1161" s="5"/>
      <c r="N1161" s="5"/>
    </row>
    <row r="1162" spans="8:14">
      <c r="H1162" s="5"/>
      <c r="I1162" s="5"/>
      <c r="J1162" s="5"/>
      <c r="K1162" s="5"/>
      <c r="L1162" s="5"/>
      <c r="M1162" s="5"/>
      <c r="N1162" s="5"/>
    </row>
    <row r="1163" spans="8:14">
      <c r="H1163" s="5"/>
      <c r="I1163" s="5"/>
      <c r="J1163" s="5"/>
      <c r="K1163" s="5"/>
      <c r="L1163" s="5"/>
      <c r="M1163" s="5"/>
      <c r="N1163" s="5"/>
    </row>
    <row r="1164" spans="8:14">
      <c r="H1164" s="5"/>
      <c r="I1164" s="5"/>
      <c r="J1164" s="5"/>
      <c r="K1164" s="5"/>
      <c r="L1164" s="5"/>
      <c r="M1164" s="5"/>
      <c r="N1164" s="5"/>
    </row>
    <row r="1165" spans="8:14">
      <c r="H1165" s="5"/>
      <c r="I1165" s="5"/>
      <c r="J1165" s="5"/>
      <c r="K1165" s="5"/>
      <c r="L1165" s="5"/>
      <c r="M1165" s="5"/>
      <c r="N1165" s="5"/>
    </row>
    <row r="1166" spans="8:14">
      <c r="H1166" s="5"/>
      <c r="I1166" s="5"/>
      <c r="J1166" s="5"/>
      <c r="K1166" s="5"/>
      <c r="L1166" s="5"/>
      <c r="M1166" s="5"/>
      <c r="N1166" s="5"/>
    </row>
    <row r="1167" spans="8:14">
      <c r="H1167" s="5"/>
      <c r="I1167" s="5"/>
      <c r="J1167" s="5"/>
      <c r="K1167" s="5"/>
      <c r="L1167" s="5"/>
      <c r="M1167" s="5"/>
      <c r="N1167" s="5"/>
    </row>
    <row r="1168" spans="8:14">
      <c r="H1168" s="5"/>
      <c r="I1168" s="5"/>
      <c r="J1168" s="5"/>
      <c r="K1168" s="5"/>
      <c r="L1168" s="5"/>
      <c r="M1168" s="5"/>
      <c r="N1168" s="5"/>
    </row>
    <row r="1169" spans="8:14">
      <c r="H1169" s="5"/>
      <c r="I1169" s="5"/>
      <c r="J1169" s="5"/>
      <c r="K1169" s="5"/>
      <c r="L1169" s="5"/>
      <c r="M1169" s="5"/>
      <c r="N1169" s="5"/>
    </row>
    <row r="1170" spans="8:14">
      <c r="H1170" s="5"/>
      <c r="I1170" s="5"/>
      <c r="J1170" s="5"/>
      <c r="K1170" s="5"/>
      <c r="L1170" s="5"/>
      <c r="M1170" s="5"/>
      <c r="N1170" s="5"/>
    </row>
    <row r="1171" spans="8:14">
      <c r="H1171" s="5"/>
      <c r="I1171" s="5"/>
      <c r="J1171" s="5"/>
      <c r="K1171" s="5"/>
      <c r="L1171" s="5"/>
      <c r="M1171" s="5"/>
      <c r="N1171" s="5"/>
    </row>
    <row r="1172" spans="8:14">
      <c r="H1172" s="5"/>
      <c r="I1172" s="5"/>
      <c r="J1172" s="5"/>
      <c r="K1172" s="5"/>
      <c r="L1172" s="5"/>
      <c r="M1172" s="5"/>
      <c r="N1172" s="5"/>
    </row>
    <row r="1173" spans="8:14">
      <c r="H1173" s="5"/>
      <c r="I1173" s="5"/>
      <c r="J1173" s="5"/>
      <c r="K1173" s="5"/>
      <c r="L1173" s="5"/>
      <c r="M1173" s="5"/>
      <c r="N1173" s="5"/>
    </row>
    <row r="1174" spans="8:14">
      <c r="H1174" s="5"/>
      <c r="I1174" s="5"/>
      <c r="J1174" s="5"/>
      <c r="K1174" s="5"/>
      <c r="L1174" s="5"/>
      <c r="M1174" s="5"/>
      <c r="N1174" s="5"/>
    </row>
    <row r="1175" spans="8:14">
      <c r="H1175" s="5"/>
      <c r="I1175" s="5"/>
      <c r="J1175" s="5"/>
      <c r="K1175" s="5"/>
      <c r="L1175" s="5"/>
      <c r="M1175" s="5"/>
      <c r="N1175" s="5"/>
    </row>
    <row r="1176" spans="8:14">
      <c r="H1176" s="5"/>
      <c r="I1176" s="5"/>
      <c r="J1176" s="5"/>
      <c r="K1176" s="5"/>
      <c r="L1176" s="5"/>
      <c r="M1176" s="5"/>
      <c r="N1176" s="5"/>
    </row>
    <row r="1177" spans="8:14">
      <c r="H1177" s="5"/>
      <c r="I1177" s="5"/>
      <c r="J1177" s="5"/>
      <c r="K1177" s="5"/>
      <c r="L1177" s="5"/>
      <c r="M1177" s="5"/>
      <c r="N1177" s="5"/>
    </row>
    <row r="1178" spans="8:14">
      <c r="H1178" s="5"/>
      <c r="I1178" s="5"/>
      <c r="J1178" s="5"/>
      <c r="K1178" s="5"/>
      <c r="L1178" s="5"/>
      <c r="M1178" s="5"/>
      <c r="N1178" s="5"/>
    </row>
    <row r="1179" spans="8:14">
      <c r="H1179" s="5"/>
      <c r="I1179" s="5"/>
      <c r="J1179" s="5"/>
      <c r="K1179" s="5"/>
      <c r="L1179" s="5"/>
      <c r="M1179" s="5"/>
      <c r="N1179" s="5"/>
    </row>
    <row r="1180" spans="8:14">
      <c r="H1180" s="5"/>
      <c r="I1180" s="5"/>
      <c r="J1180" s="5"/>
      <c r="K1180" s="5"/>
      <c r="L1180" s="5"/>
      <c r="M1180" s="5"/>
      <c r="N1180" s="5"/>
    </row>
    <row r="1181" spans="8:14">
      <c r="H1181" s="5"/>
      <c r="I1181" s="5"/>
      <c r="J1181" s="5"/>
      <c r="K1181" s="5"/>
      <c r="L1181" s="5"/>
      <c r="M1181" s="5"/>
      <c r="N1181" s="5"/>
    </row>
    <row r="1182" spans="8:14">
      <c r="H1182" s="5"/>
      <c r="I1182" s="5"/>
      <c r="J1182" s="5"/>
      <c r="K1182" s="5"/>
      <c r="L1182" s="5"/>
      <c r="M1182" s="5"/>
      <c r="N1182" s="5"/>
    </row>
    <row r="1183" spans="8:14">
      <c r="H1183" s="5"/>
      <c r="I1183" s="5"/>
      <c r="J1183" s="5"/>
      <c r="K1183" s="5"/>
      <c r="L1183" s="5"/>
      <c r="M1183" s="5"/>
      <c r="N1183" s="5"/>
    </row>
    <row r="1184" spans="8:14">
      <c r="H1184" s="5"/>
      <c r="I1184" s="5"/>
      <c r="J1184" s="5"/>
      <c r="K1184" s="5"/>
      <c r="L1184" s="5"/>
      <c r="M1184" s="5"/>
      <c r="N1184" s="5"/>
    </row>
    <row r="1185" spans="8:14">
      <c r="H1185" s="5"/>
      <c r="I1185" s="5"/>
      <c r="J1185" s="5"/>
      <c r="K1185" s="5"/>
      <c r="L1185" s="5"/>
      <c r="M1185" s="5"/>
      <c r="N1185" s="5"/>
    </row>
    <row r="1186" spans="8:14">
      <c r="H1186" s="5"/>
      <c r="I1186" s="5"/>
      <c r="J1186" s="5"/>
      <c r="K1186" s="5"/>
      <c r="L1186" s="5"/>
      <c r="M1186" s="5"/>
      <c r="N1186" s="5"/>
    </row>
    <row r="1187" spans="8:14">
      <c r="H1187" s="5"/>
      <c r="I1187" s="5"/>
      <c r="J1187" s="5"/>
      <c r="K1187" s="5"/>
      <c r="L1187" s="5"/>
      <c r="M1187" s="5"/>
      <c r="N1187" s="5"/>
    </row>
    <row r="1188" spans="8:14">
      <c r="H1188" s="5"/>
      <c r="I1188" s="5"/>
      <c r="J1188" s="5"/>
      <c r="K1188" s="5"/>
      <c r="L1188" s="5"/>
      <c r="M1188" s="5"/>
      <c r="N1188" s="5"/>
    </row>
    <row r="1189" spans="8:14">
      <c r="H1189" s="5"/>
      <c r="I1189" s="5"/>
      <c r="J1189" s="5"/>
      <c r="K1189" s="5"/>
      <c r="L1189" s="5"/>
      <c r="M1189" s="5"/>
      <c r="N1189" s="5"/>
    </row>
    <row r="1190" spans="8:14">
      <c r="H1190" s="5"/>
      <c r="I1190" s="5"/>
      <c r="J1190" s="5"/>
      <c r="K1190" s="5"/>
      <c r="L1190" s="5"/>
      <c r="M1190" s="5"/>
      <c r="N1190" s="5"/>
    </row>
    <row r="1191" spans="8:14">
      <c r="H1191" s="5"/>
      <c r="I1191" s="5"/>
      <c r="J1191" s="5"/>
      <c r="K1191" s="5"/>
      <c r="L1191" s="5"/>
      <c r="M1191" s="5"/>
      <c r="N1191" s="5"/>
    </row>
    <row r="1192" spans="8:14">
      <c r="H1192" s="5"/>
      <c r="I1192" s="5"/>
      <c r="J1192" s="5"/>
      <c r="K1192" s="5"/>
      <c r="L1192" s="5"/>
      <c r="M1192" s="5"/>
      <c r="N1192" s="5"/>
    </row>
    <row r="1193" spans="8:14">
      <c r="H1193" s="5"/>
      <c r="I1193" s="5"/>
      <c r="J1193" s="5"/>
      <c r="K1193" s="5"/>
      <c r="L1193" s="5"/>
      <c r="M1193" s="5"/>
      <c r="N1193" s="5"/>
    </row>
    <row r="1194" spans="8:14">
      <c r="H1194" s="5"/>
      <c r="I1194" s="5"/>
      <c r="J1194" s="5"/>
      <c r="K1194" s="5"/>
      <c r="L1194" s="5"/>
      <c r="M1194" s="5"/>
      <c r="N1194" s="5"/>
    </row>
    <row r="1195" spans="8:14">
      <c r="H1195" s="5"/>
      <c r="I1195" s="5"/>
      <c r="J1195" s="5"/>
      <c r="K1195" s="5"/>
      <c r="L1195" s="5"/>
      <c r="M1195" s="5"/>
      <c r="N1195" s="5"/>
    </row>
    <row r="1196" spans="8:14">
      <c r="H1196" s="5"/>
      <c r="I1196" s="5"/>
      <c r="J1196" s="5"/>
      <c r="K1196" s="5"/>
      <c r="L1196" s="5"/>
      <c r="M1196" s="5"/>
      <c r="N1196" s="5"/>
    </row>
    <row r="1197" spans="8:14">
      <c r="H1197" s="5"/>
      <c r="I1197" s="5"/>
      <c r="J1197" s="5"/>
      <c r="K1197" s="5"/>
      <c r="L1197" s="5"/>
      <c r="M1197" s="5"/>
      <c r="N1197" s="5"/>
    </row>
    <row r="1198" spans="8:14">
      <c r="H1198" s="5"/>
      <c r="I1198" s="5"/>
      <c r="J1198" s="5"/>
      <c r="K1198" s="5"/>
      <c r="L1198" s="5"/>
      <c r="M1198" s="5"/>
      <c r="N1198" s="5"/>
    </row>
    <row r="1199" spans="8:14">
      <c r="H1199" s="5"/>
      <c r="I1199" s="5"/>
      <c r="J1199" s="5"/>
      <c r="K1199" s="5"/>
      <c r="L1199" s="5"/>
      <c r="M1199" s="5"/>
      <c r="N1199" s="5"/>
    </row>
    <row r="1200" spans="8:14">
      <c r="H1200" s="5"/>
      <c r="I1200" s="5"/>
      <c r="J1200" s="5"/>
      <c r="K1200" s="5"/>
      <c r="L1200" s="5"/>
      <c r="M1200" s="5"/>
      <c r="N1200" s="5"/>
    </row>
    <row r="1201" spans="8:14">
      <c r="H1201" s="5"/>
      <c r="I1201" s="5"/>
      <c r="J1201" s="5"/>
      <c r="K1201" s="5"/>
      <c r="L1201" s="5"/>
      <c r="M1201" s="5"/>
      <c r="N1201" s="5"/>
    </row>
    <row r="1202" spans="8:14">
      <c r="H1202" s="5"/>
      <c r="I1202" s="5"/>
      <c r="J1202" s="5"/>
      <c r="K1202" s="5"/>
      <c r="L1202" s="5"/>
      <c r="M1202" s="5"/>
      <c r="N1202" s="5"/>
    </row>
    <row r="1203" spans="8:14">
      <c r="H1203" s="5"/>
      <c r="I1203" s="5"/>
      <c r="J1203" s="5"/>
      <c r="K1203" s="5"/>
      <c r="L1203" s="5"/>
      <c r="M1203" s="5"/>
      <c r="N1203" s="5"/>
    </row>
    <row r="1204" spans="8:14">
      <c r="H1204" s="5"/>
      <c r="I1204" s="5"/>
      <c r="J1204" s="5"/>
      <c r="K1204" s="5"/>
      <c r="L1204" s="5"/>
      <c r="M1204" s="5"/>
      <c r="N1204" s="5"/>
    </row>
    <row r="1205" spans="8:14">
      <c r="H1205" s="5"/>
      <c r="I1205" s="5"/>
      <c r="J1205" s="5"/>
      <c r="K1205" s="5"/>
      <c r="L1205" s="5"/>
      <c r="M1205" s="5"/>
      <c r="N1205" s="5"/>
    </row>
    <row r="1206" spans="8:14">
      <c r="H1206" s="5"/>
      <c r="I1206" s="5"/>
      <c r="J1206" s="5"/>
      <c r="K1206" s="5"/>
      <c r="L1206" s="5"/>
      <c r="M1206" s="5"/>
      <c r="N1206" s="5"/>
    </row>
    <row r="1207" spans="8:14">
      <c r="H1207" s="5"/>
      <c r="I1207" s="5"/>
      <c r="J1207" s="5"/>
      <c r="K1207" s="5"/>
      <c r="L1207" s="5"/>
      <c r="M1207" s="5"/>
      <c r="N1207" s="5"/>
    </row>
    <row r="1208" spans="8:14">
      <c r="H1208" s="5"/>
      <c r="I1208" s="5"/>
      <c r="J1208" s="5"/>
      <c r="K1208" s="5"/>
      <c r="L1208" s="5"/>
      <c r="M1208" s="5"/>
      <c r="N1208" s="5"/>
    </row>
    <row r="1209" spans="8:14">
      <c r="H1209" s="5"/>
      <c r="I1209" s="5"/>
      <c r="J1209" s="5"/>
      <c r="K1209" s="5"/>
      <c r="L1209" s="5"/>
      <c r="M1209" s="5"/>
      <c r="N1209" s="5"/>
    </row>
    <row r="1210" spans="8:14">
      <c r="H1210" s="5"/>
      <c r="I1210" s="5"/>
      <c r="J1210" s="5"/>
      <c r="K1210" s="5"/>
      <c r="L1210" s="5"/>
      <c r="M1210" s="5"/>
      <c r="N1210" s="5"/>
    </row>
    <row r="1211" spans="8:14">
      <c r="H1211" s="5"/>
      <c r="I1211" s="5"/>
      <c r="J1211" s="5"/>
      <c r="K1211" s="5"/>
      <c r="L1211" s="5"/>
      <c r="M1211" s="5"/>
      <c r="N1211" s="5"/>
    </row>
    <row r="1212" spans="8:14">
      <c r="H1212" s="5"/>
      <c r="I1212" s="5"/>
      <c r="J1212" s="5"/>
      <c r="K1212" s="5"/>
      <c r="L1212" s="5"/>
      <c r="M1212" s="5"/>
      <c r="N1212" s="5"/>
    </row>
    <row r="1213" spans="8:14">
      <c r="H1213" s="5"/>
      <c r="I1213" s="5"/>
      <c r="J1213" s="5"/>
      <c r="K1213" s="5"/>
      <c r="L1213" s="5"/>
      <c r="M1213" s="5"/>
      <c r="N1213" s="5"/>
    </row>
    <row r="1214" spans="8:14">
      <c r="H1214" s="5"/>
      <c r="I1214" s="5"/>
      <c r="J1214" s="5"/>
      <c r="K1214" s="5"/>
      <c r="L1214" s="5"/>
      <c r="M1214" s="5"/>
      <c r="N1214" s="5"/>
    </row>
    <row r="1215" spans="8:14">
      <c r="H1215" s="5"/>
      <c r="I1215" s="5"/>
      <c r="J1215" s="5"/>
      <c r="K1215" s="5"/>
      <c r="L1215" s="5"/>
      <c r="M1215" s="5"/>
      <c r="N1215" s="5"/>
    </row>
    <row r="1216" spans="8:14">
      <c r="H1216" s="5"/>
      <c r="I1216" s="5"/>
      <c r="J1216" s="5"/>
      <c r="K1216" s="5"/>
      <c r="L1216" s="5"/>
      <c r="M1216" s="5"/>
      <c r="N1216" s="5"/>
    </row>
    <row r="1217" spans="8:14">
      <c r="H1217" s="5"/>
      <c r="I1217" s="5"/>
      <c r="J1217" s="5"/>
      <c r="K1217" s="5"/>
      <c r="L1217" s="5"/>
      <c r="M1217" s="5"/>
      <c r="N1217" s="5"/>
    </row>
    <row r="1218" spans="8:14">
      <c r="H1218" s="5"/>
      <c r="I1218" s="5"/>
      <c r="J1218" s="5"/>
      <c r="K1218" s="5"/>
      <c r="L1218" s="5"/>
      <c r="M1218" s="5"/>
      <c r="N1218" s="5"/>
    </row>
    <row r="1219" spans="8:14">
      <c r="H1219" s="5"/>
      <c r="I1219" s="5"/>
      <c r="J1219" s="5"/>
      <c r="K1219" s="5"/>
      <c r="L1219" s="5"/>
      <c r="M1219" s="5"/>
      <c r="N1219" s="5"/>
    </row>
    <row r="1220" spans="8:14">
      <c r="H1220" s="5"/>
      <c r="I1220" s="5"/>
      <c r="J1220" s="5"/>
      <c r="K1220" s="5"/>
      <c r="L1220" s="5"/>
      <c r="M1220" s="5"/>
      <c r="N1220" s="5"/>
    </row>
    <row r="1221" spans="8:14">
      <c r="H1221" s="5"/>
      <c r="I1221" s="5"/>
      <c r="J1221" s="5"/>
      <c r="K1221" s="5"/>
      <c r="L1221" s="5"/>
      <c r="M1221" s="5"/>
      <c r="N1221" s="5"/>
    </row>
    <row r="1222" spans="8:14">
      <c r="H1222" s="5"/>
      <c r="I1222" s="5"/>
      <c r="J1222" s="5"/>
      <c r="K1222" s="5"/>
      <c r="L1222" s="5"/>
      <c r="M1222" s="5"/>
      <c r="N1222" s="5"/>
    </row>
    <row r="1223" spans="8:14">
      <c r="H1223" s="5"/>
      <c r="I1223" s="5"/>
      <c r="J1223" s="5"/>
      <c r="K1223" s="5"/>
      <c r="L1223" s="5"/>
      <c r="M1223" s="5"/>
      <c r="N1223" s="5"/>
    </row>
    <row r="1224" spans="8:14">
      <c r="H1224" s="5"/>
      <c r="I1224" s="5"/>
      <c r="J1224" s="5"/>
      <c r="K1224" s="5"/>
      <c r="L1224" s="5"/>
      <c r="M1224" s="5"/>
      <c r="N1224" s="5"/>
    </row>
    <row r="1225" spans="8:14">
      <c r="H1225" s="5"/>
      <c r="I1225" s="5"/>
      <c r="J1225" s="5"/>
      <c r="K1225" s="5"/>
      <c r="L1225" s="5"/>
      <c r="M1225" s="5"/>
      <c r="N1225" s="5"/>
    </row>
    <row r="1226" spans="8:14">
      <c r="H1226" s="5"/>
      <c r="I1226" s="5"/>
      <c r="J1226" s="5"/>
      <c r="K1226" s="5"/>
      <c r="L1226" s="5"/>
      <c r="M1226" s="5"/>
      <c r="N1226" s="5"/>
    </row>
    <row r="1227" spans="8:14">
      <c r="H1227" s="5"/>
      <c r="I1227" s="5"/>
      <c r="J1227" s="5"/>
      <c r="K1227" s="5"/>
      <c r="L1227" s="5"/>
      <c r="M1227" s="5"/>
      <c r="N1227" s="5"/>
    </row>
    <row r="1228" spans="8:14">
      <c r="H1228" s="5"/>
      <c r="I1228" s="5"/>
      <c r="J1228" s="5"/>
      <c r="K1228" s="5"/>
      <c r="L1228" s="5"/>
      <c r="M1228" s="5"/>
      <c r="N1228" s="5"/>
    </row>
    <row r="1229" spans="8:14">
      <c r="H1229" s="5"/>
      <c r="I1229" s="5"/>
      <c r="J1229" s="5"/>
      <c r="K1229" s="5"/>
      <c r="L1229" s="5"/>
      <c r="M1229" s="5"/>
      <c r="N1229" s="5"/>
    </row>
    <row r="1230" spans="8:14">
      <c r="H1230" s="5"/>
      <c r="I1230" s="5"/>
      <c r="J1230" s="5"/>
      <c r="K1230" s="5"/>
      <c r="L1230" s="5"/>
      <c r="M1230" s="5"/>
      <c r="N1230" s="5"/>
    </row>
    <row r="1231" spans="8:14">
      <c r="H1231" s="5"/>
      <c r="I1231" s="5"/>
      <c r="J1231" s="5"/>
      <c r="K1231" s="5"/>
      <c r="L1231" s="5"/>
      <c r="M1231" s="5"/>
      <c r="N1231" s="5"/>
    </row>
    <row r="1232" spans="8:14">
      <c r="H1232" s="5"/>
      <c r="I1232" s="5"/>
      <c r="J1232" s="5"/>
      <c r="K1232" s="5"/>
      <c r="L1232" s="5"/>
      <c r="M1232" s="5"/>
      <c r="N1232" s="5"/>
    </row>
    <row r="1233" spans="8:14">
      <c r="H1233" s="5"/>
      <c r="I1233" s="5"/>
      <c r="J1233" s="5"/>
      <c r="K1233" s="5"/>
      <c r="L1233" s="5"/>
      <c r="M1233" s="5"/>
      <c r="N1233" s="5"/>
    </row>
    <row r="1234" spans="8:14">
      <c r="H1234" s="5"/>
      <c r="I1234" s="5"/>
      <c r="J1234" s="5"/>
      <c r="K1234" s="5"/>
      <c r="L1234" s="5"/>
      <c r="M1234" s="5"/>
      <c r="N1234" s="5"/>
    </row>
    <row r="1235" spans="8:14">
      <c r="H1235" s="5"/>
      <c r="I1235" s="5"/>
      <c r="J1235" s="5"/>
      <c r="K1235" s="5"/>
      <c r="L1235" s="5"/>
      <c r="M1235" s="5"/>
      <c r="N1235" s="5"/>
    </row>
    <row r="1236" spans="8:14">
      <c r="H1236" s="5"/>
      <c r="I1236" s="5"/>
      <c r="J1236" s="5"/>
      <c r="K1236" s="5"/>
      <c r="L1236" s="5"/>
      <c r="M1236" s="5"/>
      <c r="N1236" s="5"/>
    </row>
    <row r="1237" spans="8:14">
      <c r="H1237" s="5"/>
      <c r="I1237" s="5"/>
      <c r="J1237" s="5"/>
      <c r="K1237" s="5"/>
      <c r="L1237" s="5"/>
      <c r="M1237" s="5"/>
      <c r="N1237" s="5"/>
    </row>
    <row r="1238" spans="8:14">
      <c r="H1238" s="5"/>
      <c r="I1238" s="5"/>
      <c r="J1238" s="5"/>
      <c r="K1238" s="5"/>
      <c r="L1238" s="5"/>
      <c r="M1238" s="5"/>
      <c r="N1238" s="5"/>
    </row>
    <row r="1239" spans="8:14">
      <c r="H1239" s="5"/>
      <c r="I1239" s="5"/>
      <c r="J1239" s="5"/>
      <c r="K1239" s="5"/>
      <c r="L1239" s="5"/>
      <c r="M1239" s="5"/>
      <c r="N1239" s="5"/>
    </row>
    <row r="1240" spans="8:14">
      <c r="H1240" s="5"/>
      <c r="I1240" s="5"/>
      <c r="J1240" s="5"/>
      <c r="K1240" s="5"/>
      <c r="L1240" s="5"/>
      <c r="M1240" s="5"/>
      <c r="N1240" s="5"/>
    </row>
    <row r="1241" spans="8:14">
      <c r="H1241" s="5"/>
      <c r="I1241" s="5"/>
      <c r="J1241" s="5"/>
      <c r="K1241" s="5"/>
      <c r="L1241" s="5"/>
      <c r="M1241" s="5"/>
      <c r="N1241" s="5"/>
    </row>
    <row r="1242" spans="8:14">
      <c r="H1242" s="5"/>
      <c r="I1242" s="5"/>
      <c r="J1242" s="5"/>
      <c r="K1242" s="5"/>
      <c r="L1242" s="5"/>
      <c r="M1242" s="5"/>
      <c r="N1242" s="5"/>
    </row>
    <row r="1243" spans="8:14">
      <c r="H1243" s="5"/>
      <c r="I1243" s="5"/>
      <c r="J1243" s="5"/>
      <c r="K1243" s="5"/>
      <c r="L1243" s="5"/>
      <c r="M1243" s="5"/>
      <c r="N1243" s="5"/>
    </row>
    <row r="1244" spans="8:14">
      <c r="H1244" s="5"/>
      <c r="I1244" s="5"/>
      <c r="J1244" s="5"/>
      <c r="K1244" s="5"/>
      <c r="L1244" s="5"/>
      <c r="M1244" s="5"/>
      <c r="N1244" s="5"/>
    </row>
    <row r="1245" spans="8:14">
      <c r="H1245" s="5"/>
      <c r="I1245" s="5"/>
      <c r="J1245" s="5"/>
      <c r="K1245" s="5"/>
      <c r="L1245" s="5"/>
      <c r="M1245" s="5"/>
      <c r="N1245" s="5"/>
    </row>
    <row r="1246" spans="8:14">
      <c r="H1246" s="5"/>
      <c r="I1246" s="5"/>
      <c r="J1246" s="5"/>
      <c r="K1246" s="5"/>
      <c r="L1246" s="5"/>
      <c r="M1246" s="5"/>
      <c r="N1246" s="5"/>
    </row>
    <row r="1247" spans="8:14">
      <c r="H1247" s="5"/>
      <c r="I1247" s="5"/>
      <c r="J1247" s="5"/>
      <c r="K1247" s="5"/>
      <c r="L1247" s="5"/>
      <c r="M1247" s="5"/>
      <c r="N1247" s="5"/>
    </row>
    <row r="1248" spans="8:14">
      <c r="H1248" s="5"/>
      <c r="I1248" s="5"/>
      <c r="J1248" s="5"/>
      <c r="K1248" s="5"/>
      <c r="L1248" s="5"/>
      <c r="M1248" s="5"/>
      <c r="N1248" s="5"/>
    </row>
    <row r="1249" spans="8:14">
      <c r="H1249" s="5"/>
      <c r="I1249" s="5"/>
      <c r="J1249" s="5"/>
      <c r="K1249" s="5"/>
      <c r="L1249" s="5"/>
      <c r="M1249" s="5"/>
      <c r="N1249" s="5"/>
    </row>
    <row r="1250" spans="8:14">
      <c r="H1250" s="5"/>
      <c r="I1250" s="5"/>
      <c r="J1250" s="5"/>
      <c r="K1250" s="5"/>
      <c r="L1250" s="5"/>
      <c r="M1250" s="5"/>
      <c r="N1250" s="5"/>
    </row>
    <row r="1251" spans="8:14">
      <c r="H1251" s="5"/>
      <c r="I1251" s="5"/>
      <c r="J1251" s="5"/>
      <c r="K1251" s="5"/>
      <c r="L1251" s="5"/>
      <c r="M1251" s="5"/>
      <c r="N1251" s="5"/>
    </row>
    <row r="1252" spans="8:14">
      <c r="H1252" s="5"/>
      <c r="I1252" s="5"/>
      <c r="J1252" s="5"/>
      <c r="K1252" s="5"/>
      <c r="L1252" s="5"/>
      <c r="M1252" s="5"/>
      <c r="N1252" s="5"/>
    </row>
    <row r="1253" spans="8:14">
      <c r="H1253" s="5"/>
      <c r="I1253" s="5"/>
      <c r="J1253" s="5"/>
      <c r="K1253" s="5"/>
      <c r="L1253" s="5"/>
      <c r="M1253" s="5"/>
      <c r="N1253" s="5"/>
    </row>
    <row r="1254" spans="8:14">
      <c r="H1254" s="5"/>
      <c r="I1254" s="5"/>
      <c r="J1254" s="5"/>
      <c r="K1254" s="5"/>
      <c r="L1254" s="5"/>
      <c r="M1254" s="5"/>
      <c r="N1254" s="5"/>
    </row>
    <row r="1255" spans="8:14">
      <c r="H1255" s="5"/>
      <c r="I1255" s="5"/>
      <c r="J1255" s="5"/>
      <c r="K1255" s="5"/>
      <c r="L1255" s="5"/>
      <c r="M1255" s="5"/>
      <c r="N1255" s="5"/>
    </row>
    <row r="1256" spans="8:14">
      <c r="H1256" s="5"/>
      <c r="I1256" s="5"/>
      <c r="J1256" s="5"/>
      <c r="K1256" s="5"/>
      <c r="L1256" s="5"/>
      <c r="M1256" s="5"/>
      <c r="N1256" s="5"/>
    </row>
    <row r="1257" spans="8:14">
      <c r="H1257" s="5"/>
      <c r="I1257" s="5"/>
      <c r="J1257" s="5"/>
      <c r="K1257" s="5"/>
      <c r="L1257" s="5"/>
      <c r="M1257" s="5"/>
      <c r="N1257" s="5"/>
    </row>
    <row r="1258" spans="8:14">
      <c r="H1258" s="5"/>
      <c r="I1258" s="5"/>
      <c r="J1258" s="5"/>
      <c r="K1258" s="5"/>
      <c r="L1258" s="5"/>
      <c r="M1258" s="5"/>
      <c r="N1258" s="5"/>
    </row>
    <row r="1259" spans="8:14">
      <c r="H1259" s="5"/>
      <c r="I1259" s="5"/>
      <c r="J1259" s="5"/>
      <c r="K1259" s="5"/>
      <c r="L1259" s="5"/>
      <c r="M1259" s="5"/>
      <c r="N1259" s="5"/>
    </row>
    <row r="1260" spans="8:14">
      <c r="H1260" s="5"/>
      <c r="I1260" s="5"/>
      <c r="J1260" s="5"/>
      <c r="K1260" s="5"/>
      <c r="L1260" s="5"/>
      <c r="M1260" s="5"/>
      <c r="N1260" s="5"/>
    </row>
    <row r="1261" spans="8:14">
      <c r="H1261" s="5"/>
      <c r="I1261" s="5"/>
      <c r="J1261" s="5"/>
      <c r="K1261" s="5"/>
      <c r="L1261" s="5"/>
      <c r="M1261" s="5"/>
      <c r="N1261" s="5"/>
    </row>
    <row r="1262" spans="8:14">
      <c r="H1262" s="5"/>
      <c r="I1262" s="5"/>
      <c r="J1262" s="5"/>
      <c r="K1262" s="5"/>
      <c r="L1262" s="5"/>
      <c r="M1262" s="5"/>
      <c r="N1262" s="5"/>
    </row>
    <row r="1263" spans="8:14">
      <c r="H1263" s="5"/>
      <c r="I1263" s="5"/>
      <c r="J1263" s="5"/>
      <c r="K1263" s="5"/>
      <c r="L1263" s="5"/>
      <c r="M1263" s="5"/>
      <c r="N1263" s="5"/>
    </row>
    <row r="1264" spans="8:14">
      <c r="H1264" s="5"/>
      <c r="I1264" s="5"/>
      <c r="J1264" s="5"/>
      <c r="K1264" s="5"/>
      <c r="L1264" s="5"/>
      <c r="M1264" s="5"/>
      <c r="N1264" s="5"/>
    </row>
    <row r="1265" spans="8:14">
      <c r="H1265" s="5"/>
      <c r="I1265" s="5"/>
      <c r="J1265" s="5"/>
      <c r="K1265" s="5"/>
      <c r="L1265" s="5"/>
      <c r="M1265" s="5"/>
      <c r="N1265" s="5"/>
    </row>
    <row r="1266" spans="8:14">
      <c r="H1266" s="5"/>
      <c r="I1266" s="5"/>
      <c r="J1266" s="5"/>
      <c r="K1266" s="5"/>
      <c r="L1266" s="5"/>
      <c r="M1266" s="5"/>
      <c r="N1266" s="5"/>
    </row>
    <row r="1267" spans="8:14">
      <c r="H1267" s="5"/>
      <c r="I1267" s="5"/>
      <c r="J1267" s="5"/>
      <c r="K1267" s="5"/>
      <c r="L1267" s="5"/>
      <c r="M1267" s="5"/>
      <c r="N1267" s="5"/>
    </row>
    <row r="1268" spans="8:14">
      <c r="H1268" s="5"/>
      <c r="I1268" s="5"/>
      <c r="J1268" s="5"/>
      <c r="K1268" s="5"/>
      <c r="L1268" s="5"/>
      <c r="M1268" s="5"/>
      <c r="N1268" s="5"/>
    </row>
    <row r="1269" spans="8:14">
      <c r="H1269" s="5"/>
      <c r="I1269" s="5"/>
      <c r="J1269" s="5"/>
      <c r="K1269" s="5"/>
      <c r="L1269" s="5"/>
      <c r="M1269" s="5"/>
      <c r="N1269" s="5"/>
    </row>
    <row r="1270" spans="8:14">
      <c r="H1270" s="5"/>
      <c r="I1270" s="5"/>
      <c r="J1270" s="5"/>
      <c r="K1270" s="5"/>
      <c r="L1270" s="5"/>
      <c r="M1270" s="5"/>
      <c r="N1270" s="5"/>
    </row>
    <row r="1271" spans="8:14">
      <c r="H1271" s="5"/>
      <c r="I1271" s="5"/>
      <c r="J1271" s="5"/>
      <c r="K1271" s="5"/>
      <c r="L1271" s="5"/>
      <c r="M1271" s="5"/>
      <c r="N1271" s="5"/>
    </row>
    <row r="1272" spans="8:14">
      <c r="H1272" s="5"/>
      <c r="I1272" s="5"/>
      <c r="J1272" s="5"/>
      <c r="K1272" s="5"/>
      <c r="L1272" s="5"/>
      <c r="M1272" s="5"/>
      <c r="N1272" s="5"/>
    </row>
    <row r="1273" spans="8:14">
      <c r="H1273" s="5"/>
      <c r="I1273" s="5"/>
      <c r="J1273" s="5"/>
      <c r="K1273" s="5"/>
      <c r="L1273" s="5"/>
      <c r="M1273" s="5"/>
      <c r="N1273" s="5"/>
    </row>
    <row r="1274" spans="8:14">
      <c r="H1274" s="5"/>
      <c r="I1274" s="5"/>
      <c r="J1274" s="5"/>
      <c r="K1274" s="5"/>
      <c r="L1274" s="5"/>
      <c r="M1274" s="5"/>
      <c r="N1274" s="5"/>
    </row>
    <row r="1275" spans="8:14">
      <c r="H1275" s="5"/>
      <c r="I1275" s="5"/>
      <c r="J1275" s="5"/>
      <c r="K1275" s="5"/>
      <c r="L1275" s="5"/>
      <c r="M1275" s="5"/>
      <c r="N1275" s="5"/>
    </row>
    <row r="1276" spans="8:14">
      <c r="H1276" s="5"/>
      <c r="I1276" s="5"/>
      <c r="J1276" s="5"/>
      <c r="K1276" s="5"/>
      <c r="L1276" s="5"/>
      <c r="M1276" s="5"/>
      <c r="N1276" s="5"/>
    </row>
    <row r="1277" spans="8:14">
      <c r="H1277" s="5"/>
      <c r="I1277" s="5"/>
      <c r="J1277" s="5"/>
      <c r="K1277" s="5"/>
      <c r="L1277" s="5"/>
      <c r="M1277" s="5"/>
      <c r="N1277" s="5"/>
    </row>
    <row r="1278" spans="8:14">
      <c r="H1278" s="5"/>
      <c r="I1278" s="5"/>
      <c r="J1278" s="5"/>
      <c r="K1278" s="5"/>
      <c r="L1278" s="5"/>
      <c r="M1278" s="5"/>
      <c r="N1278" s="5"/>
    </row>
    <row r="1279" spans="8:14">
      <c r="H1279" s="5"/>
      <c r="I1279" s="5"/>
      <c r="J1279" s="5"/>
      <c r="K1279" s="5"/>
      <c r="L1279" s="5"/>
      <c r="M1279" s="5"/>
      <c r="N1279" s="5"/>
    </row>
    <row r="1280" spans="8:14">
      <c r="H1280" s="5"/>
      <c r="I1280" s="5"/>
      <c r="J1280" s="5"/>
      <c r="K1280" s="5"/>
      <c r="L1280" s="5"/>
      <c r="M1280" s="5"/>
      <c r="N1280" s="5"/>
    </row>
    <row r="1281" spans="8:14">
      <c r="H1281" s="5"/>
      <c r="I1281" s="5"/>
      <c r="J1281" s="5"/>
      <c r="K1281" s="5"/>
      <c r="L1281" s="5"/>
      <c r="M1281" s="5"/>
      <c r="N1281" s="5"/>
    </row>
    <row r="1282" spans="8:14">
      <c r="H1282" s="5"/>
      <c r="I1282" s="5"/>
      <c r="J1282" s="5"/>
      <c r="K1282" s="5"/>
      <c r="L1282" s="5"/>
      <c r="M1282" s="5"/>
      <c r="N1282" s="5"/>
    </row>
    <row r="1283" spans="8:14">
      <c r="H1283" s="5"/>
      <c r="I1283" s="5"/>
      <c r="J1283" s="5"/>
      <c r="K1283" s="5"/>
      <c r="L1283" s="5"/>
      <c r="M1283" s="5"/>
      <c r="N1283" s="5"/>
    </row>
    <row r="1284" spans="8:14">
      <c r="H1284" s="5"/>
      <c r="I1284" s="5"/>
      <c r="J1284" s="5"/>
      <c r="K1284" s="5"/>
      <c r="L1284" s="5"/>
      <c r="M1284" s="5"/>
      <c r="N1284" s="5"/>
    </row>
    <row r="1285" spans="8:14">
      <c r="H1285" s="5"/>
      <c r="I1285" s="5"/>
      <c r="J1285" s="5"/>
      <c r="K1285" s="5"/>
      <c r="L1285" s="5"/>
      <c r="M1285" s="5"/>
      <c r="N1285" s="5"/>
    </row>
    <row r="1286" spans="8:14">
      <c r="H1286" s="5"/>
      <c r="I1286" s="5"/>
      <c r="J1286" s="5"/>
      <c r="K1286" s="5"/>
      <c r="L1286" s="5"/>
      <c r="M1286" s="5"/>
      <c r="N1286" s="5"/>
    </row>
    <row r="1287" spans="8:14">
      <c r="H1287" s="5"/>
      <c r="I1287" s="5"/>
      <c r="J1287" s="5"/>
      <c r="K1287" s="5"/>
      <c r="L1287" s="5"/>
      <c r="M1287" s="5"/>
      <c r="N1287" s="5"/>
    </row>
    <row r="1288" spans="8:14">
      <c r="H1288" s="5"/>
      <c r="I1288" s="5"/>
      <c r="J1288" s="5"/>
      <c r="K1288" s="5"/>
      <c r="L1288" s="5"/>
      <c r="M1288" s="5"/>
      <c r="N1288" s="5"/>
    </row>
    <row r="1289" spans="8:14">
      <c r="H1289" s="5"/>
      <c r="I1289" s="5"/>
      <c r="J1289" s="5"/>
      <c r="K1289" s="5"/>
      <c r="L1289" s="5"/>
      <c r="M1289" s="5"/>
      <c r="N1289" s="5"/>
    </row>
    <row r="1290" spans="8:14">
      <c r="H1290" s="5"/>
      <c r="I1290" s="5"/>
      <c r="J1290" s="5"/>
      <c r="K1290" s="5"/>
      <c r="L1290" s="5"/>
      <c r="M1290" s="5"/>
      <c r="N1290" s="5"/>
    </row>
    <row r="1291" spans="8:14">
      <c r="H1291" s="5"/>
      <c r="I1291" s="5"/>
      <c r="J1291" s="5"/>
      <c r="K1291" s="5"/>
      <c r="L1291" s="5"/>
      <c r="M1291" s="5"/>
      <c r="N1291" s="5"/>
    </row>
    <row r="1292" spans="8:14">
      <c r="H1292" s="5"/>
      <c r="I1292" s="5"/>
      <c r="J1292" s="5"/>
      <c r="K1292" s="5"/>
      <c r="L1292" s="5"/>
      <c r="M1292" s="5"/>
      <c r="N1292" s="5"/>
    </row>
    <row r="1293" spans="8:14">
      <c r="H1293" s="5"/>
      <c r="I1293" s="5"/>
      <c r="J1293" s="5"/>
      <c r="K1293" s="5"/>
      <c r="L1293" s="5"/>
      <c r="M1293" s="5"/>
      <c r="N1293" s="5"/>
    </row>
    <row r="1294" spans="8:14">
      <c r="H1294" s="5"/>
      <c r="I1294" s="5"/>
      <c r="J1294" s="5"/>
      <c r="K1294" s="5"/>
      <c r="L1294" s="5"/>
      <c r="M1294" s="5"/>
      <c r="N1294" s="5"/>
    </row>
    <row r="1295" spans="8:14">
      <c r="H1295" s="5"/>
      <c r="I1295" s="5"/>
      <c r="J1295" s="5"/>
      <c r="K1295" s="5"/>
      <c r="L1295" s="5"/>
      <c r="M1295" s="5"/>
      <c r="N1295" s="5"/>
    </row>
    <row r="1296" spans="8:14">
      <c r="H1296" s="5"/>
      <c r="I1296" s="5"/>
      <c r="J1296" s="5"/>
      <c r="K1296" s="5"/>
      <c r="L1296" s="5"/>
      <c r="M1296" s="5"/>
      <c r="N1296" s="5"/>
    </row>
    <row r="1297" spans="8:14">
      <c r="H1297" s="5"/>
      <c r="I1297" s="5"/>
      <c r="J1297" s="5"/>
      <c r="K1297" s="5"/>
      <c r="L1297" s="5"/>
      <c r="M1297" s="5"/>
      <c r="N1297" s="5"/>
    </row>
    <row r="1298" spans="8:14">
      <c r="H1298" s="5"/>
      <c r="I1298" s="5"/>
      <c r="J1298" s="5"/>
      <c r="K1298" s="5"/>
      <c r="L1298" s="5"/>
      <c r="M1298" s="5"/>
      <c r="N1298" s="5"/>
    </row>
    <row r="1299" spans="8:14">
      <c r="H1299" s="5"/>
      <c r="I1299" s="5"/>
      <c r="J1299" s="5"/>
      <c r="K1299" s="5"/>
      <c r="L1299" s="5"/>
      <c r="M1299" s="5"/>
      <c r="N1299" s="5"/>
    </row>
    <row r="1300" spans="8:14">
      <c r="H1300" s="5"/>
      <c r="I1300" s="5"/>
      <c r="J1300" s="5"/>
      <c r="K1300" s="5"/>
      <c r="L1300" s="5"/>
      <c r="M1300" s="5"/>
      <c r="N1300" s="5"/>
    </row>
    <row r="1301" spans="8:14">
      <c r="H1301" s="5"/>
      <c r="I1301" s="5"/>
      <c r="J1301" s="5"/>
      <c r="K1301" s="5"/>
      <c r="L1301" s="5"/>
      <c r="M1301" s="5"/>
      <c r="N1301" s="5"/>
    </row>
    <row r="1302" spans="8:14">
      <c r="H1302" s="5"/>
      <c r="I1302" s="5"/>
      <c r="J1302" s="5"/>
      <c r="K1302" s="5"/>
      <c r="L1302" s="5"/>
      <c r="M1302" s="5"/>
      <c r="N1302" s="5"/>
    </row>
    <row r="1303" spans="8:14">
      <c r="H1303" s="5"/>
      <c r="I1303" s="5"/>
      <c r="J1303" s="5"/>
      <c r="K1303" s="5"/>
      <c r="L1303" s="5"/>
      <c r="M1303" s="5"/>
      <c r="N1303" s="5"/>
    </row>
    <row r="1304" spans="8:14">
      <c r="H1304" s="5"/>
      <c r="I1304" s="5"/>
      <c r="J1304" s="5"/>
      <c r="K1304" s="5"/>
      <c r="L1304" s="5"/>
      <c r="M1304" s="5"/>
      <c r="N1304" s="5"/>
    </row>
    <row r="1305" spans="8:14">
      <c r="H1305" s="5"/>
      <c r="I1305" s="5"/>
      <c r="J1305" s="5"/>
      <c r="K1305" s="5"/>
      <c r="L1305" s="5"/>
      <c r="M1305" s="5"/>
      <c r="N1305" s="5"/>
    </row>
    <row r="1306" spans="8:14">
      <c r="H1306" s="5"/>
      <c r="I1306" s="5"/>
      <c r="J1306" s="5"/>
      <c r="K1306" s="5"/>
      <c r="L1306" s="5"/>
      <c r="M1306" s="5"/>
      <c r="N1306" s="5"/>
    </row>
    <row r="1307" spans="8:14">
      <c r="H1307" s="5"/>
      <c r="I1307" s="5"/>
      <c r="J1307" s="5"/>
      <c r="K1307" s="5"/>
      <c r="L1307" s="5"/>
      <c r="M1307" s="5"/>
      <c r="N1307" s="5"/>
    </row>
    <row r="1308" spans="8:14">
      <c r="H1308" s="5"/>
      <c r="I1308" s="5"/>
      <c r="J1308" s="5"/>
      <c r="K1308" s="5"/>
      <c r="L1308" s="5"/>
      <c r="M1308" s="5"/>
      <c r="N1308" s="5"/>
    </row>
    <row r="1309" spans="8:14">
      <c r="H1309" s="5"/>
      <c r="I1309" s="5"/>
      <c r="J1309" s="5"/>
      <c r="K1309" s="5"/>
      <c r="L1309" s="5"/>
      <c r="M1309" s="5"/>
      <c r="N1309" s="5"/>
    </row>
    <row r="1310" spans="8:14">
      <c r="H1310" s="5"/>
      <c r="I1310" s="5"/>
      <c r="J1310" s="5"/>
      <c r="K1310" s="5"/>
      <c r="L1310" s="5"/>
      <c r="M1310" s="5"/>
      <c r="N1310" s="5"/>
    </row>
    <row r="1311" spans="8:14">
      <c r="H1311" s="5"/>
      <c r="I1311" s="5"/>
      <c r="J1311" s="5"/>
      <c r="K1311" s="5"/>
      <c r="L1311" s="5"/>
      <c r="M1311" s="5"/>
      <c r="N1311" s="5"/>
    </row>
    <row r="1312" spans="8:14">
      <c r="H1312" s="5"/>
      <c r="I1312" s="5"/>
      <c r="J1312" s="5"/>
      <c r="K1312" s="5"/>
      <c r="L1312" s="5"/>
      <c r="M1312" s="5"/>
      <c r="N1312" s="5"/>
    </row>
    <row r="1313" spans="8:14">
      <c r="H1313" s="5"/>
      <c r="I1313" s="5"/>
      <c r="J1313" s="5"/>
      <c r="K1313" s="5"/>
      <c r="L1313" s="5"/>
      <c r="M1313" s="5"/>
      <c r="N1313" s="5"/>
    </row>
    <row r="1314" spans="8:14">
      <c r="H1314" s="5"/>
      <c r="I1314" s="5"/>
      <c r="J1314" s="5"/>
      <c r="K1314" s="5"/>
      <c r="L1314" s="5"/>
      <c r="M1314" s="5"/>
      <c r="N1314" s="5"/>
    </row>
    <row r="1315" spans="8:14">
      <c r="H1315" s="5"/>
      <c r="I1315" s="5"/>
      <c r="J1315" s="5"/>
      <c r="K1315" s="5"/>
      <c r="L1315" s="5"/>
      <c r="M1315" s="5"/>
      <c r="N1315" s="5"/>
    </row>
    <row r="1316" spans="8:14">
      <c r="H1316" s="5"/>
      <c r="I1316" s="5"/>
      <c r="J1316" s="5"/>
      <c r="K1316" s="5"/>
      <c r="L1316" s="5"/>
      <c r="M1316" s="5"/>
      <c r="N1316" s="5"/>
    </row>
    <row r="1317" spans="8:14">
      <c r="H1317" s="5"/>
      <c r="I1317" s="5"/>
      <c r="J1317" s="5"/>
      <c r="K1317" s="5"/>
      <c r="L1317" s="5"/>
      <c r="M1317" s="5"/>
      <c r="N1317" s="5"/>
    </row>
    <row r="1318" spans="8:14">
      <c r="H1318" s="5"/>
      <c r="I1318" s="5"/>
      <c r="J1318" s="5"/>
      <c r="K1318" s="5"/>
      <c r="L1318" s="5"/>
      <c r="M1318" s="5"/>
      <c r="N1318" s="5"/>
    </row>
    <row r="1319" spans="8:14">
      <c r="H1319" s="5"/>
      <c r="I1319" s="5"/>
      <c r="J1319" s="5"/>
      <c r="K1319" s="5"/>
      <c r="L1319" s="5"/>
      <c r="M1319" s="5"/>
      <c r="N1319" s="5"/>
    </row>
    <row r="1320" spans="8:14">
      <c r="H1320" s="5"/>
      <c r="I1320" s="5"/>
      <c r="J1320" s="5"/>
      <c r="K1320" s="5"/>
      <c r="L1320" s="5"/>
      <c r="M1320" s="5"/>
      <c r="N1320" s="5"/>
    </row>
    <row r="1321" spans="8:14">
      <c r="H1321" s="5"/>
      <c r="I1321" s="5"/>
      <c r="J1321" s="5"/>
      <c r="K1321" s="5"/>
      <c r="L1321" s="5"/>
      <c r="M1321" s="5"/>
      <c r="N1321" s="5"/>
    </row>
    <row r="1322" spans="8:14">
      <c r="H1322" s="5"/>
      <c r="I1322" s="5"/>
      <c r="J1322" s="5"/>
      <c r="K1322" s="5"/>
      <c r="L1322" s="5"/>
      <c r="M1322" s="5"/>
      <c r="N1322" s="5"/>
    </row>
    <row r="1323" spans="8:14">
      <c r="H1323" s="5"/>
      <c r="I1323" s="5"/>
      <c r="J1323" s="5"/>
      <c r="K1323" s="5"/>
      <c r="L1323" s="5"/>
      <c r="M1323" s="5"/>
      <c r="N1323" s="5"/>
    </row>
    <row r="1324" spans="8:14">
      <c r="H1324" s="5"/>
      <c r="I1324" s="5"/>
      <c r="J1324" s="5"/>
      <c r="K1324" s="5"/>
      <c r="L1324" s="5"/>
      <c r="M1324" s="5"/>
      <c r="N1324" s="5"/>
    </row>
    <row r="1325" spans="8:14">
      <c r="H1325" s="5"/>
      <c r="I1325" s="5"/>
      <c r="J1325" s="5"/>
      <c r="K1325" s="5"/>
      <c r="L1325" s="5"/>
      <c r="M1325" s="5"/>
      <c r="N1325" s="5"/>
    </row>
    <row r="1326" spans="8:14">
      <c r="H1326" s="5"/>
      <c r="I1326" s="5"/>
      <c r="J1326" s="5"/>
      <c r="K1326" s="5"/>
      <c r="L1326" s="5"/>
      <c r="M1326" s="5"/>
      <c r="N1326" s="5"/>
    </row>
    <row r="1327" spans="8:14">
      <c r="H1327" s="5"/>
      <c r="I1327" s="5"/>
      <c r="J1327" s="5"/>
      <c r="K1327" s="5"/>
      <c r="L1327" s="5"/>
      <c r="M1327" s="5"/>
      <c r="N1327" s="5"/>
    </row>
    <row r="1328" spans="8:14">
      <c r="H1328" s="5"/>
      <c r="I1328" s="5"/>
      <c r="J1328" s="5"/>
      <c r="K1328" s="5"/>
      <c r="L1328" s="5"/>
      <c r="M1328" s="5"/>
      <c r="N1328" s="5"/>
    </row>
    <row r="1329" spans="8:14">
      <c r="H1329" s="5"/>
      <c r="I1329" s="5"/>
      <c r="J1329" s="5"/>
      <c r="K1329" s="5"/>
      <c r="L1329" s="5"/>
      <c r="M1329" s="5"/>
      <c r="N1329" s="5"/>
    </row>
    <row r="1330" spans="8:14">
      <c r="H1330" s="5"/>
      <c r="I1330" s="5"/>
      <c r="J1330" s="5"/>
      <c r="K1330" s="5"/>
      <c r="L1330" s="5"/>
      <c r="M1330" s="5"/>
      <c r="N1330" s="5"/>
    </row>
    <row r="1331" spans="8:14">
      <c r="H1331" s="5"/>
      <c r="I1331" s="5"/>
      <c r="J1331" s="5"/>
      <c r="K1331" s="5"/>
      <c r="L1331" s="5"/>
      <c r="M1331" s="5"/>
      <c r="N1331" s="5"/>
    </row>
    <row r="1332" spans="8:14">
      <c r="H1332" s="5"/>
      <c r="I1332" s="5"/>
      <c r="J1332" s="5"/>
      <c r="K1332" s="5"/>
      <c r="L1332" s="5"/>
      <c r="M1332" s="5"/>
      <c r="N1332" s="5"/>
    </row>
    <row r="1333" spans="8:14">
      <c r="H1333" s="5"/>
      <c r="I1333" s="5"/>
      <c r="J1333" s="5"/>
      <c r="K1333" s="5"/>
      <c r="L1333" s="5"/>
      <c r="M1333" s="5"/>
      <c r="N1333" s="5"/>
    </row>
    <row r="1334" spans="8:14">
      <c r="H1334" s="5"/>
      <c r="I1334" s="5"/>
      <c r="J1334" s="5"/>
      <c r="K1334" s="5"/>
      <c r="L1334" s="5"/>
      <c r="M1334" s="5"/>
      <c r="N1334" s="5"/>
    </row>
    <row r="1335" spans="8:14">
      <c r="H1335" s="5"/>
      <c r="I1335" s="5"/>
      <c r="J1335" s="5"/>
      <c r="K1335" s="5"/>
      <c r="L1335" s="5"/>
      <c r="M1335" s="5"/>
      <c r="N1335" s="5"/>
    </row>
    <row r="1336" spans="8:14">
      <c r="H1336" s="5"/>
      <c r="I1336" s="5"/>
      <c r="J1336" s="5"/>
      <c r="K1336" s="5"/>
      <c r="L1336" s="5"/>
      <c r="M1336" s="5"/>
      <c r="N1336" s="5"/>
    </row>
    <row r="1337" spans="8:14">
      <c r="H1337" s="5"/>
      <c r="I1337" s="5"/>
      <c r="J1337" s="5"/>
      <c r="K1337" s="5"/>
      <c r="L1337" s="5"/>
      <c r="M1337" s="5"/>
      <c r="N1337" s="5"/>
    </row>
    <row r="1338" spans="8:14">
      <c r="H1338" s="5"/>
      <c r="I1338" s="5"/>
      <c r="J1338" s="5"/>
      <c r="K1338" s="5"/>
      <c r="L1338" s="5"/>
      <c r="M1338" s="5"/>
      <c r="N1338" s="5"/>
    </row>
    <row r="1339" spans="8:14">
      <c r="H1339" s="5"/>
      <c r="I1339" s="5"/>
      <c r="J1339" s="5"/>
      <c r="K1339" s="5"/>
      <c r="L1339" s="5"/>
      <c r="M1339" s="5"/>
      <c r="N1339" s="5"/>
    </row>
    <row r="1340" spans="8:14">
      <c r="H1340" s="5"/>
      <c r="I1340" s="5"/>
      <c r="J1340" s="5"/>
      <c r="K1340" s="5"/>
      <c r="L1340" s="5"/>
      <c r="M1340" s="5"/>
      <c r="N1340" s="5"/>
    </row>
    <row r="1341" spans="8:14">
      <c r="H1341" s="5"/>
      <c r="I1341" s="5"/>
      <c r="J1341" s="5"/>
      <c r="K1341" s="5"/>
      <c r="L1341" s="5"/>
      <c r="M1341" s="5"/>
      <c r="N1341" s="5"/>
    </row>
    <row r="1342" spans="8:14">
      <c r="H1342" s="5"/>
      <c r="I1342" s="5"/>
      <c r="J1342" s="5"/>
      <c r="K1342" s="5"/>
      <c r="L1342" s="5"/>
      <c r="M1342" s="5"/>
      <c r="N1342" s="5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16</vt:i4>
      </vt:variant>
    </vt:vector>
  </HeadingPairs>
  <TitlesOfParts>
    <vt:vector size="25" baseType="lpstr">
      <vt:lpstr>Summary</vt:lpstr>
      <vt:lpstr>Curves</vt:lpstr>
      <vt:lpstr>FGT Z1 Supply</vt:lpstr>
      <vt:lpstr>FGT Z2 Supply</vt:lpstr>
      <vt:lpstr>FGT Z3 Supply</vt:lpstr>
      <vt:lpstr>FGT Z1 Mkt</vt:lpstr>
      <vt:lpstr>FGT Z2 Mkt</vt:lpstr>
      <vt:lpstr>FGT Z3 Mkt</vt:lpstr>
      <vt:lpstr>Annuity</vt:lpstr>
      <vt:lpstr>Curves</vt:lpstr>
      <vt:lpstr>Annuity!mthbeg</vt:lpstr>
      <vt:lpstr>'FGT Z1 Mkt'!mthbeg</vt:lpstr>
      <vt:lpstr>'FGT Z2 Mkt'!mthbeg</vt:lpstr>
      <vt:lpstr>'FGT Z2 Supply'!mthbeg</vt:lpstr>
      <vt:lpstr>'FGT Z3 Mkt'!mthbeg</vt:lpstr>
      <vt:lpstr>'FGT Z3 Supply'!mthbeg</vt:lpstr>
      <vt:lpstr>mthbeg</vt:lpstr>
      <vt:lpstr>Annuity!mthend</vt:lpstr>
      <vt:lpstr>'FGT Z1 Mkt'!mthend</vt:lpstr>
      <vt:lpstr>'FGT Z2 Mkt'!mthend</vt:lpstr>
      <vt:lpstr>'FGT Z2 Supply'!mthend</vt:lpstr>
      <vt:lpstr>'FGT Z3 Mkt'!mthend</vt:lpstr>
      <vt:lpstr>'FGT Z3 Supply'!mthend</vt:lpstr>
      <vt:lpstr>mthend</vt:lpstr>
      <vt:lpstr>Table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2001-01-25T20:24:24Z</cp:lastPrinted>
  <dcterms:created xsi:type="dcterms:W3CDTF">1998-02-25T20:12:16Z</dcterms:created>
  <dcterms:modified xsi:type="dcterms:W3CDTF">2014-09-03T20:14:02Z</dcterms:modified>
</cp:coreProperties>
</file>